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45d5812fe33af34/Desktop/entri/"/>
    </mc:Choice>
  </mc:AlternateContent>
  <xr:revisionPtr revIDLastSave="1294" documentId="11_9A6EF27620EC59D28C2BE18A5F7583072EC0F35B" xr6:coauthVersionLast="47" xr6:coauthVersionMax="47" xr10:uidLastSave="{33C92B69-D475-4AD0-BF6E-A3CCCBD62185}"/>
  <bookViews>
    <workbookView xWindow="-108" yWindow="-108" windowWidth="23256" windowHeight="12456" firstSheet="6" activeTab="10" xr2:uid="{00000000-000D-0000-FFFF-FFFF00000000}"/>
  </bookViews>
  <sheets>
    <sheet name="Customer Names" sheetId="1" r:id="rId1"/>
    <sheet name="Medical Examinations" sheetId="3" r:id="rId2"/>
    <sheet name="Hospitalisation Details" sheetId="4" r:id="rId3"/>
    <sheet name="Data cleaning" sheetId="5" r:id="rId4"/>
    <sheet name="Split_Neames" sheetId="6" r:id="rId5"/>
    <sheet name="Data _Transformation" sheetId="7" r:id="rId6"/>
    <sheet name="Analysis using pie" sheetId="10" r:id="rId7"/>
    <sheet name="Analysis using coloumn" sheetId="11" r:id="rId8"/>
    <sheet name="Analysis using line" sheetId="12" r:id="rId9"/>
    <sheet name="Dashboard" sheetId="16" r:id="rId10"/>
    <sheet name="Healthcare" sheetId="9" r:id="rId11"/>
  </sheets>
  <definedNames>
    <definedName name="_xlnm._FilterDatabase" localSheetId="5" hidden="1">'Data _Transformation'!$A$1:$Q$2330</definedName>
    <definedName name="_xlnm._FilterDatabase" localSheetId="3" hidden="1">'Data cleaning'!$P$1:$Q$2344</definedName>
    <definedName name="_xlnm._FilterDatabase" localSheetId="1" hidden="1">'Medical Examinations'!$A$1:$H$2336</definedName>
    <definedName name="Slicer_Diabetes_Status">#N/A</definedName>
    <definedName name="Slicer_Hospital_tier">#N/A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4WKpB2fgPY7JG9/yDRPXkB26l9cdNtpLxSrRYdl77Qg="/>
    </ext>
  </extLst>
</workbook>
</file>

<file path=xl/calcChain.xml><?xml version="1.0" encoding="utf-8"?>
<calcChain xmlns="http://schemas.openxmlformats.org/spreadsheetml/2006/main">
  <c r="Q3" i="9" l="1"/>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 i="9"/>
  <c r="L3" i="7"/>
  <c r="Q3" i="7" s="1"/>
  <c r="L4" i="7"/>
  <c r="Q4" i="7" s="1"/>
  <c r="L5" i="7"/>
  <c r="Q5" i="7" s="1"/>
  <c r="L6" i="7"/>
  <c r="Q6" i="7" s="1"/>
  <c r="L7" i="7"/>
  <c r="Q7" i="7" s="1"/>
  <c r="L8" i="7"/>
  <c r="Q8" i="7" s="1"/>
  <c r="L9" i="7"/>
  <c r="Q9" i="7" s="1"/>
  <c r="L10" i="7"/>
  <c r="Q10" i="7" s="1"/>
  <c r="L11" i="7"/>
  <c r="Q11" i="7" s="1"/>
  <c r="L12" i="7"/>
  <c r="Q12" i="7" s="1"/>
  <c r="L13" i="7"/>
  <c r="Q13" i="7" s="1"/>
  <c r="L14" i="7"/>
  <c r="Q14" i="7" s="1"/>
  <c r="L15" i="7"/>
  <c r="Q15" i="7" s="1"/>
  <c r="L16" i="7"/>
  <c r="Q16" i="7" s="1"/>
  <c r="L17" i="7"/>
  <c r="Q17" i="7" s="1"/>
  <c r="L18" i="7"/>
  <c r="Q18" i="7" s="1"/>
  <c r="L19" i="7"/>
  <c r="Q19" i="7" s="1"/>
  <c r="L20" i="7"/>
  <c r="Q20" i="7" s="1"/>
  <c r="L21" i="7"/>
  <c r="Q21" i="7" s="1"/>
  <c r="L22" i="7"/>
  <c r="Q22" i="7" s="1"/>
  <c r="L23" i="7"/>
  <c r="Q23" i="7" s="1"/>
  <c r="L24" i="7"/>
  <c r="Q24" i="7" s="1"/>
  <c r="L25" i="7"/>
  <c r="Q25" i="7" s="1"/>
  <c r="L26" i="7"/>
  <c r="Q26" i="7" s="1"/>
  <c r="L27" i="7"/>
  <c r="Q27" i="7" s="1"/>
  <c r="L28" i="7"/>
  <c r="Q28" i="7" s="1"/>
  <c r="L29" i="7"/>
  <c r="Q29" i="7" s="1"/>
  <c r="L30" i="7"/>
  <c r="Q30" i="7" s="1"/>
  <c r="L31" i="7"/>
  <c r="Q31" i="7" s="1"/>
  <c r="L32" i="7"/>
  <c r="Q32" i="7" s="1"/>
  <c r="L33" i="7"/>
  <c r="Q33" i="7" s="1"/>
  <c r="L34" i="7"/>
  <c r="Q34" i="7" s="1"/>
  <c r="L35" i="7"/>
  <c r="Q35" i="7" s="1"/>
  <c r="L36" i="7"/>
  <c r="Q36" i="7" s="1"/>
  <c r="L37" i="7"/>
  <c r="Q37" i="7" s="1"/>
  <c r="L38" i="7"/>
  <c r="Q38" i="7" s="1"/>
  <c r="L39" i="7"/>
  <c r="Q39" i="7" s="1"/>
  <c r="L40" i="7"/>
  <c r="Q40" i="7" s="1"/>
  <c r="L41" i="7"/>
  <c r="Q41" i="7" s="1"/>
  <c r="L42" i="7"/>
  <c r="Q42" i="7" s="1"/>
  <c r="L43" i="7"/>
  <c r="Q43" i="7" s="1"/>
  <c r="L44" i="7"/>
  <c r="Q44" i="7" s="1"/>
  <c r="L45" i="7"/>
  <c r="Q45" i="7" s="1"/>
  <c r="L46" i="7"/>
  <c r="Q46" i="7" s="1"/>
  <c r="L47" i="7"/>
  <c r="Q47" i="7" s="1"/>
  <c r="L48" i="7"/>
  <c r="Q48" i="7" s="1"/>
  <c r="L49" i="7"/>
  <c r="Q49" i="7" s="1"/>
  <c r="L50" i="7"/>
  <c r="Q50" i="7" s="1"/>
  <c r="L51" i="7"/>
  <c r="Q51" i="7" s="1"/>
  <c r="L52" i="7"/>
  <c r="Q52" i="7" s="1"/>
  <c r="L53" i="7"/>
  <c r="Q53" i="7" s="1"/>
  <c r="L54" i="7"/>
  <c r="Q54" i="7" s="1"/>
  <c r="L55" i="7"/>
  <c r="Q55" i="7" s="1"/>
  <c r="L56" i="7"/>
  <c r="Q56" i="7" s="1"/>
  <c r="L57" i="7"/>
  <c r="Q57" i="7" s="1"/>
  <c r="L58" i="7"/>
  <c r="Q58" i="7" s="1"/>
  <c r="L59" i="7"/>
  <c r="Q59" i="7" s="1"/>
  <c r="L60" i="7"/>
  <c r="Q60" i="7" s="1"/>
  <c r="L61" i="7"/>
  <c r="Q61" i="7" s="1"/>
  <c r="L62" i="7"/>
  <c r="Q62" i="7" s="1"/>
  <c r="L63" i="7"/>
  <c r="Q63" i="7" s="1"/>
  <c r="L64" i="7"/>
  <c r="Q64" i="7" s="1"/>
  <c r="L65" i="7"/>
  <c r="Q65" i="7" s="1"/>
  <c r="L66" i="7"/>
  <c r="Q66" i="7" s="1"/>
  <c r="L67" i="7"/>
  <c r="Q67" i="7" s="1"/>
  <c r="L68" i="7"/>
  <c r="Q68" i="7" s="1"/>
  <c r="L69" i="7"/>
  <c r="Q69" i="7" s="1"/>
  <c r="L70" i="7"/>
  <c r="Q70" i="7" s="1"/>
  <c r="L71" i="7"/>
  <c r="Q71" i="7" s="1"/>
  <c r="L72" i="7"/>
  <c r="Q72" i="7" s="1"/>
  <c r="L73" i="7"/>
  <c r="Q73" i="7" s="1"/>
  <c r="L74" i="7"/>
  <c r="Q74" i="7" s="1"/>
  <c r="L75" i="7"/>
  <c r="Q75" i="7" s="1"/>
  <c r="L76" i="7"/>
  <c r="Q76" i="7" s="1"/>
  <c r="L77" i="7"/>
  <c r="Q77" i="7" s="1"/>
  <c r="L78" i="7"/>
  <c r="Q78" i="7" s="1"/>
  <c r="L79" i="7"/>
  <c r="Q79" i="7" s="1"/>
  <c r="L80" i="7"/>
  <c r="Q80" i="7" s="1"/>
  <c r="L81" i="7"/>
  <c r="Q81" i="7" s="1"/>
  <c r="L82" i="7"/>
  <c r="Q82" i="7" s="1"/>
  <c r="L83" i="7"/>
  <c r="Q83" i="7" s="1"/>
  <c r="L84" i="7"/>
  <c r="Q84" i="7" s="1"/>
  <c r="L85" i="7"/>
  <c r="Q85" i="7" s="1"/>
  <c r="L86" i="7"/>
  <c r="Q86" i="7" s="1"/>
  <c r="L87" i="7"/>
  <c r="Q87" i="7" s="1"/>
  <c r="L88" i="7"/>
  <c r="Q88" i="7" s="1"/>
  <c r="L89" i="7"/>
  <c r="Q89" i="7" s="1"/>
  <c r="L90" i="7"/>
  <c r="Q90" i="7" s="1"/>
  <c r="L91" i="7"/>
  <c r="Q91" i="7" s="1"/>
  <c r="L92" i="7"/>
  <c r="Q92" i="7" s="1"/>
  <c r="L93" i="7"/>
  <c r="Q93" i="7" s="1"/>
  <c r="L94" i="7"/>
  <c r="Q94" i="7" s="1"/>
  <c r="L95" i="7"/>
  <c r="Q95" i="7" s="1"/>
  <c r="L96" i="7"/>
  <c r="Q96" i="7" s="1"/>
  <c r="L97" i="7"/>
  <c r="Q97" i="7" s="1"/>
  <c r="L98" i="7"/>
  <c r="Q98" i="7" s="1"/>
  <c r="L99" i="7"/>
  <c r="Q99" i="7" s="1"/>
  <c r="L100" i="7"/>
  <c r="Q100" i="7" s="1"/>
  <c r="L101" i="7"/>
  <c r="Q101" i="7" s="1"/>
  <c r="L102" i="7"/>
  <c r="Q102" i="7" s="1"/>
  <c r="L103" i="7"/>
  <c r="Q103" i="7" s="1"/>
  <c r="L104" i="7"/>
  <c r="Q104" i="7" s="1"/>
  <c r="L105" i="7"/>
  <c r="Q105" i="7" s="1"/>
  <c r="L106" i="7"/>
  <c r="Q106" i="7" s="1"/>
  <c r="L107" i="7"/>
  <c r="Q107" i="7" s="1"/>
  <c r="L108" i="7"/>
  <c r="Q108" i="7" s="1"/>
  <c r="L109" i="7"/>
  <c r="Q109" i="7" s="1"/>
  <c r="L110" i="7"/>
  <c r="Q110" i="7" s="1"/>
  <c r="L111" i="7"/>
  <c r="Q111" i="7" s="1"/>
  <c r="L112" i="7"/>
  <c r="Q112" i="7" s="1"/>
  <c r="L113" i="7"/>
  <c r="Q113" i="7" s="1"/>
  <c r="L114" i="7"/>
  <c r="Q114" i="7" s="1"/>
  <c r="L115" i="7"/>
  <c r="Q115" i="7" s="1"/>
  <c r="L116" i="7"/>
  <c r="Q116" i="7" s="1"/>
  <c r="L117" i="7"/>
  <c r="Q117" i="7" s="1"/>
  <c r="L118" i="7"/>
  <c r="Q118" i="7" s="1"/>
  <c r="L119" i="7"/>
  <c r="Q119" i="7" s="1"/>
  <c r="L120" i="7"/>
  <c r="Q120" i="7" s="1"/>
  <c r="L121" i="7"/>
  <c r="Q121" i="7" s="1"/>
  <c r="L122" i="7"/>
  <c r="Q122" i="7" s="1"/>
  <c r="L123" i="7"/>
  <c r="Q123" i="7" s="1"/>
  <c r="L124" i="7"/>
  <c r="Q124" i="7" s="1"/>
  <c r="L125" i="7"/>
  <c r="Q125" i="7" s="1"/>
  <c r="L126" i="7"/>
  <c r="Q126" i="7" s="1"/>
  <c r="L127" i="7"/>
  <c r="Q127" i="7" s="1"/>
  <c r="L128" i="7"/>
  <c r="Q128" i="7" s="1"/>
  <c r="L129" i="7"/>
  <c r="Q129" i="7" s="1"/>
  <c r="L130" i="7"/>
  <c r="Q130" i="7" s="1"/>
  <c r="L131" i="7"/>
  <c r="Q131" i="7" s="1"/>
  <c r="L132" i="7"/>
  <c r="Q132" i="7" s="1"/>
  <c r="L133" i="7"/>
  <c r="Q133" i="7" s="1"/>
  <c r="L134" i="7"/>
  <c r="Q134" i="7" s="1"/>
  <c r="L135" i="7"/>
  <c r="Q135" i="7" s="1"/>
  <c r="L136" i="7"/>
  <c r="Q136" i="7" s="1"/>
  <c r="L137" i="7"/>
  <c r="Q137" i="7" s="1"/>
  <c r="L138" i="7"/>
  <c r="Q138" i="7" s="1"/>
  <c r="L139" i="7"/>
  <c r="Q139" i="7" s="1"/>
  <c r="L140" i="7"/>
  <c r="Q140" i="7" s="1"/>
  <c r="L141" i="7"/>
  <c r="Q141" i="7" s="1"/>
  <c r="L142" i="7"/>
  <c r="Q142" i="7" s="1"/>
  <c r="L143" i="7"/>
  <c r="Q143" i="7" s="1"/>
  <c r="L144" i="7"/>
  <c r="Q144" i="7" s="1"/>
  <c r="L145" i="7"/>
  <c r="Q145" i="7" s="1"/>
  <c r="L146" i="7"/>
  <c r="Q146" i="7" s="1"/>
  <c r="L147" i="7"/>
  <c r="Q147" i="7" s="1"/>
  <c r="L148" i="7"/>
  <c r="Q148" i="7" s="1"/>
  <c r="L149" i="7"/>
  <c r="Q149" i="7" s="1"/>
  <c r="L150" i="7"/>
  <c r="Q150" i="7" s="1"/>
  <c r="L151" i="7"/>
  <c r="Q151" i="7" s="1"/>
  <c r="L152" i="7"/>
  <c r="Q152" i="7" s="1"/>
  <c r="L153" i="7"/>
  <c r="Q153" i="7" s="1"/>
  <c r="L154" i="7"/>
  <c r="Q154" i="7" s="1"/>
  <c r="L155" i="7"/>
  <c r="Q155" i="7" s="1"/>
  <c r="L156" i="7"/>
  <c r="Q156" i="7" s="1"/>
  <c r="L157" i="7"/>
  <c r="Q157" i="7" s="1"/>
  <c r="L158" i="7"/>
  <c r="Q158" i="7" s="1"/>
  <c r="L159" i="7"/>
  <c r="Q159" i="7" s="1"/>
  <c r="L160" i="7"/>
  <c r="Q160" i="7" s="1"/>
  <c r="L161" i="7"/>
  <c r="Q161" i="7" s="1"/>
  <c r="L162" i="7"/>
  <c r="Q162" i="7" s="1"/>
  <c r="L163" i="7"/>
  <c r="Q163" i="7" s="1"/>
  <c r="L164" i="7"/>
  <c r="Q164" i="7" s="1"/>
  <c r="L165" i="7"/>
  <c r="Q165" i="7" s="1"/>
  <c r="L166" i="7"/>
  <c r="Q166" i="7" s="1"/>
  <c r="L167" i="7"/>
  <c r="Q167" i="7" s="1"/>
  <c r="L168" i="7"/>
  <c r="Q168" i="7" s="1"/>
  <c r="L169" i="7"/>
  <c r="Q169" i="7" s="1"/>
  <c r="L170" i="7"/>
  <c r="Q170" i="7" s="1"/>
  <c r="L171" i="7"/>
  <c r="Q171" i="7" s="1"/>
  <c r="L172" i="7"/>
  <c r="Q172" i="7" s="1"/>
  <c r="L173" i="7"/>
  <c r="Q173" i="7" s="1"/>
  <c r="L174" i="7"/>
  <c r="Q174" i="7" s="1"/>
  <c r="L175" i="7"/>
  <c r="Q175" i="7" s="1"/>
  <c r="L176" i="7"/>
  <c r="Q176" i="7" s="1"/>
  <c r="L177" i="7"/>
  <c r="Q177" i="7" s="1"/>
  <c r="L178" i="7"/>
  <c r="Q178" i="7" s="1"/>
  <c r="L179" i="7"/>
  <c r="Q179" i="7" s="1"/>
  <c r="L180" i="7"/>
  <c r="Q180" i="7" s="1"/>
  <c r="L181" i="7"/>
  <c r="Q181" i="7" s="1"/>
  <c r="L182" i="7"/>
  <c r="Q182" i="7" s="1"/>
  <c r="L183" i="7"/>
  <c r="Q183" i="7" s="1"/>
  <c r="L184" i="7"/>
  <c r="Q184" i="7" s="1"/>
  <c r="L185" i="7"/>
  <c r="Q185" i="7" s="1"/>
  <c r="L186" i="7"/>
  <c r="Q186" i="7" s="1"/>
  <c r="L187" i="7"/>
  <c r="Q187" i="7" s="1"/>
  <c r="L188" i="7"/>
  <c r="Q188" i="7" s="1"/>
  <c r="L189" i="7"/>
  <c r="Q189" i="7" s="1"/>
  <c r="L190" i="7"/>
  <c r="Q190" i="7" s="1"/>
  <c r="L191" i="7"/>
  <c r="Q191" i="7" s="1"/>
  <c r="L192" i="7"/>
  <c r="Q192" i="7" s="1"/>
  <c r="L193" i="7"/>
  <c r="Q193" i="7" s="1"/>
  <c r="L194" i="7"/>
  <c r="Q194" i="7" s="1"/>
  <c r="L195" i="7"/>
  <c r="Q195" i="7" s="1"/>
  <c r="L196" i="7"/>
  <c r="Q196" i="7" s="1"/>
  <c r="L197" i="7"/>
  <c r="Q197" i="7" s="1"/>
  <c r="L198" i="7"/>
  <c r="Q198" i="7" s="1"/>
  <c r="L199" i="7"/>
  <c r="Q199" i="7" s="1"/>
  <c r="L200" i="7"/>
  <c r="Q200" i="7" s="1"/>
  <c r="L201" i="7"/>
  <c r="Q201" i="7" s="1"/>
  <c r="L202" i="7"/>
  <c r="Q202" i="7" s="1"/>
  <c r="L203" i="7"/>
  <c r="Q203" i="7" s="1"/>
  <c r="L204" i="7"/>
  <c r="Q204" i="7" s="1"/>
  <c r="L205" i="7"/>
  <c r="Q205" i="7" s="1"/>
  <c r="L206" i="7"/>
  <c r="Q206" i="7" s="1"/>
  <c r="L207" i="7"/>
  <c r="Q207" i="7" s="1"/>
  <c r="L208" i="7"/>
  <c r="Q208" i="7" s="1"/>
  <c r="L209" i="7"/>
  <c r="Q209" i="7" s="1"/>
  <c r="L210" i="7"/>
  <c r="Q210" i="7" s="1"/>
  <c r="L211" i="7"/>
  <c r="Q211" i="7" s="1"/>
  <c r="L212" i="7"/>
  <c r="Q212" i="7" s="1"/>
  <c r="L213" i="7"/>
  <c r="Q213" i="7" s="1"/>
  <c r="L214" i="7"/>
  <c r="Q214" i="7" s="1"/>
  <c r="L215" i="7"/>
  <c r="Q215" i="7" s="1"/>
  <c r="L216" i="7"/>
  <c r="Q216" i="7" s="1"/>
  <c r="L217" i="7"/>
  <c r="Q217" i="7" s="1"/>
  <c r="L218" i="7"/>
  <c r="Q218" i="7" s="1"/>
  <c r="L219" i="7"/>
  <c r="Q219" i="7" s="1"/>
  <c r="L220" i="7"/>
  <c r="Q220" i="7" s="1"/>
  <c r="L221" i="7"/>
  <c r="Q221" i="7" s="1"/>
  <c r="L222" i="7"/>
  <c r="Q222" i="7" s="1"/>
  <c r="L223" i="7"/>
  <c r="Q223" i="7" s="1"/>
  <c r="L224" i="7"/>
  <c r="Q224" i="7" s="1"/>
  <c r="L225" i="7"/>
  <c r="Q225" i="7" s="1"/>
  <c r="L226" i="7"/>
  <c r="Q226" i="7" s="1"/>
  <c r="L227" i="7"/>
  <c r="Q227" i="7" s="1"/>
  <c r="L228" i="7"/>
  <c r="Q228" i="7" s="1"/>
  <c r="L229" i="7"/>
  <c r="Q229" i="7" s="1"/>
  <c r="L230" i="7"/>
  <c r="Q230" i="7" s="1"/>
  <c r="L231" i="7"/>
  <c r="Q231" i="7" s="1"/>
  <c r="L232" i="7"/>
  <c r="Q232" i="7" s="1"/>
  <c r="L233" i="7"/>
  <c r="Q233" i="7" s="1"/>
  <c r="L234" i="7"/>
  <c r="Q234" i="7" s="1"/>
  <c r="L235" i="7"/>
  <c r="Q235" i="7" s="1"/>
  <c r="L236" i="7"/>
  <c r="Q236" i="7" s="1"/>
  <c r="L237" i="7"/>
  <c r="Q237" i="7" s="1"/>
  <c r="L238" i="7"/>
  <c r="Q238" i="7" s="1"/>
  <c r="L239" i="7"/>
  <c r="Q239" i="7" s="1"/>
  <c r="L240" i="7"/>
  <c r="Q240" i="7" s="1"/>
  <c r="L241" i="7"/>
  <c r="Q241" i="7" s="1"/>
  <c r="L242" i="7"/>
  <c r="Q242" i="7" s="1"/>
  <c r="L243" i="7"/>
  <c r="Q243" i="7" s="1"/>
  <c r="L244" i="7"/>
  <c r="Q244" i="7" s="1"/>
  <c r="L245" i="7"/>
  <c r="Q245" i="7" s="1"/>
  <c r="L246" i="7"/>
  <c r="Q246" i="7" s="1"/>
  <c r="L247" i="7"/>
  <c r="Q247" i="7" s="1"/>
  <c r="L248" i="7"/>
  <c r="Q248" i="7" s="1"/>
  <c r="L249" i="7"/>
  <c r="Q249" i="7" s="1"/>
  <c r="L250" i="7"/>
  <c r="Q250" i="7" s="1"/>
  <c r="L251" i="7"/>
  <c r="Q251" i="7" s="1"/>
  <c r="L252" i="7"/>
  <c r="Q252" i="7" s="1"/>
  <c r="L253" i="7"/>
  <c r="Q253" i="7" s="1"/>
  <c r="L254" i="7"/>
  <c r="Q254" i="7" s="1"/>
  <c r="L255" i="7"/>
  <c r="Q255" i="7" s="1"/>
  <c r="L256" i="7"/>
  <c r="Q256" i="7" s="1"/>
  <c r="L257" i="7"/>
  <c r="Q257" i="7" s="1"/>
  <c r="L258" i="7"/>
  <c r="Q258" i="7" s="1"/>
  <c r="L259" i="7"/>
  <c r="Q259" i="7" s="1"/>
  <c r="L260" i="7"/>
  <c r="Q260" i="7" s="1"/>
  <c r="L261" i="7"/>
  <c r="Q261" i="7" s="1"/>
  <c r="L262" i="7"/>
  <c r="Q262" i="7" s="1"/>
  <c r="L263" i="7"/>
  <c r="Q263" i="7" s="1"/>
  <c r="L264" i="7"/>
  <c r="Q264" i="7" s="1"/>
  <c r="L265" i="7"/>
  <c r="Q265" i="7" s="1"/>
  <c r="L266" i="7"/>
  <c r="Q266" i="7" s="1"/>
  <c r="L267" i="7"/>
  <c r="Q267" i="7" s="1"/>
  <c r="L268" i="7"/>
  <c r="Q268" i="7" s="1"/>
  <c r="L269" i="7"/>
  <c r="Q269" i="7" s="1"/>
  <c r="L270" i="7"/>
  <c r="Q270" i="7" s="1"/>
  <c r="L271" i="7"/>
  <c r="Q271" i="7" s="1"/>
  <c r="L272" i="7"/>
  <c r="Q272" i="7" s="1"/>
  <c r="L273" i="7"/>
  <c r="Q273" i="7" s="1"/>
  <c r="L274" i="7"/>
  <c r="Q274" i="7" s="1"/>
  <c r="L275" i="7"/>
  <c r="Q275" i="7" s="1"/>
  <c r="L276" i="7"/>
  <c r="Q276" i="7" s="1"/>
  <c r="L277" i="7"/>
  <c r="Q277" i="7" s="1"/>
  <c r="L278" i="7"/>
  <c r="Q278" i="7" s="1"/>
  <c r="L279" i="7"/>
  <c r="Q279" i="7" s="1"/>
  <c r="L280" i="7"/>
  <c r="Q280" i="7" s="1"/>
  <c r="L281" i="7"/>
  <c r="Q281" i="7" s="1"/>
  <c r="L282" i="7"/>
  <c r="Q282" i="7" s="1"/>
  <c r="L283" i="7"/>
  <c r="Q283" i="7" s="1"/>
  <c r="L284" i="7"/>
  <c r="Q284" i="7" s="1"/>
  <c r="L285" i="7"/>
  <c r="Q285" i="7" s="1"/>
  <c r="L286" i="7"/>
  <c r="Q286" i="7" s="1"/>
  <c r="L287" i="7"/>
  <c r="Q287" i="7" s="1"/>
  <c r="L288" i="7"/>
  <c r="Q288" i="7" s="1"/>
  <c r="L289" i="7"/>
  <c r="Q289" i="7" s="1"/>
  <c r="L290" i="7"/>
  <c r="Q290" i="7" s="1"/>
  <c r="L291" i="7"/>
  <c r="Q291" i="7" s="1"/>
  <c r="L292" i="7"/>
  <c r="Q292" i="7" s="1"/>
  <c r="L293" i="7"/>
  <c r="Q293" i="7" s="1"/>
  <c r="L294" i="7"/>
  <c r="Q294" i="7" s="1"/>
  <c r="L295" i="7"/>
  <c r="Q295" i="7" s="1"/>
  <c r="L296" i="7"/>
  <c r="Q296" i="7" s="1"/>
  <c r="L297" i="7"/>
  <c r="Q297" i="7" s="1"/>
  <c r="L298" i="7"/>
  <c r="Q298" i="7" s="1"/>
  <c r="L299" i="7"/>
  <c r="Q299" i="7" s="1"/>
  <c r="L300" i="7"/>
  <c r="Q300" i="7" s="1"/>
  <c r="L301" i="7"/>
  <c r="Q301" i="7" s="1"/>
  <c r="L302" i="7"/>
  <c r="Q302" i="7" s="1"/>
  <c r="L303" i="7"/>
  <c r="Q303" i="7" s="1"/>
  <c r="L304" i="7"/>
  <c r="Q304" i="7" s="1"/>
  <c r="L305" i="7"/>
  <c r="Q305" i="7" s="1"/>
  <c r="L306" i="7"/>
  <c r="Q306" i="7" s="1"/>
  <c r="L307" i="7"/>
  <c r="Q307" i="7" s="1"/>
  <c r="L308" i="7"/>
  <c r="Q308" i="7" s="1"/>
  <c r="L309" i="7"/>
  <c r="Q309" i="7" s="1"/>
  <c r="L310" i="7"/>
  <c r="Q310" i="7" s="1"/>
  <c r="L311" i="7"/>
  <c r="Q311" i="7" s="1"/>
  <c r="L312" i="7"/>
  <c r="Q312" i="7" s="1"/>
  <c r="L313" i="7"/>
  <c r="Q313" i="7" s="1"/>
  <c r="L314" i="7"/>
  <c r="Q314" i="7" s="1"/>
  <c r="L315" i="7"/>
  <c r="Q315" i="7" s="1"/>
  <c r="L316" i="7"/>
  <c r="Q316" i="7" s="1"/>
  <c r="L317" i="7"/>
  <c r="Q317" i="7" s="1"/>
  <c r="L318" i="7"/>
  <c r="Q318" i="7" s="1"/>
  <c r="L319" i="7"/>
  <c r="Q319" i="7" s="1"/>
  <c r="L320" i="7"/>
  <c r="Q320" i="7" s="1"/>
  <c r="L321" i="7"/>
  <c r="Q321" i="7" s="1"/>
  <c r="L322" i="7"/>
  <c r="Q322" i="7" s="1"/>
  <c r="L323" i="7"/>
  <c r="Q323" i="7" s="1"/>
  <c r="L324" i="7"/>
  <c r="Q324" i="7" s="1"/>
  <c r="L325" i="7"/>
  <c r="Q325" i="7" s="1"/>
  <c r="L326" i="7"/>
  <c r="Q326" i="7" s="1"/>
  <c r="L327" i="7"/>
  <c r="Q327" i="7" s="1"/>
  <c r="L328" i="7"/>
  <c r="Q328" i="7" s="1"/>
  <c r="L329" i="7"/>
  <c r="Q329" i="7" s="1"/>
  <c r="L330" i="7"/>
  <c r="Q330" i="7" s="1"/>
  <c r="L331" i="7"/>
  <c r="Q331" i="7" s="1"/>
  <c r="L332" i="7"/>
  <c r="Q332" i="7" s="1"/>
  <c r="L333" i="7"/>
  <c r="Q333" i="7" s="1"/>
  <c r="L334" i="7"/>
  <c r="Q334" i="7" s="1"/>
  <c r="L335" i="7"/>
  <c r="Q335" i="7" s="1"/>
  <c r="L336" i="7"/>
  <c r="Q336" i="7" s="1"/>
  <c r="L337" i="7"/>
  <c r="Q337" i="7" s="1"/>
  <c r="L338" i="7"/>
  <c r="Q338" i="7" s="1"/>
  <c r="L339" i="7"/>
  <c r="Q339" i="7" s="1"/>
  <c r="L340" i="7"/>
  <c r="Q340" i="7" s="1"/>
  <c r="L341" i="7"/>
  <c r="Q341" i="7" s="1"/>
  <c r="L342" i="7"/>
  <c r="Q342" i="7" s="1"/>
  <c r="L343" i="7"/>
  <c r="Q343" i="7" s="1"/>
  <c r="L344" i="7"/>
  <c r="Q344" i="7" s="1"/>
  <c r="L345" i="7"/>
  <c r="Q345" i="7" s="1"/>
  <c r="L346" i="7"/>
  <c r="Q346" i="7" s="1"/>
  <c r="L347" i="7"/>
  <c r="Q347" i="7" s="1"/>
  <c r="L348" i="7"/>
  <c r="Q348" i="7" s="1"/>
  <c r="L349" i="7"/>
  <c r="Q349" i="7" s="1"/>
  <c r="L350" i="7"/>
  <c r="Q350" i="7" s="1"/>
  <c r="L351" i="7"/>
  <c r="Q351" i="7" s="1"/>
  <c r="L352" i="7"/>
  <c r="Q352" i="7" s="1"/>
  <c r="L353" i="7"/>
  <c r="Q353" i="7" s="1"/>
  <c r="L354" i="7"/>
  <c r="Q354" i="7" s="1"/>
  <c r="L355" i="7"/>
  <c r="Q355" i="7" s="1"/>
  <c r="L356" i="7"/>
  <c r="Q356" i="7" s="1"/>
  <c r="L357" i="7"/>
  <c r="Q357" i="7" s="1"/>
  <c r="L358" i="7"/>
  <c r="Q358" i="7" s="1"/>
  <c r="L359" i="7"/>
  <c r="Q359" i="7" s="1"/>
  <c r="L360" i="7"/>
  <c r="Q360" i="7" s="1"/>
  <c r="L361" i="7"/>
  <c r="Q361" i="7" s="1"/>
  <c r="L362" i="7"/>
  <c r="Q362" i="7" s="1"/>
  <c r="L363" i="7"/>
  <c r="Q363" i="7" s="1"/>
  <c r="L364" i="7"/>
  <c r="Q364" i="7" s="1"/>
  <c r="L365" i="7"/>
  <c r="Q365" i="7" s="1"/>
  <c r="L366" i="7"/>
  <c r="Q366" i="7" s="1"/>
  <c r="L367" i="7"/>
  <c r="Q367" i="7" s="1"/>
  <c r="L368" i="7"/>
  <c r="Q368" i="7" s="1"/>
  <c r="L369" i="7"/>
  <c r="Q369" i="7" s="1"/>
  <c r="L370" i="7"/>
  <c r="Q370" i="7" s="1"/>
  <c r="L371" i="7"/>
  <c r="Q371" i="7" s="1"/>
  <c r="L372" i="7"/>
  <c r="Q372" i="7" s="1"/>
  <c r="L373" i="7"/>
  <c r="Q373" i="7" s="1"/>
  <c r="L374" i="7"/>
  <c r="Q374" i="7" s="1"/>
  <c r="L375" i="7"/>
  <c r="Q375" i="7" s="1"/>
  <c r="L376" i="7"/>
  <c r="Q376" i="7" s="1"/>
  <c r="L377" i="7"/>
  <c r="Q377" i="7" s="1"/>
  <c r="L378" i="7"/>
  <c r="Q378" i="7" s="1"/>
  <c r="L379" i="7"/>
  <c r="Q379" i="7" s="1"/>
  <c r="L380" i="7"/>
  <c r="Q380" i="7" s="1"/>
  <c r="L381" i="7"/>
  <c r="Q381" i="7" s="1"/>
  <c r="L382" i="7"/>
  <c r="Q382" i="7" s="1"/>
  <c r="L383" i="7"/>
  <c r="Q383" i="7" s="1"/>
  <c r="L384" i="7"/>
  <c r="Q384" i="7" s="1"/>
  <c r="L385" i="7"/>
  <c r="Q385" i="7" s="1"/>
  <c r="L386" i="7"/>
  <c r="Q386" i="7" s="1"/>
  <c r="L387" i="7"/>
  <c r="Q387" i="7" s="1"/>
  <c r="L388" i="7"/>
  <c r="Q388" i="7" s="1"/>
  <c r="L389" i="7"/>
  <c r="Q389" i="7" s="1"/>
  <c r="L390" i="7"/>
  <c r="Q390" i="7" s="1"/>
  <c r="L391" i="7"/>
  <c r="Q391" i="7" s="1"/>
  <c r="L392" i="7"/>
  <c r="Q392" i="7" s="1"/>
  <c r="L393" i="7"/>
  <c r="Q393" i="7" s="1"/>
  <c r="L394" i="7"/>
  <c r="Q394" i="7" s="1"/>
  <c r="L395" i="7"/>
  <c r="Q395" i="7" s="1"/>
  <c r="L396" i="7"/>
  <c r="Q396" i="7" s="1"/>
  <c r="L397" i="7"/>
  <c r="Q397" i="7" s="1"/>
  <c r="L398" i="7"/>
  <c r="Q398" i="7" s="1"/>
  <c r="L399" i="7"/>
  <c r="Q399" i="7" s="1"/>
  <c r="L400" i="7"/>
  <c r="Q400" i="7" s="1"/>
  <c r="L401" i="7"/>
  <c r="Q401" i="7" s="1"/>
  <c r="L402" i="7"/>
  <c r="Q402" i="7" s="1"/>
  <c r="L403" i="7"/>
  <c r="Q403" i="7" s="1"/>
  <c r="L404" i="7"/>
  <c r="Q404" i="7" s="1"/>
  <c r="L405" i="7"/>
  <c r="Q405" i="7" s="1"/>
  <c r="L406" i="7"/>
  <c r="Q406" i="7" s="1"/>
  <c r="L407" i="7"/>
  <c r="Q407" i="7" s="1"/>
  <c r="L408" i="7"/>
  <c r="Q408" i="7" s="1"/>
  <c r="L409" i="7"/>
  <c r="Q409" i="7" s="1"/>
  <c r="L410" i="7"/>
  <c r="Q410" i="7" s="1"/>
  <c r="L411" i="7"/>
  <c r="Q411" i="7" s="1"/>
  <c r="L412" i="7"/>
  <c r="Q412" i="7" s="1"/>
  <c r="L413" i="7"/>
  <c r="Q413" i="7" s="1"/>
  <c r="L414" i="7"/>
  <c r="Q414" i="7" s="1"/>
  <c r="L415" i="7"/>
  <c r="Q415" i="7" s="1"/>
  <c r="L416" i="7"/>
  <c r="Q416" i="7" s="1"/>
  <c r="L417" i="7"/>
  <c r="Q417" i="7" s="1"/>
  <c r="L418" i="7"/>
  <c r="Q418" i="7" s="1"/>
  <c r="L419" i="7"/>
  <c r="Q419" i="7" s="1"/>
  <c r="L420" i="7"/>
  <c r="Q420" i="7" s="1"/>
  <c r="L421" i="7"/>
  <c r="Q421" i="7" s="1"/>
  <c r="L422" i="7"/>
  <c r="Q422" i="7" s="1"/>
  <c r="L423" i="7"/>
  <c r="Q423" i="7" s="1"/>
  <c r="L424" i="7"/>
  <c r="Q424" i="7" s="1"/>
  <c r="L425" i="7"/>
  <c r="Q425" i="7" s="1"/>
  <c r="L426" i="7"/>
  <c r="Q426" i="7" s="1"/>
  <c r="L427" i="7"/>
  <c r="Q427" i="7" s="1"/>
  <c r="L428" i="7"/>
  <c r="Q428" i="7" s="1"/>
  <c r="L429" i="7"/>
  <c r="Q429" i="7" s="1"/>
  <c r="L430" i="7"/>
  <c r="Q430" i="7" s="1"/>
  <c r="L431" i="7"/>
  <c r="Q431" i="7" s="1"/>
  <c r="L432" i="7"/>
  <c r="Q432" i="7" s="1"/>
  <c r="L433" i="7"/>
  <c r="Q433" i="7" s="1"/>
  <c r="L434" i="7"/>
  <c r="Q434" i="7" s="1"/>
  <c r="L435" i="7"/>
  <c r="Q435" i="7" s="1"/>
  <c r="L436" i="7"/>
  <c r="Q436" i="7" s="1"/>
  <c r="L437" i="7"/>
  <c r="Q437" i="7" s="1"/>
  <c r="L438" i="7"/>
  <c r="Q438" i="7" s="1"/>
  <c r="L439" i="7"/>
  <c r="Q439" i="7" s="1"/>
  <c r="L440" i="7"/>
  <c r="Q440" i="7" s="1"/>
  <c r="L441" i="7"/>
  <c r="Q441" i="7" s="1"/>
  <c r="L442" i="7"/>
  <c r="Q442" i="7" s="1"/>
  <c r="L443" i="7"/>
  <c r="Q443" i="7" s="1"/>
  <c r="L444" i="7"/>
  <c r="Q444" i="7" s="1"/>
  <c r="L445" i="7"/>
  <c r="Q445" i="7" s="1"/>
  <c r="L446" i="7"/>
  <c r="Q446" i="7" s="1"/>
  <c r="L447" i="7"/>
  <c r="Q447" i="7" s="1"/>
  <c r="L448" i="7"/>
  <c r="Q448" i="7" s="1"/>
  <c r="L449" i="7"/>
  <c r="Q449" i="7" s="1"/>
  <c r="L450" i="7"/>
  <c r="Q450" i="7" s="1"/>
  <c r="L451" i="7"/>
  <c r="Q451" i="7" s="1"/>
  <c r="L452" i="7"/>
  <c r="Q452" i="7" s="1"/>
  <c r="L453" i="7"/>
  <c r="Q453" i="7" s="1"/>
  <c r="L454" i="7"/>
  <c r="Q454" i="7" s="1"/>
  <c r="L455" i="7"/>
  <c r="Q455" i="7" s="1"/>
  <c r="L456" i="7"/>
  <c r="Q456" i="7" s="1"/>
  <c r="L457" i="7"/>
  <c r="Q457" i="7" s="1"/>
  <c r="L458" i="7"/>
  <c r="Q458" i="7" s="1"/>
  <c r="L459" i="7"/>
  <c r="Q459" i="7" s="1"/>
  <c r="L460" i="7"/>
  <c r="Q460" i="7" s="1"/>
  <c r="L461" i="7"/>
  <c r="Q461" i="7" s="1"/>
  <c r="L462" i="7"/>
  <c r="Q462" i="7" s="1"/>
  <c r="L463" i="7"/>
  <c r="Q463" i="7" s="1"/>
  <c r="L464" i="7"/>
  <c r="Q464" i="7" s="1"/>
  <c r="L465" i="7"/>
  <c r="Q465" i="7" s="1"/>
  <c r="L466" i="7"/>
  <c r="Q466" i="7" s="1"/>
  <c r="L467" i="7"/>
  <c r="Q467" i="7" s="1"/>
  <c r="L468" i="7"/>
  <c r="Q468" i="7" s="1"/>
  <c r="L469" i="7"/>
  <c r="Q469" i="7" s="1"/>
  <c r="L470" i="7"/>
  <c r="Q470" i="7" s="1"/>
  <c r="L471" i="7"/>
  <c r="Q471" i="7" s="1"/>
  <c r="L472" i="7"/>
  <c r="Q472" i="7" s="1"/>
  <c r="L473" i="7"/>
  <c r="Q473" i="7" s="1"/>
  <c r="L474" i="7"/>
  <c r="Q474" i="7" s="1"/>
  <c r="L475" i="7"/>
  <c r="Q475" i="7" s="1"/>
  <c r="L476" i="7"/>
  <c r="Q476" i="7" s="1"/>
  <c r="L477" i="7"/>
  <c r="Q477" i="7" s="1"/>
  <c r="L478" i="7"/>
  <c r="Q478" i="7" s="1"/>
  <c r="L479" i="7"/>
  <c r="Q479" i="7" s="1"/>
  <c r="L480" i="7"/>
  <c r="Q480" i="7" s="1"/>
  <c r="L481" i="7"/>
  <c r="Q481" i="7" s="1"/>
  <c r="L482" i="7"/>
  <c r="Q482" i="7" s="1"/>
  <c r="L483" i="7"/>
  <c r="Q483" i="7" s="1"/>
  <c r="L484" i="7"/>
  <c r="Q484" i="7" s="1"/>
  <c r="L485" i="7"/>
  <c r="Q485" i="7" s="1"/>
  <c r="L486" i="7"/>
  <c r="Q486" i="7" s="1"/>
  <c r="L487" i="7"/>
  <c r="Q487" i="7" s="1"/>
  <c r="L488" i="7"/>
  <c r="Q488" i="7" s="1"/>
  <c r="L489" i="7"/>
  <c r="Q489" i="7" s="1"/>
  <c r="L490" i="7"/>
  <c r="Q490" i="7" s="1"/>
  <c r="L491" i="7"/>
  <c r="Q491" i="7" s="1"/>
  <c r="L492" i="7"/>
  <c r="Q492" i="7" s="1"/>
  <c r="L493" i="7"/>
  <c r="Q493" i="7" s="1"/>
  <c r="L494" i="7"/>
  <c r="Q494" i="7" s="1"/>
  <c r="L495" i="7"/>
  <c r="Q495" i="7" s="1"/>
  <c r="L496" i="7"/>
  <c r="Q496" i="7" s="1"/>
  <c r="L497" i="7"/>
  <c r="Q497" i="7" s="1"/>
  <c r="L498" i="7"/>
  <c r="Q498" i="7" s="1"/>
  <c r="L499" i="7"/>
  <c r="Q499" i="7" s="1"/>
  <c r="L500" i="7"/>
  <c r="Q500" i="7" s="1"/>
  <c r="L501" i="7"/>
  <c r="Q501" i="7" s="1"/>
  <c r="L502" i="7"/>
  <c r="Q502" i="7" s="1"/>
  <c r="L503" i="7"/>
  <c r="Q503" i="7" s="1"/>
  <c r="L504" i="7"/>
  <c r="Q504" i="7" s="1"/>
  <c r="L505" i="7"/>
  <c r="Q505" i="7" s="1"/>
  <c r="L506" i="7"/>
  <c r="Q506" i="7" s="1"/>
  <c r="L507" i="7"/>
  <c r="Q507" i="7" s="1"/>
  <c r="L508" i="7"/>
  <c r="Q508" i="7" s="1"/>
  <c r="L509" i="7"/>
  <c r="Q509" i="7" s="1"/>
  <c r="L510" i="7"/>
  <c r="Q510" i="7" s="1"/>
  <c r="L511" i="7"/>
  <c r="Q511" i="7" s="1"/>
  <c r="L512" i="7"/>
  <c r="Q512" i="7" s="1"/>
  <c r="L513" i="7"/>
  <c r="Q513" i="7" s="1"/>
  <c r="L514" i="7"/>
  <c r="Q514" i="7" s="1"/>
  <c r="L515" i="7"/>
  <c r="Q515" i="7" s="1"/>
  <c r="L516" i="7"/>
  <c r="Q516" i="7" s="1"/>
  <c r="L517" i="7"/>
  <c r="Q517" i="7" s="1"/>
  <c r="L518" i="7"/>
  <c r="Q518" i="7" s="1"/>
  <c r="L519" i="7"/>
  <c r="Q519" i="7" s="1"/>
  <c r="L520" i="7"/>
  <c r="Q520" i="7" s="1"/>
  <c r="L521" i="7"/>
  <c r="Q521" i="7" s="1"/>
  <c r="L522" i="7"/>
  <c r="Q522" i="7" s="1"/>
  <c r="L523" i="7"/>
  <c r="Q523" i="7" s="1"/>
  <c r="L524" i="7"/>
  <c r="Q524" i="7" s="1"/>
  <c r="L525" i="7"/>
  <c r="Q525" i="7" s="1"/>
  <c r="L526" i="7"/>
  <c r="Q526" i="7" s="1"/>
  <c r="L527" i="7"/>
  <c r="Q527" i="7" s="1"/>
  <c r="L528" i="7"/>
  <c r="Q528" i="7" s="1"/>
  <c r="L529" i="7"/>
  <c r="Q529" i="7" s="1"/>
  <c r="L530" i="7"/>
  <c r="Q530" i="7" s="1"/>
  <c r="L531" i="7"/>
  <c r="Q531" i="7" s="1"/>
  <c r="L532" i="7"/>
  <c r="Q532" i="7" s="1"/>
  <c r="L533" i="7"/>
  <c r="Q533" i="7" s="1"/>
  <c r="L534" i="7"/>
  <c r="Q534" i="7" s="1"/>
  <c r="L535" i="7"/>
  <c r="Q535" i="7" s="1"/>
  <c r="L536" i="7"/>
  <c r="Q536" i="7" s="1"/>
  <c r="L537" i="7"/>
  <c r="Q537" i="7" s="1"/>
  <c r="L538" i="7"/>
  <c r="Q538" i="7" s="1"/>
  <c r="L539" i="7"/>
  <c r="Q539" i="7" s="1"/>
  <c r="L540" i="7"/>
  <c r="Q540" i="7" s="1"/>
  <c r="L541" i="7"/>
  <c r="Q541" i="7" s="1"/>
  <c r="L542" i="7"/>
  <c r="Q542" i="7" s="1"/>
  <c r="L543" i="7"/>
  <c r="Q543" i="7" s="1"/>
  <c r="L544" i="7"/>
  <c r="Q544" i="7" s="1"/>
  <c r="L545" i="7"/>
  <c r="Q545" i="7" s="1"/>
  <c r="L546" i="7"/>
  <c r="Q546" i="7" s="1"/>
  <c r="L547" i="7"/>
  <c r="Q547" i="7" s="1"/>
  <c r="L548" i="7"/>
  <c r="Q548" i="7" s="1"/>
  <c r="L549" i="7"/>
  <c r="Q549" i="7" s="1"/>
  <c r="L550" i="7"/>
  <c r="Q550" i="7" s="1"/>
  <c r="L551" i="7"/>
  <c r="Q551" i="7" s="1"/>
  <c r="L552" i="7"/>
  <c r="Q552" i="7" s="1"/>
  <c r="L553" i="7"/>
  <c r="Q553" i="7" s="1"/>
  <c r="L554" i="7"/>
  <c r="Q554" i="7" s="1"/>
  <c r="L555" i="7"/>
  <c r="Q555" i="7" s="1"/>
  <c r="L556" i="7"/>
  <c r="Q556" i="7" s="1"/>
  <c r="L557" i="7"/>
  <c r="Q557" i="7" s="1"/>
  <c r="L558" i="7"/>
  <c r="Q558" i="7" s="1"/>
  <c r="L559" i="7"/>
  <c r="Q559" i="7" s="1"/>
  <c r="L560" i="7"/>
  <c r="Q560" i="7" s="1"/>
  <c r="L561" i="7"/>
  <c r="Q561" i="7" s="1"/>
  <c r="L562" i="7"/>
  <c r="Q562" i="7" s="1"/>
  <c r="L563" i="7"/>
  <c r="Q563" i="7" s="1"/>
  <c r="L564" i="7"/>
  <c r="Q564" i="7" s="1"/>
  <c r="L565" i="7"/>
  <c r="Q565" i="7" s="1"/>
  <c r="L566" i="7"/>
  <c r="Q566" i="7" s="1"/>
  <c r="L567" i="7"/>
  <c r="Q567" i="7" s="1"/>
  <c r="L568" i="7"/>
  <c r="Q568" i="7" s="1"/>
  <c r="L569" i="7"/>
  <c r="Q569" i="7" s="1"/>
  <c r="L570" i="7"/>
  <c r="Q570" i="7" s="1"/>
  <c r="L571" i="7"/>
  <c r="Q571" i="7" s="1"/>
  <c r="L572" i="7"/>
  <c r="Q572" i="7" s="1"/>
  <c r="L573" i="7"/>
  <c r="Q573" i="7" s="1"/>
  <c r="L574" i="7"/>
  <c r="Q574" i="7" s="1"/>
  <c r="L575" i="7"/>
  <c r="Q575" i="7" s="1"/>
  <c r="L576" i="7"/>
  <c r="Q576" i="7" s="1"/>
  <c r="L577" i="7"/>
  <c r="Q577" i="7" s="1"/>
  <c r="L578" i="7"/>
  <c r="Q578" i="7" s="1"/>
  <c r="L579" i="7"/>
  <c r="Q579" i="7" s="1"/>
  <c r="L580" i="7"/>
  <c r="Q580" i="7" s="1"/>
  <c r="L581" i="7"/>
  <c r="Q581" i="7" s="1"/>
  <c r="L582" i="7"/>
  <c r="Q582" i="7" s="1"/>
  <c r="L583" i="7"/>
  <c r="Q583" i="7" s="1"/>
  <c r="L584" i="7"/>
  <c r="Q584" i="7" s="1"/>
  <c r="L585" i="7"/>
  <c r="Q585" i="7" s="1"/>
  <c r="L586" i="7"/>
  <c r="Q586" i="7" s="1"/>
  <c r="L587" i="7"/>
  <c r="Q587" i="7" s="1"/>
  <c r="L588" i="7"/>
  <c r="Q588" i="7" s="1"/>
  <c r="L589" i="7"/>
  <c r="Q589" i="7" s="1"/>
  <c r="L590" i="7"/>
  <c r="Q590" i="7" s="1"/>
  <c r="L591" i="7"/>
  <c r="Q591" i="7" s="1"/>
  <c r="L592" i="7"/>
  <c r="Q592" i="7" s="1"/>
  <c r="L593" i="7"/>
  <c r="Q593" i="7" s="1"/>
  <c r="L594" i="7"/>
  <c r="Q594" i="7" s="1"/>
  <c r="L595" i="7"/>
  <c r="Q595" i="7" s="1"/>
  <c r="L596" i="7"/>
  <c r="Q596" i="7" s="1"/>
  <c r="L597" i="7"/>
  <c r="Q597" i="7" s="1"/>
  <c r="L598" i="7"/>
  <c r="Q598" i="7" s="1"/>
  <c r="L599" i="7"/>
  <c r="Q599" i="7" s="1"/>
  <c r="L600" i="7"/>
  <c r="Q600" i="7" s="1"/>
  <c r="L601" i="7"/>
  <c r="Q601" i="7" s="1"/>
  <c r="L602" i="7"/>
  <c r="Q602" i="7" s="1"/>
  <c r="L603" i="7"/>
  <c r="Q603" i="7" s="1"/>
  <c r="L604" i="7"/>
  <c r="Q604" i="7" s="1"/>
  <c r="L605" i="7"/>
  <c r="Q605" i="7" s="1"/>
  <c r="L606" i="7"/>
  <c r="Q606" i="7" s="1"/>
  <c r="L607" i="7"/>
  <c r="Q607" i="7" s="1"/>
  <c r="L608" i="7"/>
  <c r="Q608" i="7" s="1"/>
  <c r="L609" i="7"/>
  <c r="Q609" i="7" s="1"/>
  <c r="L610" i="7"/>
  <c r="Q610" i="7" s="1"/>
  <c r="L611" i="7"/>
  <c r="Q611" i="7" s="1"/>
  <c r="L612" i="7"/>
  <c r="Q612" i="7" s="1"/>
  <c r="L613" i="7"/>
  <c r="Q613" i="7" s="1"/>
  <c r="L614" i="7"/>
  <c r="Q614" i="7" s="1"/>
  <c r="L615" i="7"/>
  <c r="Q615" i="7" s="1"/>
  <c r="L616" i="7"/>
  <c r="Q616" i="7" s="1"/>
  <c r="L617" i="7"/>
  <c r="Q617" i="7" s="1"/>
  <c r="L618" i="7"/>
  <c r="Q618" i="7" s="1"/>
  <c r="L619" i="7"/>
  <c r="Q619" i="7" s="1"/>
  <c r="L620" i="7"/>
  <c r="Q620" i="7" s="1"/>
  <c r="L621" i="7"/>
  <c r="Q621" i="7" s="1"/>
  <c r="L622" i="7"/>
  <c r="Q622" i="7" s="1"/>
  <c r="L623" i="7"/>
  <c r="Q623" i="7" s="1"/>
  <c r="L624" i="7"/>
  <c r="Q624" i="7" s="1"/>
  <c r="L625" i="7"/>
  <c r="Q625" i="7" s="1"/>
  <c r="L626" i="7"/>
  <c r="Q626" i="7" s="1"/>
  <c r="L627" i="7"/>
  <c r="Q627" i="7" s="1"/>
  <c r="L628" i="7"/>
  <c r="Q628" i="7" s="1"/>
  <c r="L629" i="7"/>
  <c r="Q629" i="7" s="1"/>
  <c r="L630" i="7"/>
  <c r="Q630" i="7" s="1"/>
  <c r="L631" i="7"/>
  <c r="Q631" i="7" s="1"/>
  <c r="L632" i="7"/>
  <c r="Q632" i="7" s="1"/>
  <c r="L633" i="7"/>
  <c r="Q633" i="7" s="1"/>
  <c r="L634" i="7"/>
  <c r="Q634" i="7" s="1"/>
  <c r="L635" i="7"/>
  <c r="Q635" i="7" s="1"/>
  <c r="L636" i="7"/>
  <c r="Q636" i="7" s="1"/>
  <c r="L637" i="7"/>
  <c r="Q637" i="7" s="1"/>
  <c r="L638" i="7"/>
  <c r="Q638" i="7" s="1"/>
  <c r="L639" i="7"/>
  <c r="Q639" i="7" s="1"/>
  <c r="L640" i="7"/>
  <c r="Q640" i="7" s="1"/>
  <c r="L641" i="7"/>
  <c r="Q641" i="7" s="1"/>
  <c r="L642" i="7"/>
  <c r="Q642" i="7" s="1"/>
  <c r="L643" i="7"/>
  <c r="Q643" i="7" s="1"/>
  <c r="L644" i="7"/>
  <c r="Q644" i="7" s="1"/>
  <c r="L645" i="7"/>
  <c r="Q645" i="7" s="1"/>
  <c r="L646" i="7"/>
  <c r="Q646" i="7" s="1"/>
  <c r="L647" i="7"/>
  <c r="Q647" i="7" s="1"/>
  <c r="L648" i="7"/>
  <c r="Q648" i="7" s="1"/>
  <c r="L649" i="7"/>
  <c r="Q649" i="7" s="1"/>
  <c r="L650" i="7"/>
  <c r="Q650" i="7" s="1"/>
  <c r="L651" i="7"/>
  <c r="Q651" i="7" s="1"/>
  <c r="L652" i="7"/>
  <c r="Q652" i="7" s="1"/>
  <c r="L653" i="7"/>
  <c r="Q653" i="7" s="1"/>
  <c r="L654" i="7"/>
  <c r="Q654" i="7" s="1"/>
  <c r="L655" i="7"/>
  <c r="Q655" i="7" s="1"/>
  <c r="L656" i="7"/>
  <c r="Q656" i="7" s="1"/>
  <c r="L657" i="7"/>
  <c r="Q657" i="7" s="1"/>
  <c r="L658" i="7"/>
  <c r="Q658" i="7" s="1"/>
  <c r="L659" i="7"/>
  <c r="Q659" i="7" s="1"/>
  <c r="L660" i="7"/>
  <c r="Q660" i="7" s="1"/>
  <c r="L661" i="7"/>
  <c r="Q661" i="7" s="1"/>
  <c r="L662" i="7"/>
  <c r="Q662" i="7" s="1"/>
  <c r="L663" i="7"/>
  <c r="Q663" i="7" s="1"/>
  <c r="L664" i="7"/>
  <c r="Q664" i="7" s="1"/>
  <c r="L665" i="7"/>
  <c r="Q665" i="7" s="1"/>
  <c r="L666" i="7"/>
  <c r="Q666" i="7" s="1"/>
  <c r="L667" i="7"/>
  <c r="Q667" i="7" s="1"/>
  <c r="L668" i="7"/>
  <c r="Q668" i="7" s="1"/>
  <c r="L669" i="7"/>
  <c r="Q669" i="7" s="1"/>
  <c r="L670" i="7"/>
  <c r="Q670" i="7" s="1"/>
  <c r="L671" i="7"/>
  <c r="Q671" i="7" s="1"/>
  <c r="L672" i="7"/>
  <c r="Q672" i="7" s="1"/>
  <c r="L673" i="7"/>
  <c r="Q673" i="7" s="1"/>
  <c r="L674" i="7"/>
  <c r="Q674" i="7" s="1"/>
  <c r="L675" i="7"/>
  <c r="Q675" i="7" s="1"/>
  <c r="L676" i="7"/>
  <c r="Q676" i="7" s="1"/>
  <c r="L677" i="7"/>
  <c r="Q677" i="7" s="1"/>
  <c r="L678" i="7"/>
  <c r="Q678" i="7" s="1"/>
  <c r="L679" i="7"/>
  <c r="Q679" i="7" s="1"/>
  <c r="L680" i="7"/>
  <c r="Q680" i="7" s="1"/>
  <c r="L681" i="7"/>
  <c r="Q681" i="7" s="1"/>
  <c r="L682" i="7"/>
  <c r="Q682" i="7" s="1"/>
  <c r="L683" i="7"/>
  <c r="Q683" i="7" s="1"/>
  <c r="L684" i="7"/>
  <c r="Q684" i="7" s="1"/>
  <c r="L685" i="7"/>
  <c r="Q685" i="7" s="1"/>
  <c r="L686" i="7"/>
  <c r="Q686" i="7" s="1"/>
  <c r="L687" i="7"/>
  <c r="Q687" i="7" s="1"/>
  <c r="L688" i="7"/>
  <c r="Q688" i="7" s="1"/>
  <c r="L689" i="7"/>
  <c r="Q689" i="7" s="1"/>
  <c r="L690" i="7"/>
  <c r="Q690" i="7" s="1"/>
  <c r="L691" i="7"/>
  <c r="Q691" i="7" s="1"/>
  <c r="L692" i="7"/>
  <c r="Q692" i="7" s="1"/>
  <c r="L693" i="7"/>
  <c r="Q693" i="7" s="1"/>
  <c r="L694" i="7"/>
  <c r="Q694" i="7" s="1"/>
  <c r="L695" i="7"/>
  <c r="Q695" i="7" s="1"/>
  <c r="L696" i="7"/>
  <c r="Q696" i="7" s="1"/>
  <c r="L697" i="7"/>
  <c r="Q697" i="7" s="1"/>
  <c r="L698" i="7"/>
  <c r="Q698" i="7" s="1"/>
  <c r="L699" i="7"/>
  <c r="Q699" i="7" s="1"/>
  <c r="L700" i="7"/>
  <c r="Q700" i="7" s="1"/>
  <c r="L701" i="7"/>
  <c r="Q701" i="7" s="1"/>
  <c r="L702" i="7"/>
  <c r="Q702" i="7" s="1"/>
  <c r="L703" i="7"/>
  <c r="Q703" i="7" s="1"/>
  <c r="L704" i="7"/>
  <c r="Q704" i="7" s="1"/>
  <c r="L705" i="7"/>
  <c r="Q705" i="7" s="1"/>
  <c r="L706" i="7"/>
  <c r="Q706" i="7" s="1"/>
  <c r="L707" i="7"/>
  <c r="Q707" i="7" s="1"/>
  <c r="L708" i="7"/>
  <c r="Q708" i="7" s="1"/>
  <c r="L709" i="7"/>
  <c r="Q709" i="7" s="1"/>
  <c r="L710" i="7"/>
  <c r="Q710" i="7" s="1"/>
  <c r="L711" i="7"/>
  <c r="Q711" i="7" s="1"/>
  <c r="L712" i="7"/>
  <c r="Q712" i="7" s="1"/>
  <c r="L713" i="7"/>
  <c r="Q713" i="7" s="1"/>
  <c r="L714" i="7"/>
  <c r="Q714" i="7" s="1"/>
  <c r="L715" i="7"/>
  <c r="Q715" i="7" s="1"/>
  <c r="L716" i="7"/>
  <c r="Q716" i="7" s="1"/>
  <c r="L717" i="7"/>
  <c r="Q717" i="7" s="1"/>
  <c r="L718" i="7"/>
  <c r="Q718" i="7" s="1"/>
  <c r="L719" i="7"/>
  <c r="Q719" i="7" s="1"/>
  <c r="L720" i="7"/>
  <c r="Q720" i="7" s="1"/>
  <c r="L721" i="7"/>
  <c r="Q721" i="7" s="1"/>
  <c r="L722" i="7"/>
  <c r="Q722" i="7" s="1"/>
  <c r="L723" i="7"/>
  <c r="Q723" i="7" s="1"/>
  <c r="L724" i="7"/>
  <c r="Q724" i="7" s="1"/>
  <c r="L725" i="7"/>
  <c r="Q725" i="7" s="1"/>
  <c r="L726" i="7"/>
  <c r="Q726" i="7" s="1"/>
  <c r="L727" i="7"/>
  <c r="Q727" i="7" s="1"/>
  <c r="L728" i="7"/>
  <c r="Q728" i="7" s="1"/>
  <c r="L729" i="7"/>
  <c r="Q729" i="7" s="1"/>
  <c r="L730" i="7"/>
  <c r="Q730" i="7" s="1"/>
  <c r="L731" i="7"/>
  <c r="Q731" i="7" s="1"/>
  <c r="L732" i="7"/>
  <c r="Q732" i="7" s="1"/>
  <c r="L733" i="7"/>
  <c r="Q733" i="7" s="1"/>
  <c r="L734" i="7"/>
  <c r="Q734" i="7" s="1"/>
  <c r="L735" i="7"/>
  <c r="Q735" i="7" s="1"/>
  <c r="L736" i="7"/>
  <c r="Q736" i="7" s="1"/>
  <c r="L737" i="7"/>
  <c r="Q737" i="7" s="1"/>
  <c r="L738" i="7"/>
  <c r="Q738" i="7" s="1"/>
  <c r="L739" i="7"/>
  <c r="Q739" i="7" s="1"/>
  <c r="L740" i="7"/>
  <c r="Q740" i="7" s="1"/>
  <c r="L741" i="7"/>
  <c r="Q741" i="7" s="1"/>
  <c r="L742" i="7"/>
  <c r="Q742" i="7" s="1"/>
  <c r="L743" i="7"/>
  <c r="Q743" i="7" s="1"/>
  <c r="L744" i="7"/>
  <c r="Q744" i="7" s="1"/>
  <c r="L745" i="7"/>
  <c r="Q745" i="7" s="1"/>
  <c r="L746" i="7"/>
  <c r="Q746" i="7" s="1"/>
  <c r="L747" i="7"/>
  <c r="Q747" i="7" s="1"/>
  <c r="L748" i="7"/>
  <c r="Q748" i="7" s="1"/>
  <c r="L749" i="7"/>
  <c r="Q749" i="7" s="1"/>
  <c r="L750" i="7"/>
  <c r="Q750" i="7" s="1"/>
  <c r="L751" i="7"/>
  <c r="Q751" i="7" s="1"/>
  <c r="L752" i="7"/>
  <c r="Q752" i="7" s="1"/>
  <c r="L753" i="7"/>
  <c r="Q753" i="7" s="1"/>
  <c r="L754" i="7"/>
  <c r="Q754" i="7" s="1"/>
  <c r="L755" i="7"/>
  <c r="Q755" i="7" s="1"/>
  <c r="L756" i="7"/>
  <c r="Q756" i="7" s="1"/>
  <c r="L757" i="7"/>
  <c r="Q757" i="7" s="1"/>
  <c r="L758" i="7"/>
  <c r="Q758" i="7" s="1"/>
  <c r="L759" i="7"/>
  <c r="Q759" i="7" s="1"/>
  <c r="L760" i="7"/>
  <c r="Q760" i="7" s="1"/>
  <c r="L761" i="7"/>
  <c r="Q761" i="7" s="1"/>
  <c r="L762" i="7"/>
  <c r="Q762" i="7" s="1"/>
  <c r="L763" i="7"/>
  <c r="Q763" i="7" s="1"/>
  <c r="L764" i="7"/>
  <c r="Q764" i="7" s="1"/>
  <c r="L765" i="7"/>
  <c r="Q765" i="7" s="1"/>
  <c r="L766" i="7"/>
  <c r="Q766" i="7" s="1"/>
  <c r="L767" i="7"/>
  <c r="Q767" i="7" s="1"/>
  <c r="L768" i="7"/>
  <c r="Q768" i="7" s="1"/>
  <c r="L769" i="7"/>
  <c r="Q769" i="7" s="1"/>
  <c r="L770" i="7"/>
  <c r="Q770" i="7" s="1"/>
  <c r="L771" i="7"/>
  <c r="Q771" i="7" s="1"/>
  <c r="L772" i="7"/>
  <c r="Q772" i="7" s="1"/>
  <c r="L773" i="7"/>
  <c r="Q773" i="7" s="1"/>
  <c r="L774" i="7"/>
  <c r="Q774" i="7" s="1"/>
  <c r="L775" i="7"/>
  <c r="Q775" i="7" s="1"/>
  <c r="L776" i="7"/>
  <c r="Q776" i="7" s="1"/>
  <c r="L777" i="7"/>
  <c r="Q777" i="7" s="1"/>
  <c r="L778" i="7"/>
  <c r="Q778" i="7" s="1"/>
  <c r="L779" i="7"/>
  <c r="Q779" i="7" s="1"/>
  <c r="L780" i="7"/>
  <c r="Q780" i="7" s="1"/>
  <c r="L781" i="7"/>
  <c r="Q781" i="7" s="1"/>
  <c r="L782" i="7"/>
  <c r="Q782" i="7" s="1"/>
  <c r="L783" i="7"/>
  <c r="Q783" i="7" s="1"/>
  <c r="L784" i="7"/>
  <c r="Q784" i="7" s="1"/>
  <c r="L785" i="7"/>
  <c r="Q785" i="7" s="1"/>
  <c r="L786" i="7"/>
  <c r="Q786" i="7" s="1"/>
  <c r="L787" i="7"/>
  <c r="Q787" i="7" s="1"/>
  <c r="L788" i="7"/>
  <c r="Q788" i="7" s="1"/>
  <c r="L789" i="7"/>
  <c r="Q789" i="7" s="1"/>
  <c r="L790" i="7"/>
  <c r="Q790" i="7" s="1"/>
  <c r="L791" i="7"/>
  <c r="Q791" i="7" s="1"/>
  <c r="L792" i="7"/>
  <c r="Q792" i="7" s="1"/>
  <c r="L793" i="7"/>
  <c r="Q793" i="7" s="1"/>
  <c r="L794" i="7"/>
  <c r="Q794" i="7" s="1"/>
  <c r="L795" i="7"/>
  <c r="Q795" i="7" s="1"/>
  <c r="L796" i="7"/>
  <c r="Q796" i="7" s="1"/>
  <c r="L797" i="7"/>
  <c r="Q797" i="7" s="1"/>
  <c r="L798" i="7"/>
  <c r="Q798" i="7" s="1"/>
  <c r="L799" i="7"/>
  <c r="Q799" i="7" s="1"/>
  <c r="L800" i="7"/>
  <c r="Q800" i="7" s="1"/>
  <c r="L801" i="7"/>
  <c r="Q801" i="7" s="1"/>
  <c r="L802" i="7"/>
  <c r="Q802" i="7" s="1"/>
  <c r="L803" i="7"/>
  <c r="Q803" i="7" s="1"/>
  <c r="L804" i="7"/>
  <c r="Q804" i="7" s="1"/>
  <c r="L805" i="7"/>
  <c r="Q805" i="7" s="1"/>
  <c r="L806" i="7"/>
  <c r="Q806" i="7" s="1"/>
  <c r="L807" i="7"/>
  <c r="Q807" i="7" s="1"/>
  <c r="L808" i="7"/>
  <c r="Q808" i="7" s="1"/>
  <c r="L809" i="7"/>
  <c r="Q809" i="7" s="1"/>
  <c r="L810" i="7"/>
  <c r="Q810" i="7" s="1"/>
  <c r="L811" i="7"/>
  <c r="Q811" i="7" s="1"/>
  <c r="L812" i="7"/>
  <c r="Q812" i="7" s="1"/>
  <c r="L813" i="7"/>
  <c r="Q813" i="7" s="1"/>
  <c r="L814" i="7"/>
  <c r="Q814" i="7" s="1"/>
  <c r="L815" i="7"/>
  <c r="Q815" i="7" s="1"/>
  <c r="L816" i="7"/>
  <c r="Q816" i="7" s="1"/>
  <c r="L817" i="7"/>
  <c r="Q817" i="7" s="1"/>
  <c r="L818" i="7"/>
  <c r="Q818" i="7" s="1"/>
  <c r="L819" i="7"/>
  <c r="Q819" i="7" s="1"/>
  <c r="L820" i="7"/>
  <c r="Q820" i="7" s="1"/>
  <c r="L821" i="7"/>
  <c r="Q821" i="7" s="1"/>
  <c r="L822" i="7"/>
  <c r="Q822" i="7" s="1"/>
  <c r="L823" i="7"/>
  <c r="Q823" i="7" s="1"/>
  <c r="L824" i="7"/>
  <c r="Q824" i="7" s="1"/>
  <c r="L825" i="7"/>
  <c r="Q825" i="7" s="1"/>
  <c r="L826" i="7"/>
  <c r="Q826" i="7" s="1"/>
  <c r="L827" i="7"/>
  <c r="Q827" i="7" s="1"/>
  <c r="L828" i="7"/>
  <c r="Q828" i="7" s="1"/>
  <c r="L829" i="7"/>
  <c r="Q829" i="7" s="1"/>
  <c r="L830" i="7"/>
  <c r="Q830" i="7" s="1"/>
  <c r="L831" i="7"/>
  <c r="Q831" i="7" s="1"/>
  <c r="L832" i="7"/>
  <c r="Q832" i="7" s="1"/>
  <c r="L833" i="7"/>
  <c r="Q833" i="7" s="1"/>
  <c r="L834" i="7"/>
  <c r="Q834" i="7" s="1"/>
  <c r="L835" i="7"/>
  <c r="Q835" i="7" s="1"/>
  <c r="L836" i="7"/>
  <c r="Q836" i="7" s="1"/>
  <c r="L837" i="7"/>
  <c r="Q837" i="7" s="1"/>
  <c r="L838" i="7"/>
  <c r="Q838" i="7" s="1"/>
  <c r="L839" i="7"/>
  <c r="Q839" i="7" s="1"/>
  <c r="L840" i="7"/>
  <c r="Q840" i="7" s="1"/>
  <c r="L841" i="7"/>
  <c r="Q841" i="7" s="1"/>
  <c r="L842" i="7"/>
  <c r="Q842" i="7" s="1"/>
  <c r="L843" i="7"/>
  <c r="Q843" i="7" s="1"/>
  <c r="L844" i="7"/>
  <c r="Q844" i="7" s="1"/>
  <c r="L845" i="7"/>
  <c r="Q845" i="7" s="1"/>
  <c r="L846" i="7"/>
  <c r="Q846" i="7" s="1"/>
  <c r="L847" i="7"/>
  <c r="Q847" i="7" s="1"/>
  <c r="L848" i="7"/>
  <c r="Q848" i="7" s="1"/>
  <c r="L849" i="7"/>
  <c r="Q849" i="7" s="1"/>
  <c r="L850" i="7"/>
  <c r="Q850" i="7" s="1"/>
  <c r="L851" i="7"/>
  <c r="Q851" i="7" s="1"/>
  <c r="L852" i="7"/>
  <c r="Q852" i="7" s="1"/>
  <c r="L853" i="7"/>
  <c r="Q853" i="7" s="1"/>
  <c r="L854" i="7"/>
  <c r="Q854" i="7" s="1"/>
  <c r="L855" i="7"/>
  <c r="Q855" i="7" s="1"/>
  <c r="L856" i="7"/>
  <c r="Q856" i="7" s="1"/>
  <c r="L857" i="7"/>
  <c r="Q857" i="7" s="1"/>
  <c r="L858" i="7"/>
  <c r="Q858" i="7" s="1"/>
  <c r="L859" i="7"/>
  <c r="Q859" i="7" s="1"/>
  <c r="L860" i="7"/>
  <c r="Q860" i="7" s="1"/>
  <c r="L861" i="7"/>
  <c r="Q861" i="7" s="1"/>
  <c r="L862" i="7"/>
  <c r="Q862" i="7" s="1"/>
  <c r="L863" i="7"/>
  <c r="Q863" i="7" s="1"/>
  <c r="L864" i="7"/>
  <c r="Q864" i="7" s="1"/>
  <c r="L865" i="7"/>
  <c r="Q865" i="7" s="1"/>
  <c r="L866" i="7"/>
  <c r="Q866" i="7" s="1"/>
  <c r="L867" i="7"/>
  <c r="Q867" i="7" s="1"/>
  <c r="L868" i="7"/>
  <c r="Q868" i="7" s="1"/>
  <c r="L869" i="7"/>
  <c r="Q869" i="7" s="1"/>
  <c r="L870" i="7"/>
  <c r="Q870" i="7" s="1"/>
  <c r="L871" i="7"/>
  <c r="Q871" i="7" s="1"/>
  <c r="L872" i="7"/>
  <c r="Q872" i="7" s="1"/>
  <c r="L873" i="7"/>
  <c r="Q873" i="7" s="1"/>
  <c r="L874" i="7"/>
  <c r="Q874" i="7" s="1"/>
  <c r="L875" i="7"/>
  <c r="Q875" i="7" s="1"/>
  <c r="L876" i="7"/>
  <c r="Q876" i="7" s="1"/>
  <c r="L877" i="7"/>
  <c r="Q877" i="7" s="1"/>
  <c r="L878" i="7"/>
  <c r="Q878" i="7" s="1"/>
  <c r="L879" i="7"/>
  <c r="Q879" i="7" s="1"/>
  <c r="L880" i="7"/>
  <c r="Q880" i="7" s="1"/>
  <c r="L881" i="7"/>
  <c r="Q881" i="7" s="1"/>
  <c r="L882" i="7"/>
  <c r="Q882" i="7" s="1"/>
  <c r="L883" i="7"/>
  <c r="Q883" i="7" s="1"/>
  <c r="L884" i="7"/>
  <c r="Q884" i="7" s="1"/>
  <c r="L885" i="7"/>
  <c r="Q885" i="7" s="1"/>
  <c r="L886" i="7"/>
  <c r="Q886" i="7" s="1"/>
  <c r="L887" i="7"/>
  <c r="Q887" i="7" s="1"/>
  <c r="L888" i="7"/>
  <c r="Q888" i="7" s="1"/>
  <c r="L889" i="7"/>
  <c r="Q889" i="7" s="1"/>
  <c r="L890" i="7"/>
  <c r="Q890" i="7" s="1"/>
  <c r="L891" i="7"/>
  <c r="Q891" i="7" s="1"/>
  <c r="L892" i="7"/>
  <c r="Q892" i="7" s="1"/>
  <c r="L893" i="7"/>
  <c r="Q893" i="7" s="1"/>
  <c r="L894" i="7"/>
  <c r="Q894" i="7" s="1"/>
  <c r="L895" i="7"/>
  <c r="Q895" i="7" s="1"/>
  <c r="L896" i="7"/>
  <c r="Q896" i="7" s="1"/>
  <c r="L897" i="7"/>
  <c r="Q897" i="7" s="1"/>
  <c r="L898" i="7"/>
  <c r="Q898" i="7" s="1"/>
  <c r="L899" i="7"/>
  <c r="Q899" i="7" s="1"/>
  <c r="L900" i="7"/>
  <c r="Q900" i="7" s="1"/>
  <c r="L901" i="7"/>
  <c r="Q901" i="7" s="1"/>
  <c r="L902" i="7"/>
  <c r="Q902" i="7" s="1"/>
  <c r="L903" i="7"/>
  <c r="Q903" i="7" s="1"/>
  <c r="L904" i="7"/>
  <c r="Q904" i="7" s="1"/>
  <c r="L905" i="7"/>
  <c r="Q905" i="7" s="1"/>
  <c r="L906" i="7"/>
  <c r="Q906" i="7" s="1"/>
  <c r="L907" i="7"/>
  <c r="Q907" i="7" s="1"/>
  <c r="L908" i="7"/>
  <c r="Q908" i="7" s="1"/>
  <c r="L909" i="7"/>
  <c r="Q909" i="7" s="1"/>
  <c r="L910" i="7"/>
  <c r="Q910" i="7" s="1"/>
  <c r="L911" i="7"/>
  <c r="Q911" i="7" s="1"/>
  <c r="L912" i="7"/>
  <c r="Q912" i="7" s="1"/>
  <c r="L913" i="7"/>
  <c r="Q913" i="7" s="1"/>
  <c r="L914" i="7"/>
  <c r="Q914" i="7" s="1"/>
  <c r="L915" i="7"/>
  <c r="Q915" i="7" s="1"/>
  <c r="L916" i="7"/>
  <c r="Q916" i="7" s="1"/>
  <c r="L917" i="7"/>
  <c r="Q917" i="7" s="1"/>
  <c r="L918" i="7"/>
  <c r="Q918" i="7" s="1"/>
  <c r="L919" i="7"/>
  <c r="Q919" i="7" s="1"/>
  <c r="L920" i="7"/>
  <c r="Q920" i="7" s="1"/>
  <c r="L921" i="7"/>
  <c r="Q921" i="7" s="1"/>
  <c r="L922" i="7"/>
  <c r="Q922" i="7" s="1"/>
  <c r="L923" i="7"/>
  <c r="Q923" i="7" s="1"/>
  <c r="L924" i="7"/>
  <c r="Q924" i="7" s="1"/>
  <c r="L925" i="7"/>
  <c r="Q925" i="7" s="1"/>
  <c r="L926" i="7"/>
  <c r="Q926" i="7" s="1"/>
  <c r="L927" i="7"/>
  <c r="Q927" i="7" s="1"/>
  <c r="L928" i="7"/>
  <c r="Q928" i="7" s="1"/>
  <c r="L929" i="7"/>
  <c r="Q929" i="7" s="1"/>
  <c r="L930" i="7"/>
  <c r="Q930" i="7" s="1"/>
  <c r="L931" i="7"/>
  <c r="Q931" i="7" s="1"/>
  <c r="L932" i="7"/>
  <c r="Q932" i="7" s="1"/>
  <c r="L933" i="7"/>
  <c r="Q933" i="7" s="1"/>
  <c r="L934" i="7"/>
  <c r="Q934" i="7" s="1"/>
  <c r="L935" i="7"/>
  <c r="Q935" i="7" s="1"/>
  <c r="L936" i="7"/>
  <c r="Q936" i="7" s="1"/>
  <c r="L937" i="7"/>
  <c r="Q937" i="7" s="1"/>
  <c r="L938" i="7"/>
  <c r="Q938" i="7" s="1"/>
  <c r="L939" i="7"/>
  <c r="Q939" i="7" s="1"/>
  <c r="L940" i="7"/>
  <c r="Q940" i="7" s="1"/>
  <c r="L941" i="7"/>
  <c r="Q941" i="7" s="1"/>
  <c r="L942" i="7"/>
  <c r="Q942" i="7" s="1"/>
  <c r="L943" i="7"/>
  <c r="Q943" i="7" s="1"/>
  <c r="L944" i="7"/>
  <c r="Q944" i="7" s="1"/>
  <c r="L945" i="7"/>
  <c r="Q945" i="7" s="1"/>
  <c r="L946" i="7"/>
  <c r="Q946" i="7" s="1"/>
  <c r="L947" i="7"/>
  <c r="Q947" i="7" s="1"/>
  <c r="L948" i="7"/>
  <c r="Q948" i="7" s="1"/>
  <c r="L949" i="7"/>
  <c r="Q949" i="7" s="1"/>
  <c r="L950" i="7"/>
  <c r="Q950" i="7" s="1"/>
  <c r="L951" i="7"/>
  <c r="Q951" i="7" s="1"/>
  <c r="L952" i="7"/>
  <c r="Q952" i="7" s="1"/>
  <c r="L953" i="7"/>
  <c r="Q953" i="7" s="1"/>
  <c r="L954" i="7"/>
  <c r="Q954" i="7" s="1"/>
  <c r="L955" i="7"/>
  <c r="Q955" i="7" s="1"/>
  <c r="L956" i="7"/>
  <c r="Q956" i="7" s="1"/>
  <c r="L957" i="7"/>
  <c r="Q957" i="7" s="1"/>
  <c r="L958" i="7"/>
  <c r="Q958" i="7" s="1"/>
  <c r="L959" i="7"/>
  <c r="Q959" i="7" s="1"/>
  <c r="L960" i="7"/>
  <c r="Q960" i="7" s="1"/>
  <c r="L961" i="7"/>
  <c r="Q961" i="7" s="1"/>
  <c r="L962" i="7"/>
  <c r="Q962" i="7" s="1"/>
  <c r="L963" i="7"/>
  <c r="Q963" i="7" s="1"/>
  <c r="L964" i="7"/>
  <c r="Q964" i="7" s="1"/>
  <c r="L965" i="7"/>
  <c r="Q965" i="7" s="1"/>
  <c r="L966" i="7"/>
  <c r="Q966" i="7" s="1"/>
  <c r="L967" i="7"/>
  <c r="Q967" i="7" s="1"/>
  <c r="L968" i="7"/>
  <c r="Q968" i="7" s="1"/>
  <c r="L969" i="7"/>
  <c r="Q969" i="7" s="1"/>
  <c r="L970" i="7"/>
  <c r="Q970" i="7" s="1"/>
  <c r="L971" i="7"/>
  <c r="Q971" i="7" s="1"/>
  <c r="L972" i="7"/>
  <c r="Q972" i="7" s="1"/>
  <c r="L973" i="7"/>
  <c r="Q973" i="7" s="1"/>
  <c r="L974" i="7"/>
  <c r="Q974" i="7" s="1"/>
  <c r="L975" i="7"/>
  <c r="Q975" i="7" s="1"/>
  <c r="L976" i="7"/>
  <c r="Q976" i="7" s="1"/>
  <c r="L977" i="7"/>
  <c r="Q977" i="7" s="1"/>
  <c r="L978" i="7"/>
  <c r="Q978" i="7" s="1"/>
  <c r="L979" i="7"/>
  <c r="Q979" i="7" s="1"/>
  <c r="L980" i="7"/>
  <c r="Q980" i="7" s="1"/>
  <c r="L981" i="7"/>
  <c r="Q981" i="7" s="1"/>
  <c r="L982" i="7"/>
  <c r="Q982" i="7" s="1"/>
  <c r="L983" i="7"/>
  <c r="Q983" i="7" s="1"/>
  <c r="L984" i="7"/>
  <c r="Q984" i="7" s="1"/>
  <c r="L985" i="7"/>
  <c r="Q985" i="7" s="1"/>
  <c r="L986" i="7"/>
  <c r="Q986" i="7" s="1"/>
  <c r="L987" i="7"/>
  <c r="Q987" i="7" s="1"/>
  <c r="L988" i="7"/>
  <c r="Q988" i="7" s="1"/>
  <c r="L989" i="7"/>
  <c r="Q989" i="7" s="1"/>
  <c r="L990" i="7"/>
  <c r="Q990" i="7" s="1"/>
  <c r="L991" i="7"/>
  <c r="Q991" i="7" s="1"/>
  <c r="L992" i="7"/>
  <c r="Q992" i="7" s="1"/>
  <c r="L993" i="7"/>
  <c r="Q993" i="7" s="1"/>
  <c r="L994" i="7"/>
  <c r="Q994" i="7" s="1"/>
  <c r="L995" i="7"/>
  <c r="Q995" i="7" s="1"/>
  <c r="L996" i="7"/>
  <c r="Q996" i="7" s="1"/>
  <c r="L997" i="7"/>
  <c r="Q997" i="7" s="1"/>
  <c r="L998" i="7"/>
  <c r="Q998" i="7" s="1"/>
  <c r="L999" i="7"/>
  <c r="Q999" i="7" s="1"/>
  <c r="L1000" i="7"/>
  <c r="Q1000" i="7" s="1"/>
  <c r="L1001" i="7"/>
  <c r="Q1001" i="7" s="1"/>
  <c r="L1002" i="7"/>
  <c r="Q1002" i="7" s="1"/>
  <c r="L1003" i="7"/>
  <c r="Q1003" i="7" s="1"/>
  <c r="L1004" i="7"/>
  <c r="Q1004" i="7" s="1"/>
  <c r="L1005" i="7"/>
  <c r="Q1005" i="7" s="1"/>
  <c r="L1006" i="7"/>
  <c r="Q1006" i="7" s="1"/>
  <c r="L1007" i="7"/>
  <c r="Q1007" i="7" s="1"/>
  <c r="L1008" i="7"/>
  <c r="Q1008" i="7" s="1"/>
  <c r="L1009" i="7"/>
  <c r="Q1009" i="7" s="1"/>
  <c r="L1010" i="7"/>
  <c r="Q1010" i="7" s="1"/>
  <c r="L1011" i="7"/>
  <c r="Q1011" i="7" s="1"/>
  <c r="L1012" i="7"/>
  <c r="Q1012" i="7" s="1"/>
  <c r="L1013" i="7"/>
  <c r="Q1013" i="7" s="1"/>
  <c r="L1014" i="7"/>
  <c r="Q1014" i="7" s="1"/>
  <c r="L1015" i="7"/>
  <c r="Q1015" i="7" s="1"/>
  <c r="L1016" i="7"/>
  <c r="Q1016" i="7" s="1"/>
  <c r="L1017" i="7"/>
  <c r="Q1017" i="7" s="1"/>
  <c r="L1018" i="7"/>
  <c r="Q1018" i="7" s="1"/>
  <c r="L1019" i="7"/>
  <c r="Q1019" i="7" s="1"/>
  <c r="L1020" i="7"/>
  <c r="Q1020" i="7" s="1"/>
  <c r="L1021" i="7"/>
  <c r="Q1021" i="7" s="1"/>
  <c r="L1022" i="7"/>
  <c r="Q1022" i="7" s="1"/>
  <c r="L1023" i="7"/>
  <c r="Q1023" i="7" s="1"/>
  <c r="L1024" i="7"/>
  <c r="Q1024" i="7" s="1"/>
  <c r="L1025" i="7"/>
  <c r="Q1025" i="7" s="1"/>
  <c r="L1026" i="7"/>
  <c r="Q1026" i="7" s="1"/>
  <c r="L1027" i="7"/>
  <c r="Q1027" i="7" s="1"/>
  <c r="L1028" i="7"/>
  <c r="Q1028" i="7" s="1"/>
  <c r="L1029" i="7"/>
  <c r="Q1029" i="7" s="1"/>
  <c r="L1030" i="7"/>
  <c r="Q1030" i="7" s="1"/>
  <c r="L1031" i="7"/>
  <c r="Q1031" i="7" s="1"/>
  <c r="L1032" i="7"/>
  <c r="Q1032" i="7" s="1"/>
  <c r="L1033" i="7"/>
  <c r="Q1033" i="7" s="1"/>
  <c r="L1034" i="7"/>
  <c r="Q1034" i="7" s="1"/>
  <c r="L1035" i="7"/>
  <c r="Q1035" i="7" s="1"/>
  <c r="L1036" i="7"/>
  <c r="Q1036" i="7" s="1"/>
  <c r="L1037" i="7"/>
  <c r="Q1037" i="7" s="1"/>
  <c r="L1038" i="7"/>
  <c r="Q1038" i="7" s="1"/>
  <c r="L1039" i="7"/>
  <c r="Q1039" i="7" s="1"/>
  <c r="L1040" i="7"/>
  <c r="Q1040" i="7" s="1"/>
  <c r="L1041" i="7"/>
  <c r="Q1041" i="7" s="1"/>
  <c r="L1042" i="7"/>
  <c r="Q1042" i="7" s="1"/>
  <c r="L1043" i="7"/>
  <c r="Q1043" i="7" s="1"/>
  <c r="L1044" i="7"/>
  <c r="Q1044" i="7" s="1"/>
  <c r="L1045" i="7"/>
  <c r="Q1045" i="7" s="1"/>
  <c r="L1046" i="7"/>
  <c r="Q1046" i="7" s="1"/>
  <c r="L1047" i="7"/>
  <c r="Q1047" i="7" s="1"/>
  <c r="L1048" i="7"/>
  <c r="Q1048" i="7" s="1"/>
  <c r="L1049" i="7"/>
  <c r="Q1049" i="7" s="1"/>
  <c r="L1050" i="7"/>
  <c r="Q1050" i="7" s="1"/>
  <c r="L1051" i="7"/>
  <c r="Q1051" i="7" s="1"/>
  <c r="L1052" i="7"/>
  <c r="Q1052" i="7" s="1"/>
  <c r="L1053" i="7"/>
  <c r="Q1053" i="7" s="1"/>
  <c r="L1054" i="7"/>
  <c r="Q1054" i="7" s="1"/>
  <c r="L1055" i="7"/>
  <c r="Q1055" i="7" s="1"/>
  <c r="L1056" i="7"/>
  <c r="Q1056" i="7" s="1"/>
  <c r="L1057" i="7"/>
  <c r="Q1057" i="7" s="1"/>
  <c r="L1058" i="7"/>
  <c r="Q1058" i="7" s="1"/>
  <c r="L1059" i="7"/>
  <c r="Q1059" i="7" s="1"/>
  <c r="L1060" i="7"/>
  <c r="Q1060" i="7" s="1"/>
  <c r="L1061" i="7"/>
  <c r="Q1061" i="7" s="1"/>
  <c r="L1062" i="7"/>
  <c r="Q1062" i="7" s="1"/>
  <c r="L1063" i="7"/>
  <c r="Q1063" i="7" s="1"/>
  <c r="L1064" i="7"/>
  <c r="Q1064" i="7" s="1"/>
  <c r="L1065" i="7"/>
  <c r="Q1065" i="7" s="1"/>
  <c r="L1066" i="7"/>
  <c r="Q1066" i="7" s="1"/>
  <c r="L1067" i="7"/>
  <c r="Q1067" i="7" s="1"/>
  <c r="L1068" i="7"/>
  <c r="Q1068" i="7" s="1"/>
  <c r="L1069" i="7"/>
  <c r="Q1069" i="7" s="1"/>
  <c r="L1070" i="7"/>
  <c r="Q1070" i="7" s="1"/>
  <c r="L1071" i="7"/>
  <c r="Q1071" i="7" s="1"/>
  <c r="L1072" i="7"/>
  <c r="Q1072" i="7" s="1"/>
  <c r="L1073" i="7"/>
  <c r="Q1073" i="7" s="1"/>
  <c r="L1074" i="7"/>
  <c r="Q1074" i="7" s="1"/>
  <c r="L1075" i="7"/>
  <c r="Q1075" i="7" s="1"/>
  <c r="L1076" i="7"/>
  <c r="Q1076" i="7" s="1"/>
  <c r="L1077" i="7"/>
  <c r="Q1077" i="7" s="1"/>
  <c r="L1078" i="7"/>
  <c r="Q1078" i="7" s="1"/>
  <c r="L1079" i="7"/>
  <c r="Q1079" i="7" s="1"/>
  <c r="L1080" i="7"/>
  <c r="Q1080" i="7" s="1"/>
  <c r="L1081" i="7"/>
  <c r="Q1081" i="7" s="1"/>
  <c r="L1082" i="7"/>
  <c r="Q1082" i="7" s="1"/>
  <c r="L1083" i="7"/>
  <c r="Q1083" i="7" s="1"/>
  <c r="L1084" i="7"/>
  <c r="Q1084" i="7" s="1"/>
  <c r="L1085" i="7"/>
  <c r="Q1085" i="7" s="1"/>
  <c r="L1086" i="7"/>
  <c r="Q1086" i="7" s="1"/>
  <c r="L1087" i="7"/>
  <c r="Q1087" i="7" s="1"/>
  <c r="L1088" i="7"/>
  <c r="Q1088" i="7" s="1"/>
  <c r="L1089" i="7"/>
  <c r="Q1089" i="7" s="1"/>
  <c r="L1090" i="7"/>
  <c r="Q1090" i="7" s="1"/>
  <c r="L1091" i="7"/>
  <c r="Q1091" i="7" s="1"/>
  <c r="L1092" i="7"/>
  <c r="Q1092" i="7" s="1"/>
  <c r="L1093" i="7"/>
  <c r="Q1093" i="7" s="1"/>
  <c r="L1094" i="7"/>
  <c r="Q1094" i="7" s="1"/>
  <c r="L1095" i="7"/>
  <c r="Q1095" i="7" s="1"/>
  <c r="L1096" i="7"/>
  <c r="Q1096" i="7" s="1"/>
  <c r="L1097" i="7"/>
  <c r="Q1097" i="7" s="1"/>
  <c r="L1098" i="7"/>
  <c r="Q1098" i="7" s="1"/>
  <c r="L1099" i="7"/>
  <c r="Q1099" i="7" s="1"/>
  <c r="L1100" i="7"/>
  <c r="Q1100" i="7" s="1"/>
  <c r="L1101" i="7"/>
  <c r="Q1101" i="7" s="1"/>
  <c r="L1102" i="7"/>
  <c r="Q1102" i="7" s="1"/>
  <c r="L1103" i="7"/>
  <c r="Q1103" i="7" s="1"/>
  <c r="L1104" i="7"/>
  <c r="Q1104" i="7" s="1"/>
  <c r="L1105" i="7"/>
  <c r="Q1105" i="7" s="1"/>
  <c r="L1106" i="7"/>
  <c r="Q1106" i="7" s="1"/>
  <c r="L1107" i="7"/>
  <c r="Q1107" i="7" s="1"/>
  <c r="L1108" i="7"/>
  <c r="Q1108" i="7" s="1"/>
  <c r="L1109" i="7"/>
  <c r="Q1109" i="7" s="1"/>
  <c r="L1110" i="7"/>
  <c r="Q1110" i="7" s="1"/>
  <c r="L1111" i="7"/>
  <c r="Q1111" i="7" s="1"/>
  <c r="L1112" i="7"/>
  <c r="Q1112" i="7" s="1"/>
  <c r="L1113" i="7"/>
  <c r="Q1113" i="7" s="1"/>
  <c r="L1114" i="7"/>
  <c r="Q1114" i="7" s="1"/>
  <c r="L1115" i="7"/>
  <c r="Q1115" i="7" s="1"/>
  <c r="L1116" i="7"/>
  <c r="Q1116" i="7" s="1"/>
  <c r="L1117" i="7"/>
  <c r="Q1117" i="7" s="1"/>
  <c r="L1118" i="7"/>
  <c r="Q1118" i="7" s="1"/>
  <c r="L1119" i="7"/>
  <c r="Q1119" i="7" s="1"/>
  <c r="L1120" i="7"/>
  <c r="Q1120" i="7" s="1"/>
  <c r="L1121" i="7"/>
  <c r="Q1121" i="7" s="1"/>
  <c r="L1122" i="7"/>
  <c r="Q1122" i="7" s="1"/>
  <c r="L1123" i="7"/>
  <c r="Q1123" i="7" s="1"/>
  <c r="L1124" i="7"/>
  <c r="Q1124" i="7" s="1"/>
  <c r="L1125" i="7"/>
  <c r="Q1125" i="7" s="1"/>
  <c r="L1126" i="7"/>
  <c r="Q1126" i="7" s="1"/>
  <c r="L1127" i="7"/>
  <c r="Q1127" i="7" s="1"/>
  <c r="L1128" i="7"/>
  <c r="Q1128" i="7" s="1"/>
  <c r="L1129" i="7"/>
  <c r="Q1129" i="7" s="1"/>
  <c r="L1130" i="7"/>
  <c r="Q1130" i="7" s="1"/>
  <c r="L1131" i="7"/>
  <c r="Q1131" i="7" s="1"/>
  <c r="L1132" i="7"/>
  <c r="Q1132" i="7" s="1"/>
  <c r="L1133" i="7"/>
  <c r="Q1133" i="7" s="1"/>
  <c r="L1134" i="7"/>
  <c r="Q1134" i="7" s="1"/>
  <c r="L1135" i="7"/>
  <c r="Q1135" i="7" s="1"/>
  <c r="L1136" i="7"/>
  <c r="Q1136" i="7" s="1"/>
  <c r="L1137" i="7"/>
  <c r="Q1137" i="7" s="1"/>
  <c r="L1138" i="7"/>
  <c r="Q1138" i="7" s="1"/>
  <c r="L1139" i="7"/>
  <c r="Q1139" i="7" s="1"/>
  <c r="L1140" i="7"/>
  <c r="Q1140" i="7" s="1"/>
  <c r="L1141" i="7"/>
  <c r="Q1141" i="7" s="1"/>
  <c r="L1142" i="7"/>
  <c r="Q1142" i="7" s="1"/>
  <c r="L1143" i="7"/>
  <c r="Q1143" i="7" s="1"/>
  <c r="L1144" i="7"/>
  <c r="Q1144" i="7" s="1"/>
  <c r="L1145" i="7"/>
  <c r="Q1145" i="7" s="1"/>
  <c r="L1146" i="7"/>
  <c r="Q1146" i="7" s="1"/>
  <c r="L1147" i="7"/>
  <c r="Q1147" i="7" s="1"/>
  <c r="L1148" i="7"/>
  <c r="Q1148" i="7" s="1"/>
  <c r="L1149" i="7"/>
  <c r="Q1149" i="7" s="1"/>
  <c r="L1150" i="7"/>
  <c r="Q1150" i="7" s="1"/>
  <c r="L1151" i="7"/>
  <c r="Q1151" i="7" s="1"/>
  <c r="L1152" i="7"/>
  <c r="Q1152" i="7" s="1"/>
  <c r="L1153" i="7"/>
  <c r="Q1153" i="7" s="1"/>
  <c r="L1154" i="7"/>
  <c r="Q1154" i="7" s="1"/>
  <c r="L1155" i="7"/>
  <c r="Q1155" i="7" s="1"/>
  <c r="L1156" i="7"/>
  <c r="Q1156" i="7" s="1"/>
  <c r="L1157" i="7"/>
  <c r="Q1157" i="7" s="1"/>
  <c r="L1158" i="7"/>
  <c r="Q1158" i="7" s="1"/>
  <c r="L1159" i="7"/>
  <c r="Q1159" i="7" s="1"/>
  <c r="L1160" i="7"/>
  <c r="Q1160" i="7" s="1"/>
  <c r="L1161" i="7"/>
  <c r="Q1161" i="7" s="1"/>
  <c r="L1162" i="7"/>
  <c r="Q1162" i="7" s="1"/>
  <c r="L1163" i="7"/>
  <c r="Q1163" i="7" s="1"/>
  <c r="L1164" i="7"/>
  <c r="Q1164" i="7" s="1"/>
  <c r="L1165" i="7"/>
  <c r="Q1165" i="7" s="1"/>
  <c r="L1166" i="7"/>
  <c r="Q1166" i="7" s="1"/>
  <c r="L1167" i="7"/>
  <c r="Q1167" i="7" s="1"/>
  <c r="L1168" i="7"/>
  <c r="Q1168" i="7" s="1"/>
  <c r="L1169" i="7"/>
  <c r="Q1169" i="7" s="1"/>
  <c r="L1170" i="7"/>
  <c r="Q1170" i="7" s="1"/>
  <c r="L1171" i="7"/>
  <c r="Q1171" i="7" s="1"/>
  <c r="L1172" i="7"/>
  <c r="Q1172" i="7" s="1"/>
  <c r="L1173" i="7"/>
  <c r="Q1173" i="7" s="1"/>
  <c r="L1174" i="7"/>
  <c r="Q1174" i="7" s="1"/>
  <c r="L1175" i="7"/>
  <c r="Q1175" i="7" s="1"/>
  <c r="L1176" i="7"/>
  <c r="Q1176" i="7" s="1"/>
  <c r="L1177" i="7"/>
  <c r="Q1177" i="7" s="1"/>
  <c r="L1178" i="7"/>
  <c r="Q1178" i="7" s="1"/>
  <c r="L1179" i="7"/>
  <c r="Q1179" i="7" s="1"/>
  <c r="L1180" i="7"/>
  <c r="Q1180" i="7" s="1"/>
  <c r="L1181" i="7"/>
  <c r="Q1181" i="7" s="1"/>
  <c r="L1182" i="7"/>
  <c r="Q1182" i="7" s="1"/>
  <c r="L1183" i="7"/>
  <c r="Q1183" i="7" s="1"/>
  <c r="L1184" i="7"/>
  <c r="Q1184" i="7" s="1"/>
  <c r="L1185" i="7"/>
  <c r="Q1185" i="7" s="1"/>
  <c r="L1186" i="7"/>
  <c r="Q1186" i="7" s="1"/>
  <c r="L1187" i="7"/>
  <c r="Q1187" i="7" s="1"/>
  <c r="L1188" i="7"/>
  <c r="Q1188" i="7" s="1"/>
  <c r="L1189" i="7"/>
  <c r="Q1189" i="7" s="1"/>
  <c r="L1190" i="7"/>
  <c r="Q1190" i="7" s="1"/>
  <c r="L1191" i="7"/>
  <c r="Q1191" i="7" s="1"/>
  <c r="L1192" i="7"/>
  <c r="Q1192" i="7" s="1"/>
  <c r="L1193" i="7"/>
  <c r="Q1193" i="7" s="1"/>
  <c r="L1194" i="7"/>
  <c r="Q1194" i="7" s="1"/>
  <c r="L1195" i="7"/>
  <c r="Q1195" i="7" s="1"/>
  <c r="L1196" i="7"/>
  <c r="Q1196" i="7" s="1"/>
  <c r="L1197" i="7"/>
  <c r="Q1197" i="7" s="1"/>
  <c r="L1198" i="7"/>
  <c r="Q1198" i="7" s="1"/>
  <c r="L1199" i="7"/>
  <c r="Q1199" i="7" s="1"/>
  <c r="L1200" i="7"/>
  <c r="Q1200" i="7" s="1"/>
  <c r="L1201" i="7"/>
  <c r="Q1201" i="7" s="1"/>
  <c r="L1202" i="7"/>
  <c r="Q1202" i="7" s="1"/>
  <c r="L1203" i="7"/>
  <c r="Q1203" i="7" s="1"/>
  <c r="L1204" i="7"/>
  <c r="Q1204" i="7" s="1"/>
  <c r="L1205" i="7"/>
  <c r="Q1205" i="7" s="1"/>
  <c r="L1206" i="7"/>
  <c r="Q1206" i="7" s="1"/>
  <c r="L1207" i="7"/>
  <c r="Q1207" i="7" s="1"/>
  <c r="L1208" i="7"/>
  <c r="Q1208" i="7" s="1"/>
  <c r="L1209" i="7"/>
  <c r="Q1209" i="7" s="1"/>
  <c r="L1210" i="7"/>
  <c r="Q1210" i="7" s="1"/>
  <c r="L1211" i="7"/>
  <c r="Q1211" i="7" s="1"/>
  <c r="L1212" i="7"/>
  <c r="Q1212" i="7" s="1"/>
  <c r="L1213" i="7"/>
  <c r="Q1213" i="7" s="1"/>
  <c r="L1214" i="7"/>
  <c r="Q1214" i="7" s="1"/>
  <c r="L1215" i="7"/>
  <c r="Q1215" i="7" s="1"/>
  <c r="L1216" i="7"/>
  <c r="Q1216" i="7" s="1"/>
  <c r="L1217" i="7"/>
  <c r="Q1217" i="7" s="1"/>
  <c r="L1218" i="7"/>
  <c r="Q1218" i="7" s="1"/>
  <c r="L1219" i="7"/>
  <c r="Q1219" i="7" s="1"/>
  <c r="L1220" i="7"/>
  <c r="Q1220" i="7" s="1"/>
  <c r="L1221" i="7"/>
  <c r="Q1221" i="7" s="1"/>
  <c r="L1222" i="7"/>
  <c r="Q1222" i="7" s="1"/>
  <c r="L1223" i="7"/>
  <c r="Q1223" i="7" s="1"/>
  <c r="L1224" i="7"/>
  <c r="Q1224" i="7" s="1"/>
  <c r="L1225" i="7"/>
  <c r="Q1225" i="7" s="1"/>
  <c r="L1226" i="7"/>
  <c r="Q1226" i="7" s="1"/>
  <c r="L1227" i="7"/>
  <c r="Q1227" i="7" s="1"/>
  <c r="L1228" i="7"/>
  <c r="Q1228" i="7" s="1"/>
  <c r="L1229" i="7"/>
  <c r="Q1229" i="7" s="1"/>
  <c r="L1230" i="7"/>
  <c r="Q1230" i="7" s="1"/>
  <c r="L1231" i="7"/>
  <c r="Q1231" i="7" s="1"/>
  <c r="L1232" i="7"/>
  <c r="Q1232" i="7" s="1"/>
  <c r="L1233" i="7"/>
  <c r="Q1233" i="7" s="1"/>
  <c r="L1234" i="7"/>
  <c r="Q1234" i="7" s="1"/>
  <c r="L1235" i="7"/>
  <c r="Q1235" i="7" s="1"/>
  <c r="L1236" i="7"/>
  <c r="Q1236" i="7" s="1"/>
  <c r="L1237" i="7"/>
  <c r="Q1237" i="7" s="1"/>
  <c r="L1238" i="7"/>
  <c r="Q1238" i="7" s="1"/>
  <c r="L1239" i="7"/>
  <c r="Q1239" i="7" s="1"/>
  <c r="L1240" i="7"/>
  <c r="Q1240" i="7" s="1"/>
  <c r="L1241" i="7"/>
  <c r="Q1241" i="7" s="1"/>
  <c r="L1242" i="7"/>
  <c r="Q1242" i="7" s="1"/>
  <c r="L1243" i="7"/>
  <c r="Q1243" i="7" s="1"/>
  <c r="L1244" i="7"/>
  <c r="Q1244" i="7" s="1"/>
  <c r="L1245" i="7"/>
  <c r="Q1245" i="7" s="1"/>
  <c r="L1246" i="7"/>
  <c r="Q1246" i="7" s="1"/>
  <c r="L1247" i="7"/>
  <c r="Q1247" i="7" s="1"/>
  <c r="L1248" i="7"/>
  <c r="Q1248" i="7" s="1"/>
  <c r="L1249" i="7"/>
  <c r="Q1249" i="7" s="1"/>
  <c r="L1250" i="7"/>
  <c r="Q1250" i="7" s="1"/>
  <c r="L1251" i="7"/>
  <c r="Q1251" i="7" s="1"/>
  <c r="L1252" i="7"/>
  <c r="Q1252" i="7" s="1"/>
  <c r="L1253" i="7"/>
  <c r="Q1253" i="7" s="1"/>
  <c r="L1254" i="7"/>
  <c r="Q1254" i="7" s="1"/>
  <c r="L1255" i="7"/>
  <c r="Q1255" i="7" s="1"/>
  <c r="L1256" i="7"/>
  <c r="Q1256" i="7" s="1"/>
  <c r="L1257" i="7"/>
  <c r="Q1257" i="7" s="1"/>
  <c r="L1258" i="7"/>
  <c r="Q1258" i="7" s="1"/>
  <c r="L1259" i="7"/>
  <c r="Q1259" i="7" s="1"/>
  <c r="L1260" i="7"/>
  <c r="Q1260" i="7" s="1"/>
  <c r="L1261" i="7"/>
  <c r="Q1261" i="7" s="1"/>
  <c r="L1262" i="7"/>
  <c r="Q1262" i="7" s="1"/>
  <c r="L1263" i="7"/>
  <c r="Q1263" i="7" s="1"/>
  <c r="L1264" i="7"/>
  <c r="Q1264" i="7" s="1"/>
  <c r="L1265" i="7"/>
  <c r="Q1265" i="7" s="1"/>
  <c r="L1266" i="7"/>
  <c r="Q1266" i="7" s="1"/>
  <c r="L1267" i="7"/>
  <c r="Q1267" i="7" s="1"/>
  <c r="L1268" i="7"/>
  <c r="Q1268" i="7" s="1"/>
  <c r="L1269" i="7"/>
  <c r="Q1269" i="7" s="1"/>
  <c r="L1270" i="7"/>
  <c r="Q1270" i="7" s="1"/>
  <c r="L1271" i="7"/>
  <c r="Q1271" i="7" s="1"/>
  <c r="L1272" i="7"/>
  <c r="Q1272" i="7" s="1"/>
  <c r="L1273" i="7"/>
  <c r="Q1273" i="7" s="1"/>
  <c r="L1274" i="7"/>
  <c r="Q1274" i="7" s="1"/>
  <c r="L1275" i="7"/>
  <c r="Q1275" i="7" s="1"/>
  <c r="L1276" i="7"/>
  <c r="Q1276" i="7" s="1"/>
  <c r="L1277" i="7"/>
  <c r="Q1277" i="7" s="1"/>
  <c r="L1278" i="7"/>
  <c r="Q1278" i="7" s="1"/>
  <c r="L1279" i="7"/>
  <c r="Q1279" i="7" s="1"/>
  <c r="L1280" i="7"/>
  <c r="Q1280" i="7" s="1"/>
  <c r="L1281" i="7"/>
  <c r="Q1281" i="7" s="1"/>
  <c r="L1282" i="7"/>
  <c r="Q1282" i="7" s="1"/>
  <c r="L1283" i="7"/>
  <c r="Q1283" i="7" s="1"/>
  <c r="L1284" i="7"/>
  <c r="Q1284" i="7" s="1"/>
  <c r="L1285" i="7"/>
  <c r="Q1285" i="7" s="1"/>
  <c r="L1286" i="7"/>
  <c r="Q1286" i="7" s="1"/>
  <c r="L1287" i="7"/>
  <c r="Q1287" i="7" s="1"/>
  <c r="L1288" i="7"/>
  <c r="Q1288" i="7" s="1"/>
  <c r="L1289" i="7"/>
  <c r="Q1289" i="7" s="1"/>
  <c r="L1290" i="7"/>
  <c r="Q1290" i="7" s="1"/>
  <c r="L1291" i="7"/>
  <c r="Q1291" i="7" s="1"/>
  <c r="L1292" i="7"/>
  <c r="Q1292" i="7" s="1"/>
  <c r="L1293" i="7"/>
  <c r="Q1293" i="7" s="1"/>
  <c r="L1294" i="7"/>
  <c r="Q1294" i="7" s="1"/>
  <c r="L1295" i="7"/>
  <c r="Q1295" i="7" s="1"/>
  <c r="L1296" i="7"/>
  <c r="Q1296" i="7" s="1"/>
  <c r="L1297" i="7"/>
  <c r="Q1297" i="7" s="1"/>
  <c r="L1298" i="7"/>
  <c r="Q1298" i="7" s="1"/>
  <c r="L1299" i="7"/>
  <c r="Q1299" i="7" s="1"/>
  <c r="L1300" i="7"/>
  <c r="Q1300" i="7" s="1"/>
  <c r="L1301" i="7"/>
  <c r="Q1301" i="7" s="1"/>
  <c r="L1302" i="7"/>
  <c r="Q1302" i="7" s="1"/>
  <c r="L1303" i="7"/>
  <c r="Q1303" i="7" s="1"/>
  <c r="L1304" i="7"/>
  <c r="Q1304" i="7" s="1"/>
  <c r="L1305" i="7"/>
  <c r="Q1305" i="7" s="1"/>
  <c r="L1306" i="7"/>
  <c r="Q1306" i="7" s="1"/>
  <c r="L1307" i="7"/>
  <c r="Q1307" i="7" s="1"/>
  <c r="L1308" i="7"/>
  <c r="Q1308" i="7" s="1"/>
  <c r="L1309" i="7"/>
  <c r="Q1309" i="7" s="1"/>
  <c r="L1310" i="7"/>
  <c r="Q1310" i="7" s="1"/>
  <c r="L1311" i="7"/>
  <c r="Q1311" i="7" s="1"/>
  <c r="L1312" i="7"/>
  <c r="Q1312" i="7" s="1"/>
  <c r="L1313" i="7"/>
  <c r="Q1313" i="7" s="1"/>
  <c r="L1314" i="7"/>
  <c r="Q1314" i="7" s="1"/>
  <c r="L1315" i="7"/>
  <c r="Q1315" i="7" s="1"/>
  <c r="L1316" i="7"/>
  <c r="Q1316" i="7" s="1"/>
  <c r="L1317" i="7"/>
  <c r="Q1317" i="7" s="1"/>
  <c r="L1318" i="7"/>
  <c r="Q1318" i="7" s="1"/>
  <c r="L1319" i="7"/>
  <c r="Q1319" i="7" s="1"/>
  <c r="L1320" i="7"/>
  <c r="Q1320" i="7" s="1"/>
  <c r="L1321" i="7"/>
  <c r="Q1321" i="7" s="1"/>
  <c r="L1322" i="7"/>
  <c r="Q1322" i="7" s="1"/>
  <c r="L1323" i="7"/>
  <c r="Q1323" i="7" s="1"/>
  <c r="L1324" i="7"/>
  <c r="Q1324" i="7" s="1"/>
  <c r="L1325" i="7"/>
  <c r="Q1325" i="7" s="1"/>
  <c r="L1326" i="7"/>
  <c r="Q1326" i="7" s="1"/>
  <c r="L1327" i="7"/>
  <c r="Q1327" i="7" s="1"/>
  <c r="L1328" i="7"/>
  <c r="Q1328" i="7" s="1"/>
  <c r="L1329" i="7"/>
  <c r="Q1329" i="7" s="1"/>
  <c r="L1330" i="7"/>
  <c r="Q1330" i="7" s="1"/>
  <c r="L1331" i="7"/>
  <c r="Q1331" i="7" s="1"/>
  <c r="L1332" i="7"/>
  <c r="Q1332" i="7" s="1"/>
  <c r="L1333" i="7"/>
  <c r="Q1333" i="7" s="1"/>
  <c r="L1334" i="7"/>
  <c r="Q1334" i="7" s="1"/>
  <c r="L1335" i="7"/>
  <c r="Q1335" i="7" s="1"/>
  <c r="L1336" i="7"/>
  <c r="Q1336" i="7" s="1"/>
  <c r="L1337" i="7"/>
  <c r="Q1337" i="7" s="1"/>
  <c r="L1338" i="7"/>
  <c r="Q1338" i="7" s="1"/>
  <c r="L1339" i="7"/>
  <c r="Q1339" i="7" s="1"/>
  <c r="L1340" i="7"/>
  <c r="Q1340" i="7" s="1"/>
  <c r="L1341" i="7"/>
  <c r="Q1341" i="7" s="1"/>
  <c r="L1342" i="7"/>
  <c r="Q1342" i="7" s="1"/>
  <c r="L1343" i="7"/>
  <c r="Q1343" i="7" s="1"/>
  <c r="L1344" i="7"/>
  <c r="Q1344" i="7" s="1"/>
  <c r="L1345" i="7"/>
  <c r="Q1345" i="7" s="1"/>
  <c r="L1346" i="7"/>
  <c r="Q1346" i="7" s="1"/>
  <c r="L1347" i="7"/>
  <c r="Q1347" i="7" s="1"/>
  <c r="L1348" i="7"/>
  <c r="Q1348" i="7" s="1"/>
  <c r="L1349" i="7"/>
  <c r="Q1349" i="7" s="1"/>
  <c r="L1350" i="7"/>
  <c r="Q1350" i="7" s="1"/>
  <c r="L1351" i="7"/>
  <c r="Q1351" i="7" s="1"/>
  <c r="L1352" i="7"/>
  <c r="Q1352" i="7" s="1"/>
  <c r="L1353" i="7"/>
  <c r="Q1353" i="7" s="1"/>
  <c r="L1354" i="7"/>
  <c r="Q1354" i="7" s="1"/>
  <c r="L1355" i="7"/>
  <c r="Q1355" i="7" s="1"/>
  <c r="L1356" i="7"/>
  <c r="Q1356" i="7" s="1"/>
  <c r="L1357" i="7"/>
  <c r="Q1357" i="7" s="1"/>
  <c r="L1358" i="7"/>
  <c r="Q1358" i="7" s="1"/>
  <c r="L1359" i="7"/>
  <c r="Q1359" i="7" s="1"/>
  <c r="L1360" i="7"/>
  <c r="Q1360" i="7" s="1"/>
  <c r="L1361" i="7"/>
  <c r="Q1361" i="7" s="1"/>
  <c r="L1362" i="7"/>
  <c r="Q1362" i="7" s="1"/>
  <c r="L1363" i="7"/>
  <c r="Q1363" i="7" s="1"/>
  <c r="L1364" i="7"/>
  <c r="Q1364" i="7" s="1"/>
  <c r="L1365" i="7"/>
  <c r="Q1365" i="7" s="1"/>
  <c r="L1366" i="7"/>
  <c r="Q1366" i="7" s="1"/>
  <c r="L1367" i="7"/>
  <c r="Q1367" i="7" s="1"/>
  <c r="L1368" i="7"/>
  <c r="Q1368" i="7" s="1"/>
  <c r="L1369" i="7"/>
  <c r="Q1369" i="7" s="1"/>
  <c r="L1370" i="7"/>
  <c r="Q1370" i="7" s="1"/>
  <c r="L1371" i="7"/>
  <c r="Q1371" i="7" s="1"/>
  <c r="L1372" i="7"/>
  <c r="Q1372" i="7" s="1"/>
  <c r="L1373" i="7"/>
  <c r="Q1373" i="7" s="1"/>
  <c r="L1374" i="7"/>
  <c r="Q1374" i="7" s="1"/>
  <c r="L1375" i="7"/>
  <c r="Q1375" i="7" s="1"/>
  <c r="L1376" i="7"/>
  <c r="Q1376" i="7" s="1"/>
  <c r="L1377" i="7"/>
  <c r="Q1377" i="7" s="1"/>
  <c r="L1378" i="7"/>
  <c r="Q1378" i="7" s="1"/>
  <c r="L1379" i="7"/>
  <c r="Q1379" i="7" s="1"/>
  <c r="L1380" i="7"/>
  <c r="Q1380" i="7" s="1"/>
  <c r="L1381" i="7"/>
  <c r="Q1381" i="7" s="1"/>
  <c r="L1382" i="7"/>
  <c r="Q1382" i="7" s="1"/>
  <c r="L1383" i="7"/>
  <c r="Q1383" i="7" s="1"/>
  <c r="L1384" i="7"/>
  <c r="Q1384" i="7" s="1"/>
  <c r="L1385" i="7"/>
  <c r="Q1385" i="7" s="1"/>
  <c r="L1386" i="7"/>
  <c r="Q1386" i="7" s="1"/>
  <c r="L1387" i="7"/>
  <c r="Q1387" i="7" s="1"/>
  <c r="L1388" i="7"/>
  <c r="Q1388" i="7" s="1"/>
  <c r="L1389" i="7"/>
  <c r="Q1389" i="7" s="1"/>
  <c r="L1390" i="7"/>
  <c r="Q1390" i="7" s="1"/>
  <c r="L1391" i="7"/>
  <c r="Q1391" i="7" s="1"/>
  <c r="L1392" i="7"/>
  <c r="Q1392" i="7" s="1"/>
  <c r="L1393" i="7"/>
  <c r="Q1393" i="7" s="1"/>
  <c r="L1394" i="7"/>
  <c r="Q1394" i="7" s="1"/>
  <c r="L1395" i="7"/>
  <c r="Q1395" i="7" s="1"/>
  <c r="L1396" i="7"/>
  <c r="Q1396" i="7" s="1"/>
  <c r="L1397" i="7"/>
  <c r="Q1397" i="7" s="1"/>
  <c r="L1398" i="7"/>
  <c r="Q1398" i="7" s="1"/>
  <c r="L1399" i="7"/>
  <c r="Q1399" i="7" s="1"/>
  <c r="L1400" i="7"/>
  <c r="Q1400" i="7" s="1"/>
  <c r="L1401" i="7"/>
  <c r="Q1401" i="7" s="1"/>
  <c r="L1402" i="7"/>
  <c r="Q1402" i="7" s="1"/>
  <c r="L1403" i="7"/>
  <c r="Q1403" i="7" s="1"/>
  <c r="L1404" i="7"/>
  <c r="Q1404" i="7" s="1"/>
  <c r="L1405" i="7"/>
  <c r="Q1405" i="7" s="1"/>
  <c r="L1406" i="7"/>
  <c r="Q1406" i="7" s="1"/>
  <c r="L1407" i="7"/>
  <c r="Q1407" i="7" s="1"/>
  <c r="L1408" i="7"/>
  <c r="Q1408" i="7" s="1"/>
  <c r="L1409" i="7"/>
  <c r="Q1409" i="7" s="1"/>
  <c r="L1410" i="7"/>
  <c r="Q1410" i="7" s="1"/>
  <c r="L1411" i="7"/>
  <c r="Q1411" i="7" s="1"/>
  <c r="L1412" i="7"/>
  <c r="Q1412" i="7" s="1"/>
  <c r="L1413" i="7"/>
  <c r="Q1413" i="7" s="1"/>
  <c r="L1414" i="7"/>
  <c r="Q1414" i="7" s="1"/>
  <c r="L1415" i="7"/>
  <c r="Q1415" i="7" s="1"/>
  <c r="L1416" i="7"/>
  <c r="Q1416" i="7" s="1"/>
  <c r="L1417" i="7"/>
  <c r="Q1417" i="7" s="1"/>
  <c r="L1418" i="7"/>
  <c r="Q1418" i="7" s="1"/>
  <c r="L1419" i="7"/>
  <c r="Q1419" i="7" s="1"/>
  <c r="L1420" i="7"/>
  <c r="Q1420" i="7" s="1"/>
  <c r="L1421" i="7"/>
  <c r="Q1421" i="7" s="1"/>
  <c r="L1422" i="7"/>
  <c r="Q1422" i="7" s="1"/>
  <c r="L1423" i="7"/>
  <c r="Q1423" i="7" s="1"/>
  <c r="L1424" i="7"/>
  <c r="Q1424" i="7" s="1"/>
  <c r="L1425" i="7"/>
  <c r="Q1425" i="7" s="1"/>
  <c r="L1426" i="7"/>
  <c r="Q1426" i="7" s="1"/>
  <c r="L1427" i="7"/>
  <c r="Q1427" i="7" s="1"/>
  <c r="L1428" i="7"/>
  <c r="Q1428" i="7" s="1"/>
  <c r="L1429" i="7"/>
  <c r="Q1429" i="7" s="1"/>
  <c r="L1430" i="7"/>
  <c r="Q1430" i="7" s="1"/>
  <c r="L1431" i="7"/>
  <c r="Q1431" i="7" s="1"/>
  <c r="L1432" i="7"/>
  <c r="Q1432" i="7" s="1"/>
  <c r="L1433" i="7"/>
  <c r="Q1433" i="7" s="1"/>
  <c r="L1434" i="7"/>
  <c r="Q1434" i="7" s="1"/>
  <c r="L1435" i="7"/>
  <c r="Q1435" i="7" s="1"/>
  <c r="L1436" i="7"/>
  <c r="Q1436" i="7" s="1"/>
  <c r="L1437" i="7"/>
  <c r="Q1437" i="7" s="1"/>
  <c r="L1438" i="7"/>
  <c r="Q1438" i="7" s="1"/>
  <c r="L1439" i="7"/>
  <c r="Q1439" i="7" s="1"/>
  <c r="L1440" i="7"/>
  <c r="Q1440" i="7" s="1"/>
  <c r="L1441" i="7"/>
  <c r="Q1441" i="7" s="1"/>
  <c r="L1442" i="7"/>
  <c r="Q1442" i="7" s="1"/>
  <c r="L1443" i="7"/>
  <c r="Q1443" i="7" s="1"/>
  <c r="L1444" i="7"/>
  <c r="Q1444" i="7" s="1"/>
  <c r="L1445" i="7"/>
  <c r="Q1445" i="7" s="1"/>
  <c r="L1446" i="7"/>
  <c r="Q1446" i="7" s="1"/>
  <c r="L1447" i="7"/>
  <c r="Q1447" i="7" s="1"/>
  <c r="L1448" i="7"/>
  <c r="Q1448" i="7" s="1"/>
  <c r="L1449" i="7"/>
  <c r="Q1449" i="7" s="1"/>
  <c r="L1450" i="7"/>
  <c r="Q1450" i="7" s="1"/>
  <c r="L1451" i="7"/>
  <c r="Q1451" i="7" s="1"/>
  <c r="L1452" i="7"/>
  <c r="Q1452" i="7" s="1"/>
  <c r="L1453" i="7"/>
  <c r="Q1453" i="7" s="1"/>
  <c r="L1454" i="7"/>
  <c r="Q1454" i="7" s="1"/>
  <c r="L1455" i="7"/>
  <c r="Q1455" i="7" s="1"/>
  <c r="L1456" i="7"/>
  <c r="Q1456" i="7" s="1"/>
  <c r="L1457" i="7"/>
  <c r="Q1457" i="7" s="1"/>
  <c r="L1458" i="7"/>
  <c r="Q1458" i="7" s="1"/>
  <c r="L1459" i="7"/>
  <c r="Q1459" i="7" s="1"/>
  <c r="L1460" i="7"/>
  <c r="Q1460" i="7" s="1"/>
  <c r="L1461" i="7"/>
  <c r="Q1461" i="7" s="1"/>
  <c r="L1462" i="7"/>
  <c r="Q1462" i="7" s="1"/>
  <c r="L1463" i="7"/>
  <c r="Q1463" i="7" s="1"/>
  <c r="L1464" i="7"/>
  <c r="Q1464" i="7" s="1"/>
  <c r="L1465" i="7"/>
  <c r="Q1465" i="7" s="1"/>
  <c r="L1466" i="7"/>
  <c r="Q1466" i="7" s="1"/>
  <c r="L1467" i="7"/>
  <c r="Q1467" i="7" s="1"/>
  <c r="L1468" i="7"/>
  <c r="Q1468" i="7" s="1"/>
  <c r="L1469" i="7"/>
  <c r="Q1469" i="7" s="1"/>
  <c r="L1470" i="7"/>
  <c r="Q1470" i="7" s="1"/>
  <c r="L1471" i="7"/>
  <c r="Q1471" i="7" s="1"/>
  <c r="L1472" i="7"/>
  <c r="Q1472" i="7" s="1"/>
  <c r="L1473" i="7"/>
  <c r="Q1473" i="7" s="1"/>
  <c r="L1474" i="7"/>
  <c r="Q1474" i="7" s="1"/>
  <c r="L1475" i="7"/>
  <c r="Q1475" i="7" s="1"/>
  <c r="L1476" i="7"/>
  <c r="Q1476" i="7" s="1"/>
  <c r="L1477" i="7"/>
  <c r="Q1477" i="7" s="1"/>
  <c r="L1478" i="7"/>
  <c r="Q1478" i="7" s="1"/>
  <c r="L1479" i="7"/>
  <c r="Q1479" i="7" s="1"/>
  <c r="L1480" i="7"/>
  <c r="Q1480" i="7" s="1"/>
  <c r="L1481" i="7"/>
  <c r="Q1481" i="7" s="1"/>
  <c r="L1482" i="7"/>
  <c r="Q1482" i="7" s="1"/>
  <c r="L1483" i="7"/>
  <c r="Q1483" i="7" s="1"/>
  <c r="L1484" i="7"/>
  <c r="Q1484" i="7" s="1"/>
  <c r="L1485" i="7"/>
  <c r="Q1485" i="7" s="1"/>
  <c r="L1486" i="7"/>
  <c r="Q1486" i="7" s="1"/>
  <c r="L1487" i="7"/>
  <c r="Q1487" i="7" s="1"/>
  <c r="L1488" i="7"/>
  <c r="Q1488" i="7" s="1"/>
  <c r="L1489" i="7"/>
  <c r="Q1489" i="7" s="1"/>
  <c r="L1490" i="7"/>
  <c r="Q1490" i="7" s="1"/>
  <c r="L1491" i="7"/>
  <c r="Q1491" i="7" s="1"/>
  <c r="L1492" i="7"/>
  <c r="Q1492" i="7" s="1"/>
  <c r="L1493" i="7"/>
  <c r="Q1493" i="7" s="1"/>
  <c r="L1494" i="7"/>
  <c r="Q1494" i="7" s="1"/>
  <c r="L1495" i="7"/>
  <c r="Q1495" i="7" s="1"/>
  <c r="L1496" i="7"/>
  <c r="Q1496" i="7" s="1"/>
  <c r="L1497" i="7"/>
  <c r="Q1497" i="7" s="1"/>
  <c r="L1498" i="7"/>
  <c r="Q1498" i="7" s="1"/>
  <c r="L1499" i="7"/>
  <c r="Q1499" i="7" s="1"/>
  <c r="L1500" i="7"/>
  <c r="Q1500" i="7" s="1"/>
  <c r="L1501" i="7"/>
  <c r="Q1501" i="7" s="1"/>
  <c r="L1502" i="7"/>
  <c r="Q1502" i="7" s="1"/>
  <c r="L1503" i="7"/>
  <c r="Q1503" i="7" s="1"/>
  <c r="L1504" i="7"/>
  <c r="Q1504" i="7" s="1"/>
  <c r="L1505" i="7"/>
  <c r="Q1505" i="7" s="1"/>
  <c r="L1506" i="7"/>
  <c r="Q1506" i="7" s="1"/>
  <c r="L1507" i="7"/>
  <c r="Q1507" i="7" s="1"/>
  <c r="L1508" i="7"/>
  <c r="Q1508" i="7" s="1"/>
  <c r="L1509" i="7"/>
  <c r="Q1509" i="7" s="1"/>
  <c r="L1510" i="7"/>
  <c r="Q1510" i="7" s="1"/>
  <c r="L1511" i="7"/>
  <c r="Q1511" i="7" s="1"/>
  <c r="L1512" i="7"/>
  <c r="Q1512" i="7" s="1"/>
  <c r="L1513" i="7"/>
  <c r="Q1513" i="7" s="1"/>
  <c r="L1514" i="7"/>
  <c r="Q1514" i="7" s="1"/>
  <c r="L1515" i="7"/>
  <c r="Q1515" i="7" s="1"/>
  <c r="L1516" i="7"/>
  <c r="Q1516" i="7" s="1"/>
  <c r="L1517" i="7"/>
  <c r="Q1517" i="7" s="1"/>
  <c r="L1518" i="7"/>
  <c r="Q1518" i="7" s="1"/>
  <c r="L1519" i="7"/>
  <c r="Q1519" i="7" s="1"/>
  <c r="L1520" i="7"/>
  <c r="Q1520" i="7" s="1"/>
  <c r="L1521" i="7"/>
  <c r="Q1521" i="7" s="1"/>
  <c r="L1522" i="7"/>
  <c r="Q1522" i="7" s="1"/>
  <c r="L1523" i="7"/>
  <c r="Q1523" i="7" s="1"/>
  <c r="L1524" i="7"/>
  <c r="Q1524" i="7" s="1"/>
  <c r="L1525" i="7"/>
  <c r="Q1525" i="7" s="1"/>
  <c r="L1526" i="7"/>
  <c r="Q1526" i="7" s="1"/>
  <c r="L1527" i="7"/>
  <c r="Q1527" i="7" s="1"/>
  <c r="L1528" i="7"/>
  <c r="Q1528" i="7" s="1"/>
  <c r="L1529" i="7"/>
  <c r="Q1529" i="7" s="1"/>
  <c r="L1530" i="7"/>
  <c r="Q1530" i="7" s="1"/>
  <c r="L1531" i="7"/>
  <c r="Q1531" i="7" s="1"/>
  <c r="L1532" i="7"/>
  <c r="Q1532" i="7" s="1"/>
  <c r="L1533" i="7"/>
  <c r="Q1533" i="7" s="1"/>
  <c r="L1534" i="7"/>
  <c r="Q1534" i="7" s="1"/>
  <c r="L1535" i="7"/>
  <c r="Q1535" i="7" s="1"/>
  <c r="L1536" i="7"/>
  <c r="Q1536" i="7" s="1"/>
  <c r="L1537" i="7"/>
  <c r="Q1537" i="7" s="1"/>
  <c r="L1538" i="7"/>
  <c r="Q1538" i="7" s="1"/>
  <c r="L1539" i="7"/>
  <c r="Q1539" i="7" s="1"/>
  <c r="L1540" i="7"/>
  <c r="Q1540" i="7" s="1"/>
  <c r="L1541" i="7"/>
  <c r="Q1541" i="7" s="1"/>
  <c r="L1542" i="7"/>
  <c r="Q1542" i="7" s="1"/>
  <c r="L1543" i="7"/>
  <c r="Q1543" i="7" s="1"/>
  <c r="L1544" i="7"/>
  <c r="Q1544" i="7" s="1"/>
  <c r="L1545" i="7"/>
  <c r="Q1545" i="7" s="1"/>
  <c r="L1546" i="7"/>
  <c r="Q1546" i="7" s="1"/>
  <c r="L1547" i="7"/>
  <c r="Q1547" i="7" s="1"/>
  <c r="L1548" i="7"/>
  <c r="Q1548" i="7" s="1"/>
  <c r="L1549" i="7"/>
  <c r="Q1549" i="7" s="1"/>
  <c r="L1550" i="7"/>
  <c r="Q1550" i="7" s="1"/>
  <c r="L1551" i="7"/>
  <c r="Q1551" i="7" s="1"/>
  <c r="L1552" i="7"/>
  <c r="Q1552" i="7" s="1"/>
  <c r="L1553" i="7"/>
  <c r="Q1553" i="7" s="1"/>
  <c r="L1554" i="7"/>
  <c r="Q1554" i="7" s="1"/>
  <c r="L1555" i="7"/>
  <c r="Q1555" i="7" s="1"/>
  <c r="L1556" i="7"/>
  <c r="Q1556" i="7" s="1"/>
  <c r="L1557" i="7"/>
  <c r="Q1557" i="7" s="1"/>
  <c r="L1558" i="7"/>
  <c r="Q1558" i="7" s="1"/>
  <c r="L1559" i="7"/>
  <c r="Q1559" i="7" s="1"/>
  <c r="L1560" i="7"/>
  <c r="Q1560" i="7" s="1"/>
  <c r="L1561" i="7"/>
  <c r="Q1561" i="7" s="1"/>
  <c r="L1562" i="7"/>
  <c r="Q1562" i="7" s="1"/>
  <c r="L1563" i="7"/>
  <c r="Q1563" i="7" s="1"/>
  <c r="L1564" i="7"/>
  <c r="Q1564" i="7" s="1"/>
  <c r="L1565" i="7"/>
  <c r="Q1565" i="7" s="1"/>
  <c r="L1566" i="7"/>
  <c r="Q1566" i="7" s="1"/>
  <c r="L1567" i="7"/>
  <c r="Q1567" i="7" s="1"/>
  <c r="L1568" i="7"/>
  <c r="Q1568" i="7" s="1"/>
  <c r="L1569" i="7"/>
  <c r="Q1569" i="7" s="1"/>
  <c r="L1570" i="7"/>
  <c r="Q1570" i="7" s="1"/>
  <c r="L1571" i="7"/>
  <c r="Q1571" i="7" s="1"/>
  <c r="L1572" i="7"/>
  <c r="Q1572" i="7" s="1"/>
  <c r="L1573" i="7"/>
  <c r="Q1573" i="7" s="1"/>
  <c r="L1574" i="7"/>
  <c r="Q1574" i="7" s="1"/>
  <c r="L1575" i="7"/>
  <c r="Q1575" i="7" s="1"/>
  <c r="L1576" i="7"/>
  <c r="Q1576" i="7" s="1"/>
  <c r="L1577" i="7"/>
  <c r="Q1577" i="7" s="1"/>
  <c r="L1578" i="7"/>
  <c r="Q1578" i="7" s="1"/>
  <c r="L1579" i="7"/>
  <c r="Q1579" i="7" s="1"/>
  <c r="L1580" i="7"/>
  <c r="Q1580" i="7" s="1"/>
  <c r="L1581" i="7"/>
  <c r="Q1581" i="7" s="1"/>
  <c r="L1582" i="7"/>
  <c r="Q1582" i="7" s="1"/>
  <c r="L1583" i="7"/>
  <c r="Q1583" i="7" s="1"/>
  <c r="L1584" i="7"/>
  <c r="Q1584" i="7" s="1"/>
  <c r="L1585" i="7"/>
  <c r="Q1585" i="7" s="1"/>
  <c r="L1586" i="7"/>
  <c r="Q1586" i="7" s="1"/>
  <c r="L1587" i="7"/>
  <c r="Q1587" i="7" s="1"/>
  <c r="L1588" i="7"/>
  <c r="Q1588" i="7" s="1"/>
  <c r="L1589" i="7"/>
  <c r="Q1589" i="7" s="1"/>
  <c r="L1590" i="7"/>
  <c r="Q1590" i="7" s="1"/>
  <c r="L1591" i="7"/>
  <c r="Q1591" i="7" s="1"/>
  <c r="L1592" i="7"/>
  <c r="Q1592" i="7" s="1"/>
  <c r="L1593" i="7"/>
  <c r="Q1593" i="7" s="1"/>
  <c r="L1594" i="7"/>
  <c r="Q1594" i="7" s="1"/>
  <c r="L1595" i="7"/>
  <c r="Q1595" i="7" s="1"/>
  <c r="L1596" i="7"/>
  <c r="Q1596" i="7" s="1"/>
  <c r="L1597" i="7"/>
  <c r="Q1597" i="7" s="1"/>
  <c r="L1598" i="7"/>
  <c r="Q1598" i="7" s="1"/>
  <c r="L1599" i="7"/>
  <c r="Q1599" i="7" s="1"/>
  <c r="L1600" i="7"/>
  <c r="Q1600" i="7" s="1"/>
  <c r="L1601" i="7"/>
  <c r="Q1601" i="7" s="1"/>
  <c r="L1602" i="7"/>
  <c r="Q1602" i="7" s="1"/>
  <c r="L1603" i="7"/>
  <c r="Q1603" i="7" s="1"/>
  <c r="L1604" i="7"/>
  <c r="Q1604" i="7" s="1"/>
  <c r="L1605" i="7"/>
  <c r="Q1605" i="7" s="1"/>
  <c r="L1606" i="7"/>
  <c r="Q1606" i="7" s="1"/>
  <c r="L1607" i="7"/>
  <c r="Q1607" i="7" s="1"/>
  <c r="L1608" i="7"/>
  <c r="Q1608" i="7" s="1"/>
  <c r="L1609" i="7"/>
  <c r="Q1609" i="7" s="1"/>
  <c r="L1610" i="7"/>
  <c r="Q1610" i="7" s="1"/>
  <c r="L1611" i="7"/>
  <c r="Q1611" i="7" s="1"/>
  <c r="L1612" i="7"/>
  <c r="Q1612" i="7" s="1"/>
  <c r="L1613" i="7"/>
  <c r="Q1613" i="7" s="1"/>
  <c r="L1614" i="7"/>
  <c r="Q1614" i="7" s="1"/>
  <c r="L1615" i="7"/>
  <c r="Q1615" i="7" s="1"/>
  <c r="L1616" i="7"/>
  <c r="Q1616" i="7" s="1"/>
  <c r="L1617" i="7"/>
  <c r="Q1617" i="7" s="1"/>
  <c r="L1618" i="7"/>
  <c r="Q1618" i="7" s="1"/>
  <c r="L1619" i="7"/>
  <c r="Q1619" i="7" s="1"/>
  <c r="L1620" i="7"/>
  <c r="Q1620" i="7" s="1"/>
  <c r="L1621" i="7"/>
  <c r="Q1621" i="7" s="1"/>
  <c r="L1622" i="7"/>
  <c r="Q1622" i="7" s="1"/>
  <c r="L1623" i="7"/>
  <c r="Q1623" i="7" s="1"/>
  <c r="L1624" i="7"/>
  <c r="Q1624" i="7" s="1"/>
  <c r="L1625" i="7"/>
  <c r="Q1625" i="7" s="1"/>
  <c r="L1626" i="7"/>
  <c r="Q1626" i="7" s="1"/>
  <c r="L1627" i="7"/>
  <c r="Q1627" i="7" s="1"/>
  <c r="L1628" i="7"/>
  <c r="Q1628" i="7" s="1"/>
  <c r="L1629" i="7"/>
  <c r="Q1629" i="7" s="1"/>
  <c r="L1630" i="7"/>
  <c r="Q1630" i="7" s="1"/>
  <c r="L1631" i="7"/>
  <c r="Q1631" i="7" s="1"/>
  <c r="L1632" i="7"/>
  <c r="Q1632" i="7" s="1"/>
  <c r="L1633" i="7"/>
  <c r="Q1633" i="7" s="1"/>
  <c r="L1634" i="7"/>
  <c r="Q1634" i="7" s="1"/>
  <c r="L1635" i="7"/>
  <c r="Q1635" i="7" s="1"/>
  <c r="L1636" i="7"/>
  <c r="Q1636" i="7" s="1"/>
  <c r="L1637" i="7"/>
  <c r="Q1637" i="7" s="1"/>
  <c r="L1638" i="7"/>
  <c r="Q1638" i="7" s="1"/>
  <c r="L1639" i="7"/>
  <c r="Q1639" i="7" s="1"/>
  <c r="L1640" i="7"/>
  <c r="Q1640" i="7" s="1"/>
  <c r="L1641" i="7"/>
  <c r="Q1641" i="7" s="1"/>
  <c r="L1642" i="7"/>
  <c r="Q1642" i="7" s="1"/>
  <c r="L1643" i="7"/>
  <c r="Q1643" i="7" s="1"/>
  <c r="L1644" i="7"/>
  <c r="Q1644" i="7" s="1"/>
  <c r="L1645" i="7"/>
  <c r="Q1645" i="7" s="1"/>
  <c r="L1646" i="7"/>
  <c r="Q1646" i="7" s="1"/>
  <c r="L1647" i="7"/>
  <c r="Q1647" i="7" s="1"/>
  <c r="L1648" i="7"/>
  <c r="Q1648" i="7" s="1"/>
  <c r="L1649" i="7"/>
  <c r="Q1649" i="7" s="1"/>
  <c r="L1650" i="7"/>
  <c r="Q1650" i="7" s="1"/>
  <c r="L1651" i="7"/>
  <c r="Q1651" i="7" s="1"/>
  <c r="L1652" i="7"/>
  <c r="Q1652" i="7" s="1"/>
  <c r="L1653" i="7"/>
  <c r="Q1653" i="7" s="1"/>
  <c r="L1654" i="7"/>
  <c r="Q1654" i="7" s="1"/>
  <c r="L1655" i="7"/>
  <c r="Q1655" i="7" s="1"/>
  <c r="L1656" i="7"/>
  <c r="Q1656" i="7" s="1"/>
  <c r="L1657" i="7"/>
  <c r="Q1657" i="7" s="1"/>
  <c r="L1658" i="7"/>
  <c r="Q1658" i="7" s="1"/>
  <c r="L1659" i="7"/>
  <c r="Q1659" i="7" s="1"/>
  <c r="L1660" i="7"/>
  <c r="Q1660" i="7" s="1"/>
  <c r="L1661" i="7"/>
  <c r="Q1661" i="7" s="1"/>
  <c r="L1662" i="7"/>
  <c r="Q1662" i="7" s="1"/>
  <c r="L1663" i="7"/>
  <c r="Q1663" i="7" s="1"/>
  <c r="L1664" i="7"/>
  <c r="Q1664" i="7" s="1"/>
  <c r="L1665" i="7"/>
  <c r="Q1665" i="7" s="1"/>
  <c r="L1666" i="7"/>
  <c r="Q1666" i="7" s="1"/>
  <c r="L1667" i="7"/>
  <c r="Q1667" i="7" s="1"/>
  <c r="L1668" i="7"/>
  <c r="Q1668" i="7" s="1"/>
  <c r="L1669" i="7"/>
  <c r="Q1669" i="7" s="1"/>
  <c r="L1670" i="7"/>
  <c r="Q1670" i="7" s="1"/>
  <c r="L1671" i="7"/>
  <c r="Q1671" i="7" s="1"/>
  <c r="L1672" i="7"/>
  <c r="Q1672" i="7" s="1"/>
  <c r="L1673" i="7"/>
  <c r="Q1673" i="7" s="1"/>
  <c r="L1674" i="7"/>
  <c r="Q1674" i="7" s="1"/>
  <c r="L1675" i="7"/>
  <c r="Q1675" i="7" s="1"/>
  <c r="L1676" i="7"/>
  <c r="Q1676" i="7" s="1"/>
  <c r="L1677" i="7"/>
  <c r="Q1677" i="7" s="1"/>
  <c r="L1678" i="7"/>
  <c r="Q1678" i="7" s="1"/>
  <c r="L1679" i="7"/>
  <c r="Q1679" i="7" s="1"/>
  <c r="L1680" i="7"/>
  <c r="Q1680" i="7" s="1"/>
  <c r="L1681" i="7"/>
  <c r="Q1681" i="7" s="1"/>
  <c r="L1682" i="7"/>
  <c r="Q1682" i="7" s="1"/>
  <c r="L1683" i="7"/>
  <c r="Q1683" i="7" s="1"/>
  <c r="L1684" i="7"/>
  <c r="Q1684" i="7" s="1"/>
  <c r="L1685" i="7"/>
  <c r="Q1685" i="7" s="1"/>
  <c r="L1686" i="7"/>
  <c r="Q1686" i="7" s="1"/>
  <c r="L1687" i="7"/>
  <c r="Q1687" i="7" s="1"/>
  <c r="L1688" i="7"/>
  <c r="Q1688" i="7" s="1"/>
  <c r="L1689" i="7"/>
  <c r="Q1689" i="7" s="1"/>
  <c r="L1690" i="7"/>
  <c r="Q1690" i="7" s="1"/>
  <c r="L1691" i="7"/>
  <c r="Q1691" i="7" s="1"/>
  <c r="L1692" i="7"/>
  <c r="Q1692" i="7" s="1"/>
  <c r="L1693" i="7"/>
  <c r="Q1693" i="7" s="1"/>
  <c r="L1694" i="7"/>
  <c r="Q1694" i="7" s="1"/>
  <c r="L1695" i="7"/>
  <c r="Q1695" i="7" s="1"/>
  <c r="L1696" i="7"/>
  <c r="Q1696" i="7" s="1"/>
  <c r="L1697" i="7"/>
  <c r="Q1697" i="7" s="1"/>
  <c r="L1698" i="7"/>
  <c r="Q1698" i="7" s="1"/>
  <c r="L1699" i="7"/>
  <c r="Q1699" i="7" s="1"/>
  <c r="L1700" i="7"/>
  <c r="Q1700" i="7" s="1"/>
  <c r="L1701" i="7"/>
  <c r="Q1701" i="7" s="1"/>
  <c r="L1702" i="7"/>
  <c r="Q1702" i="7" s="1"/>
  <c r="L1703" i="7"/>
  <c r="Q1703" i="7" s="1"/>
  <c r="L1704" i="7"/>
  <c r="Q1704" i="7" s="1"/>
  <c r="L1705" i="7"/>
  <c r="Q1705" i="7" s="1"/>
  <c r="L1706" i="7"/>
  <c r="Q1706" i="7" s="1"/>
  <c r="L1707" i="7"/>
  <c r="Q1707" i="7" s="1"/>
  <c r="L1708" i="7"/>
  <c r="Q1708" i="7" s="1"/>
  <c r="L1709" i="7"/>
  <c r="Q1709" i="7" s="1"/>
  <c r="L1710" i="7"/>
  <c r="Q1710" i="7" s="1"/>
  <c r="L1711" i="7"/>
  <c r="Q1711" i="7" s="1"/>
  <c r="L1712" i="7"/>
  <c r="Q1712" i="7" s="1"/>
  <c r="L1713" i="7"/>
  <c r="Q1713" i="7" s="1"/>
  <c r="L1714" i="7"/>
  <c r="Q1714" i="7" s="1"/>
  <c r="L1715" i="7"/>
  <c r="Q1715" i="7" s="1"/>
  <c r="L1716" i="7"/>
  <c r="Q1716" i="7" s="1"/>
  <c r="L1717" i="7"/>
  <c r="Q1717" i="7" s="1"/>
  <c r="L1718" i="7"/>
  <c r="Q1718" i="7" s="1"/>
  <c r="L1719" i="7"/>
  <c r="Q1719" i="7" s="1"/>
  <c r="L1720" i="7"/>
  <c r="Q1720" i="7" s="1"/>
  <c r="L1721" i="7"/>
  <c r="Q1721" i="7" s="1"/>
  <c r="L1722" i="7"/>
  <c r="Q1722" i="7" s="1"/>
  <c r="L1723" i="7"/>
  <c r="Q1723" i="7" s="1"/>
  <c r="L1724" i="7"/>
  <c r="Q1724" i="7" s="1"/>
  <c r="L1725" i="7"/>
  <c r="Q1725" i="7" s="1"/>
  <c r="L1726" i="7"/>
  <c r="Q1726" i="7" s="1"/>
  <c r="L1727" i="7"/>
  <c r="Q1727" i="7" s="1"/>
  <c r="L1728" i="7"/>
  <c r="Q1728" i="7" s="1"/>
  <c r="L1729" i="7"/>
  <c r="Q1729" i="7" s="1"/>
  <c r="L1730" i="7"/>
  <c r="Q1730" i="7" s="1"/>
  <c r="L1731" i="7"/>
  <c r="Q1731" i="7" s="1"/>
  <c r="L1732" i="7"/>
  <c r="Q1732" i="7" s="1"/>
  <c r="L1733" i="7"/>
  <c r="Q1733" i="7" s="1"/>
  <c r="L1734" i="7"/>
  <c r="Q1734" i="7" s="1"/>
  <c r="L1735" i="7"/>
  <c r="Q1735" i="7" s="1"/>
  <c r="L1736" i="7"/>
  <c r="Q1736" i="7" s="1"/>
  <c r="L1737" i="7"/>
  <c r="Q1737" i="7" s="1"/>
  <c r="L1738" i="7"/>
  <c r="Q1738" i="7" s="1"/>
  <c r="L1739" i="7"/>
  <c r="Q1739" i="7" s="1"/>
  <c r="L1740" i="7"/>
  <c r="Q1740" i="7" s="1"/>
  <c r="L1741" i="7"/>
  <c r="Q1741" i="7" s="1"/>
  <c r="L1742" i="7"/>
  <c r="Q1742" i="7" s="1"/>
  <c r="L1743" i="7"/>
  <c r="Q1743" i="7" s="1"/>
  <c r="L1744" i="7"/>
  <c r="Q1744" i="7" s="1"/>
  <c r="L1745" i="7"/>
  <c r="Q1745" i="7" s="1"/>
  <c r="L1746" i="7"/>
  <c r="Q1746" i="7" s="1"/>
  <c r="L1747" i="7"/>
  <c r="Q1747" i="7" s="1"/>
  <c r="L1748" i="7"/>
  <c r="Q1748" i="7" s="1"/>
  <c r="L1749" i="7"/>
  <c r="Q1749" i="7" s="1"/>
  <c r="L1750" i="7"/>
  <c r="Q1750" i="7" s="1"/>
  <c r="L1751" i="7"/>
  <c r="Q1751" i="7" s="1"/>
  <c r="L1752" i="7"/>
  <c r="Q1752" i="7" s="1"/>
  <c r="L1753" i="7"/>
  <c r="Q1753" i="7" s="1"/>
  <c r="L1754" i="7"/>
  <c r="Q1754" i="7" s="1"/>
  <c r="L1755" i="7"/>
  <c r="Q1755" i="7" s="1"/>
  <c r="L1756" i="7"/>
  <c r="Q1756" i="7" s="1"/>
  <c r="L1757" i="7"/>
  <c r="Q1757" i="7" s="1"/>
  <c r="L1758" i="7"/>
  <c r="Q1758" i="7" s="1"/>
  <c r="L1759" i="7"/>
  <c r="Q1759" i="7" s="1"/>
  <c r="L1760" i="7"/>
  <c r="Q1760" i="7" s="1"/>
  <c r="L1761" i="7"/>
  <c r="Q1761" i="7" s="1"/>
  <c r="L1762" i="7"/>
  <c r="Q1762" i="7" s="1"/>
  <c r="L1763" i="7"/>
  <c r="Q1763" i="7" s="1"/>
  <c r="L1764" i="7"/>
  <c r="Q1764" i="7" s="1"/>
  <c r="L1765" i="7"/>
  <c r="Q1765" i="7" s="1"/>
  <c r="L1766" i="7"/>
  <c r="Q1766" i="7" s="1"/>
  <c r="L1767" i="7"/>
  <c r="Q1767" i="7" s="1"/>
  <c r="L1768" i="7"/>
  <c r="Q1768" i="7" s="1"/>
  <c r="L1769" i="7"/>
  <c r="Q1769" i="7" s="1"/>
  <c r="L1770" i="7"/>
  <c r="Q1770" i="7" s="1"/>
  <c r="L1771" i="7"/>
  <c r="Q1771" i="7" s="1"/>
  <c r="L1772" i="7"/>
  <c r="Q1772" i="7" s="1"/>
  <c r="L1773" i="7"/>
  <c r="Q1773" i="7" s="1"/>
  <c r="L1774" i="7"/>
  <c r="Q1774" i="7" s="1"/>
  <c r="L1775" i="7"/>
  <c r="Q1775" i="7" s="1"/>
  <c r="L1776" i="7"/>
  <c r="Q1776" i="7" s="1"/>
  <c r="L1777" i="7"/>
  <c r="Q1777" i="7" s="1"/>
  <c r="L1778" i="7"/>
  <c r="Q1778" i="7" s="1"/>
  <c r="L1779" i="7"/>
  <c r="Q1779" i="7" s="1"/>
  <c r="L1780" i="7"/>
  <c r="Q1780" i="7" s="1"/>
  <c r="L1781" i="7"/>
  <c r="Q1781" i="7" s="1"/>
  <c r="L1782" i="7"/>
  <c r="Q1782" i="7" s="1"/>
  <c r="L1783" i="7"/>
  <c r="Q1783" i="7" s="1"/>
  <c r="L1784" i="7"/>
  <c r="Q1784" i="7" s="1"/>
  <c r="L1785" i="7"/>
  <c r="Q1785" i="7" s="1"/>
  <c r="L1786" i="7"/>
  <c r="Q1786" i="7" s="1"/>
  <c r="L1787" i="7"/>
  <c r="Q1787" i="7" s="1"/>
  <c r="L1788" i="7"/>
  <c r="Q1788" i="7" s="1"/>
  <c r="L1789" i="7"/>
  <c r="Q1789" i="7" s="1"/>
  <c r="L1790" i="7"/>
  <c r="Q1790" i="7" s="1"/>
  <c r="L1791" i="7"/>
  <c r="Q1791" i="7" s="1"/>
  <c r="L1792" i="7"/>
  <c r="Q1792" i="7" s="1"/>
  <c r="L1793" i="7"/>
  <c r="Q1793" i="7" s="1"/>
  <c r="L1794" i="7"/>
  <c r="Q1794" i="7" s="1"/>
  <c r="L1795" i="7"/>
  <c r="Q1795" i="7" s="1"/>
  <c r="L1796" i="7"/>
  <c r="Q1796" i="7" s="1"/>
  <c r="L1797" i="7"/>
  <c r="Q1797" i="7" s="1"/>
  <c r="L1798" i="7"/>
  <c r="Q1798" i="7" s="1"/>
  <c r="L1799" i="7"/>
  <c r="Q1799" i="7" s="1"/>
  <c r="L1800" i="7"/>
  <c r="Q1800" i="7" s="1"/>
  <c r="L1801" i="7"/>
  <c r="Q1801" i="7" s="1"/>
  <c r="L1802" i="7"/>
  <c r="Q1802" i="7" s="1"/>
  <c r="L1803" i="7"/>
  <c r="Q1803" i="7" s="1"/>
  <c r="L1804" i="7"/>
  <c r="Q1804" i="7" s="1"/>
  <c r="L1805" i="7"/>
  <c r="Q1805" i="7" s="1"/>
  <c r="L1806" i="7"/>
  <c r="Q1806" i="7" s="1"/>
  <c r="L1807" i="7"/>
  <c r="Q1807" i="7" s="1"/>
  <c r="L1808" i="7"/>
  <c r="Q1808" i="7" s="1"/>
  <c r="L1809" i="7"/>
  <c r="Q1809" i="7" s="1"/>
  <c r="L1810" i="7"/>
  <c r="Q1810" i="7" s="1"/>
  <c r="L1811" i="7"/>
  <c r="Q1811" i="7" s="1"/>
  <c r="L1812" i="7"/>
  <c r="Q1812" i="7" s="1"/>
  <c r="L1813" i="7"/>
  <c r="Q1813" i="7" s="1"/>
  <c r="L1814" i="7"/>
  <c r="Q1814" i="7" s="1"/>
  <c r="L1815" i="7"/>
  <c r="Q1815" i="7" s="1"/>
  <c r="L1816" i="7"/>
  <c r="Q1816" i="7" s="1"/>
  <c r="L1817" i="7"/>
  <c r="Q1817" i="7" s="1"/>
  <c r="L1818" i="7"/>
  <c r="Q1818" i="7" s="1"/>
  <c r="L1819" i="7"/>
  <c r="Q1819" i="7" s="1"/>
  <c r="L1820" i="7"/>
  <c r="Q1820" i="7" s="1"/>
  <c r="L1821" i="7"/>
  <c r="Q1821" i="7" s="1"/>
  <c r="L1822" i="7"/>
  <c r="Q1822" i="7" s="1"/>
  <c r="L1823" i="7"/>
  <c r="Q1823" i="7" s="1"/>
  <c r="L1824" i="7"/>
  <c r="Q1824" i="7" s="1"/>
  <c r="L1825" i="7"/>
  <c r="Q1825" i="7" s="1"/>
  <c r="L1826" i="7"/>
  <c r="Q1826" i="7" s="1"/>
  <c r="L1827" i="7"/>
  <c r="Q1827" i="7" s="1"/>
  <c r="L1828" i="7"/>
  <c r="Q1828" i="7" s="1"/>
  <c r="L1829" i="7"/>
  <c r="Q1829" i="7" s="1"/>
  <c r="L1830" i="7"/>
  <c r="Q1830" i="7" s="1"/>
  <c r="L1831" i="7"/>
  <c r="Q1831" i="7" s="1"/>
  <c r="L1832" i="7"/>
  <c r="Q1832" i="7" s="1"/>
  <c r="L1833" i="7"/>
  <c r="Q1833" i="7" s="1"/>
  <c r="L1834" i="7"/>
  <c r="Q1834" i="7" s="1"/>
  <c r="L1835" i="7"/>
  <c r="Q1835" i="7" s="1"/>
  <c r="L1836" i="7"/>
  <c r="Q1836" i="7" s="1"/>
  <c r="L1837" i="7"/>
  <c r="Q1837" i="7" s="1"/>
  <c r="L1838" i="7"/>
  <c r="Q1838" i="7" s="1"/>
  <c r="L1839" i="7"/>
  <c r="Q1839" i="7" s="1"/>
  <c r="L1840" i="7"/>
  <c r="Q1840" i="7" s="1"/>
  <c r="L1841" i="7"/>
  <c r="Q1841" i="7" s="1"/>
  <c r="L1842" i="7"/>
  <c r="Q1842" i="7" s="1"/>
  <c r="L1843" i="7"/>
  <c r="Q1843" i="7" s="1"/>
  <c r="L1844" i="7"/>
  <c r="Q1844" i="7" s="1"/>
  <c r="L1845" i="7"/>
  <c r="Q1845" i="7" s="1"/>
  <c r="L1846" i="7"/>
  <c r="Q1846" i="7" s="1"/>
  <c r="L1847" i="7"/>
  <c r="Q1847" i="7" s="1"/>
  <c r="L1848" i="7"/>
  <c r="Q1848" i="7" s="1"/>
  <c r="L1849" i="7"/>
  <c r="Q1849" i="7" s="1"/>
  <c r="L1850" i="7"/>
  <c r="Q1850" i="7" s="1"/>
  <c r="L1851" i="7"/>
  <c r="Q1851" i="7" s="1"/>
  <c r="L1852" i="7"/>
  <c r="Q1852" i="7" s="1"/>
  <c r="L1853" i="7"/>
  <c r="Q1853" i="7" s="1"/>
  <c r="L1854" i="7"/>
  <c r="Q1854" i="7" s="1"/>
  <c r="L1855" i="7"/>
  <c r="Q1855" i="7" s="1"/>
  <c r="L1856" i="7"/>
  <c r="Q1856" i="7" s="1"/>
  <c r="L1857" i="7"/>
  <c r="Q1857" i="7" s="1"/>
  <c r="L1858" i="7"/>
  <c r="Q1858" i="7" s="1"/>
  <c r="L1859" i="7"/>
  <c r="Q1859" i="7" s="1"/>
  <c r="L1860" i="7"/>
  <c r="Q1860" i="7" s="1"/>
  <c r="L1861" i="7"/>
  <c r="Q1861" i="7" s="1"/>
  <c r="L1862" i="7"/>
  <c r="Q1862" i="7" s="1"/>
  <c r="L1863" i="7"/>
  <c r="Q1863" i="7" s="1"/>
  <c r="L1864" i="7"/>
  <c r="Q1864" i="7" s="1"/>
  <c r="L1865" i="7"/>
  <c r="Q1865" i="7" s="1"/>
  <c r="L1866" i="7"/>
  <c r="Q1866" i="7" s="1"/>
  <c r="L1867" i="7"/>
  <c r="Q1867" i="7" s="1"/>
  <c r="L1868" i="7"/>
  <c r="Q1868" i="7" s="1"/>
  <c r="L1869" i="7"/>
  <c r="Q1869" i="7" s="1"/>
  <c r="L1870" i="7"/>
  <c r="Q1870" i="7" s="1"/>
  <c r="L1871" i="7"/>
  <c r="Q1871" i="7" s="1"/>
  <c r="L1872" i="7"/>
  <c r="Q1872" i="7" s="1"/>
  <c r="L1873" i="7"/>
  <c r="Q1873" i="7" s="1"/>
  <c r="L1874" i="7"/>
  <c r="Q1874" i="7" s="1"/>
  <c r="L1875" i="7"/>
  <c r="Q1875" i="7" s="1"/>
  <c r="L1876" i="7"/>
  <c r="Q1876" i="7" s="1"/>
  <c r="L1877" i="7"/>
  <c r="Q1877" i="7" s="1"/>
  <c r="L1878" i="7"/>
  <c r="Q1878" i="7" s="1"/>
  <c r="L1879" i="7"/>
  <c r="Q1879" i="7" s="1"/>
  <c r="L1880" i="7"/>
  <c r="Q1880" i="7" s="1"/>
  <c r="L1881" i="7"/>
  <c r="Q1881" i="7" s="1"/>
  <c r="L1882" i="7"/>
  <c r="Q1882" i="7" s="1"/>
  <c r="L1883" i="7"/>
  <c r="Q1883" i="7" s="1"/>
  <c r="L1884" i="7"/>
  <c r="Q1884" i="7" s="1"/>
  <c r="L1885" i="7"/>
  <c r="Q1885" i="7" s="1"/>
  <c r="L1886" i="7"/>
  <c r="Q1886" i="7" s="1"/>
  <c r="L1887" i="7"/>
  <c r="Q1887" i="7" s="1"/>
  <c r="L1888" i="7"/>
  <c r="Q1888" i="7" s="1"/>
  <c r="L1889" i="7"/>
  <c r="Q1889" i="7" s="1"/>
  <c r="L1890" i="7"/>
  <c r="Q1890" i="7" s="1"/>
  <c r="L1891" i="7"/>
  <c r="Q1891" i="7" s="1"/>
  <c r="L1892" i="7"/>
  <c r="Q1892" i="7" s="1"/>
  <c r="L1893" i="7"/>
  <c r="Q1893" i="7" s="1"/>
  <c r="L1894" i="7"/>
  <c r="Q1894" i="7" s="1"/>
  <c r="L1895" i="7"/>
  <c r="Q1895" i="7" s="1"/>
  <c r="L1896" i="7"/>
  <c r="Q1896" i="7" s="1"/>
  <c r="L1897" i="7"/>
  <c r="Q1897" i="7" s="1"/>
  <c r="L1898" i="7"/>
  <c r="Q1898" i="7" s="1"/>
  <c r="L1899" i="7"/>
  <c r="Q1899" i="7" s="1"/>
  <c r="L1900" i="7"/>
  <c r="Q1900" i="7" s="1"/>
  <c r="L1901" i="7"/>
  <c r="Q1901" i="7" s="1"/>
  <c r="L1902" i="7"/>
  <c r="Q1902" i="7" s="1"/>
  <c r="L1903" i="7"/>
  <c r="Q1903" i="7" s="1"/>
  <c r="L1904" i="7"/>
  <c r="Q1904" i="7" s="1"/>
  <c r="L1905" i="7"/>
  <c r="Q1905" i="7" s="1"/>
  <c r="L1906" i="7"/>
  <c r="Q1906" i="7" s="1"/>
  <c r="L1907" i="7"/>
  <c r="Q1907" i="7" s="1"/>
  <c r="L1908" i="7"/>
  <c r="Q1908" i="7" s="1"/>
  <c r="L1909" i="7"/>
  <c r="Q1909" i="7" s="1"/>
  <c r="L1910" i="7"/>
  <c r="Q1910" i="7" s="1"/>
  <c r="L1911" i="7"/>
  <c r="Q1911" i="7" s="1"/>
  <c r="L1912" i="7"/>
  <c r="Q1912" i="7" s="1"/>
  <c r="L1913" i="7"/>
  <c r="Q1913" i="7" s="1"/>
  <c r="L1914" i="7"/>
  <c r="Q1914" i="7" s="1"/>
  <c r="L1915" i="7"/>
  <c r="Q1915" i="7" s="1"/>
  <c r="L1916" i="7"/>
  <c r="Q1916" i="7" s="1"/>
  <c r="L1917" i="7"/>
  <c r="Q1917" i="7" s="1"/>
  <c r="L1918" i="7"/>
  <c r="Q1918" i="7" s="1"/>
  <c r="L1919" i="7"/>
  <c r="Q1919" i="7" s="1"/>
  <c r="L1920" i="7"/>
  <c r="Q1920" i="7" s="1"/>
  <c r="L1921" i="7"/>
  <c r="Q1921" i="7" s="1"/>
  <c r="L1922" i="7"/>
  <c r="Q1922" i="7" s="1"/>
  <c r="L1923" i="7"/>
  <c r="Q1923" i="7" s="1"/>
  <c r="L1924" i="7"/>
  <c r="Q1924" i="7" s="1"/>
  <c r="L1925" i="7"/>
  <c r="Q1925" i="7" s="1"/>
  <c r="L1926" i="7"/>
  <c r="Q1926" i="7" s="1"/>
  <c r="L1927" i="7"/>
  <c r="Q1927" i="7" s="1"/>
  <c r="L1928" i="7"/>
  <c r="Q1928" i="7" s="1"/>
  <c r="L1929" i="7"/>
  <c r="Q1929" i="7" s="1"/>
  <c r="L1930" i="7"/>
  <c r="Q1930" i="7" s="1"/>
  <c r="L1931" i="7"/>
  <c r="Q1931" i="7" s="1"/>
  <c r="L1932" i="7"/>
  <c r="Q1932" i="7" s="1"/>
  <c r="L1933" i="7"/>
  <c r="Q1933" i="7" s="1"/>
  <c r="L1934" i="7"/>
  <c r="Q1934" i="7" s="1"/>
  <c r="L1935" i="7"/>
  <c r="Q1935" i="7" s="1"/>
  <c r="L1936" i="7"/>
  <c r="Q1936" i="7" s="1"/>
  <c r="L1937" i="7"/>
  <c r="Q1937" i="7" s="1"/>
  <c r="L1938" i="7"/>
  <c r="Q1938" i="7" s="1"/>
  <c r="L1939" i="7"/>
  <c r="Q1939" i="7" s="1"/>
  <c r="L1940" i="7"/>
  <c r="Q1940" i="7" s="1"/>
  <c r="L1941" i="7"/>
  <c r="Q1941" i="7" s="1"/>
  <c r="L1942" i="7"/>
  <c r="Q1942" i="7" s="1"/>
  <c r="L1943" i="7"/>
  <c r="Q1943" i="7" s="1"/>
  <c r="L1944" i="7"/>
  <c r="Q1944" i="7" s="1"/>
  <c r="L1945" i="7"/>
  <c r="Q1945" i="7" s="1"/>
  <c r="L1946" i="7"/>
  <c r="Q1946" i="7" s="1"/>
  <c r="L1947" i="7"/>
  <c r="Q1947" i="7" s="1"/>
  <c r="L1948" i="7"/>
  <c r="Q1948" i="7" s="1"/>
  <c r="L1949" i="7"/>
  <c r="Q1949" i="7" s="1"/>
  <c r="L1950" i="7"/>
  <c r="Q1950" i="7" s="1"/>
  <c r="L1951" i="7"/>
  <c r="Q1951" i="7" s="1"/>
  <c r="L1952" i="7"/>
  <c r="Q1952" i="7" s="1"/>
  <c r="L1953" i="7"/>
  <c r="Q1953" i="7" s="1"/>
  <c r="L1954" i="7"/>
  <c r="Q1954" i="7" s="1"/>
  <c r="L1955" i="7"/>
  <c r="Q1955" i="7" s="1"/>
  <c r="L1956" i="7"/>
  <c r="Q1956" i="7" s="1"/>
  <c r="L1957" i="7"/>
  <c r="Q1957" i="7" s="1"/>
  <c r="L1958" i="7"/>
  <c r="Q1958" i="7" s="1"/>
  <c r="L1959" i="7"/>
  <c r="Q1959" i="7" s="1"/>
  <c r="L1960" i="7"/>
  <c r="Q1960" i="7" s="1"/>
  <c r="L1961" i="7"/>
  <c r="Q1961" i="7" s="1"/>
  <c r="L1962" i="7"/>
  <c r="Q1962" i="7" s="1"/>
  <c r="L1963" i="7"/>
  <c r="Q1963" i="7" s="1"/>
  <c r="L1964" i="7"/>
  <c r="Q1964" i="7" s="1"/>
  <c r="L1965" i="7"/>
  <c r="Q1965" i="7" s="1"/>
  <c r="L1966" i="7"/>
  <c r="Q1966" i="7" s="1"/>
  <c r="L1967" i="7"/>
  <c r="Q1967" i="7" s="1"/>
  <c r="L1968" i="7"/>
  <c r="Q1968" i="7" s="1"/>
  <c r="L1969" i="7"/>
  <c r="Q1969" i="7" s="1"/>
  <c r="L1970" i="7"/>
  <c r="Q1970" i="7" s="1"/>
  <c r="L1971" i="7"/>
  <c r="Q1971" i="7" s="1"/>
  <c r="L1972" i="7"/>
  <c r="Q1972" i="7" s="1"/>
  <c r="L1973" i="7"/>
  <c r="Q1973" i="7" s="1"/>
  <c r="L1974" i="7"/>
  <c r="Q1974" i="7" s="1"/>
  <c r="L1975" i="7"/>
  <c r="Q1975" i="7" s="1"/>
  <c r="L1976" i="7"/>
  <c r="Q1976" i="7" s="1"/>
  <c r="L1977" i="7"/>
  <c r="Q1977" i="7" s="1"/>
  <c r="L1978" i="7"/>
  <c r="Q1978" i="7" s="1"/>
  <c r="L1979" i="7"/>
  <c r="Q1979" i="7" s="1"/>
  <c r="L1980" i="7"/>
  <c r="Q1980" i="7" s="1"/>
  <c r="L1981" i="7"/>
  <c r="Q1981" i="7" s="1"/>
  <c r="L1982" i="7"/>
  <c r="Q1982" i="7" s="1"/>
  <c r="L1983" i="7"/>
  <c r="Q1983" i="7" s="1"/>
  <c r="L1984" i="7"/>
  <c r="Q1984" i="7" s="1"/>
  <c r="L1985" i="7"/>
  <c r="Q1985" i="7" s="1"/>
  <c r="L1986" i="7"/>
  <c r="Q1986" i="7" s="1"/>
  <c r="L1987" i="7"/>
  <c r="Q1987" i="7" s="1"/>
  <c r="L1988" i="7"/>
  <c r="Q1988" i="7" s="1"/>
  <c r="L1989" i="7"/>
  <c r="Q1989" i="7" s="1"/>
  <c r="L1990" i="7"/>
  <c r="Q1990" i="7" s="1"/>
  <c r="L1991" i="7"/>
  <c r="Q1991" i="7" s="1"/>
  <c r="L1992" i="7"/>
  <c r="Q1992" i="7" s="1"/>
  <c r="L1993" i="7"/>
  <c r="Q1993" i="7" s="1"/>
  <c r="L1994" i="7"/>
  <c r="Q1994" i="7" s="1"/>
  <c r="L1995" i="7"/>
  <c r="Q1995" i="7" s="1"/>
  <c r="L1996" i="7"/>
  <c r="Q1996" i="7" s="1"/>
  <c r="L1997" i="7"/>
  <c r="Q1997" i="7" s="1"/>
  <c r="L1998" i="7"/>
  <c r="Q1998" i="7" s="1"/>
  <c r="L1999" i="7"/>
  <c r="Q1999" i="7" s="1"/>
  <c r="L2000" i="7"/>
  <c r="Q2000" i="7" s="1"/>
  <c r="L2001" i="7"/>
  <c r="Q2001" i="7" s="1"/>
  <c r="L2002" i="7"/>
  <c r="Q2002" i="7" s="1"/>
  <c r="L2003" i="7"/>
  <c r="Q2003" i="7" s="1"/>
  <c r="L2004" i="7"/>
  <c r="Q2004" i="7" s="1"/>
  <c r="L2005" i="7"/>
  <c r="Q2005" i="7" s="1"/>
  <c r="L2006" i="7"/>
  <c r="Q2006" i="7" s="1"/>
  <c r="L2007" i="7"/>
  <c r="Q2007" i="7" s="1"/>
  <c r="L2008" i="7"/>
  <c r="Q2008" i="7" s="1"/>
  <c r="L2009" i="7"/>
  <c r="Q2009" i="7" s="1"/>
  <c r="L2010" i="7"/>
  <c r="Q2010" i="7" s="1"/>
  <c r="L2011" i="7"/>
  <c r="Q2011" i="7" s="1"/>
  <c r="L2012" i="7"/>
  <c r="Q2012" i="7" s="1"/>
  <c r="L2013" i="7"/>
  <c r="Q2013" i="7" s="1"/>
  <c r="L2014" i="7"/>
  <c r="Q2014" i="7" s="1"/>
  <c r="L2015" i="7"/>
  <c r="Q2015" i="7" s="1"/>
  <c r="L2016" i="7"/>
  <c r="Q2016" i="7" s="1"/>
  <c r="L2017" i="7"/>
  <c r="Q2017" i="7" s="1"/>
  <c r="L2018" i="7"/>
  <c r="Q2018" i="7" s="1"/>
  <c r="L2019" i="7"/>
  <c r="Q2019" i="7" s="1"/>
  <c r="L2020" i="7"/>
  <c r="Q2020" i="7" s="1"/>
  <c r="L2021" i="7"/>
  <c r="Q2021" i="7" s="1"/>
  <c r="L2022" i="7"/>
  <c r="Q2022" i="7" s="1"/>
  <c r="L2023" i="7"/>
  <c r="Q2023" i="7" s="1"/>
  <c r="L2024" i="7"/>
  <c r="Q2024" i="7" s="1"/>
  <c r="L2025" i="7"/>
  <c r="Q2025" i="7" s="1"/>
  <c r="L2026" i="7"/>
  <c r="Q2026" i="7" s="1"/>
  <c r="L2027" i="7"/>
  <c r="Q2027" i="7" s="1"/>
  <c r="L2028" i="7"/>
  <c r="Q2028" i="7" s="1"/>
  <c r="L2029" i="7"/>
  <c r="Q2029" i="7" s="1"/>
  <c r="L2030" i="7"/>
  <c r="Q2030" i="7" s="1"/>
  <c r="L2031" i="7"/>
  <c r="Q2031" i="7" s="1"/>
  <c r="L2032" i="7"/>
  <c r="Q2032" i="7" s="1"/>
  <c r="L2033" i="7"/>
  <c r="Q2033" i="7" s="1"/>
  <c r="L2034" i="7"/>
  <c r="Q2034" i="7" s="1"/>
  <c r="L2035" i="7"/>
  <c r="Q2035" i="7" s="1"/>
  <c r="L2036" i="7"/>
  <c r="Q2036" i="7" s="1"/>
  <c r="L2037" i="7"/>
  <c r="Q2037" i="7" s="1"/>
  <c r="L2038" i="7"/>
  <c r="Q2038" i="7" s="1"/>
  <c r="L2039" i="7"/>
  <c r="Q2039" i="7" s="1"/>
  <c r="L2040" i="7"/>
  <c r="Q2040" i="7" s="1"/>
  <c r="L2041" i="7"/>
  <c r="Q2041" i="7" s="1"/>
  <c r="L2042" i="7"/>
  <c r="Q2042" i="7" s="1"/>
  <c r="L2043" i="7"/>
  <c r="Q2043" i="7" s="1"/>
  <c r="L2044" i="7"/>
  <c r="Q2044" i="7" s="1"/>
  <c r="L2045" i="7"/>
  <c r="Q2045" i="7" s="1"/>
  <c r="L2046" i="7"/>
  <c r="Q2046" i="7" s="1"/>
  <c r="L2047" i="7"/>
  <c r="Q2047" i="7" s="1"/>
  <c r="L2048" i="7"/>
  <c r="Q2048" i="7" s="1"/>
  <c r="L2049" i="7"/>
  <c r="Q2049" i="7" s="1"/>
  <c r="L2050" i="7"/>
  <c r="Q2050" i="7" s="1"/>
  <c r="L2051" i="7"/>
  <c r="Q2051" i="7" s="1"/>
  <c r="L2052" i="7"/>
  <c r="Q2052" i="7" s="1"/>
  <c r="L2053" i="7"/>
  <c r="Q2053" i="7" s="1"/>
  <c r="L2054" i="7"/>
  <c r="Q2054" i="7" s="1"/>
  <c r="L2055" i="7"/>
  <c r="Q2055" i="7" s="1"/>
  <c r="L2056" i="7"/>
  <c r="Q2056" i="7" s="1"/>
  <c r="L2057" i="7"/>
  <c r="Q2057" i="7" s="1"/>
  <c r="L2058" i="7"/>
  <c r="Q2058" i="7" s="1"/>
  <c r="L2059" i="7"/>
  <c r="Q2059" i="7" s="1"/>
  <c r="L2060" i="7"/>
  <c r="Q2060" i="7" s="1"/>
  <c r="L2061" i="7"/>
  <c r="Q2061" i="7" s="1"/>
  <c r="L2062" i="7"/>
  <c r="Q2062" i="7" s="1"/>
  <c r="L2063" i="7"/>
  <c r="Q2063" i="7" s="1"/>
  <c r="L2064" i="7"/>
  <c r="Q2064" i="7" s="1"/>
  <c r="L2065" i="7"/>
  <c r="Q2065" i="7" s="1"/>
  <c r="L2066" i="7"/>
  <c r="Q2066" i="7" s="1"/>
  <c r="L2067" i="7"/>
  <c r="Q2067" i="7" s="1"/>
  <c r="L2068" i="7"/>
  <c r="Q2068" i="7" s="1"/>
  <c r="L2069" i="7"/>
  <c r="Q2069" i="7" s="1"/>
  <c r="L2070" i="7"/>
  <c r="Q2070" i="7" s="1"/>
  <c r="L2071" i="7"/>
  <c r="Q2071" i="7" s="1"/>
  <c r="L2072" i="7"/>
  <c r="Q2072" i="7" s="1"/>
  <c r="L2073" i="7"/>
  <c r="Q2073" i="7" s="1"/>
  <c r="L2074" i="7"/>
  <c r="Q2074" i="7" s="1"/>
  <c r="L2075" i="7"/>
  <c r="Q2075" i="7" s="1"/>
  <c r="L2076" i="7"/>
  <c r="Q2076" i="7" s="1"/>
  <c r="L2077" i="7"/>
  <c r="Q2077" i="7" s="1"/>
  <c r="L2078" i="7"/>
  <c r="Q2078" i="7" s="1"/>
  <c r="L2079" i="7"/>
  <c r="Q2079" i="7" s="1"/>
  <c r="L2080" i="7"/>
  <c r="Q2080" i="7" s="1"/>
  <c r="L2081" i="7"/>
  <c r="Q2081" i="7" s="1"/>
  <c r="L2082" i="7"/>
  <c r="Q2082" i="7" s="1"/>
  <c r="L2083" i="7"/>
  <c r="Q2083" i="7" s="1"/>
  <c r="L2084" i="7"/>
  <c r="Q2084" i="7" s="1"/>
  <c r="L2085" i="7"/>
  <c r="Q2085" i="7" s="1"/>
  <c r="L2086" i="7"/>
  <c r="Q2086" i="7" s="1"/>
  <c r="L2087" i="7"/>
  <c r="Q2087" i="7" s="1"/>
  <c r="L2088" i="7"/>
  <c r="Q2088" i="7" s="1"/>
  <c r="L2089" i="7"/>
  <c r="Q2089" i="7" s="1"/>
  <c r="L2090" i="7"/>
  <c r="Q2090" i="7" s="1"/>
  <c r="L2091" i="7"/>
  <c r="Q2091" i="7" s="1"/>
  <c r="L2092" i="7"/>
  <c r="Q2092" i="7" s="1"/>
  <c r="L2093" i="7"/>
  <c r="Q2093" i="7" s="1"/>
  <c r="L2094" i="7"/>
  <c r="Q2094" i="7" s="1"/>
  <c r="L2095" i="7"/>
  <c r="Q2095" i="7" s="1"/>
  <c r="L2096" i="7"/>
  <c r="Q2096" i="7" s="1"/>
  <c r="L2097" i="7"/>
  <c r="Q2097" i="7" s="1"/>
  <c r="L2098" i="7"/>
  <c r="Q2098" i="7" s="1"/>
  <c r="L2099" i="7"/>
  <c r="Q2099" i="7" s="1"/>
  <c r="L2100" i="7"/>
  <c r="Q2100" i="7" s="1"/>
  <c r="L2101" i="7"/>
  <c r="Q2101" i="7" s="1"/>
  <c r="L2102" i="7"/>
  <c r="Q2102" i="7" s="1"/>
  <c r="L2103" i="7"/>
  <c r="Q2103" i="7" s="1"/>
  <c r="L2104" i="7"/>
  <c r="Q2104" i="7" s="1"/>
  <c r="L2105" i="7"/>
  <c r="Q2105" i="7" s="1"/>
  <c r="L2106" i="7"/>
  <c r="Q2106" i="7" s="1"/>
  <c r="L2107" i="7"/>
  <c r="Q2107" i="7" s="1"/>
  <c r="L2108" i="7"/>
  <c r="Q2108" i="7" s="1"/>
  <c r="L2109" i="7"/>
  <c r="Q2109" i="7" s="1"/>
  <c r="L2110" i="7"/>
  <c r="Q2110" i="7" s="1"/>
  <c r="L2111" i="7"/>
  <c r="Q2111" i="7" s="1"/>
  <c r="L2112" i="7"/>
  <c r="Q2112" i="7" s="1"/>
  <c r="L2113" i="7"/>
  <c r="Q2113" i="7" s="1"/>
  <c r="L2114" i="7"/>
  <c r="Q2114" i="7" s="1"/>
  <c r="L2115" i="7"/>
  <c r="Q2115" i="7" s="1"/>
  <c r="L2116" i="7"/>
  <c r="Q2116" i="7" s="1"/>
  <c r="L2117" i="7"/>
  <c r="Q2117" i="7" s="1"/>
  <c r="L2118" i="7"/>
  <c r="Q2118" i="7" s="1"/>
  <c r="L2119" i="7"/>
  <c r="Q2119" i="7" s="1"/>
  <c r="L2120" i="7"/>
  <c r="Q2120" i="7" s="1"/>
  <c r="L2121" i="7"/>
  <c r="Q2121" i="7" s="1"/>
  <c r="L2122" i="7"/>
  <c r="Q2122" i="7" s="1"/>
  <c r="L2123" i="7"/>
  <c r="Q2123" i="7" s="1"/>
  <c r="L2124" i="7"/>
  <c r="Q2124" i="7" s="1"/>
  <c r="L2125" i="7"/>
  <c r="Q2125" i="7" s="1"/>
  <c r="L2126" i="7"/>
  <c r="Q2126" i="7" s="1"/>
  <c r="L2127" i="7"/>
  <c r="Q2127" i="7" s="1"/>
  <c r="L2128" i="7"/>
  <c r="Q2128" i="7" s="1"/>
  <c r="L2129" i="7"/>
  <c r="Q2129" i="7" s="1"/>
  <c r="L2130" i="7"/>
  <c r="Q2130" i="7" s="1"/>
  <c r="L2131" i="7"/>
  <c r="Q2131" i="7" s="1"/>
  <c r="L2132" i="7"/>
  <c r="Q2132" i="7" s="1"/>
  <c r="L2133" i="7"/>
  <c r="Q2133" i="7" s="1"/>
  <c r="L2134" i="7"/>
  <c r="Q2134" i="7" s="1"/>
  <c r="L2135" i="7"/>
  <c r="Q2135" i="7" s="1"/>
  <c r="L2136" i="7"/>
  <c r="Q2136" i="7" s="1"/>
  <c r="L2137" i="7"/>
  <c r="Q2137" i="7" s="1"/>
  <c r="L2138" i="7"/>
  <c r="Q2138" i="7" s="1"/>
  <c r="L2139" i="7"/>
  <c r="Q2139" i="7" s="1"/>
  <c r="L2140" i="7"/>
  <c r="Q2140" i="7" s="1"/>
  <c r="L2141" i="7"/>
  <c r="Q2141" i="7" s="1"/>
  <c r="L2142" i="7"/>
  <c r="Q2142" i="7" s="1"/>
  <c r="L2143" i="7"/>
  <c r="Q2143" i="7" s="1"/>
  <c r="L2144" i="7"/>
  <c r="Q2144" i="7" s="1"/>
  <c r="L2145" i="7"/>
  <c r="Q2145" i="7" s="1"/>
  <c r="L2146" i="7"/>
  <c r="Q2146" i="7" s="1"/>
  <c r="L2147" i="7"/>
  <c r="Q2147" i="7" s="1"/>
  <c r="L2148" i="7"/>
  <c r="Q2148" i="7" s="1"/>
  <c r="L2149" i="7"/>
  <c r="Q2149" i="7" s="1"/>
  <c r="L2150" i="7"/>
  <c r="Q2150" i="7" s="1"/>
  <c r="L2151" i="7"/>
  <c r="Q2151" i="7" s="1"/>
  <c r="L2152" i="7"/>
  <c r="Q2152" i="7" s="1"/>
  <c r="L2153" i="7"/>
  <c r="Q2153" i="7" s="1"/>
  <c r="L2154" i="7"/>
  <c r="Q2154" i="7" s="1"/>
  <c r="L2155" i="7"/>
  <c r="Q2155" i="7" s="1"/>
  <c r="L2156" i="7"/>
  <c r="Q2156" i="7" s="1"/>
  <c r="L2157" i="7"/>
  <c r="Q2157" i="7" s="1"/>
  <c r="L2158" i="7"/>
  <c r="Q2158" i="7" s="1"/>
  <c r="L2159" i="7"/>
  <c r="Q2159" i="7" s="1"/>
  <c r="L2160" i="7"/>
  <c r="Q2160" i="7" s="1"/>
  <c r="L2161" i="7"/>
  <c r="Q2161" i="7" s="1"/>
  <c r="L2162" i="7"/>
  <c r="Q2162" i="7" s="1"/>
  <c r="L2163" i="7"/>
  <c r="Q2163" i="7" s="1"/>
  <c r="L2164" i="7"/>
  <c r="Q2164" i="7" s="1"/>
  <c r="L2165" i="7"/>
  <c r="Q2165" i="7" s="1"/>
  <c r="L2166" i="7"/>
  <c r="Q2166" i="7" s="1"/>
  <c r="L2167" i="7"/>
  <c r="Q2167" i="7" s="1"/>
  <c r="L2168" i="7"/>
  <c r="Q2168" i="7" s="1"/>
  <c r="L2169" i="7"/>
  <c r="Q2169" i="7" s="1"/>
  <c r="L2170" i="7"/>
  <c r="Q2170" i="7" s="1"/>
  <c r="L2171" i="7"/>
  <c r="Q2171" i="7" s="1"/>
  <c r="L2172" i="7"/>
  <c r="Q2172" i="7" s="1"/>
  <c r="L2173" i="7"/>
  <c r="Q2173" i="7" s="1"/>
  <c r="L2174" i="7"/>
  <c r="Q2174" i="7" s="1"/>
  <c r="L2175" i="7"/>
  <c r="Q2175" i="7" s="1"/>
  <c r="L2176" i="7"/>
  <c r="Q2176" i="7" s="1"/>
  <c r="L2177" i="7"/>
  <c r="Q2177" i="7" s="1"/>
  <c r="L2178" i="7"/>
  <c r="Q2178" i="7" s="1"/>
  <c r="L2179" i="7"/>
  <c r="Q2179" i="7" s="1"/>
  <c r="L2180" i="7"/>
  <c r="Q2180" i="7" s="1"/>
  <c r="L2181" i="7"/>
  <c r="Q2181" i="7" s="1"/>
  <c r="L2182" i="7"/>
  <c r="Q2182" i="7" s="1"/>
  <c r="L2183" i="7"/>
  <c r="Q2183" i="7" s="1"/>
  <c r="L2184" i="7"/>
  <c r="Q2184" i="7" s="1"/>
  <c r="L2185" i="7"/>
  <c r="Q2185" i="7" s="1"/>
  <c r="L2186" i="7"/>
  <c r="Q2186" i="7" s="1"/>
  <c r="L2187" i="7"/>
  <c r="Q2187" i="7" s="1"/>
  <c r="L2188" i="7"/>
  <c r="Q2188" i="7" s="1"/>
  <c r="L2189" i="7"/>
  <c r="Q2189" i="7" s="1"/>
  <c r="L2190" i="7"/>
  <c r="Q2190" i="7" s="1"/>
  <c r="L2191" i="7"/>
  <c r="Q2191" i="7" s="1"/>
  <c r="L2192" i="7"/>
  <c r="Q2192" i="7" s="1"/>
  <c r="L2193" i="7"/>
  <c r="Q2193" i="7" s="1"/>
  <c r="L2194" i="7"/>
  <c r="Q2194" i="7" s="1"/>
  <c r="L2195" i="7"/>
  <c r="Q2195" i="7" s="1"/>
  <c r="L2196" i="7"/>
  <c r="Q2196" i="7" s="1"/>
  <c r="L2197" i="7"/>
  <c r="Q2197" i="7" s="1"/>
  <c r="L2198" i="7"/>
  <c r="Q2198" i="7" s="1"/>
  <c r="L2199" i="7"/>
  <c r="Q2199" i="7" s="1"/>
  <c r="L2200" i="7"/>
  <c r="Q2200" i="7" s="1"/>
  <c r="L2201" i="7"/>
  <c r="Q2201" i="7" s="1"/>
  <c r="L2202" i="7"/>
  <c r="Q2202" i="7" s="1"/>
  <c r="L2203" i="7"/>
  <c r="Q2203" i="7" s="1"/>
  <c r="L2204" i="7"/>
  <c r="Q2204" i="7" s="1"/>
  <c r="L2205" i="7"/>
  <c r="Q2205" i="7" s="1"/>
  <c r="L2206" i="7"/>
  <c r="Q2206" i="7" s="1"/>
  <c r="L2207" i="7"/>
  <c r="Q2207" i="7" s="1"/>
  <c r="L2208" i="7"/>
  <c r="Q2208" i="7" s="1"/>
  <c r="L2209" i="7"/>
  <c r="Q2209" i="7" s="1"/>
  <c r="L2210" i="7"/>
  <c r="Q2210" i="7" s="1"/>
  <c r="L2211" i="7"/>
  <c r="Q2211" i="7" s="1"/>
  <c r="L2212" i="7"/>
  <c r="Q2212" i="7" s="1"/>
  <c r="L2213" i="7"/>
  <c r="Q2213" i="7" s="1"/>
  <c r="L2214" i="7"/>
  <c r="Q2214" i="7" s="1"/>
  <c r="L2215" i="7"/>
  <c r="Q2215" i="7" s="1"/>
  <c r="L2216" i="7"/>
  <c r="Q2216" i="7" s="1"/>
  <c r="L2217" i="7"/>
  <c r="Q2217" i="7" s="1"/>
  <c r="L2218" i="7"/>
  <c r="Q2218" i="7" s="1"/>
  <c r="L2219" i="7"/>
  <c r="Q2219" i="7" s="1"/>
  <c r="L2220" i="7"/>
  <c r="Q2220" i="7" s="1"/>
  <c r="L2221" i="7"/>
  <c r="Q2221" i="7" s="1"/>
  <c r="L2222" i="7"/>
  <c r="Q2222" i="7" s="1"/>
  <c r="L2223" i="7"/>
  <c r="Q2223" i="7" s="1"/>
  <c r="L2224" i="7"/>
  <c r="Q2224" i="7" s="1"/>
  <c r="L2225" i="7"/>
  <c r="Q2225" i="7" s="1"/>
  <c r="L2226" i="7"/>
  <c r="Q2226" i="7" s="1"/>
  <c r="L2227" i="7"/>
  <c r="Q2227" i="7" s="1"/>
  <c r="L2228" i="7"/>
  <c r="Q2228" i="7" s="1"/>
  <c r="L2229" i="7"/>
  <c r="Q2229" i="7" s="1"/>
  <c r="L2230" i="7"/>
  <c r="Q2230" i="7" s="1"/>
  <c r="L2231" i="7"/>
  <c r="Q2231" i="7" s="1"/>
  <c r="L2232" i="7"/>
  <c r="Q2232" i="7" s="1"/>
  <c r="L2233" i="7"/>
  <c r="Q2233" i="7" s="1"/>
  <c r="L2234" i="7"/>
  <c r="Q2234" i="7" s="1"/>
  <c r="L2235" i="7"/>
  <c r="Q2235" i="7" s="1"/>
  <c r="L2236" i="7"/>
  <c r="Q2236" i="7" s="1"/>
  <c r="L2237" i="7"/>
  <c r="Q2237" i="7" s="1"/>
  <c r="L2238" i="7"/>
  <c r="Q2238" i="7" s="1"/>
  <c r="L2239" i="7"/>
  <c r="Q2239" i="7" s="1"/>
  <c r="L2240" i="7"/>
  <c r="Q2240" i="7" s="1"/>
  <c r="L2241" i="7"/>
  <c r="Q2241" i="7" s="1"/>
  <c r="L2242" i="7"/>
  <c r="Q2242" i="7" s="1"/>
  <c r="L2243" i="7"/>
  <c r="Q2243" i="7" s="1"/>
  <c r="L2244" i="7"/>
  <c r="Q2244" i="7" s="1"/>
  <c r="L2245" i="7"/>
  <c r="Q2245" i="7" s="1"/>
  <c r="L2246" i="7"/>
  <c r="Q2246" i="7" s="1"/>
  <c r="L2247" i="7"/>
  <c r="Q2247" i="7" s="1"/>
  <c r="L2248" i="7"/>
  <c r="Q2248" i="7" s="1"/>
  <c r="L2249" i="7"/>
  <c r="Q2249" i="7" s="1"/>
  <c r="L2250" i="7"/>
  <c r="Q2250" i="7" s="1"/>
  <c r="L2251" i="7"/>
  <c r="Q2251" i="7" s="1"/>
  <c r="L2252" i="7"/>
  <c r="Q2252" i="7" s="1"/>
  <c r="L2253" i="7"/>
  <c r="Q2253" i="7" s="1"/>
  <c r="L2254" i="7"/>
  <c r="Q2254" i="7" s="1"/>
  <c r="L2255" i="7"/>
  <c r="Q2255" i="7" s="1"/>
  <c r="L2256" i="7"/>
  <c r="Q2256" i="7" s="1"/>
  <c r="L2257" i="7"/>
  <c r="Q2257" i="7" s="1"/>
  <c r="L2258" i="7"/>
  <c r="Q2258" i="7" s="1"/>
  <c r="L2259" i="7"/>
  <c r="Q2259" i="7" s="1"/>
  <c r="L2260" i="7"/>
  <c r="Q2260" i="7" s="1"/>
  <c r="L2261" i="7"/>
  <c r="Q2261" i="7" s="1"/>
  <c r="L2262" i="7"/>
  <c r="Q2262" i="7" s="1"/>
  <c r="L2263" i="7"/>
  <c r="Q2263" i="7" s="1"/>
  <c r="L2264" i="7"/>
  <c r="Q2264" i="7" s="1"/>
  <c r="L2265" i="7"/>
  <c r="Q2265" i="7" s="1"/>
  <c r="L2266" i="7"/>
  <c r="Q2266" i="7" s="1"/>
  <c r="L2267" i="7"/>
  <c r="Q2267" i="7" s="1"/>
  <c r="L2268" i="7"/>
  <c r="Q2268" i="7" s="1"/>
  <c r="L2269" i="7"/>
  <c r="Q2269" i="7" s="1"/>
  <c r="L2270" i="7"/>
  <c r="Q2270" i="7" s="1"/>
  <c r="L2271" i="7"/>
  <c r="Q2271" i="7" s="1"/>
  <c r="L2272" i="7"/>
  <c r="Q2272" i="7" s="1"/>
  <c r="L2273" i="7"/>
  <c r="Q2273" i="7" s="1"/>
  <c r="L2274" i="7"/>
  <c r="Q2274" i="7" s="1"/>
  <c r="L2275" i="7"/>
  <c r="Q2275" i="7" s="1"/>
  <c r="L2276" i="7"/>
  <c r="Q2276" i="7" s="1"/>
  <c r="L2277" i="7"/>
  <c r="Q2277" i="7" s="1"/>
  <c r="L2278" i="7"/>
  <c r="Q2278" i="7" s="1"/>
  <c r="L2279" i="7"/>
  <c r="Q2279" i="7" s="1"/>
  <c r="L2280" i="7"/>
  <c r="Q2280" i="7" s="1"/>
  <c r="L2281" i="7"/>
  <c r="Q2281" i="7" s="1"/>
  <c r="L2282" i="7"/>
  <c r="Q2282" i="7" s="1"/>
  <c r="L2283" i="7"/>
  <c r="Q2283" i="7" s="1"/>
  <c r="L2284" i="7"/>
  <c r="Q2284" i="7" s="1"/>
  <c r="L2285" i="7"/>
  <c r="Q2285" i="7" s="1"/>
  <c r="L2286" i="7"/>
  <c r="Q2286" i="7" s="1"/>
  <c r="L2287" i="7"/>
  <c r="Q2287" i="7" s="1"/>
  <c r="L2288" i="7"/>
  <c r="Q2288" i="7" s="1"/>
  <c r="L2289" i="7"/>
  <c r="Q2289" i="7" s="1"/>
  <c r="L2290" i="7"/>
  <c r="Q2290" i="7" s="1"/>
  <c r="L2291" i="7"/>
  <c r="Q2291" i="7" s="1"/>
  <c r="L2292" i="7"/>
  <c r="Q2292" i="7" s="1"/>
  <c r="L2293" i="7"/>
  <c r="Q2293" i="7" s="1"/>
  <c r="L2294" i="7"/>
  <c r="Q2294" i="7" s="1"/>
  <c r="L2295" i="7"/>
  <c r="Q2295" i="7" s="1"/>
  <c r="L2296" i="7"/>
  <c r="Q2296" i="7" s="1"/>
  <c r="L2297" i="7"/>
  <c r="Q2297" i="7" s="1"/>
  <c r="L2298" i="7"/>
  <c r="Q2298" i="7" s="1"/>
  <c r="L2299" i="7"/>
  <c r="Q2299" i="7" s="1"/>
  <c r="L2300" i="7"/>
  <c r="Q2300" i="7" s="1"/>
  <c r="L2301" i="7"/>
  <c r="Q2301" i="7" s="1"/>
  <c r="L2302" i="7"/>
  <c r="Q2302" i="7" s="1"/>
  <c r="L2303" i="7"/>
  <c r="Q2303" i="7" s="1"/>
  <c r="L2304" i="7"/>
  <c r="Q2304" i="7" s="1"/>
  <c r="L2305" i="7"/>
  <c r="Q2305" i="7" s="1"/>
  <c r="L2306" i="7"/>
  <c r="Q2306" i="7" s="1"/>
  <c r="L2307" i="7"/>
  <c r="Q2307" i="7" s="1"/>
  <c r="L2308" i="7"/>
  <c r="Q2308" i="7" s="1"/>
  <c r="L2309" i="7"/>
  <c r="Q2309" i="7" s="1"/>
  <c r="L2310" i="7"/>
  <c r="Q2310" i="7" s="1"/>
  <c r="L2311" i="7"/>
  <c r="Q2311" i="7" s="1"/>
  <c r="L2312" i="7"/>
  <c r="Q2312" i="7" s="1"/>
  <c r="L2313" i="7"/>
  <c r="Q2313" i="7" s="1"/>
  <c r="L2314" i="7"/>
  <c r="Q2314" i="7" s="1"/>
  <c r="L2315" i="7"/>
  <c r="Q2315" i="7" s="1"/>
  <c r="L2316" i="7"/>
  <c r="Q2316" i="7" s="1"/>
  <c r="L2317" i="7"/>
  <c r="Q2317" i="7" s="1"/>
  <c r="L2318" i="7"/>
  <c r="Q2318" i="7" s="1"/>
  <c r="L2319" i="7"/>
  <c r="Q2319" i="7" s="1"/>
  <c r="L2320" i="7"/>
  <c r="Q2320" i="7" s="1"/>
  <c r="L2321" i="7"/>
  <c r="Q2321" i="7" s="1"/>
  <c r="L2322" i="7"/>
  <c r="Q2322" i="7" s="1"/>
  <c r="L2323" i="7"/>
  <c r="Q2323" i="7" s="1"/>
  <c r="L2324" i="7"/>
  <c r="Q2324" i="7" s="1"/>
  <c r="L2325" i="7"/>
  <c r="Q2325" i="7" s="1"/>
  <c r="L2326" i="7"/>
  <c r="Q2326" i="7" s="1"/>
  <c r="L2327" i="7"/>
  <c r="Q2327" i="7" s="1"/>
  <c r="L2328" i="7"/>
  <c r="Q2328" i="7" s="1"/>
  <c r="L2329" i="7"/>
  <c r="Q2329" i="7" s="1"/>
  <c r="L2330" i="7"/>
  <c r="Q2330" i="7" s="1"/>
  <c r="L2" i="7"/>
  <c r="Q2" i="7" s="1"/>
  <c r="K3" i="7"/>
  <c r="K3" i="9" s="1"/>
  <c r="K4" i="7"/>
  <c r="K4" i="9" s="1"/>
  <c r="K5" i="7"/>
  <c r="K5" i="9" s="1"/>
  <c r="K6" i="7"/>
  <c r="K6" i="9" s="1"/>
  <c r="K7" i="7"/>
  <c r="K7" i="9" s="1"/>
  <c r="K8" i="7"/>
  <c r="K8" i="9" s="1"/>
  <c r="K9" i="7"/>
  <c r="K9" i="9" s="1"/>
  <c r="K10" i="7"/>
  <c r="K10" i="9" s="1"/>
  <c r="K11" i="7"/>
  <c r="K11" i="9" s="1"/>
  <c r="K12" i="7"/>
  <c r="K12" i="9" s="1"/>
  <c r="K13" i="7"/>
  <c r="K13" i="9" s="1"/>
  <c r="K14" i="7"/>
  <c r="K14" i="9" s="1"/>
  <c r="K15" i="7"/>
  <c r="K15" i="9" s="1"/>
  <c r="K16" i="7"/>
  <c r="K16" i="9" s="1"/>
  <c r="K17" i="7"/>
  <c r="K17" i="9" s="1"/>
  <c r="K18" i="7"/>
  <c r="K18" i="9" s="1"/>
  <c r="K19" i="7"/>
  <c r="K19" i="9" s="1"/>
  <c r="K20" i="7"/>
  <c r="K20" i="9" s="1"/>
  <c r="K21" i="7"/>
  <c r="K21" i="9" s="1"/>
  <c r="K22" i="7"/>
  <c r="K22" i="9" s="1"/>
  <c r="K23" i="7"/>
  <c r="K23" i="9" s="1"/>
  <c r="K24" i="7"/>
  <c r="K24" i="9" s="1"/>
  <c r="K25" i="7"/>
  <c r="K25" i="9" s="1"/>
  <c r="K26" i="7"/>
  <c r="K26" i="9" s="1"/>
  <c r="K27" i="7"/>
  <c r="K27" i="9" s="1"/>
  <c r="K28" i="7"/>
  <c r="K28" i="9" s="1"/>
  <c r="K29" i="7"/>
  <c r="K29" i="9" s="1"/>
  <c r="K30" i="7"/>
  <c r="K30" i="9" s="1"/>
  <c r="K31" i="7"/>
  <c r="K31" i="9" s="1"/>
  <c r="K32" i="7"/>
  <c r="K32" i="9" s="1"/>
  <c r="K33" i="7"/>
  <c r="K33" i="9" s="1"/>
  <c r="K34" i="7"/>
  <c r="K34" i="9" s="1"/>
  <c r="K35" i="7"/>
  <c r="K35" i="9" s="1"/>
  <c r="K36" i="7"/>
  <c r="K36" i="9" s="1"/>
  <c r="K37" i="7"/>
  <c r="K37" i="9" s="1"/>
  <c r="K38" i="7"/>
  <c r="K38" i="9" s="1"/>
  <c r="K39" i="7"/>
  <c r="K39" i="9" s="1"/>
  <c r="K40" i="7"/>
  <c r="K40" i="9" s="1"/>
  <c r="K41" i="7"/>
  <c r="K41" i="9" s="1"/>
  <c r="K42" i="7"/>
  <c r="K42" i="9" s="1"/>
  <c r="K43" i="7"/>
  <c r="K43" i="9" s="1"/>
  <c r="K44" i="7"/>
  <c r="K44" i="9" s="1"/>
  <c r="K45" i="7"/>
  <c r="K45" i="9" s="1"/>
  <c r="K46" i="7"/>
  <c r="K46" i="9" s="1"/>
  <c r="K47" i="7"/>
  <c r="K47" i="9" s="1"/>
  <c r="K48" i="7"/>
  <c r="K48" i="9" s="1"/>
  <c r="K49" i="7"/>
  <c r="K49" i="9" s="1"/>
  <c r="K50" i="7"/>
  <c r="K50" i="9" s="1"/>
  <c r="K51" i="7"/>
  <c r="K51" i="9" s="1"/>
  <c r="K52" i="7"/>
  <c r="K52" i="9" s="1"/>
  <c r="K53" i="7"/>
  <c r="K53" i="9" s="1"/>
  <c r="K54" i="7"/>
  <c r="K54" i="9" s="1"/>
  <c r="K55" i="7"/>
  <c r="K55" i="9" s="1"/>
  <c r="K56" i="7"/>
  <c r="K56" i="9" s="1"/>
  <c r="K57" i="7"/>
  <c r="K57" i="9" s="1"/>
  <c r="K58" i="7"/>
  <c r="K58" i="9" s="1"/>
  <c r="K59" i="7"/>
  <c r="K59" i="9" s="1"/>
  <c r="K60" i="7"/>
  <c r="K60" i="9" s="1"/>
  <c r="K61" i="7"/>
  <c r="K61" i="9" s="1"/>
  <c r="K62" i="7"/>
  <c r="K62" i="9" s="1"/>
  <c r="K63" i="7"/>
  <c r="K63" i="9" s="1"/>
  <c r="K64" i="7"/>
  <c r="K64" i="9" s="1"/>
  <c r="K65" i="7"/>
  <c r="K65" i="9" s="1"/>
  <c r="K66" i="7"/>
  <c r="K66" i="9" s="1"/>
  <c r="K67" i="7"/>
  <c r="K67" i="9" s="1"/>
  <c r="K68" i="7"/>
  <c r="K68" i="9" s="1"/>
  <c r="K69" i="7"/>
  <c r="K69" i="9" s="1"/>
  <c r="K70" i="7"/>
  <c r="K70" i="9" s="1"/>
  <c r="K71" i="7"/>
  <c r="K71" i="9" s="1"/>
  <c r="K72" i="7"/>
  <c r="K72" i="9" s="1"/>
  <c r="K73" i="7"/>
  <c r="K73" i="9" s="1"/>
  <c r="K74" i="7"/>
  <c r="K74" i="9" s="1"/>
  <c r="K75" i="7"/>
  <c r="K75" i="9" s="1"/>
  <c r="K76" i="7"/>
  <c r="K76" i="9" s="1"/>
  <c r="K77" i="7"/>
  <c r="K77" i="9" s="1"/>
  <c r="K78" i="7"/>
  <c r="K78" i="9" s="1"/>
  <c r="K79" i="7"/>
  <c r="K79" i="9" s="1"/>
  <c r="K80" i="7"/>
  <c r="K80" i="9" s="1"/>
  <c r="K81" i="7"/>
  <c r="K81" i="9" s="1"/>
  <c r="K82" i="7"/>
  <c r="K82" i="9" s="1"/>
  <c r="K83" i="7"/>
  <c r="K83" i="9" s="1"/>
  <c r="K84" i="7"/>
  <c r="K84" i="9" s="1"/>
  <c r="K85" i="7"/>
  <c r="K85" i="9" s="1"/>
  <c r="K86" i="7"/>
  <c r="K86" i="9" s="1"/>
  <c r="K87" i="7"/>
  <c r="K87" i="9" s="1"/>
  <c r="K88" i="7"/>
  <c r="K88" i="9" s="1"/>
  <c r="K89" i="7"/>
  <c r="K89" i="9" s="1"/>
  <c r="K90" i="7"/>
  <c r="K90" i="9" s="1"/>
  <c r="K91" i="7"/>
  <c r="K91" i="9" s="1"/>
  <c r="K92" i="7"/>
  <c r="K92" i="9" s="1"/>
  <c r="K93" i="7"/>
  <c r="K93" i="9" s="1"/>
  <c r="K94" i="7"/>
  <c r="K94" i="9" s="1"/>
  <c r="K95" i="7"/>
  <c r="K95" i="9" s="1"/>
  <c r="K96" i="7"/>
  <c r="K96" i="9" s="1"/>
  <c r="K97" i="7"/>
  <c r="K97" i="9" s="1"/>
  <c r="K98" i="7"/>
  <c r="K98" i="9" s="1"/>
  <c r="K99" i="7"/>
  <c r="K99" i="9" s="1"/>
  <c r="K100" i="7"/>
  <c r="K100" i="9" s="1"/>
  <c r="K101" i="7"/>
  <c r="K101" i="9" s="1"/>
  <c r="K102" i="7"/>
  <c r="K102" i="9" s="1"/>
  <c r="K103" i="7"/>
  <c r="K103" i="9" s="1"/>
  <c r="K104" i="7"/>
  <c r="K104" i="9" s="1"/>
  <c r="K105" i="7"/>
  <c r="K105" i="9" s="1"/>
  <c r="K106" i="7"/>
  <c r="K106" i="9" s="1"/>
  <c r="K107" i="7"/>
  <c r="K107" i="9" s="1"/>
  <c r="K108" i="7"/>
  <c r="K108" i="9" s="1"/>
  <c r="K109" i="7"/>
  <c r="K109" i="9" s="1"/>
  <c r="K110" i="7"/>
  <c r="K110" i="9" s="1"/>
  <c r="K111" i="7"/>
  <c r="K111" i="9" s="1"/>
  <c r="K112" i="7"/>
  <c r="K112" i="9" s="1"/>
  <c r="K113" i="7"/>
  <c r="K113" i="9" s="1"/>
  <c r="K114" i="7"/>
  <c r="K114" i="9" s="1"/>
  <c r="K115" i="7"/>
  <c r="K115" i="9" s="1"/>
  <c r="K116" i="7"/>
  <c r="K116" i="9" s="1"/>
  <c r="K117" i="7"/>
  <c r="K117" i="9" s="1"/>
  <c r="K118" i="7"/>
  <c r="K118" i="9" s="1"/>
  <c r="K119" i="7"/>
  <c r="K119" i="9" s="1"/>
  <c r="K120" i="7"/>
  <c r="K120" i="9" s="1"/>
  <c r="K121" i="7"/>
  <c r="K121" i="9" s="1"/>
  <c r="K122" i="7"/>
  <c r="K122" i="9" s="1"/>
  <c r="K123" i="7"/>
  <c r="K123" i="9" s="1"/>
  <c r="K124" i="7"/>
  <c r="K124" i="9" s="1"/>
  <c r="K125" i="7"/>
  <c r="K125" i="9" s="1"/>
  <c r="K126" i="7"/>
  <c r="K126" i="9" s="1"/>
  <c r="K127" i="7"/>
  <c r="K127" i="9" s="1"/>
  <c r="K128" i="7"/>
  <c r="K128" i="9" s="1"/>
  <c r="K129" i="7"/>
  <c r="K129" i="9" s="1"/>
  <c r="K130" i="7"/>
  <c r="K130" i="9" s="1"/>
  <c r="K131" i="7"/>
  <c r="K131" i="9" s="1"/>
  <c r="K132" i="7"/>
  <c r="K132" i="9" s="1"/>
  <c r="K133" i="7"/>
  <c r="K133" i="9" s="1"/>
  <c r="K134" i="7"/>
  <c r="K134" i="9" s="1"/>
  <c r="K135" i="7"/>
  <c r="K135" i="9" s="1"/>
  <c r="K136" i="7"/>
  <c r="K136" i="9" s="1"/>
  <c r="K137" i="7"/>
  <c r="K137" i="9" s="1"/>
  <c r="K138" i="7"/>
  <c r="K138" i="9" s="1"/>
  <c r="K139" i="7"/>
  <c r="K139" i="9" s="1"/>
  <c r="K140" i="7"/>
  <c r="K140" i="9" s="1"/>
  <c r="K141" i="7"/>
  <c r="K141" i="9" s="1"/>
  <c r="K142" i="7"/>
  <c r="K142" i="9" s="1"/>
  <c r="K143" i="7"/>
  <c r="K143" i="9" s="1"/>
  <c r="K144" i="7"/>
  <c r="K144" i="9" s="1"/>
  <c r="K145" i="7"/>
  <c r="K145" i="9" s="1"/>
  <c r="K146" i="7"/>
  <c r="K146" i="9" s="1"/>
  <c r="K147" i="7"/>
  <c r="K147" i="9" s="1"/>
  <c r="K148" i="7"/>
  <c r="K148" i="9" s="1"/>
  <c r="K149" i="7"/>
  <c r="K149" i="9" s="1"/>
  <c r="K150" i="7"/>
  <c r="K150" i="9" s="1"/>
  <c r="K151" i="7"/>
  <c r="K151" i="9" s="1"/>
  <c r="K152" i="7"/>
  <c r="K152" i="9" s="1"/>
  <c r="K153" i="7"/>
  <c r="K153" i="9" s="1"/>
  <c r="K154" i="7"/>
  <c r="K154" i="9" s="1"/>
  <c r="K155" i="7"/>
  <c r="K155" i="9" s="1"/>
  <c r="K156" i="7"/>
  <c r="K156" i="9" s="1"/>
  <c r="K157" i="7"/>
  <c r="K157" i="9" s="1"/>
  <c r="K158" i="7"/>
  <c r="K158" i="9" s="1"/>
  <c r="K159" i="7"/>
  <c r="K159" i="9" s="1"/>
  <c r="K160" i="7"/>
  <c r="K160" i="9" s="1"/>
  <c r="K161" i="7"/>
  <c r="K161" i="9" s="1"/>
  <c r="K162" i="7"/>
  <c r="K162" i="9" s="1"/>
  <c r="K163" i="7"/>
  <c r="K163" i="9" s="1"/>
  <c r="K164" i="7"/>
  <c r="K164" i="9" s="1"/>
  <c r="K165" i="7"/>
  <c r="K165" i="9" s="1"/>
  <c r="K166" i="7"/>
  <c r="K166" i="9" s="1"/>
  <c r="K167" i="7"/>
  <c r="K167" i="9" s="1"/>
  <c r="K168" i="7"/>
  <c r="K168" i="9" s="1"/>
  <c r="K169" i="7"/>
  <c r="K169" i="9" s="1"/>
  <c r="K170" i="7"/>
  <c r="K170" i="9" s="1"/>
  <c r="K171" i="7"/>
  <c r="K171" i="9" s="1"/>
  <c r="K172" i="7"/>
  <c r="K172" i="9" s="1"/>
  <c r="K173" i="7"/>
  <c r="K173" i="9" s="1"/>
  <c r="K174" i="7"/>
  <c r="K174" i="9" s="1"/>
  <c r="K175" i="7"/>
  <c r="K175" i="9" s="1"/>
  <c r="K176" i="7"/>
  <c r="K176" i="9" s="1"/>
  <c r="K177" i="7"/>
  <c r="K177" i="9" s="1"/>
  <c r="K178" i="7"/>
  <c r="K178" i="9" s="1"/>
  <c r="K179" i="7"/>
  <c r="K179" i="9" s="1"/>
  <c r="K180" i="7"/>
  <c r="K180" i="9" s="1"/>
  <c r="K181" i="7"/>
  <c r="K181" i="9" s="1"/>
  <c r="K182" i="7"/>
  <c r="K182" i="9" s="1"/>
  <c r="K183" i="7"/>
  <c r="K183" i="9" s="1"/>
  <c r="K184" i="7"/>
  <c r="K184" i="9" s="1"/>
  <c r="K185" i="7"/>
  <c r="K185" i="9" s="1"/>
  <c r="K186" i="7"/>
  <c r="K186" i="9" s="1"/>
  <c r="K187" i="7"/>
  <c r="K187" i="9" s="1"/>
  <c r="K188" i="7"/>
  <c r="K188" i="9" s="1"/>
  <c r="K189" i="7"/>
  <c r="K189" i="9" s="1"/>
  <c r="K190" i="7"/>
  <c r="K190" i="9" s="1"/>
  <c r="K191" i="7"/>
  <c r="K191" i="9" s="1"/>
  <c r="K192" i="7"/>
  <c r="K192" i="9" s="1"/>
  <c r="K193" i="7"/>
  <c r="K193" i="9" s="1"/>
  <c r="K194" i="7"/>
  <c r="K194" i="9" s="1"/>
  <c r="K195" i="7"/>
  <c r="K195" i="9" s="1"/>
  <c r="K196" i="7"/>
  <c r="K196" i="9" s="1"/>
  <c r="K197" i="7"/>
  <c r="K197" i="9" s="1"/>
  <c r="K198" i="7"/>
  <c r="K198" i="9" s="1"/>
  <c r="K199" i="7"/>
  <c r="K199" i="9" s="1"/>
  <c r="K200" i="7"/>
  <c r="K200" i="9" s="1"/>
  <c r="K201" i="7"/>
  <c r="K201" i="9" s="1"/>
  <c r="K202" i="7"/>
  <c r="K202" i="9" s="1"/>
  <c r="K203" i="7"/>
  <c r="K203" i="9" s="1"/>
  <c r="K204" i="7"/>
  <c r="K204" i="9" s="1"/>
  <c r="K205" i="7"/>
  <c r="K205" i="9" s="1"/>
  <c r="K206" i="7"/>
  <c r="K206" i="9" s="1"/>
  <c r="K207" i="7"/>
  <c r="K207" i="9" s="1"/>
  <c r="K208" i="7"/>
  <c r="K208" i="9" s="1"/>
  <c r="K209" i="7"/>
  <c r="K209" i="9" s="1"/>
  <c r="K210" i="7"/>
  <c r="K210" i="9" s="1"/>
  <c r="K211" i="7"/>
  <c r="K211" i="9" s="1"/>
  <c r="K212" i="7"/>
  <c r="K212" i="9" s="1"/>
  <c r="K213" i="7"/>
  <c r="K213" i="9" s="1"/>
  <c r="K214" i="7"/>
  <c r="K214" i="9" s="1"/>
  <c r="K215" i="7"/>
  <c r="K215" i="9" s="1"/>
  <c r="K216" i="7"/>
  <c r="K216" i="9" s="1"/>
  <c r="K217" i="7"/>
  <c r="K217" i="9" s="1"/>
  <c r="K218" i="7"/>
  <c r="K218" i="9" s="1"/>
  <c r="K219" i="7"/>
  <c r="K219" i="9" s="1"/>
  <c r="K220" i="7"/>
  <c r="K220" i="9" s="1"/>
  <c r="K221" i="7"/>
  <c r="K221" i="9" s="1"/>
  <c r="K222" i="7"/>
  <c r="K222" i="9" s="1"/>
  <c r="K223" i="7"/>
  <c r="K223" i="9" s="1"/>
  <c r="K224" i="7"/>
  <c r="K224" i="9" s="1"/>
  <c r="K225" i="7"/>
  <c r="K225" i="9" s="1"/>
  <c r="K226" i="7"/>
  <c r="K226" i="9" s="1"/>
  <c r="K227" i="7"/>
  <c r="K227" i="9" s="1"/>
  <c r="K228" i="7"/>
  <c r="K228" i="9" s="1"/>
  <c r="K229" i="7"/>
  <c r="K229" i="9" s="1"/>
  <c r="K230" i="7"/>
  <c r="K230" i="9" s="1"/>
  <c r="K231" i="7"/>
  <c r="K231" i="9" s="1"/>
  <c r="K232" i="7"/>
  <c r="K232" i="9" s="1"/>
  <c r="K233" i="7"/>
  <c r="K233" i="9" s="1"/>
  <c r="K234" i="7"/>
  <c r="K234" i="9" s="1"/>
  <c r="K235" i="7"/>
  <c r="K235" i="9" s="1"/>
  <c r="K236" i="7"/>
  <c r="K236" i="9" s="1"/>
  <c r="K237" i="7"/>
  <c r="K237" i="9" s="1"/>
  <c r="K238" i="7"/>
  <c r="K238" i="9" s="1"/>
  <c r="K239" i="7"/>
  <c r="K239" i="9" s="1"/>
  <c r="K240" i="7"/>
  <c r="K240" i="9" s="1"/>
  <c r="K241" i="7"/>
  <c r="K241" i="9" s="1"/>
  <c r="K242" i="7"/>
  <c r="K242" i="9" s="1"/>
  <c r="K243" i="7"/>
  <c r="K243" i="9" s="1"/>
  <c r="K244" i="7"/>
  <c r="K244" i="9" s="1"/>
  <c r="K245" i="7"/>
  <c r="K245" i="9" s="1"/>
  <c r="K246" i="7"/>
  <c r="K246" i="9" s="1"/>
  <c r="K247" i="7"/>
  <c r="K247" i="9" s="1"/>
  <c r="K248" i="7"/>
  <c r="K248" i="9" s="1"/>
  <c r="K249" i="7"/>
  <c r="K249" i="9" s="1"/>
  <c r="K250" i="7"/>
  <c r="K250" i="9" s="1"/>
  <c r="K251" i="7"/>
  <c r="K251" i="9" s="1"/>
  <c r="K252" i="7"/>
  <c r="K252" i="9" s="1"/>
  <c r="K253" i="7"/>
  <c r="K253" i="9" s="1"/>
  <c r="K254" i="7"/>
  <c r="K254" i="9" s="1"/>
  <c r="K255" i="7"/>
  <c r="K255" i="9" s="1"/>
  <c r="K256" i="7"/>
  <c r="K256" i="9" s="1"/>
  <c r="K257" i="7"/>
  <c r="K257" i="9" s="1"/>
  <c r="K258" i="7"/>
  <c r="K258" i="9" s="1"/>
  <c r="K259" i="7"/>
  <c r="K259" i="9" s="1"/>
  <c r="K260" i="7"/>
  <c r="K260" i="9" s="1"/>
  <c r="K261" i="7"/>
  <c r="K261" i="9" s="1"/>
  <c r="K262" i="7"/>
  <c r="K262" i="9" s="1"/>
  <c r="K263" i="7"/>
  <c r="K263" i="9" s="1"/>
  <c r="K264" i="7"/>
  <c r="K264" i="9" s="1"/>
  <c r="K265" i="7"/>
  <c r="K265" i="9" s="1"/>
  <c r="K266" i="7"/>
  <c r="K266" i="9" s="1"/>
  <c r="K267" i="7"/>
  <c r="K267" i="9" s="1"/>
  <c r="K268" i="7"/>
  <c r="K268" i="9" s="1"/>
  <c r="K269" i="7"/>
  <c r="K269" i="9" s="1"/>
  <c r="K270" i="7"/>
  <c r="K270" i="9" s="1"/>
  <c r="K271" i="7"/>
  <c r="K271" i="9" s="1"/>
  <c r="K272" i="7"/>
  <c r="K272" i="9" s="1"/>
  <c r="K273" i="7"/>
  <c r="K273" i="9" s="1"/>
  <c r="K274" i="7"/>
  <c r="K274" i="9" s="1"/>
  <c r="K275" i="7"/>
  <c r="K275" i="9" s="1"/>
  <c r="K276" i="7"/>
  <c r="K276" i="9" s="1"/>
  <c r="K277" i="7"/>
  <c r="K277" i="9" s="1"/>
  <c r="K278" i="7"/>
  <c r="K278" i="9" s="1"/>
  <c r="K279" i="7"/>
  <c r="K279" i="9" s="1"/>
  <c r="K280" i="7"/>
  <c r="K280" i="9" s="1"/>
  <c r="K281" i="7"/>
  <c r="K281" i="9" s="1"/>
  <c r="K282" i="7"/>
  <c r="K282" i="9" s="1"/>
  <c r="K283" i="7"/>
  <c r="K283" i="9" s="1"/>
  <c r="K284" i="7"/>
  <c r="K284" i="9" s="1"/>
  <c r="K285" i="7"/>
  <c r="K285" i="9" s="1"/>
  <c r="K286" i="7"/>
  <c r="K286" i="9" s="1"/>
  <c r="K287" i="7"/>
  <c r="K287" i="9" s="1"/>
  <c r="K288" i="7"/>
  <c r="K288" i="9" s="1"/>
  <c r="K289" i="7"/>
  <c r="K289" i="9" s="1"/>
  <c r="K290" i="7"/>
  <c r="K290" i="9" s="1"/>
  <c r="K291" i="7"/>
  <c r="K291" i="9" s="1"/>
  <c r="K292" i="7"/>
  <c r="K292" i="9" s="1"/>
  <c r="K293" i="7"/>
  <c r="K293" i="9" s="1"/>
  <c r="K294" i="7"/>
  <c r="K294" i="9" s="1"/>
  <c r="K295" i="7"/>
  <c r="K295" i="9" s="1"/>
  <c r="K296" i="7"/>
  <c r="K296" i="9" s="1"/>
  <c r="K297" i="7"/>
  <c r="K297" i="9" s="1"/>
  <c r="K298" i="7"/>
  <c r="K298" i="9" s="1"/>
  <c r="K299" i="7"/>
  <c r="K299" i="9" s="1"/>
  <c r="K300" i="7"/>
  <c r="K300" i="9" s="1"/>
  <c r="K301" i="7"/>
  <c r="K301" i="9" s="1"/>
  <c r="K302" i="7"/>
  <c r="K302" i="9" s="1"/>
  <c r="K303" i="7"/>
  <c r="K303" i="9" s="1"/>
  <c r="K304" i="7"/>
  <c r="K304" i="9" s="1"/>
  <c r="K305" i="7"/>
  <c r="K305" i="9" s="1"/>
  <c r="K306" i="7"/>
  <c r="K306" i="9" s="1"/>
  <c r="K307" i="7"/>
  <c r="K307" i="9" s="1"/>
  <c r="K308" i="7"/>
  <c r="K308" i="9" s="1"/>
  <c r="K309" i="7"/>
  <c r="K309" i="9" s="1"/>
  <c r="K310" i="7"/>
  <c r="K310" i="9" s="1"/>
  <c r="K311" i="7"/>
  <c r="K311" i="9" s="1"/>
  <c r="K312" i="7"/>
  <c r="K312" i="9" s="1"/>
  <c r="K313" i="7"/>
  <c r="K313" i="9" s="1"/>
  <c r="K314" i="7"/>
  <c r="K314" i="9" s="1"/>
  <c r="K315" i="7"/>
  <c r="K315" i="9" s="1"/>
  <c r="K316" i="7"/>
  <c r="K316" i="9" s="1"/>
  <c r="K317" i="7"/>
  <c r="K317" i="9" s="1"/>
  <c r="K318" i="7"/>
  <c r="K318" i="9" s="1"/>
  <c r="K319" i="7"/>
  <c r="K319" i="9" s="1"/>
  <c r="K320" i="7"/>
  <c r="K320" i="9" s="1"/>
  <c r="K321" i="7"/>
  <c r="K321" i="9" s="1"/>
  <c r="K322" i="7"/>
  <c r="K322" i="9" s="1"/>
  <c r="K323" i="7"/>
  <c r="K323" i="9" s="1"/>
  <c r="K324" i="7"/>
  <c r="K324" i="9" s="1"/>
  <c r="K325" i="7"/>
  <c r="K325" i="9" s="1"/>
  <c r="K326" i="7"/>
  <c r="K326" i="9" s="1"/>
  <c r="K327" i="7"/>
  <c r="K327" i="9" s="1"/>
  <c r="K328" i="7"/>
  <c r="K328" i="9" s="1"/>
  <c r="K329" i="7"/>
  <c r="K329" i="9" s="1"/>
  <c r="K330" i="7"/>
  <c r="K330" i="9" s="1"/>
  <c r="K331" i="7"/>
  <c r="K331" i="9" s="1"/>
  <c r="K332" i="7"/>
  <c r="K332" i="9" s="1"/>
  <c r="K333" i="7"/>
  <c r="K333" i="9" s="1"/>
  <c r="K334" i="7"/>
  <c r="K334" i="9" s="1"/>
  <c r="K335" i="7"/>
  <c r="K335" i="9" s="1"/>
  <c r="K336" i="7"/>
  <c r="K336" i="9" s="1"/>
  <c r="K337" i="7"/>
  <c r="K337" i="9" s="1"/>
  <c r="K338" i="7"/>
  <c r="K338" i="9" s="1"/>
  <c r="K339" i="7"/>
  <c r="K339" i="9" s="1"/>
  <c r="K340" i="7"/>
  <c r="K340" i="9" s="1"/>
  <c r="K341" i="7"/>
  <c r="K341" i="9" s="1"/>
  <c r="K342" i="7"/>
  <c r="K342" i="9" s="1"/>
  <c r="K343" i="7"/>
  <c r="K343" i="9" s="1"/>
  <c r="K344" i="7"/>
  <c r="K344" i="9" s="1"/>
  <c r="K345" i="7"/>
  <c r="K345" i="9" s="1"/>
  <c r="K346" i="7"/>
  <c r="K346" i="9" s="1"/>
  <c r="K347" i="7"/>
  <c r="K347" i="9" s="1"/>
  <c r="K348" i="7"/>
  <c r="K348" i="9" s="1"/>
  <c r="K349" i="7"/>
  <c r="K349" i="9" s="1"/>
  <c r="K350" i="7"/>
  <c r="K350" i="9" s="1"/>
  <c r="K351" i="7"/>
  <c r="K351" i="9" s="1"/>
  <c r="K352" i="7"/>
  <c r="K352" i="9" s="1"/>
  <c r="K353" i="7"/>
  <c r="K353" i="9" s="1"/>
  <c r="K354" i="7"/>
  <c r="K354" i="9" s="1"/>
  <c r="K355" i="7"/>
  <c r="K355" i="9" s="1"/>
  <c r="K356" i="7"/>
  <c r="K356" i="9" s="1"/>
  <c r="K357" i="7"/>
  <c r="K357" i="9" s="1"/>
  <c r="K358" i="7"/>
  <c r="K358" i="9" s="1"/>
  <c r="K359" i="7"/>
  <c r="K359" i="9" s="1"/>
  <c r="K360" i="7"/>
  <c r="K360" i="9" s="1"/>
  <c r="K361" i="7"/>
  <c r="K361" i="9" s="1"/>
  <c r="K362" i="7"/>
  <c r="K362" i="9" s="1"/>
  <c r="K363" i="7"/>
  <c r="K363" i="9" s="1"/>
  <c r="K364" i="7"/>
  <c r="K364" i="9" s="1"/>
  <c r="K365" i="7"/>
  <c r="K365" i="9" s="1"/>
  <c r="K366" i="7"/>
  <c r="K366" i="9" s="1"/>
  <c r="K367" i="7"/>
  <c r="K367" i="9" s="1"/>
  <c r="K368" i="7"/>
  <c r="K368" i="9" s="1"/>
  <c r="K369" i="7"/>
  <c r="K369" i="9" s="1"/>
  <c r="K370" i="7"/>
  <c r="K370" i="9" s="1"/>
  <c r="K371" i="7"/>
  <c r="K371" i="9" s="1"/>
  <c r="K372" i="7"/>
  <c r="K372" i="9" s="1"/>
  <c r="K373" i="7"/>
  <c r="K373" i="9" s="1"/>
  <c r="K374" i="7"/>
  <c r="K374" i="9" s="1"/>
  <c r="K375" i="7"/>
  <c r="K375" i="9" s="1"/>
  <c r="K376" i="7"/>
  <c r="K376" i="9" s="1"/>
  <c r="K377" i="7"/>
  <c r="K377" i="9" s="1"/>
  <c r="K378" i="7"/>
  <c r="K378" i="9" s="1"/>
  <c r="K379" i="7"/>
  <c r="K379" i="9" s="1"/>
  <c r="K380" i="7"/>
  <c r="K380" i="9" s="1"/>
  <c r="K381" i="7"/>
  <c r="K381" i="9" s="1"/>
  <c r="K382" i="7"/>
  <c r="K382" i="9" s="1"/>
  <c r="K383" i="7"/>
  <c r="K383" i="9" s="1"/>
  <c r="K384" i="7"/>
  <c r="K384" i="9" s="1"/>
  <c r="K385" i="7"/>
  <c r="K385" i="9" s="1"/>
  <c r="K386" i="7"/>
  <c r="K386" i="9" s="1"/>
  <c r="K387" i="7"/>
  <c r="K387" i="9" s="1"/>
  <c r="K388" i="7"/>
  <c r="K388" i="9" s="1"/>
  <c r="K389" i="7"/>
  <c r="K389" i="9" s="1"/>
  <c r="K390" i="7"/>
  <c r="K390" i="9" s="1"/>
  <c r="K391" i="7"/>
  <c r="K391" i="9" s="1"/>
  <c r="K392" i="7"/>
  <c r="K392" i="9" s="1"/>
  <c r="K393" i="7"/>
  <c r="K393" i="9" s="1"/>
  <c r="K394" i="7"/>
  <c r="K394" i="9" s="1"/>
  <c r="K395" i="7"/>
  <c r="K395" i="9" s="1"/>
  <c r="K396" i="7"/>
  <c r="K396" i="9" s="1"/>
  <c r="K397" i="7"/>
  <c r="K397" i="9" s="1"/>
  <c r="K398" i="7"/>
  <c r="K398" i="9" s="1"/>
  <c r="K399" i="7"/>
  <c r="K399" i="9" s="1"/>
  <c r="K400" i="7"/>
  <c r="K400" i="9" s="1"/>
  <c r="K401" i="7"/>
  <c r="K401" i="9" s="1"/>
  <c r="K402" i="7"/>
  <c r="K402" i="9" s="1"/>
  <c r="K403" i="7"/>
  <c r="K403" i="9" s="1"/>
  <c r="K404" i="7"/>
  <c r="K404" i="9" s="1"/>
  <c r="K405" i="7"/>
  <c r="K405" i="9" s="1"/>
  <c r="K406" i="7"/>
  <c r="K406" i="9" s="1"/>
  <c r="K407" i="7"/>
  <c r="K407" i="9" s="1"/>
  <c r="K408" i="7"/>
  <c r="K408" i="9" s="1"/>
  <c r="K409" i="7"/>
  <c r="K409" i="9" s="1"/>
  <c r="K410" i="7"/>
  <c r="K410" i="9" s="1"/>
  <c r="K411" i="7"/>
  <c r="K411" i="9" s="1"/>
  <c r="K412" i="7"/>
  <c r="K412" i="9" s="1"/>
  <c r="K413" i="7"/>
  <c r="K413" i="9" s="1"/>
  <c r="K414" i="7"/>
  <c r="K414" i="9" s="1"/>
  <c r="K415" i="7"/>
  <c r="K415" i="9" s="1"/>
  <c r="K416" i="7"/>
  <c r="K416" i="9" s="1"/>
  <c r="K417" i="7"/>
  <c r="K417" i="9" s="1"/>
  <c r="K418" i="7"/>
  <c r="K418" i="9" s="1"/>
  <c r="K419" i="7"/>
  <c r="K419" i="9" s="1"/>
  <c r="K420" i="7"/>
  <c r="K420" i="9" s="1"/>
  <c r="K421" i="7"/>
  <c r="K421" i="9" s="1"/>
  <c r="K422" i="7"/>
  <c r="K422" i="9" s="1"/>
  <c r="K423" i="7"/>
  <c r="K423" i="9" s="1"/>
  <c r="K424" i="7"/>
  <c r="K424" i="9" s="1"/>
  <c r="K425" i="7"/>
  <c r="K425" i="9" s="1"/>
  <c r="K426" i="7"/>
  <c r="K426" i="9" s="1"/>
  <c r="K427" i="7"/>
  <c r="K427" i="9" s="1"/>
  <c r="K428" i="7"/>
  <c r="K428" i="9" s="1"/>
  <c r="K429" i="7"/>
  <c r="K429" i="9" s="1"/>
  <c r="K430" i="7"/>
  <c r="K430" i="9" s="1"/>
  <c r="K431" i="7"/>
  <c r="K431" i="9" s="1"/>
  <c r="K432" i="7"/>
  <c r="K432" i="9" s="1"/>
  <c r="K433" i="7"/>
  <c r="K433" i="9" s="1"/>
  <c r="K434" i="7"/>
  <c r="K434" i="9" s="1"/>
  <c r="K435" i="7"/>
  <c r="K435" i="9" s="1"/>
  <c r="K436" i="7"/>
  <c r="K436" i="9" s="1"/>
  <c r="K437" i="7"/>
  <c r="K437" i="9" s="1"/>
  <c r="K438" i="7"/>
  <c r="K438" i="9" s="1"/>
  <c r="K439" i="7"/>
  <c r="K439" i="9" s="1"/>
  <c r="K440" i="7"/>
  <c r="K440" i="9" s="1"/>
  <c r="K441" i="7"/>
  <c r="K441" i="9" s="1"/>
  <c r="K442" i="7"/>
  <c r="K442" i="9" s="1"/>
  <c r="K443" i="7"/>
  <c r="K443" i="9" s="1"/>
  <c r="K444" i="7"/>
  <c r="K444" i="9" s="1"/>
  <c r="K445" i="7"/>
  <c r="K445" i="9" s="1"/>
  <c r="K446" i="7"/>
  <c r="K446" i="9" s="1"/>
  <c r="K447" i="7"/>
  <c r="K447" i="9" s="1"/>
  <c r="K448" i="7"/>
  <c r="K448" i="9" s="1"/>
  <c r="K449" i="7"/>
  <c r="K449" i="9" s="1"/>
  <c r="K450" i="7"/>
  <c r="K450" i="9" s="1"/>
  <c r="K451" i="7"/>
  <c r="K451" i="9" s="1"/>
  <c r="K452" i="7"/>
  <c r="K452" i="9" s="1"/>
  <c r="K453" i="7"/>
  <c r="K453" i="9" s="1"/>
  <c r="K454" i="7"/>
  <c r="K454" i="9" s="1"/>
  <c r="K455" i="7"/>
  <c r="K455" i="9" s="1"/>
  <c r="K456" i="7"/>
  <c r="K456" i="9" s="1"/>
  <c r="K457" i="7"/>
  <c r="K457" i="9" s="1"/>
  <c r="K458" i="7"/>
  <c r="K458" i="9" s="1"/>
  <c r="K459" i="7"/>
  <c r="K459" i="9" s="1"/>
  <c r="K460" i="7"/>
  <c r="K460" i="9" s="1"/>
  <c r="K461" i="7"/>
  <c r="K461" i="9" s="1"/>
  <c r="K462" i="7"/>
  <c r="K462" i="9" s="1"/>
  <c r="K463" i="7"/>
  <c r="K463" i="9" s="1"/>
  <c r="K464" i="7"/>
  <c r="K464" i="9" s="1"/>
  <c r="K465" i="7"/>
  <c r="K465" i="9" s="1"/>
  <c r="K466" i="7"/>
  <c r="K466" i="9" s="1"/>
  <c r="K467" i="7"/>
  <c r="K467" i="9" s="1"/>
  <c r="K468" i="7"/>
  <c r="K468" i="9" s="1"/>
  <c r="K469" i="7"/>
  <c r="K469" i="9" s="1"/>
  <c r="K470" i="7"/>
  <c r="K470" i="9" s="1"/>
  <c r="K471" i="7"/>
  <c r="K471" i="9" s="1"/>
  <c r="K472" i="7"/>
  <c r="K472" i="9" s="1"/>
  <c r="K473" i="7"/>
  <c r="K473" i="9" s="1"/>
  <c r="K474" i="7"/>
  <c r="K474" i="9" s="1"/>
  <c r="K475" i="7"/>
  <c r="K475" i="9" s="1"/>
  <c r="K476" i="7"/>
  <c r="K476" i="9" s="1"/>
  <c r="K477" i="7"/>
  <c r="K477" i="9" s="1"/>
  <c r="K478" i="7"/>
  <c r="K478" i="9" s="1"/>
  <c r="K479" i="7"/>
  <c r="K479" i="9" s="1"/>
  <c r="K480" i="7"/>
  <c r="K480" i="9" s="1"/>
  <c r="K481" i="7"/>
  <c r="K481" i="9" s="1"/>
  <c r="K482" i="7"/>
  <c r="K482" i="9" s="1"/>
  <c r="K483" i="7"/>
  <c r="K483" i="9" s="1"/>
  <c r="K484" i="7"/>
  <c r="K484" i="9" s="1"/>
  <c r="K485" i="7"/>
  <c r="K485" i="9" s="1"/>
  <c r="K486" i="7"/>
  <c r="K486" i="9" s="1"/>
  <c r="K487" i="7"/>
  <c r="K487" i="9" s="1"/>
  <c r="K488" i="7"/>
  <c r="K488" i="9" s="1"/>
  <c r="K489" i="7"/>
  <c r="K489" i="9" s="1"/>
  <c r="K490" i="7"/>
  <c r="K490" i="9" s="1"/>
  <c r="K491" i="7"/>
  <c r="K491" i="9" s="1"/>
  <c r="K492" i="7"/>
  <c r="K492" i="9" s="1"/>
  <c r="K493" i="7"/>
  <c r="K493" i="9" s="1"/>
  <c r="K494" i="7"/>
  <c r="K494" i="9" s="1"/>
  <c r="K495" i="7"/>
  <c r="K495" i="9" s="1"/>
  <c r="K496" i="7"/>
  <c r="K496" i="9" s="1"/>
  <c r="K497" i="7"/>
  <c r="K497" i="9" s="1"/>
  <c r="K498" i="7"/>
  <c r="K498" i="9" s="1"/>
  <c r="K499" i="7"/>
  <c r="K499" i="9" s="1"/>
  <c r="K500" i="7"/>
  <c r="K500" i="9" s="1"/>
  <c r="K501" i="7"/>
  <c r="K501" i="9" s="1"/>
  <c r="K502" i="7"/>
  <c r="K502" i="9" s="1"/>
  <c r="K503" i="7"/>
  <c r="K503" i="9" s="1"/>
  <c r="K504" i="7"/>
  <c r="K504" i="9" s="1"/>
  <c r="K505" i="7"/>
  <c r="K505" i="9" s="1"/>
  <c r="K506" i="7"/>
  <c r="K506" i="9" s="1"/>
  <c r="K507" i="7"/>
  <c r="K507" i="9" s="1"/>
  <c r="K508" i="7"/>
  <c r="K508" i="9" s="1"/>
  <c r="K509" i="7"/>
  <c r="K509" i="9" s="1"/>
  <c r="K510" i="7"/>
  <c r="K510" i="9" s="1"/>
  <c r="K511" i="7"/>
  <c r="K511" i="9" s="1"/>
  <c r="K512" i="7"/>
  <c r="K512" i="9" s="1"/>
  <c r="K513" i="7"/>
  <c r="K513" i="9" s="1"/>
  <c r="K514" i="7"/>
  <c r="K514" i="9" s="1"/>
  <c r="K515" i="7"/>
  <c r="K515" i="9" s="1"/>
  <c r="K516" i="7"/>
  <c r="K516" i="9" s="1"/>
  <c r="K517" i="7"/>
  <c r="K517" i="9" s="1"/>
  <c r="K518" i="7"/>
  <c r="K518" i="9" s="1"/>
  <c r="K519" i="7"/>
  <c r="K519" i="9" s="1"/>
  <c r="K520" i="7"/>
  <c r="K520" i="9" s="1"/>
  <c r="K521" i="7"/>
  <c r="K521" i="9" s="1"/>
  <c r="K522" i="7"/>
  <c r="K522" i="9" s="1"/>
  <c r="K523" i="7"/>
  <c r="K523" i="9" s="1"/>
  <c r="K524" i="7"/>
  <c r="K524" i="9" s="1"/>
  <c r="K525" i="7"/>
  <c r="K525" i="9" s="1"/>
  <c r="K526" i="7"/>
  <c r="K526" i="9" s="1"/>
  <c r="K527" i="7"/>
  <c r="K527" i="9" s="1"/>
  <c r="K528" i="7"/>
  <c r="K528" i="9" s="1"/>
  <c r="K529" i="7"/>
  <c r="K529" i="9" s="1"/>
  <c r="K530" i="7"/>
  <c r="K530" i="9" s="1"/>
  <c r="K531" i="7"/>
  <c r="K531" i="9" s="1"/>
  <c r="K532" i="7"/>
  <c r="K532" i="9" s="1"/>
  <c r="K533" i="7"/>
  <c r="K533" i="9" s="1"/>
  <c r="K534" i="7"/>
  <c r="K534" i="9" s="1"/>
  <c r="K535" i="7"/>
  <c r="K535" i="9" s="1"/>
  <c r="K536" i="7"/>
  <c r="K536" i="9" s="1"/>
  <c r="K537" i="7"/>
  <c r="K537" i="9" s="1"/>
  <c r="K538" i="7"/>
  <c r="K538" i="9" s="1"/>
  <c r="K539" i="7"/>
  <c r="K539" i="9" s="1"/>
  <c r="K540" i="7"/>
  <c r="K540" i="9" s="1"/>
  <c r="K541" i="7"/>
  <c r="K541" i="9" s="1"/>
  <c r="K542" i="7"/>
  <c r="K542" i="9" s="1"/>
  <c r="K543" i="7"/>
  <c r="K543" i="9" s="1"/>
  <c r="K544" i="7"/>
  <c r="K544" i="9" s="1"/>
  <c r="K545" i="7"/>
  <c r="K545" i="9" s="1"/>
  <c r="K546" i="7"/>
  <c r="K546" i="9" s="1"/>
  <c r="K547" i="7"/>
  <c r="K547" i="9" s="1"/>
  <c r="K548" i="7"/>
  <c r="K548" i="9" s="1"/>
  <c r="K549" i="7"/>
  <c r="K549" i="9" s="1"/>
  <c r="K550" i="7"/>
  <c r="K550" i="9" s="1"/>
  <c r="K551" i="7"/>
  <c r="K551" i="9" s="1"/>
  <c r="K552" i="7"/>
  <c r="K552" i="9" s="1"/>
  <c r="K553" i="7"/>
  <c r="K553" i="9" s="1"/>
  <c r="K554" i="7"/>
  <c r="K554" i="9" s="1"/>
  <c r="K555" i="7"/>
  <c r="K555" i="9" s="1"/>
  <c r="K556" i="7"/>
  <c r="K556" i="9" s="1"/>
  <c r="K557" i="7"/>
  <c r="K557" i="9" s="1"/>
  <c r="K558" i="7"/>
  <c r="K558" i="9" s="1"/>
  <c r="K559" i="7"/>
  <c r="K559" i="9" s="1"/>
  <c r="K560" i="7"/>
  <c r="K560" i="9" s="1"/>
  <c r="K561" i="7"/>
  <c r="K561" i="9" s="1"/>
  <c r="K562" i="7"/>
  <c r="K562" i="9" s="1"/>
  <c r="K563" i="7"/>
  <c r="K563" i="9" s="1"/>
  <c r="K564" i="7"/>
  <c r="K564" i="9" s="1"/>
  <c r="K565" i="7"/>
  <c r="K565" i="9" s="1"/>
  <c r="K566" i="7"/>
  <c r="K566" i="9" s="1"/>
  <c r="K567" i="7"/>
  <c r="K567" i="9" s="1"/>
  <c r="K568" i="7"/>
  <c r="K568" i="9" s="1"/>
  <c r="K569" i="7"/>
  <c r="K569" i="9" s="1"/>
  <c r="K570" i="7"/>
  <c r="K570" i="9" s="1"/>
  <c r="K571" i="7"/>
  <c r="K571" i="9" s="1"/>
  <c r="K572" i="7"/>
  <c r="K572" i="9" s="1"/>
  <c r="K573" i="7"/>
  <c r="K573" i="9" s="1"/>
  <c r="K574" i="7"/>
  <c r="K574" i="9" s="1"/>
  <c r="K575" i="7"/>
  <c r="K575" i="9" s="1"/>
  <c r="K576" i="7"/>
  <c r="K576" i="9" s="1"/>
  <c r="K577" i="7"/>
  <c r="K577" i="9" s="1"/>
  <c r="K578" i="7"/>
  <c r="K578" i="9" s="1"/>
  <c r="K579" i="7"/>
  <c r="K579" i="9" s="1"/>
  <c r="K580" i="7"/>
  <c r="K580" i="9" s="1"/>
  <c r="K581" i="7"/>
  <c r="K581" i="9" s="1"/>
  <c r="K582" i="7"/>
  <c r="K582" i="9" s="1"/>
  <c r="K583" i="7"/>
  <c r="K583" i="9" s="1"/>
  <c r="K584" i="7"/>
  <c r="K584" i="9" s="1"/>
  <c r="K585" i="7"/>
  <c r="K585" i="9" s="1"/>
  <c r="K586" i="7"/>
  <c r="K586" i="9" s="1"/>
  <c r="K587" i="7"/>
  <c r="K587" i="9" s="1"/>
  <c r="K588" i="7"/>
  <c r="K588" i="9" s="1"/>
  <c r="K589" i="7"/>
  <c r="K589" i="9" s="1"/>
  <c r="K590" i="7"/>
  <c r="K590" i="9" s="1"/>
  <c r="K591" i="7"/>
  <c r="K591" i="9" s="1"/>
  <c r="K592" i="7"/>
  <c r="K592" i="9" s="1"/>
  <c r="K593" i="7"/>
  <c r="K593" i="9" s="1"/>
  <c r="K594" i="7"/>
  <c r="K594" i="9" s="1"/>
  <c r="K595" i="7"/>
  <c r="K595" i="9" s="1"/>
  <c r="K596" i="7"/>
  <c r="K596" i="9" s="1"/>
  <c r="K597" i="7"/>
  <c r="K597" i="9" s="1"/>
  <c r="K598" i="7"/>
  <c r="K598" i="9" s="1"/>
  <c r="K599" i="7"/>
  <c r="K599" i="9" s="1"/>
  <c r="K600" i="7"/>
  <c r="K600" i="9" s="1"/>
  <c r="K601" i="7"/>
  <c r="K601" i="9" s="1"/>
  <c r="K602" i="7"/>
  <c r="K602" i="9" s="1"/>
  <c r="K603" i="7"/>
  <c r="K603" i="9" s="1"/>
  <c r="K604" i="7"/>
  <c r="K604" i="9" s="1"/>
  <c r="K605" i="7"/>
  <c r="K605" i="9" s="1"/>
  <c r="K606" i="7"/>
  <c r="K606" i="9" s="1"/>
  <c r="K607" i="7"/>
  <c r="K607" i="9" s="1"/>
  <c r="K608" i="7"/>
  <c r="K608" i="9" s="1"/>
  <c r="K609" i="7"/>
  <c r="K609" i="9" s="1"/>
  <c r="K610" i="7"/>
  <c r="K610" i="9" s="1"/>
  <c r="K611" i="7"/>
  <c r="K611" i="9" s="1"/>
  <c r="K612" i="7"/>
  <c r="K612" i="9" s="1"/>
  <c r="K613" i="7"/>
  <c r="K613" i="9" s="1"/>
  <c r="K614" i="7"/>
  <c r="K614" i="9" s="1"/>
  <c r="K615" i="7"/>
  <c r="K615" i="9" s="1"/>
  <c r="K616" i="7"/>
  <c r="K616" i="9" s="1"/>
  <c r="K617" i="7"/>
  <c r="K617" i="9" s="1"/>
  <c r="K618" i="7"/>
  <c r="K618" i="9" s="1"/>
  <c r="K619" i="7"/>
  <c r="K619" i="9" s="1"/>
  <c r="K620" i="7"/>
  <c r="K620" i="9" s="1"/>
  <c r="K621" i="7"/>
  <c r="K621" i="9" s="1"/>
  <c r="K622" i="7"/>
  <c r="K622" i="9" s="1"/>
  <c r="K623" i="7"/>
  <c r="K623" i="9" s="1"/>
  <c r="K624" i="7"/>
  <c r="K624" i="9" s="1"/>
  <c r="K625" i="7"/>
  <c r="K625" i="9" s="1"/>
  <c r="K626" i="7"/>
  <c r="K626" i="9" s="1"/>
  <c r="K627" i="7"/>
  <c r="K627" i="9" s="1"/>
  <c r="K628" i="7"/>
  <c r="K628" i="9" s="1"/>
  <c r="K629" i="7"/>
  <c r="K629" i="9" s="1"/>
  <c r="K630" i="7"/>
  <c r="K630" i="9" s="1"/>
  <c r="K631" i="7"/>
  <c r="K631" i="9" s="1"/>
  <c r="K632" i="7"/>
  <c r="K632" i="9" s="1"/>
  <c r="K633" i="7"/>
  <c r="K633" i="9" s="1"/>
  <c r="K634" i="7"/>
  <c r="K634" i="9" s="1"/>
  <c r="K635" i="7"/>
  <c r="K635" i="9" s="1"/>
  <c r="K636" i="7"/>
  <c r="K636" i="9" s="1"/>
  <c r="K637" i="7"/>
  <c r="K637" i="9" s="1"/>
  <c r="K638" i="7"/>
  <c r="K638" i="9" s="1"/>
  <c r="K639" i="7"/>
  <c r="K639" i="9" s="1"/>
  <c r="K640" i="7"/>
  <c r="K640" i="9" s="1"/>
  <c r="K641" i="7"/>
  <c r="K641" i="9" s="1"/>
  <c r="K642" i="7"/>
  <c r="K642" i="9" s="1"/>
  <c r="K643" i="7"/>
  <c r="K643" i="9" s="1"/>
  <c r="K644" i="7"/>
  <c r="K644" i="9" s="1"/>
  <c r="K645" i="7"/>
  <c r="K645" i="9" s="1"/>
  <c r="K646" i="7"/>
  <c r="K646" i="9" s="1"/>
  <c r="K647" i="7"/>
  <c r="K647" i="9" s="1"/>
  <c r="K648" i="7"/>
  <c r="K648" i="9" s="1"/>
  <c r="K649" i="7"/>
  <c r="K649" i="9" s="1"/>
  <c r="K650" i="7"/>
  <c r="K650" i="9" s="1"/>
  <c r="K651" i="7"/>
  <c r="K651" i="9" s="1"/>
  <c r="K652" i="7"/>
  <c r="K652" i="9" s="1"/>
  <c r="K653" i="7"/>
  <c r="K653" i="9" s="1"/>
  <c r="K654" i="7"/>
  <c r="K654" i="9" s="1"/>
  <c r="K655" i="7"/>
  <c r="K655" i="9" s="1"/>
  <c r="K656" i="7"/>
  <c r="K656" i="9" s="1"/>
  <c r="K657" i="7"/>
  <c r="K657" i="9" s="1"/>
  <c r="K658" i="7"/>
  <c r="K658" i="9" s="1"/>
  <c r="K659" i="7"/>
  <c r="K659" i="9" s="1"/>
  <c r="K660" i="7"/>
  <c r="K660" i="9" s="1"/>
  <c r="K661" i="7"/>
  <c r="K661" i="9" s="1"/>
  <c r="K662" i="7"/>
  <c r="K662" i="9" s="1"/>
  <c r="K663" i="7"/>
  <c r="K663" i="9" s="1"/>
  <c r="K664" i="7"/>
  <c r="K664" i="9" s="1"/>
  <c r="K665" i="7"/>
  <c r="K665" i="9" s="1"/>
  <c r="K666" i="7"/>
  <c r="K666" i="9" s="1"/>
  <c r="K667" i="7"/>
  <c r="K667" i="9" s="1"/>
  <c r="K668" i="7"/>
  <c r="K668" i="9" s="1"/>
  <c r="K669" i="7"/>
  <c r="K669" i="9" s="1"/>
  <c r="K670" i="7"/>
  <c r="K670" i="9" s="1"/>
  <c r="K671" i="7"/>
  <c r="K671" i="9" s="1"/>
  <c r="K672" i="7"/>
  <c r="K672" i="9" s="1"/>
  <c r="K673" i="7"/>
  <c r="K673" i="9" s="1"/>
  <c r="K674" i="7"/>
  <c r="K674" i="9" s="1"/>
  <c r="K675" i="7"/>
  <c r="K675" i="9" s="1"/>
  <c r="K676" i="7"/>
  <c r="K676" i="9" s="1"/>
  <c r="K677" i="7"/>
  <c r="K677" i="9" s="1"/>
  <c r="K678" i="7"/>
  <c r="K678" i="9" s="1"/>
  <c r="K679" i="7"/>
  <c r="K679" i="9" s="1"/>
  <c r="K680" i="7"/>
  <c r="K680" i="9" s="1"/>
  <c r="K681" i="7"/>
  <c r="K681" i="9" s="1"/>
  <c r="K682" i="7"/>
  <c r="K682" i="9" s="1"/>
  <c r="K683" i="7"/>
  <c r="K683" i="9" s="1"/>
  <c r="K684" i="7"/>
  <c r="K684" i="9" s="1"/>
  <c r="K685" i="7"/>
  <c r="K685" i="9" s="1"/>
  <c r="K686" i="7"/>
  <c r="K686" i="9" s="1"/>
  <c r="K687" i="7"/>
  <c r="K687" i="9" s="1"/>
  <c r="K688" i="7"/>
  <c r="K688" i="9" s="1"/>
  <c r="K689" i="7"/>
  <c r="K689" i="9" s="1"/>
  <c r="K690" i="7"/>
  <c r="K690" i="9" s="1"/>
  <c r="K691" i="7"/>
  <c r="K691" i="9" s="1"/>
  <c r="K692" i="7"/>
  <c r="K692" i="9" s="1"/>
  <c r="K693" i="7"/>
  <c r="K693" i="9" s="1"/>
  <c r="K694" i="7"/>
  <c r="K694" i="9" s="1"/>
  <c r="K695" i="7"/>
  <c r="K695" i="9" s="1"/>
  <c r="K696" i="7"/>
  <c r="K696" i="9" s="1"/>
  <c r="K697" i="7"/>
  <c r="K697" i="9" s="1"/>
  <c r="K698" i="7"/>
  <c r="K698" i="9" s="1"/>
  <c r="K699" i="7"/>
  <c r="K699" i="9" s="1"/>
  <c r="K700" i="7"/>
  <c r="K700" i="9" s="1"/>
  <c r="K701" i="7"/>
  <c r="K701" i="9" s="1"/>
  <c r="K702" i="7"/>
  <c r="K702" i="9" s="1"/>
  <c r="K703" i="7"/>
  <c r="K703" i="9" s="1"/>
  <c r="K704" i="7"/>
  <c r="K704" i="9" s="1"/>
  <c r="K705" i="7"/>
  <c r="K705" i="9" s="1"/>
  <c r="K706" i="7"/>
  <c r="K706" i="9" s="1"/>
  <c r="K707" i="7"/>
  <c r="K707" i="9" s="1"/>
  <c r="K708" i="7"/>
  <c r="K708" i="9" s="1"/>
  <c r="K709" i="7"/>
  <c r="K709" i="9" s="1"/>
  <c r="K710" i="7"/>
  <c r="K710" i="9" s="1"/>
  <c r="K711" i="7"/>
  <c r="K711" i="9" s="1"/>
  <c r="K712" i="7"/>
  <c r="K712" i="9" s="1"/>
  <c r="K713" i="7"/>
  <c r="K713" i="9" s="1"/>
  <c r="K714" i="7"/>
  <c r="K714" i="9" s="1"/>
  <c r="K715" i="7"/>
  <c r="K715" i="9" s="1"/>
  <c r="K716" i="7"/>
  <c r="K716" i="9" s="1"/>
  <c r="K717" i="7"/>
  <c r="K717" i="9" s="1"/>
  <c r="K718" i="7"/>
  <c r="K718" i="9" s="1"/>
  <c r="K719" i="7"/>
  <c r="K719" i="9" s="1"/>
  <c r="K720" i="7"/>
  <c r="K720" i="9" s="1"/>
  <c r="K721" i="7"/>
  <c r="K721" i="9" s="1"/>
  <c r="K722" i="7"/>
  <c r="K722" i="9" s="1"/>
  <c r="K723" i="7"/>
  <c r="K723" i="9" s="1"/>
  <c r="K724" i="7"/>
  <c r="K724" i="9" s="1"/>
  <c r="K725" i="7"/>
  <c r="K725" i="9" s="1"/>
  <c r="K726" i="7"/>
  <c r="K726" i="9" s="1"/>
  <c r="K727" i="7"/>
  <c r="K727" i="9" s="1"/>
  <c r="K728" i="7"/>
  <c r="K728" i="9" s="1"/>
  <c r="K729" i="7"/>
  <c r="K729" i="9" s="1"/>
  <c r="K730" i="7"/>
  <c r="K730" i="9" s="1"/>
  <c r="K731" i="7"/>
  <c r="K731" i="9" s="1"/>
  <c r="K732" i="7"/>
  <c r="K732" i="9" s="1"/>
  <c r="K733" i="7"/>
  <c r="K733" i="9" s="1"/>
  <c r="K734" i="7"/>
  <c r="K734" i="9" s="1"/>
  <c r="K735" i="7"/>
  <c r="K735" i="9" s="1"/>
  <c r="K736" i="7"/>
  <c r="K736" i="9" s="1"/>
  <c r="K737" i="7"/>
  <c r="K737" i="9" s="1"/>
  <c r="K738" i="7"/>
  <c r="K738" i="9" s="1"/>
  <c r="K739" i="7"/>
  <c r="K739" i="9" s="1"/>
  <c r="K740" i="7"/>
  <c r="K740" i="9" s="1"/>
  <c r="K741" i="7"/>
  <c r="K741" i="9" s="1"/>
  <c r="K742" i="7"/>
  <c r="K742" i="9" s="1"/>
  <c r="K743" i="7"/>
  <c r="K743" i="9" s="1"/>
  <c r="K744" i="7"/>
  <c r="K744" i="9" s="1"/>
  <c r="K745" i="7"/>
  <c r="K745" i="9" s="1"/>
  <c r="K746" i="7"/>
  <c r="K746" i="9" s="1"/>
  <c r="K747" i="7"/>
  <c r="K747" i="9" s="1"/>
  <c r="K748" i="7"/>
  <c r="K748" i="9" s="1"/>
  <c r="K749" i="7"/>
  <c r="K749" i="9" s="1"/>
  <c r="K750" i="7"/>
  <c r="K750" i="9" s="1"/>
  <c r="K751" i="7"/>
  <c r="K751" i="9" s="1"/>
  <c r="K752" i="7"/>
  <c r="K752" i="9" s="1"/>
  <c r="K753" i="7"/>
  <c r="K753" i="9" s="1"/>
  <c r="K754" i="7"/>
  <c r="K754" i="9" s="1"/>
  <c r="K755" i="7"/>
  <c r="K755" i="9" s="1"/>
  <c r="K756" i="7"/>
  <c r="K756" i="9" s="1"/>
  <c r="K757" i="7"/>
  <c r="K757" i="9" s="1"/>
  <c r="K758" i="7"/>
  <c r="K758" i="9" s="1"/>
  <c r="K759" i="7"/>
  <c r="K759" i="9" s="1"/>
  <c r="K760" i="7"/>
  <c r="K760" i="9" s="1"/>
  <c r="K761" i="7"/>
  <c r="K761" i="9" s="1"/>
  <c r="K762" i="7"/>
  <c r="K762" i="9" s="1"/>
  <c r="K763" i="7"/>
  <c r="K763" i="9" s="1"/>
  <c r="K764" i="7"/>
  <c r="K764" i="9" s="1"/>
  <c r="K765" i="7"/>
  <c r="K765" i="9" s="1"/>
  <c r="K766" i="7"/>
  <c r="K766" i="9" s="1"/>
  <c r="K767" i="7"/>
  <c r="K767" i="9" s="1"/>
  <c r="K768" i="7"/>
  <c r="K768" i="9" s="1"/>
  <c r="K769" i="7"/>
  <c r="K769" i="9" s="1"/>
  <c r="K770" i="7"/>
  <c r="K770" i="9" s="1"/>
  <c r="K771" i="7"/>
  <c r="K771" i="9" s="1"/>
  <c r="K772" i="7"/>
  <c r="K772" i="9" s="1"/>
  <c r="K773" i="7"/>
  <c r="K773" i="9" s="1"/>
  <c r="K774" i="7"/>
  <c r="K774" i="9" s="1"/>
  <c r="K775" i="7"/>
  <c r="K775" i="9" s="1"/>
  <c r="K776" i="7"/>
  <c r="K776" i="9" s="1"/>
  <c r="K777" i="7"/>
  <c r="K777" i="9" s="1"/>
  <c r="K778" i="7"/>
  <c r="K778" i="9" s="1"/>
  <c r="K779" i="7"/>
  <c r="K779" i="9" s="1"/>
  <c r="K780" i="7"/>
  <c r="K780" i="9" s="1"/>
  <c r="K781" i="7"/>
  <c r="K781" i="9" s="1"/>
  <c r="K782" i="7"/>
  <c r="K782" i="9" s="1"/>
  <c r="K783" i="7"/>
  <c r="K783" i="9" s="1"/>
  <c r="K784" i="7"/>
  <c r="K784" i="9" s="1"/>
  <c r="K785" i="7"/>
  <c r="K785" i="9" s="1"/>
  <c r="K786" i="7"/>
  <c r="K786" i="9" s="1"/>
  <c r="K787" i="7"/>
  <c r="K787" i="9" s="1"/>
  <c r="K788" i="7"/>
  <c r="K788" i="9" s="1"/>
  <c r="K789" i="7"/>
  <c r="K789" i="9" s="1"/>
  <c r="K790" i="7"/>
  <c r="K790" i="9" s="1"/>
  <c r="K791" i="7"/>
  <c r="K791" i="9" s="1"/>
  <c r="K792" i="7"/>
  <c r="K792" i="9" s="1"/>
  <c r="K793" i="7"/>
  <c r="K793" i="9" s="1"/>
  <c r="K794" i="7"/>
  <c r="K794" i="9" s="1"/>
  <c r="K795" i="7"/>
  <c r="K795" i="9" s="1"/>
  <c r="K796" i="7"/>
  <c r="K796" i="9" s="1"/>
  <c r="K797" i="7"/>
  <c r="K797" i="9" s="1"/>
  <c r="K798" i="7"/>
  <c r="K798" i="9" s="1"/>
  <c r="K799" i="7"/>
  <c r="K799" i="9" s="1"/>
  <c r="K800" i="7"/>
  <c r="K800" i="9" s="1"/>
  <c r="K801" i="7"/>
  <c r="K801" i="9" s="1"/>
  <c r="K802" i="7"/>
  <c r="K802" i="9" s="1"/>
  <c r="K803" i="7"/>
  <c r="K803" i="9" s="1"/>
  <c r="K804" i="7"/>
  <c r="K804" i="9" s="1"/>
  <c r="K805" i="7"/>
  <c r="K805" i="9" s="1"/>
  <c r="K806" i="7"/>
  <c r="K806" i="9" s="1"/>
  <c r="K807" i="7"/>
  <c r="K807" i="9" s="1"/>
  <c r="K808" i="7"/>
  <c r="K808" i="9" s="1"/>
  <c r="K809" i="7"/>
  <c r="K809" i="9" s="1"/>
  <c r="K810" i="7"/>
  <c r="K810" i="9" s="1"/>
  <c r="K811" i="7"/>
  <c r="K811" i="9" s="1"/>
  <c r="K812" i="7"/>
  <c r="K812" i="9" s="1"/>
  <c r="K813" i="7"/>
  <c r="K813" i="9" s="1"/>
  <c r="K814" i="7"/>
  <c r="K814" i="9" s="1"/>
  <c r="K815" i="7"/>
  <c r="K815" i="9" s="1"/>
  <c r="K816" i="7"/>
  <c r="K816" i="9" s="1"/>
  <c r="K817" i="7"/>
  <c r="K817" i="9" s="1"/>
  <c r="K818" i="7"/>
  <c r="K818" i="9" s="1"/>
  <c r="K819" i="7"/>
  <c r="K819" i="9" s="1"/>
  <c r="K820" i="7"/>
  <c r="K820" i="9" s="1"/>
  <c r="K821" i="7"/>
  <c r="K821" i="9" s="1"/>
  <c r="K822" i="7"/>
  <c r="K822" i="9" s="1"/>
  <c r="K823" i="7"/>
  <c r="K823" i="9" s="1"/>
  <c r="K824" i="7"/>
  <c r="K824" i="9" s="1"/>
  <c r="K825" i="7"/>
  <c r="K825" i="9" s="1"/>
  <c r="K826" i="7"/>
  <c r="K826" i="9" s="1"/>
  <c r="K827" i="7"/>
  <c r="K827" i="9" s="1"/>
  <c r="K828" i="7"/>
  <c r="K828" i="9" s="1"/>
  <c r="K829" i="7"/>
  <c r="K829" i="9" s="1"/>
  <c r="K830" i="7"/>
  <c r="K830" i="9" s="1"/>
  <c r="K831" i="7"/>
  <c r="K831" i="9" s="1"/>
  <c r="K832" i="7"/>
  <c r="K832" i="9" s="1"/>
  <c r="K833" i="7"/>
  <c r="K833" i="9" s="1"/>
  <c r="K834" i="7"/>
  <c r="K834" i="9" s="1"/>
  <c r="K835" i="7"/>
  <c r="K835" i="9" s="1"/>
  <c r="K836" i="7"/>
  <c r="K836" i="9" s="1"/>
  <c r="K837" i="7"/>
  <c r="K837" i="9" s="1"/>
  <c r="K838" i="7"/>
  <c r="K838" i="9" s="1"/>
  <c r="K839" i="7"/>
  <c r="K839" i="9" s="1"/>
  <c r="K840" i="7"/>
  <c r="K840" i="9" s="1"/>
  <c r="K841" i="7"/>
  <c r="K841" i="9" s="1"/>
  <c r="K842" i="7"/>
  <c r="K842" i="9" s="1"/>
  <c r="K843" i="7"/>
  <c r="K843" i="9" s="1"/>
  <c r="K844" i="7"/>
  <c r="K844" i="9" s="1"/>
  <c r="K845" i="7"/>
  <c r="K845" i="9" s="1"/>
  <c r="K846" i="7"/>
  <c r="K846" i="9" s="1"/>
  <c r="K847" i="7"/>
  <c r="K847" i="9" s="1"/>
  <c r="K848" i="7"/>
  <c r="K848" i="9" s="1"/>
  <c r="K849" i="7"/>
  <c r="K849" i="9" s="1"/>
  <c r="K850" i="7"/>
  <c r="K850" i="9" s="1"/>
  <c r="K851" i="7"/>
  <c r="K851" i="9" s="1"/>
  <c r="K852" i="7"/>
  <c r="K852" i="9" s="1"/>
  <c r="K853" i="7"/>
  <c r="K853" i="9" s="1"/>
  <c r="K854" i="7"/>
  <c r="K854" i="9" s="1"/>
  <c r="K855" i="7"/>
  <c r="K855" i="9" s="1"/>
  <c r="K856" i="7"/>
  <c r="K856" i="9" s="1"/>
  <c r="K857" i="7"/>
  <c r="K857" i="9" s="1"/>
  <c r="K858" i="7"/>
  <c r="K858" i="9" s="1"/>
  <c r="K859" i="7"/>
  <c r="K859" i="9" s="1"/>
  <c r="K860" i="7"/>
  <c r="K860" i="9" s="1"/>
  <c r="K861" i="7"/>
  <c r="K861" i="9" s="1"/>
  <c r="K862" i="7"/>
  <c r="K862" i="9" s="1"/>
  <c r="K863" i="7"/>
  <c r="K863" i="9" s="1"/>
  <c r="K864" i="7"/>
  <c r="K864" i="9" s="1"/>
  <c r="K865" i="7"/>
  <c r="K865" i="9" s="1"/>
  <c r="K866" i="7"/>
  <c r="K866" i="9" s="1"/>
  <c r="K867" i="7"/>
  <c r="K867" i="9" s="1"/>
  <c r="K868" i="7"/>
  <c r="K868" i="9" s="1"/>
  <c r="K869" i="7"/>
  <c r="K869" i="9" s="1"/>
  <c r="K870" i="7"/>
  <c r="K870" i="9" s="1"/>
  <c r="K871" i="7"/>
  <c r="K871" i="9" s="1"/>
  <c r="K872" i="7"/>
  <c r="K872" i="9" s="1"/>
  <c r="K873" i="7"/>
  <c r="K873" i="9" s="1"/>
  <c r="K874" i="7"/>
  <c r="K874" i="9" s="1"/>
  <c r="K875" i="7"/>
  <c r="K875" i="9" s="1"/>
  <c r="K876" i="7"/>
  <c r="K876" i="9" s="1"/>
  <c r="K877" i="7"/>
  <c r="K877" i="9" s="1"/>
  <c r="K878" i="7"/>
  <c r="K878" i="9" s="1"/>
  <c r="K879" i="7"/>
  <c r="K879" i="9" s="1"/>
  <c r="K880" i="7"/>
  <c r="K880" i="9" s="1"/>
  <c r="K881" i="7"/>
  <c r="K881" i="9" s="1"/>
  <c r="K882" i="7"/>
  <c r="K882" i="9" s="1"/>
  <c r="K883" i="7"/>
  <c r="K883" i="9" s="1"/>
  <c r="K884" i="7"/>
  <c r="K884" i="9" s="1"/>
  <c r="K885" i="7"/>
  <c r="K885" i="9" s="1"/>
  <c r="K886" i="7"/>
  <c r="K886" i="9" s="1"/>
  <c r="K887" i="7"/>
  <c r="K887" i="9" s="1"/>
  <c r="K888" i="7"/>
  <c r="K888" i="9" s="1"/>
  <c r="K889" i="7"/>
  <c r="K889" i="9" s="1"/>
  <c r="K890" i="7"/>
  <c r="K890" i="9" s="1"/>
  <c r="K891" i="7"/>
  <c r="K891" i="9" s="1"/>
  <c r="K892" i="7"/>
  <c r="K892" i="9" s="1"/>
  <c r="K893" i="7"/>
  <c r="K893" i="9" s="1"/>
  <c r="K894" i="7"/>
  <c r="K894" i="9" s="1"/>
  <c r="K895" i="7"/>
  <c r="K895" i="9" s="1"/>
  <c r="K896" i="7"/>
  <c r="K896" i="9" s="1"/>
  <c r="K897" i="7"/>
  <c r="K897" i="9" s="1"/>
  <c r="K898" i="7"/>
  <c r="K898" i="9" s="1"/>
  <c r="K899" i="7"/>
  <c r="K899" i="9" s="1"/>
  <c r="K900" i="7"/>
  <c r="K900" i="9" s="1"/>
  <c r="K901" i="7"/>
  <c r="K901" i="9" s="1"/>
  <c r="K902" i="7"/>
  <c r="K902" i="9" s="1"/>
  <c r="K903" i="7"/>
  <c r="K903" i="9" s="1"/>
  <c r="K904" i="7"/>
  <c r="K904" i="9" s="1"/>
  <c r="K905" i="7"/>
  <c r="K905" i="9" s="1"/>
  <c r="K906" i="7"/>
  <c r="K906" i="9" s="1"/>
  <c r="K907" i="7"/>
  <c r="K907" i="9" s="1"/>
  <c r="K908" i="7"/>
  <c r="K908" i="9" s="1"/>
  <c r="K909" i="7"/>
  <c r="K909" i="9" s="1"/>
  <c r="K910" i="7"/>
  <c r="K910" i="9" s="1"/>
  <c r="K911" i="7"/>
  <c r="K911" i="9" s="1"/>
  <c r="K912" i="7"/>
  <c r="K912" i="9" s="1"/>
  <c r="K913" i="7"/>
  <c r="K913" i="9" s="1"/>
  <c r="K914" i="7"/>
  <c r="K914" i="9" s="1"/>
  <c r="K915" i="7"/>
  <c r="K915" i="9" s="1"/>
  <c r="K916" i="7"/>
  <c r="K916" i="9" s="1"/>
  <c r="K917" i="7"/>
  <c r="K917" i="9" s="1"/>
  <c r="K918" i="7"/>
  <c r="K918" i="9" s="1"/>
  <c r="K919" i="7"/>
  <c r="K919" i="9" s="1"/>
  <c r="K920" i="7"/>
  <c r="K920" i="9" s="1"/>
  <c r="K921" i="7"/>
  <c r="K921" i="9" s="1"/>
  <c r="K922" i="7"/>
  <c r="K922" i="9" s="1"/>
  <c r="K923" i="7"/>
  <c r="K923" i="9" s="1"/>
  <c r="K924" i="7"/>
  <c r="K924" i="9" s="1"/>
  <c r="K925" i="7"/>
  <c r="K925" i="9" s="1"/>
  <c r="K926" i="7"/>
  <c r="K926" i="9" s="1"/>
  <c r="K927" i="7"/>
  <c r="K927" i="9" s="1"/>
  <c r="K928" i="7"/>
  <c r="K928" i="9" s="1"/>
  <c r="K929" i="7"/>
  <c r="K929" i="9" s="1"/>
  <c r="K930" i="7"/>
  <c r="K930" i="9" s="1"/>
  <c r="K931" i="7"/>
  <c r="K931" i="9" s="1"/>
  <c r="K932" i="7"/>
  <c r="K932" i="9" s="1"/>
  <c r="K933" i="7"/>
  <c r="K933" i="9" s="1"/>
  <c r="K934" i="7"/>
  <c r="K934" i="9" s="1"/>
  <c r="K935" i="7"/>
  <c r="K935" i="9" s="1"/>
  <c r="K936" i="7"/>
  <c r="K936" i="9" s="1"/>
  <c r="K937" i="7"/>
  <c r="K937" i="9" s="1"/>
  <c r="K938" i="7"/>
  <c r="K938" i="9" s="1"/>
  <c r="K939" i="7"/>
  <c r="K939" i="9" s="1"/>
  <c r="K940" i="7"/>
  <c r="K940" i="9" s="1"/>
  <c r="K941" i="7"/>
  <c r="K941" i="9" s="1"/>
  <c r="K942" i="7"/>
  <c r="K942" i="9" s="1"/>
  <c r="K943" i="7"/>
  <c r="K943" i="9" s="1"/>
  <c r="K944" i="7"/>
  <c r="K944" i="9" s="1"/>
  <c r="K945" i="7"/>
  <c r="K945" i="9" s="1"/>
  <c r="K946" i="7"/>
  <c r="K946" i="9" s="1"/>
  <c r="K947" i="7"/>
  <c r="K947" i="9" s="1"/>
  <c r="K948" i="7"/>
  <c r="K948" i="9" s="1"/>
  <c r="K949" i="7"/>
  <c r="K949" i="9" s="1"/>
  <c r="K950" i="7"/>
  <c r="K950" i="9" s="1"/>
  <c r="K951" i="7"/>
  <c r="K951" i="9" s="1"/>
  <c r="K952" i="7"/>
  <c r="K952" i="9" s="1"/>
  <c r="K953" i="7"/>
  <c r="K953" i="9" s="1"/>
  <c r="K954" i="7"/>
  <c r="K954" i="9" s="1"/>
  <c r="K955" i="7"/>
  <c r="K955" i="9" s="1"/>
  <c r="K956" i="7"/>
  <c r="K956" i="9" s="1"/>
  <c r="K957" i="7"/>
  <c r="K957" i="9" s="1"/>
  <c r="K958" i="7"/>
  <c r="K958" i="9" s="1"/>
  <c r="K959" i="7"/>
  <c r="K959" i="9" s="1"/>
  <c r="K960" i="7"/>
  <c r="K960" i="9" s="1"/>
  <c r="K961" i="7"/>
  <c r="K961" i="9" s="1"/>
  <c r="K962" i="7"/>
  <c r="K962" i="9" s="1"/>
  <c r="K963" i="7"/>
  <c r="K963" i="9" s="1"/>
  <c r="K964" i="7"/>
  <c r="K964" i="9" s="1"/>
  <c r="K965" i="7"/>
  <c r="K965" i="9" s="1"/>
  <c r="K966" i="7"/>
  <c r="K966" i="9" s="1"/>
  <c r="K967" i="7"/>
  <c r="K967" i="9" s="1"/>
  <c r="K968" i="7"/>
  <c r="K968" i="9" s="1"/>
  <c r="K969" i="7"/>
  <c r="K969" i="9" s="1"/>
  <c r="K970" i="7"/>
  <c r="K970" i="9" s="1"/>
  <c r="K971" i="7"/>
  <c r="K971" i="9" s="1"/>
  <c r="K972" i="7"/>
  <c r="K972" i="9" s="1"/>
  <c r="K973" i="7"/>
  <c r="K973" i="9" s="1"/>
  <c r="K974" i="7"/>
  <c r="K974" i="9" s="1"/>
  <c r="K975" i="7"/>
  <c r="K975" i="9" s="1"/>
  <c r="K976" i="7"/>
  <c r="K976" i="9" s="1"/>
  <c r="K977" i="7"/>
  <c r="K977" i="9" s="1"/>
  <c r="K978" i="7"/>
  <c r="K978" i="9" s="1"/>
  <c r="K979" i="7"/>
  <c r="K979" i="9" s="1"/>
  <c r="K980" i="7"/>
  <c r="K980" i="9" s="1"/>
  <c r="K981" i="7"/>
  <c r="K981" i="9" s="1"/>
  <c r="K982" i="7"/>
  <c r="K982" i="9" s="1"/>
  <c r="K983" i="7"/>
  <c r="K983" i="9" s="1"/>
  <c r="K984" i="7"/>
  <c r="K984" i="9" s="1"/>
  <c r="K985" i="7"/>
  <c r="K985" i="9" s="1"/>
  <c r="K986" i="7"/>
  <c r="K986" i="9" s="1"/>
  <c r="K987" i="7"/>
  <c r="K987" i="9" s="1"/>
  <c r="K988" i="7"/>
  <c r="K988" i="9" s="1"/>
  <c r="K989" i="7"/>
  <c r="K989" i="9" s="1"/>
  <c r="K990" i="7"/>
  <c r="K990" i="9" s="1"/>
  <c r="K991" i="7"/>
  <c r="K991" i="9" s="1"/>
  <c r="K992" i="7"/>
  <c r="K992" i="9" s="1"/>
  <c r="K993" i="7"/>
  <c r="K993" i="9" s="1"/>
  <c r="K994" i="7"/>
  <c r="K994" i="9" s="1"/>
  <c r="K995" i="7"/>
  <c r="K995" i="9" s="1"/>
  <c r="K996" i="7"/>
  <c r="K996" i="9" s="1"/>
  <c r="K997" i="7"/>
  <c r="K997" i="9" s="1"/>
  <c r="K998" i="7"/>
  <c r="K998" i="9" s="1"/>
  <c r="K999" i="7"/>
  <c r="K999" i="9" s="1"/>
  <c r="K1000" i="7"/>
  <c r="K1000" i="9" s="1"/>
  <c r="K1001" i="7"/>
  <c r="K1001" i="9" s="1"/>
  <c r="K1002" i="7"/>
  <c r="K1002" i="9" s="1"/>
  <c r="K1003" i="7"/>
  <c r="K1003" i="9" s="1"/>
  <c r="K1004" i="7"/>
  <c r="K1004" i="9" s="1"/>
  <c r="K1005" i="7"/>
  <c r="K1005" i="9" s="1"/>
  <c r="K1006" i="7"/>
  <c r="K1006" i="9" s="1"/>
  <c r="K1007" i="7"/>
  <c r="K1007" i="9" s="1"/>
  <c r="K1008" i="7"/>
  <c r="K1008" i="9" s="1"/>
  <c r="K1009" i="7"/>
  <c r="K1009" i="9" s="1"/>
  <c r="K1010" i="7"/>
  <c r="K1010" i="9" s="1"/>
  <c r="K1011" i="7"/>
  <c r="K1011" i="9" s="1"/>
  <c r="K1012" i="7"/>
  <c r="K1012" i="9" s="1"/>
  <c r="K1013" i="7"/>
  <c r="K1013" i="9" s="1"/>
  <c r="K1014" i="7"/>
  <c r="K1014" i="9" s="1"/>
  <c r="K1015" i="7"/>
  <c r="K1015" i="9" s="1"/>
  <c r="K1016" i="7"/>
  <c r="K1016" i="9" s="1"/>
  <c r="K1017" i="7"/>
  <c r="K1017" i="9" s="1"/>
  <c r="K1018" i="7"/>
  <c r="K1018" i="9" s="1"/>
  <c r="K1019" i="7"/>
  <c r="K1019" i="9" s="1"/>
  <c r="K1020" i="7"/>
  <c r="K1020" i="9" s="1"/>
  <c r="K1021" i="7"/>
  <c r="K1021" i="9" s="1"/>
  <c r="K1022" i="7"/>
  <c r="K1022" i="9" s="1"/>
  <c r="K1023" i="7"/>
  <c r="K1023" i="9" s="1"/>
  <c r="K1024" i="7"/>
  <c r="K1024" i="9" s="1"/>
  <c r="K1025" i="7"/>
  <c r="K1025" i="9" s="1"/>
  <c r="K1026" i="7"/>
  <c r="K1026" i="9" s="1"/>
  <c r="K1027" i="7"/>
  <c r="K1027" i="9" s="1"/>
  <c r="K1028" i="7"/>
  <c r="K1028" i="9" s="1"/>
  <c r="K1029" i="7"/>
  <c r="K1029" i="9" s="1"/>
  <c r="K1030" i="7"/>
  <c r="K1030" i="9" s="1"/>
  <c r="K1031" i="7"/>
  <c r="K1031" i="9" s="1"/>
  <c r="K1032" i="7"/>
  <c r="K1032" i="9" s="1"/>
  <c r="K1033" i="7"/>
  <c r="K1033" i="9" s="1"/>
  <c r="K1034" i="7"/>
  <c r="K1034" i="9" s="1"/>
  <c r="K1035" i="7"/>
  <c r="K1035" i="9" s="1"/>
  <c r="K1036" i="7"/>
  <c r="K1036" i="9" s="1"/>
  <c r="K1037" i="7"/>
  <c r="K1037" i="9" s="1"/>
  <c r="K1038" i="7"/>
  <c r="K1038" i="9" s="1"/>
  <c r="K1039" i="7"/>
  <c r="K1039" i="9" s="1"/>
  <c r="K1040" i="7"/>
  <c r="K1040" i="9" s="1"/>
  <c r="K1041" i="7"/>
  <c r="K1041" i="9" s="1"/>
  <c r="K1042" i="7"/>
  <c r="K1042" i="9" s="1"/>
  <c r="K1043" i="7"/>
  <c r="K1043" i="9" s="1"/>
  <c r="K1044" i="7"/>
  <c r="K1044" i="9" s="1"/>
  <c r="K1045" i="7"/>
  <c r="K1045" i="9" s="1"/>
  <c r="K1046" i="7"/>
  <c r="K1046" i="9" s="1"/>
  <c r="K1047" i="7"/>
  <c r="K1047" i="9" s="1"/>
  <c r="K1048" i="7"/>
  <c r="K1048" i="9" s="1"/>
  <c r="K1049" i="7"/>
  <c r="K1049" i="9" s="1"/>
  <c r="K1050" i="7"/>
  <c r="K1050" i="9" s="1"/>
  <c r="K1051" i="7"/>
  <c r="K1051" i="9" s="1"/>
  <c r="K1052" i="7"/>
  <c r="K1052" i="9" s="1"/>
  <c r="K1053" i="7"/>
  <c r="K1053" i="9" s="1"/>
  <c r="K1054" i="7"/>
  <c r="K1054" i="9" s="1"/>
  <c r="K1055" i="7"/>
  <c r="K1055" i="9" s="1"/>
  <c r="K1056" i="7"/>
  <c r="K1056" i="9" s="1"/>
  <c r="K1057" i="7"/>
  <c r="K1057" i="9" s="1"/>
  <c r="K1058" i="7"/>
  <c r="K1058" i="9" s="1"/>
  <c r="K1059" i="7"/>
  <c r="K1059" i="9" s="1"/>
  <c r="K1060" i="7"/>
  <c r="K1060" i="9" s="1"/>
  <c r="K1061" i="7"/>
  <c r="K1061" i="9" s="1"/>
  <c r="K1062" i="7"/>
  <c r="K1062" i="9" s="1"/>
  <c r="K1063" i="7"/>
  <c r="K1063" i="9" s="1"/>
  <c r="K1064" i="7"/>
  <c r="K1064" i="9" s="1"/>
  <c r="K1065" i="7"/>
  <c r="K1065" i="9" s="1"/>
  <c r="K1066" i="7"/>
  <c r="K1066" i="9" s="1"/>
  <c r="K1067" i="7"/>
  <c r="K1067" i="9" s="1"/>
  <c r="K1068" i="7"/>
  <c r="K1068" i="9" s="1"/>
  <c r="K1069" i="7"/>
  <c r="K1069" i="9" s="1"/>
  <c r="K1070" i="7"/>
  <c r="K1070" i="9" s="1"/>
  <c r="K1071" i="7"/>
  <c r="K1071" i="9" s="1"/>
  <c r="K1072" i="7"/>
  <c r="K1072" i="9" s="1"/>
  <c r="K1073" i="7"/>
  <c r="K1073" i="9" s="1"/>
  <c r="K1074" i="7"/>
  <c r="K1074" i="9" s="1"/>
  <c r="K1075" i="7"/>
  <c r="K1075" i="9" s="1"/>
  <c r="K1076" i="7"/>
  <c r="K1076" i="9" s="1"/>
  <c r="K1077" i="7"/>
  <c r="K1077" i="9" s="1"/>
  <c r="K1078" i="7"/>
  <c r="K1078" i="9" s="1"/>
  <c r="K1079" i="7"/>
  <c r="K1079" i="9" s="1"/>
  <c r="K1080" i="7"/>
  <c r="K1080" i="9" s="1"/>
  <c r="K1081" i="7"/>
  <c r="K1081" i="9" s="1"/>
  <c r="K1082" i="7"/>
  <c r="K1082" i="9" s="1"/>
  <c r="K1083" i="7"/>
  <c r="K1083" i="9" s="1"/>
  <c r="K1084" i="7"/>
  <c r="K1084" i="9" s="1"/>
  <c r="K1085" i="7"/>
  <c r="K1085" i="9" s="1"/>
  <c r="K1086" i="7"/>
  <c r="K1086" i="9" s="1"/>
  <c r="K1087" i="7"/>
  <c r="K1087" i="9" s="1"/>
  <c r="K1088" i="7"/>
  <c r="K1088" i="9" s="1"/>
  <c r="K1089" i="7"/>
  <c r="K1089" i="9" s="1"/>
  <c r="K1090" i="7"/>
  <c r="K1090" i="9" s="1"/>
  <c r="K1091" i="7"/>
  <c r="K1091" i="9" s="1"/>
  <c r="K1092" i="7"/>
  <c r="K1092" i="9" s="1"/>
  <c r="K1093" i="7"/>
  <c r="K1093" i="9" s="1"/>
  <c r="K1094" i="7"/>
  <c r="K1094" i="9" s="1"/>
  <c r="K1095" i="7"/>
  <c r="K1095" i="9" s="1"/>
  <c r="K1096" i="7"/>
  <c r="K1096" i="9" s="1"/>
  <c r="K1097" i="7"/>
  <c r="K1097" i="9" s="1"/>
  <c r="K1098" i="7"/>
  <c r="K1098" i="9" s="1"/>
  <c r="K1099" i="7"/>
  <c r="K1099" i="9" s="1"/>
  <c r="K1100" i="7"/>
  <c r="K1100" i="9" s="1"/>
  <c r="K1101" i="7"/>
  <c r="K1101" i="9" s="1"/>
  <c r="K1102" i="7"/>
  <c r="K1102" i="9" s="1"/>
  <c r="K1103" i="7"/>
  <c r="K1103" i="9" s="1"/>
  <c r="K1104" i="7"/>
  <c r="K1104" i="9" s="1"/>
  <c r="K1105" i="7"/>
  <c r="K1105" i="9" s="1"/>
  <c r="K1106" i="7"/>
  <c r="K1106" i="9" s="1"/>
  <c r="K1107" i="7"/>
  <c r="K1107" i="9" s="1"/>
  <c r="K1108" i="7"/>
  <c r="K1108" i="9" s="1"/>
  <c r="K1109" i="7"/>
  <c r="K1109" i="9" s="1"/>
  <c r="K1110" i="7"/>
  <c r="K1110" i="9" s="1"/>
  <c r="K1111" i="7"/>
  <c r="K1111" i="9" s="1"/>
  <c r="K1112" i="7"/>
  <c r="K1112" i="9" s="1"/>
  <c r="K1113" i="7"/>
  <c r="K1113" i="9" s="1"/>
  <c r="K1114" i="7"/>
  <c r="K1114" i="9" s="1"/>
  <c r="K1115" i="7"/>
  <c r="K1115" i="9" s="1"/>
  <c r="K1116" i="7"/>
  <c r="K1116" i="9" s="1"/>
  <c r="K1117" i="7"/>
  <c r="K1117" i="9" s="1"/>
  <c r="K1118" i="7"/>
  <c r="K1118" i="9" s="1"/>
  <c r="K1119" i="7"/>
  <c r="K1119" i="9" s="1"/>
  <c r="K1120" i="7"/>
  <c r="K1120" i="9" s="1"/>
  <c r="K1121" i="7"/>
  <c r="K1121" i="9" s="1"/>
  <c r="K1122" i="7"/>
  <c r="K1122" i="9" s="1"/>
  <c r="K1123" i="7"/>
  <c r="K1123" i="9" s="1"/>
  <c r="K1124" i="7"/>
  <c r="K1124" i="9" s="1"/>
  <c r="K1125" i="7"/>
  <c r="K1125" i="9" s="1"/>
  <c r="K1126" i="7"/>
  <c r="K1126" i="9" s="1"/>
  <c r="K1127" i="7"/>
  <c r="K1127" i="9" s="1"/>
  <c r="K1128" i="7"/>
  <c r="K1128" i="9" s="1"/>
  <c r="K1129" i="7"/>
  <c r="K1129" i="9" s="1"/>
  <c r="K1130" i="7"/>
  <c r="K1130" i="9" s="1"/>
  <c r="K1131" i="7"/>
  <c r="K1131" i="9" s="1"/>
  <c r="K1132" i="7"/>
  <c r="K1132" i="9" s="1"/>
  <c r="K1133" i="7"/>
  <c r="K1133" i="9" s="1"/>
  <c r="K1134" i="7"/>
  <c r="K1134" i="9" s="1"/>
  <c r="K1135" i="7"/>
  <c r="K1135" i="9" s="1"/>
  <c r="K1136" i="7"/>
  <c r="K1136" i="9" s="1"/>
  <c r="K1137" i="7"/>
  <c r="K1137" i="9" s="1"/>
  <c r="K1138" i="7"/>
  <c r="K1138" i="9" s="1"/>
  <c r="K1139" i="7"/>
  <c r="K1139" i="9" s="1"/>
  <c r="K1140" i="7"/>
  <c r="K1140" i="9" s="1"/>
  <c r="K1141" i="7"/>
  <c r="K1141" i="9" s="1"/>
  <c r="K1142" i="7"/>
  <c r="K1142" i="9" s="1"/>
  <c r="K1143" i="7"/>
  <c r="K1143" i="9" s="1"/>
  <c r="K1144" i="7"/>
  <c r="K1144" i="9" s="1"/>
  <c r="K1145" i="7"/>
  <c r="K1145" i="9" s="1"/>
  <c r="K1146" i="7"/>
  <c r="K1146" i="9" s="1"/>
  <c r="K1147" i="7"/>
  <c r="K1147" i="9" s="1"/>
  <c r="K1148" i="7"/>
  <c r="K1148" i="9" s="1"/>
  <c r="K1149" i="7"/>
  <c r="K1149" i="9" s="1"/>
  <c r="K1150" i="7"/>
  <c r="K1150" i="9" s="1"/>
  <c r="K1151" i="7"/>
  <c r="K1151" i="9" s="1"/>
  <c r="K1152" i="7"/>
  <c r="K1152" i="9" s="1"/>
  <c r="K1153" i="7"/>
  <c r="K1153" i="9" s="1"/>
  <c r="K1154" i="7"/>
  <c r="K1154" i="9" s="1"/>
  <c r="K1155" i="7"/>
  <c r="K1155" i="9" s="1"/>
  <c r="K1156" i="7"/>
  <c r="K1156" i="9" s="1"/>
  <c r="K1157" i="7"/>
  <c r="K1157" i="9" s="1"/>
  <c r="K1158" i="7"/>
  <c r="K1158" i="9" s="1"/>
  <c r="K1159" i="7"/>
  <c r="K1159" i="9" s="1"/>
  <c r="K1160" i="7"/>
  <c r="K1160" i="9" s="1"/>
  <c r="K1161" i="7"/>
  <c r="K1161" i="9" s="1"/>
  <c r="K1162" i="7"/>
  <c r="K1162" i="9" s="1"/>
  <c r="K1163" i="7"/>
  <c r="K1163" i="9" s="1"/>
  <c r="K1164" i="7"/>
  <c r="K1164" i="9" s="1"/>
  <c r="K1165" i="7"/>
  <c r="K1165" i="9" s="1"/>
  <c r="K1166" i="7"/>
  <c r="K1166" i="9" s="1"/>
  <c r="K1167" i="7"/>
  <c r="K1167" i="9" s="1"/>
  <c r="K1168" i="7"/>
  <c r="K1168" i="9" s="1"/>
  <c r="K1169" i="7"/>
  <c r="K1169" i="9" s="1"/>
  <c r="K1170" i="7"/>
  <c r="K1170" i="9" s="1"/>
  <c r="K1171" i="7"/>
  <c r="K1171" i="9" s="1"/>
  <c r="K1172" i="7"/>
  <c r="K1172" i="9" s="1"/>
  <c r="K1173" i="7"/>
  <c r="K1173" i="9" s="1"/>
  <c r="K1174" i="7"/>
  <c r="K1174" i="9" s="1"/>
  <c r="K1175" i="7"/>
  <c r="K1175" i="9" s="1"/>
  <c r="K1176" i="7"/>
  <c r="K1176" i="9" s="1"/>
  <c r="K1177" i="7"/>
  <c r="K1177" i="9" s="1"/>
  <c r="K1178" i="7"/>
  <c r="K1178" i="9" s="1"/>
  <c r="K1179" i="7"/>
  <c r="K1179" i="9" s="1"/>
  <c r="K1180" i="7"/>
  <c r="K1180" i="9" s="1"/>
  <c r="K1181" i="7"/>
  <c r="K1181" i="9" s="1"/>
  <c r="K1182" i="7"/>
  <c r="K1182" i="9" s="1"/>
  <c r="K1183" i="7"/>
  <c r="K1183" i="9" s="1"/>
  <c r="K1184" i="7"/>
  <c r="K1184" i="9" s="1"/>
  <c r="K1185" i="7"/>
  <c r="K1185" i="9" s="1"/>
  <c r="K1186" i="7"/>
  <c r="K1186" i="9" s="1"/>
  <c r="K1187" i="7"/>
  <c r="K1187" i="9" s="1"/>
  <c r="K1188" i="7"/>
  <c r="K1188" i="9" s="1"/>
  <c r="K1189" i="7"/>
  <c r="K1189" i="9" s="1"/>
  <c r="K1190" i="7"/>
  <c r="K1190" i="9" s="1"/>
  <c r="K1191" i="7"/>
  <c r="K1191" i="9" s="1"/>
  <c r="K1192" i="7"/>
  <c r="K1192" i="9" s="1"/>
  <c r="K1193" i="7"/>
  <c r="K1193" i="9" s="1"/>
  <c r="K1194" i="7"/>
  <c r="K1194" i="9" s="1"/>
  <c r="K1195" i="7"/>
  <c r="K1195" i="9" s="1"/>
  <c r="K1196" i="7"/>
  <c r="K1196" i="9" s="1"/>
  <c r="K1197" i="7"/>
  <c r="K1197" i="9" s="1"/>
  <c r="K1198" i="7"/>
  <c r="K1198" i="9" s="1"/>
  <c r="K1199" i="7"/>
  <c r="K1199" i="9" s="1"/>
  <c r="K1200" i="7"/>
  <c r="K1200" i="9" s="1"/>
  <c r="K1201" i="7"/>
  <c r="K1201" i="9" s="1"/>
  <c r="K1202" i="7"/>
  <c r="K1202" i="9" s="1"/>
  <c r="K1203" i="7"/>
  <c r="K1203" i="9" s="1"/>
  <c r="K1204" i="7"/>
  <c r="K1204" i="9" s="1"/>
  <c r="K1205" i="7"/>
  <c r="K1205" i="9" s="1"/>
  <c r="K1206" i="7"/>
  <c r="K1206" i="9" s="1"/>
  <c r="K1207" i="7"/>
  <c r="K1207" i="9" s="1"/>
  <c r="K1208" i="7"/>
  <c r="K1208" i="9" s="1"/>
  <c r="K1209" i="7"/>
  <c r="K1209" i="9" s="1"/>
  <c r="K1210" i="7"/>
  <c r="K1210" i="9" s="1"/>
  <c r="K1211" i="7"/>
  <c r="K1211" i="9" s="1"/>
  <c r="K1212" i="7"/>
  <c r="K1212" i="9" s="1"/>
  <c r="K1213" i="7"/>
  <c r="K1213" i="9" s="1"/>
  <c r="K1214" i="7"/>
  <c r="K1214" i="9" s="1"/>
  <c r="K1215" i="7"/>
  <c r="K1215" i="9" s="1"/>
  <c r="K1216" i="7"/>
  <c r="K1216" i="9" s="1"/>
  <c r="K1217" i="7"/>
  <c r="K1217" i="9" s="1"/>
  <c r="K1218" i="7"/>
  <c r="K1218" i="9" s="1"/>
  <c r="K1219" i="7"/>
  <c r="K1219" i="9" s="1"/>
  <c r="K1220" i="7"/>
  <c r="K1220" i="9" s="1"/>
  <c r="K1221" i="7"/>
  <c r="K1221" i="9" s="1"/>
  <c r="K1222" i="7"/>
  <c r="K1222" i="9" s="1"/>
  <c r="K1223" i="7"/>
  <c r="K1223" i="9" s="1"/>
  <c r="K1224" i="7"/>
  <c r="K1224" i="9" s="1"/>
  <c r="K1225" i="7"/>
  <c r="K1225" i="9" s="1"/>
  <c r="K1226" i="7"/>
  <c r="K1226" i="9" s="1"/>
  <c r="K1227" i="7"/>
  <c r="K1227" i="9" s="1"/>
  <c r="K1228" i="7"/>
  <c r="K1228" i="9" s="1"/>
  <c r="K1229" i="7"/>
  <c r="K1229" i="9" s="1"/>
  <c r="K1230" i="7"/>
  <c r="K1230" i="9" s="1"/>
  <c r="K1231" i="7"/>
  <c r="K1231" i="9" s="1"/>
  <c r="K1232" i="7"/>
  <c r="K1232" i="9" s="1"/>
  <c r="K1233" i="7"/>
  <c r="K1233" i="9" s="1"/>
  <c r="K1234" i="7"/>
  <c r="K1234" i="9" s="1"/>
  <c r="K1235" i="7"/>
  <c r="K1235" i="9" s="1"/>
  <c r="K1236" i="7"/>
  <c r="K1236" i="9" s="1"/>
  <c r="K1237" i="7"/>
  <c r="K1237" i="9" s="1"/>
  <c r="K1238" i="7"/>
  <c r="K1238" i="9" s="1"/>
  <c r="K1239" i="7"/>
  <c r="K1239" i="9" s="1"/>
  <c r="K1240" i="7"/>
  <c r="K1240" i="9" s="1"/>
  <c r="K1241" i="7"/>
  <c r="K1241" i="9" s="1"/>
  <c r="K1242" i="7"/>
  <c r="K1242" i="9" s="1"/>
  <c r="K1243" i="7"/>
  <c r="K1243" i="9" s="1"/>
  <c r="K1244" i="7"/>
  <c r="K1244" i="9" s="1"/>
  <c r="K1245" i="7"/>
  <c r="K1245" i="9" s="1"/>
  <c r="K1246" i="7"/>
  <c r="K1246" i="9" s="1"/>
  <c r="K1247" i="7"/>
  <c r="K1247" i="9" s="1"/>
  <c r="K1248" i="7"/>
  <c r="K1248" i="9" s="1"/>
  <c r="K1249" i="7"/>
  <c r="K1249" i="9" s="1"/>
  <c r="K1250" i="7"/>
  <c r="K1250" i="9" s="1"/>
  <c r="K1251" i="7"/>
  <c r="K1251" i="9" s="1"/>
  <c r="K1252" i="7"/>
  <c r="K1252" i="9" s="1"/>
  <c r="K1253" i="7"/>
  <c r="K1253" i="9" s="1"/>
  <c r="K1254" i="7"/>
  <c r="K1254" i="9" s="1"/>
  <c r="K1255" i="7"/>
  <c r="K1255" i="9" s="1"/>
  <c r="K1256" i="7"/>
  <c r="K1256" i="9" s="1"/>
  <c r="K1257" i="7"/>
  <c r="K1257" i="9" s="1"/>
  <c r="K1258" i="7"/>
  <c r="K1258" i="9" s="1"/>
  <c r="K1259" i="7"/>
  <c r="K1259" i="9" s="1"/>
  <c r="K1260" i="7"/>
  <c r="K1260" i="9" s="1"/>
  <c r="K1261" i="7"/>
  <c r="K1261" i="9" s="1"/>
  <c r="K1262" i="7"/>
  <c r="K1262" i="9" s="1"/>
  <c r="K1263" i="7"/>
  <c r="K1263" i="9" s="1"/>
  <c r="K1264" i="7"/>
  <c r="K1264" i="9" s="1"/>
  <c r="K1265" i="7"/>
  <c r="K1265" i="9" s="1"/>
  <c r="K1266" i="7"/>
  <c r="K1266" i="9" s="1"/>
  <c r="K1267" i="7"/>
  <c r="K1267" i="9" s="1"/>
  <c r="K1268" i="7"/>
  <c r="K1268" i="9" s="1"/>
  <c r="K1269" i="7"/>
  <c r="K1269" i="9" s="1"/>
  <c r="K1270" i="7"/>
  <c r="K1270" i="9" s="1"/>
  <c r="K1271" i="7"/>
  <c r="K1271" i="9" s="1"/>
  <c r="K1272" i="7"/>
  <c r="K1272" i="9" s="1"/>
  <c r="K1273" i="7"/>
  <c r="K1273" i="9" s="1"/>
  <c r="K1274" i="7"/>
  <c r="K1274" i="9" s="1"/>
  <c r="K1275" i="7"/>
  <c r="K1275" i="9" s="1"/>
  <c r="K1276" i="7"/>
  <c r="K1276" i="9" s="1"/>
  <c r="K1277" i="7"/>
  <c r="K1277" i="9" s="1"/>
  <c r="K1278" i="7"/>
  <c r="K1278" i="9" s="1"/>
  <c r="K1279" i="7"/>
  <c r="K1279" i="9" s="1"/>
  <c r="K1280" i="7"/>
  <c r="K1280" i="9" s="1"/>
  <c r="K1281" i="7"/>
  <c r="K1281" i="9" s="1"/>
  <c r="K1282" i="7"/>
  <c r="K1282" i="9" s="1"/>
  <c r="K1283" i="7"/>
  <c r="K1283" i="9" s="1"/>
  <c r="K1284" i="7"/>
  <c r="K1284" i="9" s="1"/>
  <c r="K1285" i="7"/>
  <c r="K1285" i="9" s="1"/>
  <c r="K1286" i="7"/>
  <c r="K1286" i="9" s="1"/>
  <c r="K1287" i="7"/>
  <c r="K1287" i="9" s="1"/>
  <c r="K1288" i="7"/>
  <c r="K1288" i="9" s="1"/>
  <c r="K1289" i="7"/>
  <c r="K1289" i="9" s="1"/>
  <c r="K1290" i="7"/>
  <c r="K1290" i="9" s="1"/>
  <c r="K1291" i="7"/>
  <c r="K1291" i="9" s="1"/>
  <c r="K1292" i="7"/>
  <c r="K1292" i="9" s="1"/>
  <c r="K1293" i="7"/>
  <c r="K1293" i="9" s="1"/>
  <c r="K1294" i="7"/>
  <c r="K1294" i="9" s="1"/>
  <c r="K1295" i="7"/>
  <c r="K1295" i="9" s="1"/>
  <c r="K1296" i="7"/>
  <c r="K1296" i="9" s="1"/>
  <c r="K1297" i="7"/>
  <c r="K1297" i="9" s="1"/>
  <c r="K1298" i="7"/>
  <c r="K1298" i="9" s="1"/>
  <c r="K1299" i="7"/>
  <c r="K1299" i="9" s="1"/>
  <c r="K1300" i="7"/>
  <c r="K1300" i="9" s="1"/>
  <c r="K1301" i="7"/>
  <c r="K1301" i="9" s="1"/>
  <c r="K1302" i="7"/>
  <c r="K1302" i="9" s="1"/>
  <c r="K1303" i="7"/>
  <c r="K1303" i="9" s="1"/>
  <c r="K1304" i="7"/>
  <c r="K1304" i="9" s="1"/>
  <c r="K1305" i="7"/>
  <c r="K1305" i="9" s="1"/>
  <c r="K1306" i="7"/>
  <c r="K1306" i="9" s="1"/>
  <c r="K1307" i="7"/>
  <c r="K1307" i="9" s="1"/>
  <c r="K1308" i="7"/>
  <c r="K1308" i="9" s="1"/>
  <c r="K1309" i="7"/>
  <c r="K1309" i="9" s="1"/>
  <c r="K1310" i="7"/>
  <c r="K1310" i="9" s="1"/>
  <c r="K1311" i="7"/>
  <c r="K1311" i="9" s="1"/>
  <c r="K1312" i="7"/>
  <c r="K1312" i="9" s="1"/>
  <c r="K1313" i="7"/>
  <c r="K1313" i="9" s="1"/>
  <c r="K1314" i="7"/>
  <c r="K1314" i="9" s="1"/>
  <c r="K1315" i="7"/>
  <c r="K1315" i="9" s="1"/>
  <c r="K1316" i="7"/>
  <c r="K1316" i="9" s="1"/>
  <c r="K1317" i="7"/>
  <c r="K1317" i="9" s="1"/>
  <c r="K1318" i="7"/>
  <c r="K1318" i="9" s="1"/>
  <c r="K1319" i="7"/>
  <c r="K1319" i="9" s="1"/>
  <c r="K1320" i="7"/>
  <c r="K1320" i="9" s="1"/>
  <c r="K1321" i="7"/>
  <c r="K1321" i="9" s="1"/>
  <c r="K1322" i="7"/>
  <c r="K1322" i="9" s="1"/>
  <c r="K1323" i="7"/>
  <c r="K1323" i="9" s="1"/>
  <c r="K1324" i="7"/>
  <c r="K1324" i="9" s="1"/>
  <c r="K1325" i="7"/>
  <c r="K1325" i="9" s="1"/>
  <c r="K1326" i="7"/>
  <c r="K1326" i="9" s="1"/>
  <c r="K1327" i="7"/>
  <c r="K1327" i="9" s="1"/>
  <c r="K1328" i="7"/>
  <c r="K1328" i="9" s="1"/>
  <c r="K1329" i="7"/>
  <c r="K1329" i="9" s="1"/>
  <c r="K1330" i="7"/>
  <c r="K1330" i="9" s="1"/>
  <c r="K1331" i="7"/>
  <c r="K1331" i="9" s="1"/>
  <c r="K1332" i="7"/>
  <c r="K1332" i="9" s="1"/>
  <c r="K1333" i="7"/>
  <c r="K1333" i="9" s="1"/>
  <c r="K1334" i="7"/>
  <c r="K1334" i="9" s="1"/>
  <c r="K1335" i="7"/>
  <c r="K1335" i="9" s="1"/>
  <c r="K1336" i="7"/>
  <c r="K1336" i="9" s="1"/>
  <c r="K1337" i="7"/>
  <c r="K1337" i="9" s="1"/>
  <c r="K1338" i="7"/>
  <c r="K1338" i="9" s="1"/>
  <c r="K1339" i="7"/>
  <c r="K1339" i="9" s="1"/>
  <c r="K1340" i="7"/>
  <c r="K1340" i="9" s="1"/>
  <c r="K1341" i="7"/>
  <c r="K1341" i="9" s="1"/>
  <c r="K1342" i="7"/>
  <c r="K1342" i="9" s="1"/>
  <c r="K1343" i="7"/>
  <c r="K1343" i="9" s="1"/>
  <c r="K1344" i="7"/>
  <c r="K1344" i="9" s="1"/>
  <c r="K1345" i="7"/>
  <c r="K1345" i="9" s="1"/>
  <c r="K1346" i="7"/>
  <c r="K1346" i="9" s="1"/>
  <c r="K1347" i="7"/>
  <c r="K1347" i="9" s="1"/>
  <c r="K1348" i="7"/>
  <c r="K1348" i="9" s="1"/>
  <c r="K1349" i="7"/>
  <c r="K1349" i="9" s="1"/>
  <c r="K1350" i="7"/>
  <c r="K1350" i="9" s="1"/>
  <c r="K1351" i="7"/>
  <c r="K1351" i="9" s="1"/>
  <c r="K1352" i="7"/>
  <c r="K1352" i="9" s="1"/>
  <c r="K1353" i="7"/>
  <c r="K1353" i="9" s="1"/>
  <c r="K1354" i="7"/>
  <c r="K1354" i="9" s="1"/>
  <c r="K1355" i="7"/>
  <c r="K1355" i="9" s="1"/>
  <c r="K1356" i="7"/>
  <c r="K1356" i="9" s="1"/>
  <c r="K1357" i="7"/>
  <c r="K1357" i="9" s="1"/>
  <c r="K1358" i="7"/>
  <c r="K1358" i="9" s="1"/>
  <c r="K1359" i="7"/>
  <c r="K1359" i="9" s="1"/>
  <c r="K1360" i="7"/>
  <c r="K1360" i="9" s="1"/>
  <c r="K1361" i="7"/>
  <c r="K1361" i="9" s="1"/>
  <c r="K1362" i="7"/>
  <c r="K1362" i="9" s="1"/>
  <c r="K1363" i="7"/>
  <c r="K1363" i="9" s="1"/>
  <c r="K1364" i="7"/>
  <c r="K1364" i="9" s="1"/>
  <c r="K1365" i="7"/>
  <c r="K1365" i="9" s="1"/>
  <c r="K1366" i="7"/>
  <c r="K1366" i="9" s="1"/>
  <c r="K1367" i="7"/>
  <c r="K1367" i="9" s="1"/>
  <c r="K1368" i="7"/>
  <c r="K1368" i="9" s="1"/>
  <c r="K1369" i="7"/>
  <c r="K1369" i="9" s="1"/>
  <c r="K1370" i="7"/>
  <c r="K1370" i="9" s="1"/>
  <c r="K1371" i="7"/>
  <c r="K1371" i="9" s="1"/>
  <c r="K1372" i="7"/>
  <c r="K1372" i="9" s="1"/>
  <c r="K1373" i="7"/>
  <c r="K1373" i="9" s="1"/>
  <c r="K1374" i="7"/>
  <c r="K1374" i="9" s="1"/>
  <c r="K1375" i="7"/>
  <c r="K1375" i="9" s="1"/>
  <c r="K1376" i="7"/>
  <c r="K1376" i="9" s="1"/>
  <c r="K1377" i="7"/>
  <c r="K1377" i="9" s="1"/>
  <c r="K1378" i="7"/>
  <c r="K1378" i="9" s="1"/>
  <c r="K1379" i="7"/>
  <c r="K1379" i="9" s="1"/>
  <c r="K1380" i="7"/>
  <c r="K1380" i="9" s="1"/>
  <c r="K1381" i="7"/>
  <c r="K1381" i="9" s="1"/>
  <c r="K1382" i="7"/>
  <c r="K1382" i="9" s="1"/>
  <c r="K1383" i="7"/>
  <c r="K1383" i="9" s="1"/>
  <c r="K1384" i="7"/>
  <c r="K1384" i="9" s="1"/>
  <c r="K1385" i="7"/>
  <c r="K1385" i="9" s="1"/>
  <c r="K1386" i="7"/>
  <c r="K1386" i="9" s="1"/>
  <c r="K1387" i="7"/>
  <c r="K1387" i="9" s="1"/>
  <c r="K1388" i="7"/>
  <c r="K1388" i="9" s="1"/>
  <c r="K1389" i="7"/>
  <c r="K1389" i="9" s="1"/>
  <c r="K1390" i="7"/>
  <c r="K1390" i="9" s="1"/>
  <c r="K1391" i="7"/>
  <c r="K1391" i="9" s="1"/>
  <c r="K1392" i="7"/>
  <c r="K1392" i="9" s="1"/>
  <c r="K1393" i="7"/>
  <c r="K1393" i="9" s="1"/>
  <c r="K1394" i="7"/>
  <c r="K1394" i="9" s="1"/>
  <c r="K1395" i="7"/>
  <c r="K1395" i="9" s="1"/>
  <c r="K1396" i="7"/>
  <c r="K1396" i="9" s="1"/>
  <c r="K1397" i="7"/>
  <c r="K1397" i="9" s="1"/>
  <c r="K1398" i="7"/>
  <c r="K1398" i="9" s="1"/>
  <c r="K1399" i="7"/>
  <c r="K1399" i="9" s="1"/>
  <c r="K1400" i="7"/>
  <c r="K1400" i="9" s="1"/>
  <c r="K1401" i="7"/>
  <c r="K1401" i="9" s="1"/>
  <c r="K1402" i="7"/>
  <c r="K1402" i="9" s="1"/>
  <c r="K1403" i="7"/>
  <c r="K1403" i="9" s="1"/>
  <c r="K1404" i="7"/>
  <c r="K1404" i="9" s="1"/>
  <c r="K1405" i="7"/>
  <c r="K1405" i="9" s="1"/>
  <c r="K1406" i="7"/>
  <c r="K1406" i="9" s="1"/>
  <c r="K1407" i="7"/>
  <c r="K1407" i="9" s="1"/>
  <c r="K1408" i="7"/>
  <c r="K1408" i="9" s="1"/>
  <c r="K1409" i="7"/>
  <c r="K1409" i="9" s="1"/>
  <c r="K1410" i="7"/>
  <c r="K1410" i="9" s="1"/>
  <c r="K1411" i="7"/>
  <c r="K1411" i="9" s="1"/>
  <c r="K1412" i="7"/>
  <c r="K1412" i="9" s="1"/>
  <c r="K1413" i="7"/>
  <c r="K1413" i="9" s="1"/>
  <c r="K1414" i="7"/>
  <c r="K1414" i="9" s="1"/>
  <c r="K1415" i="7"/>
  <c r="K1415" i="9" s="1"/>
  <c r="K1416" i="7"/>
  <c r="K1416" i="9" s="1"/>
  <c r="K1417" i="7"/>
  <c r="K1417" i="9" s="1"/>
  <c r="K1418" i="7"/>
  <c r="K1418" i="9" s="1"/>
  <c r="K1419" i="7"/>
  <c r="K1419" i="9" s="1"/>
  <c r="K1420" i="7"/>
  <c r="K1420" i="9" s="1"/>
  <c r="K1421" i="7"/>
  <c r="K1421" i="9" s="1"/>
  <c r="K1422" i="7"/>
  <c r="K1422" i="9" s="1"/>
  <c r="K1423" i="7"/>
  <c r="K1423" i="9" s="1"/>
  <c r="K1424" i="7"/>
  <c r="K1424" i="9" s="1"/>
  <c r="K1425" i="7"/>
  <c r="K1425" i="9" s="1"/>
  <c r="K1426" i="7"/>
  <c r="K1426" i="9" s="1"/>
  <c r="K1427" i="7"/>
  <c r="K1427" i="9" s="1"/>
  <c r="K1428" i="7"/>
  <c r="K1428" i="9" s="1"/>
  <c r="K1429" i="7"/>
  <c r="K1429" i="9" s="1"/>
  <c r="K1430" i="7"/>
  <c r="K1430" i="9" s="1"/>
  <c r="K1431" i="7"/>
  <c r="K1431" i="9" s="1"/>
  <c r="K1432" i="7"/>
  <c r="K1432" i="9" s="1"/>
  <c r="K1433" i="7"/>
  <c r="K1433" i="9" s="1"/>
  <c r="K1434" i="7"/>
  <c r="K1434" i="9" s="1"/>
  <c r="K1435" i="7"/>
  <c r="K1435" i="9" s="1"/>
  <c r="K1436" i="7"/>
  <c r="K1436" i="9" s="1"/>
  <c r="K1437" i="7"/>
  <c r="K1437" i="9" s="1"/>
  <c r="K1438" i="7"/>
  <c r="K1438" i="9" s="1"/>
  <c r="K1439" i="7"/>
  <c r="K1439" i="9" s="1"/>
  <c r="K1440" i="7"/>
  <c r="K1440" i="9" s="1"/>
  <c r="K1441" i="7"/>
  <c r="K1441" i="9" s="1"/>
  <c r="K1442" i="7"/>
  <c r="K1442" i="9" s="1"/>
  <c r="K1443" i="7"/>
  <c r="K1443" i="9" s="1"/>
  <c r="K1444" i="7"/>
  <c r="K1444" i="9" s="1"/>
  <c r="K1445" i="7"/>
  <c r="K1445" i="9" s="1"/>
  <c r="K1446" i="7"/>
  <c r="K1446" i="9" s="1"/>
  <c r="K1447" i="7"/>
  <c r="K1447" i="9" s="1"/>
  <c r="K1448" i="7"/>
  <c r="K1448" i="9" s="1"/>
  <c r="K1449" i="7"/>
  <c r="K1449" i="9" s="1"/>
  <c r="K1450" i="7"/>
  <c r="K1450" i="9" s="1"/>
  <c r="K1451" i="7"/>
  <c r="K1451" i="9" s="1"/>
  <c r="K1452" i="7"/>
  <c r="K1452" i="9" s="1"/>
  <c r="K1453" i="7"/>
  <c r="K1453" i="9" s="1"/>
  <c r="K1454" i="7"/>
  <c r="K1454" i="9" s="1"/>
  <c r="K1455" i="7"/>
  <c r="K1455" i="9" s="1"/>
  <c r="K1456" i="7"/>
  <c r="K1456" i="9" s="1"/>
  <c r="K1457" i="7"/>
  <c r="K1457" i="9" s="1"/>
  <c r="K1458" i="7"/>
  <c r="K1458" i="9" s="1"/>
  <c r="K1459" i="7"/>
  <c r="K1459" i="9" s="1"/>
  <c r="K1460" i="7"/>
  <c r="K1460" i="9" s="1"/>
  <c r="K1461" i="7"/>
  <c r="K1461" i="9" s="1"/>
  <c r="K1462" i="7"/>
  <c r="K1462" i="9" s="1"/>
  <c r="K1463" i="7"/>
  <c r="K1463" i="9" s="1"/>
  <c r="K1464" i="7"/>
  <c r="K1464" i="9" s="1"/>
  <c r="K1465" i="7"/>
  <c r="K1465" i="9" s="1"/>
  <c r="K1466" i="7"/>
  <c r="K1466" i="9" s="1"/>
  <c r="K1467" i="7"/>
  <c r="K1467" i="9" s="1"/>
  <c r="K1468" i="7"/>
  <c r="K1468" i="9" s="1"/>
  <c r="K1469" i="7"/>
  <c r="K1469" i="9" s="1"/>
  <c r="K1470" i="7"/>
  <c r="K1470" i="9" s="1"/>
  <c r="K1471" i="7"/>
  <c r="K1471" i="9" s="1"/>
  <c r="K1472" i="7"/>
  <c r="K1472" i="9" s="1"/>
  <c r="K1473" i="7"/>
  <c r="K1473" i="9" s="1"/>
  <c r="K1474" i="7"/>
  <c r="K1474" i="9" s="1"/>
  <c r="K1475" i="7"/>
  <c r="K1475" i="9" s="1"/>
  <c r="K1476" i="7"/>
  <c r="K1476" i="9" s="1"/>
  <c r="K1477" i="7"/>
  <c r="K1477" i="9" s="1"/>
  <c r="K1478" i="7"/>
  <c r="K1478" i="9" s="1"/>
  <c r="K1479" i="7"/>
  <c r="K1479" i="9" s="1"/>
  <c r="K1480" i="7"/>
  <c r="K1480" i="9" s="1"/>
  <c r="K1481" i="7"/>
  <c r="K1481" i="9" s="1"/>
  <c r="K1482" i="7"/>
  <c r="K1482" i="9" s="1"/>
  <c r="K1483" i="7"/>
  <c r="K1483" i="9" s="1"/>
  <c r="K1484" i="7"/>
  <c r="K1484" i="9" s="1"/>
  <c r="K1485" i="7"/>
  <c r="K1485" i="9" s="1"/>
  <c r="K1486" i="7"/>
  <c r="K1486" i="9" s="1"/>
  <c r="K1487" i="7"/>
  <c r="K1487" i="9" s="1"/>
  <c r="K1488" i="7"/>
  <c r="K1488" i="9" s="1"/>
  <c r="K1489" i="7"/>
  <c r="K1489" i="9" s="1"/>
  <c r="K1490" i="7"/>
  <c r="K1490" i="9" s="1"/>
  <c r="K1491" i="7"/>
  <c r="K1491" i="9" s="1"/>
  <c r="K1492" i="7"/>
  <c r="K1492" i="9" s="1"/>
  <c r="K1493" i="7"/>
  <c r="K1493" i="9" s="1"/>
  <c r="K1494" i="7"/>
  <c r="K1494" i="9" s="1"/>
  <c r="K1495" i="7"/>
  <c r="K1495" i="9" s="1"/>
  <c r="K1496" i="7"/>
  <c r="K1496" i="9" s="1"/>
  <c r="K1497" i="7"/>
  <c r="K1497" i="9" s="1"/>
  <c r="K1498" i="7"/>
  <c r="K1498" i="9" s="1"/>
  <c r="K1499" i="7"/>
  <c r="K1499" i="9" s="1"/>
  <c r="K1500" i="7"/>
  <c r="K1500" i="9" s="1"/>
  <c r="K1501" i="7"/>
  <c r="K1501" i="9" s="1"/>
  <c r="K1502" i="7"/>
  <c r="K1502" i="9" s="1"/>
  <c r="K1503" i="7"/>
  <c r="K1503" i="9" s="1"/>
  <c r="K1504" i="7"/>
  <c r="K1504" i="9" s="1"/>
  <c r="K1505" i="7"/>
  <c r="K1505" i="9" s="1"/>
  <c r="K1506" i="7"/>
  <c r="K1506" i="9" s="1"/>
  <c r="K1507" i="7"/>
  <c r="K1507" i="9" s="1"/>
  <c r="K1508" i="7"/>
  <c r="K1508" i="9" s="1"/>
  <c r="K1509" i="7"/>
  <c r="K1509" i="9" s="1"/>
  <c r="K1510" i="7"/>
  <c r="K1510" i="9" s="1"/>
  <c r="K1511" i="7"/>
  <c r="K1511" i="9" s="1"/>
  <c r="K1512" i="7"/>
  <c r="K1512" i="9" s="1"/>
  <c r="K1513" i="7"/>
  <c r="K1513" i="9" s="1"/>
  <c r="K1514" i="7"/>
  <c r="K1514" i="9" s="1"/>
  <c r="K1515" i="7"/>
  <c r="K1515" i="9" s="1"/>
  <c r="K1516" i="7"/>
  <c r="K1516" i="9" s="1"/>
  <c r="K1517" i="7"/>
  <c r="K1517" i="9" s="1"/>
  <c r="K1518" i="7"/>
  <c r="K1518" i="9" s="1"/>
  <c r="K1519" i="7"/>
  <c r="K1519" i="9" s="1"/>
  <c r="K1520" i="7"/>
  <c r="K1520" i="9" s="1"/>
  <c r="K1521" i="7"/>
  <c r="K1521" i="9" s="1"/>
  <c r="K1522" i="7"/>
  <c r="K1522" i="9" s="1"/>
  <c r="K1523" i="7"/>
  <c r="K1523" i="9" s="1"/>
  <c r="K1524" i="7"/>
  <c r="K1524" i="9" s="1"/>
  <c r="K1525" i="7"/>
  <c r="K1525" i="9" s="1"/>
  <c r="K1526" i="7"/>
  <c r="K1526" i="9" s="1"/>
  <c r="K1527" i="7"/>
  <c r="K1527" i="9" s="1"/>
  <c r="K1528" i="7"/>
  <c r="K1528" i="9" s="1"/>
  <c r="K1529" i="7"/>
  <c r="K1529" i="9" s="1"/>
  <c r="K1530" i="7"/>
  <c r="K1530" i="9" s="1"/>
  <c r="K1531" i="7"/>
  <c r="K1531" i="9" s="1"/>
  <c r="K1532" i="7"/>
  <c r="K1532" i="9" s="1"/>
  <c r="K1533" i="7"/>
  <c r="K1533" i="9" s="1"/>
  <c r="K1534" i="7"/>
  <c r="K1534" i="9" s="1"/>
  <c r="K1535" i="7"/>
  <c r="K1535" i="9" s="1"/>
  <c r="K1536" i="7"/>
  <c r="K1536" i="9" s="1"/>
  <c r="K1537" i="7"/>
  <c r="K1537" i="9" s="1"/>
  <c r="K1538" i="7"/>
  <c r="K1538" i="9" s="1"/>
  <c r="K1539" i="7"/>
  <c r="K1539" i="9" s="1"/>
  <c r="K1540" i="7"/>
  <c r="K1540" i="9" s="1"/>
  <c r="K1541" i="7"/>
  <c r="K1541" i="9" s="1"/>
  <c r="K1542" i="7"/>
  <c r="K1542" i="9" s="1"/>
  <c r="K1543" i="7"/>
  <c r="K1543" i="9" s="1"/>
  <c r="K1544" i="7"/>
  <c r="K1544" i="9" s="1"/>
  <c r="K1545" i="7"/>
  <c r="K1545" i="9" s="1"/>
  <c r="K1546" i="7"/>
  <c r="K1546" i="9" s="1"/>
  <c r="K1547" i="7"/>
  <c r="K1547" i="9" s="1"/>
  <c r="K1548" i="7"/>
  <c r="K1548" i="9" s="1"/>
  <c r="K1549" i="7"/>
  <c r="K1549" i="9" s="1"/>
  <c r="K1550" i="7"/>
  <c r="K1550" i="9" s="1"/>
  <c r="K1551" i="7"/>
  <c r="K1551" i="9" s="1"/>
  <c r="K1552" i="7"/>
  <c r="K1552" i="9" s="1"/>
  <c r="K1553" i="7"/>
  <c r="K1553" i="9" s="1"/>
  <c r="K1554" i="7"/>
  <c r="K1554" i="9" s="1"/>
  <c r="K1555" i="7"/>
  <c r="K1555" i="9" s="1"/>
  <c r="K1556" i="7"/>
  <c r="K1556" i="9" s="1"/>
  <c r="K1557" i="7"/>
  <c r="K1557" i="9" s="1"/>
  <c r="K1558" i="7"/>
  <c r="K1558" i="9" s="1"/>
  <c r="K1559" i="7"/>
  <c r="K1559" i="9" s="1"/>
  <c r="K1560" i="7"/>
  <c r="K1560" i="9" s="1"/>
  <c r="K1561" i="7"/>
  <c r="K1561" i="9" s="1"/>
  <c r="K1562" i="7"/>
  <c r="K1562" i="9" s="1"/>
  <c r="K1563" i="7"/>
  <c r="K1563" i="9" s="1"/>
  <c r="K1564" i="7"/>
  <c r="K1564" i="9" s="1"/>
  <c r="K1565" i="7"/>
  <c r="K1565" i="9" s="1"/>
  <c r="K1566" i="7"/>
  <c r="K1566" i="9" s="1"/>
  <c r="K1567" i="7"/>
  <c r="K1567" i="9" s="1"/>
  <c r="K1568" i="7"/>
  <c r="K1568" i="9" s="1"/>
  <c r="K1569" i="7"/>
  <c r="K1569" i="9" s="1"/>
  <c r="K1570" i="7"/>
  <c r="K1570" i="9" s="1"/>
  <c r="K1571" i="7"/>
  <c r="K1571" i="9" s="1"/>
  <c r="K1572" i="7"/>
  <c r="K1572" i="9" s="1"/>
  <c r="K1573" i="7"/>
  <c r="K1573" i="9" s="1"/>
  <c r="K1574" i="7"/>
  <c r="K1574" i="9" s="1"/>
  <c r="K1575" i="7"/>
  <c r="K1575" i="9" s="1"/>
  <c r="K1576" i="7"/>
  <c r="K1576" i="9" s="1"/>
  <c r="K1577" i="7"/>
  <c r="K1577" i="9" s="1"/>
  <c r="K1578" i="7"/>
  <c r="K1578" i="9" s="1"/>
  <c r="K1579" i="7"/>
  <c r="K1579" i="9" s="1"/>
  <c r="K1580" i="7"/>
  <c r="K1580" i="9" s="1"/>
  <c r="K1581" i="7"/>
  <c r="K1581" i="9" s="1"/>
  <c r="K1582" i="7"/>
  <c r="K1582" i="9" s="1"/>
  <c r="K1583" i="7"/>
  <c r="K1583" i="9" s="1"/>
  <c r="K1584" i="7"/>
  <c r="K1584" i="9" s="1"/>
  <c r="K1585" i="7"/>
  <c r="K1585" i="9" s="1"/>
  <c r="K1586" i="7"/>
  <c r="K1586" i="9" s="1"/>
  <c r="K1587" i="7"/>
  <c r="K1587" i="9" s="1"/>
  <c r="K1588" i="7"/>
  <c r="K1588" i="9" s="1"/>
  <c r="K1589" i="7"/>
  <c r="K1589" i="9" s="1"/>
  <c r="K1590" i="7"/>
  <c r="K1590" i="9" s="1"/>
  <c r="K1591" i="7"/>
  <c r="K1591" i="9" s="1"/>
  <c r="K1592" i="7"/>
  <c r="K1592" i="9" s="1"/>
  <c r="K1593" i="7"/>
  <c r="K1593" i="9" s="1"/>
  <c r="K1594" i="7"/>
  <c r="K1594" i="9" s="1"/>
  <c r="K1595" i="7"/>
  <c r="K1595" i="9" s="1"/>
  <c r="K1596" i="7"/>
  <c r="K1596" i="9" s="1"/>
  <c r="K1597" i="7"/>
  <c r="K1597" i="9" s="1"/>
  <c r="K1598" i="7"/>
  <c r="K1598" i="9" s="1"/>
  <c r="K1599" i="7"/>
  <c r="K1599" i="9" s="1"/>
  <c r="K1600" i="7"/>
  <c r="K1600" i="9" s="1"/>
  <c r="K1601" i="7"/>
  <c r="K1601" i="9" s="1"/>
  <c r="K1602" i="7"/>
  <c r="K1602" i="9" s="1"/>
  <c r="K1603" i="7"/>
  <c r="K1603" i="9" s="1"/>
  <c r="K1604" i="7"/>
  <c r="K1604" i="9" s="1"/>
  <c r="K1605" i="7"/>
  <c r="K1605" i="9" s="1"/>
  <c r="K1606" i="7"/>
  <c r="K1606" i="9" s="1"/>
  <c r="K1607" i="7"/>
  <c r="K1607" i="9" s="1"/>
  <c r="K1608" i="7"/>
  <c r="K1608" i="9" s="1"/>
  <c r="K1609" i="7"/>
  <c r="K1609" i="9" s="1"/>
  <c r="K1610" i="7"/>
  <c r="K1610" i="9" s="1"/>
  <c r="K1611" i="7"/>
  <c r="K1611" i="9" s="1"/>
  <c r="K1612" i="7"/>
  <c r="K1612" i="9" s="1"/>
  <c r="K1613" i="7"/>
  <c r="K1613" i="9" s="1"/>
  <c r="K1614" i="7"/>
  <c r="K1614" i="9" s="1"/>
  <c r="K1615" i="7"/>
  <c r="K1615" i="9" s="1"/>
  <c r="K1616" i="7"/>
  <c r="K1616" i="9" s="1"/>
  <c r="K1617" i="7"/>
  <c r="K1617" i="9" s="1"/>
  <c r="K1618" i="7"/>
  <c r="K1618" i="9" s="1"/>
  <c r="K1619" i="7"/>
  <c r="K1619" i="9" s="1"/>
  <c r="K1620" i="7"/>
  <c r="K1620" i="9" s="1"/>
  <c r="K1621" i="7"/>
  <c r="K1621" i="9" s="1"/>
  <c r="K1622" i="7"/>
  <c r="K1622" i="9" s="1"/>
  <c r="K1623" i="7"/>
  <c r="K1623" i="9" s="1"/>
  <c r="K1624" i="7"/>
  <c r="K1624" i="9" s="1"/>
  <c r="K1625" i="7"/>
  <c r="K1625" i="9" s="1"/>
  <c r="K1626" i="7"/>
  <c r="K1626" i="9" s="1"/>
  <c r="K1627" i="7"/>
  <c r="K1627" i="9" s="1"/>
  <c r="K1628" i="7"/>
  <c r="K1628" i="9" s="1"/>
  <c r="K1629" i="7"/>
  <c r="K1629" i="9" s="1"/>
  <c r="K1630" i="7"/>
  <c r="K1630" i="9" s="1"/>
  <c r="K1631" i="7"/>
  <c r="K1631" i="9" s="1"/>
  <c r="K1632" i="7"/>
  <c r="K1632" i="9" s="1"/>
  <c r="K1633" i="7"/>
  <c r="K1633" i="9" s="1"/>
  <c r="K1634" i="7"/>
  <c r="K1634" i="9" s="1"/>
  <c r="K1635" i="7"/>
  <c r="K1635" i="9" s="1"/>
  <c r="K1636" i="7"/>
  <c r="K1636" i="9" s="1"/>
  <c r="K1637" i="7"/>
  <c r="K1637" i="9" s="1"/>
  <c r="K1638" i="7"/>
  <c r="K1638" i="9" s="1"/>
  <c r="K1639" i="7"/>
  <c r="K1639" i="9" s="1"/>
  <c r="K1640" i="7"/>
  <c r="K1640" i="9" s="1"/>
  <c r="K1641" i="7"/>
  <c r="K1641" i="9" s="1"/>
  <c r="K1642" i="7"/>
  <c r="K1642" i="9" s="1"/>
  <c r="K1643" i="7"/>
  <c r="K1643" i="9" s="1"/>
  <c r="K1644" i="7"/>
  <c r="K1644" i="9" s="1"/>
  <c r="K1645" i="7"/>
  <c r="K1645" i="9" s="1"/>
  <c r="K1646" i="7"/>
  <c r="K1646" i="9" s="1"/>
  <c r="K1647" i="7"/>
  <c r="K1647" i="9" s="1"/>
  <c r="K1648" i="7"/>
  <c r="K1648" i="9" s="1"/>
  <c r="K1649" i="7"/>
  <c r="K1649" i="9" s="1"/>
  <c r="K1650" i="7"/>
  <c r="K1650" i="9" s="1"/>
  <c r="K1651" i="7"/>
  <c r="K1651" i="9" s="1"/>
  <c r="K1652" i="7"/>
  <c r="K1652" i="9" s="1"/>
  <c r="K1653" i="7"/>
  <c r="K1653" i="9" s="1"/>
  <c r="K1654" i="7"/>
  <c r="K1654" i="9" s="1"/>
  <c r="K1655" i="7"/>
  <c r="K1655" i="9" s="1"/>
  <c r="K1656" i="7"/>
  <c r="K1656" i="9" s="1"/>
  <c r="K1657" i="7"/>
  <c r="K1657" i="9" s="1"/>
  <c r="K1658" i="7"/>
  <c r="K1658" i="9" s="1"/>
  <c r="K1659" i="7"/>
  <c r="K1659" i="9" s="1"/>
  <c r="K1660" i="7"/>
  <c r="K1660" i="9" s="1"/>
  <c r="K1661" i="7"/>
  <c r="K1661" i="9" s="1"/>
  <c r="K1662" i="7"/>
  <c r="K1662" i="9" s="1"/>
  <c r="K1663" i="7"/>
  <c r="K1663" i="9" s="1"/>
  <c r="K1664" i="7"/>
  <c r="K1664" i="9" s="1"/>
  <c r="K1665" i="7"/>
  <c r="K1665" i="9" s="1"/>
  <c r="K1666" i="7"/>
  <c r="K1666" i="9" s="1"/>
  <c r="K1667" i="7"/>
  <c r="K1667" i="9" s="1"/>
  <c r="K1668" i="7"/>
  <c r="K1668" i="9" s="1"/>
  <c r="K1669" i="7"/>
  <c r="K1669" i="9" s="1"/>
  <c r="K1670" i="7"/>
  <c r="K1670" i="9" s="1"/>
  <c r="K1671" i="7"/>
  <c r="K1671" i="9" s="1"/>
  <c r="K1672" i="7"/>
  <c r="K1672" i="9" s="1"/>
  <c r="K1673" i="7"/>
  <c r="K1673" i="9" s="1"/>
  <c r="K1674" i="7"/>
  <c r="K1674" i="9" s="1"/>
  <c r="K1675" i="7"/>
  <c r="K1675" i="9" s="1"/>
  <c r="K1676" i="7"/>
  <c r="K1676" i="9" s="1"/>
  <c r="K1677" i="7"/>
  <c r="K1677" i="9" s="1"/>
  <c r="K1678" i="7"/>
  <c r="K1678" i="9" s="1"/>
  <c r="K1679" i="7"/>
  <c r="K1679" i="9" s="1"/>
  <c r="K1680" i="7"/>
  <c r="K1680" i="9" s="1"/>
  <c r="K1681" i="7"/>
  <c r="K1681" i="9" s="1"/>
  <c r="K1682" i="7"/>
  <c r="K1682" i="9" s="1"/>
  <c r="K1683" i="7"/>
  <c r="K1683" i="9" s="1"/>
  <c r="K1684" i="7"/>
  <c r="K1684" i="9" s="1"/>
  <c r="K1685" i="7"/>
  <c r="K1685" i="9" s="1"/>
  <c r="K1686" i="7"/>
  <c r="K1686" i="9" s="1"/>
  <c r="K1687" i="7"/>
  <c r="K1687" i="9" s="1"/>
  <c r="K1688" i="7"/>
  <c r="K1688" i="9" s="1"/>
  <c r="K1689" i="7"/>
  <c r="K1689" i="9" s="1"/>
  <c r="K1690" i="7"/>
  <c r="K1690" i="9" s="1"/>
  <c r="K1691" i="7"/>
  <c r="K1691" i="9" s="1"/>
  <c r="K1692" i="7"/>
  <c r="K1692" i="9" s="1"/>
  <c r="K1693" i="7"/>
  <c r="K1693" i="9" s="1"/>
  <c r="K1694" i="7"/>
  <c r="K1694" i="9" s="1"/>
  <c r="K1695" i="7"/>
  <c r="K1695" i="9" s="1"/>
  <c r="K1696" i="7"/>
  <c r="K1696" i="9" s="1"/>
  <c r="K1697" i="7"/>
  <c r="K1697" i="9" s="1"/>
  <c r="K1698" i="7"/>
  <c r="K1698" i="9" s="1"/>
  <c r="K1699" i="7"/>
  <c r="K1699" i="9" s="1"/>
  <c r="K1700" i="7"/>
  <c r="K1700" i="9" s="1"/>
  <c r="K1701" i="7"/>
  <c r="K1701" i="9" s="1"/>
  <c r="K1702" i="7"/>
  <c r="K1702" i="9" s="1"/>
  <c r="K1703" i="7"/>
  <c r="K1703" i="9" s="1"/>
  <c r="K1704" i="7"/>
  <c r="K1704" i="9" s="1"/>
  <c r="K1705" i="7"/>
  <c r="K1705" i="9" s="1"/>
  <c r="K1706" i="7"/>
  <c r="K1706" i="9" s="1"/>
  <c r="K1707" i="7"/>
  <c r="K1707" i="9" s="1"/>
  <c r="K1708" i="7"/>
  <c r="K1708" i="9" s="1"/>
  <c r="K1709" i="7"/>
  <c r="K1709" i="9" s="1"/>
  <c r="K1710" i="7"/>
  <c r="K1710" i="9" s="1"/>
  <c r="K1711" i="7"/>
  <c r="K1711" i="9" s="1"/>
  <c r="K1712" i="7"/>
  <c r="K1712" i="9" s="1"/>
  <c r="K1713" i="7"/>
  <c r="K1713" i="9" s="1"/>
  <c r="K1714" i="7"/>
  <c r="K1714" i="9" s="1"/>
  <c r="K1715" i="7"/>
  <c r="K1715" i="9" s="1"/>
  <c r="K1716" i="7"/>
  <c r="K1716" i="9" s="1"/>
  <c r="K1717" i="7"/>
  <c r="K1717" i="9" s="1"/>
  <c r="K1718" i="7"/>
  <c r="K1718" i="9" s="1"/>
  <c r="K1719" i="7"/>
  <c r="K1719" i="9" s="1"/>
  <c r="K1720" i="7"/>
  <c r="K1720" i="9" s="1"/>
  <c r="K1721" i="7"/>
  <c r="K1721" i="9" s="1"/>
  <c r="K1722" i="7"/>
  <c r="K1722" i="9" s="1"/>
  <c r="K1723" i="7"/>
  <c r="K1723" i="9" s="1"/>
  <c r="K1724" i="7"/>
  <c r="K1724" i="9" s="1"/>
  <c r="K1725" i="7"/>
  <c r="K1725" i="9" s="1"/>
  <c r="K1726" i="7"/>
  <c r="K1726" i="9" s="1"/>
  <c r="K1727" i="7"/>
  <c r="K1727" i="9" s="1"/>
  <c r="K1728" i="7"/>
  <c r="K1728" i="9" s="1"/>
  <c r="K1729" i="7"/>
  <c r="K1729" i="9" s="1"/>
  <c r="K1730" i="7"/>
  <c r="K1730" i="9" s="1"/>
  <c r="K1731" i="7"/>
  <c r="K1731" i="9" s="1"/>
  <c r="K1732" i="7"/>
  <c r="K1732" i="9" s="1"/>
  <c r="K1733" i="7"/>
  <c r="K1733" i="9" s="1"/>
  <c r="K1734" i="7"/>
  <c r="K1734" i="9" s="1"/>
  <c r="K1735" i="7"/>
  <c r="K1735" i="9" s="1"/>
  <c r="K1736" i="7"/>
  <c r="K1736" i="9" s="1"/>
  <c r="K1737" i="7"/>
  <c r="K1737" i="9" s="1"/>
  <c r="K1738" i="7"/>
  <c r="K1738" i="9" s="1"/>
  <c r="K1739" i="7"/>
  <c r="K1739" i="9" s="1"/>
  <c r="K1740" i="7"/>
  <c r="K1740" i="9" s="1"/>
  <c r="K1741" i="7"/>
  <c r="K1741" i="9" s="1"/>
  <c r="K1742" i="7"/>
  <c r="K1742" i="9" s="1"/>
  <c r="K1743" i="7"/>
  <c r="K1743" i="9" s="1"/>
  <c r="K1744" i="7"/>
  <c r="K1744" i="9" s="1"/>
  <c r="K1745" i="7"/>
  <c r="K1745" i="9" s="1"/>
  <c r="K1746" i="7"/>
  <c r="K1746" i="9" s="1"/>
  <c r="K1747" i="7"/>
  <c r="K1747" i="9" s="1"/>
  <c r="K1748" i="7"/>
  <c r="K1748" i="9" s="1"/>
  <c r="K1749" i="7"/>
  <c r="K1749" i="9" s="1"/>
  <c r="K1750" i="7"/>
  <c r="K1750" i="9" s="1"/>
  <c r="K1751" i="7"/>
  <c r="K1751" i="9" s="1"/>
  <c r="K1752" i="7"/>
  <c r="K1752" i="9" s="1"/>
  <c r="K1753" i="7"/>
  <c r="K1753" i="9" s="1"/>
  <c r="K1754" i="7"/>
  <c r="K1754" i="9" s="1"/>
  <c r="K1755" i="7"/>
  <c r="K1755" i="9" s="1"/>
  <c r="K1756" i="7"/>
  <c r="K1756" i="9" s="1"/>
  <c r="K1757" i="7"/>
  <c r="K1757" i="9" s="1"/>
  <c r="K1758" i="7"/>
  <c r="K1758" i="9" s="1"/>
  <c r="K1759" i="7"/>
  <c r="K1759" i="9" s="1"/>
  <c r="K1760" i="7"/>
  <c r="K1760" i="9" s="1"/>
  <c r="K1761" i="7"/>
  <c r="K1761" i="9" s="1"/>
  <c r="K1762" i="7"/>
  <c r="K1762" i="9" s="1"/>
  <c r="K1763" i="7"/>
  <c r="K1763" i="9" s="1"/>
  <c r="K1764" i="7"/>
  <c r="K1764" i="9" s="1"/>
  <c r="K1765" i="7"/>
  <c r="K1765" i="9" s="1"/>
  <c r="K1766" i="7"/>
  <c r="K1766" i="9" s="1"/>
  <c r="K1767" i="7"/>
  <c r="K1767" i="9" s="1"/>
  <c r="K1768" i="7"/>
  <c r="K1768" i="9" s="1"/>
  <c r="K1769" i="7"/>
  <c r="K1769" i="9" s="1"/>
  <c r="K1770" i="7"/>
  <c r="K1770" i="9" s="1"/>
  <c r="K1771" i="7"/>
  <c r="K1771" i="9" s="1"/>
  <c r="K1772" i="7"/>
  <c r="K1772" i="9" s="1"/>
  <c r="K1773" i="7"/>
  <c r="K1773" i="9" s="1"/>
  <c r="K1774" i="7"/>
  <c r="K1774" i="9" s="1"/>
  <c r="K1775" i="7"/>
  <c r="K1775" i="9" s="1"/>
  <c r="K1776" i="7"/>
  <c r="K1776" i="9" s="1"/>
  <c r="K1777" i="7"/>
  <c r="K1777" i="9" s="1"/>
  <c r="K1778" i="7"/>
  <c r="K1778" i="9" s="1"/>
  <c r="K1779" i="7"/>
  <c r="K1779" i="9" s="1"/>
  <c r="K1780" i="7"/>
  <c r="K1780" i="9" s="1"/>
  <c r="K1781" i="7"/>
  <c r="K1781" i="9" s="1"/>
  <c r="K1782" i="7"/>
  <c r="K1782" i="9" s="1"/>
  <c r="K1783" i="7"/>
  <c r="K1783" i="9" s="1"/>
  <c r="K1784" i="7"/>
  <c r="K1784" i="9" s="1"/>
  <c r="K1785" i="7"/>
  <c r="K1785" i="9" s="1"/>
  <c r="K1786" i="7"/>
  <c r="K1786" i="9" s="1"/>
  <c r="K1787" i="7"/>
  <c r="K1787" i="9" s="1"/>
  <c r="K1788" i="7"/>
  <c r="K1788" i="9" s="1"/>
  <c r="K1789" i="7"/>
  <c r="K1789" i="9" s="1"/>
  <c r="K1790" i="7"/>
  <c r="K1790" i="9" s="1"/>
  <c r="K1791" i="7"/>
  <c r="K1791" i="9" s="1"/>
  <c r="K1792" i="7"/>
  <c r="K1792" i="9" s="1"/>
  <c r="K1793" i="7"/>
  <c r="K1793" i="9" s="1"/>
  <c r="K1794" i="7"/>
  <c r="K1794" i="9" s="1"/>
  <c r="K1795" i="7"/>
  <c r="K1795" i="9" s="1"/>
  <c r="K1796" i="7"/>
  <c r="K1796" i="9" s="1"/>
  <c r="K1797" i="7"/>
  <c r="K1797" i="9" s="1"/>
  <c r="K1798" i="7"/>
  <c r="K1798" i="9" s="1"/>
  <c r="K1799" i="7"/>
  <c r="K1799" i="9" s="1"/>
  <c r="K1800" i="7"/>
  <c r="K1800" i="9" s="1"/>
  <c r="K1801" i="7"/>
  <c r="K1801" i="9" s="1"/>
  <c r="K1802" i="7"/>
  <c r="K1802" i="9" s="1"/>
  <c r="K1803" i="7"/>
  <c r="K1803" i="9" s="1"/>
  <c r="K1804" i="7"/>
  <c r="K1804" i="9" s="1"/>
  <c r="K1805" i="7"/>
  <c r="K1805" i="9" s="1"/>
  <c r="K1806" i="7"/>
  <c r="K1806" i="9" s="1"/>
  <c r="K1807" i="7"/>
  <c r="K1807" i="9" s="1"/>
  <c r="K1808" i="7"/>
  <c r="K1808" i="9" s="1"/>
  <c r="K1809" i="7"/>
  <c r="K1809" i="9" s="1"/>
  <c r="K1810" i="7"/>
  <c r="K1810" i="9" s="1"/>
  <c r="K1811" i="7"/>
  <c r="K1811" i="9" s="1"/>
  <c r="K1812" i="7"/>
  <c r="K1812" i="9" s="1"/>
  <c r="K1813" i="7"/>
  <c r="K1813" i="9" s="1"/>
  <c r="K1814" i="7"/>
  <c r="K1814" i="9" s="1"/>
  <c r="K1815" i="7"/>
  <c r="K1815" i="9" s="1"/>
  <c r="K1816" i="7"/>
  <c r="K1816" i="9" s="1"/>
  <c r="K1817" i="7"/>
  <c r="K1817" i="9" s="1"/>
  <c r="K1818" i="7"/>
  <c r="K1818" i="9" s="1"/>
  <c r="K1819" i="7"/>
  <c r="K1819" i="9" s="1"/>
  <c r="K1820" i="7"/>
  <c r="K1820" i="9" s="1"/>
  <c r="K1821" i="7"/>
  <c r="K1821" i="9" s="1"/>
  <c r="K1822" i="7"/>
  <c r="K1822" i="9" s="1"/>
  <c r="K1823" i="7"/>
  <c r="K1823" i="9" s="1"/>
  <c r="K1824" i="7"/>
  <c r="K1824" i="9" s="1"/>
  <c r="K1825" i="7"/>
  <c r="K1825" i="9" s="1"/>
  <c r="K1826" i="7"/>
  <c r="K1826" i="9" s="1"/>
  <c r="K1827" i="7"/>
  <c r="K1827" i="9" s="1"/>
  <c r="K1828" i="7"/>
  <c r="K1828" i="9" s="1"/>
  <c r="K1829" i="7"/>
  <c r="K1829" i="9" s="1"/>
  <c r="K1830" i="7"/>
  <c r="K1830" i="9" s="1"/>
  <c r="K1831" i="7"/>
  <c r="K1831" i="9" s="1"/>
  <c r="K1832" i="7"/>
  <c r="K1832" i="9" s="1"/>
  <c r="K1833" i="7"/>
  <c r="K1833" i="9" s="1"/>
  <c r="K1834" i="7"/>
  <c r="K1834" i="9" s="1"/>
  <c r="K1835" i="7"/>
  <c r="K1835" i="9" s="1"/>
  <c r="K1836" i="7"/>
  <c r="K1836" i="9" s="1"/>
  <c r="K1837" i="7"/>
  <c r="K1837" i="9" s="1"/>
  <c r="K1838" i="7"/>
  <c r="K1838" i="9" s="1"/>
  <c r="K1839" i="7"/>
  <c r="K1839" i="9" s="1"/>
  <c r="K1840" i="7"/>
  <c r="K1840" i="9" s="1"/>
  <c r="K1841" i="7"/>
  <c r="K1841" i="9" s="1"/>
  <c r="K1842" i="7"/>
  <c r="K1842" i="9" s="1"/>
  <c r="K1843" i="7"/>
  <c r="K1843" i="9" s="1"/>
  <c r="K1844" i="7"/>
  <c r="K1844" i="9" s="1"/>
  <c r="K1845" i="7"/>
  <c r="K1845" i="9" s="1"/>
  <c r="K1846" i="7"/>
  <c r="K1846" i="9" s="1"/>
  <c r="K1847" i="7"/>
  <c r="K1847" i="9" s="1"/>
  <c r="K1848" i="7"/>
  <c r="K1848" i="9" s="1"/>
  <c r="K1849" i="7"/>
  <c r="K1849" i="9" s="1"/>
  <c r="K1850" i="7"/>
  <c r="K1850" i="9" s="1"/>
  <c r="K1851" i="7"/>
  <c r="K1851" i="9" s="1"/>
  <c r="K1852" i="7"/>
  <c r="K1852" i="9" s="1"/>
  <c r="K1853" i="7"/>
  <c r="K1853" i="9" s="1"/>
  <c r="K1854" i="7"/>
  <c r="K1854" i="9" s="1"/>
  <c r="K1855" i="7"/>
  <c r="K1855" i="9" s="1"/>
  <c r="K1856" i="7"/>
  <c r="K1856" i="9" s="1"/>
  <c r="K1857" i="7"/>
  <c r="K1857" i="9" s="1"/>
  <c r="K1858" i="7"/>
  <c r="K1858" i="9" s="1"/>
  <c r="K1859" i="7"/>
  <c r="K1859" i="9" s="1"/>
  <c r="K1860" i="7"/>
  <c r="K1860" i="9" s="1"/>
  <c r="K1861" i="7"/>
  <c r="K1861" i="9" s="1"/>
  <c r="K1862" i="7"/>
  <c r="K1862" i="9" s="1"/>
  <c r="K1863" i="7"/>
  <c r="K1863" i="9" s="1"/>
  <c r="K1864" i="7"/>
  <c r="K1864" i="9" s="1"/>
  <c r="K1865" i="7"/>
  <c r="K1865" i="9" s="1"/>
  <c r="K1866" i="7"/>
  <c r="K1866" i="9" s="1"/>
  <c r="K1867" i="7"/>
  <c r="K1867" i="9" s="1"/>
  <c r="K1868" i="7"/>
  <c r="K1868" i="9" s="1"/>
  <c r="K1869" i="7"/>
  <c r="K1869" i="9" s="1"/>
  <c r="K1870" i="7"/>
  <c r="K1870" i="9" s="1"/>
  <c r="K1871" i="7"/>
  <c r="K1871" i="9" s="1"/>
  <c r="K1872" i="7"/>
  <c r="K1872" i="9" s="1"/>
  <c r="K1873" i="7"/>
  <c r="K1873" i="9" s="1"/>
  <c r="K1874" i="7"/>
  <c r="K1874" i="9" s="1"/>
  <c r="K1875" i="7"/>
  <c r="K1875" i="9" s="1"/>
  <c r="K1876" i="7"/>
  <c r="K1876" i="9" s="1"/>
  <c r="K1877" i="7"/>
  <c r="K1877" i="9" s="1"/>
  <c r="K1878" i="7"/>
  <c r="K1878" i="9" s="1"/>
  <c r="K1879" i="7"/>
  <c r="K1879" i="9" s="1"/>
  <c r="K1880" i="7"/>
  <c r="K1880" i="9" s="1"/>
  <c r="K1881" i="7"/>
  <c r="K1881" i="9" s="1"/>
  <c r="K1882" i="7"/>
  <c r="K1882" i="9" s="1"/>
  <c r="K1883" i="7"/>
  <c r="K1883" i="9" s="1"/>
  <c r="K1884" i="7"/>
  <c r="K1884" i="9" s="1"/>
  <c r="K1885" i="7"/>
  <c r="K1885" i="9" s="1"/>
  <c r="K1886" i="7"/>
  <c r="K1886" i="9" s="1"/>
  <c r="K1887" i="7"/>
  <c r="K1887" i="9" s="1"/>
  <c r="K1888" i="7"/>
  <c r="K1888" i="9" s="1"/>
  <c r="K1889" i="7"/>
  <c r="K1889" i="9" s="1"/>
  <c r="K1890" i="7"/>
  <c r="K1890" i="9" s="1"/>
  <c r="K1891" i="7"/>
  <c r="K1891" i="9" s="1"/>
  <c r="K1892" i="7"/>
  <c r="K1892" i="9" s="1"/>
  <c r="K1893" i="7"/>
  <c r="K1893" i="9" s="1"/>
  <c r="K1894" i="7"/>
  <c r="K1894" i="9" s="1"/>
  <c r="K1895" i="7"/>
  <c r="K1895" i="9" s="1"/>
  <c r="K1896" i="7"/>
  <c r="K1896" i="9" s="1"/>
  <c r="K1897" i="7"/>
  <c r="K1897" i="9" s="1"/>
  <c r="K1898" i="7"/>
  <c r="K1898" i="9" s="1"/>
  <c r="K1899" i="7"/>
  <c r="K1899" i="9" s="1"/>
  <c r="K1900" i="7"/>
  <c r="K1900" i="9" s="1"/>
  <c r="K1901" i="7"/>
  <c r="K1901" i="9" s="1"/>
  <c r="K1902" i="7"/>
  <c r="K1902" i="9" s="1"/>
  <c r="K1903" i="7"/>
  <c r="K1903" i="9" s="1"/>
  <c r="K1904" i="7"/>
  <c r="K1904" i="9" s="1"/>
  <c r="K1905" i="7"/>
  <c r="K1905" i="9" s="1"/>
  <c r="K1906" i="7"/>
  <c r="K1906" i="9" s="1"/>
  <c r="K1907" i="7"/>
  <c r="K1907" i="9" s="1"/>
  <c r="K1908" i="7"/>
  <c r="K1908" i="9" s="1"/>
  <c r="K1909" i="7"/>
  <c r="K1909" i="9" s="1"/>
  <c r="K1910" i="7"/>
  <c r="K1910" i="9" s="1"/>
  <c r="K1911" i="7"/>
  <c r="K1911" i="9" s="1"/>
  <c r="K1912" i="7"/>
  <c r="K1912" i="9" s="1"/>
  <c r="K1913" i="7"/>
  <c r="K1913" i="9" s="1"/>
  <c r="K1914" i="7"/>
  <c r="K1914" i="9" s="1"/>
  <c r="K1915" i="7"/>
  <c r="K1915" i="9" s="1"/>
  <c r="K1916" i="7"/>
  <c r="K1916" i="9" s="1"/>
  <c r="K1917" i="7"/>
  <c r="K1917" i="9" s="1"/>
  <c r="K1918" i="7"/>
  <c r="K1918" i="9" s="1"/>
  <c r="K1919" i="7"/>
  <c r="K1919" i="9" s="1"/>
  <c r="K1920" i="7"/>
  <c r="K1920" i="9" s="1"/>
  <c r="K1921" i="7"/>
  <c r="K1921" i="9" s="1"/>
  <c r="K1922" i="7"/>
  <c r="K1922" i="9" s="1"/>
  <c r="K1923" i="7"/>
  <c r="K1923" i="9" s="1"/>
  <c r="K1924" i="7"/>
  <c r="K1924" i="9" s="1"/>
  <c r="K1925" i="7"/>
  <c r="K1925" i="9" s="1"/>
  <c r="K1926" i="7"/>
  <c r="K1926" i="9" s="1"/>
  <c r="K1927" i="7"/>
  <c r="K1927" i="9" s="1"/>
  <c r="K1928" i="7"/>
  <c r="K1928" i="9" s="1"/>
  <c r="K1929" i="7"/>
  <c r="K1929" i="9" s="1"/>
  <c r="K1930" i="7"/>
  <c r="K1930" i="9" s="1"/>
  <c r="K1931" i="7"/>
  <c r="K1931" i="9" s="1"/>
  <c r="K1932" i="7"/>
  <c r="K1932" i="9" s="1"/>
  <c r="K1933" i="7"/>
  <c r="K1933" i="9" s="1"/>
  <c r="K1934" i="7"/>
  <c r="K1934" i="9" s="1"/>
  <c r="K1935" i="7"/>
  <c r="K1935" i="9" s="1"/>
  <c r="K1936" i="7"/>
  <c r="K1936" i="9" s="1"/>
  <c r="K1937" i="7"/>
  <c r="K1937" i="9" s="1"/>
  <c r="K1938" i="7"/>
  <c r="K1938" i="9" s="1"/>
  <c r="K1939" i="7"/>
  <c r="K1939" i="9" s="1"/>
  <c r="K1940" i="7"/>
  <c r="K1940" i="9" s="1"/>
  <c r="K1941" i="7"/>
  <c r="K1941" i="9" s="1"/>
  <c r="K1942" i="7"/>
  <c r="K1942" i="9" s="1"/>
  <c r="K1943" i="7"/>
  <c r="K1943" i="9" s="1"/>
  <c r="K1944" i="7"/>
  <c r="K1944" i="9" s="1"/>
  <c r="K1945" i="7"/>
  <c r="K1945" i="9" s="1"/>
  <c r="K1946" i="7"/>
  <c r="K1946" i="9" s="1"/>
  <c r="K1947" i="7"/>
  <c r="K1947" i="9" s="1"/>
  <c r="K1948" i="7"/>
  <c r="K1948" i="9" s="1"/>
  <c r="K1949" i="7"/>
  <c r="K1949" i="9" s="1"/>
  <c r="K1950" i="7"/>
  <c r="K1950" i="9" s="1"/>
  <c r="K1951" i="7"/>
  <c r="K1951" i="9" s="1"/>
  <c r="K1952" i="7"/>
  <c r="K1952" i="9" s="1"/>
  <c r="K1953" i="7"/>
  <c r="K1953" i="9" s="1"/>
  <c r="K1954" i="7"/>
  <c r="K1954" i="9" s="1"/>
  <c r="K1955" i="7"/>
  <c r="K1955" i="9" s="1"/>
  <c r="K1956" i="7"/>
  <c r="K1956" i="9" s="1"/>
  <c r="K1957" i="7"/>
  <c r="K1957" i="9" s="1"/>
  <c r="K1958" i="7"/>
  <c r="K1958" i="9" s="1"/>
  <c r="K1959" i="7"/>
  <c r="K1959" i="9" s="1"/>
  <c r="K1960" i="7"/>
  <c r="K1960" i="9" s="1"/>
  <c r="K1961" i="7"/>
  <c r="K1961" i="9" s="1"/>
  <c r="K1962" i="7"/>
  <c r="K1962" i="9" s="1"/>
  <c r="K1963" i="7"/>
  <c r="K1963" i="9" s="1"/>
  <c r="K1964" i="7"/>
  <c r="K1964" i="9" s="1"/>
  <c r="K1965" i="7"/>
  <c r="K1965" i="9" s="1"/>
  <c r="K1966" i="7"/>
  <c r="K1966" i="9" s="1"/>
  <c r="K1967" i="7"/>
  <c r="K1967" i="9" s="1"/>
  <c r="K1968" i="7"/>
  <c r="K1968" i="9" s="1"/>
  <c r="K1969" i="7"/>
  <c r="K1969" i="9" s="1"/>
  <c r="K1970" i="7"/>
  <c r="K1970" i="9" s="1"/>
  <c r="K1971" i="7"/>
  <c r="K1971" i="9" s="1"/>
  <c r="K1972" i="7"/>
  <c r="K1972" i="9" s="1"/>
  <c r="K1973" i="7"/>
  <c r="K1973" i="9" s="1"/>
  <c r="K1974" i="7"/>
  <c r="K1974" i="9" s="1"/>
  <c r="K1975" i="7"/>
  <c r="K1975" i="9" s="1"/>
  <c r="K1976" i="7"/>
  <c r="K1976" i="9" s="1"/>
  <c r="K1977" i="7"/>
  <c r="K1977" i="9" s="1"/>
  <c r="K1978" i="7"/>
  <c r="K1978" i="9" s="1"/>
  <c r="K1979" i="7"/>
  <c r="K1979" i="9" s="1"/>
  <c r="K1980" i="7"/>
  <c r="K1980" i="9" s="1"/>
  <c r="K1981" i="7"/>
  <c r="K1981" i="9" s="1"/>
  <c r="K1982" i="7"/>
  <c r="K1982" i="9" s="1"/>
  <c r="K1983" i="7"/>
  <c r="K1983" i="9" s="1"/>
  <c r="K1984" i="7"/>
  <c r="K1984" i="9" s="1"/>
  <c r="K1985" i="7"/>
  <c r="K1985" i="9" s="1"/>
  <c r="K1986" i="7"/>
  <c r="K1986" i="9" s="1"/>
  <c r="K1987" i="7"/>
  <c r="K1987" i="9" s="1"/>
  <c r="K1988" i="7"/>
  <c r="K1988" i="9" s="1"/>
  <c r="K1989" i="7"/>
  <c r="K1989" i="9" s="1"/>
  <c r="K1990" i="7"/>
  <c r="K1990" i="9" s="1"/>
  <c r="K1991" i="7"/>
  <c r="K1991" i="9" s="1"/>
  <c r="K1992" i="7"/>
  <c r="K1992" i="9" s="1"/>
  <c r="K1993" i="7"/>
  <c r="K1993" i="9" s="1"/>
  <c r="K1994" i="7"/>
  <c r="K1994" i="9" s="1"/>
  <c r="K1995" i="7"/>
  <c r="K1995" i="9" s="1"/>
  <c r="K1996" i="7"/>
  <c r="K1996" i="9" s="1"/>
  <c r="K1997" i="7"/>
  <c r="K1997" i="9" s="1"/>
  <c r="K1998" i="7"/>
  <c r="K1998" i="9" s="1"/>
  <c r="K1999" i="7"/>
  <c r="K1999" i="9" s="1"/>
  <c r="K2000" i="7"/>
  <c r="K2000" i="9" s="1"/>
  <c r="K2001" i="7"/>
  <c r="K2001" i="9" s="1"/>
  <c r="K2002" i="7"/>
  <c r="K2002" i="9" s="1"/>
  <c r="K2003" i="7"/>
  <c r="K2003" i="9" s="1"/>
  <c r="K2004" i="7"/>
  <c r="K2004" i="9" s="1"/>
  <c r="K2005" i="7"/>
  <c r="K2005" i="9" s="1"/>
  <c r="K2006" i="7"/>
  <c r="K2006" i="9" s="1"/>
  <c r="K2007" i="7"/>
  <c r="K2007" i="9" s="1"/>
  <c r="K2008" i="7"/>
  <c r="K2008" i="9" s="1"/>
  <c r="K2009" i="7"/>
  <c r="K2009" i="9" s="1"/>
  <c r="K2010" i="7"/>
  <c r="K2010" i="9" s="1"/>
  <c r="K2011" i="7"/>
  <c r="K2011" i="9" s="1"/>
  <c r="K2012" i="7"/>
  <c r="K2012" i="9" s="1"/>
  <c r="K2013" i="7"/>
  <c r="K2013" i="9" s="1"/>
  <c r="K2014" i="7"/>
  <c r="K2014" i="9" s="1"/>
  <c r="K2015" i="7"/>
  <c r="K2015" i="9" s="1"/>
  <c r="K2016" i="7"/>
  <c r="K2016" i="9" s="1"/>
  <c r="K2017" i="7"/>
  <c r="K2017" i="9" s="1"/>
  <c r="K2018" i="7"/>
  <c r="K2018" i="9" s="1"/>
  <c r="K2019" i="7"/>
  <c r="K2019" i="9" s="1"/>
  <c r="K2020" i="7"/>
  <c r="K2020" i="9" s="1"/>
  <c r="K2021" i="7"/>
  <c r="K2021" i="9" s="1"/>
  <c r="K2022" i="7"/>
  <c r="K2022" i="9" s="1"/>
  <c r="K2023" i="7"/>
  <c r="K2023" i="9" s="1"/>
  <c r="K2024" i="7"/>
  <c r="K2024" i="9" s="1"/>
  <c r="K2025" i="7"/>
  <c r="K2025" i="9" s="1"/>
  <c r="K2026" i="7"/>
  <c r="K2026" i="9" s="1"/>
  <c r="K2027" i="7"/>
  <c r="K2027" i="9" s="1"/>
  <c r="K2028" i="7"/>
  <c r="K2028" i="9" s="1"/>
  <c r="K2029" i="7"/>
  <c r="K2029" i="9" s="1"/>
  <c r="K2030" i="7"/>
  <c r="K2030" i="9" s="1"/>
  <c r="K2031" i="7"/>
  <c r="K2031" i="9" s="1"/>
  <c r="K2032" i="7"/>
  <c r="K2032" i="9" s="1"/>
  <c r="K2033" i="7"/>
  <c r="K2033" i="9" s="1"/>
  <c r="K2034" i="7"/>
  <c r="K2034" i="9" s="1"/>
  <c r="K2035" i="7"/>
  <c r="K2035" i="9" s="1"/>
  <c r="K2036" i="7"/>
  <c r="K2036" i="9" s="1"/>
  <c r="K2037" i="7"/>
  <c r="K2037" i="9" s="1"/>
  <c r="K2038" i="7"/>
  <c r="K2038" i="9" s="1"/>
  <c r="K2039" i="7"/>
  <c r="K2039" i="9" s="1"/>
  <c r="K2040" i="7"/>
  <c r="K2040" i="9" s="1"/>
  <c r="K2041" i="7"/>
  <c r="K2041" i="9" s="1"/>
  <c r="K2042" i="7"/>
  <c r="K2042" i="9" s="1"/>
  <c r="K2043" i="7"/>
  <c r="K2043" i="9" s="1"/>
  <c r="K2044" i="7"/>
  <c r="K2044" i="9" s="1"/>
  <c r="K2045" i="7"/>
  <c r="K2045" i="9" s="1"/>
  <c r="K2046" i="7"/>
  <c r="K2046" i="9" s="1"/>
  <c r="K2047" i="7"/>
  <c r="K2047" i="9" s="1"/>
  <c r="K2048" i="7"/>
  <c r="K2048" i="9" s="1"/>
  <c r="K2049" i="7"/>
  <c r="K2049" i="9" s="1"/>
  <c r="K2050" i="7"/>
  <c r="K2050" i="9" s="1"/>
  <c r="K2051" i="7"/>
  <c r="K2051" i="9" s="1"/>
  <c r="K2052" i="7"/>
  <c r="K2052" i="9" s="1"/>
  <c r="K2053" i="7"/>
  <c r="K2053" i="9" s="1"/>
  <c r="K2054" i="7"/>
  <c r="K2054" i="9" s="1"/>
  <c r="K2055" i="7"/>
  <c r="K2055" i="9" s="1"/>
  <c r="K2056" i="7"/>
  <c r="K2056" i="9" s="1"/>
  <c r="K2057" i="7"/>
  <c r="K2057" i="9" s="1"/>
  <c r="K2058" i="7"/>
  <c r="K2058" i="9" s="1"/>
  <c r="K2059" i="7"/>
  <c r="K2059" i="9" s="1"/>
  <c r="K2060" i="7"/>
  <c r="K2060" i="9" s="1"/>
  <c r="K2061" i="7"/>
  <c r="K2061" i="9" s="1"/>
  <c r="K2062" i="7"/>
  <c r="K2062" i="9" s="1"/>
  <c r="K2063" i="7"/>
  <c r="K2063" i="9" s="1"/>
  <c r="K2064" i="7"/>
  <c r="K2064" i="9" s="1"/>
  <c r="K2065" i="7"/>
  <c r="K2065" i="9" s="1"/>
  <c r="K2066" i="7"/>
  <c r="K2066" i="9" s="1"/>
  <c r="K2067" i="7"/>
  <c r="K2067" i="9" s="1"/>
  <c r="K2068" i="7"/>
  <c r="K2068" i="9" s="1"/>
  <c r="K2069" i="7"/>
  <c r="K2069" i="9" s="1"/>
  <c r="K2070" i="7"/>
  <c r="K2070" i="9" s="1"/>
  <c r="K2071" i="7"/>
  <c r="K2071" i="9" s="1"/>
  <c r="K2072" i="7"/>
  <c r="K2072" i="9" s="1"/>
  <c r="K2073" i="7"/>
  <c r="K2073" i="9" s="1"/>
  <c r="K2074" i="7"/>
  <c r="K2074" i="9" s="1"/>
  <c r="K2075" i="7"/>
  <c r="K2075" i="9" s="1"/>
  <c r="K2076" i="7"/>
  <c r="K2076" i="9" s="1"/>
  <c r="K2077" i="7"/>
  <c r="K2077" i="9" s="1"/>
  <c r="K2078" i="7"/>
  <c r="K2078" i="9" s="1"/>
  <c r="K2079" i="7"/>
  <c r="K2079" i="9" s="1"/>
  <c r="K2080" i="7"/>
  <c r="K2080" i="9" s="1"/>
  <c r="K2081" i="7"/>
  <c r="K2081" i="9" s="1"/>
  <c r="K2082" i="7"/>
  <c r="K2082" i="9" s="1"/>
  <c r="K2083" i="7"/>
  <c r="K2083" i="9" s="1"/>
  <c r="K2084" i="7"/>
  <c r="K2084" i="9" s="1"/>
  <c r="K2085" i="7"/>
  <c r="K2085" i="9" s="1"/>
  <c r="K2086" i="7"/>
  <c r="K2086" i="9" s="1"/>
  <c r="K2087" i="7"/>
  <c r="K2087" i="9" s="1"/>
  <c r="K2088" i="7"/>
  <c r="K2088" i="9" s="1"/>
  <c r="K2089" i="7"/>
  <c r="K2089" i="9" s="1"/>
  <c r="K2090" i="7"/>
  <c r="K2090" i="9" s="1"/>
  <c r="K2091" i="7"/>
  <c r="K2091" i="9" s="1"/>
  <c r="K2092" i="7"/>
  <c r="K2092" i="9" s="1"/>
  <c r="K2093" i="7"/>
  <c r="K2093" i="9" s="1"/>
  <c r="K2094" i="7"/>
  <c r="K2094" i="9" s="1"/>
  <c r="K2095" i="7"/>
  <c r="K2095" i="9" s="1"/>
  <c r="K2096" i="7"/>
  <c r="K2096" i="9" s="1"/>
  <c r="K2097" i="7"/>
  <c r="K2097" i="9" s="1"/>
  <c r="K2098" i="7"/>
  <c r="K2098" i="9" s="1"/>
  <c r="K2099" i="7"/>
  <c r="K2099" i="9" s="1"/>
  <c r="K2100" i="7"/>
  <c r="K2100" i="9" s="1"/>
  <c r="K2101" i="7"/>
  <c r="K2101" i="9" s="1"/>
  <c r="K2102" i="7"/>
  <c r="K2102" i="9" s="1"/>
  <c r="K2103" i="7"/>
  <c r="K2103" i="9" s="1"/>
  <c r="K2104" i="7"/>
  <c r="K2104" i="9" s="1"/>
  <c r="K2105" i="7"/>
  <c r="K2105" i="9" s="1"/>
  <c r="K2106" i="7"/>
  <c r="K2106" i="9" s="1"/>
  <c r="K2107" i="7"/>
  <c r="K2107" i="9" s="1"/>
  <c r="K2108" i="7"/>
  <c r="K2108" i="9" s="1"/>
  <c r="K2109" i="7"/>
  <c r="K2109" i="9" s="1"/>
  <c r="K2110" i="7"/>
  <c r="K2110" i="9" s="1"/>
  <c r="K2111" i="7"/>
  <c r="K2111" i="9" s="1"/>
  <c r="K2112" i="7"/>
  <c r="K2112" i="9" s="1"/>
  <c r="K2113" i="7"/>
  <c r="K2113" i="9" s="1"/>
  <c r="K2114" i="7"/>
  <c r="K2114" i="9" s="1"/>
  <c r="K2115" i="7"/>
  <c r="K2115" i="9" s="1"/>
  <c r="K2116" i="7"/>
  <c r="K2116" i="9" s="1"/>
  <c r="K2117" i="7"/>
  <c r="K2117" i="9" s="1"/>
  <c r="K2118" i="7"/>
  <c r="K2118" i="9" s="1"/>
  <c r="K2119" i="7"/>
  <c r="K2119" i="9" s="1"/>
  <c r="K2120" i="7"/>
  <c r="K2120" i="9" s="1"/>
  <c r="K2121" i="7"/>
  <c r="K2121" i="9" s="1"/>
  <c r="K2122" i="7"/>
  <c r="K2122" i="9" s="1"/>
  <c r="K2123" i="7"/>
  <c r="K2123" i="9" s="1"/>
  <c r="K2124" i="7"/>
  <c r="K2124" i="9" s="1"/>
  <c r="K2125" i="7"/>
  <c r="K2125" i="9" s="1"/>
  <c r="K2126" i="7"/>
  <c r="K2126" i="9" s="1"/>
  <c r="K2127" i="7"/>
  <c r="K2127" i="9" s="1"/>
  <c r="K2128" i="7"/>
  <c r="K2128" i="9" s="1"/>
  <c r="K2129" i="7"/>
  <c r="K2129" i="9" s="1"/>
  <c r="K2130" i="7"/>
  <c r="K2130" i="9" s="1"/>
  <c r="K2131" i="7"/>
  <c r="K2131" i="9" s="1"/>
  <c r="K2132" i="7"/>
  <c r="K2132" i="9" s="1"/>
  <c r="K2133" i="7"/>
  <c r="K2133" i="9" s="1"/>
  <c r="K2134" i="7"/>
  <c r="K2134" i="9" s="1"/>
  <c r="K2135" i="7"/>
  <c r="K2135" i="9" s="1"/>
  <c r="K2136" i="7"/>
  <c r="K2136" i="9" s="1"/>
  <c r="K2137" i="7"/>
  <c r="K2137" i="9" s="1"/>
  <c r="K2138" i="7"/>
  <c r="K2138" i="9" s="1"/>
  <c r="K2139" i="7"/>
  <c r="K2139" i="9" s="1"/>
  <c r="K2140" i="7"/>
  <c r="K2140" i="9" s="1"/>
  <c r="K2141" i="7"/>
  <c r="K2141" i="9" s="1"/>
  <c r="K2142" i="7"/>
  <c r="K2142" i="9" s="1"/>
  <c r="K2143" i="7"/>
  <c r="K2143" i="9" s="1"/>
  <c r="K2144" i="7"/>
  <c r="K2144" i="9" s="1"/>
  <c r="K2145" i="7"/>
  <c r="K2145" i="9" s="1"/>
  <c r="K2146" i="7"/>
  <c r="K2146" i="9" s="1"/>
  <c r="K2147" i="7"/>
  <c r="K2147" i="9" s="1"/>
  <c r="K2148" i="7"/>
  <c r="K2148" i="9" s="1"/>
  <c r="K2149" i="7"/>
  <c r="K2149" i="9" s="1"/>
  <c r="K2150" i="7"/>
  <c r="K2150" i="9" s="1"/>
  <c r="K2151" i="7"/>
  <c r="K2151" i="9" s="1"/>
  <c r="K2152" i="7"/>
  <c r="K2152" i="9" s="1"/>
  <c r="K2153" i="7"/>
  <c r="K2153" i="9" s="1"/>
  <c r="K2154" i="7"/>
  <c r="K2154" i="9" s="1"/>
  <c r="K2155" i="7"/>
  <c r="K2155" i="9" s="1"/>
  <c r="K2156" i="7"/>
  <c r="K2156" i="9" s="1"/>
  <c r="K2157" i="7"/>
  <c r="K2157" i="9" s="1"/>
  <c r="K2158" i="7"/>
  <c r="K2158" i="9" s="1"/>
  <c r="K2159" i="7"/>
  <c r="K2159" i="9" s="1"/>
  <c r="K2160" i="7"/>
  <c r="K2160" i="9" s="1"/>
  <c r="K2161" i="7"/>
  <c r="K2161" i="9" s="1"/>
  <c r="K2162" i="7"/>
  <c r="K2162" i="9" s="1"/>
  <c r="K2163" i="7"/>
  <c r="K2163" i="9" s="1"/>
  <c r="K2164" i="7"/>
  <c r="K2164" i="9" s="1"/>
  <c r="K2165" i="7"/>
  <c r="K2165" i="9" s="1"/>
  <c r="K2166" i="7"/>
  <c r="K2166" i="9" s="1"/>
  <c r="K2167" i="7"/>
  <c r="K2167" i="9" s="1"/>
  <c r="K2168" i="7"/>
  <c r="K2168" i="9" s="1"/>
  <c r="K2169" i="7"/>
  <c r="K2169" i="9" s="1"/>
  <c r="K2170" i="7"/>
  <c r="K2170" i="9" s="1"/>
  <c r="K2171" i="7"/>
  <c r="K2171" i="9" s="1"/>
  <c r="K2172" i="7"/>
  <c r="K2172" i="9" s="1"/>
  <c r="K2173" i="7"/>
  <c r="K2173" i="9" s="1"/>
  <c r="K2174" i="7"/>
  <c r="K2174" i="9" s="1"/>
  <c r="K2175" i="7"/>
  <c r="K2175" i="9" s="1"/>
  <c r="K2176" i="7"/>
  <c r="K2176" i="9" s="1"/>
  <c r="K2177" i="7"/>
  <c r="K2177" i="9" s="1"/>
  <c r="K2178" i="7"/>
  <c r="K2178" i="9" s="1"/>
  <c r="K2179" i="7"/>
  <c r="K2179" i="9" s="1"/>
  <c r="K2180" i="7"/>
  <c r="K2180" i="9" s="1"/>
  <c r="K2181" i="7"/>
  <c r="K2181" i="9" s="1"/>
  <c r="K2182" i="7"/>
  <c r="K2182" i="9" s="1"/>
  <c r="K2183" i="7"/>
  <c r="K2183" i="9" s="1"/>
  <c r="K2184" i="7"/>
  <c r="K2184" i="9" s="1"/>
  <c r="K2185" i="7"/>
  <c r="K2185" i="9" s="1"/>
  <c r="K2186" i="7"/>
  <c r="K2186" i="9" s="1"/>
  <c r="K2187" i="7"/>
  <c r="K2187" i="9" s="1"/>
  <c r="K2188" i="7"/>
  <c r="K2188" i="9" s="1"/>
  <c r="K2189" i="7"/>
  <c r="K2189" i="9" s="1"/>
  <c r="K2190" i="7"/>
  <c r="K2190" i="9" s="1"/>
  <c r="K2191" i="7"/>
  <c r="K2191" i="9" s="1"/>
  <c r="K2192" i="7"/>
  <c r="K2192" i="9" s="1"/>
  <c r="K2193" i="7"/>
  <c r="K2193" i="9" s="1"/>
  <c r="K2194" i="7"/>
  <c r="K2194" i="9" s="1"/>
  <c r="K2195" i="7"/>
  <c r="K2195" i="9" s="1"/>
  <c r="K2196" i="7"/>
  <c r="K2196" i="9" s="1"/>
  <c r="K2197" i="7"/>
  <c r="K2197" i="9" s="1"/>
  <c r="K2198" i="7"/>
  <c r="K2198" i="9" s="1"/>
  <c r="K2199" i="7"/>
  <c r="K2199" i="9" s="1"/>
  <c r="K2200" i="7"/>
  <c r="K2200" i="9" s="1"/>
  <c r="K2201" i="7"/>
  <c r="K2201" i="9" s="1"/>
  <c r="K2202" i="7"/>
  <c r="K2202" i="9" s="1"/>
  <c r="K2203" i="7"/>
  <c r="K2203" i="9" s="1"/>
  <c r="K2204" i="7"/>
  <c r="K2204" i="9" s="1"/>
  <c r="K2205" i="7"/>
  <c r="K2205" i="9" s="1"/>
  <c r="K2206" i="7"/>
  <c r="K2206" i="9" s="1"/>
  <c r="K2207" i="7"/>
  <c r="K2207" i="9" s="1"/>
  <c r="K2208" i="7"/>
  <c r="K2208" i="9" s="1"/>
  <c r="K2209" i="7"/>
  <c r="K2209" i="9" s="1"/>
  <c r="K2210" i="7"/>
  <c r="K2210" i="9" s="1"/>
  <c r="K2211" i="7"/>
  <c r="K2211" i="9" s="1"/>
  <c r="K2212" i="7"/>
  <c r="K2212" i="9" s="1"/>
  <c r="K2213" i="7"/>
  <c r="K2213" i="9" s="1"/>
  <c r="K2214" i="7"/>
  <c r="K2214" i="9" s="1"/>
  <c r="K2215" i="7"/>
  <c r="K2215" i="9" s="1"/>
  <c r="K2216" i="7"/>
  <c r="K2216" i="9" s="1"/>
  <c r="K2217" i="7"/>
  <c r="K2217" i="9" s="1"/>
  <c r="K2218" i="7"/>
  <c r="K2218" i="9" s="1"/>
  <c r="K2219" i="7"/>
  <c r="K2219" i="9" s="1"/>
  <c r="K2220" i="7"/>
  <c r="K2220" i="9" s="1"/>
  <c r="K2221" i="7"/>
  <c r="K2221" i="9" s="1"/>
  <c r="K2222" i="7"/>
  <c r="K2222" i="9" s="1"/>
  <c r="K2223" i="7"/>
  <c r="K2223" i="9" s="1"/>
  <c r="K2224" i="7"/>
  <c r="K2224" i="9" s="1"/>
  <c r="K2225" i="7"/>
  <c r="K2225" i="9" s="1"/>
  <c r="K2226" i="7"/>
  <c r="K2226" i="9" s="1"/>
  <c r="K2227" i="7"/>
  <c r="K2227" i="9" s="1"/>
  <c r="K2228" i="7"/>
  <c r="K2228" i="9" s="1"/>
  <c r="K2229" i="7"/>
  <c r="K2229" i="9" s="1"/>
  <c r="K2230" i="7"/>
  <c r="K2230" i="9" s="1"/>
  <c r="K2231" i="7"/>
  <c r="K2231" i="9" s="1"/>
  <c r="K2232" i="7"/>
  <c r="K2232" i="9" s="1"/>
  <c r="K2233" i="7"/>
  <c r="K2233" i="9" s="1"/>
  <c r="K2234" i="7"/>
  <c r="K2234" i="9" s="1"/>
  <c r="K2235" i="7"/>
  <c r="K2235" i="9" s="1"/>
  <c r="K2236" i="7"/>
  <c r="K2236" i="9" s="1"/>
  <c r="K2237" i="7"/>
  <c r="K2237" i="9" s="1"/>
  <c r="K2238" i="7"/>
  <c r="K2238" i="9" s="1"/>
  <c r="K2239" i="7"/>
  <c r="K2239" i="9" s="1"/>
  <c r="K2240" i="7"/>
  <c r="K2240" i="9" s="1"/>
  <c r="K2241" i="7"/>
  <c r="K2241" i="9" s="1"/>
  <c r="K2242" i="7"/>
  <c r="K2242" i="9" s="1"/>
  <c r="K2243" i="7"/>
  <c r="K2243" i="9" s="1"/>
  <c r="K2244" i="7"/>
  <c r="K2244" i="9" s="1"/>
  <c r="K2245" i="7"/>
  <c r="K2245" i="9" s="1"/>
  <c r="K2246" i="7"/>
  <c r="K2246" i="9" s="1"/>
  <c r="K2247" i="7"/>
  <c r="K2247" i="9" s="1"/>
  <c r="K2248" i="7"/>
  <c r="K2248" i="9" s="1"/>
  <c r="K2249" i="7"/>
  <c r="K2249" i="9" s="1"/>
  <c r="K2250" i="7"/>
  <c r="K2250" i="9" s="1"/>
  <c r="K2251" i="7"/>
  <c r="K2251" i="9" s="1"/>
  <c r="K2252" i="7"/>
  <c r="K2252" i="9" s="1"/>
  <c r="K2253" i="7"/>
  <c r="K2253" i="9" s="1"/>
  <c r="K2254" i="7"/>
  <c r="K2254" i="9" s="1"/>
  <c r="K2255" i="7"/>
  <c r="K2255" i="9" s="1"/>
  <c r="K2256" i="7"/>
  <c r="K2256" i="9" s="1"/>
  <c r="K2257" i="7"/>
  <c r="K2257" i="9" s="1"/>
  <c r="K2258" i="7"/>
  <c r="K2258" i="9" s="1"/>
  <c r="K2259" i="7"/>
  <c r="K2259" i="9" s="1"/>
  <c r="K2260" i="7"/>
  <c r="K2260" i="9" s="1"/>
  <c r="K2261" i="7"/>
  <c r="K2261" i="9" s="1"/>
  <c r="K2262" i="7"/>
  <c r="K2262" i="9" s="1"/>
  <c r="K2263" i="7"/>
  <c r="K2263" i="9" s="1"/>
  <c r="K2264" i="7"/>
  <c r="K2264" i="9" s="1"/>
  <c r="K2265" i="7"/>
  <c r="K2265" i="9" s="1"/>
  <c r="K2266" i="7"/>
  <c r="K2266" i="9" s="1"/>
  <c r="K2267" i="7"/>
  <c r="K2267" i="9" s="1"/>
  <c r="K2268" i="7"/>
  <c r="K2268" i="9" s="1"/>
  <c r="K2269" i="7"/>
  <c r="K2269" i="9" s="1"/>
  <c r="K2270" i="7"/>
  <c r="K2270" i="9" s="1"/>
  <c r="K2271" i="7"/>
  <c r="K2271" i="9" s="1"/>
  <c r="K2272" i="7"/>
  <c r="K2272" i="9" s="1"/>
  <c r="K2273" i="7"/>
  <c r="K2273" i="9" s="1"/>
  <c r="K2274" i="7"/>
  <c r="K2274" i="9" s="1"/>
  <c r="K2275" i="7"/>
  <c r="K2275" i="9" s="1"/>
  <c r="K2276" i="7"/>
  <c r="K2276" i="9" s="1"/>
  <c r="K2277" i="7"/>
  <c r="K2277" i="9" s="1"/>
  <c r="K2278" i="7"/>
  <c r="K2278" i="9" s="1"/>
  <c r="K2279" i="7"/>
  <c r="K2279" i="9" s="1"/>
  <c r="K2280" i="7"/>
  <c r="K2280" i="9" s="1"/>
  <c r="K2281" i="7"/>
  <c r="K2281" i="9" s="1"/>
  <c r="K2282" i="7"/>
  <c r="K2282" i="9" s="1"/>
  <c r="K2283" i="7"/>
  <c r="K2283" i="9" s="1"/>
  <c r="K2284" i="7"/>
  <c r="K2284" i="9" s="1"/>
  <c r="K2285" i="7"/>
  <c r="K2285" i="9" s="1"/>
  <c r="K2286" i="7"/>
  <c r="K2286" i="9" s="1"/>
  <c r="K2287" i="7"/>
  <c r="K2287" i="9" s="1"/>
  <c r="K2288" i="7"/>
  <c r="K2288" i="9" s="1"/>
  <c r="K2289" i="7"/>
  <c r="K2289" i="9" s="1"/>
  <c r="K2290" i="7"/>
  <c r="K2290" i="9" s="1"/>
  <c r="K2291" i="7"/>
  <c r="K2291" i="9" s="1"/>
  <c r="K2292" i="7"/>
  <c r="K2292" i="9" s="1"/>
  <c r="K2293" i="7"/>
  <c r="K2293" i="9" s="1"/>
  <c r="K2294" i="7"/>
  <c r="K2294" i="9" s="1"/>
  <c r="K2295" i="7"/>
  <c r="K2295" i="9" s="1"/>
  <c r="K2296" i="7"/>
  <c r="K2296" i="9" s="1"/>
  <c r="K2297" i="7"/>
  <c r="K2297" i="9" s="1"/>
  <c r="K2298" i="7"/>
  <c r="K2298" i="9" s="1"/>
  <c r="K2299" i="7"/>
  <c r="K2299" i="9" s="1"/>
  <c r="K2300" i="7"/>
  <c r="K2300" i="9" s="1"/>
  <c r="K2301" i="7"/>
  <c r="K2301" i="9" s="1"/>
  <c r="K2302" i="7"/>
  <c r="K2302" i="9" s="1"/>
  <c r="K2303" i="7"/>
  <c r="K2303" i="9" s="1"/>
  <c r="K2304" i="7"/>
  <c r="K2304" i="9" s="1"/>
  <c r="K2305" i="7"/>
  <c r="K2305" i="9" s="1"/>
  <c r="K2306" i="7"/>
  <c r="K2306" i="9" s="1"/>
  <c r="K2307" i="7"/>
  <c r="K2307" i="9" s="1"/>
  <c r="K2308" i="7"/>
  <c r="K2308" i="9" s="1"/>
  <c r="K2309" i="7"/>
  <c r="K2309" i="9" s="1"/>
  <c r="K2310" i="7"/>
  <c r="K2310" i="9" s="1"/>
  <c r="K2311" i="7"/>
  <c r="K2311" i="9" s="1"/>
  <c r="K2312" i="7"/>
  <c r="K2312" i="9" s="1"/>
  <c r="K2313" i="7"/>
  <c r="K2313" i="9" s="1"/>
  <c r="K2314" i="7"/>
  <c r="K2314" i="9" s="1"/>
  <c r="K2315" i="7"/>
  <c r="K2315" i="9" s="1"/>
  <c r="K2316" i="7"/>
  <c r="K2316" i="9" s="1"/>
  <c r="K2317" i="7"/>
  <c r="K2317" i="9" s="1"/>
  <c r="K2318" i="7"/>
  <c r="K2318" i="9" s="1"/>
  <c r="K2319" i="7"/>
  <c r="K2319" i="9" s="1"/>
  <c r="K2320" i="7"/>
  <c r="K2320" i="9" s="1"/>
  <c r="K2321" i="7"/>
  <c r="K2321" i="9" s="1"/>
  <c r="K2322" i="7"/>
  <c r="K2322" i="9" s="1"/>
  <c r="K2323" i="7"/>
  <c r="K2323" i="9" s="1"/>
  <c r="K2324" i="7"/>
  <c r="K2324" i="9" s="1"/>
  <c r="K2325" i="7"/>
  <c r="K2325" i="9" s="1"/>
  <c r="K2326" i="7"/>
  <c r="K2326" i="9" s="1"/>
  <c r="K2327" i="7"/>
  <c r="K2327" i="9" s="1"/>
  <c r="K2328" i="7"/>
  <c r="K2328" i="9" s="1"/>
  <c r="K2329" i="7"/>
  <c r="K2329" i="9" s="1"/>
  <c r="K2330" i="7"/>
  <c r="K2330" i="9" s="1"/>
  <c r="K2" i="7"/>
  <c r="K2" i="9" s="1"/>
  <c r="J3" i="7"/>
  <c r="J3" i="9" s="1"/>
  <c r="J4" i="7"/>
  <c r="J4" i="9" s="1"/>
  <c r="J5" i="7"/>
  <c r="J5" i="9" s="1"/>
  <c r="J6" i="7"/>
  <c r="J6" i="9" s="1"/>
  <c r="J7" i="7"/>
  <c r="J7" i="9" s="1"/>
  <c r="J8" i="7"/>
  <c r="J8" i="9" s="1"/>
  <c r="J9" i="7"/>
  <c r="J9" i="9" s="1"/>
  <c r="J10" i="7"/>
  <c r="J10" i="9" s="1"/>
  <c r="J11" i="7"/>
  <c r="J11" i="9" s="1"/>
  <c r="J12" i="7"/>
  <c r="J12" i="9" s="1"/>
  <c r="J13" i="7"/>
  <c r="J13" i="9" s="1"/>
  <c r="J14" i="7"/>
  <c r="J14" i="9" s="1"/>
  <c r="J15" i="7"/>
  <c r="J15" i="9" s="1"/>
  <c r="J16" i="7"/>
  <c r="J16" i="9" s="1"/>
  <c r="J17" i="7"/>
  <c r="J17" i="9" s="1"/>
  <c r="J18" i="7"/>
  <c r="J18" i="9" s="1"/>
  <c r="J19" i="7"/>
  <c r="J19" i="9" s="1"/>
  <c r="J20" i="7"/>
  <c r="J20" i="9" s="1"/>
  <c r="J21" i="7"/>
  <c r="J21" i="9" s="1"/>
  <c r="J22" i="7"/>
  <c r="J22" i="9" s="1"/>
  <c r="J23" i="7"/>
  <c r="J23" i="9" s="1"/>
  <c r="J24" i="7"/>
  <c r="J24" i="9" s="1"/>
  <c r="J25" i="7"/>
  <c r="J25" i="9" s="1"/>
  <c r="J26" i="7"/>
  <c r="J26" i="9" s="1"/>
  <c r="J27" i="7"/>
  <c r="J27" i="9" s="1"/>
  <c r="J28" i="7"/>
  <c r="J28" i="9" s="1"/>
  <c r="J29" i="7"/>
  <c r="J29" i="9" s="1"/>
  <c r="J30" i="7"/>
  <c r="J30" i="9" s="1"/>
  <c r="J31" i="7"/>
  <c r="J31" i="9" s="1"/>
  <c r="J32" i="7"/>
  <c r="J32" i="9" s="1"/>
  <c r="J33" i="7"/>
  <c r="J33" i="9" s="1"/>
  <c r="J34" i="7"/>
  <c r="J34" i="9" s="1"/>
  <c r="J35" i="7"/>
  <c r="J35" i="9" s="1"/>
  <c r="J36" i="7"/>
  <c r="J36" i="9" s="1"/>
  <c r="J37" i="7"/>
  <c r="J37" i="9" s="1"/>
  <c r="J38" i="7"/>
  <c r="J38" i="9" s="1"/>
  <c r="J39" i="7"/>
  <c r="J39" i="9" s="1"/>
  <c r="J40" i="7"/>
  <c r="J40" i="9" s="1"/>
  <c r="J41" i="7"/>
  <c r="J41" i="9" s="1"/>
  <c r="J42" i="7"/>
  <c r="J42" i="9" s="1"/>
  <c r="J43" i="7"/>
  <c r="J43" i="9" s="1"/>
  <c r="J44" i="7"/>
  <c r="J44" i="9" s="1"/>
  <c r="J45" i="7"/>
  <c r="J45" i="9" s="1"/>
  <c r="J46" i="7"/>
  <c r="J46" i="9" s="1"/>
  <c r="J47" i="7"/>
  <c r="J47" i="9" s="1"/>
  <c r="J48" i="7"/>
  <c r="J48" i="9" s="1"/>
  <c r="J49" i="7"/>
  <c r="J49" i="9" s="1"/>
  <c r="J50" i="7"/>
  <c r="J50" i="9" s="1"/>
  <c r="J51" i="7"/>
  <c r="J51" i="9" s="1"/>
  <c r="J52" i="7"/>
  <c r="J52" i="9" s="1"/>
  <c r="J53" i="7"/>
  <c r="J53" i="9" s="1"/>
  <c r="J54" i="7"/>
  <c r="J54" i="9" s="1"/>
  <c r="J55" i="7"/>
  <c r="J55" i="9" s="1"/>
  <c r="J56" i="7"/>
  <c r="J56" i="9" s="1"/>
  <c r="J57" i="7"/>
  <c r="J57" i="9" s="1"/>
  <c r="J58" i="7"/>
  <c r="J58" i="9" s="1"/>
  <c r="J59" i="7"/>
  <c r="J59" i="9" s="1"/>
  <c r="J60" i="7"/>
  <c r="J60" i="9" s="1"/>
  <c r="J61" i="7"/>
  <c r="J61" i="9" s="1"/>
  <c r="J62" i="7"/>
  <c r="J62" i="9" s="1"/>
  <c r="J63" i="7"/>
  <c r="J63" i="9" s="1"/>
  <c r="J64" i="7"/>
  <c r="J64" i="9" s="1"/>
  <c r="J65" i="7"/>
  <c r="J65" i="9" s="1"/>
  <c r="J66" i="7"/>
  <c r="J66" i="9" s="1"/>
  <c r="J67" i="7"/>
  <c r="J67" i="9" s="1"/>
  <c r="J68" i="7"/>
  <c r="J68" i="9" s="1"/>
  <c r="J69" i="7"/>
  <c r="J69" i="9" s="1"/>
  <c r="J70" i="7"/>
  <c r="J70" i="9" s="1"/>
  <c r="J71" i="7"/>
  <c r="J71" i="9" s="1"/>
  <c r="J72" i="7"/>
  <c r="J72" i="9" s="1"/>
  <c r="J73" i="7"/>
  <c r="J73" i="9" s="1"/>
  <c r="J74" i="7"/>
  <c r="J74" i="9" s="1"/>
  <c r="J75" i="7"/>
  <c r="J75" i="9" s="1"/>
  <c r="J76" i="7"/>
  <c r="J76" i="9" s="1"/>
  <c r="J77" i="7"/>
  <c r="J77" i="9" s="1"/>
  <c r="J78" i="7"/>
  <c r="J78" i="9" s="1"/>
  <c r="J79" i="7"/>
  <c r="J79" i="9" s="1"/>
  <c r="J80" i="7"/>
  <c r="J80" i="9" s="1"/>
  <c r="J81" i="7"/>
  <c r="J81" i="9" s="1"/>
  <c r="J82" i="7"/>
  <c r="J82" i="9" s="1"/>
  <c r="J83" i="7"/>
  <c r="J83" i="9" s="1"/>
  <c r="J84" i="7"/>
  <c r="J84" i="9" s="1"/>
  <c r="J85" i="7"/>
  <c r="J85" i="9" s="1"/>
  <c r="J86" i="7"/>
  <c r="J86" i="9" s="1"/>
  <c r="J87" i="7"/>
  <c r="J87" i="9" s="1"/>
  <c r="J88" i="7"/>
  <c r="J88" i="9" s="1"/>
  <c r="J89" i="7"/>
  <c r="J89" i="9" s="1"/>
  <c r="J90" i="7"/>
  <c r="J90" i="9" s="1"/>
  <c r="J91" i="7"/>
  <c r="J91" i="9" s="1"/>
  <c r="J92" i="7"/>
  <c r="J92" i="9" s="1"/>
  <c r="J93" i="7"/>
  <c r="J93" i="9" s="1"/>
  <c r="J94" i="7"/>
  <c r="J94" i="9" s="1"/>
  <c r="J95" i="7"/>
  <c r="J95" i="9" s="1"/>
  <c r="J96" i="7"/>
  <c r="J96" i="9" s="1"/>
  <c r="J97" i="7"/>
  <c r="J97" i="9" s="1"/>
  <c r="J98" i="7"/>
  <c r="J98" i="9" s="1"/>
  <c r="J99" i="7"/>
  <c r="J99" i="9" s="1"/>
  <c r="J100" i="7"/>
  <c r="J100" i="9" s="1"/>
  <c r="J101" i="7"/>
  <c r="J101" i="9" s="1"/>
  <c r="J102" i="7"/>
  <c r="J102" i="9" s="1"/>
  <c r="J103" i="7"/>
  <c r="J103" i="9" s="1"/>
  <c r="J104" i="7"/>
  <c r="J104" i="9" s="1"/>
  <c r="J105" i="7"/>
  <c r="J105" i="9" s="1"/>
  <c r="J106" i="7"/>
  <c r="J106" i="9" s="1"/>
  <c r="J107" i="7"/>
  <c r="J107" i="9" s="1"/>
  <c r="J108" i="7"/>
  <c r="J108" i="9" s="1"/>
  <c r="J109" i="7"/>
  <c r="J109" i="9" s="1"/>
  <c r="J110" i="7"/>
  <c r="J110" i="9" s="1"/>
  <c r="J111" i="7"/>
  <c r="J111" i="9" s="1"/>
  <c r="J112" i="7"/>
  <c r="J112" i="9" s="1"/>
  <c r="J113" i="7"/>
  <c r="J113" i="9" s="1"/>
  <c r="J114" i="7"/>
  <c r="J114" i="9" s="1"/>
  <c r="J115" i="7"/>
  <c r="J115" i="9" s="1"/>
  <c r="J116" i="7"/>
  <c r="J116" i="9" s="1"/>
  <c r="J117" i="7"/>
  <c r="J117" i="9" s="1"/>
  <c r="J118" i="7"/>
  <c r="J118" i="9" s="1"/>
  <c r="J119" i="7"/>
  <c r="J119" i="9" s="1"/>
  <c r="J120" i="7"/>
  <c r="J120" i="9" s="1"/>
  <c r="J121" i="7"/>
  <c r="J121" i="9" s="1"/>
  <c r="J122" i="7"/>
  <c r="J122" i="9" s="1"/>
  <c r="J123" i="7"/>
  <c r="J123" i="9" s="1"/>
  <c r="J124" i="7"/>
  <c r="J124" i="9" s="1"/>
  <c r="J125" i="7"/>
  <c r="J125" i="9" s="1"/>
  <c r="J126" i="7"/>
  <c r="J126" i="9" s="1"/>
  <c r="J127" i="7"/>
  <c r="J127" i="9" s="1"/>
  <c r="J128" i="7"/>
  <c r="J128" i="9" s="1"/>
  <c r="J129" i="7"/>
  <c r="J129" i="9" s="1"/>
  <c r="J130" i="7"/>
  <c r="J130" i="9" s="1"/>
  <c r="J131" i="7"/>
  <c r="J131" i="9" s="1"/>
  <c r="J132" i="7"/>
  <c r="J132" i="9" s="1"/>
  <c r="J133" i="7"/>
  <c r="J133" i="9" s="1"/>
  <c r="J134" i="7"/>
  <c r="J134" i="9" s="1"/>
  <c r="J135" i="7"/>
  <c r="J135" i="9" s="1"/>
  <c r="J136" i="7"/>
  <c r="J136" i="9" s="1"/>
  <c r="J137" i="7"/>
  <c r="J137" i="9" s="1"/>
  <c r="J138" i="7"/>
  <c r="J138" i="9" s="1"/>
  <c r="J139" i="7"/>
  <c r="J139" i="9" s="1"/>
  <c r="J140" i="7"/>
  <c r="J140" i="9" s="1"/>
  <c r="J141" i="7"/>
  <c r="J141" i="9" s="1"/>
  <c r="J142" i="7"/>
  <c r="J142" i="9" s="1"/>
  <c r="J143" i="7"/>
  <c r="J143" i="9" s="1"/>
  <c r="J144" i="7"/>
  <c r="J144" i="9" s="1"/>
  <c r="J145" i="7"/>
  <c r="J145" i="9" s="1"/>
  <c r="J146" i="7"/>
  <c r="J146" i="9" s="1"/>
  <c r="J147" i="7"/>
  <c r="J147" i="9" s="1"/>
  <c r="J148" i="7"/>
  <c r="J148" i="9" s="1"/>
  <c r="J149" i="7"/>
  <c r="J149" i="9" s="1"/>
  <c r="J150" i="7"/>
  <c r="J150" i="9" s="1"/>
  <c r="J151" i="7"/>
  <c r="J151" i="9" s="1"/>
  <c r="J152" i="7"/>
  <c r="J152" i="9" s="1"/>
  <c r="J153" i="7"/>
  <c r="J153" i="9" s="1"/>
  <c r="J154" i="7"/>
  <c r="J154" i="9" s="1"/>
  <c r="J155" i="7"/>
  <c r="J155" i="9" s="1"/>
  <c r="J156" i="7"/>
  <c r="J156" i="9" s="1"/>
  <c r="J157" i="7"/>
  <c r="J157" i="9" s="1"/>
  <c r="J158" i="7"/>
  <c r="J158" i="9" s="1"/>
  <c r="J159" i="7"/>
  <c r="J159" i="9" s="1"/>
  <c r="J160" i="7"/>
  <c r="J160" i="9" s="1"/>
  <c r="J161" i="7"/>
  <c r="J161" i="9" s="1"/>
  <c r="J162" i="7"/>
  <c r="J162" i="9" s="1"/>
  <c r="J163" i="7"/>
  <c r="J163" i="9" s="1"/>
  <c r="J164" i="7"/>
  <c r="J164" i="9" s="1"/>
  <c r="J165" i="7"/>
  <c r="J165" i="9" s="1"/>
  <c r="J166" i="7"/>
  <c r="J166" i="9" s="1"/>
  <c r="J167" i="7"/>
  <c r="J167" i="9" s="1"/>
  <c r="J168" i="7"/>
  <c r="J168" i="9" s="1"/>
  <c r="J169" i="7"/>
  <c r="J169" i="9" s="1"/>
  <c r="J170" i="7"/>
  <c r="J170" i="9" s="1"/>
  <c r="J171" i="7"/>
  <c r="J171" i="9" s="1"/>
  <c r="J172" i="7"/>
  <c r="J172" i="9" s="1"/>
  <c r="J173" i="7"/>
  <c r="J173" i="9" s="1"/>
  <c r="J174" i="7"/>
  <c r="J174" i="9" s="1"/>
  <c r="J175" i="7"/>
  <c r="J175" i="9" s="1"/>
  <c r="J176" i="7"/>
  <c r="J176" i="9" s="1"/>
  <c r="J177" i="7"/>
  <c r="J177" i="9" s="1"/>
  <c r="J178" i="7"/>
  <c r="J178" i="9" s="1"/>
  <c r="J179" i="7"/>
  <c r="J179" i="9" s="1"/>
  <c r="J180" i="7"/>
  <c r="J180" i="9" s="1"/>
  <c r="J181" i="7"/>
  <c r="J181" i="9" s="1"/>
  <c r="J182" i="7"/>
  <c r="J182" i="9" s="1"/>
  <c r="J183" i="7"/>
  <c r="J183" i="9" s="1"/>
  <c r="J184" i="7"/>
  <c r="J184" i="9" s="1"/>
  <c r="J185" i="7"/>
  <c r="J185" i="9" s="1"/>
  <c r="J186" i="7"/>
  <c r="J186" i="9" s="1"/>
  <c r="J187" i="7"/>
  <c r="J187" i="9" s="1"/>
  <c r="J188" i="7"/>
  <c r="J188" i="9" s="1"/>
  <c r="J189" i="7"/>
  <c r="J189" i="9" s="1"/>
  <c r="J190" i="7"/>
  <c r="J190" i="9" s="1"/>
  <c r="J191" i="7"/>
  <c r="J191" i="9" s="1"/>
  <c r="J192" i="7"/>
  <c r="J192" i="9" s="1"/>
  <c r="J193" i="7"/>
  <c r="J193" i="9" s="1"/>
  <c r="J194" i="7"/>
  <c r="J194" i="9" s="1"/>
  <c r="J195" i="7"/>
  <c r="J195" i="9" s="1"/>
  <c r="J196" i="7"/>
  <c r="J196" i="9" s="1"/>
  <c r="J197" i="7"/>
  <c r="J197" i="9" s="1"/>
  <c r="J198" i="7"/>
  <c r="J198" i="9" s="1"/>
  <c r="J199" i="7"/>
  <c r="J199" i="9" s="1"/>
  <c r="J200" i="7"/>
  <c r="J200" i="9" s="1"/>
  <c r="J201" i="7"/>
  <c r="J201" i="9" s="1"/>
  <c r="J202" i="7"/>
  <c r="J202" i="9" s="1"/>
  <c r="J203" i="7"/>
  <c r="J203" i="9" s="1"/>
  <c r="J204" i="7"/>
  <c r="J204" i="9" s="1"/>
  <c r="J205" i="7"/>
  <c r="J205" i="9" s="1"/>
  <c r="J206" i="7"/>
  <c r="J206" i="9" s="1"/>
  <c r="J207" i="7"/>
  <c r="J207" i="9" s="1"/>
  <c r="J208" i="7"/>
  <c r="J208" i="9" s="1"/>
  <c r="J209" i="7"/>
  <c r="J209" i="9" s="1"/>
  <c r="J210" i="7"/>
  <c r="J210" i="9" s="1"/>
  <c r="J211" i="7"/>
  <c r="J211" i="9" s="1"/>
  <c r="J212" i="7"/>
  <c r="J212" i="9" s="1"/>
  <c r="J213" i="7"/>
  <c r="J213" i="9" s="1"/>
  <c r="J214" i="7"/>
  <c r="J214" i="9" s="1"/>
  <c r="J215" i="7"/>
  <c r="J215" i="9" s="1"/>
  <c r="J216" i="7"/>
  <c r="J216" i="9" s="1"/>
  <c r="J217" i="7"/>
  <c r="J217" i="9" s="1"/>
  <c r="J218" i="7"/>
  <c r="J218" i="9" s="1"/>
  <c r="J219" i="7"/>
  <c r="J219" i="9" s="1"/>
  <c r="J220" i="7"/>
  <c r="J220" i="9" s="1"/>
  <c r="J221" i="7"/>
  <c r="J221" i="9" s="1"/>
  <c r="J222" i="7"/>
  <c r="J222" i="9" s="1"/>
  <c r="J223" i="7"/>
  <c r="J223" i="9" s="1"/>
  <c r="J224" i="7"/>
  <c r="J224" i="9" s="1"/>
  <c r="J225" i="7"/>
  <c r="J225" i="9" s="1"/>
  <c r="J226" i="7"/>
  <c r="J226" i="9" s="1"/>
  <c r="J227" i="7"/>
  <c r="J227" i="9" s="1"/>
  <c r="J228" i="7"/>
  <c r="J228" i="9" s="1"/>
  <c r="J229" i="7"/>
  <c r="J229" i="9" s="1"/>
  <c r="J230" i="7"/>
  <c r="J230" i="9" s="1"/>
  <c r="J231" i="7"/>
  <c r="J231" i="9" s="1"/>
  <c r="J232" i="7"/>
  <c r="J232" i="9" s="1"/>
  <c r="J233" i="7"/>
  <c r="J233" i="9" s="1"/>
  <c r="J234" i="7"/>
  <c r="J234" i="9" s="1"/>
  <c r="J235" i="7"/>
  <c r="J235" i="9" s="1"/>
  <c r="J236" i="7"/>
  <c r="J236" i="9" s="1"/>
  <c r="J237" i="7"/>
  <c r="J237" i="9" s="1"/>
  <c r="J238" i="7"/>
  <c r="J238" i="9" s="1"/>
  <c r="J239" i="7"/>
  <c r="J239" i="9" s="1"/>
  <c r="J240" i="7"/>
  <c r="J240" i="9" s="1"/>
  <c r="J241" i="7"/>
  <c r="J241" i="9" s="1"/>
  <c r="J242" i="7"/>
  <c r="J242" i="9" s="1"/>
  <c r="J243" i="7"/>
  <c r="J243" i="9" s="1"/>
  <c r="J244" i="7"/>
  <c r="J244" i="9" s="1"/>
  <c r="J245" i="7"/>
  <c r="J245" i="9" s="1"/>
  <c r="J246" i="7"/>
  <c r="J246" i="9" s="1"/>
  <c r="J247" i="7"/>
  <c r="J247" i="9" s="1"/>
  <c r="J248" i="7"/>
  <c r="J248" i="9" s="1"/>
  <c r="J249" i="7"/>
  <c r="J249" i="9" s="1"/>
  <c r="J250" i="7"/>
  <c r="J250" i="9" s="1"/>
  <c r="J251" i="7"/>
  <c r="J251" i="9" s="1"/>
  <c r="J252" i="7"/>
  <c r="J252" i="9" s="1"/>
  <c r="J253" i="7"/>
  <c r="J253" i="9" s="1"/>
  <c r="J254" i="7"/>
  <c r="J254" i="9" s="1"/>
  <c r="J255" i="7"/>
  <c r="J255" i="9" s="1"/>
  <c r="J256" i="7"/>
  <c r="J256" i="9" s="1"/>
  <c r="J257" i="7"/>
  <c r="J257" i="9" s="1"/>
  <c r="J258" i="7"/>
  <c r="J258" i="9" s="1"/>
  <c r="J259" i="7"/>
  <c r="J259" i="9" s="1"/>
  <c r="J260" i="7"/>
  <c r="J260" i="9" s="1"/>
  <c r="J261" i="7"/>
  <c r="J261" i="9" s="1"/>
  <c r="J262" i="7"/>
  <c r="J262" i="9" s="1"/>
  <c r="J263" i="7"/>
  <c r="J263" i="9" s="1"/>
  <c r="J264" i="7"/>
  <c r="J264" i="9" s="1"/>
  <c r="J265" i="7"/>
  <c r="J265" i="9" s="1"/>
  <c r="J266" i="7"/>
  <c r="J266" i="9" s="1"/>
  <c r="J267" i="7"/>
  <c r="J267" i="9" s="1"/>
  <c r="J268" i="7"/>
  <c r="J268" i="9" s="1"/>
  <c r="J269" i="7"/>
  <c r="J269" i="9" s="1"/>
  <c r="J270" i="7"/>
  <c r="J270" i="9" s="1"/>
  <c r="J271" i="7"/>
  <c r="J271" i="9" s="1"/>
  <c r="J272" i="7"/>
  <c r="J272" i="9" s="1"/>
  <c r="J273" i="7"/>
  <c r="J273" i="9" s="1"/>
  <c r="J274" i="7"/>
  <c r="J274" i="9" s="1"/>
  <c r="J275" i="7"/>
  <c r="J275" i="9" s="1"/>
  <c r="J276" i="7"/>
  <c r="J276" i="9" s="1"/>
  <c r="J277" i="7"/>
  <c r="J277" i="9" s="1"/>
  <c r="J278" i="7"/>
  <c r="J278" i="9" s="1"/>
  <c r="J279" i="7"/>
  <c r="J279" i="9" s="1"/>
  <c r="J280" i="7"/>
  <c r="J280" i="9" s="1"/>
  <c r="J281" i="7"/>
  <c r="J281" i="9" s="1"/>
  <c r="J282" i="7"/>
  <c r="J282" i="9" s="1"/>
  <c r="J283" i="7"/>
  <c r="J283" i="9" s="1"/>
  <c r="J284" i="7"/>
  <c r="J284" i="9" s="1"/>
  <c r="J285" i="7"/>
  <c r="J285" i="9" s="1"/>
  <c r="J286" i="7"/>
  <c r="J286" i="9" s="1"/>
  <c r="J287" i="7"/>
  <c r="J287" i="9" s="1"/>
  <c r="J288" i="7"/>
  <c r="J288" i="9" s="1"/>
  <c r="J289" i="7"/>
  <c r="J289" i="9" s="1"/>
  <c r="J290" i="7"/>
  <c r="J290" i="9" s="1"/>
  <c r="J291" i="7"/>
  <c r="J291" i="9" s="1"/>
  <c r="J292" i="7"/>
  <c r="J292" i="9" s="1"/>
  <c r="J293" i="7"/>
  <c r="J293" i="9" s="1"/>
  <c r="J294" i="7"/>
  <c r="J294" i="9" s="1"/>
  <c r="J295" i="7"/>
  <c r="J295" i="9" s="1"/>
  <c r="J296" i="7"/>
  <c r="J296" i="9" s="1"/>
  <c r="J297" i="7"/>
  <c r="J297" i="9" s="1"/>
  <c r="J298" i="7"/>
  <c r="J298" i="9" s="1"/>
  <c r="J299" i="7"/>
  <c r="J299" i="9" s="1"/>
  <c r="J300" i="7"/>
  <c r="J300" i="9" s="1"/>
  <c r="J301" i="7"/>
  <c r="J301" i="9" s="1"/>
  <c r="J302" i="7"/>
  <c r="J302" i="9" s="1"/>
  <c r="J303" i="7"/>
  <c r="J303" i="9" s="1"/>
  <c r="J304" i="7"/>
  <c r="J304" i="9" s="1"/>
  <c r="J305" i="7"/>
  <c r="J305" i="9" s="1"/>
  <c r="J306" i="7"/>
  <c r="J306" i="9" s="1"/>
  <c r="J307" i="7"/>
  <c r="J307" i="9" s="1"/>
  <c r="J308" i="7"/>
  <c r="J308" i="9" s="1"/>
  <c r="J309" i="7"/>
  <c r="J309" i="9" s="1"/>
  <c r="J310" i="7"/>
  <c r="J310" i="9" s="1"/>
  <c r="J311" i="7"/>
  <c r="J311" i="9" s="1"/>
  <c r="J312" i="7"/>
  <c r="J312" i="9" s="1"/>
  <c r="J313" i="7"/>
  <c r="J313" i="9" s="1"/>
  <c r="J314" i="7"/>
  <c r="J314" i="9" s="1"/>
  <c r="J315" i="7"/>
  <c r="J315" i="9" s="1"/>
  <c r="J316" i="7"/>
  <c r="J316" i="9" s="1"/>
  <c r="J317" i="7"/>
  <c r="J317" i="9" s="1"/>
  <c r="J318" i="7"/>
  <c r="J318" i="9" s="1"/>
  <c r="J319" i="7"/>
  <c r="J319" i="9" s="1"/>
  <c r="J320" i="7"/>
  <c r="J320" i="9" s="1"/>
  <c r="J321" i="7"/>
  <c r="J321" i="9" s="1"/>
  <c r="J322" i="7"/>
  <c r="J322" i="9" s="1"/>
  <c r="J323" i="7"/>
  <c r="J323" i="9" s="1"/>
  <c r="J324" i="7"/>
  <c r="J324" i="9" s="1"/>
  <c r="J325" i="7"/>
  <c r="J325" i="9" s="1"/>
  <c r="J326" i="7"/>
  <c r="J326" i="9" s="1"/>
  <c r="J327" i="7"/>
  <c r="J327" i="9" s="1"/>
  <c r="J328" i="7"/>
  <c r="J328" i="9" s="1"/>
  <c r="J329" i="7"/>
  <c r="J329" i="9" s="1"/>
  <c r="J330" i="7"/>
  <c r="J330" i="9" s="1"/>
  <c r="J331" i="7"/>
  <c r="J331" i="9" s="1"/>
  <c r="J332" i="7"/>
  <c r="J332" i="9" s="1"/>
  <c r="J333" i="7"/>
  <c r="J333" i="9" s="1"/>
  <c r="J334" i="7"/>
  <c r="J334" i="9" s="1"/>
  <c r="J335" i="7"/>
  <c r="J335" i="9" s="1"/>
  <c r="J336" i="7"/>
  <c r="J336" i="9" s="1"/>
  <c r="J337" i="7"/>
  <c r="J337" i="9" s="1"/>
  <c r="J338" i="7"/>
  <c r="J338" i="9" s="1"/>
  <c r="J339" i="7"/>
  <c r="J339" i="9" s="1"/>
  <c r="J340" i="7"/>
  <c r="J340" i="9" s="1"/>
  <c r="J341" i="7"/>
  <c r="J341" i="9" s="1"/>
  <c r="J342" i="7"/>
  <c r="J342" i="9" s="1"/>
  <c r="J343" i="7"/>
  <c r="J343" i="9" s="1"/>
  <c r="J344" i="7"/>
  <c r="J344" i="9" s="1"/>
  <c r="J345" i="7"/>
  <c r="J345" i="9" s="1"/>
  <c r="J346" i="7"/>
  <c r="J346" i="9" s="1"/>
  <c r="J347" i="7"/>
  <c r="J347" i="9" s="1"/>
  <c r="J348" i="7"/>
  <c r="J348" i="9" s="1"/>
  <c r="J349" i="7"/>
  <c r="J349" i="9" s="1"/>
  <c r="J350" i="7"/>
  <c r="J350" i="9" s="1"/>
  <c r="J351" i="7"/>
  <c r="J351" i="9" s="1"/>
  <c r="J352" i="7"/>
  <c r="J352" i="9" s="1"/>
  <c r="J353" i="7"/>
  <c r="J353" i="9" s="1"/>
  <c r="J354" i="7"/>
  <c r="J354" i="9" s="1"/>
  <c r="J355" i="7"/>
  <c r="J355" i="9" s="1"/>
  <c r="J356" i="7"/>
  <c r="J356" i="9" s="1"/>
  <c r="J357" i="7"/>
  <c r="J357" i="9" s="1"/>
  <c r="J358" i="7"/>
  <c r="J358" i="9" s="1"/>
  <c r="J359" i="7"/>
  <c r="J359" i="9" s="1"/>
  <c r="J360" i="7"/>
  <c r="J360" i="9" s="1"/>
  <c r="J361" i="7"/>
  <c r="J361" i="9" s="1"/>
  <c r="J362" i="7"/>
  <c r="J362" i="9" s="1"/>
  <c r="J363" i="7"/>
  <c r="J363" i="9" s="1"/>
  <c r="J364" i="7"/>
  <c r="J364" i="9" s="1"/>
  <c r="J365" i="7"/>
  <c r="J365" i="9" s="1"/>
  <c r="J366" i="7"/>
  <c r="J366" i="9" s="1"/>
  <c r="J367" i="7"/>
  <c r="J367" i="9" s="1"/>
  <c r="J368" i="7"/>
  <c r="J368" i="9" s="1"/>
  <c r="J369" i="7"/>
  <c r="J369" i="9" s="1"/>
  <c r="J370" i="7"/>
  <c r="J370" i="9" s="1"/>
  <c r="J371" i="7"/>
  <c r="J371" i="9" s="1"/>
  <c r="J372" i="7"/>
  <c r="J372" i="9" s="1"/>
  <c r="J373" i="7"/>
  <c r="J373" i="9" s="1"/>
  <c r="J374" i="7"/>
  <c r="J374" i="9" s="1"/>
  <c r="J375" i="7"/>
  <c r="J375" i="9" s="1"/>
  <c r="J376" i="7"/>
  <c r="J376" i="9" s="1"/>
  <c r="J377" i="7"/>
  <c r="J377" i="9" s="1"/>
  <c r="J378" i="7"/>
  <c r="J378" i="9" s="1"/>
  <c r="J379" i="7"/>
  <c r="J379" i="9" s="1"/>
  <c r="J380" i="7"/>
  <c r="J380" i="9" s="1"/>
  <c r="J381" i="7"/>
  <c r="J381" i="9" s="1"/>
  <c r="J382" i="7"/>
  <c r="J382" i="9" s="1"/>
  <c r="J383" i="7"/>
  <c r="J383" i="9" s="1"/>
  <c r="J384" i="7"/>
  <c r="J384" i="9" s="1"/>
  <c r="J385" i="7"/>
  <c r="J385" i="9" s="1"/>
  <c r="J386" i="7"/>
  <c r="J386" i="9" s="1"/>
  <c r="J387" i="7"/>
  <c r="J387" i="9" s="1"/>
  <c r="J388" i="7"/>
  <c r="J388" i="9" s="1"/>
  <c r="J389" i="7"/>
  <c r="J389" i="9" s="1"/>
  <c r="J390" i="7"/>
  <c r="J390" i="9" s="1"/>
  <c r="J391" i="7"/>
  <c r="J391" i="9" s="1"/>
  <c r="J392" i="7"/>
  <c r="J392" i="9" s="1"/>
  <c r="J393" i="7"/>
  <c r="J393" i="9" s="1"/>
  <c r="J394" i="7"/>
  <c r="J394" i="9" s="1"/>
  <c r="J395" i="7"/>
  <c r="J395" i="9" s="1"/>
  <c r="J396" i="7"/>
  <c r="J396" i="9" s="1"/>
  <c r="J397" i="7"/>
  <c r="J397" i="9" s="1"/>
  <c r="J398" i="7"/>
  <c r="J398" i="9" s="1"/>
  <c r="J399" i="7"/>
  <c r="J399" i="9" s="1"/>
  <c r="J400" i="7"/>
  <c r="J400" i="9" s="1"/>
  <c r="J401" i="7"/>
  <c r="J401" i="9" s="1"/>
  <c r="J402" i="7"/>
  <c r="J402" i="9" s="1"/>
  <c r="J403" i="7"/>
  <c r="J403" i="9" s="1"/>
  <c r="J404" i="7"/>
  <c r="J404" i="9" s="1"/>
  <c r="J405" i="7"/>
  <c r="J405" i="9" s="1"/>
  <c r="J406" i="7"/>
  <c r="J406" i="9" s="1"/>
  <c r="J407" i="7"/>
  <c r="J407" i="9" s="1"/>
  <c r="J408" i="7"/>
  <c r="J408" i="9" s="1"/>
  <c r="J409" i="7"/>
  <c r="J409" i="9" s="1"/>
  <c r="J410" i="7"/>
  <c r="J410" i="9" s="1"/>
  <c r="J411" i="7"/>
  <c r="J411" i="9" s="1"/>
  <c r="J412" i="7"/>
  <c r="J412" i="9" s="1"/>
  <c r="J413" i="7"/>
  <c r="J413" i="9" s="1"/>
  <c r="J414" i="7"/>
  <c r="J414" i="9" s="1"/>
  <c r="J415" i="7"/>
  <c r="J415" i="9" s="1"/>
  <c r="J416" i="7"/>
  <c r="J416" i="9" s="1"/>
  <c r="J417" i="7"/>
  <c r="J417" i="9" s="1"/>
  <c r="J418" i="7"/>
  <c r="J418" i="9" s="1"/>
  <c r="J419" i="7"/>
  <c r="J419" i="9" s="1"/>
  <c r="J420" i="7"/>
  <c r="J420" i="9" s="1"/>
  <c r="J421" i="7"/>
  <c r="J421" i="9" s="1"/>
  <c r="J422" i="7"/>
  <c r="J422" i="9" s="1"/>
  <c r="J423" i="7"/>
  <c r="J423" i="9" s="1"/>
  <c r="J424" i="7"/>
  <c r="J424" i="9" s="1"/>
  <c r="J425" i="7"/>
  <c r="J425" i="9" s="1"/>
  <c r="J426" i="7"/>
  <c r="J426" i="9" s="1"/>
  <c r="J427" i="7"/>
  <c r="J427" i="9" s="1"/>
  <c r="J428" i="7"/>
  <c r="J428" i="9" s="1"/>
  <c r="J429" i="7"/>
  <c r="J429" i="9" s="1"/>
  <c r="J430" i="7"/>
  <c r="J430" i="9" s="1"/>
  <c r="J431" i="7"/>
  <c r="J431" i="9" s="1"/>
  <c r="J432" i="7"/>
  <c r="J432" i="9" s="1"/>
  <c r="J433" i="7"/>
  <c r="J433" i="9" s="1"/>
  <c r="J434" i="7"/>
  <c r="J434" i="9" s="1"/>
  <c r="J435" i="7"/>
  <c r="J435" i="9" s="1"/>
  <c r="J436" i="7"/>
  <c r="J436" i="9" s="1"/>
  <c r="J437" i="7"/>
  <c r="J437" i="9" s="1"/>
  <c r="J438" i="7"/>
  <c r="J438" i="9" s="1"/>
  <c r="J439" i="7"/>
  <c r="J439" i="9" s="1"/>
  <c r="J440" i="7"/>
  <c r="J440" i="9" s="1"/>
  <c r="J441" i="7"/>
  <c r="J441" i="9" s="1"/>
  <c r="J442" i="7"/>
  <c r="J442" i="9" s="1"/>
  <c r="J443" i="7"/>
  <c r="J443" i="9" s="1"/>
  <c r="J444" i="7"/>
  <c r="J444" i="9" s="1"/>
  <c r="J445" i="7"/>
  <c r="J445" i="9" s="1"/>
  <c r="J446" i="7"/>
  <c r="J446" i="9" s="1"/>
  <c r="J447" i="7"/>
  <c r="J447" i="9" s="1"/>
  <c r="J448" i="7"/>
  <c r="J448" i="9" s="1"/>
  <c r="J449" i="7"/>
  <c r="J449" i="9" s="1"/>
  <c r="J450" i="7"/>
  <c r="J450" i="9" s="1"/>
  <c r="J451" i="7"/>
  <c r="J451" i="9" s="1"/>
  <c r="J452" i="7"/>
  <c r="J452" i="9" s="1"/>
  <c r="J453" i="7"/>
  <c r="J453" i="9" s="1"/>
  <c r="J454" i="7"/>
  <c r="J454" i="9" s="1"/>
  <c r="J455" i="7"/>
  <c r="J455" i="9" s="1"/>
  <c r="J456" i="7"/>
  <c r="J456" i="9" s="1"/>
  <c r="J457" i="7"/>
  <c r="J457" i="9" s="1"/>
  <c r="J458" i="7"/>
  <c r="J458" i="9" s="1"/>
  <c r="J459" i="7"/>
  <c r="J459" i="9" s="1"/>
  <c r="J460" i="7"/>
  <c r="J460" i="9" s="1"/>
  <c r="J461" i="7"/>
  <c r="J461" i="9" s="1"/>
  <c r="J462" i="7"/>
  <c r="J462" i="9" s="1"/>
  <c r="J463" i="7"/>
  <c r="J463" i="9" s="1"/>
  <c r="J464" i="7"/>
  <c r="J464" i="9" s="1"/>
  <c r="J465" i="7"/>
  <c r="J465" i="9" s="1"/>
  <c r="J466" i="7"/>
  <c r="J466" i="9" s="1"/>
  <c r="J467" i="7"/>
  <c r="J467" i="9" s="1"/>
  <c r="J468" i="7"/>
  <c r="J468" i="9" s="1"/>
  <c r="J469" i="7"/>
  <c r="J469" i="9" s="1"/>
  <c r="J470" i="7"/>
  <c r="J470" i="9" s="1"/>
  <c r="J471" i="7"/>
  <c r="J471" i="9" s="1"/>
  <c r="J472" i="7"/>
  <c r="J472" i="9" s="1"/>
  <c r="J473" i="7"/>
  <c r="J473" i="9" s="1"/>
  <c r="J474" i="7"/>
  <c r="J474" i="9" s="1"/>
  <c r="J475" i="7"/>
  <c r="J475" i="9" s="1"/>
  <c r="J476" i="7"/>
  <c r="J476" i="9" s="1"/>
  <c r="J477" i="7"/>
  <c r="J477" i="9" s="1"/>
  <c r="J478" i="7"/>
  <c r="J478" i="9" s="1"/>
  <c r="J479" i="7"/>
  <c r="J479" i="9" s="1"/>
  <c r="J480" i="7"/>
  <c r="J480" i="9" s="1"/>
  <c r="J481" i="7"/>
  <c r="J481" i="9" s="1"/>
  <c r="J482" i="7"/>
  <c r="J482" i="9" s="1"/>
  <c r="J483" i="7"/>
  <c r="J483" i="9" s="1"/>
  <c r="J484" i="7"/>
  <c r="J484" i="9" s="1"/>
  <c r="J485" i="7"/>
  <c r="J485" i="9" s="1"/>
  <c r="J486" i="7"/>
  <c r="J486" i="9" s="1"/>
  <c r="J487" i="7"/>
  <c r="J487" i="9" s="1"/>
  <c r="J488" i="7"/>
  <c r="J488" i="9" s="1"/>
  <c r="J489" i="7"/>
  <c r="J489" i="9" s="1"/>
  <c r="J490" i="7"/>
  <c r="J490" i="9" s="1"/>
  <c r="J491" i="7"/>
  <c r="J491" i="9" s="1"/>
  <c r="J492" i="7"/>
  <c r="J492" i="9" s="1"/>
  <c r="J493" i="7"/>
  <c r="J493" i="9" s="1"/>
  <c r="J494" i="7"/>
  <c r="J494" i="9" s="1"/>
  <c r="J495" i="7"/>
  <c r="J495" i="9" s="1"/>
  <c r="J496" i="7"/>
  <c r="J496" i="9" s="1"/>
  <c r="J497" i="7"/>
  <c r="J497" i="9" s="1"/>
  <c r="J498" i="7"/>
  <c r="J498" i="9" s="1"/>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3" i="9" s="1"/>
  <c r="J1874" i="7"/>
  <c r="J1874" i="9" s="1"/>
  <c r="J1875" i="7"/>
  <c r="J1875" i="9" s="1"/>
  <c r="J1876" i="7"/>
  <c r="J1876" i="9" s="1"/>
  <c r="J1877" i="7"/>
  <c r="J1877" i="9" s="1"/>
  <c r="J1878" i="7"/>
  <c r="J1878" i="9" s="1"/>
  <c r="J1879" i="7"/>
  <c r="J1879" i="9" s="1"/>
  <c r="J1880" i="7"/>
  <c r="J1880" i="9" s="1"/>
  <c r="J1881" i="7"/>
  <c r="J1881" i="9" s="1"/>
  <c r="J1882" i="7"/>
  <c r="J1882" i="9" s="1"/>
  <c r="J1883" i="7"/>
  <c r="J1883" i="9" s="1"/>
  <c r="J1884" i="7"/>
  <c r="J1884" i="9" s="1"/>
  <c r="J1885" i="7"/>
  <c r="J1885" i="9" s="1"/>
  <c r="J1886" i="7"/>
  <c r="J1886" i="9" s="1"/>
  <c r="J1887" i="7"/>
  <c r="J1887" i="9" s="1"/>
  <c r="J1888" i="7"/>
  <c r="J1888" i="9" s="1"/>
  <c r="J1889" i="7"/>
  <c r="J1889" i="9" s="1"/>
  <c r="J1890" i="7"/>
  <c r="J1890" i="9" s="1"/>
  <c r="J1891" i="7"/>
  <c r="J1891" i="9" s="1"/>
  <c r="J1892" i="7"/>
  <c r="J1892" i="9" s="1"/>
  <c r="J1893" i="7"/>
  <c r="J1893" i="9" s="1"/>
  <c r="J1894" i="7"/>
  <c r="J1894" i="9" s="1"/>
  <c r="J1895" i="7"/>
  <c r="J1895" i="9" s="1"/>
  <c r="J1896" i="7"/>
  <c r="J1896" i="9" s="1"/>
  <c r="J1897" i="7"/>
  <c r="J1897" i="9" s="1"/>
  <c r="J1898" i="7"/>
  <c r="J1898" i="9" s="1"/>
  <c r="J1899" i="7"/>
  <c r="J1899" i="9" s="1"/>
  <c r="J1900" i="7"/>
  <c r="J1900" i="9" s="1"/>
  <c r="J1901" i="7"/>
  <c r="J1901" i="9" s="1"/>
  <c r="J1902" i="7"/>
  <c r="J1902" i="9" s="1"/>
  <c r="J1903" i="7"/>
  <c r="J1903" i="9" s="1"/>
  <c r="J1904" i="7"/>
  <c r="J1904" i="9" s="1"/>
  <c r="J1905" i="7"/>
  <c r="J1905" i="9" s="1"/>
  <c r="J1906" i="7"/>
  <c r="J1906" i="9" s="1"/>
  <c r="J1907" i="7"/>
  <c r="J1907" i="9" s="1"/>
  <c r="J1908" i="7"/>
  <c r="J1908" i="9" s="1"/>
  <c r="J1909" i="7"/>
  <c r="J1909" i="9" s="1"/>
  <c r="J1910" i="7"/>
  <c r="J1910" i="9" s="1"/>
  <c r="J1911" i="7"/>
  <c r="J1911" i="9" s="1"/>
  <c r="J1912" i="7"/>
  <c r="J1912" i="9" s="1"/>
  <c r="J1913" i="7"/>
  <c r="J1913" i="9" s="1"/>
  <c r="J1914" i="7"/>
  <c r="J1914" i="9" s="1"/>
  <c r="J1915" i="7"/>
  <c r="J1915" i="9" s="1"/>
  <c r="J1916" i="7"/>
  <c r="J1916" i="9" s="1"/>
  <c r="J1917" i="7"/>
  <c r="J1917" i="9" s="1"/>
  <c r="J1918" i="7"/>
  <c r="J1918" i="9" s="1"/>
  <c r="J1919" i="7"/>
  <c r="J1919" i="9" s="1"/>
  <c r="J1920" i="7"/>
  <c r="J1920" i="9" s="1"/>
  <c r="J1921" i="7"/>
  <c r="J1921" i="9" s="1"/>
  <c r="J1922" i="7"/>
  <c r="J1922" i="9" s="1"/>
  <c r="J1923" i="7"/>
  <c r="J1923" i="9" s="1"/>
  <c r="J1924" i="7"/>
  <c r="J1924" i="9" s="1"/>
  <c r="J1925" i="7"/>
  <c r="J1925" i="9" s="1"/>
  <c r="J1926" i="7"/>
  <c r="J1926" i="9" s="1"/>
  <c r="J1927" i="7"/>
  <c r="J1927" i="9" s="1"/>
  <c r="J1928" i="7"/>
  <c r="J1928" i="9" s="1"/>
  <c r="J1929" i="7"/>
  <c r="J1929" i="9" s="1"/>
  <c r="J1930" i="7"/>
  <c r="J1930" i="9" s="1"/>
  <c r="J1931" i="7"/>
  <c r="J1931" i="9" s="1"/>
  <c r="J1932" i="7"/>
  <c r="J1932" i="9" s="1"/>
  <c r="J1933" i="7"/>
  <c r="J1933" i="9" s="1"/>
  <c r="J1934" i="7"/>
  <c r="J1934" i="9" s="1"/>
  <c r="J1935" i="7"/>
  <c r="J1935" i="9" s="1"/>
  <c r="J1936" i="7"/>
  <c r="J1936" i="9" s="1"/>
  <c r="J1937" i="7"/>
  <c r="J1937" i="9" s="1"/>
  <c r="J1938" i="7"/>
  <c r="J1938" i="9" s="1"/>
  <c r="J1939" i="7"/>
  <c r="J1939" i="9" s="1"/>
  <c r="J1940" i="7"/>
  <c r="J1940" i="9" s="1"/>
  <c r="J1941" i="7"/>
  <c r="J1941" i="9" s="1"/>
  <c r="J1942" i="7"/>
  <c r="J1942" i="9" s="1"/>
  <c r="J1943" i="7"/>
  <c r="J1943" i="9" s="1"/>
  <c r="J1944" i="7"/>
  <c r="J1944" i="9" s="1"/>
  <c r="J1945" i="7"/>
  <c r="J1945" i="9" s="1"/>
  <c r="J1946" i="7"/>
  <c r="J1946" i="9" s="1"/>
  <c r="J1947" i="7"/>
  <c r="J1947" i="9" s="1"/>
  <c r="J1948" i="7"/>
  <c r="J1948" i="9" s="1"/>
  <c r="J1949" i="7"/>
  <c r="J1949" i="9" s="1"/>
  <c r="J1950" i="7"/>
  <c r="J1950" i="9" s="1"/>
  <c r="J1951" i="7"/>
  <c r="J1951" i="9" s="1"/>
  <c r="J1952" i="7"/>
  <c r="J1952" i="9" s="1"/>
  <c r="J1953" i="7"/>
  <c r="J1953" i="9" s="1"/>
  <c r="J1954" i="7"/>
  <c r="J1954" i="9" s="1"/>
  <c r="J1955" i="7"/>
  <c r="J1955" i="9" s="1"/>
  <c r="J1956" i="7"/>
  <c r="J1956" i="9" s="1"/>
  <c r="J1957" i="7"/>
  <c r="J1957" i="9" s="1"/>
  <c r="J1958" i="7"/>
  <c r="J1958" i="9" s="1"/>
  <c r="J1959" i="7"/>
  <c r="J1959" i="9" s="1"/>
  <c r="J1960" i="7"/>
  <c r="J1960" i="9" s="1"/>
  <c r="J1961" i="7"/>
  <c r="J1961" i="9" s="1"/>
  <c r="J1962" i="7"/>
  <c r="J1962" i="9" s="1"/>
  <c r="J1963" i="7"/>
  <c r="J1963" i="9" s="1"/>
  <c r="J1964" i="7"/>
  <c r="J1964" i="9" s="1"/>
  <c r="J1965" i="7"/>
  <c r="J1965" i="9" s="1"/>
  <c r="J1966" i="7"/>
  <c r="J1966" i="9" s="1"/>
  <c r="J1967" i="7"/>
  <c r="J1967" i="9" s="1"/>
  <c r="J1968" i="7"/>
  <c r="J1968" i="9" s="1"/>
  <c r="J1969" i="7"/>
  <c r="J1969" i="9" s="1"/>
  <c r="J1970" i="7"/>
  <c r="J1970" i="9" s="1"/>
  <c r="J1971" i="7"/>
  <c r="J1971" i="9" s="1"/>
  <c r="J1972" i="7"/>
  <c r="J1972" i="9" s="1"/>
  <c r="J1973" i="7"/>
  <c r="J1973" i="9" s="1"/>
  <c r="J1974" i="7"/>
  <c r="J1974" i="9" s="1"/>
  <c r="J1975" i="7"/>
  <c r="J1975" i="9" s="1"/>
  <c r="J1976" i="7"/>
  <c r="J1976" i="9" s="1"/>
  <c r="J1977" i="7"/>
  <c r="J1977" i="9" s="1"/>
  <c r="J1978" i="7"/>
  <c r="J1978" i="9" s="1"/>
  <c r="J1979" i="7"/>
  <c r="J1979" i="9" s="1"/>
  <c r="J1980" i="7"/>
  <c r="J1980" i="9" s="1"/>
  <c r="J1981" i="7"/>
  <c r="J1981" i="9" s="1"/>
  <c r="J1982" i="7"/>
  <c r="J1982" i="9" s="1"/>
  <c r="J1983" i="7"/>
  <c r="J1983" i="9" s="1"/>
  <c r="J1984" i="7"/>
  <c r="J1984" i="9" s="1"/>
  <c r="J1985" i="7"/>
  <c r="J1985" i="9" s="1"/>
  <c r="J1986" i="7"/>
  <c r="J1986" i="9" s="1"/>
  <c r="J1987" i="7"/>
  <c r="J1987" i="9" s="1"/>
  <c r="J1988" i="7"/>
  <c r="J1988" i="9" s="1"/>
  <c r="J1989" i="7"/>
  <c r="J1989" i="9" s="1"/>
  <c r="J1990" i="7"/>
  <c r="J1990" i="9" s="1"/>
  <c r="J1991" i="7"/>
  <c r="J1991" i="9" s="1"/>
  <c r="J1992" i="7"/>
  <c r="J1992" i="9" s="1"/>
  <c r="J1993" i="7"/>
  <c r="J1993" i="9" s="1"/>
  <c r="J1994" i="7"/>
  <c r="J1994" i="9" s="1"/>
  <c r="J1995" i="7"/>
  <c r="J1995" i="9" s="1"/>
  <c r="J1996" i="7"/>
  <c r="J1996" i="9" s="1"/>
  <c r="J1997" i="7"/>
  <c r="J1997" i="9" s="1"/>
  <c r="J1998" i="7"/>
  <c r="J1998" i="9" s="1"/>
  <c r="J1999" i="7"/>
  <c r="J1999" i="9" s="1"/>
  <c r="J2000" i="7"/>
  <c r="J2000" i="9" s="1"/>
  <c r="J2001" i="7"/>
  <c r="J2001" i="9" s="1"/>
  <c r="J2002" i="7"/>
  <c r="J2002" i="9" s="1"/>
  <c r="J2003" i="7"/>
  <c r="J2003" i="9" s="1"/>
  <c r="J2004" i="7"/>
  <c r="J2004" i="9" s="1"/>
  <c r="J2005" i="7"/>
  <c r="J2005" i="9" s="1"/>
  <c r="J2006" i="7"/>
  <c r="J2006" i="9" s="1"/>
  <c r="J2007" i="7"/>
  <c r="J2007" i="9" s="1"/>
  <c r="J2008" i="7"/>
  <c r="J2008" i="9" s="1"/>
  <c r="J2009" i="7"/>
  <c r="J2009" i="9" s="1"/>
  <c r="J2010" i="7"/>
  <c r="J2010" i="9" s="1"/>
  <c r="J2011" i="7"/>
  <c r="J2011" i="9" s="1"/>
  <c r="J2012" i="7"/>
  <c r="J2012" i="9" s="1"/>
  <c r="J2013" i="7"/>
  <c r="J2013" i="9" s="1"/>
  <c r="J2014" i="7"/>
  <c r="J2014" i="9" s="1"/>
  <c r="J2015" i="7"/>
  <c r="J2015" i="9" s="1"/>
  <c r="J2016" i="7"/>
  <c r="J2016" i="9" s="1"/>
  <c r="J2017" i="7"/>
  <c r="J2017" i="9" s="1"/>
  <c r="J2018" i="7"/>
  <c r="J2018" i="9" s="1"/>
  <c r="J2019" i="7"/>
  <c r="J2019" i="9" s="1"/>
  <c r="J2020" i="7"/>
  <c r="J2020" i="9" s="1"/>
  <c r="J2021" i="7"/>
  <c r="J2021" i="9" s="1"/>
  <c r="J2022" i="7"/>
  <c r="J2022" i="9" s="1"/>
  <c r="J2023" i="7"/>
  <c r="J2023" i="9" s="1"/>
  <c r="J2024" i="7"/>
  <c r="J2024" i="9" s="1"/>
  <c r="J2025" i="7"/>
  <c r="J2025" i="9" s="1"/>
  <c r="J2026" i="7"/>
  <c r="J2026" i="9" s="1"/>
  <c r="J2027" i="7"/>
  <c r="J2027" i="9" s="1"/>
  <c r="J2028" i="7"/>
  <c r="J2028" i="9" s="1"/>
  <c r="J2029" i="7"/>
  <c r="J2029" i="9" s="1"/>
  <c r="J2030" i="7"/>
  <c r="J2030" i="9" s="1"/>
  <c r="J2031" i="7"/>
  <c r="J2031" i="9" s="1"/>
  <c r="J2032" i="7"/>
  <c r="J2032" i="9" s="1"/>
  <c r="J2033" i="7"/>
  <c r="J2033" i="9" s="1"/>
  <c r="J2034" i="7"/>
  <c r="J2034" i="9" s="1"/>
  <c r="J2035" i="7"/>
  <c r="J2035" i="9" s="1"/>
  <c r="J2036" i="7"/>
  <c r="J2036" i="9" s="1"/>
  <c r="J2037" i="7"/>
  <c r="J2037" i="9" s="1"/>
  <c r="J2038" i="7"/>
  <c r="J2038" i="9" s="1"/>
  <c r="J2039" i="7"/>
  <c r="J2039" i="9" s="1"/>
  <c r="J2040" i="7"/>
  <c r="J2040" i="9" s="1"/>
  <c r="J2041" i="7"/>
  <c r="J2041" i="9" s="1"/>
  <c r="J2042" i="7"/>
  <c r="J2042" i="9" s="1"/>
  <c r="J2043" i="7"/>
  <c r="J2043" i="9" s="1"/>
  <c r="J2044" i="7"/>
  <c r="J2044" i="9" s="1"/>
  <c r="J2045" i="7"/>
  <c r="J2045" i="9" s="1"/>
  <c r="J2046" i="7"/>
  <c r="J2046" i="9" s="1"/>
  <c r="J2047" i="7"/>
  <c r="J2047" i="9" s="1"/>
  <c r="J2048" i="7"/>
  <c r="J2048" i="9" s="1"/>
  <c r="J2049" i="7"/>
  <c r="J2049" i="9" s="1"/>
  <c r="J2050" i="7"/>
  <c r="J2050" i="9" s="1"/>
  <c r="J2051" i="7"/>
  <c r="J2051" i="9" s="1"/>
  <c r="J2052" i="7"/>
  <c r="J2052" i="9" s="1"/>
  <c r="J2053" i="7"/>
  <c r="J2053" i="9" s="1"/>
  <c r="J2054" i="7"/>
  <c r="J2054" i="9" s="1"/>
  <c r="J2055" i="7"/>
  <c r="J2055" i="9" s="1"/>
  <c r="J2056" i="7"/>
  <c r="J2056" i="9" s="1"/>
  <c r="J2057" i="7"/>
  <c r="J2057" i="9" s="1"/>
  <c r="J2058" i="7"/>
  <c r="J2058" i="9" s="1"/>
  <c r="J2059" i="7"/>
  <c r="J2059" i="9" s="1"/>
  <c r="J2060" i="7"/>
  <c r="J2060" i="9" s="1"/>
  <c r="J2061" i="7"/>
  <c r="J2061" i="9" s="1"/>
  <c r="J2062" i="7"/>
  <c r="J2062" i="9" s="1"/>
  <c r="J2063" i="7"/>
  <c r="J2063" i="9" s="1"/>
  <c r="J2064" i="7"/>
  <c r="J2064" i="9" s="1"/>
  <c r="J2065" i="7"/>
  <c r="J2065" i="9" s="1"/>
  <c r="J2066" i="7"/>
  <c r="J2066" i="9" s="1"/>
  <c r="J2067" i="7"/>
  <c r="J2067" i="9" s="1"/>
  <c r="J2068" i="7"/>
  <c r="J2068" i="9" s="1"/>
  <c r="J2069" i="7"/>
  <c r="J2069" i="9" s="1"/>
  <c r="J2070" i="7"/>
  <c r="J2070" i="9" s="1"/>
  <c r="J2071" i="7"/>
  <c r="J2071" i="9" s="1"/>
  <c r="J2072" i="7"/>
  <c r="J2072" i="9" s="1"/>
  <c r="J2073" i="7"/>
  <c r="J2073" i="9" s="1"/>
  <c r="J2074" i="7"/>
  <c r="J2074" i="9" s="1"/>
  <c r="J2075" i="7"/>
  <c r="J2075" i="9" s="1"/>
  <c r="J2076" i="7"/>
  <c r="J2076" i="9" s="1"/>
  <c r="J2077" i="7"/>
  <c r="J2077" i="9" s="1"/>
  <c r="J2078" i="7"/>
  <c r="J2078" i="9" s="1"/>
  <c r="J2079" i="7"/>
  <c r="J2079" i="9" s="1"/>
  <c r="J2080" i="7"/>
  <c r="J2080" i="9" s="1"/>
  <c r="J2081" i="7"/>
  <c r="J2081" i="9" s="1"/>
  <c r="J2082" i="7"/>
  <c r="J2082" i="9" s="1"/>
  <c r="J2083" i="7"/>
  <c r="J2083" i="9" s="1"/>
  <c r="J2084" i="7"/>
  <c r="J2084" i="9" s="1"/>
  <c r="J2085" i="7"/>
  <c r="J2085" i="9" s="1"/>
  <c r="J2086" i="7"/>
  <c r="J2086" i="9" s="1"/>
  <c r="J2087" i="7"/>
  <c r="J2087" i="9" s="1"/>
  <c r="J2088" i="7"/>
  <c r="J2088" i="9" s="1"/>
  <c r="J2089" i="7"/>
  <c r="J2089" i="9" s="1"/>
  <c r="J2090" i="7"/>
  <c r="J2090" i="9" s="1"/>
  <c r="J2091" i="7"/>
  <c r="J2091" i="9" s="1"/>
  <c r="J2092" i="7"/>
  <c r="J2092" i="9" s="1"/>
  <c r="J2093" i="7"/>
  <c r="J2093" i="9" s="1"/>
  <c r="J2094" i="7"/>
  <c r="J2094" i="9" s="1"/>
  <c r="J2095" i="7"/>
  <c r="J2095" i="9" s="1"/>
  <c r="J2096" i="7"/>
  <c r="J2096" i="9" s="1"/>
  <c r="J2097" i="7"/>
  <c r="J2097" i="9" s="1"/>
  <c r="J2098" i="7"/>
  <c r="J2098" i="9" s="1"/>
  <c r="J2099" i="7"/>
  <c r="J2099" i="9" s="1"/>
  <c r="J2100" i="7"/>
  <c r="J2100" i="9" s="1"/>
  <c r="J2101" i="7"/>
  <c r="J2101" i="9" s="1"/>
  <c r="J2102" i="7"/>
  <c r="J2102" i="9" s="1"/>
  <c r="J2103" i="7"/>
  <c r="J2103" i="9" s="1"/>
  <c r="J2104" i="7"/>
  <c r="J2104" i="9" s="1"/>
  <c r="J2105" i="7"/>
  <c r="J2105" i="9" s="1"/>
  <c r="J2106" i="7"/>
  <c r="J2106" i="9" s="1"/>
  <c r="J2107" i="7"/>
  <c r="J2107" i="9" s="1"/>
  <c r="J2108" i="7"/>
  <c r="J2108" i="9" s="1"/>
  <c r="J2109" i="7"/>
  <c r="J2109" i="9" s="1"/>
  <c r="J2110" i="7"/>
  <c r="J2110" i="9" s="1"/>
  <c r="J2111" i="7"/>
  <c r="J2111" i="9" s="1"/>
  <c r="J2112" i="7"/>
  <c r="J2112" i="9" s="1"/>
  <c r="J2113" i="7"/>
  <c r="J2113" i="9" s="1"/>
  <c r="J2114" i="7"/>
  <c r="J2114" i="9" s="1"/>
  <c r="J2115" i="7"/>
  <c r="J2115" i="9" s="1"/>
  <c r="J2116" i="7"/>
  <c r="J2116" i="9" s="1"/>
  <c r="J2117" i="7"/>
  <c r="J2117" i="9" s="1"/>
  <c r="J2118" i="7"/>
  <c r="J2118" i="9" s="1"/>
  <c r="J2119" i="7"/>
  <c r="J2119" i="9" s="1"/>
  <c r="J2120" i="7"/>
  <c r="J2120" i="9" s="1"/>
  <c r="J2121" i="7"/>
  <c r="J2121" i="9" s="1"/>
  <c r="J2122" i="7"/>
  <c r="J2122" i="9" s="1"/>
  <c r="J2123" i="7"/>
  <c r="J2123" i="9" s="1"/>
  <c r="J2124" i="7"/>
  <c r="J2124" i="9" s="1"/>
  <c r="J2125" i="7"/>
  <c r="J2125" i="9" s="1"/>
  <c r="J2126" i="7"/>
  <c r="J2126" i="9" s="1"/>
  <c r="J2127" i="7"/>
  <c r="J2127" i="9" s="1"/>
  <c r="J2128" i="7"/>
  <c r="J2128" i="9" s="1"/>
  <c r="J2129" i="7"/>
  <c r="J2129" i="9" s="1"/>
  <c r="J2130" i="7"/>
  <c r="J2130" i="9" s="1"/>
  <c r="J2131" i="7"/>
  <c r="J2131" i="9" s="1"/>
  <c r="J2132" i="7"/>
  <c r="J2132" i="9" s="1"/>
  <c r="J2133" i="7"/>
  <c r="J2133" i="9" s="1"/>
  <c r="J2134" i="7"/>
  <c r="J2134" i="9" s="1"/>
  <c r="J2135" i="7"/>
  <c r="J2135" i="9" s="1"/>
  <c r="J2136" i="7"/>
  <c r="J2136" i="9" s="1"/>
  <c r="J2137" i="7"/>
  <c r="J2137" i="9" s="1"/>
  <c r="J2138" i="7"/>
  <c r="J2138" i="9" s="1"/>
  <c r="J2139" i="7"/>
  <c r="J2139" i="9" s="1"/>
  <c r="J2140" i="7"/>
  <c r="J2140" i="9" s="1"/>
  <c r="J2141" i="7"/>
  <c r="J2141" i="9" s="1"/>
  <c r="J2142" i="7"/>
  <c r="J2142" i="9" s="1"/>
  <c r="J2143" i="7"/>
  <c r="J2143" i="9" s="1"/>
  <c r="J2144" i="7"/>
  <c r="J2144" i="9" s="1"/>
  <c r="J2145" i="7"/>
  <c r="J2145" i="9" s="1"/>
  <c r="J2146" i="7"/>
  <c r="J2146" i="9" s="1"/>
  <c r="J2147" i="7"/>
  <c r="J2147" i="9" s="1"/>
  <c r="J2148" i="7"/>
  <c r="J2148" i="9" s="1"/>
  <c r="J2149" i="7"/>
  <c r="J2149" i="9" s="1"/>
  <c r="J2150" i="7"/>
  <c r="J2150" i="9" s="1"/>
  <c r="J2151" i="7"/>
  <c r="J2151" i="9" s="1"/>
  <c r="J2152" i="7"/>
  <c r="J2152" i="9" s="1"/>
  <c r="J2153" i="7"/>
  <c r="J2153" i="9" s="1"/>
  <c r="J2154" i="7"/>
  <c r="J2154" i="9" s="1"/>
  <c r="J2155" i="7"/>
  <c r="J2155" i="9" s="1"/>
  <c r="J2156" i="7"/>
  <c r="J2156" i="9" s="1"/>
  <c r="J2157" i="7"/>
  <c r="J2157" i="9" s="1"/>
  <c r="J2158" i="7"/>
  <c r="J2158" i="9" s="1"/>
  <c r="J2159" i="7"/>
  <c r="J2159" i="9" s="1"/>
  <c r="J2160" i="7"/>
  <c r="J2160" i="9" s="1"/>
  <c r="J2161" i="7"/>
  <c r="J2161" i="9" s="1"/>
  <c r="J2162" i="7"/>
  <c r="J2162" i="9" s="1"/>
  <c r="J2163" i="7"/>
  <c r="J2163" i="9" s="1"/>
  <c r="J2164" i="7"/>
  <c r="J2164" i="9" s="1"/>
  <c r="J2165" i="7"/>
  <c r="J2165" i="9" s="1"/>
  <c r="J2166" i="7"/>
  <c r="J2166" i="9" s="1"/>
  <c r="J2167" i="7"/>
  <c r="J2167" i="9" s="1"/>
  <c r="J2168" i="7"/>
  <c r="J2168" i="9" s="1"/>
  <c r="J2169" i="7"/>
  <c r="J2169" i="9" s="1"/>
  <c r="J2170" i="7"/>
  <c r="J2170" i="9" s="1"/>
  <c r="J2171" i="7"/>
  <c r="J2171" i="9" s="1"/>
  <c r="J2172" i="7"/>
  <c r="J2172" i="9" s="1"/>
  <c r="J2173" i="7"/>
  <c r="J2173" i="9" s="1"/>
  <c r="J2174" i="7"/>
  <c r="J2174" i="9" s="1"/>
  <c r="J2175" i="7"/>
  <c r="J2175" i="9" s="1"/>
  <c r="J2176" i="7"/>
  <c r="J2176" i="9" s="1"/>
  <c r="J2177" i="7"/>
  <c r="J2177" i="9" s="1"/>
  <c r="J2178" i="7"/>
  <c r="J2178" i="9" s="1"/>
  <c r="J2179" i="7"/>
  <c r="J2179" i="9" s="1"/>
  <c r="J2180" i="7"/>
  <c r="J2180" i="9" s="1"/>
  <c r="J2181" i="7"/>
  <c r="J2181" i="9" s="1"/>
  <c r="J2182" i="7"/>
  <c r="J2182" i="9" s="1"/>
  <c r="J2183" i="7"/>
  <c r="J2183" i="9" s="1"/>
  <c r="J2184" i="7"/>
  <c r="J2184" i="9" s="1"/>
  <c r="J2185" i="7"/>
  <c r="J2185" i="9" s="1"/>
  <c r="J2186" i="7"/>
  <c r="J2186" i="9" s="1"/>
  <c r="J2187" i="7"/>
  <c r="J2187" i="9" s="1"/>
  <c r="J2188" i="7"/>
  <c r="J2188" i="9" s="1"/>
  <c r="J2189" i="7"/>
  <c r="J2189" i="9" s="1"/>
  <c r="J2190" i="7"/>
  <c r="J2190" i="9" s="1"/>
  <c r="J2191" i="7"/>
  <c r="J2191" i="9" s="1"/>
  <c r="J2192" i="7"/>
  <c r="J2192" i="9" s="1"/>
  <c r="J2193" i="7"/>
  <c r="J2193" i="9" s="1"/>
  <c r="J2194" i="7"/>
  <c r="J2194" i="9" s="1"/>
  <c r="J2195" i="7"/>
  <c r="J2195" i="9" s="1"/>
  <c r="J2196" i="7"/>
  <c r="J2196" i="9" s="1"/>
  <c r="J2197" i="7"/>
  <c r="J2197" i="9" s="1"/>
  <c r="J2198" i="7"/>
  <c r="J2198" i="9" s="1"/>
  <c r="J2199" i="7"/>
  <c r="J2199" i="9" s="1"/>
  <c r="J2200" i="7"/>
  <c r="J2200" i="9" s="1"/>
  <c r="J2201" i="7"/>
  <c r="J2201" i="9" s="1"/>
  <c r="J2202" i="7"/>
  <c r="J2202" i="9" s="1"/>
  <c r="J2203" i="7"/>
  <c r="J2203" i="9" s="1"/>
  <c r="J2204" i="7"/>
  <c r="J2204" i="9" s="1"/>
  <c r="J2205" i="7"/>
  <c r="J2205" i="9" s="1"/>
  <c r="J2206" i="7"/>
  <c r="J2206" i="9" s="1"/>
  <c r="J2207" i="7"/>
  <c r="J2207" i="9" s="1"/>
  <c r="J2208" i="7"/>
  <c r="J2208" i="9" s="1"/>
  <c r="J2209" i="7"/>
  <c r="J2209" i="9" s="1"/>
  <c r="J2210" i="7"/>
  <c r="J2210" i="9" s="1"/>
  <c r="J2211" i="7"/>
  <c r="J2211" i="9" s="1"/>
  <c r="J2212" i="7"/>
  <c r="J2212" i="9" s="1"/>
  <c r="J2213" i="7"/>
  <c r="J2213" i="9" s="1"/>
  <c r="J2214" i="7"/>
  <c r="J2214" i="9" s="1"/>
  <c r="J2215" i="7"/>
  <c r="J2215" i="9" s="1"/>
  <c r="J2216" i="7"/>
  <c r="J2216" i="9" s="1"/>
  <c r="J2217" i="7"/>
  <c r="J2217" i="9" s="1"/>
  <c r="J2218" i="7"/>
  <c r="J2218" i="9" s="1"/>
  <c r="J2219" i="7"/>
  <c r="J2219" i="9" s="1"/>
  <c r="J2220" i="7"/>
  <c r="J2220" i="9" s="1"/>
  <c r="J2221" i="7"/>
  <c r="J2221" i="9" s="1"/>
  <c r="J2222" i="7"/>
  <c r="J2222" i="9" s="1"/>
  <c r="J2223" i="7"/>
  <c r="J2223" i="9" s="1"/>
  <c r="J2224" i="7"/>
  <c r="J2224" i="9" s="1"/>
  <c r="J2225" i="7"/>
  <c r="J2225" i="9" s="1"/>
  <c r="J2226" i="7"/>
  <c r="J2226" i="9" s="1"/>
  <c r="J2227" i="7"/>
  <c r="J2227" i="9" s="1"/>
  <c r="J2228" i="7"/>
  <c r="J2228" i="9" s="1"/>
  <c r="J2229" i="7"/>
  <c r="J2229" i="9" s="1"/>
  <c r="J2230" i="7"/>
  <c r="J2230" i="9" s="1"/>
  <c r="J2231" i="7"/>
  <c r="J2231" i="9" s="1"/>
  <c r="J2232" i="7"/>
  <c r="J2232" i="9" s="1"/>
  <c r="J2233" i="7"/>
  <c r="J2233" i="9" s="1"/>
  <c r="J2234" i="7"/>
  <c r="J2234" i="9" s="1"/>
  <c r="J2235" i="7"/>
  <c r="J2235" i="9" s="1"/>
  <c r="J2236" i="7"/>
  <c r="J2236" i="9" s="1"/>
  <c r="J2237" i="7"/>
  <c r="J2237" i="9" s="1"/>
  <c r="J2238" i="7"/>
  <c r="J2238" i="9" s="1"/>
  <c r="J2239" i="7"/>
  <c r="J2239" i="9" s="1"/>
  <c r="J2240" i="7"/>
  <c r="J2240" i="9" s="1"/>
  <c r="J2241" i="7"/>
  <c r="J2241" i="9" s="1"/>
  <c r="J2242" i="7"/>
  <c r="J2242" i="9" s="1"/>
  <c r="J2243" i="7"/>
  <c r="J2243" i="9" s="1"/>
  <c r="J2244" i="7"/>
  <c r="J2244" i="9" s="1"/>
  <c r="J2245" i="7"/>
  <c r="J2245" i="9" s="1"/>
  <c r="J2246" i="7"/>
  <c r="J2246" i="9" s="1"/>
  <c r="J2247" i="7"/>
  <c r="J2247" i="9" s="1"/>
  <c r="J2248" i="7"/>
  <c r="J2248" i="9" s="1"/>
  <c r="J2249" i="7"/>
  <c r="J2249" i="9" s="1"/>
  <c r="J2250" i="7"/>
  <c r="J2250" i="9" s="1"/>
  <c r="J2251" i="7"/>
  <c r="J2251" i="9" s="1"/>
  <c r="J2252" i="7"/>
  <c r="J2252" i="9" s="1"/>
  <c r="J2253" i="7"/>
  <c r="J2253" i="9" s="1"/>
  <c r="J2254" i="7"/>
  <c r="J2254" i="9" s="1"/>
  <c r="J2255" i="7"/>
  <c r="J2255" i="9" s="1"/>
  <c r="J2256" i="7"/>
  <c r="J2256" i="9" s="1"/>
  <c r="J2257" i="7"/>
  <c r="J2257" i="9" s="1"/>
  <c r="J2258" i="7"/>
  <c r="J2258" i="9" s="1"/>
  <c r="J2259" i="7"/>
  <c r="J2259" i="9" s="1"/>
  <c r="J2260" i="7"/>
  <c r="J2260" i="9" s="1"/>
  <c r="J2261" i="7"/>
  <c r="J2261" i="9" s="1"/>
  <c r="J2262" i="7"/>
  <c r="J2262" i="9" s="1"/>
  <c r="J2263" i="7"/>
  <c r="J2263" i="9" s="1"/>
  <c r="J2264" i="7"/>
  <c r="J2264" i="9" s="1"/>
  <c r="J2265" i="7"/>
  <c r="J2265" i="9" s="1"/>
  <c r="J2266" i="7"/>
  <c r="J2266" i="9" s="1"/>
  <c r="J2267" i="7"/>
  <c r="J2267" i="9" s="1"/>
  <c r="J2268" i="7"/>
  <c r="J2268" i="9" s="1"/>
  <c r="J2269" i="7"/>
  <c r="J2269" i="9" s="1"/>
  <c r="J2270" i="7"/>
  <c r="J2270" i="9" s="1"/>
  <c r="J2271" i="7"/>
  <c r="J2271" i="9" s="1"/>
  <c r="J2272" i="7"/>
  <c r="J2272" i="9" s="1"/>
  <c r="J2273" i="7"/>
  <c r="J2273" i="9" s="1"/>
  <c r="J2274" i="7"/>
  <c r="J2274" i="9" s="1"/>
  <c r="J2275" i="7"/>
  <c r="J2275" i="9" s="1"/>
  <c r="J2276" i="7"/>
  <c r="J2276" i="9" s="1"/>
  <c r="J2277" i="7"/>
  <c r="J2277" i="9" s="1"/>
  <c r="J2278" i="7"/>
  <c r="J2278" i="9" s="1"/>
  <c r="J2279" i="7"/>
  <c r="J2279" i="9" s="1"/>
  <c r="J2280" i="7"/>
  <c r="J2280" i="9" s="1"/>
  <c r="J2281" i="7"/>
  <c r="J2281" i="9" s="1"/>
  <c r="J2282" i="7"/>
  <c r="J2282" i="9" s="1"/>
  <c r="J2283" i="7"/>
  <c r="J2283" i="9" s="1"/>
  <c r="J2284" i="7"/>
  <c r="J2284" i="9" s="1"/>
  <c r="J2285" i="7"/>
  <c r="J2285" i="9" s="1"/>
  <c r="J2286" i="7"/>
  <c r="J2286" i="9" s="1"/>
  <c r="J2287" i="7"/>
  <c r="J2287" i="9" s="1"/>
  <c r="J2288" i="7"/>
  <c r="J2288" i="9" s="1"/>
  <c r="J2289" i="7"/>
  <c r="J2289" i="9" s="1"/>
  <c r="J2290" i="7"/>
  <c r="J2290" i="9" s="1"/>
  <c r="J2291" i="7"/>
  <c r="J2291" i="9" s="1"/>
  <c r="J2292" i="7"/>
  <c r="J2292" i="9" s="1"/>
  <c r="J2293" i="7"/>
  <c r="J2293" i="9" s="1"/>
  <c r="J2294" i="7"/>
  <c r="J2294" i="9" s="1"/>
  <c r="J2295" i="7"/>
  <c r="J2295" i="9" s="1"/>
  <c r="J2296" i="7"/>
  <c r="J2296" i="9" s="1"/>
  <c r="J2297" i="7"/>
  <c r="J2297" i="9" s="1"/>
  <c r="J2298" i="7"/>
  <c r="J2298" i="9" s="1"/>
  <c r="J2299" i="7"/>
  <c r="J2299" i="9" s="1"/>
  <c r="J2300" i="7"/>
  <c r="J2300" i="9" s="1"/>
  <c r="J2301" i="7"/>
  <c r="J2301" i="9" s="1"/>
  <c r="J2302" i="7"/>
  <c r="J2302" i="9" s="1"/>
  <c r="J2303" i="7"/>
  <c r="J2303" i="9" s="1"/>
  <c r="J2304" i="7"/>
  <c r="J2304" i="9" s="1"/>
  <c r="J2305" i="7"/>
  <c r="J2305" i="9" s="1"/>
  <c r="J2306" i="7"/>
  <c r="J2306" i="9" s="1"/>
  <c r="J2307" i="7"/>
  <c r="J2307" i="9" s="1"/>
  <c r="J2308" i="7"/>
  <c r="J2308" i="9" s="1"/>
  <c r="J2309" i="7"/>
  <c r="J2309" i="9" s="1"/>
  <c r="J2310" i="7"/>
  <c r="J2310" i="9" s="1"/>
  <c r="J2311" i="7"/>
  <c r="J2311" i="9" s="1"/>
  <c r="J2312" i="7"/>
  <c r="J2312" i="9" s="1"/>
  <c r="J2313" i="7"/>
  <c r="J2313" i="9" s="1"/>
  <c r="J2314" i="7"/>
  <c r="J2314" i="9" s="1"/>
  <c r="J2315" i="7"/>
  <c r="J2315" i="9" s="1"/>
  <c r="J2316" i="7"/>
  <c r="J2316" i="9" s="1"/>
  <c r="J2317" i="7"/>
  <c r="J2317" i="9" s="1"/>
  <c r="J2318" i="7"/>
  <c r="J2318" i="9" s="1"/>
  <c r="J2319" i="7"/>
  <c r="J2319" i="9" s="1"/>
  <c r="J2320" i="7"/>
  <c r="J2320" i="9" s="1"/>
  <c r="J2321" i="7"/>
  <c r="J2321" i="9" s="1"/>
  <c r="J2322" i="7"/>
  <c r="J2322" i="9" s="1"/>
  <c r="J2323" i="7"/>
  <c r="J2323" i="9" s="1"/>
  <c r="J2324" i="7"/>
  <c r="J2324" i="9" s="1"/>
  <c r="J2325" i="7"/>
  <c r="J2325" i="9" s="1"/>
  <c r="J2326" i="7"/>
  <c r="J2326" i="9" s="1"/>
  <c r="J2327" i="7"/>
  <c r="J2327" i="9" s="1"/>
  <c r="J2328" i="7"/>
  <c r="J2328" i="9" s="1"/>
  <c r="J2329" i="7"/>
  <c r="J2329" i="9" s="1"/>
  <c r="J2330" i="7"/>
  <c r="J2330" i="9" s="1"/>
  <c r="J2" i="7"/>
  <c r="J2" i="9" s="1"/>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2" i="7"/>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 i="5"/>
  <c r="L21" i="5"/>
  <c r="L20" i="5"/>
  <c r="L19" i="5"/>
  <c r="L18" i="5"/>
  <c r="K21" i="5"/>
  <c r="K20" i="5"/>
  <c r="K19" i="5"/>
  <c r="K18" i="5"/>
  <c r="D18" i="5" a="1"/>
  <c r="C18" i="5" a="1"/>
  <c r="B18" i="5" a="1"/>
  <c r="D13" i="5"/>
  <c r="L11" i="5"/>
  <c r="L10" i="5"/>
  <c r="D10" i="5"/>
  <c r="L9" i="5"/>
  <c r="D9" i="5"/>
  <c r="L8" i="5"/>
  <c r="D8" i="5"/>
  <c r="L7" i="5"/>
  <c r="D7" i="5"/>
  <c r="L6" i="5"/>
  <c r="D6" i="5"/>
  <c r="L5" i="5"/>
  <c r="D5" i="5"/>
  <c r="L4" i="5"/>
  <c r="D4" i="5"/>
  <c r="L3" i="5"/>
  <c r="D3" i="5"/>
  <c r="J20" i="5" l="1"/>
  <c r="J19" i="5"/>
  <c r="J1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<sst xmlns="http://schemas.openxmlformats.org/spreadsheetml/2006/main" count="64288" uniqueCount="8376">
  <si>
    <t>Customer ID</t>
  </si>
  <si>
    <t>name</t>
  </si>
  <si>
    <t>Id1</t>
  </si>
  <si>
    <t>Hawks, Ms.  Kelly</t>
  </si>
  <si>
    <t>Id2</t>
  </si>
  <si>
    <t>Lehner, Mr.  Matthew D</t>
  </si>
  <si>
    <t>Id3</t>
  </si>
  <si>
    <t>Lu, Mr.  Phil</t>
  </si>
  <si>
    <t>Id4</t>
  </si>
  <si>
    <t>Osborne, Ms.  Kelsey</t>
  </si>
  <si>
    <t>Id5</t>
  </si>
  <si>
    <t>BMI</t>
  </si>
  <si>
    <t>Kadala, Ms.  Kristyn</t>
  </si>
  <si>
    <t>HBA1C</t>
  </si>
  <si>
    <t>Id6</t>
  </si>
  <si>
    <t>Baker, Mr.  Russell B.</t>
  </si>
  <si>
    <t>Heart Issues</t>
  </si>
  <si>
    <t>Any Transplants</t>
  </si>
  <si>
    <t>Id7</t>
  </si>
  <si>
    <t>Macpherson, Mr.  Scott</t>
  </si>
  <si>
    <t>Cancer history</t>
  </si>
  <si>
    <t>NumberOfMajorSurgeries</t>
  </si>
  <si>
    <t>smoker</t>
  </si>
  <si>
    <t>Id8</t>
  </si>
  <si>
    <t>Hallman, Mr.  Stephen</t>
  </si>
  <si>
    <t>year</t>
  </si>
  <si>
    <t>Id9</t>
  </si>
  <si>
    <t>Moran, Mr.  Patrick R.</t>
  </si>
  <si>
    <t>month</t>
  </si>
  <si>
    <t>date</t>
  </si>
  <si>
    <t>Id10</t>
  </si>
  <si>
    <t>Benner, Ms.  Brooke N.</t>
  </si>
  <si>
    <t>No</t>
  </si>
  <si>
    <t>children</t>
  </si>
  <si>
    <t>Id11</t>
  </si>
  <si>
    <t>charges</t>
  </si>
  <si>
    <t>Fierro Vargas, Ms.  Paola Andrea</t>
  </si>
  <si>
    <t>No major surgery</t>
  </si>
  <si>
    <t>Hospital tier</t>
  </si>
  <si>
    <t>yes</t>
  </si>
  <si>
    <t>Id12</t>
  </si>
  <si>
    <t>City tier</t>
  </si>
  <si>
    <t>Franz, Mr.  David</t>
  </si>
  <si>
    <t>State ID</t>
  </si>
  <si>
    <t>Id13</t>
  </si>
  <si>
    <t>Foster, Mr.  Wade</t>
  </si>
  <si>
    <t>Id14</t>
  </si>
  <si>
    <t>Tenorio, Mr.  Franklin</t>
  </si>
  <si>
    <t>Id15</t>
  </si>
  <si>
    <t>Rios, Ms.  Leilani M.</t>
  </si>
  <si>
    <t>Id16</t>
  </si>
  <si>
    <t>Viau-Dupuis, Mr.  Philippe</t>
  </si>
  <si>
    <t>Id17</t>
  </si>
  <si>
    <t>Cronin, Ms.  Jennifer A.</t>
  </si>
  <si>
    <t>Id18</t>
  </si>
  <si>
    <t>Noordstar, Ms.  Christina M.</t>
  </si>
  <si>
    <t>Id2335</t>
  </si>
  <si>
    <t>Id19</t>
  </si>
  <si>
    <t>Boudalia, Mr.  Said Sr.</t>
  </si>
  <si>
    <t>Jul</t>
  </si>
  <si>
    <t>Id20</t>
  </si>
  <si>
    <t>Flor, Mr.  John</t>
  </si>
  <si>
    <t>tier - 2</t>
  </si>
  <si>
    <t>Id21</t>
  </si>
  <si>
    <t>tier - 3</t>
  </si>
  <si>
    <t>Fennon, Mr.  Myles</t>
  </si>
  <si>
    <t>R1013</t>
  </si>
  <si>
    <t>Id22</t>
  </si>
  <si>
    <t>Hribar, Ms.  Madelyn C</t>
  </si>
  <si>
    <t>Id2334</t>
  </si>
  <si>
    <t>Id23</t>
  </si>
  <si>
    <t>Tassello, Ms.  Nicole</t>
  </si>
  <si>
    <t>Nov</t>
  </si>
  <si>
    <t>Id24</t>
  </si>
  <si>
    <t>Mauricette, Mr.  Eric A.</t>
  </si>
  <si>
    <t>tier - 1</t>
  </si>
  <si>
    <t>Id25</t>
  </si>
  <si>
    <t>Garcia, Mr.  Emiliano I.</t>
  </si>
  <si>
    <t>Id26</t>
  </si>
  <si>
    <t>Airoldi, Mr.  Adam</t>
  </si>
  <si>
    <t>Id2333</t>
  </si>
  <si>
    <t>Id27</t>
  </si>
  <si>
    <t>Cater-Cyker, Mr.  Zach</t>
  </si>
  <si>
    <t>Jun</t>
  </si>
  <si>
    <t>Id28</t>
  </si>
  <si>
    <t>Hamm, Ms.  Stephanie W.</t>
  </si>
  <si>
    <t>Id29</t>
  </si>
  <si>
    <t>Cox, Mr.  Stephen</t>
  </si>
  <si>
    <t>Id30</t>
  </si>
  <si>
    <t>Sachrajda, Ms.  Natalie</t>
  </si>
  <si>
    <t>Id31</t>
  </si>
  <si>
    <t>Gareri, Ms.  Nicole J.</t>
  </si>
  <si>
    <t>Id2332</t>
  </si>
  <si>
    <t>Sep</t>
  </si>
  <si>
    <t>Id32</t>
  </si>
  <si>
    <t>Welch, Mr.  Jefferson D</t>
  </si>
  <si>
    <t>Id33</t>
  </si>
  <si>
    <t>Prindiville, Mr.  Brendan D.</t>
  </si>
  <si>
    <t>Id34</t>
  </si>
  <si>
    <t>Yes</t>
  </si>
  <si>
    <t>Kincaid, Ms.  Courtney</t>
  </si>
  <si>
    <t>Id35</t>
  </si>
  <si>
    <t>Bruestle, Ms.  Sydney L.</t>
  </si>
  <si>
    <t>Id2331</t>
  </si>
  <si>
    <t>Id36</t>
  </si>
  <si>
    <t>Lachance, Mr.  Julien</t>
  </si>
  <si>
    <t>Id37</t>
  </si>
  <si>
    <t>Eason, Mr.  Ryan M</t>
  </si>
  <si>
    <t>Id38</t>
  </si>
  <si>
    <t>Grummon, Ms.  Anna H.</t>
  </si>
  <si>
    <t>Id39</t>
  </si>
  <si>
    <t>Vanwechel, Ms.  Samantha</t>
  </si>
  <si>
    <t>Id2330</t>
  </si>
  <si>
    <t>Id40</t>
  </si>
  <si>
    <t>Fisher, Mr.  Robert</t>
  </si>
  <si>
    <t>Id41</t>
  </si>
  <si>
    <t>Jenkins, Mr.  James R.</t>
  </si>
  <si>
    <t>Id42</t>
  </si>
  <si>
    <t>Peters, Ms.  Roseann</t>
  </si>
  <si>
    <t>R1012</t>
  </si>
  <si>
    <t>Id43</t>
  </si>
  <si>
    <t>Aha, Ms.  Nicole</t>
  </si>
  <si>
    <t>Id44</t>
  </si>
  <si>
    <t>McElwain, Mr.  Spencer</t>
  </si>
  <si>
    <t>Id2329</t>
  </si>
  <si>
    <t>Id45</t>
  </si>
  <si>
    <t>Januszewski, Mr.  Eric W</t>
  </si>
  <si>
    <t>Id46</t>
  </si>
  <si>
    <t>Rohne, Ms.  Brianna L</t>
  </si>
  <si>
    <t>Id47</t>
  </si>
  <si>
    <t>O'Grady, Mr.  Thomas J.</t>
  </si>
  <si>
    <t>Id48</t>
  </si>
  <si>
    <t>Peters, Ms.  Melissa L</t>
  </si>
  <si>
    <t>Id49</t>
  </si>
  <si>
    <t>De Simone, Mr.  Flavio</t>
  </si>
  <si>
    <t>Id2328</t>
  </si>
  <si>
    <t>Id50</t>
  </si>
  <si>
    <t>Beckett, Mr.  Ryan</t>
  </si>
  <si>
    <t>Id51</t>
  </si>
  <si>
    <t>Sobrilsky, Mr.  Anthony J.</t>
  </si>
  <si>
    <t>Id52</t>
  </si>
  <si>
    <t>Wang, Ms.  Alex</t>
  </si>
  <si>
    <t>Id2327</t>
  </si>
  <si>
    <t>Id53</t>
  </si>
  <si>
    <t>Campa, Mr.  David</t>
  </si>
  <si>
    <t>Id54</t>
  </si>
  <si>
    <t>Clifford, Mr.  Andrew B</t>
  </si>
  <si>
    <t>Id55</t>
  </si>
  <si>
    <t>Dalmata, Ms.  Dara E</t>
  </si>
  <si>
    <t>Id2326</t>
  </si>
  <si>
    <t>Id56</t>
  </si>
  <si>
    <t>Vishik, Ms.  Inna</t>
  </si>
  <si>
    <t>Id57</t>
  </si>
  <si>
    <t>Schorr, Mr.  Ari</t>
  </si>
  <si>
    <t>Id58</t>
  </si>
  <si>
    <t>Lusardi, Ms.  Lindsey</t>
  </si>
  <si>
    <t>Id59</t>
  </si>
  <si>
    <t>Id2325</t>
  </si>
  <si>
    <t>Rayner, Mr.  Kenny</t>
  </si>
  <si>
    <t>Id60</t>
  </si>
  <si>
    <t>Voghel, Ms.  Louise</t>
  </si>
  <si>
    <t>Id61</t>
  </si>
  <si>
    <t>Rieth, Mr.  Cameron</t>
  </si>
  <si>
    <t>Id62</t>
  </si>
  <si>
    <t>Gollotto, Ms.  Katie T.</t>
  </si>
  <si>
    <t>Id63</t>
  </si>
  <si>
    <t>Id2324</t>
  </si>
  <si>
    <t>Dunn, Ms.  Casey</t>
  </si>
  <si>
    <t>Dec</t>
  </si>
  <si>
    <t>Id64</t>
  </si>
  <si>
    <t>Blitzer, Mr.  David</t>
  </si>
  <si>
    <t>?</t>
  </si>
  <si>
    <t>Id65</t>
  </si>
  <si>
    <t>Smith, Mr.  Bryson C.</t>
  </si>
  <si>
    <t>Id66</t>
  </si>
  <si>
    <t>Hyland, Ms.  Megan</t>
  </si>
  <si>
    <t>Id67</t>
  </si>
  <si>
    <t>Id2323</t>
  </si>
  <si>
    <t>Ducharme, Mr.  Daniel</t>
  </si>
  <si>
    <t>Id68</t>
  </si>
  <si>
    <t>Johnson, Mr.  Steven M.</t>
  </si>
  <si>
    <t>Id69</t>
  </si>
  <si>
    <t>Mutz, Ms.  Jenna L.</t>
  </si>
  <si>
    <t>Id70</t>
  </si>
  <si>
    <t>Lee, Mr.  Freeman</t>
  </si>
  <si>
    <t>Id2322</t>
  </si>
  <si>
    <t>Id71</t>
  </si>
  <si>
    <t>Turner, Mr.  Jeff</t>
  </si>
  <si>
    <t>Id72</t>
  </si>
  <si>
    <t>Rangel, Mr.  Elenilton V. Sr.</t>
  </si>
  <si>
    <t>Id73</t>
  </si>
  <si>
    <t>Lacey, Ms.  Maurya</t>
  </si>
  <si>
    <t>Id74</t>
  </si>
  <si>
    <t>Id2321</t>
  </si>
  <si>
    <t>Stiger, Ms.  Samantha C</t>
  </si>
  <si>
    <t>Aug</t>
  </si>
  <si>
    <t>Id75</t>
  </si>
  <si>
    <t>Caldwell, Ms.  Bethany A</t>
  </si>
  <si>
    <t>Id76</t>
  </si>
  <si>
    <t>Marmillod, Mr.  Yves</t>
  </si>
  <si>
    <t>Id77</t>
  </si>
  <si>
    <t>Cloutier-Simons, Ms.  Danielle</t>
  </si>
  <si>
    <t>Id2320</t>
  </si>
  <si>
    <t>Oct</t>
  </si>
  <si>
    <t>Id78</t>
  </si>
  <si>
    <t>Vegas, Ms.  Julia</t>
  </si>
  <si>
    <t>Id79</t>
  </si>
  <si>
    <t>Cochran, Mr.  Joshua</t>
  </si>
  <si>
    <t>Id80</t>
  </si>
  <si>
    <t>Holtzapple, Ms.  Jennifer</t>
  </si>
  <si>
    <t>Id2319</t>
  </si>
  <si>
    <t>Id81</t>
  </si>
  <si>
    <t>Meyer, Ms.  Gwen M.</t>
  </si>
  <si>
    <t>Id82</t>
  </si>
  <si>
    <t>Brickley, Mr.  Patrick</t>
  </si>
  <si>
    <t>Id83</t>
  </si>
  <si>
    <t>Magee, Ms.  Kate</t>
  </si>
  <si>
    <t>Id84</t>
  </si>
  <si>
    <t>Thoma, Mr.  Kevin</t>
  </si>
  <si>
    <t>Id85</t>
  </si>
  <si>
    <t>Heagy, Mr.  Stephen II</t>
  </si>
  <si>
    <t>Id2318</t>
  </si>
  <si>
    <t>Id86</t>
  </si>
  <si>
    <t>Regnier, Mr.  Philip</t>
  </si>
  <si>
    <t>Id87</t>
  </si>
  <si>
    <t>Parendo, Mr.  Brett A</t>
  </si>
  <si>
    <t>Id88</t>
  </si>
  <si>
    <t>Schell, Ms.  Rebecca</t>
  </si>
  <si>
    <t>Id2317</t>
  </si>
  <si>
    <t>Id89</t>
  </si>
  <si>
    <t>Driscoll, Ms.  Kelley</t>
  </si>
  <si>
    <t>Id90</t>
  </si>
  <si>
    <t>Mitchell, Ms.  Abigail K</t>
  </si>
  <si>
    <t>Number of missing values in each coloumn in medical examinations</t>
  </si>
  <si>
    <t>Id91</t>
  </si>
  <si>
    <t>Cutler, Ms.  Hope</t>
  </si>
  <si>
    <t>Id2316</t>
  </si>
  <si>
    <t>Id92</t>
  </si>
  <si>
    <t>Derian, Ms.  Elyse M.</t>
  </si>
  <si>
    <t>Id93</t>
  </si>
  <si>
    <t>Farina, Mr.  Nicholas</t>
  </si>
  <si>
    <t>R1011</t>
  </si>
  <si>
    <t>Id94</t>
  </si>
  <si>
    <t>Saunders, Mr.  David</t>
  </si>
  <si>
    <t>Id2315</t>
  </si>
  <si>
    <t>Id95</t>
  </si>
  <si>
    <t>Kratz, Ms.  Natalie</t>
  </si>
  <si>
    <t>Id96</t>
  </si>
  <si>
    <t>Boland, Mr.  Thomas</t>
  </si>
  <si>
    <t>Id97</t>
  </si>
  <si>
    <t>Van Hout, Ms.  Pamela J.</t>
  </si>
  <si>
    <t>Id2314</t>
  </si>
  <si>
    <t>Id98</t>
  </si>
  <si>
    <t>Ramsey, Ms.  Jessica</t>
  </si>
  <si>
    <t>Number of missing values in each coloumn in hospitalisation details</t>
  </si>
  <si>
    <t>Id99</t>
  </si>
  <si>
    <t>Gage, Mr.  Ron N</t>
  </si>
  <si>
    <t>Id100</t>
  </si>
  <si>
    <t>Gollins, Mr.  Daniel</t>
  </si>
  <si>
    <t>Id2313</t>
  </si>
  <si>
    <t>Id101</t>
  </si>
  <si>
    <t>Benestad, Mr.  Brian</t>
  </si>
  <si>
    <t>Id102</t>
  </si>
  <si>
    <t>Aviv, Ms.  Sari</t>
  </si>
  <si>
    <t>Id103</t>
  </si>
  <si>
    <t>Burns, Mr.  Robert M.</t>
  </si>
  <si>
    <t>Id2312</t>
  </si>
  <si>
    <t>Id104</t>
  </si>
  <si>
    <t>Maldonado, Mr.  Ricardo</t>
  </si>
  <si>
    <t>Id105</t>
  </si>
  <si>
    <t>Yitref, Mr.  Gedion</t>
  </si>
  <si>
    <t>Id106</t>
  </si>
  <si>
    <t>Id2311</t>
  </si>
  <si>
    <t>Loudon-Brown, Mr.  Mark</t>
  </si>
  <si>
    <t>Id107</t>
  </si>
  <si>
    <t>Sugathadasa, Mr.  Gamini P.</t>
  </si>
  <si>
    <t>Id108</t>
  </si>
  <si>
    <t>Id2310</t>
  </si>
  <si>
    <t>Ganley, Ms.  Emily J</t>
  </si>
  <si>
    <t>Id109</t>
  </si>
  <si>
    <t>Potter, Ms.  Amanda</t>
  </si>
  <si>
    <t>Id110</t>
  </si>
  <si>
    <t>Id2309</t>
  </si>
  <si>
    <t>Rasmussen, Mr.  Nicholas</t>
  </si>
  <si>
    <t>Id111</t>
  </si>
  <si>
    <t>Robinson, Mr.  Knox</t>
  </si>
  <si>
    <t>Id112</t>
  </si>
  <si>
    <t>Antonopoulos, Ms.  Yianna</t>
  </si>
  <si>
    <t>Id2308</t>
  </si>
  <si>
    <t>Id113</t>
  </si>
  <si>
    <t>Groner, Ms.  Roberta</t>
  </si>
  <si>
    <t>Id114</t>
  </si>
  <si>
    <t>Zywicki, Mr.  Benjamin P.</t>
  </si>
  <si>
    <t>Id2307</t>
  </si>
  <si>
    <t>Id115</t>
  </si>
  <si>
    <t>Cardinal, Mr.  Craig</t>
  </si>
  <si>
    <t>Id116</t>
  </si>
  <si>
    <t>Alleman, Ms.  Ann</t>
  </si>
  <si>
    <t>Id2306</t>
  </si>
  <si>
    <t>Id117</t>
  </si>
  <si>
    <t>Stroffolino, Mr.  Jamie P</t>
  </si>
  <si>
    <t>Id118</t>
  </si>
  <si>
    <t>Clubb, Mr.  John</t>
  </si>
  <si>
    <t>Id119</t>
  </si>
  <si>
    <t>Id2305</t>
  </si>
  <si>
    <t>McGoogan, Mr.  Charlie</t>
  </si>
  <si>
    <t>Id120</t>
  </si>
  <si>
    <t>Keflezighi, Mr.  Meb</t>
  </si>
  <si>
    <t>Id121</t>
  </si>
  <si>
    <t>Syed, Mr.  Aaqib L.</t>
  </si>
  <si>
    <t>Id2304</t>
  </si>
  <si>
    <t>Id122</t>
  </si>
  <si>
    <t>Segal, Mr.  Craig A.</t>
  </si>
  <si>
    <t>Id123</t>
  </si>
  <si>
    <t>Defranco, Ms.  Meredith</t>
  </si>
  <si>
    <t>Id124</t>
  </si>
  <si>
    <t>Id2303</t>
  </si>
  <si>
    <t>Kells, Mr.  Doug</t>
  </si>
  <si>
    <t>Id125</t>
  </si>
  <si>
    <t>Lawton, Ms.  Elizabeth J.</t>
  </si>
  <si>
    <t>Id126</t>
  </si>
  <si>
    <t>Bejar, Mr.  Matthew P</t>
  </si>
  <si>
    <t>Id2302</t>
  </si>
  <si>
    <t>Id127</t>
  </si>
  <si>
    <t>Navarro Castro, Mr.  Guillermo Sr.</t>
  </si>
  <si>
    <t>Id128</t>
  </si>
  <si>
    <t>Tice, Mr.  Ryan C</t>
  </si>
  <si>
    <t>Id129</t>
  </si>
  <si>
    <t>Wolf, Mr.  Dane</t>
  </si>
  <si>
    <t>Id2301</t>
  </si>
  <si>
    <t>Id130</t>
  </si>
  <si>
    <t>Oppedal, Mr.  Jonas</t>
  </si>
  <si>
    <t>Id131</t>
  </si>
  <si>
    <t>Wright, Mr.  George E</t>
  </si>
  <si>
    <t>Id2300</t>
  </si>
  <si>
    <t>Id132</t>
  </si>
  <si>
    <t>Ellis, Ms.  Sara S</t>
  </si>
  <si>
    <t>Id133</t>
  </si>
  <si>
    <t>Taormina, Mr.  Nick</t>
  </si>
  <si>
    <t>Id134</t>
  </si>
  <si>
    <t>Id2299</t>
  </si>
  <si>
    <t>Lynch, Mr.  Timothy</t>
  </si>
  <si>
    <t>Id135</t>
  </si>
  <si>
    <t>Tavella, Ms.  Becky L</t>
  </si>
  <si>
    <t>Id136</t>
  </si>
  <si>
    <t>Neufeld, Ms.  Steph K.</t>
  </si>
  <si>
    <t>Id2298</t>
  </si>
  <si>
    <t>Id137</t>
  </si>
  <si>
    <t>Walhovd, Ms.  Kristine B.</t>
  </si>
  <si>
    <t>Id138</t>
  </si>
  <si>
    <t>Washburn, Mr.  Taylor B</t>
  </si>
  <si>
    <t>Id139</t>
  </si>
  <si>
    <t>Mroz, Mr.  William</t>
  </si>
  <si>
    <t>Id2297</t>
  </si>
  <si>
    <t>Id140</t>
  </si>
  <si>
    <t>Canaday, Mr.  Sage</t>
  </si>
  <si>
    <t>Id141</t>
  </si>
  <si>
    <t>Atkins, Mr.  Cole</t>
  </si>
  <si>
    <t>Id142</t>
  </si>
  <si>
    <t>Kropelnicki, Mr.  Jesse</t>
  </si>
  <si>
    <t>Id2296</t>
  </si>
  <si>
    <t>Id143</t>
  </si>
  <si>
    <t>Braund, Ms.  Tammi J.</t>
  </si>
  <si>
    <t>Id144</t>
  </si>
  <si>
    <t>Anderson, Mr.  Matthew S.</t>
  </si>
  <si>
    <t>Id145</t>
  </si>
  <si>
    <t>Bilbrey, Mr.  Eric</t>
  </si>
  <si>
    <t>Id2295</t>
  </si>
  <si>
    <t>Id146</t>
  </si>
  <si>
    <t>Curtis, Ms.  Valeria R</t>
  </si>
  <si>
    <t>Id147</t>
  </si>
  <si>
    <t>Meyer, Mr.  Michael P</t>
  </si>
  <si>
    <t>Id148</t>
  </si>
  <si>
    <t>Bardeesy, Mr.  Rami</t>
  </si>
  <si>
    <t>Id149</t>
  </si>
  <si>
    <t>Id2294</t>
  </si>
  <si>
    <t>Shanahan, Mr.  Denis</t>
  </si>
  <si>
    <t>Id150</t>
  </si>
  <si>
    <t>Sutter, Mr.  Brian E</t>
  </si>
  <si>
    <t>Id151</t>
  </si>
  <si>
    <t>Yesian, Ms.  Bonnie</t>
  </si>
  <si>
    <t>Id152</t>
  </si>
  <si>
    <t>Id2293</t>
  </si>
  <si>
    <t>Meers, Mr.  Michael P</t>
  </si>
  <si>
    <t>Id153</t>
  </si>
  <si>
    <t>Conlon, Mr.  Paul</t>
  </si>
  <si>
    <t>Id154</t>
  </si>
  <si>
    <t>Arnstein, Mr.  Michael</t>
  </si>
  <si>
    <t>Id2292</t>
  </si>
  <si>
    <t>Id155</t>
  </si>
  <si>
    <t>Jurek, Mr.  Samuel</t>
  </si>
  <si>
    <t>Id156</t>
  </si>
  <si>
    <t>Thill, Mr.  Matthew</t>
  </si>
  <si>
    <t>Id157</t>
  </si>
  <si>
    <t>Glaz, Mr.  Daniel</t>
  </si>
  <si>
    <t>Id2291</t>
  </si>
  <si>
    <t>Id158</t>
  </si>
  <si>
    <t>Sampson, Ms.  Syndy</t>
  </si>
  <si>
    <t>Id159</t>
  </si>
  <si>
    <t>Duliba, Ms.  Aleksandra</t>
  </si>
  <si>
    <t>Id160</t>
  </si>
  <si>
    <t>Tanguay, Mr.  Steeve T Sr.</t>
  </si>
  <si>
    <t>Id161</t>
  </si>
  <si>
    <t>McClelland, Mr.  Richard</t>
  </si>
  <si>
    <t>Id162</t>
  </si>
  <si>
    <t>Gorman, Mr.  Aaron T</t>
  </si>
  <si>
    <t>Id163</t>
  </si>
  <si>
    <t>Nishimura, Mr.  Akira</t>
  </si>
  <si>
    <t>Id2290</t>
  </si>
  <si>
    <t>Id164</t>
  </si>
  <si>
    <t>Brimble, Mr.  Ben</t>
  </si>
  <si>
    <t>Id165</t>
  </si>
  <si>
    <t>Trenk, Ms.  Jana</t>
  </si>
  <si>
    <t>Id166</t>
  </si>
  <si>
    <t>Wittmann, Mr.  Jay T.</t>
  </si>
  <si>
    <t>Id2289</t>
  </si>
  <si>
    <t>Id167</t>
  </si>
  <si>
    <t>Tremblay, Ms.  Marie-Helene</t>
  </si>
  <si>
    <t>Id168</t>
  </si>
  <si>
    <t>Scofield, Ms.  Bret R</t>
  </si>
  <si>
    <t>Id169</t>
  </si>
  <si>
    <t>Id2288</t>
  </si>
  <si>
    <t>Yost, Mr.  Gardner L</t>
  </si>
  <si>
    <t>Id170</t>
  </si>
  <si>
    <t>Torphy, Mr.  Bobby</t>
  </si>
  <si>
    <t>Id171</t>
  </si>
  <si>
    <t>Busby, Ms.  Natalie</t>
  </si>
  <si>
    <t>Id2287</t>
  </si>
  <si>
    <t>Id172</t>
  </si>
  <si>
    <t>Nguyen, Ms.  Lina</t>
  </si>
  <si>
    <t>Id173</t>
  </si>
  <si>
    <t>Hanley, Mr.  Zebulon</t>
  </si>
  <si>
    <t>Id174</t>
  </si>
  <si>
    <t>Id2286</t>
  </si>
  <si>
    <t>Scheer, Ms.  Amanda</t>
  </si>
  <si>
    <t>Id175</t>
  </si>
  <si>
    <t>Rankin, Mr.  Greg</t>
  </si>
  <si>
    <t>Id176</t>
  </si>
  <si>
    <t>Ricardi, Mr.  John</t>
  </si>
  <si>
    <t>Id2285</t>
  </si>
  <si>
    <t>Id177</t>
  </si>
  <si>
    <t>Karkos, Ms.  Kelsey A.</t>
  </si>
  <si>
    <t>Id178</t>
  </si>
  <si>
    <t>Price-Dierksen, Ms.  Bronwen L</t>
  </si>
  <si>
    <t>Id2284</t>
  </si>
  <si>
    <t>Id179</t>
  </si>
  <si>
    <t>Knispel, Ms.  Manuela</t>
  </si>
  <si>
    <t>Id180</t>
  </si>
  <si>
    <t>King, Ms.  Jennifer L</t>
  </si>
  <si>
    <t>Id2283</t>
  </si>
  <si>
    <t>Id181</t>
  </si>
  <si>
    <t>Samuelson, Ms.  Abby W.</t>
  </si>
  <si>
    <t>Id182</t>
  </si>
  <si>
    <t>Fredsall, Mr.  Tyler</t>
  </si>
  <si>
    <t>Id183</t>
  </si>
  <si>
    <t>Eggleston, Mr.  Jeffrey</t>
  </si>
  <si>
    <t>Id2282</t>
  </si>
  <si>
    <t>Id184</t>
  </si>
  <si>
    <t>Palombaro, Mr.  Matthew F</t>
  </si>
  <si>
    <t>Id185</t>
  </si>
  <si>
    <t>Silva, Mr.  Ryan J.</t>
  </si>
  <si>
    <t>Id186</t>
  </si>
  <si>
    <t>Id2281</t>
  </si>
  <si>
    <t>Bugala, Ms.  Amy</t>
  </si>
  <si>
    <t>Id187</t>
  </si>
  <si>
    <t>Dublin, Mr.  Andrew P</t>
  </si>
  <si>
    <t>Id188</t>
  </si>
  <si>
    <t>Cleland, Mr.  George M. V</t>
  </si>
  <si>
    <t>Id189</t>
  </si>
  <si>
    <t>Id2280</t>
  </si>
  <si>
    <t>Evans, Ms.  Sarah</t>
  </si>
  <si>
    <t>Rounded average</t>
  </si>
  <si>
    <t>Id190</t>
  </si>
  <si>
    <t>Boyd, Ms.  Lara</t>
  </si>
  <si>
    <t>Id191</t>
  </si>
  <si>
    <t>Roulier, Mr.  Sebastien</t>
  </si>
  <si>
    <t>Id2279</t>
  </si>
  <si>
    <t>Id192</t>
  </si>
  <si>
    <t>Mullins, Mr.  Padraig</t>
  </si>
  <si>
    <t>Id193</t>
  </si>
  <si>
    <t>Hofmann, Ms.  Heather</t>
  </si>
  <si>
    <t>Id194</t>
  </si>
  <si>
    <t>Garcia Garcia, Mr.  Jorge</t>
  </si>
  <si>
    <t>Id195</t>
  </si>
  <si>
    <t>Klecker, Mr.  Jack R</t>
  </si>
  <si>
    <t>Id196</t>
  </si>
  <si>
    <t>Cancre, Mr.  Felix</t>
  </si>
  <si>
    <t>Id2278</t>
  </si>
  <si>
    <t>Id197</t>
  </si>
  <si>
    <t>Denucci, Mr.  Christopher C</t>
  </si>
  <si>
    <t>Id198</t>
  </si>
  <si>
    <t>Saldana, Mr.  Jesse</t>
  </si>
  <si>
    <t>Id199</t>
  </si>
  <si>
    <t>Weinberg, Ms.  Jill</t>
  </si>
  <si>
    <t>Id2277</t>
  </si>
  <si>
    <t>Id200</t>
  </si>
  <si>
    <t>Walsh, Mr.  William</t>
  </si>
  <si>
    <t>Id201</t>
  </si>
  <si>
    <t>Pasten, Mr.  Alejandro</t>
  </si>
  <si>
    <t>Id202</t>
  </si>
  <si>
    <t>LaBelle, Mr.  Ian E.</t>
  </si>
  <si>
    <t>Id2276</t>
  </si>
  <si>
    <t>Id203</t>
  </si>
  <si>
    <t>Guzman, Mr.  Hector Sr.</t>
  </si>
  <si>
    <t>Id204</t>
  </si>
  <si>
    <t>Turnbull, Ms.  Rebecca</t>
  </si>
  <si>
    <t>Id205</t>
  </si>
  <si>
    <t>Id2275</t>
  </si>
  <si>
    <t>Aguero, Mr.  Matt</t>
  </si>
  <si>
    <t>Id206</t>
  </si>
  <si>
    <t>Woodward, Ms.  Elizabeth H</t>
  </si>
  <si>
    <t>Id207</t>
  </si>
  <si>
    <t>McElroy, Ms.  Grace</t>
  </si>
  <si>
    <t>Id2274</t>
  </si>
  <si>
    <t>Id208</t>
  </si>
  <si>
    <t>Lopez, Mr.  Jaime</t>
  </si>
  <si>
    <t>Id209</t>
  </si>
  <si>
    <t>Cardosi, Ms.  Calesse</t>
  </si>
  <si>
    <t>Id210</t>
  </si>
  <si>
    <t>Id2273</t>
  </si>
  <si>
    <t>Looney, Ms.  Kate L</t>
  </si>
  <si>
    <t>Id211</t>
  </si>
  <si>
    <t>Zyryanov, Mr.  Sergey</t>
  </si>
  <si>
    <t>Id212</t>
  </si>
  <si>
    <t>Gavin, Mr.  Timothy V</t>
  </si>
  <si>
    <t>Id2272</t>
  </si>
  <si>
    <t>Id213</t>
  </si>
  <si>
    <t>Littlefield, Mr.  Andrew S</t>
  </si>
  <si>
    <t>Id214</t>
  </si>
  <si>
    <t>Shearer, Mr.  Matthew D</t>
  </si>
  <si>
    <t>Id215</t>
  </si>
  <si>
    <t>Armstrong, Ms.  Jessica</t>
  </si>
  <si>
    <t>Id2271</t>
  </si>
  <si>
    <t>Id216</t>
  </si>
  <si>
    <t>Warriner, Mr.  Lawrence</t>
  </si>
  <si>
    <t>Id217</t>
  </si>
  <si>
    <t>White, Mr.  Alex</t>
  </si>
  <si>
    <t>Id218</t>
  </si>
  <si>
    <t>Cordaro, Mr.  Kevin</t>
  </si>
  <si>
    <t>Id2270</t>
  </si>
  <si>
    <t>Id219</t>
  </si>
  <si>
    <t>Hamilton, Mr.  Gavin M.</t>
  </si>
  <si>
    <t>Id220</t>
  </si>
  <si>
    <t>Meyer, Mr.  Rick E</t>
  </si>
  <si>
    <t>Id221</t>
  </si>
  <si>
    <t>Duke, Ms.  Andrea H.</t>
  </si>
  <si>
    <t>Id2269</t>
  </si>
  <si>
    <t>Id222</t>
  </si>
  <si>
    <t>Malatesta, Mr.  Anthony S</t>
  </si>
  <si>
    <t>Id223</t>
  </si>
  <si>
    <t>Hinrichsen, Mr.  Erik</t>
  </si>
  <si>
    <t>Id224</t>
  </si>
  <si>
    <t>Lucan, Ms.  Kiley D</t>
  </si>
  <si>
    <t>Id2268</t>
  </si>
  <si>
    <t>Id225</t>
  </si>
  <si>
    <t>Koch, Ms.  Jennifer</t>
  </si>
  <si>
    <t>Id226</t>
  </si>
  <si>
    <t>Smith, Mr.  Chris</t>
  </si>
  <si>
    <t>Id227</t>
  </si>
  <si>
    <t>O'Connor, Ms.  Marian M.</t>
  </si>
  <si>
    <t>Id2267</t>
  </si>
  <si>
    <t>Id228</t>
  </si>
  <si>
    <t>Kampwerth, Mr.  Jeremy</t>
  </si>
  <si>
    <t>Id229</t>
  </si>
  <si>
    <t>Federoff, Ms.  Allison H</t>
  </si>
  <si>
    <t>Id230</t>
  </si>
  <si>
    <t>Goya, Ms.  Elizabeth</t>
  </si>
  <si>
    <t>Id2266</t>
  </si>
  <si>
    <t>Id231</t>
  </si>
  <si>
    <t>Hodges, Mr.  Andrew</t>
  </si>
  <si>
    <t>Id232</t>
  </si>
  <si>
    <t>Erickson, Mr.  Anders J</t>
  </si>
  <si>
    <t>Id233</t>
  </si>
  <si>
    <t>Welleck, Mr.  Sean</t>
  </si>
  <si>
    <t>Id2265</t>
  </si>
  <si>
    <t>Id234</t>
  </si>
  <si>
    <t>Polen, Mr.  Brian M.</t>
  </si>
  <si>
    <t>Id235</t>
  </si>
  <si>
    <t>Lynch, Mr.  Jeremy</t>
  </si>
  <si>
    <t>Id236</t>
  </si>
  <si>
    <t>Hufstader, Ms.  Susannah</t>
  </si>
  <si>
    <t>Id2264</t>
  </si>
  <si>
    <t>Id237</t>
  </si>
  <si>
    <t>Doak, Mr.  Randy</t>
  </si>
  <si>
    <t>Id238</t>
  </si>
  <si>
    <t>Noya, Mr.  Leslie</t>
  </si>
  <si>
    <t>Id239</t>
  </si>
  <si>
    <t>Id2263</t>
  </si>
  <si>
    <t>Heninger, Ms.  Brittany L.</t>
  </si>
  <si>
    <t>Id240</t>
  </si>
  <si>
    <t>Richardson, Ms.  Cassie J.</t>
  </si>
  <si>
    <t>Id241</t>
  </si>
  <si>
    <t>Deucher, Mr.  Peter W</t>
  </si>
  <si>
    <t>Id242</t>
  </si>
  <si>
    <t>Id2262</t>
  </si>
  <si>
    <t>Wilson, Mr.  Douglas</t>
  </si>
  <si>
    <t>Id243</t>
  </si>
  <si>
    <t>Hall, Mr.  Dan</t>
  </si>
  <si>
    <t>Id244</t>
  </si>
  <si>
    <t>Id2261</t>
  </si>
  <si>
    <t>Id2260</t>
  </si>
  <si>
    <t>Id2259</t>
  </si>
  <si>
    <t>Reed, Mr.  Dan M.</t>
  </si>
  <si>
    <t>Id245</t>
  </si>
  <si>
    <t>Frome, Mr.  Eric L.</t>
  </si>
  <si>
    <t>Id2258</t>
  </si>
  <si>
    <t>Id246</t>
  </si>
  <si>
    <t>Creasy, Mr.  Les J</t>
  </si>
  <si>
    <t>Id247</t>
  </si>
  <si>
    <t>Latimer, Ms.  Stephanie</t>
  </si>
  <si>
    <t>Id2257</t>
  </si>
  <si>
    <t>Id248</t>
  </si>
  <si>
    <t>Wei, Ms.  Melissa Y</t>
  </si>
  <si>
    <t>Id249</t>
  </si>
  <si>
    <t>Hayes, Ms.  Ashley</t>
  </si>
  <si>
    <t>Id2256</t>
  </si>
  <si>
    <t>Id250</t>
  </si>
  <si>
    <t>Velardo, Ms.  Stephanie M.</t>
  </si>
  <si>
    <t>Id251</t>
  </si>
  <si>
    <t>Kastes, Ms.  Kylie</t>
  </si>
  <si>
    <t>Id252</t>
  </si>
  <si>
    <t>Escorcia, Ms.  Kelly</t>
  </si>
  <si>
    <t>Id2255</t>
  </si>
  <si>
    <t>Id253</t>
  </si>
  <si>
    <t>Larscheid, Ms.  Carrie</t>
  </si>
  <si>
    <t>Id254</t>
  </si>
  <si>
    <t>Id2254</t>
  </si>
  <si>
    <t>O'Bannon, Mr.  Alex</t>
  </si>
  <si>
    <t>Id255</t>
  </si>
  <si>
    <t>Ridgway, Mr.  Zach S</t>
  </si>
  <si>
    <t>Id256</t>
  </si>
  <si>
    <t>Black, Mr.  Alan</t>
  </si>
  <si>
    <t>Id2253</t>
  </si>
  <si>
    <t>Id257</t>
  </si>
  <si>
    <t>Canton, Mr.  Nate</t>
  </si>
  <si>
    <t>Id258</t>
  </si>
  <si>
    <t>Fine, Mr.  Jesse G.</t>
  </si>
  <si>
    <t>Id259</t>
  </si>
  <si>
    <t>Id2252</t>
  </si>
  <si>
    <t>Bui, Mr.  Jason</t>
  </si>
  <si>
    <t>Id260</t>
  </si>
  <si>
    <t>Riepma, Ms.  Megan A.</t>
  </si>
  <si>
    <t>Id261</t>
  </si>
  <si>
    <t>Inman, Mr.  Luke M</t>
  </si>
  <si>
    <t>Id2251</t>
  </si>
  <si>
    <t>Id262</t>
  </si>
  <si>
    <t>Kruzel, Ms.  Jacy D</t>
  </si>
  <si>
    <t>Id263</t>
  </si>
  <si>
    <t>Lindsay, Mr.  Simon G.</t>
  </si>
  <si>
    <t>Id2250</t>
  </si>
  <si>
    <t>Id264</t>
  </si>
  <si>
    <t>Land, Ms.  Ainsley E.</t>
  </si>
  <si>
    <t>Id265</t>
  </si>
  <si>
    <t>Brecher, Ms.  Erica A.</t>
  </si>
  <si>
    <t>Id266</t>
  </si>
  <si>
    <t>Debolt, Mr.  Erik</t>
  </si>
  <si>
    <t>Id2249</t>
  </si>
  <si>
    <t>Id267</t>
  </si>
  <si>
    <t>Oswalt, Ms.  Erin C.</t>
  </si>
  <si>
    <t>Id268</t>
  </si>
  <si>
    <t>Boyd, Ms.  Adrienne</t>
  </si>
  <si>
    <t>Id2248</t>
  </si>
  <si>
    <t>Id269</t>
  </si>
  <si>
    <t>Bulewich, Mr.  Adam</t>
  </si>
  <si>
    <t>Id270</t>
  </si>
  <si>
    <t>Fukuda, Mr.  Yutaka</t>
  </si>
  <si>
    <t>Id271</t>
  </si>
  <si>
    <t>Phillips, Mr.  Tyler M</t>
  </si>
  <si>
    <t>Id2247</t>
  </si>
  <si>
    <t>Id272</t>
  </si>
  <si>
    <t>Maddison, Mr.  Stephen</t>
  </si>
  <si>
    <t>Id273</t>
  </si>
  <si>
    <t>Lockwood, Mr.  Andrew B.</t>
  </si>
  <si>
    <t>Id274</t>
  </si>
  <si>
    <t>Defilippi, Mr.  James</t>
  </si>
  <si>
    <t>Id2246</t>
  </si>
  <si>
    <t>Id275</t>
  </si>
  <si>
    <t>Jackson, Mr.  Shawn P.</t>
  </si>
  <si>
    <t>Id276</t>
  </si>
  <si>
    <t>Ozahowski, Mr.  Matt</t>
  </si>
  <si>
    <t>Id277</t>
  </si>
  <si>
    <t>Id2245</t>
  </si>
  <si>
    <t>Guthals, Mr.  Nathaniel</t>
  </si>
  <si>
    <t>Id278</t>
  </si>
  <si>
    <t>Yates, Mr.  Kevin D.</t>
  </si>
  <si>
    <t>Id279</t>
  </si>
  <si>
    <t>Samuelson, Ms.  Joan</t>
  </si>
  <si>
    <t>Id2244</t>
  </si>
  <si>
    <t>Id280</t>
  </si>
  <si>
    <t>Lemos, Mr.  Christopher A</t>
  </si>
  <si>
    <t>Id281</t>
  </si>
  <si>
    <t>Seynders, Ms.  Kacy L.</t>
  </si>
  <si>
    <t>Id282</t>
  </si>
  <si>
    <t>Saunders, Mr.  Benjamin H.</t>
  </si>
  <si>
    <t>Id2243</t>
  </si>
  <si>
    <t>Id283</t>
  </si>
  <si>
    <t>Walker, Mr.  Xaviour J.</t>
  </si>
  <si>
    <t>Id284</t>
  </si>
  <si>
    <t>Lam, Mr.  Michael T.</t>
  </si>
  <si>
    <t>Id2242</t>
  </si>
  <si>
    <t>Id285</t>
  </si>
  <si>
    <t>Sweigart, Mr.  Bradley</t>
  </si>
  <si>
    <t>Id286</t>
  </si>
  <si>
    <t>Sieczkowski, Ms.  Andrea</t>
  </si>
  <si>
    <t>Id287</t>
  </si>
  <si>
    <t>Id2241</t>
  </si>
  <si>
    <t>Jurgens, Ms.  Nancy M</t>
  </si>
  <si>
    <t>Id288</t>
  </si>
  <si>
    <t>Hackman, Mr.  Matt</t>
  </si>
  <si>
    <t>Id289</t>
  </si>
  <si>
    <t>Klarich, Mr.  Lee</t>
  </si>
  <si>
    <t>Id2240</t>
  </si>
  <si>
    <t>Id290</t>
  </si>
  <si>
    <t>Schulten, Mr.  Chris</t>
  </si>
  <si>
    <t>Id291</t>
  </si>
  <si>
    <t>Fagerstrom, Mr.  Erik T.</t>
  </si>
  <si>
    <t>Id292</t>
  </si>
  <si>
    <t>Bien, Mr.  Rod W</t>
  </si>
  <si>
    <t>Id2239</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</si>
  <si>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</si>
  <si>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</si>
  <si>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</si>
  <si>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</si>
  <si>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</si>
  <si>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</si>
  <si>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</si>
  <si>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</si>
  <si>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</si>
  <si>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</si>
  <si>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</si>
  <si>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</si>
  <si>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</si>
  <si>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</si>
  <si>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Id2238</t>
  </si>
  <si>
    <t>Id300</t>
  </si>
  <si>
    <t>Hoff, Ms.  Krisana</t>
  </si>
  <si>
    <t>Id301</t>
  </si>
  <si>
    <t>Hall, Mr.  Kyle</t>
  </si>
  <si>
    <t>Id302</t>
  </si>
  <si>
    <t>Id2237</t>
  </si>
  <si>
    <t>Ashley, Ms.  Kate</t>
  </si>
  <si>
    <t>Id303</t>
  </si>
  <si>
    <t>Rindahl, Mr.  Martin A.</t>
  </si>
  <si>
    <t>Id304</t>
  </si>
  <si>
    <t>Clark, Ms.  Stacey</t>
  </si>
  <si>
    <t>Id2236</t>
  </si>
  <si>
    <t>Id305</t>
  </si>
  <si>
    <t>Irish, Ms.  Christine</t>
  </si>
  <si>
    <t>Id306</t>
  </si>
  <si>
    <t>Richardson, Ms.  Sarah C.</t>
  </si>
  <si>
    <t>Id307</t>
  </si>
  <si>
    <t>Dewitt, Ms.  Megan</t>
  </si>
  <si>
    <t>Id2235</t>
  </si>
  <si>
    <t>Id308</t>
  </si>
  <si>
    <t>Hickman, Mr.  Jason W</t>
  </si>
  <si>
    <t>Id309</t>
  </si>
  <si>
    <t>Gonzalez, Ms.  Michele</t>
  </si>
  <si>
    <t>Id2234</t>
  </si>
  <si>
    <t>Id310</t>
  </si>
  <si>
    <t>Difani, Ms.  Nikki</t>
  </si>
  <si>
    <t>Id311</t>
  </si>
  <si>
    <t>Turner, Mr.  Philip J.</t>
  </si>
  <si>
    <t>Id312</t>
  </si>
  <si>
    <t>Widmann, Mr.  Bryan L</t>
  </si>
  <si>
    <t>Id2233</t>
  </si>
  <si>
    <t>Id313</t>
  </si>
  <si>
    <t>Tunney, Mr.  Timothy F</t>
  </si>
  <si>
    <t>Id314</t>
  </si>
  <si>
    <t>San Juan, Ms.  Angielyn M</t>
  </si>
  <si>
    <t>Id315</t>
  </si>
  <si>
    <t>Croll, Ms.  Jeanie M.</t>
  </si>
  <si>
    <t>Id2232</t>
  </si>
  <si>
    <t>Id316</t>
  </si>
  <si>
    <t>Rolfes, Mr.  Greg</t>
  </si>
  <si>
    <t>Id317</t>
  </si>
  <si>
    <t>Hinkle, Mr.  John</t>
  </si>
  <si>
    <t>Id318</t>
  </si>
  <si>
    <t>Leuchanka, Mr.  Aliaksandr</t>
  </si>
  <si>
    <t>Id319</t>
  </si>
  <si>
    <t>Ayr, Mr.  Jason M.</t>
  </si>
  <si>
    <t>Id2231</t>
  </si>
  <si>
    <t>Id320</t>
  </si>
  <si>
    <t>Siegel, Ms.  Sheera K</t>
  </si>
  <si>
    <t>Id321</t>
  </si>
  <si>
    <t>Id2230</t>
  </si>
  <si>
    <t>Penrose, Ms.  Janice</t>
  </si>
  <si>
    <t>Id322</t>
  </si>
  <si>
    <t>Schuler, Mr.  Timothy G.</t>
  </si>
  <si>
    <t>Id323</t>
  </si>
  <si>
    <t>Walker, Mr.  Alan R</t>
  </si>
  <si>
    <t>Id2229</t>
  </si>
  <si>
    <t>Id324</t>
  </si>
  <si>
    <t>Stange, Mr.  Michael</t>
  </si>
  <si>
    <t>Id325</t>
  </si>
  <si>
    <t>Roy, Ms.  Marie-France</t>
  </si>
  <si>
    <t>Id2228</t>
  </si>
  <si>
    <t>Id326</t>
  </si>
  <si>
    <t>Potere, Mr.  Erik F.</t>
  </si>
  <si>
    <t>Id327</t>
  </si>
  <si>
    <t>Podgurski, Mr.  Andrew</t>
  </si>
  <si>
    <t>Id2227</t>
  </si>
  <si>
    <t>Id328</t>
  </si>
  <si>
    <t>Diamond, Mr.  Anthony</t>
  </si>
  <si>
    <t>Id329</t>
  </si>
  <si>
    <t>Sallade, Mr.  Chris</t>
  </si>
  <si>
    <t>Id2226</t>
  </si>
  <si>
    <t>Id330</t>
  </si>
  <si>
    <t>Zhang, Mr.  Yu</t>
  </si>
  <si>
    <t>Id331</t>
  </si>
  <si>
    <t>Chatfield, Mr.  Caleb N</t>
  </si>
  <si>
    <t>Id2225</t>
  </si>
  <si>
    <t>Id332</t>
  </si>
  <si>
    <t>Bruns, Mr.  Jason M.</t>
  </si>
  <si>
    <t>Id333</t>
  </si>
  <si>
    <t>Yochum, Ms.  Angela R</t>
  </si>
  <si>
    <t>Id2224</t>
  </si>
  <si>
    <t>Id334</t>
  </si>
  <si>
    <t>Freeburn, Mr.  Keith J</t>
  </si>
  <si>
    <t>Id335</t>
  </si>
  <si>
    <t>Spencer, Ms.  Emma</t>
  </si>
  <si>
    <t>Id2223</t>
  </si>
  <si>
    <t>Id336</t>
  </si>
  <si>
    <t>Jarosik, Mr.  Nathan A</t>
  </si>
  <si>
    <t>Id337</t>
  </si>
  <si>
    <t>Heinzen, Ms.  Kathryn</t>
  </si>
  <si>
    <t>Id2222</t>
  </si>
  <si>
    <t>Id338</t>
  </si>
  <si>
    <t>Kelley, Ms.  Elizabeth H.</t>
  </si>
  <si>
    <t>Id339</t>
  </si>
  <si>
    <t>Thacker, Mr.  Ben</t>
  </si>
  <si>
    <t>Id2221</t>
  </si>
  <si>
    <t>Id340</t>
  </si>
  <si>
    <t>Jeseritz, Ms.  Cheryl A</t>
  </si>
  <si>
    <t>Id341</t>
  </si>
  <si>
    <t>Hohman, Ms.  Kimberly A</t>
  </si>
  <si>
    <t>Id342</t>
  </si>
  <si>
    <t>Id2220</t>
  </si>
  <si>
    <t>Hill, Ms.  Cynthia</t>
  </si>
  <si>
    <t>Id343</t>
  </si>
  <si>
    <t>Kuepfer, Ms.  Jessica</t>
  </si>
  <si>
    <t>Id344</t>
  </si>
  <si>
    <t>Id2219</t>
  </si>
  <si>
    <t>Kaczmarek, Mr.  Bruce</t>
  </si>
  <si>
    <t>Id345</t>
  </si>
  <si>
    <t>Pitt, Ms.  Allison</t>
  </si>
  <si>
    <t>Id346</t>
  </si>
  <si>
    <t>Id2218</t>
  </si>
  <si>
    <t>Lorton, Mr.  Alex</t>
  </si>
  <si>
    <t>Id347</t>
  </si>
  <si>
    <t>Castaneda, Ms.  Gabriela</t>
  </si>
  <si>
    <t>Id2217</t>
  </si>
  <si>
    <t>Id348</t>
  </si>
  <si>
    <t>Cherop, Ms.  Sharon</t>
  </si>
  <si>
    <t>Id349</t>
  </si>
  <si>
    <t>Howell, Mr.  Jason A</t>
  </si>
  <si>
    <t>Id2216</t>
  </si>
  <si>
    <t>Id350</t>
  </si>
  <si>
    <t>Palmer, Ms.  Chelsey C.</t>
  </si>
  <si>
    <t>Id351</t>
  </si>
  <si>
    <t>Olson, Mr.  Devon A.</t>
  </si>
  <si>
    <t>Id352</t>
  </si>
  <si>
    <t>Id2215</t>
  </si>
  <si>
    <t>Waldron, Ms.  Joni L</t>
  </si>
  <si>
    <t>Id353</t>
  </si>
  <si>
    <t>Meyer, Mr.  Colin</t>
  </si>
  <si>
    <t>Id354</t>
  </si>
  <si>
    <t>Id2214</t>
  </si>
  <si>
    <t>Stack, Ms.  Rachael</t>
  </si>
  <si>
    <t>Id355</t>
  </si>
  <si>
    <t>Sanchez Y Torres, Ms.  Maricela</t>
  </si>
  <si>
    <t>Id356</t>
  </si>
  <si>
    <t>Daniels, Ms.  Marie</t>
  </si>
  <si>
    <t>Id2213</t>
  </si>
  <si>
    <t>Id357</t>
  </si>
  <si>
    <t>Pepp, Mr.  Frank</t>
  </si>
  <si>
    <t>Id358</t>
  </si>
  <si>
    <t>Buechler, Mr.  Jeffry</t>
  </si>
  <si>
    <t>Id2212</t>
  </si>
  <si>
    <t>Id359</t>
  </si>
  <si>
    <t>Buenting, Mr.  Mike</t>
  </si>
  <si>
    <t>Id360</t>
  </si>
  <si>
    <t>Evans, Mr.  Rick</t>
  </si>
  <si>
    <t>Id2211</t>
  </si>
  <si>
    <t>Id361</t>
  </si>
  <si>
    <t>Arcand, Mr.  Pierre-Michel</t>
  </si>
  <si>
    <t>Id362</t>
  </si>
  <si>
    <t>Kesack, Mr.  Daniel</t>
  </si>
  <si>
    <t>Id2210</t>
  </si>
  <si>
    <t>Id363</t>
  </si>
  <si>
    <t>Post, Mr.  Brian L.</t>
  </si>
  <si>
    <t>Id2209</t>
  </si>
  <si>
    <t>Id364</t>
  </si>
  <si>
    <t>Dunne, Ms.  Morgan M.</t>
  </si>
  <si>
    <t>Id365</t>
  </si>
  <si>
    <t>Kilel, Ms.  Caroline</t>
  </si>
  <si>
    <t>Id2208</t>
  </si>
  <si>
    <t>Id366</t>
  </si>
  <si>
    <t>Nicholson, Mr.  Drew T.</t>
  </si>
  <si>
    <t>Id367</t>
  </si>
  <si>
    <t>Susmann, Mr.  Austin W</t>
  </si>
  <si>
    <t>Id2207</t>
  </si>
  <si>
    <t>Id368</t>
  </si>
  <si>
    <t>Harsh, Ms.  Berenice</t>
  </si>
  <si>
    <t>Id369</t>
  </si>
  <si>
    <t>Pocasangre, Mr.  Kenneth A</t>
  </si>
  <si>
    <t>Id2206</t>
  </si>
  <si>
    <t>Id370</t>
  </si>
  <si>
    <t>Martinez Lopez, Mr.  Miguel</t>
  </si>
  <si>
    <t>Id371</t>
  </si>
  <si>
    <t>Riegel, Ms.  Hadley T.</t>
  </si>
  <si>
    <t>Id2205</t>
  </si>
  <si>
    <t>Id372</t>
  </si>
  <si>
    <t>Monson, Mr.  Taylor</t>
  </si>
  <si>
    <t>Id373</t>
  </si>
  <si>
    <t>Klubben, Ms.  Tenielle M</t>
  </si>
  <si>
    <t>Id2204</t>
  </si>
  <si>
    <t>Id374</t>
  </si>
  <si>
    <t>Mascaro, Ms.  Andrea</t>
  </si>
  <si>
    <t>Id375</t>
  </si>
  <si>
    <t>Id2203</t>
  </si>
  <si>
    <t>Norvell, Ms.  Nora P</t>
  </si>
  <si>
    <t>Id376</t>
  </si>
  <si>
    <t>Ornelas, Mr.  Zachary</t>
  </si>
  <si>
    <t>Id2202</t>
  </si>
  <si>
    <t>Id377</t>
  </si>
  <si>
    <t>Fitzpatrick, Mr.  Michael</t>
  </si>
  <si>
    <t>Id378</t>
  </si>
  <si>
    <t>Bloomquist, Ms.  Alyssa K.</t>
  </si>
  <si>
    <t>Id2201</t>
  </si>
  <si>
    <t>Id379</t>
  </si>
  <si>
    <t>Wick, Ms.  Heather</t>
  </si>
  <si>
    <t>Id380</t>
  </si>
  <si>
    <t>Zappala, Mr.  Dante</t>
  </si>
  <si>
    <t>Id2200</t>
  </si>
  <si>
    <t>Id381</t>
  </si>
  <si>
    <t>Earle, Ms.  Sara E.</t>
  </si>
  <si>
    <t>Id382</t>
  </si>
  <si>
    <t>Majewski, Mr.  Scott</t>
  </si>
  <si>
    <t>Id2199</t>
  </si>
  <si>
    <t>Id383</t>
  </si>
  <si>
    <t>Apfelbaum, Mr.  Sean</t>
  </si>
  <si>
    <t>Id384</t>
  </si>
  <si>
    <t>Graham, Ms.  Danielle</t>
  </si>
  <si>
    <t>Id2198</t>
  </si>
  <si>
    <t>Id385</t>
  </si>
  <si>
    <t>Whitacre, Mr.  Andrew D.</t>
  </si>
  <si>
    <t>Id386</t>
  </si>
  <si>
    <t>Wegener, Mr.  Joel D</t>
  </si>
  <si>
    <t>Id2197</t>
  </si>
  <si>
    <t>Id387</t>
  </si>
  <si>
    <t>Collie, Ms.  Michelle</t>
  </si>
  <si>
    <t>Id388</t>
  </si>
  <si>
    <t>Murphy, Mr.  Michael J.</t>
  </si>
  <si>
    <t>Id2196</t>
  </si>
  <si>
    <t>Id389</t>
  </si>
  <si>
    <t>Butters, Ms.  Nikki</t>
  </si>
  <si>
    <t>Id390</t>
  </si>
  <si>
    <t>Cook, Ms.  Summer B.</t>
  </si>
  <si>
    <t>Id391</t>
  </si>
  <si>
    <t>Id2195</t>
  </si>
  <si>
    <t>Breen, Mr.  Edward</t>
  </si>
  <si>
    <t>Id392</t>
  </si>
  <si>
    <t>Fitzsimons, Mr.  Ryan</t>
  </si>
  <si>
    <t>Id393</t>
  </si>
  <si>
    <t>R1015</t>
  </si>
  <si>
    <t>Houle, Ms.  Kacee</t>
  </si>
  <si>
    <t>Id2194</t>
  </si>
  <si>
    <t>Id394</t>
  </si>
  <si>
    <t>Woodward, Mr.  Dave</t>
  </si>
  <si>
    <t>Id395</t>
  </si>
  <si>
    <t>Ray, Ms.  Maryanna</t>
  </si>
  <si>
    <t>Id396</t>
  </si>
  <si>
    <t>R1019</t>
  </si>
  <si>
    <t>Jennings, Ms.  Jessica H.</t>
  </si>
  <si>
    <t>Id2193</t>
  </si>
  <si>
    <t>Id397</t>
  </si>
  <si>
    <t>Fuller, Ms.  Deanna</t>
  </si>
  <si>
    <t>Id398</t>
  </si>
  <si>
    <t>Lovisek, Mr.  Peter</t>
  </si>
  <si>
    <t>R1016</t>
  </si>
  <si>
    <t>Id399</t>
  </si>
  <si>
    <t>Id2192</t>
  </si>
  <si>
    <t>Painter, Ms.  Rebecca</t>
  </si>
  <si>
    <t>Id400</t>
  </si>
  <si>
    <t>Edwards, Ms.  Elizabeth M.</t>
  </si>
  <si>
    <t>R1018</t>
  </si>
  <si>
    <t>Id2191</t>
  </si>
  <si>
    <t>Id401</t>
  </si>
  <si>
    <t>Liebl, Mr.  Gregory</t>
  </si>
  <si>
    <t>Id2190</t>
  </si>
  <si>
    <t>Id402</t>
  </si>
  <si>
    <t>Kasabian-Larson, Ms.  Sarah E.</t>
  </si>
  <si>
    <t>Id403</t>
  </si>
  <si>
    <t>Creamer, Ms.  Anne Elise</t>
  </si>
  <si>
    <t>Id2189</t>
  </si>
  <si>
    <t>Id2188</t>
  </si>
  <si>
    <t>Id404</t>
  </si>
  <si>
    <t>Kimbel, Mr.  Christopher R</t>
  </si>
  <si>
    <t>Id405</t>
  </si>
  <si>
    <t>Id2187</t>
  </si>
  <si>
    <t>Livensparger, Mr.  Elliot</t>
  </si>
  <si>
    <t>Id406</t>
  </si>
  <si>
    <t>Grange, Mr.  Christopher D.</t>
  </si>
  <si>
    <t>Id407</t>
  </si>
  <si>
    <t>Id2186</t>
  </si>
  <si>
    <t>Nunlist, Mr.  Corey</t>
  </si>
  <si>
    <t>Id408</t>
  </si>
  <si>
    <t>Cutter, Mr.  Patrick D.</t>
  </si>
  <si>
    <t>Id2185</t>
  </si>
  <si>
    <t>Id409</t>
  </si>
  <si>
    <t>Martin, Mr.  Anthony D.</t>
  </si>
  <si>
    <t>Id410</t>
  </si>
  <si>
    <t>Cooney, Ms.  Melissa</t>
  </si>
  <si>
    <t>Id2184</t>
  </si>
  <si>
    <t>Id411</t>
  </si>
  <si>
    <t>Bier, Ms.  Raven</t>
  </si>
  <si>
    <t>Id412</t>
  </si>
  <si>
    <t>Muskopf, Mr.  Christopher</t>
  </si>
  <si>
    <t>Id2183</t>
  </si>
  <si>
    <t>Id413</t>
  </si>
  <si>
    <t>Sirak, Ms.  Kendra A</t>
  </si>
  <si>
    <t>Id414</t>
  </si>
  <si>
    <t>Id2182</t>
  </si>
  <si>
    <t>Nelsen, Ms.  Jordan</t>
  </si>
  <si>
    <t>Id415</t>
  </si>
  <si>
    <t>Schallner, Mr.  Nils</t>
  </si>
  <si>
    <t>Id2181</t>
  </si>
  <si>
    <t>Id416</t>
  </si>
  <si>
    <t>Dunlap, Mr.  Scott</t>
  </si>
  <si>
    <t>Id2180</t>
  </si>
  <si>
    <t>Id417</t>
  </si>
  <si>
    <t>Messing, Ms.  Angela</t>
  </si>
  <si>
    <t>Id418</t>
  </si>
  <si>
    <t>Bondell, Ms.  Allison</t>
  </si>
  <si>
    <t>Id2179</t>
  </si>
  <si>
    <t>Id419</t>
  </si>
  <si>
    <t>Gaughan, Ms.  Caitlin O.</t>
  </si>
  <si>
    <t>Id420</t>
  </si>
  <si>
    <t>Gruman, Ms.  Tracy M</t>
  </si>
  <si>
    <t>Id2178</t>
  </si>
  <si>
    <t>Id421</t>
  </si>
  <si>
    <t>Whitlow, Mr.  Dustin M.</t>
  </si>
  <si>
    <t>Id422</t>
  </si>
  <si>
    <t>Robinson, Ms.  Jenny</t>
  </si>
  <si>
    <t>Id423</t>
  </si>
  <si>
    <t>Sabo, Ms.  Emily</t>
  </si>
  <si>
    <t>Id2177</t>
  </si>
  <si>
    <t>Id424</t>
  </si>
  <si>
    <t>Nazarian, Ms.  Fabienne</t>
  </si>
  <si>
    <t>Id2176</t>
  </si>
  <si>
    <t>Id425</t>
  </si>
  <si>
    <t>Id2175</t>
  </si>
  <si>
    <t>Lerma, Mr.  Jordan</t>
  </si>
  <si>
    <t>Id426</t>
  </si>
  <si>
    <t>Dahl, Mr.  Matt</t>
  </si>
  <si>
    <t>Id2174</t>
  </si>
  <si>
    <t>Id427</t>
  </si>
  <si>
    <t>Surtees, Ms.  Taryn L</t>
  </si>
  <si>
    <t>Id428</t>
  </si>
  <si>
    <t>Spetner, Ms.  Temima</t>
  </si>
  <si>
    <t>Id2173</t>
  </si>
  <si>
    <t>Id429</t>
  </si>
  <si>
    <t>Brandon, Ms.  Jennifer</t>
  </si>
  <si>
    <t>Id430</t>
  </si>
  <si>
    <t>Eley, Ms.  Serena M.</t>
  </si>
  <si>
    <t>Id2172</t>
  </si>
  <si>
    <t>Id431</t>
  </si>
  <si>
    <t>Sedicum, Ms.  Victoria M.</t>
  </si>
  <si>
    <t>Id432</t>
  </si>
  <si>
    <t>Id2171</t>
  </si>
  <si>
    <t>Markle, Ms.  Phoebe</t>
  </si>
  <si>
    <t>Id433</t>
  </si>
  <si>
    <t>Kunz, Mr.  Corey</t>
  </si>
  <si>
    <t>Id2170</t>
  </si>
  <si>
    <t>Id434</t>
  </si>
  <si>
    <t>Wimert, Ms.  Rebecca</t>
  </si>
  <si>
    <t>Id435</t>
  </si>
  <si>
    <t>Peterson, Mr.  Nicholas D</t>
  </si>
  <si>
    <t>Id2169</t>
  </si>
  <si>
    <t>Id436</t>
  </si>
  <si>
    <t>Mercier, Mr.  Christian</t>
  </si>
  <si>
    <t>Id437</t>
  </si>
  <si>
    <t>Id2168</t>
  </si>
  <si>
    <t>Laurie, Mr.  Jonathon S.</t>
  </si>
  <si>
    <t>Id438</t>
  </si>
  <si>
    <t>Sekaquaptewa, Ms.  Caroline</t>
  </si>
  <si>
    <t>Id439</t>
  </si>
  <si>
    <t>Id2167</t>
  </si>
  <si>
    <t>Frash, Mr.  Joshua D.</t>
  </si>
  <si>
    <t>Id440</t>
  </si>
  <si>
    <t>Bukowski, Ms.  Nichole</t>
  </si>
  <si>
    <t>Id2166</t>
  </si>
  <si>
    <t>Id441</t>
  </si>
  <si>
    <t>Sandahl, Ms.  Denise M</t>
  </si>
  <si>
    <t>Id442</t>
  </si>
  <si>
    <t>Speight, Mr.  Peter R.</t>
  </si>
  <si>
    <t>Id2165</t>
  </si>
  <si>
    <t>Id443</t>
  </si>
  <si>
    <t>Lee, Mr.  Johnson K</t>
  </si>
  <si>
    <t>Id444</t>
  </si>
  <si>
    <t>Id2164</t>
  </si>
  <si>
    <t>Nielsen, Ms.  Katherine</t>
  </si>
  <si>
    <t>Id445</t>
  </si>
  <si>
    <t>Zirdok, Ms.  Lynda</t>
  </si>
  <si>
    <t>Id2163</t>
  </si>
  <si>
    <t>Id446</t>
  </si>
  <si>
    <t>Crudale, Mr.  Anthony</t>
  </si>
  <si>
    <t>Id447</t>
  </si>
  <si>
    <t>R1025</t>
  </si>
  <si>
    <t>Koopmans, Ms.  Linnea C.</t>
  </si>
  <si>
    <t>Id2162</t>
  </si>
  <si>
    <t>Id448</t>
  </si>
  <si>
    <t>Milani, Mr.  Massimiliano A.</t>
  </si>
  <si>
    <t>Id449</t>
  </si>
  <si>
    <t>Id2161</t>
  </si>
  <si>
    <t>Kelly, Mr.  James M.</t>
  </si>
  <si>
    <t>Id450</t>
  </si>
  <si>
    <t>Finelli, Ms.  Lauren</t>
  </si>
  <si>
    <t>Id451</t>
  </si>
  <si>
    <t>Id2160</t>
  </si>
  <si>
    <t>Palmer, Ms.  Michele V.</t>
  </si>
  <si>
    <t>Id452</t>
  </si>
  <si>
    <t>Wang, Mr.  Xiao</t>
  </si>
  <si>
    <t>Id2159</t>
  </si>
  <si>
    <t>Id453</t>
  </si>
  <si>
    <t>Beasley, Ms.  Harper L</t>
  </si>
  <si>
    <t>Id2158</t>
  </si>
  <si>
    <t>Id454</t>
  </si>
  <si>
    <t>Bedbury, Mr.  Nick</t>
  </si>
  <si>
    <t>Id455</t>
  </si>
  <si>
    <t>Stemberger, Mr.  Scott</t>
  </si>
  <si>
    <t>Id2157</t>
  </si>
  <si>
    <t>Id456</t>
  </si>
  <si>
    <t>Chebet, Mr.  Wilson</t>
  </si>
  <si>
    <t>Id457</t>
  </si>
  <si>
    <t>Muir, Mr.  Lee</t>
  </si>
  <si>
    <t>Id2156</t>
  </si>
  <si>
    <t>Id458</t>
  </si>
  <si>
    <t>Yang, Mr.  Shizhong</t>
  </si>
  <si>
    <t>Id2155</t>
  </si>
  <si>
    <t>Id459</t>
  </si>
  <si>
    <t>Gravel, Ms.  Marie-Claire</t>
  </si>
  <si>
    <t>Id460</t>
  </si>
  <si>
    <t>Id2154</t>
  </si>
  <si>
    <t>Smith, Mr.  Todd J.</t>
  </si>
  <si>
    <t>Id461</t>
  </si>
  <si>
    <t>Williams, Ms.  Carolyn</t>
  </si>
  <si>
    <t>Id2153</t>
  </si>
  <si>
    <t>Id462</t>
  </si>
  <si>
    <t>Meyer, Ms.  Lindsey</t>
  </si>
  <si>
    <t>Id463</t>
  </si>
  <si>
    <t>Jamieson, Ms.  Marissa D</t>
  </si>
  <si>
    <t>Id2152</t>
  </si>
  <si>
    <t>Id464</t>
  </si>
  <si>
    <t>Dufeal, Mr.  Jean Luc</t>
  </si>
  <si>
    <t>Id2151</t>
  </si>
  <si>
    <t>Id465</t>
  </si>
  <si>
    <t>Sansonetti, Ms.  Danielle</t>
  </si>
  <si>
    <t>Id2150</t>
  </si>
  <si>
    <t>Id466</t>
  </si>
  <si>
    <t>Koneazny, Mr.  Jim</t>
  </si>
  <si>
    <t>Id467</t>
  </si>
  <si>
    <t>Id2149</t>
  </si>
  <si>
    <t>Johnson, Mr.  Matthew T</t>
  </si>
  <si>
    <t>Id468</t>
  </si>
  <si>
    <t>Glasson, Ms.  Rachel L.</t>
  </si>
  <si>
    <t>Id2148</t>
  </si>
  <si>
    <t>Id469</t>
  </si>
  <si>
    <t>Canitz, Ms.  Corina</t>
  </si>
  <si>
    <t>Id2147</t>
  </si>
  <si>
    <t>Id470</t>
  </si>
  <si>
    <t>Li, Mr.  Guannan</t>
  </si>
  <si>
    <t>Id2146</t>
  </si>
  <si>
    <t>Id471</t>
  </si>
  <si>
    <t>Parsons, Mr.  Don</t>
  </si>
  <si>
    <t>Id2145</t>
  </si>
  <si>
    <t>Id472</t>
  </si>
  <si>
    <t>Raulli, Mr.  Chris</t>
  </si>
  <si>
    <t>Id473</t>
  </si>
  <si>
    <t>Frome, Mr.  Gavin V.</t>
  </si>
  <si>
    <t>Id2144</t>
  </si>
  <si>
    <t>Id474</t>
  </si>
  <si>
    <t>Sevcik, Mr.  David</t>
  </si>
  <si>
    <t>Id2143</t>
  </si>
  <si>
    <t>Id475</t>
  </si>
  <si>
    <t>Narang, Mr.  Jatin</t>
  </si>
  <si>
    <t>Id2142</t>
  </si>
  <si>
    <t>Id476</t>
  </si>
  <si>
    <t>Royston, Mr.  J P. II</t>
  </si>
  <si>
    <t>Id2141</t>
  </si>
  <si>
    <t>Id477</t>
  </si>
  <si>
    <t>Tieri, Ms.  Angela M.</t>
  </si>
  <si>
    <t>Id2140</t>
  </si>
  <si>
    <t>Id478</t>
  </si>
  <si>
    <t>Whitney, Mr.  Blake K.</t>
  </si>
  <si>
    <t>Id2139</t>
  </si>
  <si>
    <t>Id479</t>
  </si>
  <si>
    <t>Wandzilak, Mr.  Brian T.</t>
  </si>
  <si>
    <t>Id2138</t>
  </si>
  <si>
    <t>Id480</t>
  </si>
  <si>
    <t>Valenzona, Mr.  Damon</t>
  </si>
  <si>
    <t>Id2137</t>
  </si>
  <si>
    <t>Id481</t>
  </si>
  <si>
    <t>Young, Mr.  Jeffrey</t>
  </si>
  <si>
    <t>Id2136</t>
  </si>
  <si>
    <t>Id482</t>
  </si>
  <si>
    <t>Richards, Mr.  Malcolm J.</t>
  </si>
  <si>
    <t>Id2135</t>
  </si>
  <si>
    <t>Id483</t>
  </si>
  <si>
    <t>Alexson, Ms.  Margaret B.</t>
  </si>
  <si>
    <t>Id484</t>
  </si>
  <si>
    <t>Wright, Ms.  Helen</t>
  </si>
  <si>
    <t>Id2134</t>
  </si>
  <si>
    <t>Id485</t>
  </si>
  <si>
    <t>McKenna, Mr.  Matthew</t>
  </si>
  <si>
    <t>Id2133</t>
  </si>
  <si>
    <t>Id486</t>
  </si>
  <si>
    <t>Sallade, Mr.  Jeff</t>
  </si>
  <si>
    <t>Id487</t>
  </si>
  <si>
    <t>Id2132</t>
  </si>
  <si>
    <t>Argall, Mrs.  Tara R</t>
  </si>
  <si>
    <t>Id488</t>
  </si>
  <si>
    <t>Patchell, Ms.  Kristin</t>
  </si>
  <si>
    <t>Id2131</t>
  </si>
  <si>
    <t>Id489</t>
  </si>
  <si>
    <t>Catoggio, Mr.  Timothy</t>
  </si>
  <si>
    <t>Id2130</t>
  </si>
  <si>
    <t>Id490</t>
  </si>
  <si>
    <t>Adams, Mr.  Scott</t>
  </si>
  <si>
    <t>Id2129</t>
  </si>
  <si>
    <t>Id491</t>
  </si>
  <si>
    <t>Windt, Ms.  Carly E</t>
  </si>
  <si>
    <t>Id2128</t>
  </si>
  <si>
    <t>Id492</t>
  </si>
  <si>
    <t>Ryan, Ms.  Lisa</t>
  </si>
  <si>
    <t>Id493</t>
  </si>
  <si>
    <t>Marion, Ms.  Stacey</t>
  </si>
  <si>
    <t>Id2127</t>
  </si>
  <si>
    <t>Id494</t>
  </si>
  <si>
    <t>Raffetto, Mr.  Louis</t>
  </si>
  <si>
    <t>Id495</t>
  </si>
  <si>
    <t>Young, Mr.  Brian R.</t>
  </si>
  <si>
    <t>Id2126</t>
  </si>
  <si>
    <t>Id496</t>
  </si>
  <si>
    <t>Oehlke, Mrs.  Jessica</t>
  </si>
  <si>
    <t>Id497</t>
  </si>
  <si>
    <t>Sudol, Ms.  Dawn M.</t>
  </si>
  <si>
    <t>Id2125</t>
  </si>
  <si>
    <t>Id498</t>
  </si>
  <si>
    <t>Van Es, Mr.  Chris</t>
  </si>
  <si>
    <t>Id2124</t>
  </si>
  <si>
    <t>Id499</t>
  </si>
  <si>
    <t>Dolge, Ms.  Karen</t>
  </si>
  <si>
    <t>Id2123</t>
  </si>
  <si>
    <t>Id500</t>
  </si>
  <si>
    <t>Marlier, Ms.  Jessica</t>
  </si>
  <si>
    <t>Id2122</t>
  </si>
  <si>
    <t>Id501</t>
  </si>
  <si>
    <t>Girard, Mr.  Mathieu</t>
  </si>
  <si>
    <t>Id502</t>
  </si>
  <si>
    <t>Lee, Mr.  Kam S.</t>
  </si>
  <si>
    <t>Id2121</t>
  </si>
  <si>
    <t>Id503</t>
  </si>
  <si>
    <t>Hubbard, Ms.  Valerie A</t>
  </si>
  <si>
    <t>Id504</t>
  </si>
  <si>
    <t>Koester, Ms.  Freya R</t>
  </si>
  <si>
    <t>Id2120</t>
  </si>
  <si>
    <t>Id505</t>
  </si>
  <si>
    <t>Matthews, Ms.  Jennifer</t>
  </si>
  <si>
    <t>Id506</t>
  </si>
  <si>
    <t>Id2119</t>
  </si>
  <si>
    <t>Rubinich, Ms.  Kara</t>
  </si>
  <si>
    <t>Id507</t>
  </si>
  <si>
    <t>Alban, Mr.  Bradley A.</t>
  </si>
  <si>
    <t>Id2118</t>
  </si>
  <si>
    <t>Id508</t>
  </si>
  <si>
    <t>Corcoran, Mr.  Brendan</t>
  </si>
  <si>
    <t>Id2117</t>
  </si>
  <si>
    <t>Id509</t>
  </si>
  <si>
    <t>Sargent, Ms.  Amber R</t>
  </si>
  <si>
    <t>R1024</t>
  </si>
  <si>
    <t>Id510</t>
  </si>
  <si>
    <t>Id2116</t>
  </si>
  <si>
    <t>Watson, Mr.  Sean K</t>
  </si>
  <si>
    <t>Id511</t>
  </si>
  <si>
    <t>R1023</t>
  </si>
  <si>
    <t>Esponda, Mr.  Rick</t>
  </si>
  <si>
    <t>Id2115</t>
  </si>
  <si>
    <t>Id512</t>
  </si>
  <si>
    <t>Krall, Mr.  Matthew</t>
  </si>
  <si>
    <t>Id513</t>
  </si>
  <si>
    <t>Poskin, Mr.  Brady</t>
  </si>
  <si>
    <t>Id2114</t>
  </si>
  <si>
    <t>Id514</t>
  </si>
  <si>
    <t>Halfmann, Ms.  Kameko</t>
  </si>
  <si>
    <t>Id2113</t>
  </si>
  <si>
    <t>Id515</t>
  </si>
  <si>
    <t>Klapper, Mr.  Jeremy A</t>
  </si>
  <si>
    <t>Id516</t>
  </si>
  <si>
    <t>George, Mr.  Daniel</t>
  </si>
  <si>
    <t>Id2112</t>
  </si>
  <si>
    <t>Id517</t>
  </si>
  <si>
    <t>Hicks, Ms.  Amanda</t>
  </si>
  <si>
    <t>Id2111</t>
  </si>
  <si>
    <t>Id518</t>
  </si>
  <si>
    <t>Lockyer, Ms.  Karen</t>
  </si>
  <si>
    <t>Id519</t>
  </si>
  <si>
    <t>Byrnes, Mr.  Gregory</t>
  </si>
  <si>
    <t>Id2110</t>
  </si>
  <si>
    <t>Id520</t>
  </si>
  <si>
    <t>Norris, Ms.  Sabine</t>
  </si>
  <si>
    <t>Id2109</t>
  </si>
  <si>
    <t>Id521</t>
  </si>
  <si>
    <t>Darda, Mr.  Joseph</t>
  </si>
  <si>
    <t>Id2108</t>
  </si>
  <si>
    <t>Id522</t>
  </si>
  <si>
    <t>Otstot, Mr.  Adam</t>
  </si>
  <si>
    <t>Id523</t>
  </si>
  <si>
    <t>Bowley, Ms.  Karolyn A</t>
  </si>
  <si>
    <t>Id2107</t>
  </si>
  <si>
    <t>Id524</t>
  </si>
  <si>
    <t>Rogers, Mrs.  Anita L.</t>
  </si>
  <si>
    <t>Id2106</t>
  </si>
  <si>
    <t>Id525</t>
  </si>
  <si>
    <t>Mclaughlin, Ms.  Laura E.</t>
  </si>
  <si>
    <t>Id526</t>
  </si>
  <si>
    <t>Ziegler, Ms.  Sarah</t>
  </si>
  <si>
    <t>Id2105</t>
  </si>
  <si>
    <t>Id527</t>
  </si>
  <si>
    <t>Hughey, Mrs.  Ashley E</t>
  </si>
  <si>
    <t>Id528</t>
  </si>
  <si>
    <t>Id2104</t>
  </si>
  <si>
    <t>Knast, Ms.  Lindsey</t>
  </si>
  <si>
    <t>Id529</t>
  </si>
  <si>
    <t>Stob, Mr.  Alan</t>
  </si>
  <si>
    <t>Id2103</t>
  </si>
  <si>
    <t>Id530</t>
  </si>
  <si>
    <t>Jensen, Mr.  Dan R.</t>
  </si>
  <si>
    <t>Id531</t>
  </si>
  <si>
    <t>Mutter, Ms.  Katie</t>
  </si>
  <si>
    <t>Id2102</t>
  </si>
  <si>
    <t>Id532</t>
  </si>
  <si>
    <t>Ahern, Mr.  Eric</t>
  </si>
  <si>
    <t>Id533</t>
  </si>
  <si>
    <t>Chviruk, Ms.  Cathryn</t>
  </si>
  <si>
    <t>Id2101</t>
  </si>
  <si>
    <t>Id534</t>
  </si>
  <si>
    <t>Meehan, Mr.  Brendan</t>
  </si>
  <si>
    <t>Id535</t>
  </si>
  <si>
    <t>Gammon, Ms.  Shauna</t>
  </si>
  <si>
    <t>Id2100</t>
  </si>
  <si>
    <t>Id536</t>
  </si>
  <si>
    <t>Lee, Mr.  Terence</t>
  </si>
  <si>
    <t>Id537</t>
  </si>
  <si>
    <t>Franco, Ms.  Marisol</t>
  </si>
  <si>
    <t>Id2099</t>
  </si>
  <si>
    <t>Id538</t>
  </si>
  <si>
    <t>Patterson, Ms.  Lindsay</t>
  </si>
  <si>
    <t>Id539</t>
  </si>
  <si>
    <t>Id2098</t>
  </si>
  <si>
    <t>Valdes, Ms.  Katie</t>
  </si>
  <si>
    <t>Id540</t>
  </si>
  <si>
    <t>Craig, Mr.  Daniel</t>
  </si>
  <si>
    <t>Id2097</t>
  </si>
  <si>
    <t>Id541</t>
  </si>
  <si>
    <t>Whipple, Mr.  Brett W</t>
  </si>
  <si>
    <t>Id542</t>
  </si>
  <si>
    <t>Marton, Mr.  Dylan J</t>
  </si>
  <si>
    <t>Id2096</t>
  </si>
  <si>
    <t>Id543</t>
  </si>
  <si>
    <t>Hildebrandt, Ms.  Elizabeth</t>
  </si>
  <si>
    <t>Id544</t>
  </si>
  <si>
    <t>Id2095</t>
  </si>
  <si>
    <t>Biggs, Ms.  Brooke M.</t>
  </si>
  <si>
    <t>Id545</t>
  </si>
  <si>
    <t>Shigezumi, Mrs.  Teiko</t>
  </si>
  <si>
    <t>Id2094</t>
  </si>
  <si>
    <t>Id546</t>
  </si>
  <si>
    <t>Meineke, Mr.  Zachary</t>
  </si>
  <si>
    <t>Id547</t>
  </si>
  <si>
    <t>Ludington, Ms.  Johannah</t>
  </si>
  <si>
    <t>Id2093</t>
  </si>
  <si>
    <t>Id548</t>
  </si>
  <si>
    <t>Perrich, Mr.  Ryan A</t>
  </si>
  <si>
    <t>Id549</t>
  </si>
  <si>
    <t>Id2092</t>
  </si>
  <si>
    <t>Cervantes, Mr.  Andres Sr.</t>
  </si>
  <si>
    <t>Id550</t>
  </si>
  <si>
    <t>Andrews, Mr.  Bryan</t>
  </si>
  <si>
    <t>Id2091</t>
  </si>
  <si>
    <t>Id551</t>
  </si>
  <si>
    <t>Ruvalcaba, Ms.  Lizette</t>
  </si>
  <si>
    <t>Id552</t>
  </si>
  <si>
    <t>King, Mr.  Don</t>
  </si>
  <si>
    <t>Id2090</t>
  </si>
  <si>
    <t>Id553</t>
  </si>
  <si>
    <t>Stone, Mr.  Jeb</t>
  </si>
  <si>
    <t>R1014</t>
  </si>
  <si>
    <t>Id554</t>
  </si>
  <si>
    <t>Campbell, Ms.  Amy R.</t>
  </si>
  <si>
    <t>Id2089</t>
  </si>
  <si>
    <t>Id555</t>
  </si>
  <si>
    <t>Asher, Mr.  Brian</t>
  </si>
  <si>
    <t>Id556</t>
  </si>
  <si>
    <t>Mazzotta, Mr.  Mike G</t>
  </si>
  <si>
    <t>Id2088</t>
  </si>
  <si>
    <t>Id557</t>
  </si>
  <si>
    <t>Huttl, Ms.  Simonezitrone Sr.</t>
  </si>
  <si>
    <t>Id558</t>
  </si>
  <si>
    <t>Ferron, Mr.  Nicholas</t>
  </si>
  <si>
    <t>Id2087</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</si>
  <si>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</si>
  <si>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</si>
  <si>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</si>
  <si>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</si>
  <si>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</si>
  <si>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</si>
  <si>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</si>
  <si>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</si>
  <si>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</si>
  <si>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</si>
  <si>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</si>
  <si>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</si>
  <si>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</si>
  <si>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</si>
  <si>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</si>
  <si>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</si>
  <si>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</si>
  <si>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</si>
  <si>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Id2086</t>
  </si>
  <si>
    <t>Id568</t>
  </si>
  <si>
    <t>Dumke, Ms.  Haley L</t>
  </si>
  <si>
    <t>Id569</t>
  </si>
  <si>
    <t>Strong, Ms.  Kayla B.</t>
  </si>
  <si>
    <t>Id2085</t>
  </si>
  <si>
    <t>Id570</t>
  </si>
  <si>
    <t>Ferguson, Mr.  Mark D.</t>
  </si>
  <si>
    <t>Id571</t>
  </si>
  <si>
    <t>Klein, Mr.  Patrick J.</t>
  </si>
  <si>
    <t>Id572</t>
  </si>
  <si>
    <t>Eusebio, Mr.  Alejandro</t>
  </si>
  <si>
    <t>Id2084</t>
  </si>
  <si>
    <t>Id573</t>
  </si>
  <si>
    <t>Szolosi, Mrs.  Beth A</t>
  </si>
  <si>
    <t>Id2083</t>
  </si>
  <si>
    <t>Id574</t>
  </si>
  <si>
    <t>Butler, Mr.  Jason R</t>
  </si>
  <si>
    <t>Id575</t>
  </si>
  <si>
    <t>Fukuchi, Mr.  Yoshinori</t>
  </si>
  <si>
    <t>Id576</t>
  </si>
  <si>
    <t>Drucker, Ms.  Adrienne G.</t>
  </si>
  <si>
    <t>Id2082</t>
  </si>
  <si>
    <t>Id577</t>
  </si>
  <si>
    <t>Aziz, Mrs.  Meredith</t>
  </si>
  <si>
    <t>Id578</t>
  </si>
  <si>
    <t>Pak, Mr.  Junyong</t>
  </si>
  <si>
    <t>Id2081</t>
  </si>
  <si>
    <t>Id579</t>
  </si>
  <si>
    <t>Kieta, Ms.  Kristen A.</t>
  </si>
  <si>
    <t>Id580</t>
  </si>
  <si>
    <t>Velez, Ms.  Maria I.</t>
  </si>
  <si>
    <t>Id2080</t>
  </si>
  <si>
    <t>Id581</t>
  </si>
  <si>
    <t>Bussiere, Mr.  Jonathan</t>
  </si>
  <si>
    <t>Id582</t>
  </si>
  <si>
    <t>McCartney, Mr.  Phil</t>
  </si>
  <si>
    <t>Id583</t>
  </si>
  <si>
    <t>Id2079</t>
  </si>
  <si>
    <t>Bambauer, Ms.  Benjamina C</t>
  </si>
  <si>
    <t>Id584</t>
  </si>
  <si>
    <t>Mertz, Mr.  Christopher</t>
  </si>
  <si>
    <t>Id585</t>
  </si>
  <si>
    <t>Id2078</t>
  </si>
  <si>
    <t>Mason, Ms.  Alison B</t>
  </si>
  <si>
    <t>Id586</t>
  </si>
  <si>
    <t>Rotich, Ms.  Caroline</t>
  </si>
  <si>
    <t>Id2077</t>
  </si>
  <si>
    <t>Id587</t>
  </si>
  <si>
    <t>Fetzer, Ms.  Alexis N</t>
  </si>
  <si>
    <t>Id588</t>
  </si>
  <si>
    <t>Mattis, Ms.  Shanda L</t>
  </si>
  <si>
    <t>Id2076</t>
  </si>
  <si>
    <t>Id589</t>
  </si>
  <si>
    <t>Cochran, Mrs.  Lacey</t>
  </si>
  <si>
    <t>Id2075</t>
  </si>
  <si>
    <t>Id590</t>
  </si>
  <si>
    <t>Balinsky, Ms.  Laurette</t>
  </si>
  <si>
    <t>Id591</t>
  </si>
  <si>
    <t>Reilly, Mr.  Jason</t>
  </si>
  <si>
    <t>Id2074</t>
  </si>
  <si>
    <t>Id592</t>
  </si>
  <si>
    <t>Johnson, Ms.  Mary</t>
  </si>
  <si>
    <t>Id2073</t>
  </si>
  <si>
    <t>Id593</t>
  </si>
  <si>
    <t>Petry, Ms.  Kati A</t>
  </si>
  <si>
    <t>Id594</t>
  </si>
  <si>
    <t>Laleman, Mrs.  Kelly J</t>
  </si>
  <si>
    <t>Id2072</t>
  </si>
  <si>
    <t>Id595</t>
  </si>
  <si>
    <t>Colby, Ms.  Greer D</t>
  </si>
  <si>
    <t>Id596</t>
  </si>
  <si>
    <t>Wathke, Mr.  Brent</t>
  </si>
  <si>
    <t>Id2071</t>
  </si>
  <si>
    <t>Id597</t>
  </si>
  <si>
    <t>Daly, Mr.  Eugene M</t>
  </si>
  <si>
    <t>Id598</t>
  </si>
  <si>
    <t>Dillon, Ms.  Erin D</t>
  </si>
  <si>
    <t>Id2070</t>
  </si>
  <si>
    <t>Id599</t>
  </si>
  <si>
    <t>Pontes, Ms.  Kamilla</t>
  </si>
  <si>
    <t>Id600</t>
  </si>
  <si>
    <t>Id2069</t>
  </si>
  <si>
    <t>Spies, Mr.  Wayne I.</t>
  </si>
  <si>
    <t>Id601</t>
  </si>
  <si>
    <t>Greig, Ms.  Tracy L</t>
  </si>
  <si>
    <t>Id602</t>
  </si>
  <si>
    <t>Id2068</t>
  </si>
  <si>
    <t>Scott, Mrs.  Heather</t>
  </si>
  <si>
    <t>Id603</t>
  </si>
  <si>
    <t>Erlandson, Mrs.  Megan C</t>
  </si>
  <si>
    <t>Id604</t>
  </si>
  <si>
    <t>Id2067</t>
  </si>
  <si>
    <t>Autrey, Mr.  Jonathan</t>
  </si>
  <si>
    <t>Id605</t>
  </si>
  <si>
    <t>Alleman, Mr.  Greg D.</t>
  </si>
  <si>
    <t>R1021</t>
  </si>
  <si>
    <t>Id606</t>
  </si>
  <si>
    <t>Michalski, Mr.  Steven L.</t>
  </si>
  <si>
    <t>Id2066</t>
  </si>
  <si>
    <t>Id607</t>
  </si>
  <si>
    <t>Grillo, Mr.  Gianfilippo</t>
  </si>
  <si>
    <t>Id608</t>
  </si>
  <si>
    <t>Id2065</t>
  </si>
  <si>
    <t>Coronado, Mr.  Hector</t>
  </si>
  <si>
    <t>Id609</t>
  </si>
  <si>
    <t>Dewine, Mr.  Mark W.</t>
  </si>
  <si>
    <t>Id610</t>
  </si>
  <si>
    <t>Carman, Mrs.  Aubri</t>
  </si>
  <si>
    <t>Id611</t>
  </si>
  <si>
    <t>Neems, Mr.  Justin</t>
  </si>
  <si>
    <t>Id612</t>
  </si>
  <si>
    <t>Pesyna, Ms.  Megan A.</t>
  </si>
  <si>
    <t>Id613</t>
  </si>
  <si>
    <t>Meling, Ms.  Erika M.</t>
  </si>
  <si>
    <t>Id2064</t>
  </si>
  <si>
    <t>Id614</t>
  </si>
  <si>
    <t>Widlowski, Mr.  Daniel G.</t>
  </si>
  <si>
    <t>Id615</t>
  </si>
  <si>
    <t>Nadar, Ms.  Devin C.</t>
  </si>
  <si>
    <t>Id616</t>
  </si>
  <si>
    <t>Turner, Ms.  Louise A</t>
  </si>
  <si>
    <t>Id617</t>
  </si>
  <si>
    <t>Walker, Mrs.  Sarah</t>
  </si>
  <si>
    <t>Id2063</t>
  </si>
  <si>
    <t>Id618</t>
  </si>
  <si>
    <t>Leedham, Ms.  Amy</t>
  </si>
  <si>
    <t>Id619</t>
  </si>
  <si>
    <t>Haglund, Ms.  Brittany L.</t>
  </si>
  <si>
    <t>Id2062</t>
  </si>
  <si>
    <t>Id620</t>
  </si>
  <si>
    <t>Mills, Ms.  Jessica L</t>
  </si>
  <si>
    <t>Id621</t>
  </si>
  <si>
    <t>Drnjevich, Mrs.  Kristina K</t>
  </si>
  <si>
    <t>Id2061</t>
  </si>
  <si>
    <t>Id622</t>
  </si>
  <si>
    <t>Clay, Mr.  Brad</t>
  </si>
  <si>
    <t>Id623</t>
  </si>
  <si>
    <t>Marbury, Ms.  Margaret O</t>
  </si>
  <si>
    <t>Id2060</t>
  </si>
  <si>
    <t>Id624</t>
  </si>
  <si>
    <t>Coon, Mr.  Craig R.</t>
  </si>
  <si>
    <t>Id625</t>
  </si>
  <si>
    <t>Vanttinen, Mr.  Simo</t>
  </si>
  <si>
    <t>Id2059</t>
  </si>
  <si>
    <t>Id626</t>
  </si>
  <si>
    <t>Garges, Mr.  Christopher J</t>
  </si>
  <si>
    <t>Id2058</t>
  </si>
  <si>
    <t>Id627</t>
  </si>
  <si>
    <t>Rivel, Mr.  Mario Sr.</t>
  </si>
  <si>
    <t>Id628</t>
  </si>
  <si>
    <t>Lawson, Mrs.  Meghann R.</t>
  </si>
  <si>
    <t>Id2057</t>
  </si>
  <si>
    <t>Id629</t>
  </si>
  <si>
    <t>Cale, Mr.  Scott M</t>
  </si>
  <si>
    <t>Id630</t>
  </si>
  <si>
    <t>Phillips, Ms.  Caitlin E.</t>
  </si>
  <si>
    <t>Id2056</t>
  </si>
  <si>
    <t>Id631</t>
  </si>
  <si>
    <t>Stewart, Mrs.  Samantha A.</t>
  </si>
  <si>
    <t>Id632</t>
  </si>
  <si>
    <t>Drotz, Mr.  Erik</t>
  </si>
  <si>
    <t>Id2055</t>
  </si>
  <si>
    <t>Id633</t>
  </si>
  <si>
    <t>Mutai, Mr.  Christopher</t>
  </si>
  <si>
    <t>Id634</t>
  </si>
  <si>
    <t>Lovlien, Mrs.  Maya</t>
  </si>
  <si>
    <t>Id2054</t>
  </si>
  <si>
    <t>Id635</t>
  </si>
  <si>
    <t>Bruns, Mr.  Zachary T</t>
  </si>
  <si>
    <t>Id636</t>
  </si>
  <si>
    <t>Stoney, Mrs.  Hilda</t>
  </si>
  <si>
    <t>Id637</t>
  </si>
  <si>
    <t>Markert, Ms.  Stephanie</t>
  </si>
  <si>
    <t>Id638</t>
  </si>
  <si>
    <t>McLucas, Mr.  Doug</t>
  </si>
  <si>
    <t>Id639</t>
  </si>
  <si>
    <t>Erwin, Ms.  Bethany N.</t>
  </si>
  <si>
    <t>Id2053</t>
  </si>
  <si>
    <t>Id640</t>
  </si>
  <si>
    <t>Osborne, Mrs.  Sandra H</t>
  </si>
  <si>
    <t>Id641</t>
  </si>
  <si>
    <t>Otsuka, Mr.  Takuo</t>
  </si>
  <si>
    <t>Id642</t>
  </si>
  <si>
    <t>Smith, Ms.  Kelly A.</t>
  </si>
  <si>
    <t>Id643</t>
  </si>
  <si>
    <t>Id2052</t>
  </si>
  <si>
    <t>Myers, Mr.  Scott</t>
  </si>
  <si>
    <t>Id644</t>
  </si>
  <si>
    <t>Cote, Mr.  Benoit</t>
  </si>
  <si>
    <t>Id645</t>
  </si>
  <si>
    <t>Ehrhardt, Ms.  Elizabeth M.</t>
  </si>
  <si>
    <t>Id646</t>
  </si>
  <si>
    <t>Petersen, Ms.  Jessica A.</t>
  </si>
  <si>
    <t>Id2051</t>
  </si>
  <si>
    <t>Id647</t>
  </si>
  <si>
    <t>Ertel, Ms.  Monica K</t>
  </si>
  <si>
    <t>Id648</t>
  </si>
  <si>
    <t>Lanza, Mr.  Kevin L</t>
  </si>
  <si>
    <t>Id649</t>
  </si>
  <si>
    <t>Picklesimer, Mr.  Gregory</t>
  </si>
  <si>
    <t>Id650</t>
  </si>
  <si>
    <t>Giles, Ms.  Della</t>
  </si>
  <si>
    <t>Id2050</t>
  </si>
  <si>
    <t>Id651</t>
  </si>
  <si>
    <t>Harmon, Mr.  David</t>
  </si>
  <si>
    <t>Id652</t>
  </si>
  <si>
    <t>Pennings, Ms.  Victoria</t>
  </si>
  <si>
    <t>Id2049</t>
  </si>
  <si>
    <t>Id653</t>
  </si>
  <si>
    <t>Tseronis, Mr.  Tasos</t>
  </si>
  <si>
    <t>Id654</t>
  </si>
  <si>
    <t>Aliff, Mr.  Thomas</t>
  </si>
  <si>
    <t>Id2048</t>
  </si>
  <si>
    <t>Id655</t>
  </si>
  <si>
    <t>Willenberg, Mr.  Lukasz</t>
  </si>
  <si>
    <t>Id656</t>
  </si>
  <si>
    <t>Millett, Mr.  Matthew A.</t>
  </si>
  <si>
    <t>Id2047</t>
  </si>
  <si>
    <t>Id657</t>
  </si>
  <si>
    <t>Haley, Ms.  Meta</t>
  </si>
  <si>
    <t>Id658</t>
  </si>
  <si>
    <t>Ackerman, Ms.  Rachel E</t>
  </si>
  <si>
    <t>Id659</t>
  </si>
  <si>
    <t>Id2046</t>
  </si>
  <si>
    <t>Valdez, Ms.  Angelica</t>
  </si>
  <si>
    <t>Id2045</t>
  </si>
  <si>
    <t>Id660</t>
  </si>
  <si>
    <t>Michaud, Ms.  Kathleen</t>
  </si>
  <si>
    <t>Id661</t>
  </si>
  <si>
    <t>Gunnink, Mr.  Gabriel D.</t>
  </si>
  <si>
    <t>Id662</t>
  </si>
  <si>
    <t>Knight, Mr.  Jeff T</t>
  </si>
  <si>
    <t>Id663</t>
  </si>
  <si>
    <t>Id2044</t>
  </si>
  <si>
    <t>Grosscup, Mr.  Neil D</t>
  </si>
  <si>
    <t>Id664</t>
  </si>
  <si>
    <t>Koniuch, Ms.  Katherine L.</t>
  </si>
  <si>
    <t>Id665</t>
  </si>
  <si>
    <t>Id2043</t>
  </si>
  <si>
    <t>Heitzman, Ms.  Ariel E</t>
  </si>
  <si>
    <t>Id666</t>
  </si>
  <si>
    <t>Tatton, Mr.  Christopher P</t>
  </si>
  <si>
    <t>Id667</t>
  </si>
  <si>
    <t>Flanagan, Mrs.  Erin M.</t>
  </si>
  <si>
    <t>Id668</t>
  </si>
  <si>
    <t>Funk, Mrs.  Molly K.</t>
  </si>
  <si>
    <t>Id669</t>
  </si>
  <si>
    <t>Davenport, Mr.  Ryan J.</t>
  </si>
  <si>
    <t>Id2042</t>
  </si>
  <si>
    <t>Id670</t>
  </si>
  <si>
    <t>Nicholson, Mrs.  Jennifer</t>
  </si>
  <si>
    <t>Id671</t>
  </si>
  <si>
    <t>Lindbloom, Mr.  Daniel M</t>
  </si>
  <si>
    <t>Id672</t>
  </si>
  <si>
    <t>Id2041</t>
  </si>
  <si>
    <t>Wijayaratne, Ms.  Hiruni</t>
  </si>
  <si>
    <t>Id673</t>
  </si>
  <si>
    <t>Ainsworth, Ms.  Reina H.</t>
  </si>
  <si>
    <t>Id674</t>
  </si>
  <si>
    <t>Gayagoy, Ms.  Kristi</t>
  </si>
  <si>
    <t>Id2040</t>
  </si>
  <si>
    <t>Id675</t>
  </si>
  <si>
    <t>Fitzmaurice, Ms.  Meredith L.</t>
  </si>
  <si>
    <t>Id676</t>
  </si>
  <si>
    <t>Rodriguez, Ms.  Jocelyn</t>
  </si>
  <si>
    <t>Id2039</t>
  </si>
  <si>
    <t>Id677</t>
  </si>
  <si>
    <t>Tsoucas, Mrs.  Daphne</t>
  </si>
  <si>
    <t>Id678</t>
  </si>
  <si>
    <t>Muhly, Ms.  Margaret E</t>
  </si>
  <si>
    <t>Id679</t>
  </si>
  <si>
    <t>Id2038</t>
  </si>
  <si>
    <t>Lund, Mr.  Mario J.</t>
  </si>
  <si>
    <t>Id680</t>
  </si>
  <si>
    <t>Battaglino, Mr.  Peter</t>
  </si>
  <si>
    <t>Id2037</t>
  </si>
  <si>
    <t>Id681</t>
  </si>
  <si>
    <t>Pena, Ms.  Carolina</t>
  </si>
  <si>
    <t>Id682</t>
  </si>
  <si>
    <t>Thomason, Mrs.  Jenny K.</t>
  </si>
  <si>
    <t>Id2036</t>
  </si>
  <si>
    <t>Id683</t>
  </si>
  <si>
    <t>Hancox, Ms.  Jessica</t>
  </si>
  <si>
    <t>Id2035</t>
  </si>
  <si>
    <t>Id684</t>
  </si>
  <si>
    <t>Canarecci, Ms.  Kimberly D</t>
  </si>
  <si>
    <t>Id685</t>
  </si>
  <si>
    <t>Toupin, Mr.  Marc-Olivier</t>
  </si>
  <si>
    <t>Id2034</t>
  </si>
  <si>
    <t>Id686</t>
  </si>
  <si>
    <t>Mulley, Mr.  Russell J</t>
  </si>
  <si>
    <t>Id687</t>
  </si>
  <si>
    <t>Parry, Ms.  Karine</t>
  </si>
  <si>
    <t>Id2033</t>
  </si>
  <si>
    <t>Id688</t>
  </si>
  <si>
    <t>Mason Cox, Ms.  Cheryl</t>
  </si>
  <si>
    <t>Id689</t>
  </si>
  <si>
    <t>Thompson, Ms.  Allison M.</t>
  </si>
  <si>
    <t>Id690</t>
  </si>
  <si>
    <t>Id2032</t>
  </si>
  <si>
    <t>Nelson, Ms.  Adriana</t>
  </si>
  <si>
    <t>Id691</t>
  </si>
  <si>
    <t>Forte, Ms.  Miranda J</t>
  </si>
  <si>
    <t>Id692</t>
  </si>
  <si>
    <t>Corona Iturriaga, Mr.  Roberto</t>
  </si>
  <si>
    <t>Id2031</t>
  </si>
  <si>
    <t>Id693</t>
  </si>
  <si>
    <t>McCollum, Mrs.  Rebecca B.</t>
  </si>
  <si>
    <t>Id694</t>
  </si>
  <si>
    <t>Hevner, Ms.  Tiffany</t>
  </si>
  <si>
    <t>Id2030</t>
  </si>
  <si>
    <t>Id695</t>
  </si>
  <si>
    <t>Looi, Mr.  Alexander</t>
  </si>
  <si>
    <t>Id696</t>
  </si>
  <si>
    <t>Power, Mr.  Rich M</t>
  </si>
  <si>
    <t>Id2029</t>
  </si>
  <si>
    <t>Id697</t>
  </si>
  <si>
    <t>Routon, Mr.  Aaron C</t>
  </si>
  <si>
    <t>Id698</t>
  </si>
  <si>
    <t>Dochelli, Ms.  Kate</t>
  </si>
  <si>
    <t>Id699</t>
  </si>
  <si>
    <t>Id2028</t>
  </si>
  <si>
    <t>Gillespie, Ms.  Maria M</t>
  </si>
  <si>
    <t>Id700</t>
  </si>
  <si>
    <t>Oskvig, Mr.  Daven W</t>
  </si>
  <si>
    <t>Id701</t>
  </si>
  <si>
    <t>Holland-Stergar, Mrs.  Brianne</t>
  </si>
  <si>
    <t>Id702</t>
  </si>
  <si>
    <t>Arai, Mr.  Hiroki</t>
  </si>
  <si>
    <t>Id2027</t>
  </si>
  <si>
    <t>Id703</t>
  </si>
  <si>
    <t>Olausson, Mr.  Anders</t>
  </si>
  <si>
    <t>Id704</t>
  </si>
  <si>
    <t>Wagner, Ms.  Danielle</t>
  </si>
  <si>
    <t>Id2026</t>
  </si>
  <si>
    <t>Id705</t>
  </si>
  <si>
    <t>Delong, Ms.  Candace N</t>
  </si>
  <si>
    <t>Id706</t>
  </si>
  <si>
    <t>Mehech, Mr.  Bruno F.</t>
  </si>
  <si>
    <t>Id2025</t>
  </si>
  <si>
    <t>Id707</t>
  </si>
  <si>
    <t>Machiela, Ms.  Emily</t>
  </si>
  <si>
    <t>Id708</t>
  </si>
  <si>
    <t>Young, Mrs.  Katie</t>
  </si>
  <si>
    <t>Id2024</t>
  </si>
  <si>
    <t>Id709</t>
  </si>
  <si>
    <t>Dupere, Mrs.  Sally</t>
  </si>
  <si>
    <t>Id710</t>
  </si>
  <si>
    <t>Id2023</t>
  </si>
  <si>
    <t>Iandolo, Ms.  Meaghan J</t>
  </si>
  <si>
    <t>Id711</t>
  </si>
  <si>
    <t>Ito, Ms.  Rina</t>
  </si>
  <si>
    <t>Id2022</t>
  </si>
  <si>
    <t>Id712</t>
  </si>
  <si>
    <t>Barry, Ms.  Kristin P.</t>
  </si>
  <si>
    <t>Id713</t>
  </si>
  <si>
    <t>Boyce, Mr.  Albert</t>
  </si>
  <si>
    <t>Id714</t>
  </si>
  <si>
    <t>Lin, Mrs.  Ashley</t>
  </si>
  <si>
    <t>Id2021</t>
  </si>
  <si>
    <t>Id715</t>
  </si>
  <si>
    <t>Smith, Mrs.  Shannon L</t>
  </si>
  <si>
    <t>Id716</t>
  </si>
  <si>
    <t>Nalven, Ms.  Amy B</t>
  </si>
  <si>
    <t>Id717</t>
  </si>
  <si>
    <t>Id2020</t>
  </si>
  <si>
    <t>Bourgeois, Ms.  A Danielle</t>
  </si>
  <si>
    <t>Id718</t>
  </si>
  <si>
    <t>Orloff, Mr.  Conrad F</t>
  </si>
  <si>
    <t>Id2019</t>
  </si>
  <si>
    <t>Id719</t>
  </si>
  <si>
    <t>Ramirez, Mr.  Josh</t>
  </si>
  <si>
    <t>Id720</t>
  </si>
  <si>
    <t>Fouquet, Mr.  Maxime</t>
  </si>
  <si>
    <t>Id2018</t>
  </si>
  <si>
    <t>Id721</t>
  </si>
  <si>
    <t>McPhillips, Ms.  Natalie</t>
  </si>
  <si>
    <t>Id722</t>
  </si>
  <si>
    <t>Burgin, Ms.  Melissa</t>
  </si>
  <si>
    <t>Id723</t>
  </si>
  <si>
    <t>Id2017</t>
  </si>
  <si>
    <t>Roberts, Ms.  Laura P.</t>
  </si>
  <si>
    <t>Id724</t>
  </si>
  <si>
    <t>Nemec, Mrs.  Lisa</t>
  </si>
  <si>
    <t>Id725</t>
  </si>
  <si>
    <t>Appman, Mr.  William D. Jr.</t>
  </si>
  <si>
    <t>Id2016</t>
  </si>
  <si>
    <t>Id726</t>
  </si>
  <si>
    <t>Driscoll, Mr.  James</t>
  </si>
  <si>
    <t>Id727</t>
  </si>
  <si>
    <t>Glotzbach, Mr.  John</t>
  </si>
  <si>
    <t>Id2015</t>
  </si>
  <si>
    <t>Id728</t>
  </si>
  <si>
    <t>Tenforde, Mr.  Adam S</t>
  </si>
  <si>
    <t>Id729</t>
  </si>
  <si>
    <t>Ramirez, Mr.  Armando</t>
  </si>
  <si>
    <t>Id2014</t>
  </si>
  <si>
    <t>Id730</t>
  </si>
  <si>
    <t>Stanley Torres, Ms.  Dana</t>
  </si>
  <si>
    <t>Id731</t>
  </si>
  <si>
    <t>Vandongen, Ms.  Jennifer L</t>
  </si>
  <si>
    <t>Id732</t>
  </si>
  <si>
    <t>Id2013</t>
  </si>
  <si>
    <t>Liebald, Mr.  Benjamin</t>
  </si>
  <si>
    <t>Id733</t>
  </si>
  <si>
    <t>Holte, Ms.  Tanya</t>
  </si>
  <si>
    <t>Id734</t>
  </si>
  <si>
    <t>Johnson, Ms.  Tracy</t>
  </si>
  <si>
    <t>Id2012</t>
  </si>
  <si>
    <t>Id735</t>
  </si>
  <si>
    <t>Bartlett, Ms.  Emily S</t>
  </si>
  <si>
    <t>R1017</t>
  </si>
  <si>
    <t>Id736</t>
  </si>
  <si>
    <t>Bergman, Ms.  Kelly R</t>
  </si>
  <si>
    <t>Id2011</t>
  </si>
  <si>
    <t>Id737</t>
  </si>
  <si>
    <t>Aitken, Mr.  Kyle</t>
  </si>
  <si>
    <t>Id738</t>
  </si>
  <si>
    <t>Berger, Mr.  Bruce A Jr.</t>
  </si>
  <si>
    <t>Id2010</t>
  </si>
  <si>
    <t>Id739</t>
  </si>
  <si>
    <t>Richey, Mr.  Cary J</t>
  </si>
  <si>
    <t>Id740</t>
  </si>
  <si>
    <t>Trotter, Mrs.  Jill M</t>
  </si>
  <si>
    <t>Id2009</t>
  </si>
  <si>
    <t>Id741</t>
  </si>
  <si>
    <t>Chavez, Mr.  Chris</t>
  </si>
  <si>
    <t>Id742</t>
  </si>
  <si>
    <t>Orifice, Mr.  Michael E.</t>
  </si>
  <si>
    <t>Id2008</t>
  </si>
  <si>
    <t>Id743</t>
  </si>
  <si>
    <t>Farkash, Mrs.  Lauren</t>
  </si>
  <si>
    <t>Id744</t>
  </si>
  <si>
    <t>Hribar, Mrs.  Kathryn E</t>
  </si>
  <si>
    <t>Id2007</t>
  </si>
  <si>
    <t>Id745</t>
  </si>
  <si>
    <t>Crawford, Ms.  Polly</t>
  </si>
  <si>
    <t>Id746</t>
  </si>
  <si>
    <t>Sittlington, Mr.  Mark H.</t>
  </si>
  <si>
    <t>Id2006</t>
  </si>
  <si>
    <t>Id747</t>
  </si>
  <si>
    <t>Silbert, Mrs.  Jessie M.</t>
  </si>
  <si>
    <t>Id748</t>
  </si>
  <si>
    <t>Carrique, Mr.  Chris</t>
  </si>
  <si>
    <t>Id749</t>
  </si>
  <si>
    <t>Id2005</t>
  </si>
  <si>
    <t>Kosla, Mr.  Daniel</t>
  </si>
  <si>
    <t>Id750</t>
  </si>
  <si>
    <t>Parker, Ms.  Megan</t>
  </si>
  <si>
    <t>Id2004</t>
  </si>
  <si>
    <t>Id2003</t>
  </si>
  <si>
    <t>Id2002</t>
  </si>
  <si>
    <t>Id2001</t>
  </si>
  <si>
    <t>Id2000</t>
  </si>
  <si>
    <t>Id1999</t>
  </si>
  <si>
    <t>Id1998</t>
  </si>
  <si>
    <t>Id1997</t>
  </si>
  <si>
    <t>Id751</t>
  </si>
  <si>
    <t>Horton, Mr.  Kevin</t>
  </si>
  <si>
    <t>Id752</t>
  </si>
  <si>
    <t>Boller, Ms.  Caroline S.</t>
  </si>
  <si>
    <t>Id1996</t>
  </si>
  <si>
    <t>Id753</t>
  </si>
  <si>
    <t>Olaru, Ms.  Nuta</t>
  </si>
  <si>
    <t>Id1995</t>
  </si>
  <si>
    <t>Id754</t>
  </si>
  <si>
    <t>Prescott, Ms.  Margie</t>
  </si>
  <si>
    <t>Id755</t>
  </si>
  <si>
    <t>Hines, Mrs.  Heidi</t>
  </si>
  <si>
    <t>Id1994</t>
  </si>
  <si>
    <t>Id756</t>
  </si>
  <si>
    <t>Blanton, Mr.  Diego J</t>
  </si>
  <si>
    <t>Id1993</t>
  </si>
  <si>
    <t>Id757</t>
  </si>
  <si>
    <t>Bustamante, Mr.  Enrique M Sr.</t>
  </si>
  <si>
    <t>Id758</t>
  </si>
  <si>
    <t>McCann, Mr.  Greg</t>
  </si>
  <si>
    <t>Id1992</t>
  </si>
  <si>
    <t>Id759</t>
  </si>
  <si>
    <t>Schmole, Mr.  Filip</t>
  </si>
  <si>
    <t>Id760</t>
  </si>
  <si>
    <t>Barber, Ms.  Rosemary E.</t>
  </si>
  <si>
    <t>Id1991</t>
  </si>
  <si>
    <t>Id761</t>
  </si>
  <si>
    <t>Reichmann, Ms.  Lisa</t>
  </si>
  <si>
    <t>Id762</t>
  </si>
  <si>
    <t>Cavatorta, Mr.  Jason</t>
  </si>
  <si>
    <t>Id763</t>
  </si>
  <si>
    <t>Yaeger, Ms.  Courtney</t>
  </si>
  <si>
    <t>Id1990</t>
  </si>
  <si>
    <t>Id764</t>
  </si>
  <si>
    <t>Hughes, Ms.  Jennifer R.</t>
  </si>
  <si>
    <t>Id765</t>
  </si>
  <si>
    <t>Donahue, Ms.  Lauren E</t>
  </si>
  <si>
    <t>Id766</t>
  </si>
  <si>
    <t>Greenwell, Ms.  Ashley M.</t>
  </si>
  <si>
    <t>Id1989</t>
  </si>
  <si>
    <t>Id767</t>
  </si>
  <si>
    <t>Steele, Ms.  Alison R.</t>
  </si>
  <si>
    <t>Id768</t>
  </si>
  <si>
    <t>Gunter, Ms.  Madeleine</t>
  </si>
  <si>
    <t>Id769</t>
  </si>
  <si>
    <t>Id1988</t>
  </si>
  <si>
    <t>McDonough, Ms.  Stacey</t>
  </si>
  <si>
    <t>Id770</t>
  </si>
  <si>
    <t>Sweetland, Ms.  Kimberly</t>
  </si>
  <si>
    <t>Id771</t>
  </si>
  <si>
    <t>Hammersmith, Mr.  Matthew D</t>
  </si>
  <si>
    <t>Id1987</t>
  </si>
  <si>
    <t>Id772</t>
  </si>
  <si>
    <t>French, Mr.  Michael</t>
  </si>
  <si>
    <t>Id773</t>
  </si>
  <si>
    <t>Garbe, Mr.  Ben</t>
  </si>
  <si>
    <t>Id774</t>
  </si>
  <si>
    <t>Id1986</t>
  </si>
  <si>
    <t>Duncan, Mr.  Chris</t>
  </si>
  <si>
    <t>Id775</t>
  </si>
  <si>
    <t>Wallace, Mr.  Jeremy J</t>
  </si>
  <si>
    <t>Id776</t>
  </si>
  <si>
    <t>Tillman, Mrs.  Amy L.</t>
  </si>
  <si>
    <t>Id777</t>
  </si>
  <si>
    <t>Id1985</t>
  </si>
  <si>
    <t>Lee, Mrs.  Karen L.</t>
  </si>
  <si>
    <t>Id778</t>
  </si>
  <si>
    <t>Taylor, Ms.  Tennille</t>
  </si>
  <si>
    <t>Id779</t>
  </si>
  <si>
    <t>McSween, Mr.  Matt</t>
  </si>
  <si>
    <t>Id780</t>
  </si>
  <si>
    <t>Schubert, Ms.  Emily</t>
  </si>
  <si>
    <t>Id1984</t>
  </si>
  <si>
    <t>Id781</t>
  </si>
  <si>
    <t>Lalanne, Mr.  Justin E</t>
  </si>
  <si>
    <t>Id782</t>
  </si>
  <si>
    <t>Flanagan, Ms.  Shalane</t>
  </si>
  <si>
    <t>Id783</t>
  </si>
  <si>
    <t>Arellano, Ms.  Jessica N.</t>
  </si>
  <si>
    <t>Id1983</t>
  </si>
  <si>
    <t>Id784</t>
  </si>
  <si>
    <t>Charette, Ms.  Melanie</t>
  </si>
  <si>
    <t>Id785</t>
  </si>
  <si>
    <t>Pena Reyes, Ms.  Ruth Angelica</t>
  </si>
  <si>
    <t>Id1982</t>
  </si>
  <si>
    <t>Id786</t>
  </si>
  <si>
    <t>Broderick, Ms.  Una M</t>
  </si>
  <si>
    <t>Id787</t>
  </si>
  <si>
    <t>Summers, Ms.  Taralyn</t>
  </si>
  <si>
    <t>Id1981</t>
  </si>
  <si>
    <t>Id1980</t>
  </si>
  <si>
    <t>Id1979</t>
  </si>
  <si>
    <t>Id1978</t>
  </si>
  <si>
    <t>Id1977</t>
  </si>
  <si>
    <t>Id1976</t>
  </si>
  <si>
    <t>Id1975</t>
  </si>
  <si>
    <t>Id1974</t>
  </si>
  <si>
    <t>Id1973</t>
  </si>
  <si>
    <t>Id1972</t>
  </si>
  <si>
    <t>Id788</t>
  </si>
  <si>
    <t>Id1971</t>
  </si>
  <si>
    <t>Fisher, Mr.  James A</t>
  </si>
  <si>
    <t>Id1970</t>
  </si>
  <si>
    <t>Id789</t>
  </si>
  <si>
    <t>Zhou, Mr.  Ning</t>
  </si>
  <si>
    <t>Id790</t>
  </si>
  <si>
    <t>Id1969</t>
  </si>
  <si>
    <t>Clarke-Ames, Mr.  Joel</t>
  </si>
  <si>
    <t>Id791</t>
  </si>
  <si>
    <t>Staton, Ms.  Pamela J.</t>
  </si>
  <si>
    <t>Id1968</t>
  </si>
  <si>
    <t>Id792</t>
  </si>
  <si>
    <t>Id1967</t>
  </si>
  <si>
    <t>Forster, Ms.  Brittney</t>
  </si>
  <si>
    <t>Id793</t>
  </si>
  <si>
    <t>Monaghan, Mrs.  Sheila</t>
  </si>
  <si>
    <t>Id794</t>
  </si>
  <si>
    <t>Id1966</t>
  </si>
  <si>
    <t>Kawamoto, Mr.  Koji</t>
  </si>
  <si>
    <t>Id795</t>
  </si>
  <si>
    <t>Dicharry, Ms.  Sarah</t>
  </si>
  <si>
    <t>Id796</t>
  </si>
  <si>
    <t>Id1965</t>
  </si>
  <si>
    <t>Berry, Mrs.  Colleen M</t>
  </si>
  <si>
    <t>Id797</t>
  </si>
  <si>
    <t>Porfirio, Ms.  Deedra G.</t>
  </si>
  <si>
    <t>Id1964</t>
  </si>
  <si>
    <t>Id798</t>
  </si>
  <si>
    <t>Thind, Mrs.  Kulwinder</t>
  </si>
  <si>
    <t>Id799</t>
  </si>
  <si>
    <t>Ryan, Ms.  Ann M.</t>
  </si>
  <si>
    <t>Id1963</t>
  </si>
  <si>
    <t>Id800</t>
  </si>
  <si>
    <t>Horn, Ms.  Sarah E</t>
  </si>
  <si>
    <t>Id801</t>
  </si>
  <si>
    <t>Sabadosa, Ms.  Apryl J.</t>
  </si>
  <si>
    <t>Id802</t>
  </si>
  <si>
    <t>Casady, Mrs.  Ilana</t>
  </si>
  <si>
    <t>Id1962</t>
  </si>
  <si>
    <t>Id803</t>
  </si>
  <si>
    <t>Phillips, Ms.  Katherine</t>
  </si>
  <si>
    <t>Id804</t>
  </si>
  <si>
    <t>Ahokas, Ms.  Katherine</t>
  </si>
  <si>
    <t>Id1961</t>
  </si>
  <si>
    <t>Id805</t>
  </si>
  <si>
    <t>Hebert, Mr.  Karl</t>
  </si>
  <si>
    <t>Id806</t>
  </si>
  <si>
    <t>Fair, Mr.  Stephen</t>
  </si>
  <si>
    <t>Id1960</t>
  </si>
  <si>
    <t>Id807</t>
  </si>
  <si>
    <t>Swenson, Mr.  Will</t>
  </si>
  <si>
    <t>Id808</t>
  </si>
  <si>
    <t>Revenis, Mr.  Bradley D</t>
  </si>
  <si>
    <t>Id1959</t>
  </si>
  <si>
    <t>Id809</t>
  </si>
  <si>
    <t>Engnes, Mrs.  Amy M</t>
  </si>
  <si>
    <t>Id810</t>
  </si>
  <si>
    <t>Wiltse, Mr.  Matthew W.</t>
  </si>
  <si>
    <t>Id1958</t>
  </si>
  <si>
    <t>Id811</t>
  </si>
  <si>
    <t>Fernandez, Mr.  Doug</t>
  </si>
  <si>
    <t>Id812</t>
  </si>
  <si>
    <t>Edwards, Mr.  Tom</t>
  </si>
  <si>
    <t>Id813</t>
  </si>
  <si>
    <t>Pinney, Mr.  Jonathan</t>
  </si>
  <si>
    <t>Id1957</t>
  </si>
  <si>
    <t>Id814</t>
  </si>
  <si>
    <t>Levy, Mr.  Wayne A.</t>
  </si>
  <si>
    <t>Id815</t>
  </si>
  <si>
    <t>Takeda, Mr.  Nobuyori</t>
  </si>
  <si>
    <t>Id1956</t>
  </si>
  <si>
    <t>Id816</t>
  </si>
  <si>
    <t>Burke, Mr.  Rich</t>
  </si>
  <si>
    <t>Id817</t>
  </si>
  <si>
    <t>Duarte, Mr.  Marcos S</t>
  </si>
  <si>
    <t>Id1955</t>
  </si>
  <si>
    <t>Id818</t>
  </si>
  <si>
    <t>Clark, Mr.  Dave</t>
  </si>
  <si>
    <t>Id819</t>
  </si>
  <si>
    <t>Nice, Mr.  Andy</t>
  </si>
  <si>
    <t>Id1954</t>
  </si>
  <si>
    <t>Id820</t>
  </si>
  <si>
    <t>Windler, Ms.  Mary</t>
  </si>
  <si>
    <t>Id821</t>
  </si>
  <si>
    <t>Jones, Mr.  Marcus B</t>
  </si>
  <si>
    <t>Id822</t>
  </si>
  <si>
    <t>Stevenson, Mr.  Thomas K.</t>
  </si>
  <si>
    <t>Id1953</t>
  </si>
  <si>
    <t>Id823</t>
  </si>
  <si>
    <t>Humphrey, Mr.  Robert</t>
  </si>
  <si>
    <t>Id824</t>
  </si>
  <si>
    <t>Nelson, Mr.  Geoff</t>
  </si>
  <si>
    <t>Id825</t>
  </si>
  <si>
    <t>Payne, Mr.  Chris J.</t>
  </si>
  <si>
    <t>Id826</t>
  </si>
  <si>
    <t>Id1952</t>
  </si>
  <si>
    <t>Hails, Ms.  Kate A.</t>
  </si>
  <si>
    <t>Id827</t>
  </si>
  <si>
    <t>Proctor, Ms.  Kelli</t>
  </si>
  <si>
    <t>Id828</t>
  </si>
  <si>
    <t>Ryan, Mrs.  Maggie M</t>
  </si>
  <si>
    <t>Id829</t>
  </si>
  <si>
    <t>Watson, Mrs.  Michelle L.</t>
  </si>
  <si>
    <t>Id1951</t>
  </si>
  <si>
    <t>Id830</t>
  </si>
  <si>
    <t>Gresh, Mrs.  Ashley K</t>
  </si>
  <si>
    <t>Id831</t>
  </si>
  <si>
    <t>Anis, Mr.  Michael</t>
  </si>
  <si>
    <t>Id832</t>
  </si>
  <si>
    <t>Swartz, Mr.  Ryan K.</t>
  </si>
  <si>
    <t>Id1950</t>
  </si>
  <si>
    <t>Id833</t>
  </si>
  <si>
    <t>Schluneker, Mr.  Matthew J</t>
  </si>
  <si>
    <t>Id834</t>
  </si>
  <si>
    <t>Bellemare, Mrs.  Karine</t>
  </si>
  <si>
    <t>Id835</t>
  </si>
  <si>
    <t>Vitalo, Ms.  Antonia G</t>
  </si>
  <si>
    <t>Id1949</t>
  </si>
  <si>
    <t>Id836</t>
  </si>
  <si>
    <t>Hamilton, Ms.  Casondra L</t>
  </si>
  <si>
    <t>Id837</t>
  </si>
  <si>
    <t>Marshall, Ms.  Wendy</t>
  </si>
  <si>
    <t>Id838</t>
  </si>
  <si>
    <t>Cale, Mr.  Eric D</t>
  </si>
  <si>
    <t>Id839</t>
  </si>
  <si>
    <t>Id1948</t>
  </si>
  <si>
    <t>Pittaway, Ms.  Elizabeth</t>
  </si>
  <si>
    <t>Id840</t>
  </si>
  <si>
    <t>Bill, Ms.  Laura F</t>
  </si>
  <si>
    <t>Id841</t>
  </si>
  <si>
    <t>Antrim, Ms.  Amelia F.</t>
  </si>
  <si>
    <t>Id1947</t>
  </si>
  <si>
    <t>Id842</t>
  </si>
  <si>
    <t>Doolittle-Crider, Ms.  Amy L.</t>
  </si>
  <si>
    <t>Id843</t>
  </si>
  <si>
    <t>Ruhlman, Ms.  Katie J</t>
  </si>
  <si>
    <t>Id1946</t>
  </si>
  <si>
    <t>Id844</t>
  </si>
  <si>
    <t>Anderson, Ms.  Laura E.</t>
  </si>
  <si>
    <t>Id845</t>
  </si>
  <si>
    <t>Uchiyama, Mrs.  Mayumi</t>
  </si>
  <si>
    <t>Id846</t>
  </si>
  <si>
    <t>Id1945</t>
  </si>
  <si>
    <t>Desota, Ms.  Vanessa</t>
  </si>
  <si>
    <t>Id847</t>
  </si>
  <si>
    <t>Edmonds, Ms.  Natali N</t>
  </si>
  <si>
    <t>Id848</t>
  </si>
  <si>
    <t>Otto, Ms.  Beth</t>
  </si>
  <si>
    <t>Id1944</t>
  </si>
  <si>
    <t>Id849</t>
  </si>
  <si>
    <t>Kurt, Mr.  Alex</t>
  </si>
  <si>
    <t>Id850</t>
  </si>
  <si>
    <t>Duhaime, Mr.  Spencer</t>
  </si>
  <si>
    <t>Id1943</t>
  </si>
  <si>
    <t>Id851</t>
  </si>
  <si>
    <t>Swann, Ms.  Andee W.</t>
  </si>
  <si>
    <t>Id852</t>
  </si>
  <si>
    <t>Burton, Mrs.  Amy</t>
  </si>
  <si>
    <t>Id853</t>
  </si>
  <si>
    <t>Id1942</t>
  </si>
  <si>
    <t>Ricardi, Mr.  Joshua</t>
  </si>
  <si>
    <t>Id854</t>
  </si>
  <si>
    <t>Joslyn, Mr.  C Fred</t>
  </si>
  <si>
    <t>Id855</t>
  </si>
  <si>
    <t>Bennie, Mr.  Jeremy</t>
  </si>
  <si>
    <t>Id1941</t>
  </si>
  <si>
    <t>Id856</t>
  </si>
  <si>
    <t>Kanyane, Mr.  Patrick Sr.</t>
  </si>
  <si>
    <t>Id857</t>
  </si>
  <si>
    <t>McFadden, Ms.  Kelly M.</t>
  </si>
  <si>
    <t>Id858</t>
  </si>
  <si>
    <t>Id1940</t>
  </si>
  <si>
    <t>Connolly, Ms.  Katherine</t>
  </si>
  <si>
    <t>Id859</t>
  </si>
  <si>
    <t>Merino, Ms.  Keila L</t>
  </si>
  <si>
    <t>Id860</t>
  </si>
  <si>
    <t>Baird, Ms.  Zanae E</t>
  </si>
  <si>
    <t>Id1939</t>
  </si>
  <si>
    <t>Id861</t>
  </si>
  <si>
    <t>Locatelli, Mr.  Alex</t>
  </si>
  <si>
    <t>Id862</t>
  </si>
  <si>
    <t>Brake, Ms.  Kathryn</t>
  </si>
  <si>
    <t>Id1938</t>
  </si>
  <si>
    <t>Id863</t>
  </si>
  <si>
    <t>Jacobs, Mr.  Jason L.</t>
  </si>
  <si>
    <t>Id864</t>
  </si>
  <si>
    <t>Vaught, Mr.  Benjamin J.</t>
  </si>
  <si>
    <t>Id865</t>
  </si>
  <si>
    <t>Id1937</t>
  </si>
  <si>
    <t>Monteleone, Mr.  Steven M.</t>
  </si>
  <si>
    <t>Id866</t>
  </si>
  <si>
    <t>Verdugo, Mrs.  Erika</t>
  </si>
  <si>
    <t>Id867</t>
  </si>
  <si>
    <t>Id1936</t>
  </si>
  <si>
    <t>Sellers, Mr.  Chad</t>
  </si>
  <si>
    <t>Id868</t>
  </si>
  <si>
    <t>Bowman, Mr.  Mark</t>
  </si>
  <si>
    <t>Id869</t>
  </si>
  <si>
    <t>Marley, Mr.  David</t>
  </si>
  <si>
    <t>Id1935</t>
  </si>
  <si>
    <t>Id870</t>
  </si>
  <si>
    <t>Grey, Mr.  Matthew R</t>
  </si>
  <si>
    <t>Id871</t>
  </si>
  <si>
    <t>O'Rourke, Mrs.  Orla</t>
  </si>
  <si>
    <t>Id872</t>
  </si>
  <si>
    <t>Fatehali, Ms.  Shaista S</t>
  </si>
  <si>
    <t>Id1934</t>
  </si>
  <si>
    <t>Id873</t>
  </si>
  <si>
    <t>Piza-Taylor, Mrs.  Emily</t>
  </si>
  <si>
    <t>Id874</t>
  </si>
  <si>
    <t>Cavanaugh, Ms.  Julie A.</t>
  </si>
  <si>
    <t>Id875</t>
  </si>
  <si>
    <t>Amako, Ms.  Megumi</t>
  </si>
  <si>
    <t>Id1933</t>
  </si>
  <si>
    <t>Id876</t>
  </si>
  <si>
    <t>Musa, Ms.  Skylar</t>
  </si>
  <si>
    <t>Id877</t>
  </si>
  <si>
    <t>Phillippi, Mrs.  Victoria</t>
  </si>
  <si>
    <t>Id878</t>
  </si>
  <si>
    <t>Hoskins, Mrs.  Amanda L</t>
  </si>
  <si>
    <t>Id1932</t>
  </si>
  <si>
    <t>Id879</t>
  </si>
  <si>
    <t>Imbalzano Zegar, Ms.  Renee</t>
  </si>
  <si>
    <t>Id880</t>
  </si>
  <si>
    <t>Triedman, Ms.  Nellie A.</t>
  </si>
  <si>
    <t>Id881</t>
  </si>
  <si>
    <t>Lovuolo, Ms.  Tamara</t>
  </si>
  <si>
    <t>Id882</t>
  </si>
  <si>
    <t>Chung, Ms.  Joan</t>
  </si>
  <si>
    <t>Id883</t>
  </si>
  <si>
    <t>Newsom, Ms.  Aimee J.</t>
  </si>
  <si>
    <t>Id884</t>
  </si>
  <si>
    <t>Id1931</t>
  </si>
  <si>
    <t>Harrington, Ms.  Suzanne</t>
  </si>
  <si>
    <t>Id885</t>
  </si>
  <si>
    <t>Hoffman, Ms.  Kristin A.</t>
  </si>
  <si>
    <t>Id886</t>
  </si>
  <si>
    <t>Van Vugt, Ms.  Bronwyn</t>
  </si>
  <si>
    <t>Id887</t>
  </si>
  <si>
    <t>Feehley, Ms.  Taylor J</t>
  </si>
  <si>
    <t>Id888</t>
  </si>
  <si>
    <t>Ashworth, Mrs.  Kimberly M.</t>
  </si>
  <si>
    <t>Id889</t>
  </si>
  <si>
    <t>Hansen, Mr.  Joshua E.</t>
  </si>
  <si>
    <t>Id1930</t>
  </si>
  <si>
    <t>Id890</t>
  </si>
  <si>
    <t>Czyz, Mr.  Jeffrey</t>
  </si>
  <si>
    <t>Id891</t>
  </si>
  <si>
    <t>Bauder, Mr.  Andrew R</t>
  </si>
  <si>
    <t>Id892</t>
  </si>
  <si>
    <t>Mendoza, Mr.  Francisco J. Sr.</t>
  </si>
  <si>
    <t>Id893</t>
  </si>
  <si>
    <t>Glass, Mrs.  Rhonda</t>
  </si>
  <si>
    <t>Id894</t>
  </si>
  <si>
    <t>Butcher, Mr.  John</t>
  </si>
  <si>
    <t>Id895</t>
  </si>
  <si>
    <t>Id1929</t>
  </si>
  <si>
    <t>Traiser, Mr.  Miles J.</t>
  </si>
  <si>
    <t>Id896</t>
  </si>
  <si>
    <t>Mudy-Mader, Ms.  Justyna I.</t>
  </si>
  <si>
    <t>Id897</t>
  </si>
  <si>
    <t>Rogers, Ms.  Lucille</t>
  </si>
  <si>
    <t>Id898</t>
  </si>
  <si>
    <t>Woo, Ms.  April</t>
  </si>
  <si>
    <t>Id899</t>
  </si>
  <si>
    <t>Walsh, Mr.  Robert</t>
  </si>
  <si>
    <t>Id900</t>
  </si>
  <si>
    <t>White, Mrs.  Alyssa</t>
  </si>
  <si>
    <t>Id1928</t>
  </si>
  <si>
    <t>Id901</t>
  </si>
  <si>
    <t>Sheppard, Ms.  Jessica E.</t>
  </si>
  <si>
    <t>Id902</t>
  </si>
  <si>
    <t>Doran, Mr.  Patrick J.</t>
  </si>
  <si>
    <t>Id903</t>
  </si>
  <si>
    <t>Labrosse, Ms.  Emilie</t>
  </si>
  <si>
    <t>Id904</t>
  </si>
  <si>
    <t>Thomas, Ms.  Caitlin B.</t>
  </si>
  <si>
    <t>Id905</t>
  </si>
  <si>
    <t>Lesniak, Mr.  Joseph W</t>
  </si>
  <si>
    <t>Id906</t>
  </si>
  <si>
    <t>Prowse, Ms.  Wendy</t>
  </si>
  <si>
    <t>Id1927</t>
  </si>
  <si>
    <t>Id907</t>
  </si>
  <si>
    <t>Seigel, Mrs.  Leah L.</t>
  </si>
  <si>
    <t>Id908</t>
  </si>
  <si>
    <t>Blas, Mr.  Wayne L.</t>
  </si>
  <si>
    <t>Id909</t>
  </si>
  <si>
    <t>Simpson, Mr.  Jason M.</t>
  </si>
  <si>
    <t>Id910</t>
  </si>
  <si>
    <t>Gierman, Mr.  Floris</t>
  </si>
  <si>
    <t>Id911</t>
  </si>
  <si>
    <t>Jeuland, Mr.  Marc</t>
  </si>
  <si>
    <t>Id1926</t>
  </si>
  <si>
    <t>Id912</t>
  </si>
  <si>
    <t>Chorney, Mr.  Christopher</t>
  </si>
  <si>
    <t>Id913</t>
  </si>
  <si>
    <t>Rook, Mr.  Kevin</t>
  </si>
  <si>
    <t>Id914</t>
  </si>
  <si>
    <t>Wright, Mr.  Aharon N</t>
  </si>
  <si>
    <t>Id915</t>
  </si>
  <si>
    <t>Chin, Mr.  Lawrence D.</t>
  </si>
  <si>
    <t>Id1925</t>
  </si>
  <si>
    <t>Id916</t>
  </si>
  <si>
    <t>White, Mr.  Malcolm</t>
  </si>
  <si>
    <t>Id917</t>
  </si>
  <si>
    <t>Savage, Ms.  Anna E.</t>
  </si>
  <si>
    <t>Id918</t>
  </si>
  <si>
    <t>Hitchings, Ms.  Jenny</t>
  </si>
  <si>
    <t>Id919</t>
  </si>
  <si>
    <t>Truitt, Ms.  Melissa L</t>
  </si>
  <si>
    <t>Id1924</t>
  </si>
  <si>
    <t>Id920</t>
  </si>
  <si>
    <t>Chang, Ms.  Chia J.</t>
  </si>
  <si>
    <t>Id921</t>
  </si>
  <si>
    <t>Frey, Ms.  Laura A</t>
  </si>
  <si>
    <t>Id922</t>
  </si>
  <si>
    <t>Krishna, Ms.  Aditi</t>
  </si>
  <si>
    <t>Id1923</t>
  </si>
  <si>
    <t>Id923</t>
  </si>
  <si>
    <t>Maher, Ms.  Leah A.</t>
  </si>
  <si>
    <t>Id924</t>
  </si>
  <si>
    <t>Boivin, Ms.  Marianne</t>
  </si>
  <si>
    <t>Id1922</t>
  </si>
  <si>
    <t>Id925</t>
  </si>
  <si>
    <t>McAlister, Ms.  Carla</t>
  </si>
  <si>
    <t>Id926</t>
  </si>
  <si>
    <t>Akhmedova, Ms.  Oksana</t>
  </si>
  <si>
    <t>Id1921</t>
  </si>
  <si>
    <t>Id927</t>
  </si>
  <si>
    <t>Tucker, Ms.  Rebecca B.</t>
  </si>
  <si>
    <t>Id928</t>
  </si>
  <si>
    <t>Gramelspacher, Ms.  Maria A.</t>
  </si>
  <si>
    <t>Id1920</t>
  </si>
  <si>
    <t>Id929</t>
  </si>
  <si>
    <t>Goldsmith, Mrs.  Lisa M</t>
  </si>
  <si>
    <t>Id930</t>
  </si>
  <si>
    <t>Tranter, Mr.  Steve Jr.</t>
  </si>
  <si>
    <t>Id1919</t>
  </si>
  <si>
    <t>Id931</t>
  </si>
  <si>
    <t>Tu, Mrs.  Tiffany</t>
  </si>
  <si>
    <t>Id932</t>
  </si>
  <si>
    <t>Kaczka, Mr.  Greg</t>
  </si>
  <si>
    <t>Id933</t>
  </si>
  <si>
    <t>Id1918</t>
  </si>
  <si>
    <t>Hunter, Mr.  Dale</t>
  </si>
  <si>
    <t>Id934</t>
  </si>
  <si>
    <t>Moran, Ms.  Brittany A.</t>
  </si>
  <si>
    <t>Id935</t>
  </si>
  <si>
    <t>Ashby, Mr.  Robert S</t>
  </si>
  <si>
    <t>Id1917</t>
  </si>
  <si>
    <t>Id936</t>
  </si>
  <si>
    <t>Ausen, Mr.  Cameron</t>
  </si>
  <si>
    <t>Id937</t>
  </si>
  <si>
    <t>Savage, Mrs.  Ulrike</t>
  </si>
  <si>
    <t>Id1916</t>
  </si>
  <si>
    <t>Id938</t>
  </si>
  <si>
    <t>O'Leary, Ms.  Katlyn A.</t>
  </si>
  <si>
    <t>Id939</t>
  </si>
  <si>
    <t>Scoville, Mr.  Morgan B.</t>
  </si>
  <si>
    <t>Id1915</t>
  </si>
  <si>
    <t>Id940</t>
  </si>
  <si>
    <t>Kaus, Mr.  Peter</t>
  </si>
  <si>
    <t>Id941</t>
  </si>
  <si>
    <t>Rainey, Ms.  Chandler</t>
  </si>
  <si>
    <t>Id1914</t>
  </si>
  <si>
    <t>Id942</t>
  </si>
  <si>
    <t>Rasch, Ms.  Silvana M.</t>
  </si>
  <si>
    <t>Id943</t>
  </si>
  <si>
    <t>Plunkett, Ms.  Natty</t>
  </si>
  <si>
    <t>Id944</t>
  </si>
  <si>
    <t>Murphy, Mr.  Nicholas T</t>
  </si>
  <si>
    <t>Id945</t>
  </si>
  <si>
    <t>Gusmer, Ms.  Rebecca</t>
  </si>
  <si>
    <t>Id1913</t>
  </si>
  <si>
    <t>Id946</t>
  </si>
  <si>
    <t>Loftus, Mr.  John</t>
  </si>
  <si>
    <t>Id947</t>
  </si>
  <si>
    <t>Scott, Mr.  Antony G</t>
  </si>
  <si>
    <t>Id948</t>
  </si>
  <si>
    <t>Alvarez, Mr.  Eric</t>
  </si>
  <si>
    <t>Id1912</t>
  </si>
  <si>
    <t>Id949</t>
  </si>
  <si>
    <t>Petersson, Mr.  Erik</t>
  </si>
  <si>
    <t>Id950</t>
  </si>
  <si>
    <t>Id1911</t>
  </si>
  <si>
    <t>Liaw, Mr.  Matthew T</t>
  </si>
  <si>
    <t>Id951</t>
  </si>
  <si>
    <t>Tripaldi, Ms.  Cassandra</t>
  </si>
  <si>
    <t>Id952</t>
  </si>
  <si>
    <t>Id1910</t>
  </si>
  <si>
    <t>Kelley, Ms.  Rosemary C</t>
  </si>
  <si>
    <t>Id953</t>
  </si>
  <si>
    <t>Endara, Ms.  Carrie A.</t>
  </si>
  <si>
    <t>Id954</t>
  </si>
  <si>
    <t>Id1909</t>
  </si>
  <si>
    <t>Valle, Mr.  Gerardo Sr.</t>
  </si>
  <si>
    <t>Id955</t>
  </si>
  <si>
    <t>Germain, Mr.  Matthew R.</t>
  </si>
  <si>
    <t>Id956</t>
  </si>
  <si>
    <t>Finecey, Mrs.  Meghan E</t>
  </si>
  <si>
    <t>Id957</t>
  </si>
  <si>
    <t>Mendoza, Mr.  Eric</t>
  </si>
  <si>
    <t>Id1908</t>
  </si>
  <si>
    <t>Id958</t>
  </si>
  <si>
    <t>Roe, Ms.  Lisa B</t>
  </si>
  <si>
    <t>Id959</t>
  </si>
  <si>
    <t>Webb, Mrs.  Jane R.</t>
  </si>
  <si>
    <t>Id960</t>
  </si>
  <si>
    <t>Id1907</t>
  </si>
  <si>
    <t>Stocker, Ms.  Allison M</t>
  </si>
  <si>
    <t>Id961</t>
  </si>
  <si>
    <t>Jacobson, Mrs.  Sarah E.</t>
  </si>
  <si>
    <t>Id962</t>
  </si>
  <si>
    <t>Shaw, Mr.  Philip J</t>
  </si>
  <si>
    <t>Id1906</t>
  </si>
  <si>
    <t>Id963</t>
  </si>
  <si>
    <t>Goodwin, Ms.  Jillian A.</t>
  </si>
  <si>
    <t>Id964</t>
  </si>
  <si>
    <t>Brock, Mrs.  Laura D</t>
  </si>
  <si>
    <t>Id1905</t>
  </si>
  <si>
    <t>Id1904</t>
  </si>
  <si>
    <t>Id1903</t>
  </si>
  <si>
    <t>Id1902</t>
  </si>
  <si>
    <t>Id1901</t>
  </si>
  <si>
    <t>Id1900</t>
  </si>
  <si>
    <t>Id1899</t>
  </si>
  <si>
    <t>Id1898</t>
  </si>
  <si>
    <t>Id1897</t>
  </si>
  <si>
    <t>Id965</t>
  </si>
  <si>
    <t>Papp, Ms.  Megan E.</t>
  </si>
  <si>
    <t>Id1896</t>
  </si>
  <si>
    <t>Id966</t>
  </si>
  <si>
    <t>Siragusa, Ms.  Shannon J.</t>
  </si>
  <si>
    <t>Id1895</t>
  </si>
  <si>
    <t>Id967</t>
  </si>
  <si>
    <t>Pizarro, Ms.  Rachelle M</t>
  </si>
  <si>
    <t>Id968</t>
  </si>
  <si>
    <t>Strange, Mr.  Casey</t>
  </si>
  <si>
    <t>Id1894</t>
  </si>
  <si>
    <t>Id969</t>
  </si>
  <si>
    <t>Eidinger, Ms.  Jessica L</t>
  </si>
  <si>
    <t>Id970</t>
  </si>
  <si>
    <t>Ginsburg, Mr.  Brandon F</t>
  </si>
  <si>
    <t>Id1893</t>
  </si>
  <si>
    <t>Id971</t>
  </si>
  <si>
    <t>Truex, Ms.  Melissa</t>
  </si>
  <si>
    <t>Id972</t>
  </si>
  <si>
    <t>Higgins, Ms.  Danielle N</t>
  </si>
  <si>
    <t>Id1892</t>
  </si>
  <si>
    <t>Id973</t>
  </si>
  <si>
    <t>McCurdy, Mr.  Matthew</t>
  </si>
  <si>
    <t>Id974</t>
  </si>
  <si>
    <t>Hughes, Mrs.  Bettina</t>
  </si>
  <si>
    <t>Id975</t>
  </si>
  <si>
    <t>Varner, Mr.  Alexander</t>
  </si>
  <si>
    <t>Id976</t>
  </si>
  <si>
    <t>Id1891</t>
  </si>
  <si>
    <t>Dahmen, Mrs.  Holli</t>
  </si>
  <si>
    <t>Id977</t>
  </si>
  <si>
    <t>Young, Mrs.  Heather C</t>
  </si>
  <si>
    <t>Id978</t>
  </si>
  <si>
    <t>Fraser, Mr.  Kyle</t>
  </si>
  <si>
    <t>Id1890</t>
  </si>
  <si>
    <t>Id979</t>
  </si>
  <si>
    <t>Deeg, Mr.  Thomas J</t>
  </si>
  <si>
    <t>Id980</t>
  </si>
  <si>
    <t>Robertson, Mr.  Chris</t>
  </si>
  <si>
    <t>Id1889</t>
  </si>
  <si>
    <t>Id981</t>
  </si>
  <si>
    <t>Peck, Mr.  Graham</t>
  </si>
  <si>
    <t>Id982</t>
  </si>
  <si>
    <t>Burger, Mr.  Garrett</t>
  </si>
  <si>
    <t>Id1888</t>
  </si>
  <si>
    <t>Id983</t>
  </si>
  <si>
    <t>Blain, Mr.  Andrew</t>
  </si>
  <si>
    <t>Id984</t>
  </si>
  <si>
    <t>Winters, Mrs.  Annabelle M</t>
  </si>
  <si>
    <t>Id985</t>
  </si>
  <si>
    <t>Id1887</t>
  </si>
  <si>
    <t>McCue, Mr.  Daniel T.</t>
  </si>
  <si>
    <t>Id986</t>
  </si>
  <si>
    <t>Webster, Ms.  Deanne</t>
  </si>
  <si>
    <t>Id987</t>
  </si>
  <si>
    <t>Anderson, Ms.  Carrie</t>
  </si>
  <si>
    <t>Id1886</t>
  </si>
  <si>
    <t>Id988</t>
  </si>
  <si>
    <t>Chiappone, Mrs.  Suzanne</t>
  </si>
  <si>
    <t>Id989</t>
  </si>
  <si>
    <t>Opie, Ms.  Jasmine P.</t>
  </si>
  <si>
    <t>Id1885</t>
  </si>
  <si>
    <t>Id990</t>
  </si>
  <si>
    <t>Donnelly, Ms.  Jennifer</t>
  </si>
  <si>
    <t>Id991</t>
  </si>
  <si>
    <t>Rall, Ms.  Tracie</t>
  </si>
  <si>
    <t>Id1884</t>
  </si>
  <si>
    <t>Id992</t>
  </si>
  <si>
    <t>Mitchell, Mr.  Tristan D.</t>
  </si>
  <si>
    <t>Id993</t>
  </si>
  <si>
    <t>Chen, Mr.  Peiweng</t>
  </si>
  <si>
    <t>Id994</t>
  </si>
  <si>
    <t>Tufaro, Ms.  Theresa M.</t>
  </si>
  <si>
    <t>Id1883</t>
  </si>
  <si>
    <t>Id995</t>
  </si>
  <si>
    <t>Peters, Mr.  Daniel J</t>
  </si>
  <si>
    <t>Id996</t>
  </si>
  <si>
    <t>Susedik, Mrs.  Courtney M.</t>
  </si>
  <si>
    <t>Id1882</t>
  </si>
  <si>
    <t>Id997</t>
  </si>
  <si>
    <t>Garcia, Mr.  Jose A.</t>
  </si>
  <si>
    <t>Id998</t>
  </si>
  <si>
    <t>Deady, Mrs.  Lauren</t>
  </si>
  <si>
    <t>Id1881</t>
  </si>
  <si>
    <t>Id999</t>
  </si>
  <si>
    <t>Campbell, Mr.  Jonathon M.</t>
  </si>
  <si>
    <t>Id1000</t>
  </si>
  <si>
    <t>Schaefer, Mrs.  Stephanie A</t>
  </si>
  <si>
    <t>Id1880</t>
  </si>
  <si>
    <t>Id1001</t>
  </si>
  <si>
    <t>D'Alessandro, Mr.  Patrick</t>
  </si>
  <si>
    <t>Id1002</t>
  </si>
  <si>
    <t>Wyss, Mrs.  Krista</t>
  </si>
  <si>
    <t>Id1879</t>
  </si>
  <si>
    <t>Id1003</t>
  </si>
  <si>
    <t>Rose, Ms.  Jenessa</t>
  </si>
  <si>
    <t>Id1004</t>
  </si>
  <si>
    <t>Hopper, Mr.  Ryan M.</t>
  </si>
  <si>
    <t>Id1878</t>
  </si>
  <si>
    <t>Id1005</t>
  </si>
  <si>
    <t>Finneran, Mr.  Thomas</t>
  </si>
  <si>
    <t>Id1006</t>
  </si>
  <si>
    <t>Basham, Ms.  Amanda N.</t>
  </si>
  <si>
    <t>Id1877</t>
  </si>
  <si>
    <t>Id1007</t>
  </si>
  <si>
    <t>Inman, Ms.  Teresa P.</t>
  </si>
  <si>
    <t>Id1008</t>
  </si>
  <si>
    <t>Oscal, Mr.  Dorian</t>
  </si>
  <si>
    <t>Id1876</t>
  </si>
  <si>
    <t>Id1009</t>
  </si>
  <si>
    <t>Craft, Ms.  Amy</t>
  </si>
  <si>
    <t>Id1010</t>
  </si>
  <si>
    <t>Id1875</t>
  </si>
  <si>
    <t>Kebede, Ms.  Aberu</t>
  </si>
  <si>
    <t>Id1011</t>
  </si>
  <si>
    <t>Strobel, Ms.  Ashley</t>
  </si>
  <si>
    <t>Id1874</t>
  </si>
  <si>
    <t>Id1012</t>
  </si>
  <si>
    <t>Dalton, Ms.  Anna E</t>
  </si>
  <si>
    <t>Id1013</t>
  </si>
  <si>
    <t>Morimoto, Ms.  Tania K.</t>
  </si>
  <si>
    <t>Id1873</t>
  </si>
  <si>
    <t>Id1014</t>
  </si>
  <si>
    <t>Manlove, Ms.  Ashley E</t>
  </si>
  <si>
    <t>Id1872</t>
  </si>
  <si>
    <t>Id1015</t>
  </si>
  <si>
    <t>Madzik, Ms.  Aleksandra</t>
  </si>
  <si>
    <t>Id1016</t>
  </si>
  <si>
    <t>Hobson, Ms.  Valery L</t>
  </si>
  <si>
    <t>Id1017</t>
  </si>
  <si>
    <t>Reyes, Mrs.  Joanna G.</t>
  </si>
  <si>
    <t>Id1871</t>
  </si>
  <si>
    <t>Id1018</t>
  </si>
  <si>
    <t>Tierney, Mrs.  Stefanie F.</t>
  </si>
  <si>
    <t>Id1019</t>
  </si>
  <si>
    <t>Gabris, Mr.  Stephen</t>
  </si>
  <si>
    <t>Id1020</t>
  </si>
  <si>
    <t>Howard, Ms.  Liza J.</t>
  </si>
  <si>
    <t>Id1870</t>
  </si>
  <si>
    <t>Id1021</t>
  </si>
  <si>
    <t>Kallay, Mr.  Ian M.</t>
  </si>
  <si>
    <t>Id1022</t>
  </si>
  <si>
    <t>Leguizamo, Ms.  Claudia L.</t>
  </si>
  <si>
    <t>Id1023</t>
  </si>
  <si>
    <t>Escartin, Ms.  Jessica M</t>
  </si>
  <si>
    <t>Id1869</t>
  </si>
  <si>
    <t>Id1024</t>
  </si>
  <si>
    <t>Chorey, Mr.  Billy Jr.</t>
  </si>
  <si>
    <t>Id1025</t>
  </si>
  <si>
    <t>McVay, Mr.  David</t>
  </si>
  <si>
    <t>Id1026</t>
  </si>
  <si>
    <t>Vinson, Mr.  Tim</t>
  </si>
  <si>
    <t>Id1027</t>
  </si>
  <si>
    <t>Id1868</t>
  </si>
  <si>
    <t>Astrike-Davis, Ms.  Emma M</t>
  </si>
  <si>
    <t>Id1028</t>
  </si>
  <si>
    <t>Harder, Mr.  Tim</t>
  </si>
  <si>
    <t>Id1029</t>
  </si>
  <si>
    <t>Bell, Mr.  Patrick</t>
  </si>
  <si>
    <t>Id1867</t>
  </si>
  <si>
    <t>Id1030</t>
  </si>
  <si>
    <t>Dawes, Ms.  Bridget K.</t>
  </si>
  <si>
    <t>Id1031</t>
  </si>
  <si>
    <t>Larios, Mr.  Gabriel</t>
  </si>
  <si>
    <t>Id1866</t>
  </si>
  <si>
    <t>Id1032</t>
  </si>
  <si>
    <t>Yaremczuk, Ms.  Natasha</t>
  </si>
  <si>
    <t>Id1033</t>
  </si>
  <si>
    <t>Knight, Ms.  Abby A.</t>
  </si>
  <si>
    <t>Id1034</t>
  </si>
  <si>
    <t>Id1865</t>
  </si>
  <si>
    <t>Eversman, Ms.  Michelle</t>
  </si>
  <si>
    <t>Id1035</t>
  </si>
  <si>
    <t>Hickory, Ms.  Mckendree</t>
  </si>
  <si>
    <t>Id1036</t>
  </si>
  <si>
    <t>Id1864</t>
  </si>
  <si>
    <t>Mooney, Ms.  Tara</t>
  </si>
  <si>
    <t>Id1037</t>
  </si>
  <si>
    <t>Craighead, Mr.  Daniel</t>
  </si>
  <si>
    <t>Id1038</t>
  </si>
  <si>
    <t>Gardner, Mr.  Joshua P</t>
  </si>
  <si>
    <t>Id1863</t>
  </si>
  <si>
    <t>Id1039</t>
  </si>
  <si>
    <t>Lohrenz, Ms.  Erin C</t>
  </si>
  <si>
    <t>Id1040</t>
  </si>
  <si>
    <t>Demise, Ms.  Shure</t>
  </si>
  <si>
    <t>Id1862</t>
  </si>
  <si>
    <t>Id1041</t>
  </si>
  <si>
    <t>Nelson, Mr.  Richard</t>
  </si>
  <si>
    <t>Id1042</t>
  </si>
  <si>
    <t>Id1861</t>
  </si>
  <si>
    <t>Guitard, Ms.  Brenda</t>
  </si>
  <si>
    <t>Id1043</t>
  </si>
  <si>
    <t>Navas, Mr.  Joseph M</t>
  </si>
  <si>
    <t>Id1044</t>
  </si>
  <si>
    <t>Ptucha, Mr.  Stephen J.</t>
  </si>
  <si>
    <t>Id1045</t>
  </si>
  <si>
    <t>Kirouac, Mrs.  Kathya</t>
  </si>
  <si>
    <t>Id1046</t>
  </si>
  <si>
    <t>Id1860</t>
  </si>
  <si>
    <t>Toews, Mr.  Wesley</t>
  </si>
  <si>
    <t>Id1047</t>
  </si>
  <si>
    <t>Perry, Mr.  Tim</t>
  </si>
  <si>
    <t>Id1048</t>
  </si>
  <si>
    <t>Kretz, Ms.  Jamie L.</t>
  </si>
  <si>
    <t>Id1859</t>
  </si>
  <si>
    <t>Id1049</t>
  </si>
  <si>
    <t>Hempel, Ms.  Alexandra</t>
  </si>
  <si>
    <t>Id1050</t>
  </si>
  <si>
    <t>McBroom, Ms.  Tiffany</t>
  </si>
  <si>
    <t>Id1858</t>
  </si>
  <si>
    <t>Id1051</t>
  </si>
  <si>
    <t>Yoo, Mrs.  Rebecca J</t>
  </si>
  <si>
    <t>Id1052</t>
  </si>
  <si>
    <t>Rand, Mr.  Austin T.</t>
  </si>
  <si>
    <t>Id1053</t>
  </si>
  <si>
    <t>Id1857</t>
  </si>
  <si>
    <t>Wolfe, Ms.  Jamie T</t>
  </si>
  <si>
    <t>Id1054</t>
  </si>
  <si>
    <t>Vance, Mr.  Matthew T.</t>
  </si>
  <si>
    <t>Id1856</t>
  </si>
  <si>
    <t>Id1055</t>
  </si>
  <si>
    <t>Burnett, Mrs.  Emily</t>
  </si>
  <si>
    <t>Id1855</t>
  </si>
  <si>
    <t>Id1056</t>
  </si>
  <si>
    <t>Clason, Ms.  Gillian</t>
  </si>
  <si>
    <t>Id1854</t>
  </si>
  <si>
    <t>Id1057</t>
  </si>
  <si>
    <t>Donnelly, Mrs.  Brenn E.</t>
  </si>
  <si>
    <t>Id1853</t>
  </si>
  <si>
    <t>Id1058</t>
  </si>
  <si>
    <t>Pietz, Ms.  Lisa M</t>
  </si>
  <si>
    <t>R1020</t>
  </si>
  <si>
    <t>Id1059</t>
  </si>
  <si>
    <t>Id1852</t>
  </si>
  <si>
    <t>Tegenkamp, Mr.  Matt</t>
  </si>
  <si>
    <t>Id1060</t>
  </si>
  <si>
    <t>Dover, Mr.  Thomas A.</t>
  </si>
  <si>
    <t>Id1851</t>
  </si>
  <si>
    <t>Id1061</t>
  </si>
  <si>
    <t>Dockemeyer, Mr.  Kevin J</t>
  </si>
  <si>
    <t>Id1062</t>
  </si>
  <si>
    <t>Steele, Mr.  William H. III</t>
  </si>
  <si>
    <t>Id1850</t>
  </si>
  <si>
    <t>Id1063</t>
  </si>
  <si>
    <t>Harel, Mr.  Gal</t>
  </si>
  <si>
    <t>Id1064</t>
  </si>
  <si>
    <t>Aguila, Mr.  Anton</t>
  </si>
  <si>
    <t>Id1849</t>
  </si>
  <si>
    <t>Id1065</t>
  </si>
  <si>
    <t>Vallejo Sarmiento, Ms.  Yazmin</t>
  </si>
  <si>
    <t>Id1066</t>
  </si>
  <si>
    <t>Beisheim, Mr.  Florian</t>
  </si>
  <si>
    <t>Id1848</t>
  </si>
  <si>
    <t>Id1067</t>
  </si>
  <si>
    <t>Lenhoff, Ms.  Karen L</t>
  </si>
  <si>
    <t>Id1068</t>
  </si>
  <si>
    <t>Wehrwein, Mr.  Scott</t>
  </si>
  <si>
    <t>Id1069</t>
  </si>
  <si>
    <t>Wallace, Ms.  Claire</t>
  </si>
  <si>
    <t>Id1847</t>
  </si>
  <si>
    <t>Id1070</t>
  </si>
  <si>
    <t>Markowitz, Ms.  Lynn M.</t>
  </si>
  <si>
    <t>Id1071</t>
  </si>
  <si>
    <t>Vos, Ms.  Sharon</t>
  </si>
  <si>
    <t>Id1072</t>
  </si>
  <si>
    <t>McLeod, Mrs.  Candice</t>
  </si>
  <si>
    <t>Id1846</t>
  </si>
  <si>
    <t>Id1073</t>
  </si>
  <si>
    <t>Balcom, Ms.  Jennifer D</t>
  </si>
  <si>
    <t>Id1074</t>
  </si>
  <si>
    <t>Dirth, Mr.  Eric</t>
  </si>
  <si>
    <t>Id1075</t>
  </si>
  <si>
    <t>Inglish, Mr.  Bryan</t>
  </si>
  <si>
    <t>Id1845</t>
  </si>
  <si>
    <t>Id1076</t>
  </si>
  <si>
    <t>Matthews, Mr.  Devon R.</t>
  </si>
  <si>
    <t>Id1077</t>
  </si>
  <si>
    <t>Massa-Musiak, Ms.  Elena</t>
  </si>
  <si>
    <t>Id1078</t>
  </si>
  <si>
    <t>Bailey, Mr.  Chris</t>
  </si>
  <si>
    <t>Id1844</t>
  </si>
  <si>
    <t>Id1079</t>
  </si>
  <si>
    <t>Jacoby, Mr.  Bert</t>
  </si>
  <si>
    <t>Id1080</t>
  </si>
  <si>
    <t>Crimmings, Mr.  John P.</t>
  </si>
  <si>
    <t>Id1081</t>
  </si>
  <si>
    <t>Crane, Mr.  Daniel P</t>
  </si>
  <si>
    <t>Id1843</t>
  </si>
  <si>
    <t>Id1082</t>
  </si>
  <si>
    <t>Swartzfager, Mrs.  Lisa K.</t>
  </si>
  <si>
    <t>Id1083</t>
  </si>
  <si>
    <t>Clevenger, Mrs.  Kristine</t>
  </si>
  <si>
    <t>Id1842</t>
  </si>
  <si>
    <t>Id1084</t>
  </si>
  <si>
    <t>Reichardt, Mr.  Paul A</t>
  </si>
  <si>
    <t>Id1085</t>
  </si>
  <si>
    <t>Morton, Mr.  Bryan</t>
  </si>
  <si>
    <t>Id1086</t>
  </si>
  <si>
    <t>Sunstrum, Mr.  Chris</t>
  </si>
  <si>
    <t>Id1841</t>
  </si>
  <si>
    <t>Id1087</t>
  </si>
  <si>
    <t>Frownfelter, Ms.  Milah B</t>
  </si>
  <si>
    <t>Id1088</t>
  </si>
  <si>
    <t>Richter, Ms.  Annette M.</t>
  </si>
  <si>
    <t>Id1840</t>
  </si>
  <si>
    <t>Id1089</t>
  </si>
  <si>
    <t>England, Mrs.  Yoko</t>
  </si>
  <si>
    <t>Id1090</t>
  </si>
  <si>
    <t>McLean, Ms.  Laura</t>
  </si>
  <si>
    <t>Id1091</t>
  </si>
  <si>
    <t>Id1839</t>
  </si>
  <si>
    <t>Gardner, Ms.  Tess A.</t>
  </si>
  <si>
    <t>Id1092</t>
  </si>
  <si>
    <t>Lane, Mr.  William G.</t>
  </si>
  <si>
    <t>Id1093</t>
  </si>
  <si>
    <t>Id1838</t>
  </si>
  <si>
    <t>Vonachen, Ms.  Paige</t>
  </si>
  <si>
    <t>Id1094</t>
  </si>
  <si>
    <t>Smith, Mr.  Matthew J</t>
  </si>
  <si>
    <t>Id1095</t>
  </si>
  <si>
    <t>Kidwell, Mr.  Matthew</t>
  </si>
  <si>
    <t>Id1096</t>
  </si>
  <si>
    <t>Id1837</t>
  </si>
  <si>
    <t>Betancourth, Mrs.  Maria</t>
  </si>
  <si>
    <t>Id1097</t>
  </si>
  <si>
    <t>Henstrom, Ms.  Stephanie D</t>
  </si>
  <si>
    <t>Id1098</t>
  </si>
  <si>
    <t>Pereira, Ms.  Tiffany</t>
  </si>
  <si>
    <t>Id1836</t>
  </si>
  <si>
    <t>Id1099</t>
  </si>
  <si>
    <t>Black, Ms.  Sara M.</t>
  </si>
  <si>
    <t>Id1100</t>
  </si>
  <si>
    <t>Brown, Mr.  Scott A.</t>
  </si>
  <si>
    <t>Id1101</t>
  </si>
  <si>
    <t>Reasoner, Mrs.  Lauren</t>
  </si>
  <si>
    <t>Id1835</t>
  </si>
  <si>
    <t>Id1102</t>
  </si>
  <si>
    <t>Wandzilak, Mr.  Scott</t>
  </si>
  <si>
    <t>Id1103</t>
  </si>
  <si>
    <t>Carver, Mr.  Brian A.</t>
  </si>
  <si>
    <t>Id1104</t>
  </si>
  <si>
    <t>R1026</t>
  </si>
  <si>
    <t>Borror, Ms.  Kaitlin R.</t>
  </si>
  <si>
    <t>Id1105</t>
  </si>
  <si>
    <t>Id1834</t>
  </si>
  <si>
    <t>Saad, Mr.  Mohammad</t>
  </si>
  <si>
    <t>Id1106</t>
  </si>
  <si>
    <t>Paul, Mr.  Charlie</t>
  </si>
  <si>
    <t>Id1107</t>
  </si>
  <si>
    <t>Trail, Mr.  Brent</t>
  </si>
  <si>
    <t>Id1108</t>
  </si>
  <si>
    <t>Benton, Ms.  Kelli M</t>
  </si>
  <si>
    <t>Id1833</t>
  </si>
  <si>
    <t>Id1109</t>
  </si>
  <si>
    <t>Bauman, Mrs.  Sheridan H</t>
  </si>
  <si>
    <t>Id1110</t>
  </si>
  <si>
    <t>Bakula, Mrs.  Sarah M.</t>
  </si>
  <si>
    <t>Id1832</t>
  </si>
  <si>
    <t>Id1111</t>
  </si>
  <si>
    <t>Edwards, Ms.  Jennifer</t>
  </si>
  <si>
    <t>Id1831</t>
  </si>
  <si>
    <t>Id1830</t>
  </si>
  <si>
    <t>Id1829</t>
  </si>
  <si>
    <t>Id1112</t>
  </si>
  <si>
    <t>Davis, Mrs.  Laura J</t>
  </si>
  <si>
    <t>Id1828</t>
  </si>
  <si>
    <t>Id1113</t>
  </si>
  <si>
    <t>Weiler, Mr.  Thomas</t>
  </si>
  <si>
    <t>Id1114</t>
  </si>
  <si>
    <t>Schaaf, Ms.  Gisele</t>
  </si>
  <si>
    <t>Id1115</t>
  </si>
  <si>
    <t>Id1827</t>
  </si>
  <si>
    <t>Sack, Ms.  Myra L</t>
  </si>
  <si>
    <t>Id1116</t>
  </si>
  <si>
    <t>Chenard, Ms.  Melissa M.</t>
  </si>
  <si>
    <t>Id1117</t>
  </si>
  <si>
    <t>Id1826</t>
  </si>
  <si>
    <t>Williamson, Ms.  Eleanor F.</t>
  </si>
  <si>
    <t>Id1118</t>
  </si>
  <si>
    <t>Dollas, Ms.  Elizabeth</t>
  </si>
  <si>
    <t>Id1825</t>
  </si>
  <si>
    <t>Id1119</t>
  </si>
  <si>
    <t>Sprague, Mr.  Kenneth</t>
  </si>
  <si>
    <t>Id1120</t>
  </si>
  <si>
    <t>Michell, Mr.  Robert G.</t>
  </si>
  <si>
    <t>Id1824</t>
  </si>
  <si>
    <t>Id1121</t>
  </si>
  <si>
    <t>Datwyler, Mr.  Thomas C.</t>
  </si>
  <si>
    <t>Id1122</t>
  </si>
  <si>
    <t>Mead, Mr.  Matthew J.</t>
  </si>
  <si>
    <t>Id1823</t>
  </si>
  <si>
    <t>Id1123</t>
  </si>
  <si>
    <t>Kennedy, Ms.  Mallory D.</t>
  </si>
  <si>
    <t>Id1124</t>
  </si>
  <si>
    <t>Czech, Mr.  Christopher D.</t>
  </si>
  <si>
    <t>Id1822</t>
  </si>
  <si>
    <t>Id1125</t>
  </si>
  <si>
    <t>O'Brien, Mrs.  Jamie</t>
  </si>
  <si>
    <t>Id1126</t>
  </si>
  <si>
    <t>Bachman, Ms.  Ariell</t>
  </si>
  <si>
    <t>Id1821</t>
  </si>
  <si>
    <t>Id1127</t>
  </si>
  <si>
    <t>Bednar, Mr.  Christopher</t>
  </si>
  <si>
    <t>Id1128</t>
  </si>
  <si>
    <t>Daye, Mr.  Ryan</t>
  </si>
  <si>
    <t>Id1129</t>
  </si>
  <si>
    <t>Id1820</t>
  </si>
  <si>
    <t>Clarke, Mr.  Thomas B.</t>
  </si>
  <si>
    <t>Id1130</t>
  </si>
  <si>
    <t>Koren, Ms.  Katie</t>
  </si>
  <si>
    <t>Id1131</t>
  </si>
  <si>
    <t>Id1819</t>
  </si>
  <si>
    <t>Kuramoto, Mrs.  Rachelle L</t>
  </si>
  <si>
    <t>Id1132</t>
  </si>
  <si>
    <t>Lynn, Ms.  Colleen</t>
  </si>
  <si>
    <t>Id1133</t>
  </si>
  <si>
    <t>Dierksen, Mr.  Gregory A</t>
  </si>
  <si>
    <t>Id1134</t>
  </si>
  <si>
    <t>Zoeller, Ms.  Lara</t>
  </si>
  <si>
    <t>Id1818</t>
  </si>
  <si>
    <t>Id1135</t>
  </si>
  <si>
    <t>Flesch, Ms.  Megan</t>
  </si>
  <si>
    <t>Id1136</t>
  </si>
  <si>
    <t>Maltby, Ms.  Sara</t>
  </si>
  <si>
    <t>Id1817</t>
  </si>
  <si>
    <t>Id1137</t>
  </si>
  <si>
    <t>Custance, Ms.  Lucie J.</t>
  </si>
  <si>
    <t>Id1138</t>
  </si>
  <si>
    <t>Choi, Ms.  Elizabeth S.</t>
  </si>
  <si>
    <t>Id1816</t>
  </si>
  <si>
    <t>Id1139</t>
  </si>
  <si>
    <t>Barnett, Ms.  Carma S</t>
  </si>
  <si>
    <t>Id1140</t>
  </si>
  <si>
    <t>Proulx, Mr.  Ryan</t>
  </si>
  <si>
    <t>Id1141</t>
  </si>
  <si>
    <t>Id1815</t>
  </si>
  <si>
    <t>Hamilton, Mr.  Daniel</t>
  </si>
  <si>
    <t>Id1142</t>
  </si>
  <si>
    <t>Lundine, Ms.  Sarah</t>
  </si>
  <si>
    <t>Id1143</t>
  </si>
  <si>
    <t>Paullin, Mr.  Matthew J</t>
  </si>
  <si>
    <t>Id1814</t>
  </si>
  <si>
    <t>Id1144</t>
  </si>
  <si>
    <t>Delucia, Ms.  Francesca</t>
  </si>
  <si>
    <t>Id1145</t>
  </si>
  <si>
    <t>Valentine, Ms.  Nicole</t>
  </si>
  <si>
    <t>Id1813</t>
  </si>
  <si>
    <t>Id1146</t>
  </si>
  <si>
    <t>Mohara, Mr.  Toshiyuki</t>
  </si>
  <si>
    <t>Id1147</t>
  </si>
  <si>
    <t>Fairbrother, Mr.  Tom L.</t>
  </si>
  <si>
    <t>Id1812</t>
  </si>
  <si>
    <t>Id1148</t>
  </si>
  <si>
    <t>Fagan, Mr.  Brian</t>
  </si>
  <si>
    <t>Id1149</t>
  </si>
  <si>
    <t>Toth, Mr.  Matthew</t>
  </si>
  <si>
    <t>Id1811</t>
  </si>
  <si>
    <t>Id1150</t>
  </si>
  <si>
    <t>Guinn, Ms.  Julee</t>
  </si>
  <si>
    <t>Id1151</t>
  </si>
  <si>
    <t>Rogers, Mr.  Christopher M.</t>
  </si>
  <si>
    <t>Id1152</t>
  </si>
  <si>
    <t>Id1810</t>
  </si>
  <si>
    <t>Diviney, Mr.  Ciaran</t>
  </si>
  <si>
    <t>Id1153</t>
  </si>
  <si>
    <t>Marlatt, Ms.  Kara</t>
  </si>
  <si>
    <t>Id1154</t>
  </si>
  <si>
    <t>Id1809</t>
  </si>
  <si>
    <t>Ohler, Ms.  Makie</t>
  </si>
  <si>
    <t>Id1155</t>
  </si>
  <si>
    <t>Mossler, Ms.  Emily E</t>
  </si>
  <si>
    <t>Id1808</t>
  </si>
  <si>
    <t>Id1156</t>
  </si>
  <si>
    <t>Segall, Mr.  Cary</t>
  </si>
  <si>
    <t>Id1157</t>
  </si>
  <si>
    <t>Sprieser, Mr.  Steven</t>
  </si>
  <si>
    <t>Id1807</t>
  </si>
  <si>
    <t>Id1158</t>
  </si>
  <si>
    <t>Blanco, Mr.  Jose Antonio Sr.</t>
  </si>
  <si>
    <t>Id1159</t>
  </si>
  <si>
    <t>Sheptock, Ms.  Tatiana</t>
  </si>
  <si>
    <t>Id1806</t>
  </si>
  <si>
    <t>Id1160</t>
  </si>
  <si>
    <t>Chruniak, Mr.  Dan T.</t>
  </si>
  <si>
    <t>Id1161</t>
  </si>
  <si>
    <t>Miller, Ms.  Liisa A.</t>
  </si>
  <si>
    <t>Id1805</t>
  </si>
  <si>
    <t>Id1162</t>
  </si>
  <si>
    <t>Theis, Ms.  Kathryn E.</t>
  </si>
  <si>
    <t>Id1163</t>
  </si>
  <si>
    <t>Sadler, Mr.  Maxwell</t>
  </si>
  <si>
    <t>Id1804</t>
  </si>
  <si>
    <t>Id1164</t>
  </si>
  <si>
    <t>Auger, Ms.  Pascale</t>
  </si>
  <si>
    <t>Id1803</t>
  </si>
  <si>
    <t>Id1165</t>
  </si>
  <si>
    <t>Steadman, Ms.  Becca</t>
  </si>
  <si>
    <t>Id1166</t>
  </si>
  <si>
    <t>McCarron, Ms.  Grace</t>
  </si>
  <si>
    <t>Id1802</t>
  </si>
  <si>
    <t>Id1167</t>
  </si>
  <si>
    <t>Roecker, Ms.  Samantha</t>
  </si>
  <si>
    <t>Id1168</t>
  </si>
  <si>
    <t>Giumarra, Mrs.  Nicole R.</t>
  </si>
  <si>
    <t>Id1801</t>
  </si>
  <si>
    <t>Id1169</t>
  </si>
  <si>
    <t>Peters, Mr.  David W</t>
  </si>
  <si>
    <t>Id1170</t>
  </si>
  <si>
    <t>Id1800</t>
  </si>
  <si>
    <t>Bower, Mr.  Grant</t>
  </si>
  <si>
    <t>Id1171</t>
  </si>
  <si>
    <t>Chen, Mrs.  Sophia</t>
  </si>
  <si>
    <t>Id1172</t>
  </si>
  <si>
    <t>Capriccioso, Ms.  Christina</t>
  </si>
  <si>
    <t>Id1799</t>
  </si>
  <si>
    <t>Id1173</t>
  </si>
  <si>
    <t>Starbuck, Mr.  Sam L.</t>
  </si>
  <si>
    <t>Id1174</t>
  </si>
  <si>
    <t>McMahon, Mrs.  Haley R.</t>
  </si>
  <si>
    <t>Id1798</t>
  </si>
  <si>
    <t>Id1175</t>
  </si>
  <si>
    <t>Rissell, Mr.  Ethan</t>
  </si>
  <si>
    <t>Id1176</t>
  </si>
  <si>
    <t>Kromroy, Mr.  Andrew W</t>
  </si>
  <si>
    <t>Id1797</t>
  </si>
  <si>
    <t>Id1177</t>
  </si>
  <si>
    <t>Manfredi, Mr.  Mark G</t>
  </si>
  <si>
    <t>Id1178</t>
  </si>
  <si>
    <t>Manwaring, Ms.  Kasey E.</t>
  </si>
  <si>
    <t>Id1796</t>
  </si>
  <si>
    <t>Id1179</t>
  </si>
  <si>
    <t>Tomaszewski, Mr.  Jeff</t>
  </si>
  <si>
    <t>Id1180</t>
  </si>
  <si>
    <t>Gannon, Ms.  Amy</t>
  </si>
  <si>
    <t>Id1795</t>
  </si>
  <si>
    <t>Id1181</t>
  </si>
  <si>
    <t>Frye, Mr.  Adam</t>
  </si>
  <si>
    <t>Id1182</t>
  </si>
  <si>
    <t>Jenkins, Ms.  Kristin M</t>
  </si>
  <si>
    <t>Id1183</t>
  </si>
  <si>
    <t>Currier, Ms.  Mary-Lynn B.</t>
  </si>
  <si>
    <t>Id1794</t>
  </si>
  <si>
    <t>Id1184</t>
  </si>
  <si>
    <t>Whittendale, Mrs.  Jamie A</t>
  </si>
  <si>
    <t>Id1185</t>
  </si>
  <si>
    <t>Rixe, Mr.  Jeffrey A.</t>
  </si>
  <si>
    <t>Id1793</t>
  </si>
  <si>
    <t>Id1186</t>
  </si>
  <si>
    <t>Ballon-Landa, Ms.  Nicole</t>
  </si>
  <si>
    <t>Id1187</t>
  </si>
  <si>
    <t>Zaferos, Ms.  Audrey</t>
  </si>
  <si>
    <t>Id1792</t>
  </si>
  <si>
    <t>Id1188</t>
  </si>
  <si>
    <t>Jackson, Mr.  Jacob</t>
  </si>
  <si>
    <t>Id1189</t>
  </si>
  <si>
    <t>Evans Marke, Mr.  Daniel S</t>
  </si>
  <si>
    <t>Id1791</t>
  </si>
  <si>
    <t>Id1190</t>
  </si>
  <si>
    <t>Samland, Mr.  Marc C.</t>
  </si>
  <si>
    <t>Id1191</t>
  </si>
  <si>
    <t>Shapiro, Mr.  Mark S</t>
  </si>
  <si>
    <t>Id1790</t>
  </si>
  <si>
    <t>Id1192</t>
  </si>
  <si>
    <t>Snitzer, Mr.  Dan</t>
  </si>
  <si>
    <t>Id1193</t>
  </si>
  <si>
    <t>Herra Arroyo, Ms.  Gabriela</t>
  </si>
  <si>
    <t>Id1789</t>
  </si>
  <si>
    <t>Id1194</t>
  </si>
  <si>
    <t>Watters, Ms.  Amanda</t>
  </si>
  <si>
    <t>Id1195</t>
  </si>
  <si>
    <t>Steele-Belkin, Ms.  Dara</t>
  </si>
  <si>
    <t>Id1788</t>
  </si>
  <si>
    <t>Id1196</t>
  </si>
  <si>
    <t>Christensen, Ms.  Rachelle R</t>
  </si>
  <si>
    <t>Id1197</t>
  </si>
  <si>
    <t>Hodge, Ms.  Brenda J</t>
  </si>
  <si>
    <t>Id1198</t>
  </si>
  <si>
    <t>Id1787</t>
  </si>
  <si>
    <t>Rusterholz, Mr.  Tim</t>
  </si>
  <si>
    <t>Id1199</t>
  </si>
  <si>
    <t>Lafrance, Mr.  Sylvain</t>
  </si>
  <si>
    <t>Id1200</t>
  </si>
  <si>
    <t>Hallis, Mrs.  Lisa M</t>
  </si>
  <si>
    <t>Id1786</t>
  </si>
  <si>
    <t>Id1201</t>
  </si>
  <si>
    <t>Marshall, Mr.  Ryan</t>
  </si>
  <si>
    <t>Id1202</t>
  </si>
  <si>
    <t>Salowitz, Mrs.  Kaitlin M</t>
  </si>
  <si>
    <t>Id1785</t>
  </si>
  <si>
    <t>Id1203</t>
  </si>
  <si>
    <t>Blake, Mr.  William R.</t>
  </si>
  <si>
    <t>Id1204</t>
  </si>
  <si>
    <t>Langerak, Mr.  Bruce</t>
  </si>
  <si>
    <t>Id1784</t>
  </si>
  <si>
    <t>Id1205</t>
  </si>
  <si>
    <t>Bonilla, Mrs.  Veronica</t>
  </si>
  <si>
    <t>Id1206</t>
  </si>
  <si>
    <t>Ciabattoni, Mr.  Warren</t>
  </si>
  <si>
    <t>Id1783</t>
  </si>
  <si>
    <t>Id1207</t>
  </si>
  <si>
    <t>Escanero Palmer, Mrs.  Daniela</t>
  </si>
  <si>
    <t>Id1208</t>
  </si>
  <si>
    <t>Lowe, Ms.  Deirdre A</t>
  </si>
  <si>
    <t>Id1209</t>
  </si>
  <si>
    <t>Id1782</t>
  </si>
  <si>
    <t>Osmark, Mr.  Mathias</t>
  </si>
  <si>
    <t>Id1210</t>
  </si>
  <si>
    <t>Lawson, Mr.  Matthew</t>
  </si>
  <si>
    <t>Id1211</t>
  </si>
  <si>
    <t>Warwick, Mr.  Kurt</t>
  </si>
  <si>
    <t>Id1781</t>
  </si>
  <si>
    <t>Id1212</t>
  </si>
  <si>
    <t>Magnuson, Mr.  Samuel</t>
  </si>
  <si>
    <t>Id1213</t>
  </si>
  <si>
    <t>Marsh, Mrs.  Emily</t>
  </si>
  <si>
    <t>Id1780</t>
  </si>
  <si>
    <t>Id1214</t>
  </si>
  <si>
    <t>Kari, Ms.  Tiffany</t>
  </si>
  <si>
    <t>Id1215</t>
  </si>
  <si>
    <t>Standiford, Mr.  Alex F</t>
  </si>
  <si>
    <t>Id1779</t>
  </si>
  <si>
    <t>Id1216</t>
  </si>
  <si>
    <t>Sherwin, Ms.  Alice</t>
  </si>
  <si>
    <t>Id1217</t>
  </si>
  <si>
    <t>Parker, Ms.  Allison M.</t>
  </si>
  <si>
    <t>Id1778</t>
  </si>
  <si>
    <t>Id1218</t>
  </si>
  <si>
    <t>Blekeli, Mr.  Johannes Fiskerstand</t>
  </si>
  <si>
    <t>Id1219</t>
  </si>
  <si>
    <t>Vangampleare, Mr.  Stephen</t>
  </si>
  <si>
    <t>Id1220</t>
  </si>
  <si>
    <t>Id1777</t>
  </si>
  <si>
    <t>Hiatt, Mr.  Jon M</t>
  </si>
  <si>
    <t>Id1221</t>
  </si>
  <si>
    <t>Tadesse, Mr.  Fasil</t>
  </si>
  <si>
    <t>Id1222</t>
  </si>
  <si>
    <t>Jaswell, Ms.  Megan C.</t>
  </si>
  <si>
    <t>Id1776</t>
  </si>
  <si>
    <t>Id1223</t>
  </si>
  <si>
    <t>Phillips-Cook, Ms.  Lisa J.</t>
  </si>
  <si>
    <t>Id1224</t>
  </si>
  <si>
    <t>Clark, Mr.  Doron P</t>
  </si>
  <si>
    <t>Id1225</t>
  </si>
  <si>
    <t>Wang, Ms.  Katharina</t>
  </si>
  <si>
    <t>Id1226</t>
  </si>
  <si>
    <t>Id1775</t>
  </si>
  <si>
    <t>Desruisseaux, Mr.  Carl</t>
  </si>
  <si>
    <t>Id1227</t>
  </si>
  <si>
    <t>Ripp, Ms.  Kelsey J.</t>
  </si>
  <si>
    <t>Id1774</t>
  </si>
  <si>
    <t>Id1228</t>
  </si>
  <si>
    <t>Harris, Mr.  Stephen A.</t>
  </si>
  <si>
    <t>Id1229</t>
  </si>
  <si>
    <t>Shafer, Mr.  Dan</t>
  </si>
  <si>
    <t>Id1230</t>
  </si>
  <si>
    <t>Id1773</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</si>
  <si>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</si>
  <si>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</si>
  <si>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</si>
  <si>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</si>
  <si>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</si>
  <si>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</si>
  <si>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</si>
  <si>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</si>
  <si>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</si>
  <si>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</si>
  <si>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</si>
  <si>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</si>
  <si>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</si>
  <si>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</si>
  <si>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</si>
  <si>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</si>
  <si>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</si>
  <si>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</si>
  <si>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</si>
  <si>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Id1772</t>
  </si>
  <si>
    <t>Id1240</t>
  </si>
  <si>
    <t>Gauthier, Ms.  Anne-Marie</t>
  </si>
  <si>
    <t>Id1241</t>
  </si>
  <si>
    <t>Fazioli, Mr.  Samuel K.</t>
  </si>
  <si>
    <t>Id1242</t>
  </si>
  <si>
    <t>Chorney, Mrs.  Yuki</t>
  </si>
  <si>
    <t>Id1243</t>
  </si>
  <si>
    <t>Dannenhauer, Mr.  Rafer</t>
  </si>
  <si>
    <t>Id1771</t>
  </si>
  <si>
    <t>Id1244</t>
  </si>
  <si>
    <t>McComb, Ms.  Claire</t>
  </si>
  <si>
    <t>Id1245</t>
  </si>
  <si>
    <t>Blake, Ms.  Erynn J.</t>
  </si>
  <si>
    <t>Id1246</t>
  </si>
  <si>
    <t>Sambasivam, Mr.  Mahesh</t>
  </si>
  <si>
    <t>Id1770</t>
  </si>
  <si>
    <t>Id1247</t>
  </si>
  <si>
    <t>Maina, Mr.  Stanley</t>
  </si>
  <si>
    <t>Id1248</t>
  </si>
  <si>
    <t>Keshian, Mr.  Gregory</t>
  </si>
  <si>
    <t>Id1249</t>
  </si>
  <si>
    <t>Maas, Mr.  Eric</t>
  </si>
  <si>
    <t>Id1769</t>
  </si>
  <si>
    <t>Id1250</t>
  </si>
  <si>
    <t>Sinasac, Ms.  Rachel M</t>
  </si>
  <si>
    <t>Id1251</t>
  </si>
  <si>
    <t>Van De Kamp, Mr.  Fritz</t>
  </si>
  <si>
    <t>Id1252</t>
  </si>
  <si>
    <t>Ruffo, Mr.  Brad</t>
  </si>
  <si>
    <t>Id1768</t>
  </si>
  <si>
    <t>Id1767</t>
  </si>
  <si>
    <t>Id1253</t>
  </si>
  <si>
    <t>Long, Ms.  Claire M</t>
  </si>
  <si>
    <t>Id1254</t>
  </si>
  <si>
    <t>Rohde, Mrs.  Jennifer</t>
  </si>
  <si>
    <t>Id1766</t>
  </si>
  <si>
    <t>Id1255</t>
  </si>
  <si>
    <t>Bonzi, Ms.  Maria S.</t>
  </si>
  <si>
    <t>Id1256</t>
  </si>
  <si>
    <t>Moore, Ms.  Katherine E</t>
  </si>
  <si>
    <t>Id1257</t>
  </si>
  <si>
    <t>Id1765</t>
  </si>
  <si>
    <t>McGrane, Mr.  Michael</t>
  </si>
  <si>
    <t>Id1258</t>
  </si>
  <si>
    <t>Stepnowski, Ms.  Roxanne</t>
  </si>
  <si>
    <t>Id1259</t>
  </si>
  <si>
    <t>Merkle, Mr.  Israel</t>
  </si>
  <si>
    <t>Id1260</t>
  </si>
  <si>
    <t>Id1764</t>
  </si>
  <si>
    <t>Schaefer, Mr.  Samalya</t>
  </si>
  <si>
    <t>Id1261</t>
  </si>
  <si>
    <t>Vigneron, Mr.  Peter</t>
  </si>
  <si>
    <t>Id1262</t>
  </si>
  <si>
    <t>Mucci, Ms.  Alicia</t>
  </si>
  <si>
    <t>Id1763</t>
  </si>
  <si>
    <t>Id1263</t>
  </si>
  <si>
    <t>MacDonald, Ms.  Sarah K.</t>
  </si>
  <si>
    <t>Id1264</t>
  </si>
  <si>
    <t>Deng, Mr.  Guomin</t>
  </si>
  <si>
    <t>Id1762</t>
  </si>
  <si>
    <t>Id1265</t>
  </si>
  <si>
    <t>De Mata, Mr.  Javier</t>
  </si>
  <si>
    <t>Id1266</t>
  </si>
  <si>
    <t>Strickland, Mr.  Matt</t>
  </si>
  <si>
    <t>Id1761</t>
  </si>
  <si>
    <t>Id1267</t>
  </si>
  <si>
    <t>Cheney, Mr.  Thomas S</t>
  </si>
  <si>
    <t>Id1268</t>
  </si>
  <si>
    <t>Godoy, Ms.  Martha Patricia</t>
  </si>
  <si>
    <t>Id1760</t>
  </si>
  <si>
    <t>Id1269</t>
  </si>
  <si>
    <t>Rider, Ms.  Alicia</t>
  </si>
  <si>
    <t>Id1270</t>
  </si>
  <si>
    <t>Evans, Ms.  Jennifer V.</t>
  </si>
  <si>
    <t>Id1271</t>
  </si>
  <si>
    <t>Id1759</t>
  </si>
  <si>
    <t>Anderson, Mr.  Michael W.</t>
  </si>
  <si>
    <t>Id1272</t>
  </si>
  <si>
    <t>Walters, Mr.  Eddie C</t>
  </si>
  <si>
    <t>Id1273</t>
  </si>
  <si>
    <t>Leboeuf, Mr.  Maxime M</t>
  </si>
  <si>
    <t>Id1758</t>
  </si>
  <si>
    <t>Id1274</t>
  </si>
  <si>
    <t>Scheibel, Mr.  Mark D</t>
  </si>
  <si>
    <t>Id1275</t>
  </si>
  <si>
    <t>Ritter, Mr.  Adam</t>
  </si>
  <si>
    <t>Id1276</t>
  </si>
  <si>
    <t>Deeg, Mr.  Justin M</t>
  </si>
  <si>
    <t>Id1757</t>
  </si>
  <si>
    <t>Id1277</t>
  </si>
  <si>
    <t>Pretot, Ms.  Svetlana V.</t>
  </si>
  <si>
    <t>Id1278</t>
  </si>
  <si>
    <t>Willsey, Ms.  Jana L</t>
  </si>
  <si>
    <t>Id1279</t>
  </si>
  <si>
    <t>Id1756</t>
  </si>
  <si>
    <t>Roach, Ms.  Laura</t>
  </si>
  <si>
    <t>Id1280</t>
  </si>
  <si>
    <t>Jacobsen, Mr.  Torrey C III</t>
  </si>
  <si>
    <t>Id1281</t>
  </si>
  <si>
    <t>Id1755</t>
  </si>
  <si>
    <t>O'Hora, Mr.  Paul</t>
  </si>
  <si>
    <t>Id1282</t>
  </si>
  <si>
    <t>Id1754</t>
  </si>
  <si>
    <t>Amato, Ms.  Jennifer D.</t>
  </si>
  <si>
    <t>Id1283</t>
  </si>
  <si>
    <t>Id1753</t>
  </si>
  <si>
    <t>Reed, Mr.  Erik</t>
  </si>
  <si>
    <t>Id1284</t>
  </si>
  <si>
    <t>Wegner, Ms.  Lana J</t>
  </si>
  <si>
    <t>Id1752</t>
  </si>
  <si>
    <t>Id1285</t>
  </si>
  <si>
    <t>Bokun, Ms.  Rebecca E</t>
  </si>
  <si>
    <t>Id1286</t>
  </si>
  <si>
    <t>Ainsley, Ms.  Katie M.</t>
  </si>
  <si>
    <t>Id1751</t>
  </si>
  <si>
    <t>Id1287</t>
  </si>
  <si>
    <t>Foster, Ms.  Elizabeth A.</t>
  </si>
  <si>
    <t>Id1288</t>
  </si>
  <si>
    <t>Id1750</t>
  </si>
  <si>
    <t>Overpeck, Ms.  Sarah</t>
  </si>
  <si>
    <t>Id1289</t>
  </si>
  <si>
    <t>Levine, Ms.  Annie J.</t>
  </si>
  <si>
    <t>Id1749</t>
  </si>
  <si>
    <t>Id1290</t>
  </si>
  <si>
    <t>Jean, Ms.  Annie</t>
  </si>
  <si>
    <t>Id1291</t>
  </si>
  <si>
    <t>Wild, Ms.  Lindsey</t>
  </si>
  <si>
    <t>Id1748</t>
  </si>
  <si>
    <t>Id1292</t>
  </si>
  <si>
    <t>Tabor, Ms.  Laura</t>
  </si>
  <si>
    <t>Id1293</t>
  </si>
  <si>
    <t>Steffen, Ms.  Amy T</t>
  </si>
  <si>
    <t>Id1747</t>
  </si>
  <si>
    <t>Id1294</t>
  </si>
  <si>
    <t>Tadich, Ms.  Katarina D</t>
  </si>
  <si>
    <t>Id1295</t>
  </si>
  <si>
    <t>Christenson, Mr.  B.j.</t>
  </si>
  <si>
    <t>Id1746</t>
  </si>
  <si>
    <t>Id1296</t>
  </si>
  <si>
    <t>Shell, Ms.  Alison</t>
  </si>
  <si>
    <t>Id1297</t>
  </si>
  <si>
    <t>Id1745</t>
  </si>
  <si>
    <t>Rao, Mr.  Neil K.</t>
  </si>
  <si>
    <t>Id1298</t>
  </si>
  <si>
    <t>Id1744</t>
  </si>
  <si>
    <t>Myers, Mrs.  Anne Hunter</t>
  </si>
  <si>
    <t>Id1299</t>
  </si>
  <si>
    <t>McLean, Ms.  Sandra</t>
  </si>
  <si>
    <t>Id1743</t>
  </si>
  <si>
    <t>Id1300</t>
  </si>
  <si>
    <t>Gomez, Mr.  Robert</t>
  </si>
  <si>
    <t>Id1301</t>
  </si>
  <si>
    <t>Hemingway, Mr.  Rodney</t>
  </si>
  <si>
    <t>Id1742</t>
  </si>
  <si>
    <t>Id1302</t>
  </si>
  <si>
    <t>Pett, Mr.  Carl R</t>
  </si>
  <si>
    <t>Id1303</t>
  </si>
  <si>
    <t>Meingast, Mr.  Maximilian</t>
  </si>
  <si>
    <t>Id1304</t>
  </si>
  <si>
    <t>McCarthy, Mr.  Erik</t>
  </si>
  <si>
    <t>Id1305</t>
  </si>
  <si>
    <t>Boyle, Mr.  Christopher</t>
  </si>
  <si>
    <t>Id1306</t>
  </si>
  <si>
    <t>Id1741</t>
  </si>
  <si>
    <t>Gundersen, Mr.  Eirik</t>
  </si>
  <si>
    <t>Id1307</t>
  </si>
  <si>
    <t>Wolswinkel, Mr.  Rik</t>
  </si>
  <si>
    <t>Id1740</t>
  </si>
  <si>
    <t>Id1308</t>
  </si>
  <si>
    <t>Bomberger, Mr.  Matthew R</t>
  </si>
  <si>
    <t>Id1309</t>
  </si>
  <si>
    <t>Roy, Mr.  Daniel G</t>
  </si>
  <si>
    <t>Id1739</t>
  </si>
  <si>
    <t>Id1310</t>
  </si>
  <si>
    <t>Lapierre, Mr.  Yannick</t>
  </si>
  <si>
    <t>R1022</t>
  </si>
  <si>
    <t>Id1311</t>
  </si>
  <si>
    <t>Beaty, Mr.  Sean R</t>
  </si>
  <si>
    <t>Id1738</t>
  </si>
  <si>
    <t>Id1312</t>
  </si>
  <si>
    <t>Hammer, Mr.  Peter</t>
  </si>
  <si>
    <t>Id1313</t>
  </si>
  <si>
    <t>Id1737</t>
  </si>
  <si>
    <t>Randolph, Ms.  Sara A.</t>
  </si>
  <si>
    <t>Id1314</t>
  </si>
  <si>
    <t>Masterson, Ms.  Erin C.</t>
  </si>
  <si>
    <t>Id1736</t>
  </si>
  <si>
    <t>Id1315</t>
  </si>
  <si>
    <t>Friess, Mr.  Thibaud</t>
  </si>
  <si>
    <t>Id1316</t>
  </si>
  <si>
    <t>Mantoni, Ms.  Lisa</t>
  </si>
  <si>
    <t>Id1735</t>
  </si>
  <si>
    <t>Id1317</t>
  </si>
  <si>
    <t>Bodeen, Ms.  Gretchen K.</t>
  </si>
  <si>
    <t>Id1734</t>
  </si>
  <si>
    <t>Id1733</t>
  </si>
  <si>
    <t>Id1318</t>
  </si>
  <si>
    <t>McPherson, Ms.  Martina</t>
  </si>
  <si>
    <t>Id1732</t>
  </si>
  <si>
    <t>Id1319</t>
  </si>
  <si>
    <t>Palko, Mr.  Dustin J</t>
  </si>
  <si>
    <t>Id1320</t>
  </si>
  <si>
    <t>Breathitt, Ms.  Kelsey</t>
  </si>
  <si>
    <t>Id1731</t>
  </si>
  <si>
    <t>Id1321</t>
  </si>
  <si>
    <t>Evora, Mr.  Daniel V.</t>
  </si>
  <si>
    <t>Id1730</t>
  </si>
  <si>
    <t>Id1322</t>
  </si>
  <si>
    <t>Fischer, Ms.  Saeger</t>
  </si>
  <si>
    <t>Id1323</t>
  </si>
  <si>
    <t>Deba, Ms.  Buzunesh</t>
  </si>
  <si>
    <t>Id1729</t>
  </si>
  <si>
    <t>Id1324</t>
  </si>
  <si>
    <t>Leloup, Ms.  Mirte</t>
  </si>
  <si>
    <t>Id1325</t>
  </si>
  <si>
    <t>Labare, Ms.  Megan</t>
  </si>
  <si>
    <t>Id1728</t>
  </si>
  <si>
    <t>Id1326</t>
  </si>
  <si>
    <t>Arouca, Ms.  Kerry A.</t>
  </si>
  <si>
    <t>Id1327</t>
  </si>
  <si>
    <t>Reese, Ms.  Kristin</t>
  </si>
  <si>
    <t>Id1727</t>
  </si>
  <si>
    <t>Id1328</t>
  </si>
  <si>
    <t>McCloskey, Mr.  Christopher R.</t>
  </si>
  <si>
    <t>Id1329</t>
  </si>
  <si>
    <t>Tedsen, Mrs.  Elizabeth A</t>
  </si>
  <si>
    <t>Id1726</t>
  </si>
  <si>
    <t>Id1330</t>
  </si>
  <si>
    <t>Koehlinger, Mr.  Andrew</t>
  </si>
  <si>
    <t>Id1331</t>
  </si>
  <si>
    <t>Pielechaty, Ms.  Dawn M.</t>
  </si>
  <si>
    <t>Id1725</t>
  </si>
  <si>
    <t>Id1332</t>
  </si>
  <si>
    <t>Korhonen, Mr.  Jonathan P</t>
  </si>
  <si>
    <t>Id1333</t>
  </si>
  <si>
    <t>Kehr, Mrs.  Gina</t>
  </si>
  <si>
    <t>Id1724</t>
  </si>
  <si>
    <t>Id1334</t>
  </si>
  <si>
    <t>Montagna, Mr.  Dino</t>
  </si>
  <si>
    <t>Id1335</t>
  </si>
  <si>
    <t>Id1723</t>
  </si>
  <si>
    <t>M√ºller, Mr.  Jan</t>
  </si>
  <si>
    <t>Id1336</t>
  </si>
  <si>
    <t>Baker, Mr.  Jonathan E.</t>
  </si>
  <si>
    <t>Id1722</t>
  </si>
  <si>
    <t>Id1337</t>
  </si>
  <si>
    <t>Sidebottom, Mr.  Mark A</t>
  </si>
  <si>
    <t>Id1338</t>
  </si>
  <si>
    <t>Johnson, Mrs.  Mary</t>
  </si>
  <si>
    <t>Id1721</t>
  </si>
  <si>
    <t>Id1339</t>
  </si>
  <si>
    <t>Morris, Mr.  Samuel</t>
  </si>
  <si>
    <t>Id1340</t>
  </si>
  <si>
    <t>Id1720</t>
  </si>
  <si>
    <t>Chaisson, Mr.  Stan J</t>
  </si>
  <si>
    <t>Id1341</t>
  </si>
  <si>
    <t>Pigott, Mrs.  Jessica L.</t>
  </si>
  <si>
    <t>Id1342</t>
  </si>
  <si>
    <t>Id1719</t>
  </si>
  <si>
    <t>Cochrane, Ms.  Krysta</t>
  </si>
  <si>
    <t>Id1343</t>
  </si>
  <si>
    <t>Armitage, Mrs.  Natascia</t>
  </si>
  <si>
    <t>Id1718</t>
  </si>
  <si>
    <t>Id1344</t>
  </si>
  <si>
    <t>Shen, Ms.  Jenny</t>
  </si>
  <si>
    <t>Id1345</t>
  </si>
  <si>
    <t>O'Kelly, Mr.  Brian</t>
  </si>
  <si>
    <t>Id1717</t>
  </si>
  <si>
    <t>Id1346</t>
  </si>
  <si>
    <t>Huff, Ms.  Monica</t>
  </si>
  <si>
    <t>Id1347</t>
  </si>
  <si>
    <t>Dye, Mr.  Tyler</t>
  </si>
  <si>
    <t>Id1716</t>
  </si>
  <si>
    <t>Id1348</t>
  </si>
  <si>
    <t>Willard, Ms.  Kelly C</t>
  </si>
  <si>
    <t>Id1715</t>
  </si>
  <si>
    <t>Id1349</t>
  </si>
  <si>
    <t>D'Addario, Mrs.  Emily</t>
  </si>
  <si>
    <t>Id1350</t>
  </si>
  <si>
    <t>Buchanan, Mr.  James V</t>
  </si>
  <si>
    <t>Id1714</t>
  </si>
  <si>
    <t>Id1351</t>
  </si>
  <si>
    <t>Clark, Ms.  Angie</t>
  </si>
  <si>
    <t>Id1352</t>
  </si>
  <si>
    <t>Waterson, Mr.  Michael J.</t>
  </si>
  <si>
    <t>Id1713</t>
  </si>
  <si>
    <t>Id1353</t>
  </si>
  <si>
    <t>Piras, Ms.  Sabina</t>
  </si>
  <si>
    <t>Id1712</t>
  </si>
  <si>
    <t>Id1354</t>
  </si>
  <si>
    <t>Id1711</t>
  </si>
  <si>
    <t>Id1710</t>
  </si>
  <si>
    <t>Olson, Ms.  Amy C</t>
  </si>
  <si>
    <t>Id1709</t>
  </si>
  <si>
    <t>Id1355</t>
  </si>
  <si>
    <t>Manfredi, Ms.  Victoria U</t>
  </si>
  <si>
    <t>Id1356</t>
  </si>
  <si>
    <t>Id1708</t>
  </si>
  <si>
    <t>Landberg, Ms.  Amelia B</t>
  </si>
  <si>
    <t>Id1357</t>
  </si>
  <si>
    <t>Flynn, Ms.  Jackie J</t>
  </si>
  <si>
    <t>Id1707</t>
  </si>
  <si>
    <t>Id1358</t>
  </si>
  <si>
    <t>Bishop, Mr.  Justin</t>
  </si>
  <si>
    <t>Id1706</t>
  </si>
  <si>
    <t>Id1359</t>
  </si>
  <si>
    <t>Devitt, Ms.  Kerry</t>
  </si>
  <si>
    <t>Id1360</t>
  </si>
  <si>
    <t>Lynch, Ms.  Cindy G.</t>
  </si>
  <si>
    <t>Id1705</t>
  </si>
  <si>
    <t>Id1361</t>
  </si>
  <si>
    <t>Tramontano, Mr.  Gennaro</t>
  </si>
  <si>
    <t>Id1704</t>
  </si>
  <si>
    <t>Id1362</t>
  </si>
  <si>
    <t>Davidson, Mr.  Terry</t>
  </si>
  <si>
    <t>Id1363</t>
  </si>
  <si>
    <t>Id1703</t>
  </si>
  <si>
    <t>Burke, Mr.  Patrick J</t>
  </si>
  <si>
    <t>Id1364</t>
  </si>
  <si>
    <t>McGraw, Ms.  Keara</t>
  </si>
  <si>
    <t>Id1702</t>
  </si>
  <si>
    <t>Id1365</t>
  </si>
  <si>
    <t>Fellure, Ms.  Nicole</t>
  </si>
  <si>
    <t>Id1701</t>
  </si>
  <si>
    <t>Id1366</t>
  </si>
  <si>
    <t>Sanford, Mrs.  Katena</t>
  </si>
  <si>
    <t>Id1367</t>
  </si>
  <si>
    <t>Wrenn, Ms.  Bean K.</t>
  </si>
  <si>
    <t>Id1700</t>
  </si>
  <si>
    <t>Id1368</t>
  </si>
  <si>
    <t>Lindsey, Mr.  Brian</t>
  </si>
  <si>
    <t>Id1369</t>
  </si>
  <si>
    <t>Krueger, Mr.  Jan-Patrick</t>
  </si>
  <si>
    <t>Id1699</t>
  </si>
  <si>
    <t>Id1370</t>
  </si>
  <si>
    <t>Id1698</t>
  </si>
  <si>
    <t>Babler, Mr.  Jesse J</t>
  </si>
  <si>
    <t>Id1371</t>
  </si>
  <si>
    <t>Brezenski, Ms.  Lindsey M</t>
  </si>
  <si>
    <t>Id1697</t>
  </si>
  <si>
    <t>Id1696</t>
  </si>
  <si>
    <t>Id1372</t>
  </si>
  <si>
    <t>Marschner, Ms.  Marguerite K.</t>
  </si>
  <si>
    <t>Id1373</t>
  </si>
  <si>
    <t>King, Mr.  Travis</t>
  </si>
  <si>
    <t>Id1695</t>
  </si>
  <si>
    <t>Id1374</t>
  </si>
  <si>
    <t>Montez, Mr.  Ricky</t>
  </si>
  <si>
    <t>Id1375</t>
  </si>
  <si>
    <t>Campbell, Mrs.  Colleen L.</t>
  </si>
  <si>
    <t>Id1376</t>
  </si>
  <si>
    <t>Id1694</t>
  </si>
  <si>
    <t>Hurt, Mr.  Charlie A</t>
  </si>
  <si>
    <t>Id1377</t>
  </si>
  <si>
    <t>Garey, Mr.  Rick</t>
  </si>
  <si>
    <t>Id1378</t>
  </si>
  <si>
    <t>Id1693</t>
  </si>
  <si>
    <t>Reddy, Ms.  Lauren C</t>
  </si>
  <si>
    <t>Id1379</t>
  </si>
  <si>
    <t>Mueller, Mr.  Daniel</t>
  </si>
  <si>
    <t>Id1380</t>
  </si>
  <si>
    <t>Id1692</t>
  </si>
  <si>
    <t>Julia, Mr.  Jaime</t>
  </si>
  <si>
    <t>Id1381</t>
  </si>
  <si>
    <t>Uribe, Mr.  Erik R</t>
  </si>
  <si>
    <t>Id1382</t>
  </si>
  <si>
    <t>Id1691</t>
  </si>
  <si>
    <t>Hand, Ms.  Katie</t>
  </si>
  <si>
    <t>Id1383</t>
  </si>
  <si>
    <t>Petersen, Mr.  Thomas A</t>
  </si>
  <si>
    <t>Id1384</t>
  </si>
  <si>
    <t>Mac-Thiong, Mr.  Jean-Marc</t>
  </si>
  <si>
    <t>Id1690</t>
  </si>
  <si>
    <t>Id1385</t>
  </si>
  <si>
    <t>Walker, Ms.  Kerry L</t>
  </si>
  <si>
    <t>Id1386</t>
  </si>
  <si>
    <t>Steidl, Mr.  Ulrich</t>
  </si>
  <si>
    <t>Id1689</t>
  </si>
  <si>
    <t>Id1387</t>
  </si>
  <si>
    <t>Rose, Mr.  Justin P</t>
  </si>
  <si>
    <t>Id1388</t>
  </si>
  <si>
    <t>Alderfer, Ms.  Hannah E.</t>
  </si>
  <si>
    <t>Id1688</t>
  </si>
  <si>
    <t>Id1389</t>
  </si>
  <si>
    <t>Ryland, Mr.  David</t>
  </si>
  <si>
    <t>Id1390</t>
  </si>
  <si>
    <t>Bethea, Mr.  Jim</t>
  </si>
  <si>
    <t>Id1687</t>
  </si>
  <si>
    <t>Id1391</t>
  </si>
  <si>
    <t>Kelly, Mr.  Joseph P</t>
  </si>
  <si>
    <t>Id1392</t>
  </si>
  <si>
    <t>Blois, Mr.  Michael</t>
  </si>
  <si>
    <t>Id1686</t>
  </si>
  <si>
    <t>Id1393</t>
  </si>
  <si>
    <t>Dayton, Ms.  Gina M</t>
  </si>
  <si>
    <t>Id1394</t>
  </si>
  <si>
    <t>Cloud, Ms.  Shantel C.</t>
  </si>
  <si>
    <t>Id1685</t>
  </si>
  <si>
    <t>Id1395</t>
  </si>
  <si>
    <t>Betournay, Mr.  Brian</t>
  </si>
  <si>
    <t>Id1396</t>
  </si>
  <si>
    <t>Temple, Mr.  Brian</t>
  </si>
  <si>
    <t>Id1684</t>
  </si>
  <si>
    <t>Id1397</t>
  </si>
  <si>
    <t>Rollie, Ms.  Jessica R</t>
  </si>
  <si>
    <t>Id1398</t>
  </si>
  <si>
    <t>Roybal, Mrs.  Robyn</t>
  </si>
  <si>
    <t>Id1683</t>
  </si>
  <si>
    <t>Id1399</t>
  </si>
  <si>
    <t>Turgeon, Ms.  Ashley</t>
  </si>
  <si>
    <t>Id1400</t>
  </si>
  <si>
    <t>Deingenis, Ms.  Dana</t>
  </si>
  <si>
    <t>Id1682</t>
  </si>
  <si>
    <t>Id1401</t>
  </si>
  <si>
    <t>Hodge, Ms.  Jessica F.</t>
  </si>
  <si>
    <t>Id1402</t>
  </si>
  <si>
    <t>Id1681</t>
  </si>
  <si>
    <t>Gibbs, Ms.  Lindsey</t>
  </si>
  <si>
    <t>Id1403</t>
  </si>
  <si>
    <t>Trom, Ms.  Kelly A</t>
  </si>
  <si>
    <t>Id1680</t>
  </si>
  <si>
    <t>Id1404</t>
  </si>
  <si>
    <t>Sizer, Ms.  Brooke E</t>
  </si>
  <si>
    <t>Id1405</t>
  </si>
  <si>
    <t>Ellison, Ms.  Katelyn E.</t>
  </si>
  <si>
    <t>Id1679</t>
  </si>
  <si>
    <t>Id1406</t>
  </si>
  <si>
    <t>Sulkowski, Mr.  Adam</t>
  </si>
  <si>
    <t>Id1407</t>
  </si>
  <si>
    <t>Maringo, Ms.  Dana</t>
  </si>
  <si>
    <t>Id1678</t>
  </si>
  <si>
    <t>Id1408</t>
  </si>
  <si>
    <t>Lattin, Mr.  Eric W</t>
  </si>
  <si>
    <t>Id1409</t>
  </si>
  <si>
    <t>Id1677</t>
  </si>
  <si>
    <t>Deblander, Mr.  Matthew D</t>
  </si>
  <si>
    <t>Id1410</t>
  </si>
  <si>
    <t>O'Neill, Mr.  Eoghan</t>
  </si>
  <si>
    <t>Id1676</t>
  </si>
  <si>
    <t>Id1411</t>
  </si>
  <si>
    <t>Davis, Ms.  Pamela W</t>
  </si>
  <si>
    <t>Id1412</t>
  </si>
  <si>
    <t>Stanek, Ms.  Lindsey M.</t>
  </si>
  <si>
    <t>Id1675</t>
  </si>
  <si>
    <t>Id1413</t>
  </si>
  <si>
    <t>Harris, Ms.  Kassie</t>
  </si>
  <si>
    <t>Id1414</t>
  </si>
  <si>
    <t>Manning, Mr.  Matthew</t>
  </si>
  <si>
    <t>Id1674</t>
  </si>
  <si>
    <t>Id1415</t>
  </si>
  <si>
    <t>Barrera Munoz, Mr.  Ruben Dario</t>
  </si>
  <si>
    <t>Id1673</t>
  </si>
  <si>
    <t>Id1416</t>
  </si>
  <si>
    <t>Schauwaers, Mr.  Kevin</t>
  </si>
  <si>
    <t>Id1417</t>
  </si>
  <si>
    <t>Hartman, Ms.  Lindsay M</t>
  </si>
  <si>
    <t>Id1672</t>
  </si>
  <si>
    <t>Id1418</t>
  </si>
  <si>
    <t>Fire, Mrs.  Amanda</t>
  </si>
  <si>
    <t>Id1671</t>
  </si>
  <si>
    <t>Id1419</t>
  </si>
  <si>
    <t>Waliaula, Mr.  James</t>
  </si>
  <si>
    <t>Id1420</t>
  </si>
  <si>
    <t>Blackshear, Mr.  Samuel H.</t>
  </si>
  <si>
    <t>Id1670</t>
  </si>
  <si>
    <t>Id1421</t>
  </si>
  <si>
    <t>Nettik, Ms.  Jenni</t>
  </si>
  <si>
    <t>Id1422</t>
  </si>
  <si>
    <t>Novales, Mr.  Estuardo F</t>
  </si>
  <si>
    <t>Id1669</t>
  </si>
  <si>
    <t>Id1423</t>
  </si>
  <si>
    <t>Rosauer, Mr.  Brett</t>
  </si>
  <si>
    <t>Id1424</t>
  </si>
  <si>
    <t>Ryder, Ms.  Sharon E.</t>
  </si>
  <si>
    <t>Id1668</t>
  </si>
  <si>
    <t>Id1425</t>
  </si>
  <si>
    <t>Larsen, Mr.  Jacob W√¶ver</t>
  </si>
  <si>
    <t>Id1426</t>
  </si>
  <si>
    <t>Keate, Mr.  Scott</t>
  </si>
  <si>
    <t>Id1667</t>
  </si>
  <si>
    <t>Id1427</t>
  </si>
  <si>
    <t>Williams, Ms.  Brooke S.</t>
  </si>
  <si>
    <t>Id1428</t>
  </si>
  <si>
    <t>Id1666</t>
  </si>
  <si>
    <t>Starosciak, Ms.  Kaye A.</t>
  </si>
  <si>
    <t>Id1429</t>
  </si>
  <si>
    <t>Smith, Ms.  Carolyn</t>
  </si>
  <si>
    <t>Id1430</t>
  </si>
  <si>
    <t>Id1665</t>
  </si>
  <si>
    <t>Henderson, Mr.  Daniel C.</t>
  </si>
  <si>
    <t>Id1431</t>
  </si>
  <si>
    <t>Winkelman, Mrs.  Laurie A</t>
  </si>
  <si>
    <t>Id1432</t>
  </si>
  <si>
    <t>Id1664</t>
  </si>
  <si>
    <t>Monette, Ms.  Nicole</t>
  </si>
  <si>
    <t>Id1433</t>
  </si>
  <si>
    <t>Kramer, Ms.  Shelby</t>
  </si>
  <si>
    <t>Id1434</t>
  </si>
  <si>
    <t>Id1663</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</si>
  <si>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</si>
  <si>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</si>
  <si>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</si>
  <si>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</si>
  <si>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</si>
  <si>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</si>
  <si>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</si>
  <si>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</si>
  <si>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</si>
  <si>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</si>
  <si>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</si>
  <si>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</si>
  <si>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</si>
  <si>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</si>
  <si>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</si>
  <si>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</si>
  <si>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</si>
  <si>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</si>
  <si>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</si>
  <si>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</si>
  <si>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</si>
  <si>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</si>
  <si>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</si>
  <si>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</si>
  <si>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</si>
  <si>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</si>
  <si>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</si>
  <si>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</si>
  <si>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</si>
  <si>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</si>
  <si>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</si>
  <si>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</si>
  <si>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</si>
  <si>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</si>
  <si>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Id1662</t>
  </si>
  <si>
    <t>Horning, Mr.  Peter B.</t>
  </si>
  <si>
    <t>Id1452</t>
  </si>
  <si>
    <t>Goode, Mr.  Adam</t>
  </si>
  <si>
    <t>Id1661</t>
  </si>
  <si>
    <t>Id1453</t>
  </si>
  <si>
    <t>Doden, Mr.  Jeremy J</t>
  </si>
  <si>
    <t>Id1454</t>
  </si>
  <si>
    <t>Groff, Mr.  Adam C</t>
  </si>
  <si>
    <t>Id1660</t>
  </si>
  <si>
    <t>Id1455</t>
  </si>
  <si>
    <t>Kuehler, Mr.  Jon</t>
  </si>
  <si>
    <t>Id1659</t>
  </si>
  <si>
    <t>Id1456</t>
  </si>
  <si>
    <t>Daniels, Mr.  Steven J</t>
  </si>
  <si>
    <t>Id1457</t>
  </si>
  <si>
    <t>Id1658</t>
  </si>
  <si>
    <t>Gibby, Ms.  Jessica P.</t>
  </si>
  <si>
    <t>Id1458</t>
  </si>
  <si>
    <t>Busa, Ms.  Ashley</t>
  </si>
  <si>
    <t>Id1657</t>
  </si>
  <si>
    <t>Id1459</t>
  </si>
  <si>
    <t>Moyo, Mr.  Arturo H.</t>
  </si>
  <si>
    <t>Id1460</t>
  </si>
  <si>
    <t>Horn, Mr.  Ketil</t>
  </si>
  <si>
    <t>Id1656</t>
  </si>
  <si>
    <t>Id1461</t>
  </si>
  <si>
    <t>Bien, Ms.  Katie</t>
  </si>
  <si>
    <t>Id1655</t>
  </si>
  <si>
    <t>Id1462</t>
  </si>
  <si>
    <t>O'Connor, Ms.  Christi</t>
  </si>
  <si>
    <t>Id1654</t>
  </si>
  <si>
    <t>Id1463</t>
  </si>
  <si>
    <t>Ash, Mr.  Alan</t>
  </si>
  <si>
    <t>Id1464</t>
  </si>
  <si>
    <t>Do Prado, Mr.  Edivaldo B. Sr.</t>
  </si>
  <si>
    <t>Id1653</t>
  </si>
  <si>
    <t>Id1465</t>
  </si>
  <si>
    <t>Phillips, Ms.  Eve</t>
  </si>
  <si>
    <t>Id1466</t>
  </si>
  <si>
    <t>Id1652</t>
  </si>
  <si>
    <t>Kelly, Mr.  Devin</t>
  </si>
  <si>
    <t>Id1467</t>
  </si>
  <si>
    <t>Dever, Mr.  Shaun R</t>
  </si>
  <si>
    <t>Id1651</t>
  </si>
  <si>
    <t>Id1468</t>
  </si>
  <si>
    <t>Horvath, Mr.  Adrian</t>
  </si>
  <si>
    <t>Id1469</t>
  </si>
  <si>
    <t>Danner, Mr.  Andrew</t>
  </si>
  <si>
    <t>Id1650</t>
  </si>
  <si>
    <t>Id1470</t>
  </si>
  <si>
    <t>Weiss, Ms.  Mallory</t>
  </si>
  <si>
    <t>Id1471</t>
  </si>
  <si>
    <t>D'Andrea, Mr.  Shawn E</t>
  </si>
  <si>
    <t>Id1649</t>
  </si>
  <si>
    <t>Id1472</t>
  </si>
  <si>
    <t>Olesky, Ms.  Sarah E</t>
  </si>
  <si>
    <t>Id1473</t>
  </si>
  <si>
    <t>Whitcraft, Mr.  Josh</t>
  </si>
  <si>
    <t>Id1648</t>
  </si>
  <si>
    <t>Id1474</t>
  </si>
  <si>
    <t>Salazar, Mr.  Johann A</t>
  </si>
  <si>
    <t>Id1475</t>
  </si>
  <si>
    <t>Todd, Ms.  Robin M.</t>
  </si>
  <si>
    <t>Id1647</t>
  </si>
  <si>
    <t>Id1476</t>
  </si>
  <si>
    <t>Pond, Mr.  Kyle K</t>
  </si>
  <si>
    <t>Id1477</t>
  </si>
  <si>
    <t>Egan, Ms.  Alison</t>
  </si>
  <si>
    <t>Id1646</t>
  </si>
  <si>
    <t>Id1478</t>
  </si>
  <si>
    <t>Bersani, Mr.  Michael A.</t>
  </si>
  <si>
    <t>Id1479</t>
  </si>
  <si>
    <t>Creech, Mr.  Byron A</t>
  </si>
  <si>
    <t>Id1645</t>
  </si>
  <si>
    <t>Id1480</t>
  </si>
  <si>
    <t>Sudres, Ms.  Carine A</t>
  </si>
  <si>
    <t>Id1481</t>
  </si>
  <si>
    <t>Couture, Mr.  Nathaniel</t>
  </si>
  <si>
    <t>Id1482</t>
  </si>
  <si>
    <t>Id1644</t>
  </si>
  <si>
    <t>Willard, Ms.  Lindsay A.</t>
  </si>
  <si>
    <t>Id1483</t>
  </si>
  <si>
    <t>Patronick, Mr.  Justin R</t>
  </si>
  <si>
    <t>Id1484</t>
  </si>
  <si>
    <t>Depasquale, Ms.  Casey</t>
  </si>
  <si>
    <t>Id1643</t>
  </si>
  <si>
    <t>Id1485</t>
  </si>
  <si>
    <t>Lavergne, Ms.  Amanda L</t>
  </si>
  <si>
    <t>Id1486</t>
  </si>
  <si>
    <t>Kawakami, Ms.  Ayako N.</t>
  </si>
  <si>
    <t>Id1487</t>
  </si>
  <si>
    <t>Gonsalves, Ms.  Emilee</t>
  </si>
  <si>
    <t>Id1642</t>
  </si>
  <si>
    <t>Id1488</t>
  </si>
  <si>
    <t>Peck, Mr.  Stephen M</t>
  </si>
  <si>
    <t>Id1489</t>
  </si>
  <si>
    <t>Aure, Ms.  Annemarie A</t>
  </si>
  <si>
    <t>Id1490</t>
  </si>
  <si>
    <t>Mattingly, Ms.  Ashley R</t>
  </si>
  <si>
    <t>Id1641</t>
  </si>
  <si>
    <t>Id1491</t>
  </si>
  <si>
    <t>Stelpflug, Ms.  Leslie A</t>
  </si>
  <si>
    <t>Id1492</t>
  </si>
  <si>
    <t>Sanchez Antognini, Mr.  Mauricio J. Sr.</t>
  </si>
  <si>
    <t>Id1493</t>
  </si>
  <si>
    <t>Condon, Mr.  Kieran</t>
  </si>
  <si>
    <t>Id1494</t>
  </si>
  <si>
    <t>Id1640</t>
  </si>
  <si>
    <t>Magato, Ms.  Elizabeth A</t>
  </si>
  <si>
    <t>Id1495</t>
  </si>
  <si>
    <t>Dombrowski, Mr.  Zeke M.</t>
  </si>
  <si>
    <t>Id1496</t>
  </si>
  <si>
    <t>Ohara, Mr.  Chip</t>
  </si>
  <si>
    <t>Id1497</t>
  </si>
  <si>
    <t>Cifuentes Fetiva, Mr.  Miguel Angel Sr.</t>
  </si>
  <si>
    <t>Id1639</t>
  </si>
  <si>
    <t>Id1498</t>
  </si>
  <si>
    <t>Keno, Mr.  Brian</t>
  </si>
  <si>
    <t>Id1499</t>
  </si>
  <si>
    <t>Bruce, Ms.  Meghan</t>
  </si>
  <si>
    <t>Id1500</t>
  </si>
  <si>
    <t>Lorch, Ms.  Meredith L.</t>
  </si>
  <si>
    <t>Id1501</t>
  </si>
  <si>
    <t>Sullivan, Mrs.  Millicent M</t>
  </si>
  <si>
    <t>Id1638</t>
  </si>
  <si>
    <t>Id1502</t>
  </si>
  <si>
    <t>Cave, Ms.  Kathleen</t>
  </si>
  <si>
    <t>Id1503</t>
  </si>
  <si>
    <t>Gudenkauf, Ms.  Kimberly K</t>
  </si>
  <si>
    <t>Id1504</t>
  </si>
  <si>
    <t>Thomas, Mr.  Justin C</t>
  </si>
  <si>
    <t>Id1637</t>
  </si>
  <si>
    <t>Id1505</t>
  </si>
  <si>
    <t>Holley, Mr.  Tristan P.</t>
  </si>
  <si>
    <t>Id1506</t>
  </si>
  <si>
    <t>Kemble, Ms.  Traci A</t>
  </si>
  <si>
    <t>Id1507</t>
  </si>
  <si>
    <t>Bentley, Mr.  Justin P</t>
  </si>
  <si>
    <t>Id1508</t>
  </si>
  <si>
    <t>Id1636</t>
  </si>
  <si>
    <t>Jones, Mr.  Logan M</t>
  </si>
  <si>
    <t>Id1509</t>
  </si>
  <si>
    <t>Tremblay, Mr.  Sebastien</t>
  </si>
  <si>
    <t>Id1510</t>
  </si>
  <si>
    <t>Bellucci, Ms.  Tiffany A</t>
  </si>
  <si>
    <t>Id1635</t>
  </si>
  <si>
    <t>Id1511</t>
  </si>
  <si>
    <t>Collins, Mr.  Matthew</t>
  </si>
  <si>
    <t>Id1512</t>
  </si>
  <si>
    <t>Gillman, Mr.  Luke</t>
  </si>
  <si>
    <t>Id1513</t>
  </si>
  <si>
    <t>West, Ms.  Leigh</t>
  </si>
  <si>
    <t>Id1634</t>
  </si>
  <si>
    <t>Id1514</t>
  </si>
  <si>
    <t>Chida, Mr.  Yosuke</t>
  </si>
  <si>
    <t>Id1515</t>
  </si>
  <si>
    <t>Reisenauer, Mr.  Matthew</t>
  </si>
  <si>
    <t>Id1516</t>
  </si>
  <si>
    <t>Rosenberg-Wohl, Mr.  Jacob</t>
  </si>
  <si>
    <t>Id1517</t>
  </si>
  <si>
    <t>Theriault, Ms.  Jodi</t>
  </si>
  <si>
    <t>Id1633</t>
  </si>
  <si>
    <t>Id1518</t>
  </si>
  <si>
    <t>Manuel, Ms.  Lauren</t>
  </si>
  <si>
    <t>Id1519</t>
  </si>
  <si>
    <t>Demko, Ms.  Misti C</t>
  </si>
  <si>
    <t>Id1520</t>
  </si>
  <si>
    <t>Battaglia, Ms.  Angela J</t>
  </si>
  <si>
    <t>Id1632</t>
  </si>
  <si>
    <t>Id1521</t>
  </si>
  <si>
    <t>Follo, Mr.  Jonathan D.</t>
  </si>
  <si>
    <t>Id1522</t>
  </si>
  <si>
    <t>Barana, Ms.  Victoria</t>
  </si>
  <si>
    <t>Id1523</t>
  </si>
  <si>
    <t>Lysaght, Mr.  Adrian R.</t>
  </si>
  <si>
    <t>Id1524</t>
  </si>
  <si>
    <t>Chalmers, Mr.  Andrew</t>
  </si>
  <si>
    <t>Id1631</t>
  </si>
  <si>
    <t>Id1525</t>
  </si>
  <si>
    <t>Phillippi, Mr.  Jason A.</t>
  </si>
  <si>
    <t>Id1526</t>
  </si>
  <si>
    <t>MacPherson, Ms.  Rachel</t>
  </si>
  <si>
    <t>Id1527</t>
  </si>
  <si>
    <t>Delfidio, Ms.  Susan</t>
  </si>
  <si>
    <t>Id1528</t>
  </si>
  <si>
    <t>Cummings, Mr.  Cameron M.</t>
  </si>
  <si>
    <t>Id1630</t>
  </si>
  <si>
    <t>Id1529</t>
  </si>
  <si>
    <t>Schroegel, Ms.  Claudia A.</t>
  </si>
  <si>
    <t>Id1530</t>
  </si>
  <si>
    <t>Williams, Ms.  Kate</t>
  </si>
  <si>
    <t>Id1629</t>
  </si>
  <si>
    <t>Id1531</t>
  </si>
  <si>
    <t>Casey, Ms.  Nicole M.</t>
  </si>
  <si>
    <t>Id1532</t>
  </si>
  <si>
    <t>Randall, Mr.  Jack</t>
  </si>
  <si>
    <t>Id1628</t>
  </si>
  <si>
    <t>Id1533</t>
  </si>
  <si>
    <t>Doyon, Mr.  Gregory</t>
  </si>
  <si>
    <t>Id1534</t>
  </si>
  <si>
    <t>Sankey, Ms.  Rebecca</t>
  </si>
  <si>
    <t>Id1535</t>
  </si>
  <si>
    <t>Stilgenbauer, Mr.  Adam</t>
  </si>
  <si>
    <t>Id1627</t>
  </si>
  <si>
    <t>Id1536</t>
  </si>
  <si>
    <t>Jaskiewicz, Mr.  Ryan</t>
  </si>
  <si>
    <t>Id1537</t>
  </si>
  <si>
    <t>Deppen, Ms.  Jackie K.</t>
  </si>
  <si>
    <t>Id1538</t>
  </si>
  <si>
    <t>Id1626</t>
  </si>
  <si>
    <t>Hine, Mr.  Chris</t>
  </si>
  <si>
    <t>Id1539</t>
  </si>
  <si>
    <t>Mathews, Mr.  Tyler C</t>
  </si>
  <si>
    <t>Id1540</t>
  </si>
  <si>
    <t>Yabu, Ms.  Yoshie</t>
  </si>
  <si>
    <t>Id1625</t>
  </si>
  <si>
    <t>Id1541</t>
  </si>
  <si>
    <t>Strang, Ms.  Lauren A</t>
  </si>
  <si>
    <t>Id1542</t>
  </si>
  <si>
    <t>Frank, Mr.  Mason D.</t>
  </si>
  <si>
    <t>Id1624</t>
  </si>
  <si>
    <t>Id1543</t>
  </si>
  <si>
    <t>Shanley, Mr.  Ryan</t>
  </si>
  <si>
    <t>Id1544</t>
  </si>
  <si>
    <t>Mancebo Garcia, Mr.  Arturo</t>
  </si>
  <si>
    <t>Id1623</t>
  </si>
  <si>
    <t>Id1545</t>
  </si>
  <si>
    <t>Keehan, Mr.  Jake</t>
  </si>
  <si>
    <t>Id1546</t>
  </si>
  <si>
    <t>Mahaney, Ms.  Sarah E</t>
  </si>
  <si>
    <t>Id1622</t>
  </si>
  <si>
    <t>Id1547</t>
  </si>
  <si>
    <t>Nolan, Ms.  Alison L.</t>
  </si>
  <si>
    <t>Id1548</t>
  </si>
  <si>
    <t>Sobrino, Ms.  Karen A.</t>
  </si>
  <si>
    <t>Id1621</t>
  </si>
  <si>
    <t>Id1549</t>
  </si>
  <si>
    <t>Gennaro, Mr.  Thomas R. Jr.</t>
  </si>
  <si>
    <t>Id1550</t>
  </si>
  <si>
    <t>Mayer, Ms.  Stephanie W.</t>
  </si>
  <si>
    <t>Id1551</t>
  </si>
  <si>
    <t>Id1620</t>
  </si>
  <si>
    <t>Becker, Mr.  Ezra</t>
  </si>
  <si>
    <t>Id1552</t>
  </si>
  <si>
    <t>Moore, Mr.  Jim</t>
  </si>
  <si>
    <t>Id1553</t>
  </si>
  <si>
    <t>Platt, Mr.  Ari L.</t>
  </si>
  <si>
    <t>Id1619</t>
  </si>
  <si>
    <t>Id1554</t>
  </si>
  <si>
    <t>Brodeur, Ms.  Fanny</t>
  </si>
  <si>
    <t>Id1555</t>
  </si>
  <si>
    <t>Knight Pech, Ms.  Heather</t>
  </si>
  <si>
    <t>Id1618</t>
  </si>
  <si>
    <t>Id1556</t>
  </si>
  <si>
    <t>Richter, Mr.  Peter W. Sr.</t>
  </si>
  <si>
    <t>Id1557</t>
  </si>
  <si>
    <t>Jubinski, Ms.  Catherine A</t>
  </si>
  <si>
    <t>Id1617</t>
  </si>
  <si>
    <t>Id1558</t>
  </si>
  <si>
    <t>Wall, Ms.  Kelly A</t>
  </si>
  <si>
    <t>Id1559</t>
  </si>
  <si>
    <t>McKay, Ms.  Janel N.</t>
  </si>
  <si>
    <t>Id1560</t>
  </si>
  <si>
    <t>Oh, Ms.  Yann Kai</t>
  </si>
  <si>
    <t>Id1616</t>
  </si>
  <si>
    <t>Id1561</t>
  </si>
  <si>
    <t>Kessell, Mr.  Zachary R.</t>
  </si>
  <si>
    <t>Id1562</t>
  </si>
  <si>
    <t>Hidalgo Zambrano, Mr.  Alejandro Sr.</t>
  </si>
  <si>
    <t>Id1563</t>
  </si>
  <si>
    <t>Id1615</t>
  </si>
  <si>
    <t>Caprario, Mr.  Nicholas R.</t>
  </si>
  <si>
    <t>Id1564</t>
  </si>
  <si>
    <t>Ryan, Mr.  Paul</t>
  </si>
  <si>
    <t>Id1565</t>
  </si>
  <si>
    <t>Hoffman, Mr.  Michael D</t>
  </si>
  <si>
    <t>Id1566</t>
  </si>
  <si>
    <t>Wong, Ms.  Marina</t>
  </si>
  <si>
    <t>Id1614</t>
  </si>
  <si>
    <t>Id1567</t>
  </si>
  <si>
    <t>Lea, Ms.  Caroline</t>
  </si>
  <si>
    <t>Id1568</t>
  </si>
  <si>
    <t>Patterson, Mr.  Ross P</t>
  </si>
  <si>
    <t>Id1569</t>
  </si>
  <si>
    <t>Quigley, Ms.  Aoife</t>
  </si>
  <si>
    <t>Id1613</t>
  </si>
  <si>
    <t>Id1570</t>
  </si>
  <si>
    <t>Korir, Mr.  Wesley</t>
  </si>
  <si>
    <t>Id1571</t>
  </si>
  <si>
    <t>Downs, Ms.  Rebecca J</t>
  </si>
  <si>
    <t>Id1572</t>
  </si>
  <si>
    <t>Young, Mr.  Barry P.</t>
  </si>
  <si>
    <t>Id1612</t>
  </si>
  <si>
    <t>Id1573</t>
  </si>
  <si>
    <t>Zywek, Mr.  Maciej</t>
  </si>
  <si>
    <t>Id1574</t>
  </si>
  <si>
    <t>Faulkner, Mr.  Jerry D.</t>
  </si>
  <si>
    <t>Id1611</t>
  </si>
  <si>
    <t>Id1575</t>
  </si>
  <si>
    <t>Erspamer, Mr.  Eric A.</t>
  </si>
  <si>
    <t>Id1576</t>
  </si>
  <si>
    <t>Campbell, Ms.  Cathi</t>
  </si>
  <si>
    <t>Id1610</t>
  </si>
  <si>
    <t>Id1577</t>
  </si>
  <si>
    <t>Addison, Mr.  Alex M</t>
  </si>
  <si>
    <t>Id1578</t>
  </si>
  <si>
    <t>Wu, Mr.  Liang</t>
  </si>
  <si>
    <t>Id1579</t>
  </si>
  <si>
    <t>Id1609</t>
  </si>
  <si>
    <t>Millett, Ms.  Lexy</t>
  </si>
  <si>
    <t>Id1580</t>
  </si>
  <si>
    <t>Bosl, Mr.  Michael</t>
  </si>
  <si>
    <t>Id1581</t>
  </si>
  <si>
    <t>Goldberg, Mr.  Samuel L</t>
  </si>
  <si>
    <t>Id1608</t>
  </si>
  <si>
    <t>Id1582</t>
  </si>
  <si>
    <t>Kelley, Mr.  Spencer A.</t>
  </si>
  <si>
    <t>Id1583</t>
  </si>
  <si>
    <t>Johnston, Mrs.  Rochelle</t>
  </si>
  <si>
    <t>Id1584</t>
  </si>
  <si>
    <t>Id1607</t>
  </si>
  <si>
    <t>Keating, Ms.  Paula</t>
  </si>
  <si>
    <t>Id1585</t>
  </si>
  <si>
    <t>Duhon, Mrs.  Madeline E.</t>
  </si>
  <si>
    <t>Id1586</t>
  </si>
  <si>
    <t>Briseno, Ms.  Maria Isabel</t>
  </si>
  <si>
    <t>Id1587</t>
  </si>
  <si>
    <t>Besse, Mr.  Arthur M.</t>
  </si>
  <si>
    <t>Id1588</t>
  </si>
  <si>
    <t>Shillings, Mr.  Joseph R.</t>
  </si>
  <si>
    <t>Id1606</t>
  </si>
  <si>
    <t>Id1589</t>
  </si>
  <si>
    <t>Tate, Ms.  Sachiko</t>
  </si>
  <si>
    <t>Id1590</t>
  </si>
  <si>
    <t>Arsenault, Mr.  Christopher</t>
  </si>
  <si>
    <t>Id1605</t>
  </si>
  <si>
    <t>Id1591</t>
  </si>
  <si>
    <t>Hengoed, Mr.  Joseph</t>
  </si>
  <si>
    <t>Id1592</t>
  </si>
  <si>
    <t>Aller, Mr.  Lawrence</t>
  </si>
  <si>
    <t>Id1604</t>
  </si>
  <si>
    <t>Id1593</t>
  </si>
  <si>
    <t>Pisano, Mrs.  Katie</t>
  </si>
  <si>
    <t>Id1594</t>
  </si>
  <si>
    <t>Sanca, Mr.  Ruben</t>
  </si>
  <si>
    <t>Id1595</t>
  </si>
  <si>
    <t>Bond, Ms.  Sarah</t>
  </si>
  <si>
    <t>Id1603</t>
  </si>
  <si>
    <t>Id1596</t>
  </si>
  <si>
    <t>Carron, Mrs.  Angela R.</t>
  </si>
  <si>
    <t>Id1597</t>
  </si>
  <si>
    <t>Ellwanger, Mr.  Chatham</t>
  </si>
  <si>
    <t>Id1602</t>
  </si>
  <si>
    <t>Id1598</t>
  </si>
  <si>
    <t>Hanson, Mr.  Derek</t>
  </si>
  <si>
    <t>Id1599</t>
  </si>
  <si>
    <t>Tucker, Mr.  Kalvin J.</t>
  </si>
  <si>
    <t>Id1601</t>
  </si>
  <si>
    <t>Id1600</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</si>
  <si>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</si>
  <si>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</si>
  <si>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</si>
  <si>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</si>
  <si>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</si>
  <si>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</si>
  <si>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</si>
  <si>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</si>
  <si>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</si>
  <si>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</si>
  <si>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</si>
  <si>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</si>
  <si>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</si>
  <si>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</si>
  <si>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</si>
  <si>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</si>
  <si>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</si>
  <si>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</si>
  <si>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</si>
  <si>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</si>
  <si>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</si>
  <si>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</si>
  <si>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</si>
  <si>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</si>
  <si>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</si>
  <si>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</si>
  <si>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</si>
  <si>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</si>
  <si>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</si>
  <si>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</si>
  <si>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</si>
  <si>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</si>
  <si>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</si>
  <si>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</si>
  <si>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</si>
  <si>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</si>
  <si>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</si>
  <si>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</si>
  <si>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</si>
  <si>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</si>
  <si>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</si>
  <si>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</si>
  <si>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</si>
  <si>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</si>
  <si>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</si>
  <si>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</si>
  <si>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</si>
  <si>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</si>
  <si>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</si>
  <si>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</si>
  <si>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</si>
  <si>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</si>
  <si>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</si>
  <si>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</si>
  <si>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</si>
  <si>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</si>
  <si>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</si>
  <si>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</si>
  <si>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</si>
  <si>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</si>
  <si>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</si>
  <si>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</si>
  <si>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</si>
  <si>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</si>
  <si>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</si>
  <si>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</si>
  <si>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</si>
  <si>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</si>
  <si>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</si>
  <si>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</si>
  <si>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</si>
  <si>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</si>
  <si>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</si>
  <si>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</si>
  <si>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</si>
  <si>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</si>
  <si>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</si>
  <si>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</si>
  <si>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</si>
  <si>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</si>
  <si>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</si>
  <si>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</si>
  <si>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</si>
  <si>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</si>
  <si>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</si>
  <si>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</si>
  <si>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</si>
  <si>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</si>
  <si>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</si>
  <si>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</si>
  <si>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</si>
  <si>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</si>
  <si>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</si>
  <si>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</si>
  <si>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</si>
  <si>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</si>
  <si>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</si>
  <si>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</si>
  <si>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</si>
  <si>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</si>
  <si>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</si>
  <si>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</si>
  <si>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</si>
  <si>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</si>
  <si>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</si>
  <si>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</si>
  <si>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</si>
  <si>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</si>
  <si>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</si>
  <si>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</si>
  <si>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</si>
  <si>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</si>
  <si>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</si>
  <si>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</si>
  <si>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</si>
  <si>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</si>
  <si>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</si>
  <si>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</si>
  <si>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</si>
  <si>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</si>
  <si>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</si>
  <si>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</si>
  <si>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</si>
  <si>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</si>
  <si>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</si>
  <si>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</si>
  <si>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</si>
  <si>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</si>
  <si>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</si>
  <si>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</si>
  <si>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</si>
  <si>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</si>
  <si>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</si>
  <si>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</si>
  <si>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</si>
  <si>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</si>
  <si>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</si>
  <si>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</si>
  <si>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</si>
  <si>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</si>
  <si>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</si>
  <si>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</si>
  <si>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</si>
  <si>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</si>
  <si>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</si>
  <si>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</si>
  <si>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</si>
  <si>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</si>
  <si>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</si>
  <si>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</si>
  <si>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</si>
  <si>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</si>
  <si>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</si>
  <si>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</si>
  <si>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</si>
  <si>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</si>
  <si>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</si>
  <si>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</si>
  <si>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</si>
  <si>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</si>
  <si>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</si>
  <si>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</si>
  <si>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</si>
  <si>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</si>
  <si>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</si>
  <si>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</si>
  <si>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</si>
  <si>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</si>
  <si>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</si>
  <si>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</si>
  <si>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</si>
  <si>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</si>
  <si>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</si>
  <si>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</si>
  <si>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</si>
  <si>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</si>
  <si>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</si>
  <si>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</si>
  <si>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</si>
  <si>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</si>
  <si>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</si>
  <si>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</si>
  <si>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</si>
  <si>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</si>
  <si>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</si>
  <si>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</si>
  <si>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</si>
  <si>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</si>
  <si>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</si>
  <si>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</si>
  <si>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</si>
  <si>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</si>
  <si>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</si>
  <si>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</si>
  <si>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</si>
  <si>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</si>
  <si>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</si>
  <si>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</si>
  <si>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</si>
  <si>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</si>
  <si>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</si>
  <si>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</si>
  <si>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</si>
  <si>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</si>
  <si>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</si>
  <si>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</si>
  <si>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</si>
  <si>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</si>
  <si>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</si>
  <si>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</si>
  <si>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</si>
  <si>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</si>
  <si>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</si>
  <si>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</si>
  <si>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</si>
  <si>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</si>
  <si>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</si>
  <si>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</si>
  <si>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</si>
  <si>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</si>
  <si>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</si>
  <si>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</si>
  <si>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</si>
  <si>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</si>
  <si>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</si>
  <si>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</si>
  <si>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</si>
  <si>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</si>
  <si>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</si>
  <si>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</si>
  <si>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</si>
  <si>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</si>
  <si>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</si>
  <si>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</si>
  <si>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</si>
  <si>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</si>
  <si>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</si>
  <si>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</si>
  <si>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</si>
  <si>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</si>
  <si>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</si>
  <si>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</si>
  <si>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</si>
  <si>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</si>
  <si>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</si>
  <si>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</si>
  <si>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</si>
  <si>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</si>
  <si>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</si>
  <si>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</si>
  <si>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</si>
  <si>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</si>
  <si>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</si>
  <si>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</si>
  <si>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</si>
  <si>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</si>
  <si>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</si>
  <si>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</si>
  <si>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</si>
  <si>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</si>
  <si>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</si>
  <si>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</si>
  <si>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</si>
  <si>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</si>
  <si>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</si>
  <si>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</si>
  <si>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</si>
  <si>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</si>
  <si>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</si>
  <si>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</si>
  <si>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</si>
  <si>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</si>
  <si>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</si>
  <si>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</si>
  <si>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</si>
  <si>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</si>
  <si>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</si>
  <si>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</si>
  <si>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</si>
  <si>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</si>
  <si>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</si>
  <si>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</si>
  <si>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</si>
  <si>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</si>
  <si>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</si>
  <si>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</si>
  <si>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</si>
  <si>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</si>
  <si>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</si>
  <si>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</si>
  <si>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</si>
  <si>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</si>
  <si>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</si>
  <si>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</si>
  <si>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</si>
  <si>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</si>
  <si>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</si>
  <si>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</si>
  <si>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</si>
  <si>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</si>
  <si>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</si>
  <si>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</si>
  <si>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</si>
  <si>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</si>
  <si>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</si>
  <si>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</si>
  <si>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</si>
  <si>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</si>
  <si>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</si>
  <si>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</si>
  <si>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</si>
  <si>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</si>
  <si>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</si>
  <si>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</si>
  <si>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</si>
  <si>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</si>
  <si>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</si>
  <si>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</si>
  <si>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</si>
  <si>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</si>
  <si>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</si>
  <si>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</si>
  <si>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</si>
  <si>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</si>
  <si>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</si>
  <si>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</si>
  <si>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</si>
  <si>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</si>
  <si>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</si>
  <si>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</si>
  <si>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</si>
  <si>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</si>
  <si>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</si>
  <si>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</si>
  <si>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</si>
  <si>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</si>
  <si>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</si>
  <si>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</si>
  <si>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</si>
  <si>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</si>
  <si>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</si>
  <si>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</si>
  <si>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</si>
  <si>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</si>
  <si>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</si>
  <si>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</si>
  <si>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</si>
  <si>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</si>
  <si>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</si>
  <si>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</si>
  <si>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</si>
  <si>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</si>
  <si>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</si>
  <si>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</si>
  <si>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</si>
  <si>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</si>
  <si>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</si>
  <si>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</si>
  <si>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</si>
  <si>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</si>
  <si>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</si>
  <si>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</si>
  <si>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</si>
  <si>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</si>
  <si>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</si>
  <si>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</si>
  <si>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</si>
  <si>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</si>
  <si>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</si>
  <si>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</si>
  <si>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</si>
  <si>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</si>
  <si>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</si>
  <si>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</si>
  <si>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</si>
  <si>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</si>
  <si>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</si>
  <si>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</si>
  <si>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</si>
  <si>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</si>
  <si>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</si>
  <si>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</si>
  <si>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</si>
  <si>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</si>
  <si>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</si>
  <si>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</si>
  <si>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</si>
  <si>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</si>
  <si>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</si>
  <si>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</si>
  <si>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</si>
  <si>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</si>
  <si>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</si>
  <si>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</si>
  <si>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</si>
  <si>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</si>
  <si>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</si>
  <si>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</si>
  <si>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</si>
  <si>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</si>
  <si>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</si>
  <si>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</si>
  <si>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</si>
  <si>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</si>
  <si>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</si>
  <si>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</si>
  <si>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</si>
  <si>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</si>
  <si>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</si>
  <si>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</si>
  <si>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</si>
  <si>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</si>
  <si>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</si>
  <si>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</si>
  <si>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</si>
  <si>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</si>
  <si>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</si>
  <si>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</si>
  <si>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</si>
  <si>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</si>
  <si>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</si>
  <si>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</si>
  <si>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</si>
  <si>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</si>
  <si>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</si>
  <si>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</si>
  <si>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</si>
  <si>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</si>
  <si>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</si>
  <si>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</si>
  <si>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</si>
  <si>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</si>
  <si>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</si>
  <si>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</si>
  <si>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</si>
  <si>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</si>
  <si>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</si>
  <si>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</si>
  <si>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</si>
  <si>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</si>
  <si>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</si>
  <si>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</si>
  <si>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</si>
  <si>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</si>
  <si>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</si>
  <si>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</si>
  <si>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</si>
  <si>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</si>
  <si>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</si>
  <si>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</si>
  <si>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</si>
  <si>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</si>
  <si>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</si>
  <si>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</si>
  <si>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</si>
  <si>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</si>
  <si>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</si>
  <si>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</si>
  <si>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</si>
  <si>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</si>
  <si>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</si>
  <si>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</si>
  <si>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</si>
  <si>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</si>
  <si>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</si>
  <si>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</si>
  <si>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</si>
  <si>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</si>
  <si>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</si>
  <si>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</si>
  <si>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</si>
  <si>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</si>
  <si>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</si>
  <si>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</si>
  <si>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</si>
  <si>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</si>
  <si>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</si>
  <si>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</si>
  <si>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</si>
  <si>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</si>
  <si>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</si>
  <si>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</si>
  <si>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</si>
  <si>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</si>
  <si>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</si>
  <si>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</si>
  <si>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</si>
  <si>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</si>
  <si>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</si>
  <si>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</si>
  <si>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</si>
  <si>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</si>
  <si>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</si>
  <si>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</si>
  <si>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</si>
  <si>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</si>
  <si>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</si>
  <si>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</si>
  <si>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</si>
  <si>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</si>
  <si>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</si>
  <si>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</si>
  <si>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</si>
  <si>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</si>
  <si>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</si>
  <si>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</si>
  <si>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</si>
  <si>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</si>
  <si>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</si>
  <si>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</si>
  <si>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</si>
  <si>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</si>
  <si>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</si>
  <si>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</si>
  <si>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</si>
  <si>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</si>
  <si>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</si>
  <si>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</si>
  <si>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</si>
  <si>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</si>
  <si>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</si>
  <si>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</si>
  <si>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</si>
  <si>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</si>
  <si>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</si>
  <si>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</si>
  <si>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</si>
  <si>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</si>
  <si>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</si>
  <si>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</si>
  <si>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</si>
  <si>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</si>
  <si>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</si>
  <si>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</si>
  <si>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</si>
  <si>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</si>
  <si>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</si>
  <si>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</si>
  <si>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</si>
  <si>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</si>
  <si>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</si>
  <si>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</si>
  <si>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</si>
  <si>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</si>
  <si>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</si>
  <si>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</si>
  <si>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</si>
  <si>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</si>
  <si>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</si>
  <si>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</si>
  <si>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</si>
  <si>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</si>
  <si>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</si>
  <si>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</si>
  <si>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</si>
  <si>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</si>
  <si>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</si>
  <si>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</si>
  <si>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</si>
  <si>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</si>
  <si>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</si>
  <si>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</si>
  <si>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</si>
  <si>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</si>
  <si>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</si>
  <si>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</si>
  <si>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</si>
  <si>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</si>
  <si>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</si>
  <si>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</si>
  <si>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</si>
  <si>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</si>
  <si>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</si>
  <si>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</si>
  <si>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</si>
  <si>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</si>
  <si>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</si>
  <si>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</si>
  <si>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</si>
  <si>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</si>
  <si>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</si>
  <si>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</si>
  <si>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</si>
  <si>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</si>
  <si>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</si>
  <si>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</si>
  <si>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</si>
  <si>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</si>
  <si>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</si>
  <si>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</si>
  <si>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</si>
  <si>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</si>
  <si>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</si>
  <si>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</si>
  <si>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</si>
  <si>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</si>
  <si>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</si>
  <si>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</si>
  <si>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</si>
  <si>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</si>
  <si>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</si>
  <si>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</si>
  <si>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</si>
  <si>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</si>
  <si>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</si>
  <si>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</si>
  <si>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</si>
  <si>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</si>
  <si>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</si>
  <si>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</si>
  <si>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</si>
  <si>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</si>
  <si>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</si>
  <si>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</si>
  <si>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</si>
  <si>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</si>
  <si>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</si>
  <si>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</si>
  <si>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</si>
  <si>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</si>
  <si>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</si>
  <si>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</si>
  <si>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</si>
  <si>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</si>
  <si>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</si>
  <si>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</si>
  <si>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</si>
  <si>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</si>
  <si>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</si>
  <si>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</si>
  <si>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</si>
  <si>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</si>
  <si>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</si>
  <si>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</si>
  <si>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</si>
  <si>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</si>
  <si>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</si>
  <si>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</si>
  <si>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</si>
  <si>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</si>
  <si>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</si>
  <si>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</si>
  <si>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</si>
  <si>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</si>
  <si>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</si>
  <si>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</si>
  <si>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</si>
  <si>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</si>
  <si>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</si>
  <si>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</si>
  <si>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</si>
  <si>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</si>
  <si>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</si>
  <si>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</si>
  <si>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</si>
  <si>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</si>
  <si>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</si>
  <si>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</si>
  <si>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</si>
  <si>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</si>
  <si>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</si>
  <si>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</si>
  <si>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</si>
  <si>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</si>
  <si>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</si>
  <si>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</si>
  <si>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</si>
  <si>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</si>
  <si>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</si>
  <si>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</si>
  <si>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</si>
  <si>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</si>
  <si>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</si>
  <si>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</si>
  <si>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</si>
  <si>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</si>
  <si>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</si>
  <si>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</si>
  <si>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</si>
  <si>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</si>
  <si>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</si>
  <si>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</si>
  <si>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</si>
  <si>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</si>
  <si>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</si>
  <si>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</si>
  <si>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</si>
  <si>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</si>
  <si>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</si>
  <si>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</si>
  <si>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</si>
  <si>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</si>
  <si>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</si>
  <si>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</si>
  <si>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</si>
  <si>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</si>
  <si>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</si>
  <si>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</si>
  <si>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</si>
  <si>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</si>
  <si>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</si>
  <si>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</si>
  <si>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</si>
  <si>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</si>
  <si>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</si>
  <si>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</si>
  <si>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</si>
  <si>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</si>
  <si>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</si>
  <si>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</si>
  <si>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</si>
  <si>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</si>
  <si>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</si>
  <si>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</si>
  <si>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</si>
  <si>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</si>
  <si>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</si>
  <si>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</si>
  <si>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</si>
  <si>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</si>
  <si>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</si>
  <si>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</si>
  <si>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</si>
  <si>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</si>
  <si>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</si>
  <si>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</si>
  <si>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</si>
  <si>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</si>
  <si>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</si>
  <si>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</si>
  <si>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</si>
  <si>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</si>
  <si>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</si>
  <si>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</si>
  <si>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</si>
  <si>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</si>
  <si>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id2444</t>
  </si>
  <si>
    <t>id3444</t>
  </si>
  <si>
    <t>Unique value of smoker,hospital tier and city tier</t>
  </si>
  <si>
    <t>Count of smoker hospital tier and city tier</t>
  </si>
  <si>
    <t xml:space="preserve">The most frequently occuring values in smoker </t>
  </si>
  <si>
    <t>1845(No)</t>
  </si>
  <si>
    <t>The most frequently occuring values in Hos tier</t>
  </si>
  <si>
    <t>1339(tier2)</t>
  </si>
  <si>
    <t>The most frequently occuring values in City tier</t>
  </si>
  <si>
    <t>812(tier2)</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</si>
  <si>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</si>
  <si>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</si>
  <si>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</si>
  <si>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</si>
  <si>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</si>
  <si>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</si>
  <si>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</si>
  <si>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</si>
  <si>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</si>
  <si>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</si>
  <si>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</si>
  <si>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</si>
  <si>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</si>
  <si>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</si>
  <si>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</si>
  <si>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</si>
  <si>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</si>
  <si>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</si>
  <si>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</si>
  <si>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</si>
  <si>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</si>
  <si>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</si>
  <si>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</si>
  <si>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</si>
  <si>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</si>
  <si>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</si>
  <si>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</si>
  <si>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</si>
  <si>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</si>
  <si>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</si>
  <si>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</si>
  <si>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</si>
  <si>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</si>
  <si>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</si>
  <si>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</si>
  <si>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</si>
  <si>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</si>
  <si>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</si>
  <si>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</si>
  <si>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</si>
  <si>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</si>
  <si>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</si>
  <si>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</si>
  <si>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</si>
  <si>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</si>
  <si>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</si>
  <si>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</si>
  <si>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</si>
  <si>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</si>
  <si>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</si>
  <si>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</si>
  <si>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</si>
  <si>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</si>
  <si>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</si>
  <si>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</si>
  <si>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</si>
  <si>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</si>
  <si>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</si>
  <si>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</si>
  <si>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</si>
  <si>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</si>
  <si>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</si>
  <si>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</si>
  <si>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</si>
  <si>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</si>
  <si>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</si>
  <si>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</si>
  <si>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</si>
  <si>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</si>
  <si>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</si>
  <si>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</si>
  <si>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</si>
  <si>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</si>
  <si>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</si>
  <si>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</si>
  <si>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</si>
  <si>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</si>
  <si>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</si>
  <si>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</si>
  <si>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</si>
  <si>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</si>
  <si>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</si>
  <si>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</si>
  <si>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</si>
  <si>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</si>
  <si>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</si>
  <si>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</si>
  <si>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</si>
  <si>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</si>
  <si>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</si>
  <si>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</si>
  <si>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</si>
  <si>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</si>
  <si>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</si>
  <si>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</si>
  <si>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</si>
  <si>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</si>
  <si>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</si>
  <si>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</si>
  <si>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</si>
  <si>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</si>
  <si>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</si>
  <si>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</si>
  <si>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</si>
  <si>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</si>
  <si>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</si>
  <si>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</si>
  <si>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</si>
  <si>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</si>
  <si>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</si>
  <si>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</si>
  <si>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</si>
  <si>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</si>
  <si>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</si>
  <si>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</si>
  <si>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</si>
  <si>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</si>
  <si>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</si>
  <si>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</si>
  <si>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</si>
  <si>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</si>
  <si>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</si>
  <si>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</si>
  <si>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</si>
  <si>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</si>
  <si>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</si>
  <si>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</si>
  <si>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</si>
  <si>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</si>
  <si>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</si>
  <si>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</si>
  <si>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</si>
  <si>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</si>
  <si>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</si>
  <si>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</si>
  <si>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</si>
  <si>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</si>
  <si>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</si>
  <si>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</si>
  <si>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</si>
  <si>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</si>
  <si>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</si>
  <si>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</si>
  <si>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</si>
  <si>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</si>
  <si>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</si>
  <si>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</si>
  <si>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</si>
  <si>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</si>
  <si>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</si>
  <si>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</si>
  <si>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</si>
  <si>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</si>
  <si>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</si>
  <si>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</si>
  <si>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</si>
  <si>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</si>
  <si>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</si>
  <si>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</si>
  <si>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</si>
  <si>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</si>
  <si>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</si>
  <si>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</si>
  <si>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</si>
  <si>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</si>
  <si>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</si>
  <si>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</si>
  <si>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</si>
  <si>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</si>
  <si>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</si>
  <si>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</si>
  <si>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</si>
  <si>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</si>
  <si>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</si>
  <si>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</si>
  <si>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</si>
  <si>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</si>
  <si>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</si>
  <si>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</si>
  <si>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</si>
  <si>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</si>
  <si>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</si>
  <si>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</si>
  <si>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</si>
  <si>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</si>
  <si>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</si>
  <si>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</si>
  <si>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</si>
  <si>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</si>
  <si>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</si>
  <si>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</si>
  <si>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</si>
  <si>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</si>
  <si>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</si>
  <si>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</si>
  <si>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</si>
  <si>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</si>
  <si>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</si>
  <si>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</si>
  <si>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</si>
  <si>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</si>
  <si>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</si>
  <si>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</si>
  <si>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</si>
  <si>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</si>
  <si>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</si>
  <si>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</si>
  <si>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</si>
  <si>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</si>
  <si>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</si>
  <si>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</si>
  <si>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</si>
  <si>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</si>
  <si>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</si>
  <si>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</si>
  <si>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</si>
  <si>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</si>
  <si>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</si>
  <si>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</si>
  <si>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</si>
  <si>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</si>
  <si>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</si>
  <si>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</si>
  <si>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</si>
  <si>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</si>
  <si>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</si>
  <si>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</si>
  <si>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</si>
  <si>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</si>
  <si>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</si>
  <si>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</si>
  <si>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</si>
  <si>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</si>
  <si>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</si>
  <si>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</si>
  <si>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</si>
  <si>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</si>
  <si>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</si>
  <si>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</si>
  <si>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</si>
  <si>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</si>
  <si>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</si>
  <si>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</si>
  <si>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</si>
  <si>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</si>
  <si>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</si>
  <si>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</si>
  <si>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</si>
  <si>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</si>
  <si>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</si>
  <si>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</si>
  <si>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</si>
  <si>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</si>
  <si>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</si>
  <si>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</si>
  <si>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</si>
  <si>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</si>
  <si>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</si>
  <si>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</si>
  <si>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</si>
  <si>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</si>
  <si>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</si>
  <si>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</si>
  <si>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</si>
  <si>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</si>
  <si>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</si>
  <si>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</si>
  <si>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</si>
  <si>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</si>
  <si>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</si>
  <si>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</si>
  <si>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</si>
  <si>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</si>
  <si>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</si>
  <si>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</si>
  <si>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</si>
  <si>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</si>
  <si>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</si>
  <si>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</si>
  <si>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</si>
  <si>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</si>
  <si>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</si>
  <si>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</si>
  <si>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</si>
  <si>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</si>
  <si>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</si>
  <si>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</si>
  <si>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</si>
  <si>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</si>
  <si>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</si>
  <si>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</si>
  <si>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</si>
  <si>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</si>
  <si>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</si>
  <si>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</si>
  <si>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</si>
  <si>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</si>
  <si>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</si>
  <si>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</si>
  <si>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</si>
  <si>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</si>
  <si>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</si>
  <si>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</si>
  <si>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</si>
  <si>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</si>
  <si>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</si>
  <si>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</si>
  <si>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</si>
  <si>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</si>
  <si>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</si>
  <si>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</si>
  <si>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</si>
  <si>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</si>
  <si>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</si>
  <si>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</si>
  <si>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</si>
  <si>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</si>
  <si>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</si>
  <si>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</si>
  <si>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</si>
  <si>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</si>
  <si>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</si>
  <si>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</si>
  <si>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</si>
  <si>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</si>
  <si>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</si>
  <si>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</si>
  <si>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</si>
  <si>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</si>
  <si>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</si>
  <si>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</si>
  <si>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</si>
  <si>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</si>
  <si>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</si>
  <si>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</si>
  <si>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</si>
  <si>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</si>
  <si>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</si>
  <si>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</si>
  <si>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</si>
  <si>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</si>
  <si>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</si>
  <si>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</si>
  <si>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</si>
  <si>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</si>
  <si>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</si>
  <si>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</si>
  <si>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</si>
  <si>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</si>
  <si>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</si>
  <si>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</si>
  <si>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</si>
  <si>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</si>
  <si>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</si>
  <si>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</si>
  <si>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</si>
  <si>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</si>
  <si>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</si>
  <si>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</si>
  <si>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</si>
  <si>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</si>
  <si>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</si>
  <si>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</si>
  <si>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</si>
  <si>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</si>
  <si>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</si>
  <si>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</si>
  <si>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</si>
  <si>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</si>
  <si>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</si>
  <si>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</si>
  <si>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</si>
  <si>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</si>
  <si>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</si>
  <si>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</si>
  <si>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</si>
  <si>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</si>
  <si>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</si>
  <si>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</si>
  <si>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</si>
  <si>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</si>
  <si>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</si>
  <si>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</si>
  <si>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</si>
  <si>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</si>
  <si>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</si>
  <si>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</si>
  <si>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</si>
  <si>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</si>
  <si>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</si>
  <si>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</si>
  <si>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</si>
  <si>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</si>
  <si>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</si>
  <si>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</si>
  <si>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</si>
  <si>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</si>
  <si>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</si>
  <si>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</si>
  <si>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</si>
  <si>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</si>
  <si>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</si>
  <si>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</si>
  <si>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</si>
  <si>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</si>
  <si>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</si>
  <si>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</si>
  <si>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</si>
  <si>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</si>
  <si>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</si>
  <si>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</si>
  <si>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</si>
  <si>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</si>
  <si>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</si>
  <si>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</si>
  <si>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</si>
  <si>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</si>
  <si>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</si>
  <si>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</si>
  <si>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</si>
  <si>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</si>
  <si>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</si>
  <si>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</si>
  <si>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</si>
  <si>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</si>
  <si>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</si>
  <si>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</si>
  <si>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</si>
  <si>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</si>
  <si>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</si>
  <si>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</si>
  <si>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</si>
  <si>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</si>
  <si>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</si>
  <si>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</si>
  <si>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</si>
  <si>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</si>
  <si>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</si>
  <si>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</si>
  <si>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</si>
  <si>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</si>
  <si>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</si>
  <si>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</si>
  <si>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</si>
  <si>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</si>
  <si>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</si>
  <si>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</si>
  <si>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</si>
  <si>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</si>
  <si>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</si>
  <si>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</si>
  <si>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</si>
  <si>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</si>
  <si>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</si>
  <si>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</si>
  <si>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</si>
  <si>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</si>
  <si>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</si>
  <si>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</si>
  <si>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</si>
  <si>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</si>
  <si>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</si>
  <si>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</si>
  <si>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</si>
  <si>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</si>
  <si>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</si>
  <si>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</si>
  <si>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</si>
  <si>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</si>
  <si>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</si>
  <si>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</si>
  <si>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</si>
  <si>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</si>
  <si>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</si>
  <si>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</si>
  <si>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</si>
  <si>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</si>
  <si>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</si>
  <si>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</si>
  <si>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</si>
  <si>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</si>
  <si>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</si>
  <si>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</si>
  <si>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</si>
  <si>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</si>
  <si>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</si>
  <si>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</si>
  <si>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</si>
  <si>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</si>
  <si>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</si>
  <si>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</si>
  <si>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</si>
  <si>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</si>
  <si>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</si>
  <si>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</si>
  <si>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</si>
  <si>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</si>
  <si>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</si>
  <si>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</si>
  <si>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</si>
  <si>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</si>
  <si>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</si>
  <si>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</si>
  <si>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</si>
  <si>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</si>
  <si>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</si>
  <si>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</si>
  <si>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</si>
  <si>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</si>
  <si>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</si>
  <si>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</si>
  <si>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</si>
  <si>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</si>
  <si>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</si>
  <si>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</si>
  <si>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</si>
  <si>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</si>
  <si>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</si>
  <si>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</si>
  <si>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</si>
  <si>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</si>
  <si>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</si>
  <si>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</si>
  <si>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</si>
  <si>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</si>
  <si>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</si>
  <si>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</si>
  <si>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</si>
  <si>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</si>
  <si>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</si>
  <si>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</si>
  <si>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</si>
  <si>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</si>
  <si>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</si>
  <si>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</si>
  <si>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</si>
  <si>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</si>
  <si>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</si>
  <si>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</si>
  <si>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</si>
  <si>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</si>
  <si>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</si>
  <si>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</si>
  <si>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</si>
  <si>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</si>
  <si>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</si>
  <si>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</si>
  <si>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</si>
  <si>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</si>
  <si>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</si>
  <si>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</si>
  <si>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</si>
  <si>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</si>
  <si>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</si>
  <si>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</si>
  <si>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</si>
  <si>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</si>
  <si>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</si>
  <si>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</si>
  <si>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</si>
  <si>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</si>
  <si>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</si>
  <si>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</si>
  <si>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</si>
  <si>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</si>
  <si>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</si>
  <si>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</si>
  <si>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</si>
  <si>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</si>
  <si>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</si>
  <si>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</si>
  <si>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</si>
  <si>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</si>
  <si>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</si>
  <si>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</si>
  <si>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</si>
  <si>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</si>
  <si>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</si>
  <si>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</si>
  <si>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</si>
  <si>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</si>
  <si>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</si>
  <si>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</si>
  <si>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</si>
  <si>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</si>
  <si>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</si>
  <si>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</si>
  <si>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</si>
  <si>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</si>
  <si>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</si>
  <si>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</si>
  <si>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</si>
  <si>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</si>
  <si>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</si>
  <si>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</si>
  <si>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</si>
  <si>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</si>
  <si>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</si>
  <si>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</si>
  <si>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</si>
  <si>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</si>
  <si>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</si>
  <si>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</si>
  <si>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</si>
  <si>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</si>
  <si>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</si>
  <si>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</si>
  <si>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</si>
  <si>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</si>
  <si>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</si>
  <si>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</si>
  <si>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</si>
  <si>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</si>
  <si>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</si>
  <si>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</si>
  <si>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</si>
  <si>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</si>
  <si>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</si>
  <si>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</si>
  <si>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</si>
  <si>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</si>
  <si>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</si>
  <si>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</si>
  <si>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</si>
  <si>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</si>
  <si>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</si>
  <si>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</si>
  <si>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</si>
  <si>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</si>
  <si>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</si>
  <si>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</si>
  <si>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</si>
  <si>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</si>
  <si>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</si>
  <si>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</si>
  <si>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</si>
  <si>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</si>
  <si>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</si>
  <si>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</si>
  <si>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</si>
  <si>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</si>
  <si>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</si>
  <si>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</si>
  <si>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</si>
  <si>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</si>
  <si>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</si>
  <si>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</si>
  <si>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</si>
  <si>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</si>
  <si>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</si>
  <si>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</si>
  <si>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</si>
  <si>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</si>
  <si>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</si>
  <si>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</si>
  <si>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</si>
  <si>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</si>
  <si>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</si>
  <si>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</si>
  <si>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</si>
  <si>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</si>
  <si>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</si>
  <si>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</si>
  <si>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</si>
  <si>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</si>
  <si>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</si>
  <si>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</si>
  <si>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</si>
  <si>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</si>
  <si>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</si>
  <si>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</si>
  <si>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</si>
  <si>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</si>
  <si>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</si>
  <si>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</si>
  <si>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</si>
  <si>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</si>
  <si>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</si>
  <si>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</si>
  <si>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</si>
  <si>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</si>
  <si>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</si>
  <si>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</si>
  <si>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</si>
  <si>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</si>
  <si>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</si>
  <si>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</si>
  <si>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</si>
  <si>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</si>
  <si>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</si>
  <si>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</si>
  <si>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</si>
  <si>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</si>
  <si>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</si>
  <si>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</si>
  <si>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</si>
  <si>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</si>
  <si>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</si>
  <si>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</si>
  <si>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</si>
  <si>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</si>
  <si>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</si>
  <si>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</si>
  <si>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</si>
  <si>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</si>
  <si>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</si>
  <si>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</si>
  <si>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</si>
  <si>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</si>
  <si>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</si>
  <si>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</si>
  <si>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</si>
  <si>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</si>
  <si>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</si>
  <si>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</si>
  <si>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</si>
  <si>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</si>
  <si>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</si>
  <si>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</si>
  <si>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</si>
  <si>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</si>
  <si>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</si>
  <si>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</si>
  <si>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</si>
  <si>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</si>
  <si>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</si>
  <si>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</si>
  <si>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</si>
  <si>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</si>
  <si>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</si>
  <si>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</si>
  <si>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</si>
  <si>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</si>
  <si>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</si>
  <si>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</si>
  <si>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</si>
  <si>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</si>
  <si>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</si>
  <si>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</si>
  <si>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</si>
  <si>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</si>
  <si>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</si>
  <si>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</si>
  <si>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</si>
  <si>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</si>
  <si>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</si>
  <si>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</si>
  <si>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</si>
  <si>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</si>
  <si>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</si>
  <si>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</si>
  <si>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</si>
  <si>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</si>
  <si>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</si>
  <si>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</si>
  <si>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</si>
  <si>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</si>
  <si>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</si>
  <si>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</si>
  <si>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</si>
  <si>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</si>
  <si>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</si>
  <si>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</si>
  <si>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</si>
  <si>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</si>
  <si>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</si>
  <si>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</si>
  <si>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</si>
  <si>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</si>
  <si>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</si>
  <si>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</si>
  <si>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</si>
  <si>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</si>
  <si>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</si>
  <si>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</si>
  <si>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</si>
  <si>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</si>
  <si>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</si>
  <si>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</si>
  <si>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</si>
  <si>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</si>
  <si>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</si>
  <si>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</si>
  <si>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</si>
  <si>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</si>
  <si>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</si>
  <si>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</si>
  <si>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</si>
  <si>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</si>
  <si>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</si>
  <si>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</si>
  <si>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</si>
  <si>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</si>
  <si>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</si>
  <si>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</si>
  <si>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</si>
  <si>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</si>
  <si>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</si>
  <si>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</si>
  <si>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</si>
  <si>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</si>
  <si>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</si>
  <si>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</si>
  <si>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</si>
  <si>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</si>
  <si>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</si>
  <si>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</si>
  <si>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</si>
  <si>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</si>
  <si>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</si>
  <si>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</si>
  <si>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</si>
  <si>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</si>
  <si>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</si>
  <si>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</si>
  <si>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</si>
  <si>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</si>
  <si>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</si>
  <si>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</si>
  <si>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</si>
  <si>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</si>
  <si>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</si>
  <si>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</si>
  <si>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</si>
  <si>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</si>
  <si>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</si>
  <si>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</si>
  <si>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</si>
  <si>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</si>
  <si>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</si>
  <si>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</si>
  <si>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</si>
  <si>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</si>
  <si>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</si>
  <si>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</si>
  <si>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</si>
  <si>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</si>
  <si>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</si>
  <si>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</si>
  <si>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</si>
  <si>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</si>
  <si>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</si>
  <si>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</si>
  <si>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</si>
  <si>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</si>
  <si>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</si>
  <si>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</si>
  <si>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</si>
  <si>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</si>
  <si>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</si>
  <si>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</si>
  <si>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</si>
  <si>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</si>
  <si>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</si>
  <si>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</si>
  <si>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</si>
  <si>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</si>
  <si>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</si>
  <si>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</si>
  <si>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</si>
  <si>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</si>
  <si>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</si>
  <si>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</si>
  <si>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</si>
  <si>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</si>
  <si>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</si>
  <si>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</si>
  <si>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</si>
  <si>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</si>
  <si>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</si>
  <si>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</si>
  <si>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</si>
  <si>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</si>
  <si>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</si>
  <si>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</si>
  <si>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</si>
  <si>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</si>
  <si>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</si>
  <si>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</si>
  <si>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</si>
  <si>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</si>
  <si>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</si>
  <si>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</si>
  <si>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</si>
  <si>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</si>
  <si>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</si>
  <si>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</si>
  <si>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</si>
  <si>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</si>
  <si>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</si>
  <si>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</si>
  <si>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</si>
  <si>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</si>
  <si>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</si>
  <si>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</si>
  <si>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</si>
  <si>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</si>
  <si>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</si>
  <si>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</si>
  <si>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</si>
  <si>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</si>
  <si>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</si>
  <si>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</si>
  <si>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</si>
  <si>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</si>
  <si>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</si>
  <si>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</si>
  <si>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</si>
  <si>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</si>
  <si>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</si>
  <si>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</si>
  <si>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</si>
  <si>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</si>
  <si>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</si>
  <si>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</si>
  <si>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</si>
  <si>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</si>
  <si>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</si>
  <si>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</si>
  <si>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</si>
  <si>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</si>
  <si>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</si>
  <si>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</si>
  <si>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</si>
  <si>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</si>
  <si>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</si>
  <si>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</si>
  <si>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</si>
  <si>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</si>
  <si>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</si>
  <si>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</si>
  <si>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</si>
  <si>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</si>
  <si>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</si>
  <si>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</si>
  <si>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</si>
  <si>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</si>
  <si>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</si>
  <si>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</si>
  <si>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</si>
  <si>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</si>
  <si>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</si>
  <si>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</si>
  <si>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</si>
  <si>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</si>
  <si>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</si>
  <si>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</si>
  <si>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</si>
  <si>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</si>
  <si>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</si>
  <si>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</si>
  <si>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</si>
  <si>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</si>
  <si>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</si>
  <si>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</si>
  <si>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</si>
  <si>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</si>
  <si>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</si>
  <si>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</si>
  <si>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</si>
  <si>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</si>
  <si>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</si>
  <si>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</si>
  <si>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</si>
  <si>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</si>
  <si>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</si>
  <si>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</si>
  <si>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</si>
  <si>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</si>
  <si>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</si>
  <si>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</si>
  <si>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</si>
  <si>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</si>
  <si>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</si>
  <si>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</si>
  <si>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</si>
  <si>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</si>
  <si>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</si>
  <si>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</si>
  <si>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</si>
  <si>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</si>
  <si>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</si>
  <si>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</si>
  <si>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</si>
  <si>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</si>
  <si>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</si>
  <si>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</si>
  <si>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</si>
  <si>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</si>
  <si>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</si>
  <si>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</si>
  <si>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</si>
  <si>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</si>
  <si>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</si>
  <si>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</si>
  <si>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</si>
  <si>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</si>
  <si>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</si>
  <si>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</si>
  <si>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</si>
  <si>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</si>
  <si>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</si>
  <si>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</si>
  <si>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</si>
  <si>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</si>
  <si>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</si>
  <si>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</si>
  <si>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</si>
  <si>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</si>
  <si>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</si>
  <si>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</si>
  <si>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</si>
  <si>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</si>
  <si>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</si>
  <si>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</si>
  <si>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</si>
  <si>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</si>
  <si>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</si>
  <si>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</si>
  <si>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</si>
  <si>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</si>
  <si>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</si>
  <si>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</si>
  <si>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</si>
  <si>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</si>
  <si>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</si>
  <si>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</si>
  <si>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</si>
  <si>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</si>
  <si>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</si>
  <si>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</si>
  <si>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</si>
  <si>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</si>
  <si>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</si>
  <si>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</si>
  <si>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</si>
  <si>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</si>
  <si>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</si>
  <si>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</si>
  <si>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</si>
  <si>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</si>
  <si>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</si>
  <si>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</si>
  <si>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</si>
  <si>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</si>
  <si>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</si>
  <si>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</si>
  <si>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</si>
  <si>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</si>
  <si>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</si>
  <si>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</si>
  <si>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</si>
  <si>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</si>
  <si>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</si>
  <si>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</si>
  <si>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</si>
  <si>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</si>
  <si>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</si>
  <si>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</si>
  <si>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</si>
  <si>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</si>
  <si>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</si>
  <si>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</si>
  <si>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</si>
  <si>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</si>
  <si>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</si>
  <si>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</si>
  <si>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</si>
  <si>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</si>
  <si>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</si>
  <si>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</si>
  <si>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</si>
  <si>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</si>
  <si>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</si>
  <si>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</si>
  <si>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</si>
  <si>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</si>
  <si>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</si>
  <si>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</si>
  <si>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</si>
  <si>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</si>
  <si>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</si>
  <si>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</si>
  <si>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</si>
  <si>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</si>
  <si>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</si>
  <si>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</si>
  <si>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</si>
  <si>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</si>
  <si>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</si>
  <si>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</si>
  <si>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</si>
  <si>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</si>
  <si>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</si>
  <si>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</si>
  <si>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</si>
  <si>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</si>
  <si>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</si>
  <si>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</si>
  <si>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</si>
  <si>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</si>
  <si>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</si>
  <si>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</si>
  <si>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</si>
  <si>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</si>
  <si>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</si>
  <si>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</si>
  <si>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</si>
  <si>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</si>
  <si>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</si>
  <si>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</si>
  <si>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</si>
  <si>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</si>
  <si>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</si>
  <si>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</si>
  <si>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</si>
  <si>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</si>
  <si>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</si>
  <si>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</si>
  <si>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</si>
  <si>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</si>
  <si>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</si>
  <si>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</si>
  <si>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</si>
  <si>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</si>
  <si>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</si>
  <si>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</si>
  <si>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</si>
  <si>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</si>
  <si>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</si>
  <si>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</si>
  <si>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</si>
  <si>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</si>
  <si>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</si>
  <si>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</si>
  <si>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</si>
  <si>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</si>
  <si>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</si>
  <si>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</si>
  <si>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</si>
  <si>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</si>
  <si>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</si>
  <si>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</si>
  <si>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</si>
  <si>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</si>
  <si>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</si>
  <si>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</si>
  <si>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</si>
  <si>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</si>
  <si>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</si>
  <si>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</si>
  <si>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</si>
  <si>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</si>
  <si>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</si>
  <si>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</si>
  <si>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</si>
  <si>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</si>
  <si>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</si>
  <si>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</si>
  <si>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</si>
  <si>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</si>
  <si>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</si>
  <si>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</si>
  <si>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</si>
  <si>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</si>
  <si>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</si>
  <si>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</si>
  <si>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</si>
  <si>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</si>
  <si>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</si>
  <si>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</si>
  <si>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</si>
  <si>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</si>
  <si>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</si>
  <si>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</si>
  <si>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</si>
  <si>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</si>
  <si>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</si>
  <si>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</si>
  <si>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</si>
  <si>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</si>
  <si>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</si>
  <si>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</si>
  <si>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</si>
  <si>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</si>
  <si>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</si>
  <si>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</si>
  <si>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</si>
  <si>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</si>
  <si>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</si>
  <si>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</si>
  <si>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</si>
  <si>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</si>
  <si>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</si>
  <si>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</si>
  <si>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</si>
  <si>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</si>
  <si>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</si>
  <si>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</si>
  <si>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</si>
  <si>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</si>
  <si>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</si>
  <si>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</si>
  <si>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</si>
  <si>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</si>
  <si>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</si>
  <si>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</si>
  <si>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</si>
  <si>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</si>
  <si>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</si>
  <si>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</si>
  <si>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</si>
  <si>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</si>
  <si>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</si>
  <si>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</si>
  <si>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</si>
  <si>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</si>
  <si>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</si>
  <si>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</si>
  <si>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</si>
  <si>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</si>
  <si>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</si>
  <si>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</si>
  <si>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</si>
  <si>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</si>
  <si>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</si>
  <si>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</si>
  <si>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</si>
  <si>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</si>
  <si>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</si>
  <si>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</si>
  <si>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</si>
  <si>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</si>
  <si>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</si>
  <si>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</si>
  <si>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</si>
  <si>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</si>
  <si>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</si>
  <si>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</si>
  <si>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</si>
  <si>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</si>
  <si>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</si>
  <si>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</si>
  <si>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</si>
  <si>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</si>
  <si>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</si>
  <si>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</si>
  <si>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</si>
  <si>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</si>
  <si>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</si>
  <si>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</si>
  <si>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</si>
  <si>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</si>
  <si>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</si>
  <si>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</si>
  <si>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</si>
  <si>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</si>
  <si>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</si>
  <si>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</si>
  <si>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</si>
  <si>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</si>
  <si>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</si>
  <si>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</si>
  <si>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</si>
  <si>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</si>
  <si>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</si>
  <si>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</si>
  <si>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</si>
  <si>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</si>
  <si>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</si>
  <si>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</si>
  <si>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</si>
  <si>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</si>
  <si>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</si>
  <si>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</si>
  <si>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</si>
  <si>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</si>
  <si>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</si>
  <si>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</si>
  <si>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</si>
  <si>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</si>
  <si>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</si>
  <si>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</si>
  <si>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</si>
  <si>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</si>
  <si>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</si>
  <si>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</si>
  <si>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</si>
  <si>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</si>
  <si>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</si>
  <si>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</si>
  <si>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</si>
  <si>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</si>
  <si>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</si>
  <si>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</si>
  <si>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</si>
  <si>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</si>
  <si>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</si>
  <si>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</si>
  <si>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</si>
  <si>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</si>
  <si>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</si>
  <si>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</si>
  <si>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</si>
  <si>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</si>
  <si>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</si>
  <si>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</si>
  <si>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</si>
  <si>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</si>
  <si>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</si>
  <si>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</si>
  <si>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</si>
  <si>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</si>
  <si>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</si>
  <si>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</si>
  <si>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</si>
  <si>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</si>
  <si>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</si>
  <si>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</si>
  <si>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</si>
  <si>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</si>
  <si>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</si>
  <si>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</si>
  <si>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</si>
  <si>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</si>
  <si>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</si>
  <si>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</si>
  <si>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</si>
  <si>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</si>
  <si>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</si>
  <si>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</si>
  <si>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</si>
  <si>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</si>
  <si>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</si>
  <si>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</si>
  <si>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</si>
  <si>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</si>
  <si>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</si>
  <si>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</si>
  <si>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</si>
  <si>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</si>
  <si>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</si>
  <si>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</si>
  <si>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</si>
  <si>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</si>
  <si>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</si>
  <si>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</si>
  <si>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</si>
  <si>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</si>
  <si>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</si>
  <si>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</si>
  <si>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</si>
  <si>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</si>
  <si>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</si>
  <si>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</si>
  <si>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</si>
  <si>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</si>
  <si>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</si>
  <si>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</si>
  <si>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</si>
  <si>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</si>
  <si>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</si>
  <si>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</si>
  <si>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</si>
  <si>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</si>
  <si>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</si>
  <si>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</si>
  <si>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</si>
  <si>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</si>
  <si>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</si>
  <si>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</si>
  <si>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</si>
  <si>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</si>
  <si>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</si>
  <si>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</si>
  <si>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</si>
  <si>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</si>
  <si>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</si>
  <si>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</si>
  <si>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</si>
  <si>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</si>
  <si>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</si>
  <si>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</si>
  <si>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</si>
  <si>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</si>
  <si>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</si>
  <si>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</si>
  <si>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</si>
  <si>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</si>
  <si>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</si>
  <si>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</si>
  <si>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</si>
  <si>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</si>
  <si>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</si>
  <si>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</si>
  <si>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</si>
  <si>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</si>
  <si>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</si>
  <si>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</si>
  <si>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</si>
  <si>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</si>
  <si>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</si>
  <si>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</si>
  <si>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</si>
  <si>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</si>
  <si>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</si>
  <si>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</si>
  <si>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</si>
  <si>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</si>
  <si>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</si>
  <si>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</si>
  <si>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</si>
  <si>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</si>
  <si>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</si>
  <si>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</si>
  <si>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</si>
  <si>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</si>
  <si>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</si>
  <si>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</si>
  <si>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</si>
  <si>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</si>
  <si>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</si>
  <si>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</si>
  <si>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</si>
  <si>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</si>
  <si>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</si>
  <si>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</si>
  <si>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</si>
  <si>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</si>
  <si>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</si>
  <si>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</si>
  <si>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</si>
  <si>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</si>
  <si>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</si>
  <si>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</si>
  <si>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</si>
  <si>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</si>
  <si>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</si>
  <si>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</si>
  <si>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</si>
  <si>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</si>
  <si>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</si>
  <si>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</si>
  <si>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</si>
  <si>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</si>
  <si>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</si>
  <si>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</si>
  <si>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</si>
  <si>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</si>
  <si>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</si>
  <si>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</si>
  <si>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</si>
  <si>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</si>
  <si>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</si>
  <si>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</si>
  <si>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</si>
  <si>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</si>
  <si>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</si>
  <si>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</si>
  <si>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</si>
  <si>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</si>
  <si>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</si>
  <si>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</si>
  <si>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</si>
  <si>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</si>
  <si>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</si>
  <si>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</si>
  <si>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</si>
  <si>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</si>
  <si>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</si>
  <si>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</si>
  <si>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</si>
  <si>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</si>
  <si>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</si>
  <si>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</si>
  <si>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</si>
  <si>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</si>
  <si>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</si>
  <si>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</si>
  <si>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</si>
  <si>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</si>
  <si>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</si>
  <si>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</si>
  <si>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</si>
  <si>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</si>
  <si>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</si>
  <si>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</si>
  <si>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</si>
  <si>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</si>
  <si>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</si>
  <si>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</si>
  <si>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</si>
  <si>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</si>
  <si>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</si>
  <si>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</si>
  <si>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</si>
  <si>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</si>
  <si>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</si>
  <si>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</si>
  <si>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</si>
  <si>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</si>
  <si>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</si>
  <si>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</si>
  <si>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</si>
  <si>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</si>
  <si>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</si>
  <si>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</si>
  <si>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</si>
  <si>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</si>
  <si>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</si>
  <si>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</si>
  <si>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</si>
  <si>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</si>
  <si>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</si>
  <si>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</si>
  <si>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</si>
  <si>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</si>
  <si>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</si>
  <si>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</si>
  <si>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</si>
  <si>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</si>
  <si>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</si>
  <si>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</si>
  <si>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</si>
  <si>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</si>
  <si>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</si>
  <si>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</si>
  <si>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</si>
  <si>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</si>
  <si>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</si>
  <si>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</si>
  <si>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</si>
  <si>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</si>
  <si>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</si>
  <si>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</si>
  <si>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</si>
  <si>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</si>
  <si>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</si>
  <si>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</si>
  <si>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</si>
  <si>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</si>
  <si>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</si>
  <si>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</si>
  <si>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</si>
  <si>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</si>
  <si>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</si>
  <si>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</si>
  <si>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</si>
  <si>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</si>
  <si>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</si>
  <si>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</si>
  <si>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</si>
  <si>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</si>
  <si>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</si>
  <si>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</si>
  <si>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</si>
  <si>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</si>
  <si>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</si>
  <si>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</si>
  <si>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</si>
  <si>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</si>
  <si>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</si>
  <si>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</si>
  <si>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</si>
  <si>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</si>
  <si>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</si>
  <si>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</si>
  <si>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</si>
  <si>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</si>
  <si>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</si>
  <si>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</si>
  <si>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</si>
  <si>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</si>
  <si>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</si>
  <si>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</si>
  <si>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</si>
  <si>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</si>
  <si>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</si>
  <si>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</si>
  <si>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</si>
  <si>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</si>
  <si>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</si>
  <si>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</si>
  <si>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</si>
  <si>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</si>
  <si>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</si>
  <si>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</si>
  <si>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</si>
  <si>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</si>
  <si>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</si>
  <si>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</si>
  <si>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</si>
  <si>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</si>
  <si>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</si>
  <si>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</si>
  <si>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</si>
  <si>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</si>
  <si>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</si>
  <si>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</si>
  <si>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</si>
  <si>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</si>
  <si>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</si>
  <si>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</si>
  <si>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</si>
  <si>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</si>
  <si>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</si>
  <si>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</si>
  <si>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</si>
  <si>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</si>
  <si>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</si>
  <si>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</si>
  <si>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</si>
  <si>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</si>
  <si>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</si>
  <si>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</si>
  <si>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</si>
  <si>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</si>
  <si>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</si>
  <si>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</si>
  <si>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</si>
  <si>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</si>
  <si>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</si>
  <si>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</si>
  <si>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</si>
  <si>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</si>
  <si>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</si>
  <si>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</si>
  <si>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</si>
  <si>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</si>
  <si>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</si>
  <si>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</si>
  <si>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</si>
  <si>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</si>
  <si>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</si>
  <si>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</si>
  <si>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</si>
  <si>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</si>
  <si>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</si>
  <si>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</si>
  <si>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</si>
  <si>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</si>
  <si>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</si>
  <si>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</si>
  <si>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</si>
  <si>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</si>
  <si>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</si>
  <si>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</si>
  <si>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</si>
  <si>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</si>
  <si>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</si>
  <si>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</si>
  <si>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</si>
  <si>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</si>
  <si>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</si>
  <si>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</si>
  <si>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</si>
  <si>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</si>
  <si>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</si>
  <si>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</si>
  <si>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</si>
  <si>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</si>
  <si>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</si>
  <si>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</si>
  <si>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</si>
  <si>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</si>
  <si>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</si>
  <si>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</si>
  <si>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</si>
  <si>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</si>
  <si>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</si>
  <si>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</si>
  <si>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</si>
  <si>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</si>
  <si>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</si>
  <si>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</si>
  <si>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</si>
  <si>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</si>
  <si>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</si>
  <si>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</si>
  <si>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</si>
  <si>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</si>
  <si>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</si>
  <si>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</si>
  <si>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</si>
  <si>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</si>
  <si>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</si>
  <si>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</si>
  <si>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</si>
  <si>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</si>
  <si>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</si>
  <si>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</si>
  <si>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</si>
  <si>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</si>
  <si>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</si>
  <si>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</si>
  <si>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</si>
  <si>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</si>
  <si>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</si>
  <si>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</si>
  <si>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</si>
  <si>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</si>
  <si>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</si>
  <si>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</si>
  <si>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</si>
  <si>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</si>
  <si>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</si>
  <si>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</si>
  <si>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</si>
  <si>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</si>
  <si>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</si>
  <si>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</si>
  <si>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</si>
  <si>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</si>
  <si>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</si>
  <si>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</si>
  <si>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</si>
  <si>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</si>
  <si>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</si>
  <si>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</si>
  <si>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</si>
  <si>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</si>
  <si>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</si>
  <si>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</si>
  <si>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</si>
  <si>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</si>
  <si>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</si>
  <si>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</si>
  <si>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</si>
  <si>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</si>
  <si>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</si>
  <si>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</si>
  <si>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</si>
  <si>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</si>
  <si>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</si>
  <si>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</si>
  <si>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</si>
  <si>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</si>
  <si>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</si>
  <si>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</si>
  <si>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</si>
  <si>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</si>
  <si>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</si>
  <si>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</si>
  <si>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</si>
  <si>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</si>
  <si>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</si>
  <si>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</si>
  <si>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</si>
  <si>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</si>
  <si>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</si>
  <si>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</si>
  <si>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</si>
  <si>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</si>
  <si>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</si>
  <si>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</si>
  <si>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</si>
  <si>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</si>
  <si>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</si>
  <si>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</si>
  <si>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</si>
  <si>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</si>
  <si>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</si>
  <si>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</si>
  <si>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</si>
  <si>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</si>
  <si>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</si>
  <si>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</si>
  <si>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</si>
  <si>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</si>
  <si>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</si>
  <si>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</si>
  <si>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</si>
  <si>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</si>
  <si>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</si>
  <si>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</si>
  <si>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</si>
  <si>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</si>
  <si>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</si>
  <si>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</si>
  <si>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</si>
  <si>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</si>
  <si>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</si>
  <si>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</si>
  <si>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</si>
  <si>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</si>
  <si>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</si>
  <si>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</si>
  <si>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</si>
  <si>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</si>
  <si>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</si>
  <si>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</si>
  <si>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</si>
  <si>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</si>
  <si>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</si>
  <si>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</si>
  <si>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</si>
  <si>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</si>
  <si>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</si>
  <si>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</si>
  <si>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</si>
  <si>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</si>
  <si>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</si>
  <si>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</si>
  <si>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</si>
  <si>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</si>
  <si>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</si>
  <si>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</si>
  <si>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</si>
  <si>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</si>
  <si>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</si>
  <si>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</si>
  <si>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</si>
  <si>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</si>
  <si>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</si>
  <si>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</si>
  <si>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</si>
  <si>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</si>
  <si>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</si>
  <si>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</si>
  <si>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</si>
  <si>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</si>
  <si>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</si>
  <si>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</si>
  <si>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</si>
  <si>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</si>
  <si>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</si>
  <si>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</si>
  <si>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</si>
  <si>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</si>
  <si>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</si>
  <si>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</si>
  <si>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</si>
  <si>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</si>
  <si>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</si>
  <si>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</si>
  <si>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</si>
  <si>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</si>
  <si>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</si>
  <si>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</si>
  <si>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</si>
  <si>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</si>
  <si>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</si>
  <si>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</si>
  <si>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</si>
  <si>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</si>
  <si>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</si>
  <si>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</si>
  <si>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</si>
  <si>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</si>
  <si>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</si>
  <si>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</si>
  <si>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</si>
  <si>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</si>
  <si>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</si>
  <si>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</si>
  <si>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</si>
  <si>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</si>
  <si>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</si>
  <si>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</si>
  <si>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</si>
  <si>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</si>
  <si>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</si>
  <si>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</si>
  <si>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</si>
  <si>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</si>
  <si>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</si>
  <si>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</si>
  <si>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</si>
  <si>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</si>
  <si>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</si>
  <si>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</si>
  <si>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</si>
  <si>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</si>
  <si>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</si>
  <si>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</si>
  <si>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</si>
  <si>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</si>
  <si>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</si>
  <si>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</si>
  <si>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</si>
  <si>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</si>
  <si>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</si>
  <si>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</si>
  <si>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</si>
  <si>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</si>
  <si>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</si>
  <si>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</si>
  <si>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</si>
  <si>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</si>
  <si>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</si>
  <si>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</si>
  <si>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</si>
  <si>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</si>
  <si>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</si>
  <si>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</si>
  <si>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</si>
  <si>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</si>
  <si>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</si>
  <si>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</si>
  <si>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</si>
  <si>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</si>
  <si>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</si>
  <si>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</si>
  <si>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</si>
  <si>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</si>
  <si>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</si>
  <si>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</si>
  <si>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</si>
  <si>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</si>
  <si>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</si>
  <si>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</si>
  <si>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</si>
  <si>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</si>
  <si>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</si>
  <si>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</si>
  <si>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</si>
  <si>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</si>
  <si>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</si>
  <si>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</si>
  <si>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</si>
  <si>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</si>
  <si>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</si>
  <si>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</si>
  <si>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</si>
  <si>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</si>
  <si>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</si>
  <si>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</si>
  <si>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</si>
  <si>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</si>
  <si>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</si>
  <si>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</si>
  <si>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</si>
  <si>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</si>
  <si>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</si>
  <si>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</si>
  <si>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</si>
  <si>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</si>
  <si>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</si>
  <si>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</si>
  <si>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</si>
  <si>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</si>
  <si>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</si>
  <si>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</si>
  <si>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</si>
  <si>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</si>
  <si>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</si>
  <si>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</si>
  <si>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</si>
  <si>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</si>
  <si>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</si>
  <si>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</si>
  <si>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</si>
  <si>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</si>
  <si>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</si>
  <si>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</si>
  <si>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</si>
  <si>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</si>
  <si>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</si>
  <si>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</si>
  <si>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</si>
  <si>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</si>
  <si>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</si>
  <si>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</si>
  <si>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</si>
  <si>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</si>
  <si>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</si>
  <si>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</si>
  <si>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</si>
  <si>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</si>
  <si>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</si>
  <si>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</si>
  <si>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</si>
  <si>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</si>
  <si>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</si>
  <si>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</si>
  <si>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</si>
  <si>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</si>
  <si>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</si>
  <si>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</si>
  <si>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</si>
  <si>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</si>
  <si>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</si>
  <si>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</si>
  <si>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</si>
  <si>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</si>
  <si>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</si>
  <si>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</si>
  <si>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</si>
  <si>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</si>
  <si>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</si>
  <si>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</si>
  <si>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</si>
  <si>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</si>
  <si>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</si>
  <si>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</si>
  <si>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</si>
  <si>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</si>
  <si>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</si>
  <si>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</si>
  <si>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</si>
  <si>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</si>
  <si>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</si>
  <si>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</si>
  <si>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</si>
  <si>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</si>
  <si>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</si>
  <si>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</si>
  <si>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</si>
  <si>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</si>
  <si>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</si>
  <si>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</si>
  <si>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</si>
  <si>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</si>
  <si>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</si>
  <si>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</si>
  <si>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</si>
  <si>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</si>
  <si>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</si>
  <si>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</si>
  <si>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</si>
  <si>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</si>
  <si>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</si>
  <si>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</si>
  <si>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</si>
  <si>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</si>
  <si>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</si>
  <si>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</si>
  <si>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</si>
  <si>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</si>
  <si>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</si>
  <si>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</si>
  <si>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</si>
  <si>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</si>
  <si>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</si>
  <si>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</si>
  <si>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</si>
  <si>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</si>
  <si>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</si>
  <si>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</si>
  <si>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</si>
  <si>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</si>
  <si>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</si>
  <si>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</si>
  <si>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</si>
  <si>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</si>
  <si>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</si>
  <si>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</si>
  <si>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</si>
  <si>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</si>
  <si>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</si>
  <si>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</si>
  <si>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</si>
  <si>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</si>
  <si>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</si>
  <si>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</si>
  <si>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</si>
  <si>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</si>
  <si>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</si>
  <si>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</si>
  <si>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</si>
  <si>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</si>
  <si>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</si>
  <si>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</si>
  <si>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</si>
  <si>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</si>
  <si>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</si>
  <si>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</si>
  <si>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</si>
  <si>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</si>
  <si>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</si>
  <si>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</si>
  <si>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</si>
  <si>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</si>
  <si>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</si>
  <si>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</si>
  <si>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</si>
  <si>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</si>
  <si>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</si>
  <si>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</si>
  <si>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</si>
  <si>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</si>
  <si>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</si>
  <si>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</si>
  <si>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</si>
  <si>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</si>
  <si>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</si>
  <si>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</si>
  <si>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</si>
  <si>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</si>
  <si>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</si>
  <si>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</si>
  <si>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</si>
  <si>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</si>
  <si>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</si>
  <si>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</si>
  <si>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</si>
  <si>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</si>
  <si>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</si>
  <si>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</si>
  <si>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</si>
  <si>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</si>
  <si>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</si>
  <si>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</si>
  <si>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</si>
  <si>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</si>
  <si>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</si>
  <si>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</si>
  <si>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</si>
  <si>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</si>
  <si>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</si>
  <si>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</si>
  <si>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</si>
  <si>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</si>
  <si>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</si>
  <si>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</si>
  <si>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</si>
  <si>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</si>
  <si>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</si>
  <si>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</si>
  <si>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</si>
  <si>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</si>
  <si>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</si>
  <si>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</si>
  <si>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</si>
  <si>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</si>
  <si>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</si>
  <si>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</si>
  <si>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</si>
  <si>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</si>
  <si>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</si>
  <si>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</si>
  <si>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</si>
  <si>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</si>
  <si>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</si>
  <si>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</si>
  <si>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</si>
  <si>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</si>
  <si>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</si>
  <si>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</si>
  <si>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</si>
  <si>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</si>
  <si>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</si>
  <si>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</si>
  <si>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</si>
  <si>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</si>
  <si>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</si>
  <si>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</si>
  <si>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</si>
  <si>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</si>
  <si>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</si>
  <si>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</si>
  <si>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</si>
  <si>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</si>
  <si>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</si>
  <si>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</si>
  <si>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</si>
  <si>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</si>
  <si>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</si>
  <si>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</si>
  <si>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</si>
  <si>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</si>
  <si>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</si>
  <si>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</si>
  <si>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</si>
  <si>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</si>
  <si>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</si>
  <si>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</si>
  <si>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</si>
  <si>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</si>
  <si>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</si>
  <si>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</si>
  <si>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</si>
  <si>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</si>
  <si>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</si>
  <si>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</si>
  <si>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</si>
  <si>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</si>
  <si>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</si>
  <si>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</si>
  <si>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</si>
  <si>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</si>
  <si>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</si>
  <si>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</si>
  <si>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</si>
  <si>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</si>
  <si>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</si>
  <si>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</si>
  <si>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</si>
  <si>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</si>
  <si>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</si>
  <si>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</si>
  <si>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</si>
  <si>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</si>
  <si>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</si>
  <si>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</si>
  <si>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</si>
  <si>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</si>
  <si>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</si>
  <si>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</si>
  <si>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</si>
  <si>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</si>
  <si>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</si>
  <si>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</si>
  <si>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</si>
  <si>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</si>
  <si>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</si>
  <si>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</si>
  <si>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</si>
  <si>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</si>
  <si>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</si>
  <si>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</si>
  <si>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</si>
  <si>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</si>
  <si>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</si>
  <si>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</si>
  <si>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</si>
  <si>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</si>
  <si>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</si>
  <si>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</si>
  <si>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</si>
  <si>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</si>
  <si>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</si>
  <si>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</si>
  <si>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</si>
  <si>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</si>
  <si>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</si>
  <si>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</si>
  <si>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</si>
  <si>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</si>
  <si>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</si>
  <si>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</si>
  <si>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</si>
  <si>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</si>
  <si>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</si>
  <si>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</si>
  <si>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</si>
  <si>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</si>
  <si>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</si>
  <si>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</si>
  <si>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</si>
  <si>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</si>
  <si>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</si>
  <si>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</si>
  <si>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</si>
  <si>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</si>
  <si>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</si>
  <si>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</si>
  <si>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</si>
  <si>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</si>
  <si>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</si>
  <si>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</si>
  <si>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</si>
  <si>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</si>
  <si>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</si>
  <si>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</si>
  <si>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</si>
  <si>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</si>
  <si>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</si>
  <si>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</si>
  <si>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</si>
  <si>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</si>
  <si>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</si>
  <si>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</si>
  <si>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</si>
  <si>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</si>
  <si>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</si>
  <si>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</si>
  <si>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</si>
  <si>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</si>
  <si>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</si>
  <si>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</si>
  <si>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</si>
  <si>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</si>
  <si>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</si>
  <si>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</si>
  <si>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</si>
  <si>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</si>
  <si>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</si>
  <si>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</si>
  <si>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</si>
  <si>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</si>
  <si>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</si>
  <si>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</si>
  <si>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</si>
  <si>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</si>
  <si>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</si>
  <si>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</si>
  <si>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</si>
  <si>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</si>
  <si>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</si>
  <si>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</si>
  <si>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</si>
  <si>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</si>
  <si>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</si>
  <si>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</si>
  <si>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</si>
  <si>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</si>
  <si>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</si>
  <si>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</si>
  <si>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</si>
  <si>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</si>
  <si>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</si>
  <si>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</si>
  <si>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</si>
  <si>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</si>
  <si>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</si>
  <si>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</si>
  <si>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</si>
  <si>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</si>
  <si>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</si>
  <si>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</si>
  <si>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</si>
  <si>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</si>
  <si>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</si>
  <si>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</si>
  <si>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</si>
  <si>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</si>
  <si>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</si>
  <si>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</si>
  <si>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</si>
  <si>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</si>
  <si>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</si>
  <si>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</si>
  <si>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</si>
  <si>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</si>
  <si>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</si>
  <si>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</si>
  <si>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</si>
  <si>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</si>
  <si>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</si>
  <si>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</si>
  <si>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</si>
  <si>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</si>
  <si>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</si>
  <si>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</si>
  <si>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</si>
  <si>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</si>
  <si>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</si>
  <si>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</si>
  <si>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</si>
  <si>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</si>
  <si>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</si>
  <si>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</si>
  <si>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</si>
  <si>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</si>
  <si>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</si>
  <si>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</si>
  <si>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</si>
  <si>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</si>
  <si>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</si>
  <si>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</si>
  <si>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</si>
  <si>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</si>
  <si>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</si>
  <si>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</si>
  <si>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</si>
  <si>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</si>
  <si>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</si>
  <si>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</si>
  <si>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</si>
  <si>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</si>
  <si>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</si>
  <si>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</si>
  <si>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</si>
  <si>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</si>
  <si>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</si>
  <si>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</si>
  <si>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</si>
  <si>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</si>
  <si>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</si>
  <si>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</si>
  <si>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</si>
  <si>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</si>
  <si>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</si>
  <si>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</si>
  <si>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</si>
  <si>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</si>
  <si>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</si>
  <si>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</si>
  <si>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</si>
  <si>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</si>
  <si>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</si>
  <si>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</si>
  <si>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</si>
  <si>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</si>
  <si>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</si>
  <si>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</si>
  <si>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</si>
  <si>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</si>
  <si>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</si>
  <si>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</si>
  <si>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</si>
  <si>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</si>
  <si>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</si>
  <si>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</si>
  <si>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</si>
  <si>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</si>
  <si>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</si>
  <si>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</si>
  <si>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</si>
  <si>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</si>
  <si>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</si>
  <si>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</si>
  <si>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</si>
  <si>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</si>
  <si>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</si>
  <si>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</si>
  <si>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</si>
  <si>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</si>
  <si>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</si>
  <si>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</si>
  <si>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</si>
  <si>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</si>
  <si>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</si>
  <si>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</si>
  <si>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</si>
  <si>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</si>
  <si>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</si>
  <si>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</si>
  <si>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</si>
  <si>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</si>
  <si>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</si>
  <si>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</si>
  <si>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</si>
  <si>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</si>
  <si>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</si>
  <si>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</si>
  <si>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</si>
  <si>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</si>
  <si>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</si>
  <si>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</si>
  <si>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</si>
  <si>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</si>
  <si>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</si>
  <si>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</si>
  <si>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</si>
  <si>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</si>
  <si>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</si>
  <si>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</si>
  <si>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</si>
  <si>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</si>
  <si>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</si>
  <si>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</si>
  <si>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</si>
  <si>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</si>
  <si>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</si>
  <si>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</si>
  <si>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</si>
  <si>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</si>
  <si>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</si>
  <si>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</si>
  <si>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</si>
  <si>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</si>
  <si>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</si>
  <si>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</si>
  <si>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</si>
  <si>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</si>
  <si>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</si>
  <si>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</si>
  <si>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</si>
  <si>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</si>
  <si>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</si>
  <si>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</si>
  <si>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</si>
  <si>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</si>
  <si>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</si>
  <si>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</si>
  <si>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</si>
  <si>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</si>
  <si>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</si>
  <si>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</si>
  <si>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</si>
  <si>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</si>
  <si>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</si>
  <si>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</si>
  <si>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</si>
  <si>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</si>
  <si>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</si>
  <si>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</si>
  <si>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</si>
  <si>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</si>
  <si>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</si>
  <si>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</si>
  <si>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</si>
  <si>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</si>
  <si>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</si>
  <si>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</si>
  <si>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</si>
  <si>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</si>
  <si>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</si>
  <si>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</si>
  <si>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</si>
  <si>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</si>
  <si>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</si>
  <si>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</si>
  <si>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</si>
  <si>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</si>
  <si>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</si>
  <si>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</si>
  <si>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</si>
  <si>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</si>
  <si>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</si>
  <si>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</si>
  <si>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</si>
  <si>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</si>
  <si>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</si>
  <si>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</si>
  <si>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</si>
  <si>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</si>
  <si>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</si>
  <si>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</si>
  <si>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</si>
  <si>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</si>
  <si>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</si>
  <si>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</si>
  <si>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</si>
  <si>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</si>
  <si>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</si>
  <si>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</si>
  <si>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</si>
  <si>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</si>
  <si>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</si>
  <si>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</si>
  <si>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</si>
  <si>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</si>
  <si>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</si>
  <si>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</si>
  <si>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</si>
  <si>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</si>
  <si>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</si>
  <si>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</si>
  <si>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</si>
  <si>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</si>
  <si>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</si>
  <si>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</si>
  <si>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</si>
  <si>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</si>
  <si>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</si>
  <si>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</si>
  <si>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</si>
  <si>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</si>
  <si>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</si>
  <si>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</si>
  <si>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</si>
  <si>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</si>
  <si>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</si>
  <si>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</si>
  <si>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</si>
  <si>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</si>
  <si>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</si>
  <si>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</si>
  <si>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</si>
  <si>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</si>
  <si>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</si>
  <si>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</si>
  <si>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</si>
  <si>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</si>
  <si>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</si>
  <si>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</si>
  <si>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</si>
  <si>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</si>
  <si>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</si>
  <si>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</si>
  <si>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</si>
  <si>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</si>
  <si>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</si>
  <si>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</si>
  <si>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</si>
  <si>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</si>
  <si>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</si>
  <si>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</si>
  <si>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</si>
  <si>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</si>
  <si>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</si>
  <si>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</si>
  <si>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</si>
  <si>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</si>
  <si>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</si>
  <si>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</si>
  <si>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</si>
  <si>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</si>
  <si>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</si>
  <si>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</si>
  <si>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</si>
  <si>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</si>
  <si>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</si>
  <si>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</si>
  <si>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</si>
  <si>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</si>
  <si>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</si>
  <si>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</si>
  <si>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</si>
  <si>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</si>
  <si>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</si>
  <si>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</si>
  <si>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</si>
  <si>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</si>
  <si>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</si>
  <si>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</si>
  <si>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</si>
  <si>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</si>
  <si>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</si>
  <si>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</si>
  <si>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</si>
  <si>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</si>
  <si>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</si>
  <si>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</si>
  <si>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</si>
  <si>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</si>
  <si>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</si>
  <si>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</si>
  <si>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</si>
  <si>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</si>
  <si>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</si>
  <si>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</si>
  <si>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</si>
  <si>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</si>
  <si>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</si>
  <si>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</si>
  <si>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</si>
  <si>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</si>
  <si>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</si>
  <si>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</si>
  <si>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</si>
  <si>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</si>
  <si>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</si>
  <si>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</si>
  <si>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</si>
  <si>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</si>
  <si>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</si>
  <si>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</si>
  <si>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</si>
  <si>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</si>
  <si>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</si>
  <si>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</si>
  <si>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</si>
  <si>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</si>
  <si>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</si>
  <si>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</si>
  <si>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</si>
  <si>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</si>
  <si>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</si>
  <si>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</si>
  <si>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</si>
  <si>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</si>
  <si>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</si>
  <si>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</si>
  <si>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</si>
  <si>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</si>
  <si>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</si>
  <si>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</si>
  <si>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</si>
  <si>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</si>
  <si>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</si>
  <si>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</si>
  <si>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</si>
  <si>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</si>
  <si>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</si>
  <si>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</si>
  <si>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</si>
  <si>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</si>
  <si>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</si>
  <si>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</si>
  <si>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</si>
  <si>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</si>
  <si>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</si>
  <si>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</si>
  <si>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</si>
  <si>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</si>
  <si>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</si>
  <si>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</si>
  <si>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</si>
  <si>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</si>
  <si>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</si>
  <si>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</si>
  <si>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</si>
  <si>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</si>
  <si>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</si>
  <si>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</si>
  <si>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</si>
  <si>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</si>
  <si>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</si>
  <si>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</si>
  <si>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</si>
  <si>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</si>
  <si>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</si>
  <si>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</si>
  <si>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</si>
  <si>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</si>
  <si>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</si>
  <si>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</si>
  <si>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</si>
  <si>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</si>
  <si>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</si>
  <si>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</si>
  <si>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</si>
  <si>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</si>
  <si>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</si>
  <si>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</si>
  <si>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</si>
  <si>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</si>
  <si>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</si>
  <si>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</si>
  <si>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</si>
  <si>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</si>
  <si>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</si>
  <si>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</si>
  <si>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</si>
  <si>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</si>
  <si>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</si>
  <si>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</si>
  <si>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</si>
  <si>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</si>
  <si>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</si>
  <si>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</si>
  <si>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</si>
  <si>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</si>
  <si>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</si>
  <si>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</si>
  <si>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</si>
  <si>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</si>
  <si>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</si>
  <si>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</si>
  <si>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</si>
  <si>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</si>
  <si>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</si>
  <si>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</si>
  <si>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</si>
  <si>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</si>
  <si>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</si>
  <si>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</si>
  <si>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</si>
  <si>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</si>
  <si>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</si>
  <si>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</si>
  <si>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</si>
  <si>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</si>
  <si>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</si>
  <si>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</si>
  <si>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</si>
  <si>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</si>
  <si>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</si>
  <si>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</si>
  <si>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</si>
  <si>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</si>
  <si>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</si>
  <si>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</si>
  <si>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</si>
  <si>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</si>
  <si>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</si>
  <si>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</si>
  <si>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</si>
  <si>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</si>
  <si>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</si>
  <si>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</si>
  <si>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</si>
  <si>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</si>
  <si>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</si>
  <si>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</si>
  <si>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</si>
  <si>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</si>
  <si>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</si>
  <si>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</si>
  <si>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</si>
  <si>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</si>
  <si>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</si>
  <si>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</si>
  <si>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</si>
  <si>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</si>
  <si>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</si>
  <si>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</si>
  <si>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</si>
  <si>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</si>
  <si>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</si>
  <si>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</si>
  <si>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</si>
  <si>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</si>
  <si>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</si>
  <si>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</si>
  <si>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</si>
  <si>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</si>
  <si>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</si>
  <si>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</si>
  <si>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</si>
  <si>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</si>
  <si>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</si>
  <si>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</si>
  <si>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</si>
  <si>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</si>
  <si>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</si>
  <si>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</si>
  <si>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</si>
  <si>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</si>
  <si>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</si>
  <si>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</si>
  <si>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</si>
  <si>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</si>
  <si>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</si>
  <si>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</si>
  <si>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</si>
  <si>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</si>
  <si>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</si>
  <si>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</si>
  <si>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</si>
  <si>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</si>
  <si>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</si>
  <si>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</si>
  <si>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</si>
  <si>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</si>
  <si>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</si>
  <si>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</si>
  <si>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</si>
  <si>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</si>
  <si>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</si>
  <si>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</si>
  <si>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</si>
  <si>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</si>
  <si>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</si>
  <si>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</si>
  <si>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</si>
  <si>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</si>
  <si>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</si>
  <si>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</si>
  <si>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</si>
  <si>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</si>
  <si>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</si>
  <si>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</si>
  <si>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</si>
  <si>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</si>
  <si>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</si>
  <si>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</si>
  <si>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</si>
  <si>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</si>
  <si>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</si>
  <si>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</si>
  <si>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</si>
  <si>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</si>
  <si>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</si>
  <si>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</si>
  <si>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</si>
  <si>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</si>
  <si>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</si>
  <si>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</si>
  <si>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</si>
  <si>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</si>
  <si>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</si>
  <si>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</si>
  <si>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</si>
  <si>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</si>
  <si>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</si>
  <si>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</si>
  <si>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</si>
  <si>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</si>
  <si>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</si>
  <si>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</si>
  <si>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</si>
  <si>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</si>
  <si>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</si>
  <si>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</si>
  <si>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</si>
  <si>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</si>
  <si>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</si>
  <si>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</si>
  <si>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</si>
  <si>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</si>
  <si>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</si>
  <si>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</si>
  <si>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</si>
  <si>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</si>
  <si>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</si>
  <si>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</si>
  <si>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</si>
  <si>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</si>
  <si>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</si>
  <si>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</si>
  <si>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</si>
  <si>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</si>
  <si>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</si>
  <si>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</si>
  <si>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</si>
  <si>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</si>
  <si>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</si>
  <si>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</si>
  <si>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</si>
  <si>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</si>
  <si>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</si>
  <si>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</si>
  <si>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</si>
  <si>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</si>
  <si>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</si>
  <si>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</si>
  <si>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</si>
  <si>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</si>
  <si>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</si>
  <si>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</si>
  <si>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</si>
  <si>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</si>
  <si>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</si>
  <si>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</si>
  <si>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</si>
  <si>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</si>
  <si>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</si>
  <si>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</si>
  <si>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</si>
  <si>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</si>
  <si>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</si>
  <si>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</si>
  <si>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</si>
  <si>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</si>
  <si>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</si>
  <si>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</si>
  <si>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</si>
  <si>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</si>
  <si>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</si>
  <si>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</si>
  <si>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</si>
  <si>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</si>
  <si>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</si>
  <si>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</si>
  <si>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</si>
  <si>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</si>
  <si>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</si>
  <si>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</si>
  <si>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</si>
  <si>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</si>
  <si>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</si>
  <si>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</si>
  <si>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</si>
  <si>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</si>
  <si>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</si>
  <si>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</si>
  <si>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</si>
  <si>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</si>
  <si>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</si>
  <si>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</si>
  <si>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</si>
  <si>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</si>
  <si>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</si>
  <si>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</si>
  <si>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</si>
  <si>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</si>
  <si>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</si>
  <si>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</si>
  <si>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</si>
  <si>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</si>
  <si>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</si>
  <si>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</si>
  <si>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</si>
  <si>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</si>
  <si>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</si>
  <si>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</si>
  <si>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</si>
  <si>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</si>
  <si>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</si>
  <si>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</si>
  <si>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</si>
  <si>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</si>
  <si>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</si>
  <si>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</si>
  <si>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</si>
  <si>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</si>
  <si>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</si>
  <si>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</si>
  <si>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</si>
  <si>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</si>
  <si>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</si>
  <si>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</si>
  <si>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</si>
  <si>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</si>
  <si>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</si>
  <si>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</si>
  <si>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</si>
  <si>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</si>
  <si>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</si>
  <si>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</si>
  <si>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</si>
  <si>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</si>
  <si>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</si>
  <si>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</si>
  <si>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</si>
  <si>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</si>
  <si>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</si>
  <si>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</si>
  <si>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</si>
  <si>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</si>
  <si>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</si>
  <si>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</si>
  <si>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</si>
  <si>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</si>
  <si>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</si>
  <si>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</si>
  <si>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</si>
  <si>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</si>
  <si>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</si>
  <si>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</si>
  <si>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</si>
  <si>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</si>
  <si>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</si>
  <si>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</si>
  <si>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</si>
  <si>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</si>
  <si>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</si>
  <si>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</si>
  <si>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</si>
  <si>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</si>
  <si>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</si>
  <si>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</si>
  <si>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</si>
  <si>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</si>
  <si>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</si>
  <si>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</si>
  <si>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</si>
  <si>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</si>
  <si>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</si>
  <si>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</si>
  <si>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</si>
  <si>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</si>
  <si>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</si>
  <si>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</si>
  <si>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</si>
  <si>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</si>
  <si>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</si>
  <si>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</si>
  <si>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</si>
  <si>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</si>
  <si>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</si>
  <si>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</si>
  <si>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</si>
  <si>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</si>
  <si>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</si>
  <si>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</si>
  <si>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</si>
  <si>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</si>
  <si>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</si>
  <si>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</si>
  <si>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</si>
  <si>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</si>
  <si>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</si>
  <si>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</si>
  <si>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</si>
  <si>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</si>
  <si>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</si>
  <si>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</si>
  <si>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</si>
  <si>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</si>
  <si>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</si>
  <si>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</si>
  <si>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</si>
  <si>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</si>
  <si>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</si>
  <si>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</si>
  <si>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</si>
  <si>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</si>
  <si>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</si>
  <si>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</si>
  <si>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</si>
  <si>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</si>
  <si>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</si>
  <si>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</si>
  <si>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</si>
  <si>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</si>
  <si>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</si>
  <si>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</si>
  <si>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</si>
  <si>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</si>
  <si>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</si>
  <si>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</si>
  <si>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</si>
  <si>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</si>
  <si>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</si>
  <si>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</si>
  <si>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</si>
  <si>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</si>
  <si>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</si>
  <si>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</si>
  <si>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</si>
  <si>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</si>
  <si>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</si>
  <si>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</si>
  <si>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</si>
  <si>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</si>
  <si>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</si>
  <si>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</si>
  <si>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</si>
  <si>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</si>
  <si>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</si>
  <si>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</si>
  <si>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</si>
  <si>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</si>
  <si>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</si>
  <si>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</si>
  <si>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</si>
  <si>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</si>
  <si>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</si>
  <si>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</si>
  <si>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</si>
  <si>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</si>
  <si>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</si>
  <si>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</si>
  <si>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</si>
  <si>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</si>
  <si>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</si>
  <si>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</si>
  <si>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</si>
  <si>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</si>
  <si>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</si>
  <si>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</si>
  <si>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</si>
  <si>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</si>
  <si>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</si>
  <si>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</si>
  <si>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</si>
  <si>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</si>
  <si>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</si>
  <si>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</si>
  <si>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</si>
  <si>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</si>
  <si>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</si>
  <si>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</si>
  <si>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</si>
  <si>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</si>
  <si>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</si>
  <si>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</si>
  <si>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</si>
  <si>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</si>
  <si>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</si>
  <si>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</si>
  <si>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</si>
  <si>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</si>
  <si>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</si>
  <si>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</si>
  <si>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</si>
  <si>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</si>
  <si>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</si>
  <si>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</si>
  <si>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</si>
  <si>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</si>
  <si>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</si>
  <si>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</si>
  <si>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</si>
  <si>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</si>
  <si>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</si>
  <si>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</si>
  <si>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</si>
  <si>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</si>
  <si>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</si>
  <si>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</si>
  <si>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</si>
  <si>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</si>
  <si>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</si>
  <si>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</si>
  <si>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</si>
  <si>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</si>
  <si>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</si>
  <si>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</si>
  <si>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</si>
  <si>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</si>
  <si>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</si>
  <si>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</si>
  <si>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</si>
  <si>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</si>
  <si>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</si>
  <si>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</si>
  <si>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</si>
  <si>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</si>
  <si>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</si>
  <si>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</si>
  <si>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</si>
  <si>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</si>
  <si>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</si>
  <si>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</si>
  <si>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</si>
  <si>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</si>
  <si>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</si>
  <si>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</si>
  <si>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</si>
  <si>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</si>
  <si>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</si>
  <si>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</si>
  <si>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</si>
  <si>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</si>
  <si>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</si>
  <si>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</si>
  <si>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</si>
  <si>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</si>
  <si>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</si>
  <si>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</si>
  <si>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</si>
  <si>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</si>
  <si>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</si>
  <si>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</si>
  <si>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</si>
  <si>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</si>
  <si>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</si>
  <si>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</si>
  <si>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</si>
  <si>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</si>
  <si>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</si>
  <si>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</si>
  <si>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</si>
  <si>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</si>
  <si>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</si>
  <si>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</si>
  <si>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</si>
  <si>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</si>
  <si>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</si>
  <si>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</si>
  <si>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</si>
  <si>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</si>
  <si>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</si>
  <si>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</si>
  <si>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</si>
  <si>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</si>
  <si>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</si>
  <si>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</si>
  <si>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</si>
  <si>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</si>
  <si>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</si>
  <si>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</si>
  <si>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</si>
  <si>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</si>
  <si>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</si>
  <si>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</si>
  <si>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</si>
  <si>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</si>
  <si>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</si>
  <si>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</si>
  <si>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</si>
  <si>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</si>
  <si>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</si>
  <si>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</si>
  <si>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</si>
  <si>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</si>
  <si>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</si>
  <si>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</si>
  <si>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</si>
  <si>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</si>
  <si>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</si>
  <si>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</si>
  <si>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</si>
  <si>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</si>
  <si>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</si>
  <si>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</si>
  <si>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</si>
  <si>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</si>
  <si>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</si>
  <si>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</si>
  <si>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</si>
  <si>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</si>
  <si>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</si>
  <si>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</si>
  <si>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</si>
  <si>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</si>
  <si>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</si>
  <si>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</si>
  <si>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</si>
  <si>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</si>
  <si>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</si>
  <si>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</si>
  <si>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</si>
  <si>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</si>
  <si>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</si>
  <si>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</si>
  <si>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</si>
  <si>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</si>
  <si>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</si>
  <si>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</si>
  <si>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</si>
  <si>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</si>
  <si>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</si>
  <si>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</si>
  <si>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</si>
  <si>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</si>
  <si>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</si>
  <si>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</si>
  <si>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</si>
  <si>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</si>
  <si>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</si>
  <si>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</si>
  <si>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</si>
  <si>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</si>
  <si>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</si>
  <si>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</si>
  <si>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</si>
  <si>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</si>
  <si>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</si>
  <si>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</si>
  <si>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</si>
  <si>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</si>
  <si>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</si>
  <si>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</si>
  <si>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</si>
  <si>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</si>
  <si>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</si>
  <si>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</si>
  <si>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</si>
  <si>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</si>
  <si>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</si>
  <si>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</si>
  <si>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</si>
  <si>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</si>
  <si>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</si>
  <si>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</si>
  <si>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</si>
  <si>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</si>
  <si>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</si>
  <si>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</si>
  <si>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</si>
  <si>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</si>
  <si>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</si>
  <si>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</si>
  <si>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</si>
  <si>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</si>
  <si>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</si>
  <si>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</si>
  <si>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</si>
  <si>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</si>
  <si>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</si>
  <si>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</si>
  <si>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</si>
  <si>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</si>
  <si>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</si>
  <si>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</si>
  <si>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</si>
  <si>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</si>
  <si>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</si>
  <si>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</si>
  <si>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</si>
  <si>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</si>
  <si>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</si>
  <si>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</si>
  <si>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</si>
  <si>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</si>
  <si>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</si>
  <si>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</si>
  <si>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</si>
  <si>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</si>
  <si>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</si>
  <si>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</si>
  <si>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</si>
  <si>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</si>
  <si>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</si>
  <si>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</si>
  <si>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</si>
  <si>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</si>
  <si>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</si>
  <si>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</si>
  <si>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</si>
  <si>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</si>
  <si>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</si>
  <si>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</si>
  <si>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</si>
  <si>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</si>
  <si>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</si>
  <si>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</si>
  <si>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</si>
  <si>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</si>
  <si>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</si>
  <si>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</si>
  <si>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</si>
  <si>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</si>
  <si>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</si>
  <si>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</si>
  <si>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</si>
  <si>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</si>
  <si>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</si>
  <si>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</si>
  <si>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</si>
  <si>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</si>
  <si>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</si>
  <si>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</si>
  <si>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</si>
  <si>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</si>
  <si>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</si>
  <si>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</si>
  <si>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</si>
  <si>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</si>
  <si>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</si>
  <si>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</si>
  <si>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</si>
  <si>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</si>
  <si>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</si>
  <si>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</si>
  <si>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</si>
  <si>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</si>
  <si>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</si>
  <si>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</si>
  <si>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</si>
  <si>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</si>
  <si>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</si>
  <si>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</si>
  <si>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</si>
  <si>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</si>
  <si>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</si>
  <si>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</si>
  <si>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</si>
  <si>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</si>
  <si>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</si>
  <si>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</si>
  <si>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</si>
  <si>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</si>
  <si>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</si>
  <si>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</si>
  <si>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</si>
  <si>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</si>
  <si>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</si>
  <si>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</si>
  <si>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</si>
  <si>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</si>
  <si>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</si>
  <si>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</si>
  <si>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</si>
  <si>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</si>
  <si>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</si>
  <si>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</si>
  <si>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</si>
  <si>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</si>
  <si>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</si>
  <si>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</si>
  <si>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</si>
  <si>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</si>
  <si>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</si>
  <si>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</si>
  <si>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</si>
  <si>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</si>
  <si>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</si>
  <si>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</si>
  <si>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</si>
  <si>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</si>
  <si>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</si>
  <si>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</si>
  <si>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</si>
  <si>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</si>
  <si>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</si>
  <si>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</si>
  <si>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</si>
  <si>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</si>
  <si>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</si>
  <si>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</si>
  <si>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</si>
  <si>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</si>
  <si>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</si>
  <si>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</si>
  <si>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</si>
  <si>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</si>
  <si>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</si>
  <si>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</si>
  <si>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</si>
  <si>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</si>
  <si>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</si>
  <si>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</si>
  <si>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</si>
  <si>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</si>
  <si>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</si>
  <si>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</si>
  <si>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</si>
  <si>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</si>
  <si>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</si>
  <si>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</si>
  <si>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</si>
  <si>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</si>
  <si>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</si>
  <si>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</si>
  <si>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</si>
  <si>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</si>
  <si>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</si>
  <si>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</si>
  <si>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</si>
  <si>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</si>
  <si>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</si>
  <si>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</si>
  <si>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</si>
  <si>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</si>
  <si>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</si>
  <si>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</si>
  <si>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</si>
  <si>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</si>
  <si>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</si>
  <si>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</si>
  <si>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</si>
  <si>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</si>
  <si>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</si>
  <si>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</si>
  <si>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</si>
  <si>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</si>
  <si>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</si>
  <si>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</si>
  <si>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</si>
  <si>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</si>
  <si>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</si>
  <si>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</si>
  <si>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</si>
  <si>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</si>
  <si>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</si>
  <si>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</si>
  <si>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</si>
  <si>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</si>
  <si>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</si>
  <si>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</si>
  <si>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</si>
  <si>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</si>
  <si>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</si>
  <si>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</si>
  <si>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</si>
  <si>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</si>
  <si>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</si>
  <si>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</si>
  <si>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</si>
  <si>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</si>
  <si>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</si>
  <si>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</si>
  <si>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</si>
  <si>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</si>
  <si>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</si>
  <si>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</si>
  <si>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</si>
  <si>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</si>
  <si>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</si>
  <si>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</si>
  <si>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</si>
  <si>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</si>
  <si>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</si>
  <si>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</si>
  <si>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</si>
  <si>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</si>
  <si>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</si>
  <si>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</si>
  <si>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</si>
  <si>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</si>
  <si>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</si>
  <si>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</si>
  <si>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</si>
  <si>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</si>
  <si>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</si>
  <si>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</si>
  <si>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</si>
  <si>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</si>
  <si>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</si>
  <si>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</si>
  <si>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</si>
  <si>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</si>
  <si>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</si>
  <si>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</si>
  <si>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</si>
  <si>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</si>
  <si>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</si>
  <si>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</si>
  <si>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</si>
  <si>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</si>
  <si>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</si>
  <si>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</si>
  <si>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</si>
  <si>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</si>
  <si>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</si>
  <si>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</si>
  <si>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</si>
  <si>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</si>
  <si>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</si>
  <si>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</si>
  <si>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</si>
  <si>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</si>
  <si>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</si>
  <si>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</si>
  <si>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</si>
  <si>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</si>
  <si>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</si>
  <si>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</si>
  <si>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</si>
  <si>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</si>
  <si>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</si>
  <si>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</si>
  <si>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</si>
  <si>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</si>
  <si>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</si>
  <si>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</si>
  <si>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</si>
  <si>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</si>
  <si>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</si>
  <si>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</si>
  <si>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</si>
  <si>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</si>
  <si>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</si>
  <si>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</si>
  <si>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</si>
  <si>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</si>
  <si>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</si>
  <si>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</si>
  <si>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</si>
  <si>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</si>
  <si>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</si>
  <si>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</si>
  <si>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</si>
  <si>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</si>
  <si>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</si>
  <si>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</si>
  <si>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</si>
  <si>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</si>
  <si>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</si>
  <si>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</si>
  <si>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</si>
  <si>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</si>
  <si>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</si>
  <si>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</si>
  <si>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</si>
  <si>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</si>
  <si>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</si>
  <si>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</si>
  <si>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</si>
  <si>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</si>
  <si>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TITLE</t>
  </si>
  <si>
    <t>First Name</t>
  </si>
  <si>
    <t>Smoker</t>
  </si>
  <si>
    <t>Nonsmoker</t>
  </si>
  <si>
    <t>Smoking Habit</t>
  </si>
  <si>
    <t>bmi</t>
  </si>
  <si>
    <t>weight status</t>
  </si>
  <si>
    <t>below 18.5</t>
  </si>
  <si>
    <t>Underweight</t>
  </si>
  <si>
    <t>18.5-24.9</t>
  </si>
  <si>
    <t>25.0-29.9</t>
  </si>
  <si>
    <t>Overweight</t>
  </si>
  <si>
    <t>30.0 and above</t>
  </si>
  <si>
    <t>Obesity</t>
  </si>
  <si>
    <t>Weight Status</t>
  </si>
  <si>
    <t>Normal weight</t>
  </si>
  <si>
    <t>Diabetes Status</t>
  </si>
  <si>
    <t>DOB</t>
  </si>
  <si>
    <t>AGE</t>
  </si>
  <si>
    <t>Number Of Major Surgeries</t>
  </si>
  <si>
    <t>Row Labels</t>
  </si>
  <si>
    <t>Grand Total</t>
  </si>
  <si>
    <t>Count of Cancer history</t>
  </si>
  <si>
    <t>Sum of Number Of Major Surgeries</t>
  </si>
  <si>
    <t>Average of HBA1C</t>
  </si>
  <si>
    <t>ANALYSIS USING PIE</t>
  </si>
  <si>
    <t>Sum of charges</t>
  </si>
  <si>
    <t>Over weight</t>
  </si>
  <si>
    <t>Under weight</t>
  </si>
  <si>
    <t>Diabetes</t>
  </si>
  <si>
    <t>Normal</t>
  </si>
  <si>
    <t>Prediabetes</t>
  </si>
  <si>
    <t>Average of charges</t>
  </si>
  <si>
    <t>Average of BMI</t>
  </si>
  <si>
    <t>HEALTHCARE ANALYSIS</t>
  </si>
  <si>
    <t>ANALYSIS USING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</si>
</sst>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4009]dd/mm/yyyy;@"/>
    <numFmt numFmtId="166" formatCode="&quot;₹&quot;\ #,##0.00"/>
  </numFmts>
  <fonts count="17" x14ac:knownFonts="1">
    <font>
      <sz val="11"/>
      <color theme="1"/>
      <name val="Calibri"/>
      <scheme val="minor"/>
    </font>
    <font>
      <sz val="11"/>
      <color theme="1"/>
      <name val="Calibri"/>
      <family val="2"/>
      <scheme val="minor"/>
    </font>
    <font>
      <b/>
      <sz val="12"/>
      <color theme="0"/>
      <name val="Calibri"/>
    </font>
    <font>
      <sz val="11"/>
      <color theme="1"/>
      <name val="Calibri"/>
    </font>
    <font>
      <sz val="12"/>
      <color theme="1"/>
      <name val="Calibri"/>
    </font>
    <font>
      <b/>
      <sz val="11"/>
      <color rgb="FF632D09"/>
      <name val="Calibri"/>
    </font>
    <font>
      <b/>
      <sz val="12"/>
      <color rgb="FF002060"/>
      <name val="Calibri"/>
    </font>
    <font>
      <sz val="11"/>
      <color theme="1"/>
      <name val="Calibri"/>
      <scheme val="minor"/>
    </font>
    <font>
      <b/>
      <sz val="11"/>
      <color theme="1"/>
      <name val="Calibri"/>
    </font>
    <font>
      <sz val="11"/>
      <name val="Calibri"/>
    </font>
    <font>
      <b/>
      <sz val="11"/>
      <color theme="0"/>
      <name val="Calibri"/>
      <family val="2"/>
      <scheme val="minor"/>
    </font>
    <font>
      <b/>
      <sz val="11"/>
      <color theme="1"/>
      <name val="Calibri"/>
      <family val="2"/>
      <scheme val="minor"/>
    </font>
    <font>
      <b/>
      <sz val="12"/>
      <color theme="0"/>
      <name val="Calibri"/>
      <family val="2"/>
      <scheme val="minor"/>
    </font>
    <font>
      <b/>
      <sz val="12"/>
      <color theme="1"/>
      <name val="Calibri"/>
      <family val="2"/>
    </font>
    <font>
      <b/>
      <sz val="11"/>
      <color theme="1"/>
      <name val="Calibri"/>
      <family val="2"/>
    </font>
    <font>
      <b/>
      <sz val="12"/>
      <color theme="1"/>
      <name val="Calibri"/>
      <family val="2"/>
      <scheme val="minor"/>
    </font>
    <font>
      <b/>
      <i/>
      <u/>
      <sz val="16"/>
      <color theme="1"/>
      <name val="Calibri"/>
      <family val="2"/>
      <scheme val="minor"/>
    </font>
  </fonts>
  <fills count="18">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theme="7"/>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FF00"/>
        <bgColor indexed="64"/>
      </patternFill>
    </fill>
    <fill>
      <patternFill patternType="solid">
        <fgColor rgb="FFFF66CC"/>
        <bgColor rgb="FF7030A0"/>
      </patternFill>
    </fill>
    <fill>
      <patternFill patternType="solid">
        <fgColor rgb="FFFF66CC"/>
        <bgColor indexed="64"/>
      </patternFill>
    </fill>
    <fill>
      <patternFill patternType="solid">
        <fgColor rgb="FFFF66CC"/>
        <bgColor rgb="FFFFC000"/>
      </patternFill>
    </fill>
    <fill>
      <patternFill patternType="solid">
        <fgColor rgb="FFFF66CC"/>
        <bgColor rgb="FF00B0F0"/>
      </patternFill>
    </fill>
    <fill>
      <patternFill patternType="solid">
        <fgColor theme="5"/>
        <bgColor indexed="64"/>
      </patternFill>
    </fill>
    <fill>
      <patternFill patternType="solid">
        <fgColor theme="9"/>
        <bgColor indexed="64"/>
      </patternFill>
    </fill>
    <fill>
      <patternFill patternType="solid">
        <fgColor theme="9"/>
        <bgColor rgb="FFFFFF00"/>
      </patternFill>
    </fill>
    <fill>
      <patternFill patternType="solid">
        <fgColor theme="9"/>
        <bgColor rgb="FF9CC2E5"/>
      </patternFill>
    </fill>
    <fill>
      <patternFill patternType="solid">
        <fgColor rgb="FF00B0F0"/>
        <bgColor rgb="FFFFC000"/>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9">
    <xf numFmtId="0" fontId="0" fillId="0" borderId="0" xfId="0"/>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xf numFmtId="0" fontId="5" fillId="3" borderId="2" xfId="0" applyFont="1" applyFill="1" applyBorder="1" applyAlignment="1">
      <alignment horizontal="center" vertical="center"/>
    </xf>
    <xf numFmtId="0" fontId="6" fillId="4" borderId="1" xfId="0" applyFont="1" applyFill="1" applyBorder="1" applyAlignment="1">
      <alignment horizontal="center" vertical="center"/>
    </xf>
    <xf numFmtId="0" fontId="7" fillId="0" borderId="0" xfId="0" applyFont="1"/>
    <xf numFmtId="0" fontId="5" fillId="3" borderId="1" xfId="0" applyFont="1" applyFill="1" applyBorder="1" applyAlignment="1">
      <alignment horizontal="center" vertical="center"/>
    </xf>
    <xf numFmtId="0" fontId="6" fillId="4" borderId="6" xfId="0" applyFont="1" applyFill="1" applyBorder="1" applyAlignment="1">
      <alignment horizontal="center" vertical="center"/>
    </xf>
    <xf numFmtId="0" fontId="0" fillId="6" borderId="7" xfId="0" applyFill="1" applyBorder="1"/>
    <xf numFmtId="0" fontId="12" fillId="7" borderId="7" xfId="0" applyFont="1" applyFill="1" applyBorder="1" applyAlignment="1">
      <alignment horizontal="center" vertical="center"/>
    </xf>
    <xf numFmtId="0" fontId="10" fillId="7" borderId="0" xfId="0" applyFont="1" applyFill="1" applyAlignment="1">
      <alignment horizontal="center" vertical="center"/>
    </xf>
    <xf numFmtId="0" fontId="0" fillId="8" borderId="7" xfId="0" applyFill="1" applyBorder="1"/>
    <xf numFmtId="0" fontId="0" fillId="0" borderId="7" xfId="0" applyBorder="1"/>
    <xf numFmtId="0" fontId="4" fillId="0" borderId="7" xfId="0" applyFont="1" applyBorder="1"/>
    <xf numFmtId="0" fontId="7" fillId="0" borderId="7" xfId="0" applyFont="1" applyBorder="1"/>
    <xf numFmtId="0" fontId="7" fillId="0" borderId="7" xfId="0" applyFont="1" applyBorder="1" applyAlignment="1">
      <alignment horizontal="center"/>
    </xf>
    <xf numFmtId="0" fontId="0" fillId="0" borderId="7" xfId="0" applyBorder="1" applyAlignment="1">
      <alignment horizontal="center"/>
    </xf>
    <xf numFmtId="165" fontId="0" fillId="0" borderId="7" xfId="0" applyNumberFormat="1" applyBorder="1"/>
    <xf numFmtId="166" fontId="7" fillId="0" borderId="7" xfId="0" applyNumberFormat="1" applyFont="1" applyBorder="1"/>
    <xf numFmtId="0" fontId="7" fillId="0" borderId="7" xfId="0" applyFont="1" applyBorder="1" applyAlignment="1">
      <alignment horizontal="left"/>
    </xf>
    <xf numFmtId="0" fontId="4" fillId="0" borderId="8" xfId="0" applyFont="1" applyBorder="1"/>
    <xf numFmtId="0" fontId="0" fillId="0" borderId="8" xfId="0" applyBorder="1"/>
    <xf numFmtId="0" fontId="7" fillId="0" borderId="8" xfId="0" applyFont="1" applyBorder="1"/>
    <xf numFmtId="0" fontId="7" fillId="0" borderId="8" xfId="0" applyFont="1" applyBorder="1" applyAlignment="1">
      <alignment horizontal="center"/>
    </xf>
    <xf numFmtId="0" fontId="0" fillId="0" borderId="8" xfId="0" applyBorder="1" applyAlignment="1">
      <alignment horizontal="center"/>
    </xf>
    <xf numFmtId="165" fontId="0" fillId="0" borderId="8" xfId="0" applyNumberFormat="1" applyBorder="1"/>
    <xf numFmtId="166" fontId="7" fillId="0" borderId="8" xfId="0" applyNumberFormat="1" applyFont="1" applyBorder="1"/>
    <xf numFmtId="164" fontId="13" fillId="9" borderId="9" xfId="0" applyNumberFormat="1" applyFont="1" applyFill="1" applyBorder="1" applyAlignment="1">
      <alignment horizontal="center" vertical="center"/>
    </xf>
    <xf numFmtId="0" fontId="11" fillId="10" borderId="10" xfId="0" applyFont="1" applyFill="1" applyBorder="1" applyAlignment="1">
      <alignment horizontal="center" vertical="center"/>
    </xf>
    <xf numFmtId="0" fontId="14" fillId="11" borderId="10" xfId="0" applyFont="1" applyFill="1" applyBorder="1" applyAlignment="1">
      <alignment horizontal="center" vertical="center"/>
    </xf>
    <xf numFmtId="0" fontId="14" fillId="11" borderId="10" xfId="0" applyFont="1" applyFill="1" applyBorder="1" applyAlignment="1">
      <alignment horizontal="center" vertical="center" wrapText="1"/>
    </xf>
    <xf numFmtId="0" fontId="15" fillId="10" borderId="10" xfId="0" applyFont="1" applyFill="1" applyBorder="1" applyAlignment="1">
      <alignment vertical="center" wrapText="1"/>
    </xf>
    <xf numFmtId="165" fontId="15" fillId="10" borderId="10" xfId="0" applyNumberFormat="1" applyFont="1" applyFill="1" applyBorder="1" applyAlignment="1">
      <alignment horizontal="center" vertical="center"/>
    </xf>
    <xf numFmtId="166" fontId="13" fillId="12" borderId="10" xfId="0" applyNumberFormat="1" applyFont="1" applyFill="1" applyBorder="1" applyAlignment="1">
      <alignment horizontal="center" vertical="center"/>
    </xf>
    <xf numFmtId="0" fontId="13" fillId="12" borderId="10" xfId="0" applyFont="1" applyFill="1" applyBorder="1" applyAlignment="1">
      <alignment horizontal="center" vertical="center"/>
    </xf>
    <xf numFmtId="0" fontId="15" fillId="10" borderId="11" xfId="0" applyFont="1" applyFill="1" applyBorder="1" applyAlignment="1">
      <alignment vertical="center"/>
    </xf>
    <xf numFmtId="166" fontId="0" fillId="0" borderId="0" xfId="0" applyNumberFormat="1"/>
    <xf numFmtId="14" fontId="0" fillId="0" borderId="7" xfId="0" applyNumberFormat="1" applyBorder="1"/>
    <xf numFmtId="166" fontId="0" fillId="0" borderId="7" xfId="0" applyNumberFormat="1" applyBorder="1"/>
    <xf numFmtId="0" fontId="4" fillId="0" borderId="12" xfId="0" applyFont="1" applyBorder="1"/>
    <xf numFmtId="0" fontId="0" fillId="0" borderId="13" xfId="0" applyBorder="1"/>
    <xf numFmtId="164" fontId="13" fillId="9" borderId="14" xfId="0" applyNumberFormat="1" applyFont="1" applyFill="1" applyBorder="1" applyAlignment="1">
      <alignment horizontal="center" vertical="center"/>
    </xf>
    <xf numFmtId="0" fontId="11" fillId="10" borderId="8"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8" xfId="0" applyFont="1" applyFill="1" applyBorder="1" applyAlignment="1">
      <alignment horizontal="center" vertical="center" wrapText="1"/>
    </xf>
    <xf numFmtId="0" fontId="15" fillId="10" borderId="8" xfId="0" applyFont="1" applyFill="1" applyBorder="1" applyAlignment="1">
      <alignment vertical="center" wrapText="1"/>
    </xf>
    <xf numFmtId="165" fontId="15" fillId="10" borderId="8" xfId="0" applyNumberFormat="1" applyFont="1" applyFill="1" applyBorder="1" applyAlignment="1">
      <alignment horizontal="center" vertical="center"/>
    </xf>
    <xf numFmtId="166" fontId="13" fillId="12" borderId="8" xfId="0" applyNumberFormat="1" applyFont="1" applyFill="1" applyBorder="1" applyAlignment="1">
      <alignment horizontal="center" vertical="center"/>
    </xf>
    <xf numFmtId="0" fontId="13" fillId="12" borderId="8" xfId="0" applyFont="1" applyFill="1" applyBorder="1" applyAlignment="1">
      <alignment horizontal="center" vertical="center"/>
    </xf>
    <xf numFmtId="0" fontId="15" fillId="10" borderId="15" xfId="0" applyFont="1" applyFill="1" applyBorder="1" applyAlignment="1">
      <alignment vertical="center"/>
    </xf>
    <xf numFmtId="0" fontId="4" fillId="0" borderId="16" xfId="0" applyFont="1" applyBorder="1"/>
    <xf numFmtId="0" fontId="0" fillId="0" borderId="17" xfId="0" applyBorder="1"/>
    <xf numFmtId="14" fontId="0" fillId="0" borderId="17" xfId="0" applyNumberFormat="1" applyBorder="1"/>
    <xf numFmtId="166" fontId="0" fillId="0" borderId="17" xfId="0" applyNumberFormat="1"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wrapText="1"/>
    </xf>
    <xf numFmtId="0" fontId="1" fillId="0" borderId="0" xfId="0" applyFont="1"/>
    <xf numFmtId="0" fontId="0" fillId="14" borderId="0" xfId="0" applyFill="1"/>
    <xf numFmtId="0" fontId="8" fillId="15" borderId="1" xfId="0" applyFont="1" applyFill="1" applyBorder="1"/>
    <xf numFmtId="0" fontId="3" fillId="15" borderId="1" xfId="0" applyFont="1" applyFill="1" applyBorder="1"/>
    <xf numFmtId="0" fontId="5" fillId="17" borderId="1" xfId="0" applyFont="1" applyFill="1" applyBorder="1" applyAlignment="1">
      <alignment horizontal="center" vertical="center"/>
    </xf>
    <xf numFmtId="0" fontId="8" fillId="16" borderId="3" xfId="0" applyFont="1" applyFill="1" applyBorder="1"/>
    <xf numFmtId="0" fontId="9" fillId="14" borderId="4" xfId="0" applyFont="1" applyFill="1" applyBorder="1"/>
    <xf numFmtId="0" fontId="9" fillId="14" borderId="5" xfId="0" applyFont="1" applyFill="1" applyBorder="1"/>
    <xf numFmtId="0" fontId="0" fillId="5" borderId="7" xfId="0" applyFill="1" applyBorder="1"/>
    <xf numFmtId="0" fontId="11" fillId="0" borderId="6" xfId="0" applyFont="1" applyBorder="1" applyAlignment="1">
      <alignment horizontal="center" vertical="center"/>
    </xf>
    <xf numFmtId="0" fontId="15" fillId="13" borderId="0" xfId="0" applyFont="1" applyFill="1" applyAlignment="1">
      <alignment horizontal="center"/>
    </xf>
    <xf numFmtId="0" fontId="0" fillId="13" borderId="0" xfId="0" applyFill="1" applyAlignment="1">
      <alignment horizontal="center"/>
    </xf>
    <xf numFmtId="0" fontId="16" fillId="13" borderId="19" xfId="0" applyFont="1" applyFill="1" applyBorder="1" applyAlignment="1">
      <alignment horizontal="center"/>
    </xf>
    <xf numFmtId="0" fontId="16" fillId="13" borderId="20" xfId="0" applyFont="1" applyFill="1" applyBorder="1" applyAlignment="1">
      <alignment horizontal="center"/>
    </xf>
    <xf numFmtId="0" fontId="16" fillId="13" borderId="21" xfId="0" applyFont="1" applyFill="1" applyBorder="1" applyAlignment="1">
      <alignment horizontal="center"/>
    </xf>
    <xf numFmtId="0" fontId="16" fillId="13" borderId="22" xfId="0" applyFont="1" applyFill="1" applyBorder="1" applyAlignment="1">
      <alignment horizontal="center"/>
    </xf>
    <xf numFmtId="0" fontId="16" fillId="13" borderId="23" xfId="0" applyFont="1" applyFill="1" applyBorder="1" applyAlignment="1">
      <alignment horizontal="center"/>
    </xf>
    <xf numFmtId="0" fontId="16" fillId="13" borderId="24" xfId="0" applyFont="1" applyFill="1" applyBorder="1" applyAlignment="1">
      <alignment horizontal="center"/>
    </xf>
  </cellXfs>
  <cellStyles count="1">
    <cellStyle name="Normal" xfId="0" builtinId="0"/>
  </cellStyles>
  <dxfs count="21">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6" formatCode="&quot;₹&quot;\ #,##0.0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none"/>
      </font>
      <fill>
        <patternFill patternType="solid">
          <fgColor rgb="FF00B0F0"/>
          <bgColor rgb="FFFF66CC"/>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(6).xlsx]Analysis using pie!PivotTable1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 among smokers and non smokers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 using pie'!$D$6</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6F-4065-81B5-661C4E64AC85}"/>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6F-4065-81B5-661C4E64AC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pie'!$C$7:$C$9</c:f>
              <c:strCache>
                <c:ptCount val="2"/>
                <c:pt idx="0">
                  <c:v>Nonsmoker</c:v>
                </c:pt>
                <c:pt idx="1">
                  <c:v>Smoker</c:v>
                </c:pt>
              </c:strCache>
            </c:strRef>
          </c:cat>
          <c:val>
            <c:numRef>
              <c:f>'Analysis using pie'!$D$7:$D$9</c:f>
              <c:numCache>
                <c:formatCode>General</c:formatCode>
                <c:ptCount val="2"/>
                <c:pt idx="0">
                  <c:v>1843</c:v>
                </c:pt>
                <c:pt idx="1">
                  <c:v>486</c:v>
                </c:pt>
              </c:numCache>
            </c:numRef>
          </c:val>
          <c:extLst>
            <c:ext xmlns:c16="http://schemas.microsoft.com/office/drawing/2014/chart" uri="{C3380CC4-5D6E-409C-BE32-E72D297353CC}">
              <c16:uniqueId val="{00000000-4D52-49E6-B0B4-222E1CF802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pie!PivotTable3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Surgeries</a:t>
            </a:r>
            <a:r>
              <a:rPr lang="en-IN" baseline="0"/>
              <a:t> &amp; Average charges by transplant history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401367016622922"/>
          <c:w val="0.71388888888888891"/>
          <c:h val="0.59421733741615634"/>
        </c:manualLayout>
      </c:layout>
      <c:pie3DChart>
        <c:varyColors val="1"/>
        <c:ser>
          <c:idx val="0"/>
          <c:order val="0"/>
          <c:tx>
            <c:strRef>
              <c:f>'Analysis using pie'!$J$6</c:f>
              <c:strCache>
                <c:ptCount val="1"/>
                <c:pt idx="0">
                  <c:v>Sum of Number Of Major Surgeries</c:v>
                </c:pt>
              </c:strCache>
            </c:strRef>
          </c:tx>
          <c:dPt>
            <c:idx val="0"/>
            <c:bubble3D val="0"/>
            <c:explosion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CE5-47FC-8975-502DB48B82F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1CE5-47FC-8975-502DB48B82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pie'!$I$7:$I$9</c:f>
              <c:strCache>
                <c:ptCount val="2"/>
                <c:pt idx="0">
                  <c:v>No</c:v>
                </c:pt>
                <c:pt idx="1">
                  <c:v>yes</c:v>
                </c:pt>
              </c:strCache>
            </c:strRef>
          </c:cat>
          <c:val>
            <c:numRef>
              <c:f>'Analysis using pie'!$J$7:$J$9</c:f>
              <c:numCache>
                <c:formatCode>General</c:formatCode>
                <c:ptCount val="2"/>
                <c:pt idx="0">
                  <c:v>1415</c:v>
                </c:pt>
                <c:pt idx="1">
                  <c:v>161</c:v>
                </c:pt>
              </c:numCache>
            </c:numRef>
          </c:val>
          <c:extLst>
            <c:ext xmlns:c16="http://schemas.microsoft.com/office/drawing/2014/chart" uri="{C3380CC4-5D6E-409C-BE32-E72D297353CC}">
              <c16:uniqueId val="{00000000-1CE5-47FC-8975-502DB48B82F6}"/>
            </c:ext>
          </c:extLst>
        </c:ser>
        <c:ser>
          <c:idx val="1"/>
          <c:order val="1"/>
          <c:tx>
            <c:strRef>
              <c:f>'Analysis using pie'!$K$6</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CE5-47FC-8975-502DB48B82F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1CE5-47FC-8975-502DB48B82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pie'!$I$7:$I$9</c:f>
              <c:strCache>
                <c:ptCount val="2"/>
                <c:pt idx="0">
                  <c:v>No</c:v>
                </c:pt>
                <c:pt idx="1">
                  <c:v>yes</c:v>
                </c:pt>
              </c:strCache>
            </c:strRef>
          </c:cat>
          <c:val>
            <c:numRef>
              <c:f>'Analysis using pie'!$K$7:$K$9</c:f>
              <c:numCache>
                <c:formatCode>General</c:formatCode>
                <c:ptCount val="2"/>
                <c:pt idx="0">
                  <c:v>6.6640393412625869</c:v>
                </c:pt>
                <c:pt idx="1">
                  <c:v>5.1892307692307709</c:v>
                </c:pt>
              </c:numCache>
            </c:numRef>
          </c:val>
          <c:extLst>
            <c:ext xmlns:c16="http://schemas.microsoft.com/office/drawing/2014/chart" uri="{C3380CC4-5D6E-409C-BE32-E72D297353CC}">
              <c16:uniqueId val="{00000001-1CE5-47FC-8975-502DB48B82F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coloumn!PivotTable4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Healthcare</a:t>
            </a:r>
            <a:r>
              <a:rPr lang="en-IN" baseline="0"/>
              <a:t> charges based on different weight and diabetic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using coloumn'!$D$7</c:f>
              <c:strCache>
                <c:ptCount val="1"/>
                <c:pt idx="0">
                  <c:v>Total</c:v>
                </c:pt>
              </c:strCache>
            </c:strRef>
          </c:tx>
          <c:spPr>
            <a:solidFill>
              <a:schemeClr val="accent1"/>
            </a:solidFill>
            <a:ln>
              <a:noFill/>
            </a:ln>
            <a:effectLst/>
            <a:sp3d/>
          </c:spPr>
          <c:invertIfNegative val="0"/>
          <c:cat>
            <c:multiLvlStrRef>
              <c:f>'Analysis using coloumn'!$C$8:$C$24</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'Analysis using coloumn'!$D$8:$D$24</c:f>
              <c:numCache>
                <c:formatCode>"₹"\ #,##0.00</c:formatCode>
                <c:ptCount val="12"/>
                <c:pt idx="0">
                  <c:v>1600454.07</c:v>
                </c:pt>
                <c:pt idx="1">
                  <c:v>4432578.6100000003</c:v>
                </c:pt>
                <c:pt idx="2">
                  <c:v>1515604.7499999995</c:v>
                </c:pt>
                <c:pt idx="3">
                  <c:v>3135976.03</c:v>
                </c:pt>
                <c:pt idx="4">
                  <c:v>6922656.8999999994</c:v>
                </c:pt>
                <c:pt idx="5">
                  <c:v>2735992.5000000005</c:v>
                </c:pt>
                <c:pt idx="6">
                  <c:v>1518140.51</c:v>
                </c:pt>
                <c:pt idx="7">
                  <c:v>3623672.9499999993</c:v>
                </c:pt>
                <c:pt idx="8">
                  <c:v>1660575.9800000002</c:v>
                </c:pt>
                <c:pt idx="9">
                  <c:v>1178108.67</c:v>
                </c:pt>
                <c:pt idx="10">
                  <c:v>2202772.36</c:v>
                </c:pt>
                <c:pt idx="11">
                  <c:v>735134.98</c:v>
                </c:pt>
              </c:numCache>
            </c:numRef>
          </c:val>
          <c:extLst>
            <c:ext xmlns:c16="http://schemas.microsoft.com/office/drawing/2014/chart" uri="{C3380CC4-5D6E-409C-BE32-E72D297353CC}">
              <c16:uniqueId val="{00000000-D7D9-4041-8BD8-6C8FC16DA4A8}"/>
            </c:ext>
          </c:extLst>
        </c:ser>
        <c:dLbls>
          <c:showLegendKey val="0"/>
          <c:showVal val="0"/>
          <c:showCatName val="0"/>
          <c:showSerName val="0"/>
          <c:showPercent val="0"/>
          <c:showBubbleSize val="0"/>
        </c:dLbls>
        <c:gapWidth val="150"/>
        <c:shape val="box"/>
        <c:axId val="624469791"/>
        <c:axId val="578908271"/>
        <c:axId val="0"/>
      </c:bar3DChart>
      <c:catAx>
        <c:axId val="62446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8908271"/>
        <c:crosses val="autoZero"/>
        <c:auto val="1"/>
        <c:lblAlgn val="ctr"/>
        <c:lblOffset val="100"/>
        <c:noMultiLvlLbl val="0"/>
      </c:catAx>
      <c:valAx>
        <c:axId val="578908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44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(6).xlsx]Analysis using coloumn!PivotTable5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a:t>
            </a:r>
            <a:r>
              <a:rPr lang="en-US" baseline="0"/>
              <a:t> of avg charges foreach hospital tier in different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66426071741034"/>
          <c:y val="0.27717373869932921"/>
          <c:w val="0.60194860017497809"/>
          <c:h val="0.48154017206182559"/>
        </c:manualLayout>
      </c:layout>
      <c:bar3DChart>
        <c:barDir val="col"/>
        <c:grouping val="standard"/>
        <c:varyColors val="0"/>
        <c:ser>
          <c:idx val="0"/>
          <c:order val="0"/>
          <c:tx>
            <c:strRef>
              <c:f>'Analysis using coloumn'!$D$28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coloumn'!$C$29:$C$41</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strCache>
            </c:strRef>
          </c:cat>
          <c:val>
            <c:numRef>
              <c:f>'Analysis using coloumn'!$D$29:$D$41</c:f>
              <c:numCache>
                <c:formatCode>"₹"\ #,##0.00</c:formatCode>
                <c:ptCount val="12"/>
                <c:pt idx="0">
                  <c:v>32861.436068376046</c:v>
                </c:pt>
                <c:pt idx="1">
                  <c:v>24775.305645161279</c:v>
                </c:pt>
                <c:pt idx="2">
                  <c:v>30888.292388059694</c:v>
                </c:pt>
                <c:pt idx="3">
                  <c:v>13891.86</c:v>
                </c:pt>
                <c:pt idx="4">
                  <c:v>21523.52</c:v>
                </c:pt>
                <c:pt idx="5">
                  <c:v>39868.616250000006</c:v>
                </c:pt>
                <c:pt idx="6">
                  <c:v>34070.595714285715</c:v>
                </c:pt>
                <c:pt idx="7">
                  <c:v>33475.82</c:v>
                </c:pt>
                <c:pt idx="8">
                  <c:v>27621.609999999997</c:v>
                </c:pt>
                <c:pt idx="9">
                  <c:v>18261.7575</c:v>
                </c:pt>
                <c:pt idx="10">
                  <c:v>30744.580769230768</c:v>
                </c:pt>
                <c:pt idx="11">
                  <c:v>18709.798000000003</c:v>
                </c:pt>
              </c:numCache>
            </c:numRef>
          </c:val>
          <c:extLst>
            <c:ext xmlns:c16="http://schemas.microsoft.com/office/drawing/2014/chart" uri="{C3380CC4-5D6E-409C-BE32-E72D297353CC}">
              <c16:uniqueId val="{00000000-E67E-4C0D-B108-442C3B3D26D0}"/>
            </c:ext>
          </c:extLst>
        </c:ser>
        <c:dLbls>
          <c:showLegendKey val="0"/>
          <c:showVal val="0"/>
          <c:showCatName val="0"/>
          <c:showSerName val="0"/>
          <c:showPercent val="0"/>
          <c:showBubbleSize val="0"/>
        </c:dLbls>
        <c:gapWidth val="150"/>
        <c:shape val="box"/>
        <c:axId val="791520191"/>
        <c:axId val="26509679"/>
        <c:axId val="225216047"/>
      </c:bar3DChart>
      <c:catAx>
        <c:axId val="79152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09679"/>
        <c:crosses val="autoZero"/>
        <c:auto val="1"/>
        <c:lblAlgn val="ctr"/>
        <c:lblOffset val="100"/>
        <c:noMultiLvlLbl val="0"/>
      </c:catAx>
      <c:valAx>
        <c:axId val="26509679"/>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1520191"/>
        <c:crosses val="autoZero"/>
        <c:crossBetween val="between"/>
      </c:valAx>
      <c:serAx>
        <c:axId val="22521604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096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line!PivotTable6</c:name>
    <c:fmtId val="0"/>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r>
              <a:rPr lang="en-US"/>
              <a:t>Realation</a:t>
            </a:r>
            <a:r>
              <a:rPr lang="en-US" baseline="0"/>
              <a:t> b/w age and healthcare charges </a:t>
            </a:r>
            <a:endParaRPr lang="en-US"/>
          </a:p>
        </c:rich>
      </c:tx>
      <c:layout>
        <c:manualLayout>
          <c:xMode val="edge"/>
          <c:yMode val="edge"/>
          <c:x val="0.218083333333333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line'!$D$7</c:f>
              <c:strCache>
                <c:ptCount val="1"/>
                <c:pt idx="0">
                  <c:v>Total</c:v>
                </c:pt>
              </c:strCache>
            </c:strRef>
          </c:tx>
          <c:spPr>
            <a:ln w="28575" cap="rnd">
              <a:solidFill>
                <a:schemeClr val="accent2"/>
              </a:solidFill>
              <a:round/>
            </a:ln>
            <a:effectLst/>
          </c:spPr>
          <c:marker>
            <c:symbol val="none"/>
          </c:marker>
          <c:cat>
            <c:strRef>
              <c:f>'Analysis using line'!$C$8:$C$56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line'!$D$8:$D$56</c:f>
              <c:numCache>
                <c:formatCode>"₹"\ #,##0.00</c:formatCode>
                <c:ptCount val="48"/>
                <c:pt idx="0">
                  <c:v>6842.7444791666667</c:v>
                </c:pt>
                <c:pt idx="1">
                  <c:v>9677.1868604651172</c:v>
                </c:pt>
                <c:pt idx="2">
                  <c:v>7411.4482758620679</c:v>
                </c:pt>
                <c:pt idx="3">
                  <c:v>5214.5293023255826</c:v>
                </c:pt>
                <c:pt idx="4">
                  <c:v>9775.855961538462</c:v>
                </c:pt>
                <c:pt idx="5">
                  <c:v>11134.437400000001</c:v>
                </c:pt>
                <c:pt idx="6">
                  <c:v>9765.5713043478245</c:v>
                </c:pt>
                <c:pt idx="7">
                  <c:v>9184.8870175438587</c:v>
                </c:pt>
                <c:pt idx="8">
                  <c:v>6040.3590697674426</c:v>
                </c:pt>
                <c:pt idx="9">
                  <c:v>11986.608600000001</c:v>
                </c:pt>
                <c:pt idx="10">
                  <c:v>8456.6383636363626</c:v>
                </c:pt>
                <c:pt idx="11">
                  <c:v>9914.7999999999975</c:v>
                </c:pt>
                <c:pt idx="12">
                  <c:v>14192.226666666667</c:v>
                </c:pt>
                <c:pt idx="13">
                  <c:v>10949.846382978723</c:v>
                </c:pt>
                <c:pt idx="14">
                  <c:v>13988.314375</c:v>
                </c:pt>
                <c:pt idx="15">
                  <c:v>10908.257954545454</c:v>
                </c:pt>
                <c:pt idx="16">
                  <c:v>11886.587049180329</c:v>
                </c:pt>
                <c:pt idx="17">
                  <c:v>11065.232926829269</c:v>
                </c:pt>
                <c:pt idx="18">
                  <c:v>12290.951190476193</c:v>
                </c:pt>
                <c:pt idx="19">
                  <c:v>16309.475849056602</c:v>
                </c:pt>
                <c:pt idx="20">
                  <c:v>10223.004772727272</c:v>
                </c:pt>
                <c:pt idx="21">
                  <c:v>13882.343777777776</c:v>
                </c:pt>
                <c:pt idx="22">
                  <c:v>13202.220943396223</c:v>
                </c:pt>
                <c:pt idx="23">
                  <c:v>12031.149615384618</c:v>
                </c:pt>
                <c:pt idx="24">
                  <c:v>13180.461702127661</c:v>
                </c:pt>
                <c:pt idx="25">
                  <c:v>17980.606</c:v>
                </c:pt>
                <c:pt idx="26">
                  <c:v>15162.016862745098</c:v>
                </c:pt>
                <c:pt idx="27">
                  <c:v>15183.109069767443</c:v>
                </c:pt>
                <c:pt idx="28">
                  <c:v>16788.825714285711</c:v>
                </c:pt>
                <c:pt idx="29">
                  <c:v>19264.404705882345</c:v>
                </c:pt>
                <c:pt idx="30">
                  <c:v>15253.752241379309</c:v>
                </c:pt>
                <c:pt idx="31">
                  <c:v>14768.245306122448</c:v>
                </c:pt>
                <c:pt idx="32">
                  <c:v>16208.155862068965</c:v>
                </c:pt>
                <c:pt idx="33">
                  <c:v>17321.895535714284</c:v>
                </c:pt>
                <c:pt idx="34">
                  <c:v>15809.70385964912</c:v>
                </c:pt>
                <c:pt idx="35">
                  <c:v>16029.775283018869</c:v>
                </c:pt>
                <c:pt idx="36">
                  <c:v>16905.133749999997</c:v>
                </c:pt>
                <c:pt idx="37">
                  <c:v>18447.757111111114</c:v>
                </c:pt>
                <c:pt idx="38">
                  <c:v>17000.735208333335</c:v>
                </c:pt>
                <c:pt idx="39">
                  <c:v>15703.818200000003</c:v>
                </c:pt>
                <c:pt idx="40">
                  <c:v>14948.267674418608</c:v>
                </c:pt>
                <c:pt idx="41">
                  <c:v>18163.963877551021</c:v>
                </c:pt>
                <c:pt idx="42">
                  <c:v>19949.302941176469</c:v>
                </c:pt>
                <c:pt idx="43">
                  <c:v>22024.457391304346</c:v>
                </c:pt>
                <c:pt idx="44">
                  <c:v>19325.29545454546</c:v>
                </c:pt>
                <c:pt idx="45">
                  <c:v>19904.59304347826</c:v>
                </c:pt>
                <c:pt idx="46">
                  <c:v>21348.312857142853</c:v>
                </c:pt>
                <c:pt idx="47">
                  <c:v>29330.98</c:v>
                </c:pt>
              </c:numCache>
            </c:numRef>
          </c:val>
          <c:smooth val="0"/>
          <c:extLst>
            <c:ext xmlns:c16="http://schemas.microsoft.com/office/drawing/2014/chart" uri="{C3380CC4-5D6E-409C-BE32-E72D297353CC}">
              <c16:uniqueId val="{00000000-B7DA-48EF-AB10-93E3DF5A036D}"/>
            </c:ext>
          </c:extLst>
        </c:ser>
        <c:dLbls>
          <c:showLegendKey val="0"/>
          <c:showVal val="0"/>
          <c:showCatName val="0"/>
          <c:showSerName val="0"/>
          <c:showPercent val="0"/>
          <c:showBubbleSize val="0"/>
        </c:dLbls>
        <c:smooth val="0"/>
        <c:axId val="1136108079"/>
        <c:axId val="226865935"/>
      </c:lineChart>
      <c:catAx>
        <c:axId val="113610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crossAx val="226865935"/>
        <c:crosses val="autoZero"/>
        <c:auto val="1"/>
        <c:lblAlgn val="ctr"/>
        <c:lblOffset val="100"/>
        <c:noMultiLvlLbl val="0"/>
      </c:catAx>
      <c:valAx>
        <c:axId val="226865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crossAx val="113610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5000"/>
        <a:lumOff val="5000"/>
      </a:schemeClr>
    </a:solidFill>
    <a:ln w="19050" cap="flat" cmpd="sng" algn="ctr">
      <a:solidFill>
        <a:schemeClr val="lt1"/>
      </a:solidFill>
      <a:prstDash val="solid"/>
      <a:miter lim="800000"/>
    </a:ln>
    <a:effectLst/>
  </c:spPr>
  <c:txPr>
    <a:bodyPr/>
    <a:lstStyle/>
    <a:p>
      <a:pPr>
        <a:defRPr>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line!PivotTable7</c:name>
    <c:fmtId val="5"/>
  </c:pivotSource>
  <c:chart>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line'!$D$62</c:f>
              <c:strCache>
                <c:ptCount val="1"/>
                <c:pt idx="0">
                  <c:v>Average of BMI</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'Analysis using line'!$C$63:$C$111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line'!$D$63:$D$111</c:f>
              <c:numCache>
                <c:formatCode>General</c:formatCode>
                <c:ptCount val="48"/>
                <c:pt idx="0">
                  <c:v>34.492500000000014</c:v>
                </c:pt>
                <c:pt idx="1">
                  <c:v>34.060290697674411</c:v>
                </c:pt>
                <c:pt idx="2">
                  <c:v>33.460862068965511</c:v>
                </c:pt>
                <c:pt idx="3">
                  <c:v>31.29372093023256</c:v>
                </c:pt>
                <c:pt idx="4">
                  <c:v>33.706153846153839</c:v>
                </c:pt>
                <c:pt idx="5">
                  <c:v>33.360399999999998</c:v>
                </c:pt>
                <c:pt idx="6">
                  <c:v>32.126195652173912</c:v>
                </c:pt>
                <c:pt idx="7">
                  <c:v>32.62842105263158</c:v>
                </c:pt>
                <c:pt idx="8">
                  <c:v>31.237674418604652</c:v>
                </c:pt>
                <c:pt idx="9">
                  <c:v>31.115600000000001</c:v>
                </c:pt>
                <c:pt idx="10">
                  <c:v>31.679909090909092</c:v>
                </c:pt>
                <c:pt idx="11">
                  <c:v>31.924622641509433</c:v>
                </c:pt>
                <c:pt idx="12">
                  <c:v>32.5140350877193</c:v>
                </c:pt>
                <c:pt idx="13">
                  <c:v>31.80351063829788</c:v>
                </c:pt>
                <c:pt idx="14">
                  <c:v>29.762812499999995</c:v>
                </c:pt>
                <c:pt idx="15">
                  <c:v>31.895000000000003</c:v>
                </c:pt>
                <c:pt idx="16">
                  <c:v>31.537213114754095</c:v>
                </c:pt>
                <c:pt idx="17">
                  <c:v>32.513780487804873</c:v>
                </c:pt>
                <c:pt idx="18">
                  <c:v>33.246309523809522</c:v>
                </c:pt>
                <c:pt idx="19">
                  <c:v>31.637264150943402</c:v>
                </c:pt>
                <c:pt idx="20">
                  <c:v>32.195113636363637</c:v>
                </c:pt>
                <c:pt idx="21">
                  <c:v>33.168555555555564</c:v>
                </c:pt>
                <c:pt idx="22">
                  <c:v>30.894811320754723</c:v>
                </c:pt>
                <c:pt idx="23">
                  <c:v>30.025769230769221</c:v>
                </c:pt>
                <c:pt idx="24">
                  <c:v>30.877978723404262</c:v>
                </c:pt>
                <c:pt idx="25">
                  <c:v>29.733900000000009</c:v>
                </c:pt>
                <c:pt idx="26">
                  <c:v>30.638529411764711</c:v>
                </c:pt>
                <c:pt idx="27">
                  <c:v>32.046046511627914</c:v>
                </c:pt>
                <c:pt idx="28">
                  <c:v>31.455000000000005</c:v>
                </c:pt>
                <c:pt idx="29">
                  <c:v>29.463235294117652</c:v>
                </c:pt>
                <c:pt idx="30">
                  <c:v>29.74844827586206</c:v>
                </c:pt>
                <c:pt idx="31">
                  <c:v>30.921020408163272</c:v>
                </c:pt>
                <c:pt idx="32">
                  <c:v>30.061379310344833</c:v>
                </c:pt>
                <c:pt idx="33">
                  <c:v>30.524553571428566</c:v>
                </c:pt>
                <c:pt idx="34">
                  <c:v>28.951403508771918</c:v>
                </c:pt>
                <c:pt idx="35">
                  <c:v>28.98537735849056</c:v>
                </c:pt>
                <c:pt idx="36">
                  <c:v>27.966562500000006</c:v>
                </c:pt>
                <c:pt idx="37">
                  <c:v>29.246555555555545</c:v>
                </c:pt>
                <c:pt idx="38">
                  <c:v>29.235729166666662</c:v>
                </c:pt>
                <c:pt idx="39">
                  <c:v>28.391500000000004</c:v>
                </c:pt>
                <c:pt idx="40">
                  <c:v>29.099883720930233</c:v>
                </c:pt>
                <c:pt idx="41">
                  <c:v>26.994897959183668</c:v>
                </c:pt>
                <c:pt idx="42">
                  <c:v>27.060098039215681</c:v>
                </c:pt>
                <c:pt idx="43">
                  <c:v>26.718043478260871</c:v>
                </c:pt>
                <c:pt idx="44">
                  <c:v>28.438636363636363</c:v>
                </c:pt>
                <c:pt idx="45">
                  <c:v>27.426086956521736</c:v>
                </c:pt>
                <c:pt idx="46">
                  <c:v>25.285952380952381</c:v>
                </c:pt>
                <c:pt idx="47">
                  <c:v>22.61</c:v>
                </c:pt>
              </c:numCache>
            </c:numRef>
          </c:val>
          <c:smooth val="0"/>
          <c:extLst>
            <c:ext xmlns:c16="http://schemas.microsoft.com/office/drawing/2014/chart" uri="{C3380CC4-5D6E-409C-BE32-E72D297353CC}">
              <c16:uniqueId val="{00000000-7915-445B-BD55-4491452ECF12}"/>
            </c:ext>
          </c:extLst>
        </c:ser>
        <c:ser>
          <c:idx val="1"/>
          <c:order val="1"/>
          <c:tx>
            <c:strRef>
              <c:f>'Analysis using line'!$E$62</c:f>
              <c:strCache>
                <c:ptCount val="1"/>
                <c:pt idx="0">
                  <c:v>Average of HBA1C</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'Analysis using line'!$C$63:$C$111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line'!$E$63:$E$111</c:f>
              <c:numCache>
                <c:formatCode>General</c:formatCode>
                <c:ptCount val="48"/>
                <c:pt idx="0">
                  <c:v>6.9319791666666646</c:v>
                </c:pt>
                <c:pt idx="1">
                  <c:v>6.5430232558139529</c:v>
                </c:pt>
                <c:pt idx="2">
                  <c:v>6.5805172413793116</c:v>
                </c:pt>
                <c:pt idx="3">
                  <c:v>6.9016279069767466</c:v>
                </c:pt>
                <c:pt idx="4">
                  <c:v>6.3892307692307702</c:v>
                </c:pt>
                <c:pt idx="5">
                  <c:v>6.0776000000000021</c:v>
                </c:pt>
                <c:pt idx="6">
                  <c:v>6.4032608695652167</c:v>
                </c:pt>
                <c:pt idx="7">
                  <c:v>7.343684210526316</c:v>
                </c:pt>
                <c:pt idx="8">
                  <c:v>6.9174418604651144</c:v>
                </c:pt>
                <c:pt idx="9">
                  <c:v>6.0395999999999992</c:v>
                </c:pt>
                <c:pt idx="10">
                  <c:v>6.7907272727272723</c:v>
                </c:pt>
                <c:pt idx="11">
                  <c:v>6.9113207547169813</c:v>
                </c:pt>
                <c:pt idx="12">
                  <c:v>6.525087719298245</c:v>
                </c:pt>
                <c:pt idx="13">
                  <c:v>6.4551063829787241</c:v>
                </c:pt>
                <c:pt idx="14">
                  <c:v>6.0106249999999983</c:v>
                </c:pt>
                <c:pt idx="15">
                  <c:v>7.0293181818181809</c:v>
                </c:pt>
                <c:pt idx="16">
                  <c:v>6.5808196721311472</c:v>
                </c:pt>
                <c:pt idx="17">
                  <c:v>6.5421951219512202</c:v>
                </c:pt>
                <c:pt idx="18">
                  <c:v>5.9078571428571438</c:v>
                </c:pt>
                <c:pt idx="19">
                  <c:v>6.4418867924528316</c:v>
                </c:pt>
                <c:pt idx="20">
                  <c:v>7.0511363636363633</c:v>
                </c:pt>
                <c:pt idx="21">
                  <c:v>7.238888888888888</c:v>
                </c:pt>
                <c:pt idx="22">
                  <c:v>7.0118867924528283</c:v>
                </c:pt>
                <c:pt idx="23">
                  <c:v>6.3894230769230766</c:v>
                </c:pt>
                <c:pt idx="24">
                  <c:v>6.4172340425531917</c:v>
                </c:pt>
                <c:pt idx="25">
                  <c:v>6.0762</c:v>
                </c:pt>
                <c:pt idx="26">
                  <c:v>6.6462745098039209</c:v>
                </c:pt>
                <c:pt idx="27">
                  <c:v>6.4258139534883734</c:v>
                </c:pt>
                <c:pt idx="28">
                  <c:v>6.3746428571428551</c:v>
                </c:pt>
                <c:pt idx="29">
                  <c:v>6.2133333333333312</c:v>
                </c:pt>
                <c:pt idx="30">
                  <c:v>6.3368965517241396</c:v>
                </c:pt>
                <c:pt idx="31">
                  <c:v>6.5532653061224488</c:v>
                </c:pt>
                <c:pt idx="32">
                  <c:v>7.1794827586206882</c:v>
                </c:pt>
                <c:pt idx="33">
                  <c:v>6.894821428571432</c:v>
                </c:pt>
                <c:pt idx="34">
                  <c:v>6.5905263157894725</c:v>
                </c:pt>
                <c:pt idx="35">
                  <c:v>6.5428301886792468</c:v>
                </c:pt>
                <c:pt idx="36">
                  <c:v>6.6827083333333333</c:v>
                </c:pt>
                <c:pt idx="37">
                  <c:v>6.197333333333332</c:v>
                </c:pt>
                <c:pt idx="38">
                  <c:v>6.7189583333333323</c:v>
                </c:pt>
                <c:pt idx="39">
                  <c:v>6.715600000000002</c:v>
                </c:pt>
                <c:pt idx="40">
                  <c:v>6.660465116279072</c:v>
                </c:pt>
                <c:pt idx="41">
                  <c:v>6.5087755102040807</c:v>
                </c:pt>
                <c:pt idx="42">
                  <c:v>6.152549019607843</c:v>
                </c:pt>
                <c:pt idx="43">
                  <c:v>6.4621739130434781</c:v>
                </c:pt>
                <c:pt idx="44">
                  <c:v>6.1368181818181844</c:v>
                </c:pt>
                <c:pt idx="45">
                  <c:v>6.1404347826086942</c:v>
                </c:pt>
                <c:pt idx="46">
                  <c:v>6.0966666666666658</c:v>
                </c:pt>
                <c:pt idx="47">
                  <c:v>4.25</c:v>
                </c:pt>
              </c:numCache>
            </c:numRef>
          </c:val>
          <c:smooth val="0"/>
          <c:extLst>
            <c:ext xmlns:c16="http://schemas.microsoft.com/office/drawing/2014/chart" uri="{C3380CC4-5D6E-409C-BE32-E72D297353CC}">
              <c16:uniqueId val="{00000001-7915-445B-BD55-4491452ECF12}"/>
            </c:ext>
          </c:extLst>
        </c:ser>
        <c:dLbls>
          <c:showLegendKey val="0"/>
          <c:showVal val="0"/>
          <c:showCatName val="0"/>
          <c:showSerName val="0"/>
          <c:showPercent val="0"/>
          <c:showBubbleSize val="0"/>
        </c:dLbls>
        <c:marker val="1"/>
        <c:smooth val="0"/>
        <c:axId val="1135888607"/>
        <c:axId val="578915951"/>
      </c:lineChart>
      <c:catAx>
        <c:axId val="1135888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8915951"/>
        <c:crosses val="autoZero"/>
        <c:auto val="1"/>
        <c:lblAlgn val="ctr"/>
        <c:lblOffset val="100"/>
        <c:noMultiLvlLbl val="0"/>
      </c:catAx>
      <c:valAx>
        <c:axId val="578915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58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(6).xlsx]Analysis using pie!PivotTable1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 among smokers and non smokers</a:t>
            </a:r>
            <a:endParaRPr lang="en-IN"/>
          </a:p>
        </c:rich>
      </c:tx>
      <c:layout>
        <c:manualLayout>
          <c:xMode val="edge"/>
          <c:yMode val="edge"/>
          <c:x val="0.11047830408633476"/>
          <c:y val="0.15175707203266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947540163453964"/>
          <c:y val="0.32596602508019834"/>
          <c:w val="0.3474169569486602"/>
          <c:h val="0.61675283013865689"/>
        </c:manualLayout>
      </c:layout>
      <c:pieChart>
        <c:varyColors val="1"/>
        <c:ser>
          <c:idx val="0"/>
          <c:order val="0"/>
          <c:tx>
            <c:strRef>
              <c:f>'Analysis using pie'!$D$6</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28-4EBE-8853-ED05292DD296}"/>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28-4EBE-8853-ED05292DD2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pie'!$C$7:$C$9</c:f>
              <c:strCache>
                <c:ptCount val="2"/>
                <c:pt idx="0">
                  <c:v>Nonsmoker</c:v>
                </c:pt>
                <c:pt idx="1">
                  <c:v>Smoker</c:v>
                </c:pt>
              </c:strCache>
            </c:strRef>
          </c:cat>
          <c:val>
            <c:numRef>
              <c:f>'Analysis using pie'!$D$7:$D$9</c:f>
              <c:numCache>
                <c:formatCode>General</c:formatCode>
                <c:ptCount val="2"/>
                <c:pt idx="0">
                  <c:v>1843</c:v>
                </c:pt>
                <c:pt idx="1">
                  <c:v>486</c:v>
                </c:pt>
              </c:numCache>
            </c:numRef>
          </c:val>
          <c:extLst>
            <c:ext xmlns:c16="http://schemas.microsoft.com/office/drawing/2014/chart" uri="{C3380CC4-5D6E-409C-BE32-E72D297353CC}">
              <c16:uniqueId val="{00000004-4428-4EBE-8853-ED05292DD2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pie!PivotTable3</c:name>
    <c:fmtId val="9"/>
  </c:pivotSource>
  <c:chart>
    <c:title>
      <c:layout>
        <c:manualLayout>
          <c:xMode val="edge"/>
          <c:yMode val="edge"/>
          <c:x val="0.22074240740740741"/>
          <c:y val="4.21902777777777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09388888888892"/>
          <c:y val="0.27561000000000002"/>
          <c:w val="0.71388888888888891"/>
          <c:h val="0.59421733741615634"/>
        </c:manualLayout>
      </c:layout>
      <c:pie3DChart>
        <c:varyColors val="1"/>
        <c:ser>
          <c:idx val="0"/>
          <c:order val="0"/>
          <c:tx>
            <c:strRef>
              <c:f>'Analysis using pie'!$J$6</c:f>
              <c:strCache>
                <c:ptCount val="1"/>
                <c:pt idx="0">
                  <c:v>Sum of Number Of Major 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88B-43DF-8C97-4D350F53894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88B-43DF-8C97-4D350F538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pie'!$I$7:$I$9</c:f>
              <c:strCache>
                <c:ptCount val="2"/>
                <c:pt idx="0">
                  <c:v>No</c:v>
                </c:pt>
                <c:pt idx="1">
                  <c:v>yes</c:v>
                </c:pt>
              </c:strCache>
            </c:strRef>
          </c:cat>
          <c:val>
            <c:numRef>
              <c:f>'Analysis using pie'!$J$7:$J$9</c:f>
              <c:numCache>
                <c:formatCode>General</c:formatCode>
                <c:ptCount val="2"/>
                <c:pt idx="0">
                  <c:v>1415</c:v>
                </c:pt>
                <c:pt idx="1">
                  <c:v>161</c:v>
                </c:pt>
              </c:numCache>
            </c:numRef>
          </c:val>
          <c:extLst>
            <c:ext xmlns:c16="http://schemas.microsoft.com/office/drawing/2014/chart" uri="{C3380CC4-5D6E-409C-BE32-E72D297353CC}">
              <c16:uniqueId val="{00000004-F88B-43DF-8C97-4D350F538944}"/>
            </c:ext>
          </c:extLst>
        </c:ser>
        <c:ser>
          <c:idx val="1"/>
          <c:order val="1"/>
          <c:tx>
            <c:strRef>
              <c:f>'Analysis using pie'!$K$6</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F88B-43DF-8C97-4D350F53894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F88B-43DF-8C97-4D350F538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 using pie'!$I$7:$I$9</c:f>
              <c:strCache>
                <c:ptCount val="2"/>
                <c:pt idx="0">
                  <c:v>No</c:v>
                </c:pt>
                <c:pt idx="1">
                  <c:v>yes</c:v>
                </c:pt>
              </c:strCache>
            </c:strRef>
          </c:cat>
          <c:val>
            <c:numRef>
              <c:f>'Analysis using pie'!$K$7:$K$9</c:f>
              <c:numCache>
                <c:formatCode>General</c:formatCode>
                <c:ptCount val="2"/>
                <c:pt idx="0">
                  <c:v>6.6640393412625869</c:v>
                </c:pt>
                <c:pt idx="1">
                  <c:v>5.1892307692307709</c:v>
                </c:pt>
              </c:numCache>
            </c:numRef>
          </c:val>
          <c:extLst>
            <c:ext xmlns:c16="http://schemas.microsoft.com/office/drawing/2014/chart" uri="{C3380CC4-5D6E-409C-BE32-E72D297353CC}">
              <c16:uniqueId val="{00000009-F88B-43DF-8C97-4D350F538944}"/>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coloumn!PivotTable4</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Healthcare charges based on different weight and diabetic status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 using coloumn'!$D$7</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multiLvlStrRef>
              <c:f>'Analysis using coloumn'!$C$8:$C$24</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'Analysis using coloumn'!$D$8:$D$24</c:f>
              <c:numCache>
                <c:formatCode>"₹"\ #,##0.00</c:formatCode>
                <c:ptCount val="12"/>
                <c:pt idx="0">
                  <c:v>1600454.07</c:v>
                </c:pt>
                <c:pt idx="1">
                  <c:v>4432578.6100000003</c:v>
                </c:pt>
                <c:pt idx="2">
                  <c:v>1515604.7499999995</c:v>
                </c:pt>
                <c:pt idx="3">
                  <c:v>3135976.03</c:v>
                </c:pt>
                <c:pt idx="4">
                  <c:v>6922656.8999999994</c:v>
                </c:pt>
                <c:pt idx="5">
                  <c:v>2735992.5000000005</c:v>
                </c:pt>
                <c:pt idx="6">
                  <c:v>1518140.51</c:v>
                </c:pt>
                <c:pt idx="7">
                  <c:v>3623672.9499999993</c:v>
                </c:pt>
                <c:pt idx="8">
                  <c:v>1660575.9800000002</c:v>
                </c:pt>
                <c:pt idx="9">
                  <c:v>1178108.67</c:v>
                </c:pt>
                <c:pt idx="10">
                  <c:v>2202772.36</c:v>
                </c:pt>
                <c:pt idx="11">
                  <c:v>735134.98</c:v>
                </c:pt>
              </c:numCache>
            </c:numRef>
          </c:val>
          <c:extLst>
            <c:ext xmlns:c16="http://schemas.microsoft.com/office/drawing/2014/chart" uri="{C3380CC4-5D6E-409C-BE32-E72D297353CC}">
              <c16:uniqueId val="{00000000-354E-4923-AFF9-2FCE0752130E}"/>
            </c:ext>
          </c:extLst>
        </c:ser>
        <c:dLbls>
          <c:showLegendKey val="0"/>
          <c:showVal val="0"/>
          <c:showCatName val="0"/>
          <c:showSerName val="0"/>
          <c:showPercent val="0"/>
          <c:showBubbleSize val="0"/>
        </c:dLbls>
        <c:gapWidth val="84"/>
        <c:gapDepth val="53"/>
        <c:shape val="box"/>
        <c:axId val="624469791"/>
        <c:axId val="578908271"/>
        <c:axId val="0"/>
      </c:bar3DChart>
      <c:catAx>
        <c:axId val="62446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8908271"/>
        <c:crosses val="autoZero"/>
        <c:auto val="1"/>
        <c:lblAlgn val="ctr"/>
        <c:lblOffset val="100"/>
        <c:noMultiLvlLbl val="0"/>
      </c:catAx>
      <c:valAx>
        <c:axId val="578908271"/>
        <c:scaling>
          <c:orientation val="minMax"/>
        </c:scaling>
        <c:delete val="1"/>
        <c:axPos val="l"/>
        <c:numFmt formatCode="&quot;₹&quot;\ #,##0.00" sourceLinked="1"/>
        <c:majorTickMark val="out"/>
        <c:minorTickMark val="none"/>
        <c:tickLblPos val="nextTo"/>
        <c:crossAx val="6244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(6).xlsx]Analysis using coloumn!PivotTable5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a:t>
            </a:r>
            <a:r>
              <a:rPr lang="en-US" baseline="0"/>
              <a:t> of avg charges for each hospital tier in different states</a:t>
            </a:r>
            <a:endParaRPr lang="en-US"/>
          </a:p>
        </c:rich>
      </c:tx>
      <c:layout>
        <c:manualLayout>
          <c:xMode val="edge"/>
          <c:yMode val="edge"/>
          <c:x val="0.11522900262467192"/>
          <c:y val="0.137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66426071741034"/>
          <c:y val="0.27717373869932921"/>
          <c:w val="0.60194860017497809"/>
          <c:h val="0.48154017206182559"/>
        </c:manualLayout>
      </c:layout>
      <c:bar3DChart>
        <c:barDir val="col"/>
        <c:grouping val="standard"/>
        <c:varyColors val="0"/>
        <c:ser>
          <c:idx val="0"/>
          <c:order val="0"/>
          <c:tx>
            <c:strRef>
              <c:f>'Analysis using coloumn'!$D$28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 using coloumn'!$C$29:$C$41</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R1026</c:v>
                </c:pt>
              </c:strCache>
            </c:strRef>
          </c:cat>
          <c:val>
            <c:numRef>
              <c:f>'Analysis using coloumn'!$D$29:$D$41</c:f>
              <c:numCache>
                <c:formatCode>"₹"\ #,##0.00</c:formatCode>
                <c:ptCount val="12"/>
                <c:pt idx="0">
                  <c:v>32861.436068376046</c:v>
                </c:pt>
                <c:pt idx="1">
                  <c:v>24775.305645161279</c:v>
                </c:pt>
                <c:pt idx="2">
                  <c:v>30888.292388059694</c:v>
                </c:pt>
                <c:pt idx="3">
                  <c:v>13891.86</c:v>
                </c:pt>
                <c:pt idx="4">
                  <c:v>21523.52</c:v>
                </c:pt>
                <c:pt idx="5">
                  <c:v>39868.616250000006</c:v>
                </c:pt>
                <c:pt idx="6">
                  <c:v>34070.595714285715</c:v>
                </c:pt>
                <c:pt idx="7">
                  <c:v>33475.82</c:v>
                </c:pt>
                <c:pt idx="8">
                  <c:v>27621.609999999997</c:v>
                </c:pt>
                <c:pt idx="9">
                  <c:v>18261.7575</c:v>
                </c:pt>
                <c:pt idx="10">
                  <c:v>30744.580769230768</c:v>
                </c:pt>
                <c:pt idx="11">
                  <c:v>18709.798000000003</c:v>
                </c:pt>
              </c:numCache>
            </c:numRef>
          </c:val>
          <c:extLst>
            <c:ext xmlns:c16="http://schemas.microsoft.com/office/drawing/2014/chart" uri="{C3380CC4-5D6E-409C-BE32-E72D297353CC}">
              <c16:uniqueId val="{00000000-12C3-47CF-A03E-CD3AE51F04AE}"/>
            </c:ext>
          </c:extLst>
        </c:ser>
        <c:dLbls>
          <c:showLegendKey val="0"/>
          <c:showVal val="0"/>
          <c:showCatName val="0"/>
          <c:showSerName val="0"/>
          <c:showPercent val="0"/>
          <c:showBubbleSize val="0"/>
        </c:dLbls>
        <c:gapWidth val="150"/>
        <c:shape val="box"/>
        <c:axId val="791520191"/>
        <c:axId val="26509679"/>
        <c:axId val="225216047"/>
      </c:bar3DChart>
      <c:catAx>
        <c:axId val="791520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09679"/>
        <c:crosses val="autoZero"/>
        <c:auto val="1"/>
        <c:lblAlgn val="ctr"/>
        <c:lblOffset val="100"/>
        <c:noMultiLvlLbl val="0"/>
      </c:catAx>
      <c:valAx>
        <c:axId val="26509679"/>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1520191"/>
        <c:crosses val="autoZero"/>
        <c:crossBetween val="between"/>
      </c:valAx>
      <c:serAx>
        <c:axId val="22521604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096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line!PivotTable6</c:name>
    <c:fmtId val="6"/>
  </c:pivotSource>
  <c:chart>
    <c:title>
      <c:tx>
        <c:rich>
          <a:bodyPr rot="0" spcFirstLastPara="1" vertOverflow="ellipsis" vert="horz" wrap="square" anchor="ctr" anchorCtr="1"/>
          <a:lstStyle/>
          <a:p>
            <a:pPr>
              <a:defRPr sz="1400" b="0" i="0" u="none" strike="noStrike" kern="1200" spc="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r>
              <a:rPr lang="en-US"/>
              <a:t>Realation</a:t>
            </a:r>
            <a:r>
              <a:rPr lang="en-US" baseline="0"/>
              <a:t> b/w age and healthcare charges </a:t>
            </a:r>
            <a:endParaRPr lang="en-US"/>
          </a:p>
        </c:rich>
      </c:tx>
      <c:layout>
        <c:manualLayout>
          <c:xMode val="edge"/>
          <c:yMode val="edge"/>
          <c:x val="0.218083333333333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line'!$D$7</c:f>
              <c:strCache>
                <c:ptCount val="1"/>
                <c:pt idx="0">
                  <c:v>Total</c:v>
                </c:pt>
              </c:strCache>
            </c:strRef>
          </c:tx>
          <c:spPr>
            <a:ln w="28575" cap="rnd">
              <a:solidFill>
                <a:schemeClr val="accent1"/>
              </a:solidFill>
              <a:round/>
            </a:ln>
            <a:effectLst/>
          </c:spPr>
          <c:marker>
            <c:symbol val="none"/>
          </c:marker>
          <c:cat>
            <c:strRef>
              <c:f>'Analysis using line'!$C$8:$C$56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line'!$D$8:$D$56</c:f>
              <c:numCache>
                <c:formatCode>"₹"\ #,##0.00</c:formatCode>
                <c:ptCount val="48"/>
                <c:pt idx="0">
                  <c:v>6842.7444791666667</c:v>
                </c:pt>
                <c:pt idx="1">
                  <c:v>9677.1868604651172</c:v>
                </c:pt>
                <c:pt idx="2">
                  <c:v>7411.4482758620679</c:v>
                </c:pt>
                <c:pt idx="3">
                  <c:v>5214.5293023255826</c:v>
                </c:pt>
                <c:pt idx="4">
                  <c:v>9775.855961538462</c:v>
                </c:pt>
                <c:pt idx="5">
                  <c:v>11134.437400000001</c:v>
                </c:pt>
                <c:pt idx="6">
                  <c:v>9765.5713043478245</c:v>
                </c:pt>
                <c:pt idx="7">
                  <c:v>9184.8870175438587</c:v>
                </c:pt>
                <c:pt idx="8">
                  <c:v>6040.3590697674426</c:v>
                </c:pt>
                <c:pt idx="9">
                  <c:v>11986.608600000001</c:v>
                </c:pt>
                <c:pt idx="10">
                  <c:v>8456.6383636363626</c:v>
                </c:pt>
                <c:pt idx="11">
                  <c:v>9914.7999999999975</c:v>
                </c:pt>
                <c:pt idx="12">
                  <c:v>14192.226666666667</c:v>
                </c:pt>
                <c:pt idx="13">
                  <c:v>10949.846382978723</c:v>
                </c:pt>
                <c:pt idx="14">
                  <c:v>13988.314375</c:v>
                </c:pt>
                <c:pt idx="15">
                  <c:v>10908.257954545454</c:v>
                </c:pt>
                <c:pt idx="16">
                  <c:v>11886.587049180329</c:v>
                </c:pt>
                <c:pt idx="17">
                  <c:v>11065.232926829269</c:v>
                </c:pt>
                <c:pt idx="18">
                  <c:v>12290.951190476193</c:v>
                </c:pt>
                <c:pt idx="19">
                  <c:v>16309.475849056602</c:v>
                </c:pt>
                <c:pt idx="20">
                  <c:v>10223.004772727272</c:v>
                </c:pt>
                <c:pt idx="21">
                  <c:v>13882.343777777776</c:v>
                </c:pt>
                <c:pt idx="22">
                  <c:v>13202.220943396223</c:v>
                </c:pt>
                <c:pt idx="23">
                  <c:v>12031.149615384618</c:v>
                </c:pt>
                <c:pt idx="24">
                  <c:v>13180.461702127661</c:v>
                </c:pt>
                <c:pt idx="25">
                  <c:v>17980.606</c:v>
                </c:pt>
                <c:pt idx="26">
                  <c:v>15162.016862745098</c:v>
                </c:pt>
                <c:pt idx="27">
                  <c:v>15183.109069767443</c:v>
                </c:pt>
                <c:pt idx="28">
                  <c:v>16788.825714285711</c:v>
                </c:pt>
                <c:pt idx="29">
                  <c:v>19264.404705882345</c:v>
                </c:pt>
                <c:pt idx="30">
                  <c:v>15253.752241379309</c:v>
                </c:pt>
                <c:pt idx="31">
                  <c:v>14768.245306122448</c:v>
                </c:pt>
                <c:pt idx="32">
                  <c:v>16208.155862068965</c:v>
                </c:pt>
                <c:pt idx="33">
                  <c:v>17321.895535714284</c:v>
                </c:pt>
                <c:pt idx="34">
                  <c:v>15809.70385964912</c:v>
                </c:pt>
                <c:pt idx="35">
                  <c:v>16029.775283018869</c:v>
                </c:pt>
                <c:pt idx="36">
                  <c:v>16905.133749999997</c:v>
                </c:pt>
                <c:pt idx="37">
                  <c:v>18447.757111111114</c:v>
                </c:pt>
                <c:pt idx="38">
                  <c:v>17000.735208333335</c:v>
                </c:pt>
                <c:pt idx="39">
                  <c:v>15703.818200000003</c:v>
                </c:pt>
                <c:pt idx="40">
                  <c:v>14948.267674418608</c:v>
                </c:pt>
                <c:pt idx="41">
                  <c:v>18163.963877551021</c:v>
                </c:pt>
                <c:pt idx="42">
                  <c:v>19949.302941176469</c:v>
                </c:pt>
                <c:pt idx="43">
                  <c:v>22024.457391304346</c:v>
                </c:pt>
                <c:pt idx="44">
                  <c:v>19325.29545454546</c:v>
                </c:pt>
                <c:pt idx="45">
                  <c:v>19904.59304347826</c:v>
                </c:pt>
                <c:pt idx="46">
                  <c:v>21348.312857142853</c:v>
                </c:pt>
                <c:pt idx="47">
                  <c:v>29330.98</c:v>
                </c:pt>
              </c:numCache>
            </c:numRef>
          </c:val>
          <c:smooth val="0"/>
          <c:extLst>
            <c:ext xmlns:c16="http://schemas.microsoft.com/office/drawing/2014/chart" uri="{C3380CC4-5D6E-409C-BE32-E72D297353CC}">
              <c16:uniqueId val="{00000000-20F4-48D5-8BC8-0FD474277272}"/>
            </c:ext>
          </c:extLst>
        </c:ser>
        <c:dLbls>
          <c:showLegendKey val="0"/>
          <c:showVal val="0"/>
          <c:showCatName val="0"/>
          <c:showSerName val="0"/>
          <c:showPercent val="0"/>
          <c:showBubbleSize val="0"/>
        </c:dLbls>
        <c:smooth val="0"/>
        <c:axId val="1136108079"/>
        <c:axId val="226865935"/>
      </c:lineChart>
      <c:catAx>
        <c:axId val="113610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crossAx val="226865935"/>
        <c:crosses val="autoZero"/>
        <c:auto val="1"/>
        <c:lblAlgn val="ctr"/>
        <c:lblOffset val="100"/>
        <c:noMultiLvlLbl val="0"/>
      </c:catAx>
      <c:valAx>
        <c:axId val="226865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crossAx val="113610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5000"/>
        <a:lumOff val="5000"/>
      </a:schemeClr>
    </a:solidFill>
    <a:ln w="19050" cap="flat" cmpd="sng" algn="ctr">
      <a:solidFill>
        <a:schemeClr val="lt1"/>
      </a:solidFill>
      <a:prstDash val="solid"/>
      <a:miter lim="800000"/>
    </a:ln>
    <a:effectLst/>
  </c:spPr>
  <c:txPr>
    <a:bodyPr/>
    <a:lstStyle/>
    <a:p>
      <a:pPr>
        <a:defRPr>
          <a:solidFill>
            <a:schemeClr val="accent1">
              <a:lumMod val="20000"/>
              <a:lumOff val="80000"/>
            </a:schemeClr>
          </a:solidFill>
          <a:effectLst>
            <a:glow rad="228600">
              <a:schemeClr val="accent2">
                <a:satMod val="175000"/>
                <a:alpha val="40000"/>
              </a:schemeClr>
            </a:glo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(6).xlsx]Analysis using line!PivotTable7</c:name>
    <c:fmtId val="13"/>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line'!$D$62</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using line'!$C$63:$C$111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line'!$D$63:$D$111</c:f>
              <c:numCache>
                <c:formatCode>General</c:formatCode>
                <c:ptCount val="48"/>
                <c:pt idx="0">
                  <c:v>34.492500000000014</c:v>
                </c:pt>
                <c:pt idx="1">
                  <c:v>34.060290697674411</c:v>
                </c:pt>
                <c:pt idx="2">
                  <c:v>33.460862068965511</c:v>
                </c:pt>
                <c:pt idx="3">
                  <c:v>31.29372093023256</c:v>
                </c:pt>
                <c:pt idx="4">
                  <c:v>33.706153846153839</c:v>
                </c:pt>
                <c:pt idx="5">
                  <c:v>33.360399999999998</c:v>
                </c:pt>
                <c:pt idx="6">
                  <c:v>32.126195652173912</c:v>
                </c:pt>
                <c:pt idx="7">
                  <c:v>32.62842105263158</c:v>
                </c:pt>
                <c:pt idx="8">
                  <c:v>31.237674418604652</c:v>
                </c:pt>
                <c:pt idx="9">
                  <c:v>31.115600000000001</c:v>
                </c:pt>
                <c:pt idx="10">
                  <c:v>31.679909090909092</c:v>
                </c:pt>
                <c:pt idx="11">
                  <c:v>31.924622641509433</c:v>
                </c:pt>
                <c:pt idx="12">
                  <c:v>32.5140350877193</c:v>
                </c:pt>
                <c:pt idx="13">
                  <c:v>31.80351063829788</c:v>
                </c:pt>
                <c:pt idx="14">
                  <c:v>29.762812499999995</c:v>
                </c:pt>
                <c:pt idx="15">
                  <c:v>31.895000000000003</c:v>
                </c:pt>
                <c:pt idx="16">
                  <c:v>31.537213114754095</c:v>
                </c:pt>
                <c:pt idx="17">
                  <c:v>32.513780487804873</c:v>
                </c:pt>
                <c:pt idx="18">
                  <c:v>33.246309523809522</c:v>
                </c:pt>
                <c:pt idx="19">
                  <c:v>31.637264150943402</c:v>
                </c:pt>
                <c:pt idx="20">
                  <c:v>32.195113636363637</c:v>
                </c:pt>
                <c:pt idx="21">
                  <c:v>33.168555555555564</c:v>
                </c:pt>
                <c:pt idx="22">
                  <c:v>30.894811320754723</c:v>
                </c:pt>
                <c:pt idx="23">
                  <c:v>30.025769230769221</c:v>
                </c:pt>
                <c:pt idx="24">
                  <c:v>30.877978723404262</c:v>
                </c:pt>
                <c:pt idx="25">
                  <c:v>29.733900000000009</c:v>
                </c:pt>
                <c:pt idx="26">
                  <c:v>30.638529411764711</c:v>
                </c:pt>
                <c:pt idx="27">
                  <c:v>32.046046511627914</c:v>
                </c:pt>
                <c:pt idx="28">
                  <c:v>31.455000000000005</c:v>
                </c:pt>
                <c:pt idx="29">
                  <c:v>29.463235294117652</c:v>
                </c:pt>
                <c:pt idx="30">
                  <c:v>29.74844827586206</c:v>
                </c:pt>
                <c:pt idx="31">
                  <c:v>30.921020408163272</c:v>
                </c:pt>
                <c:pt idx="32">
                  <c:v>30.061379310344833</c:v>
                </c:pt>
                <c:pt idx="33">
                  <c:v>30.524553571428566</c:v>
                </c:pt>
                <c:pt idx="34">
                  <c:v>28.951403508771918</c:v>
                </c:pt>
                <c:pt idx="35">
                  <c:v>28.98537735849056</c:v>
                </c:pt>
                <c:pt idx="36">
                  <c:v>27.966562500000006</c:v>
                </c:pt>
                <c:pt idx="37">
                  <c:v>29.246555555555545</c:v>
                </c:pt>
                <c:pt idx="38">
                  <c:v>29.235729166666662</c:v>
                </c:pt>
                <c:pt idx="39">
                  <c:v>28.391500000000004</c:v>
                </c:pt>
                <c:pt idx="40">
                  <c:v>29.099883720930233</c:v>
                </c:pt>
                <c:pt idx="41">
                  <c:v>26.994897959183668</c:v>
                </c:pt>
                <c:pt idx="42">
                  <c:v>27.060098039215681</c:v>
                </c:pt>
                <c:pt idx="43">
                  <c:v>26.718043478260871</c:v>
                </c:pt>
                <c:pt idx="44">
                  <c:v>28.438636363636363</c:v>
                </c:pt>
                <c:pt idx="45">
                  <c:v>27.426086956521736</c:v>
                </c:pt>
                <c:pt idx="46">
                  <c:v>25.285952380952381</c:v>
                </c:pt>
                <c:pt idx="47">
                  <c:v>22.61</c:v>
                </c:pt>
              </c:numCache>
            </c:numRef>
          </c:val>
          <c:smooth val="0"/>
          <c:extLst>
            <c:ext xmlns:c16="http://schemas.microsoft.com/office/drawing/2014/chart" uri="{C3380CC4-5D6E-409C-BE32-E72D297353CC}">
              <c16:uniqueId val="{00000000-CA1C-4F19-A24D-44AF32E9C3BD}"/>
            </c:ext>
          </c:extLst>
        </c:ser>
        <c:ser>
          <c:idx val="1"/>
          <c:order val="1"/>
          <c:tx>
            <c:strRef>
              <c:f>'Analysis using line'!$E$62</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 using line'!$C$63:$C$111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 using line'!$E$63:$E$111</c:f>
              <c:numCache>
                <c:formatCode>General</c:formatCode>
                <c:ptCount val="48"/>
                <c:pt idx="0">
                  <c:v>6.9319791666666646</c:v>
                </c:pt>
                <c:pt idx="1">
                  <c:v>6.5430232558139529</c:v>
                </c:pt>
                <c:pt idx="2">
                  <c:v>6.5805172413793116</c:v>
                </c:pt>
                <c:pt idx="3">
                  <c:v>6.9016279069767466</c:v>
                </c:pt>
                <c:pt idx="4">
                  <c:v>6.3892307692307702</c:v>
                </c:pt>
                <c:pt idx="5">
                  <c:v>6.0776000000000021</c:v>
                </c:pt>
                <c:pt idx="6">
                  <c:v>6.4032608695652167</c:v>
                </c:pt>
                <c:pt idx="7">
                  <c:v>7.343684210526316</c:v>
                </c:pt>
                <c:pt idx="8">
                  <c:v>6.9174418604651144</c:v>
                </c:pt>
                <c:pt idx="9">
                  <c:v>6.0395999999999992</c:v>
                </c:pt>
                <c:pt idx="10">
                  <c:v>6.7907272727272723</c:v>
                </c:pt>
                <c:pt idx="11">
                  <c:v>6.9113207547169813</c:v>
                </c:pt>
                <c:pt idx="12">
                  <c:v>6.525087719298245</c:v>
                </c:pt>
                <c:pt idx="13">
                  <c:v>6.4551063829787241</c:v>
                </c:pt>
                <c:pt idx="14">
                  <c:v>6.0106249999999983</c:v>
                </c:pt>
                <c:pt idx="15">
                  <c:v>7.0293181818181809</c:v>
                </c:pt>
                <c:pt idx="16">
                  <c:v>6.5808196721311472</c:v>
                </c:pt>
                <c:pt idx="17">
                  <c:v>6.5421951219512202</c:v>
                </c:pt>
                <c:pt idx="18">
                  <c:v>5.9078571428571438</c:v>
                </c:pt>
                <c:pt idx="19">
                  <c:v>6.4418867924528316</c:v>
                </c:pt>
                <c:pt idx="20">
                  <c:v>7.0511363636363633</c:v>
                </c:pt>
                <c:pt idx="21">
                  <c:v>7.238888888888888</c:v>
                </c:pt>
                <c:pt idx="22">
                  <c:v>7.0118867924528283</c:v>
                </c:pt>
                <c:pt idx="23">
                  <c:v>6.3894230769230766</c:v>
                </c:pt>
                <c:pt idx="24">
                  <c:v>6.4172340425531917</c:v>
                </c:pt>
                <c:pt idx="25">
                  <c:v>6.0762</c:v>
                </c:pt>
                <c:pt idx="26">
                  <c:v>6.6462745098039209</c:v>
                </c:pt>
                <c:pt idx="27">
                  <c:v>6.4258139534883734</c:v>
                </c:pt>
                <c:pt idx="28">
                  <c:v>6.3746428571428551</c:v>
                </c:pt>
                <c:pt idx="29">
                  <c:v>6.2133333333333312</c:v>
                </c:pt>
                <c:pt idx="30">
                  <c:v>6.3368965517241396</c:v>
                </c:pt>
                <c:pt idx="31">
                  <c:v>6.5532653061224488</c:v>
                </c:pt>
                <c:pt idx="32">
                  <c:v>7.1794827586206882</c:v>
                </c:pt>
                <c:pt idx="33">
                  <c:v>6.894821428571432</c:v>
                </c:pt>
                <c:pt idx="34">
                  <c:v>6.5905263157894725</c:v>
                </c:pt>
                <c:pt idx="35">
                  <c:v>6.5428301886792468</c:v>
                </c:pt>
                <c:pt idx="36">
                  <c:v>6.6827083333333333</c:v>
                </c:pt>
                <c:pt idx="37">
                  <c:v>6.197333333333332</c:v>
                </c:pt>
                <c:pt idx="38">
                  <c:v>6.7189583333333323</c:v>
                </c:pt>
                <c:pt idx="39">
                  <c:v>6.715600000000002</c:v>
                </c:pt>
                <c:pt idx="40">
                  <c:v>6.660465116279072</c:v>
                </c:pt>
                <c:pt idx="41">
                  <c:v>6.5087755102040807</c:v>
                </c:pt>
                <c:pt idx="42">
                  <c:v>6.152549019607843</c:v>
                </c:pt>
                <c:pt idx="43">
                  <c:v>6.4621739130434781</c:v>
                </c:pt>
                <c:pt idx="44">
                  <c:v>6.1368181818181844</c:v>
                </c:pt>
                <c:pt idx="45">
                  <c:v>6.1404347826086942</c:v>
                </c:pt>
                <c:pt idx="46">
                  <c:v>6.0966666666666658</c:v>
                </c:pt>
                <c:pt idx="47">
                  <c:v>4.25</c:v>
                </c:pt>
              </c:numCache>
            </c:numRef>
          </c:val>
          <c:smooth val="0"/>
          <c:extLst>
            <c:ext xmlns:c16="http://schemas.microsoft.com/office/drawing/2014/chart" uri="{C3380CC4-5D6E-409C-BE32-E72D297353CC}">
              <c16:uniqueId val="{00000001-CA1C-4F19-A24D-44AF32E9C3BD}"/>
            </c:ext>
          </c:extLst>
        </c:ser>
        <c:dLbls>
          <c:showLegendKey val="0"/>
          <c:showVal val="0"/>
          <c:showCatName val="0"/>
          <c:showSerName val="0"/>
          <c:showPercent val="0"/>
          <c:showBubbleSize val="0"/>
        </c:dLbls>
        <c:marker val="1"/>
        <c:smooth val="0"/>
        <c:axId val="1135888607"/>
        <c:axId val="578915951"/>
      </c:lineChart>
      <c:catAx>
        <c:axId val="1135888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8915951"/>
        <c:crosses val="autoZero"/>
        <c:auto val="1"/>
        <c:lblAlgn val="ctr"/>
        <c:lblOffset val="100"/>
        <c:noMultiLvlLbl val="0"/>
      </c:catAx>
      <c:valAx>
        <c:axId val="578915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58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91440</xdr:colOff>
      <xdr:row>10</xdr:row>
      <xdr:rowOff>167640</xdr:rowOff>
    </xdr:from>
    <xdr:to>
      <xdr:col>6</xdr:col>
      <xdr:colOff>327660</xdr:colOff>
      <xdr:row>25</xdr:row>
      <xdr:rowOff>167640</xdr:rowOff>
    </xdr:to>
    <xdr:graphicFrame macro="">
      <xdr:nvGraphicFramePr>
        <xdr:cNvPr id="2" name="Chart 1">
          <a:extLst>
            <a:ext uri="{FF2B5EF4-FFF2-40B4-BE49-F238E27FC236}">
              <a16:creationId xmlns:a16="http://schemas.microsoft.com/office/drawing/2014/main" id="{D35F5F4A-257F-A518-F282-73588A6D7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10</xdr:row>
      <xdr:rowOff>167640</xdr:rowOff>
    </xdr:from>
    <xdr:to>
      <xdr:col>11</xdr:col>
      <xdr:colOff>220980</xdr:colOff>
      <xdr:row>27</xdr:row>
      <xdr:rowOff>99060</xdr:rowOff>
    </xdr:to>
    <xdr:graphicFrame macro="">
      <xdr:nvGraphicFramePr>
        <xdr:cNvPr id="3" name="Chart 2">
          <a:extLst>
            <a:ext uri="{FF2B5EF4-FFF2-40B4-BE49-F238E27FC236}">
              <a16:creationId xmlns:a16="http://schemas.microsoft.com/office/drawing/2014/main" id="{F171A758-1FAF-6B39-90A3-3288953F5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175260</xdr:colOff>
      <xdr:row>27</xdr:row>
      <xdr:rowOff>60961</xdr:rowOff>
    </xdr:from>
    <xdr:to>
      <xdr:col>6</xdr:col>
      <xdr:colOff>83820</xdr:colOff>
      <xdr:row>33</xdr:row>
      <xdr:rowOff>137161</xdr:rowOff>
    </xdr:to>
    <mc:AlternateContent xmlns:mc="http://schemas.openxmlformats.org/markup-compatibility/2006" xmlns:a14="http://schemas.microsoft.com/office/drawing/2010/main">
      <mc:Choice Requires="a14">
        <xdr:graphicFrame macro="">
          <xdr:nvGraphicFramePr>
            <xdr:cNvPr id="2" name="Hospital tier">
              <a:extLst>
                <a:ext uri="{FF2B5EF4-FFF2-40B4-BE49-F238E27FC236}">
                  <a16:creationId xmlns:a16="http://schemas.microsoft.com/office/drawing/2014/main" id="{45770FE0-288C-8E0F-2AD6-CB8342B65352}"/>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3436620" y="499872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312420</xdr:colOff>
      <xdr:row>6</xdr:row>
      <xdr:rowOff>99060</xdr:rowOff>
    </xdr:from>
    <xdr:to>
      <xdr:col>11</xdr:col>
      <xdr:colOff>350520</xdr:colOff>
      <xdr:row>23</xdr:row>
      <xdr:rowOff>137160</xdr:rowOff>
    </xdr:to>
    <xdr:graphicFrame macro="">
      <xdr:nvGraphicFramePr>
        <xdr:cNvPr id="3" name="Chart 2">
          <a:extLst>
            <a:ext uri="{FF2B5EF4-FFF2-40B4-BE49-F238E27FC236}">
              <a16:creationId xmlns:a16="http://schemas.microsoft.com/office/drawing/2014/main" id="{9FBBC635-1159-A366-A344-1516DC5A7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34</xdr:row>
      <xdr:rowOff>0</xdr:rowOff>
    </xdr:from>
    <xdr:to>
      <xdr:col>10</xdr:col>
      <xdr:colOff>99060</xdr:colOff>
      <xdr:row>49</xdr:row>
      <xdr:rowOff>0</xdr:rowOff>
    </xdr:to>
    <xdr:graphicFrame macro="">
      <xdr:nvGraphicFramePr>
        <xdr:cNvPr id="4" name="Chart 3">
          <a:extLst>
            <a:ext uri="{FF2B5EF4-FFF2-40B4-BE49-F238E27FC236}">
              <a16:creationId xmlns:a16="http://schemas.microsoft.com/office/drawing/2014/main" id="{5F1AAFE3-7476-574D-E291-5BCA23957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32</xdr:row>
      <xdr:rowOff>99060</xdr:rowOff>
    </xdr:from>
    <xdr:to>
      <xdr:col>11</xdr:col>
      <xdr:colOff>601980</xdr:colOff>
      <xdr:row>47</xdr:row>
      <xdr:rowOff>99060</xdr:rowOff>
    </xdr:to>
    <xdr:graphicFrame macro="">
      <xdr:nvGraphicFramePr>
        <xdr:cNvPr id="2" name="Chart 1">
          <a:extLst>
            <a:ext uri="{FF2B5EF4-FFF2-40B4-BE49-F238E27FC236}">
              <a16:creationId xmlns:a16="http://schemas.microsoft.com/office/drawing/2014/main" id="{CF9849CA-DCDC-BA51-2671-5406AAE49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60</xdr:row>
      <xdr:rowOff>68580</xdr:rowOff>
    </xdr:from>
    <xdr:to>
      <xdr:col>13</xdr:col>
      <xdr:colOff>480060</xdr:colOff>
      <xdr:row>79</xdr:row>
      <xdr:rowOff>144780</xdr:rowOff>
    </xdr:to>
    <xdr:graphicFrame macro="">
      <xdr:nvGraphicFramePr>
        <xdr:cNvPr id="3" name="Chart 2">
          <a:extLst>
            <a:ext uri="{FF2B5EF4-FFF2-40B4-BE49-F238E27FC236}">
              <a16:creationId xmlns:a16="http://schemas.microsoft.com/office/drawing/2014/main" id="{A8C61A1F-4B2F-B3D0-2685-D232DE5BD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129540</xdr:rowOff>
    </xdr:from>
    <xdr:to>
      <xdr:col>8</xdr:col>
      <xdr:colOff>523200</xdr:colOff>
      <xdr:row>25</xdr:row>
      <xdr:rowOff>71940</xdr:rowOff>
    </xdr:to>
    <xdr:graphicFrame macro="">
      <xdr:nvGraphicFramePr>
        <xdr:cNvPr id="2" name="Chart 1">
          <a:extLst>
            <a:ext uri="{FF2B5EF4-FFF2-40B4-BE49-F238E27FC236}">
              <a16:creationId xmlns:a16="http://schemas.microsoft.com/office/drawing/2014/main" id="{3BC3856F-39F3-4E49-B027-D87A3BAF9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502920</xdr:colOff>
      <xdr:row>5</xdr:row>
      <xdr:rowOff>38100</xdr:rowOff>
    </xdr:from>
    <xdr:to>
      <xdr:col>17</xdr:col>
      <xdr:colOff>416520</xdr:colOff>
      <xdr:row>24</xdr:row>
      <xdr:rowOff>163380</xdr:rowOff>
    </xdr:to>
    <xdr:graphicFrame macro="">
      <xdr:nvGraphicFramePr>
        <xdr:cNvPr id="3" name="Chart 2">
          <a:extLst>
            <a:ext uri="{FF2B5EF4-FFF2-40B4-BE49-F238E27FC236}">
              <a16:creationId xmlns:a16="http://schemas.microsoft.com/office/drawing/2014/main" id="{A1804210-A8F0-4AA3-B487-157967548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144780</xdr:rowOff>
    </xdr:from>
    <xdr:to>
      <xdr:col>8</xdr:col>
      <xdr:colOff>523200</xdr:colOff>
      <xdr:row>44</xdr:row>
      <xdr:rowOff>87180</xdr:rowOff>
    </xdr:to>
    <xdr:graphicFrame macro="">
      <xdr:nvGraphicFramePr>
        <xdr:cNvPr id="4" name="Chart 3">
          <a:extLst>
            <a:ext uri="{FF2B5EF4-FFF2-40B4-BE49-F238E27FC236}">
              <a16:creationId xmlns:a16="http://schemas.microsoft.com/office/drawing/2014/main" id="{4CC2D784-E102-41DF-8609-35CE61F1D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495300</xdr:colOff>
      <xdr:row>24</xdr:row>
      <xdr:rowOff>60960</xdr:rowOff>
    </xdr:from>
    <xdr:to>
      <xdr:col>17</xdr:col>
      <xdr:colOff>408900</xdr:colOff>
      <xdr:row>44</xdr:row>
      <xdr:rowOff>3360</xdr:rowOff>
    </xdr:to>
    <xdr:graphicFrame macro="">
      <xdr:nvGraphicFramePr>
        <xdr:cNvPr id="5" name="Chart 4">
          <a:extLst>
            <a:ext uri="{FF2B5EF4-FFF2-40B4-BE49-F238E27FC236}">
              <a16:creationId xmlns:a16="http://schemas.microsoft.com/office/drawing/2014/main" id="{895EDF95-2690-46A2-9AFB-7B579233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44</xdr:row>
      <xdr:rowOff>38100</xdr:rowOff>
    </xdr:from>
    <xdr:to>
      <xdr:col>8</xdr:col>
      <xdr:colOff>523200</xdr:colOff>
      <xdr:row>63</xdr:row>
      <xdr:rowOff>163380</xdr:rowOff>
    </xdr:to>
    <xdr:graphicFrame macro="">
      <xdr:nvGraphicFramePr>
        <xdr:cNvPr id="6" name="Chart 5">
          <a:extLst>
            <a:ext uri="{FF2B5EF4-FFF2-40B4-BE49-F238E27FC236}">
              <a16:creationId xmlns:a16="http://schemas.microsoft.com/office/drawing/2014/main" id="{809C6D43-5534-4546-875A-DF93A9DA9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525780</xdr:colOff>
      <xdr:row>43</xdr:row>
      <xdr:rowOff>167640</xdr:rowOff>
    </xdr:from>
    <xdr:to>
      <xdr:col>17</xdr:col>
      <xdr:colOff>439380</xdr:colOff>
      <xdr:row>63</xdr:row>
      <xdr:rowOff>110040</xdr:rowOff>
    </xdr:to>
    <xdr:graphicFrame macro="">
      <xdr:nvGraphicFramePr>
        <xdr:cNvPr id="7" name="Chart 6">
          <a:extLst>
            <a:ext uri="{FF2B5EF4-FFF2-40B4-BE49-F238E27FC236}">
              <a16:creationId xmlns:a16="http://schemas.microsoft.com/office/drawing/2014/main" id="{79606FB9-6408-48D2-809A-9BA4CBD80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xdr:colOff>
      <xdr:row>2</xdr:row>
      <xdr:rowOff>7621</xdr:rowOff>
    </xdr:from>
    <xdr:to>
      <xdr:col>9</xdr:col>
      <xdr:colOff>53340</xdr:colOff>
      <xdr:row>5</xdr:row>
      <xdr:rowOff>83821</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A284AC8F-2F69-B56A-E236-2AAF88B7B6C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2860" y="381001"/>
              <a:ext cx="551688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xdr:colOff>
      <xdr:row>1</xdr:row>
      <xdr:rowOff>182881</xdr:rowOff>
    </xdr:from>
    <xdr:to>
      <xdr:col>17</xdr:col>
      <xdr:colOff>137160</xdr:colOff>
      <xdr:row>5</xdr:row>
      <xdr:rowOff>68581</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4EBBF466-98D7-3287-3C38-9F732CC23D5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539740" y="365761"/>
              <a:ext cx="496062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NI" refreshedDate="46278.650990972223" createdVersion="8" refreshedVersion="8" minRefreshableVersion="3" recordCount="2329" xr:uid="{43A2E62D-C052-4E88-925D-3BE363C0E489}">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ing Habit" numFmtId="0">
      <sharedItems count="2">
        <s v="Smoker"/>
        <s v="Nonsmoker"/>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14">
      <sharedItems containsSemiMixedTypes="0" containsNonDate="0" containsDate="1" containsString="0" minDate="1958-06-05T00:00:00" maxDate="2004-12-28T00:00:00"/>
    </cacheField>
    <cacheField name="charges" numFmtId="166">
      <sharedItems containsSemiMixedTypes="0" containsString="0" containsNumber="1" minValue="563.84" maxValue="48970.25"/>
    </cacheField>
    <cacheField name="Hospital tier" numFmtId="0">
      <sharedItems count="3">
        <s v="tier - 2"/>
        <s v="tier - 3"/>
        <s v="tier - 1"/>
      </sharedItems>
    </cacheField>
    <cacheField name="City tier" numFmtId="0">
      <sharedItems/>
    </cacheField>
    <cacheField name="State ID" numFmtId="0">
      <sharedItems count="16">
        <s v="R1013"/>
        <s v="R1012"/>
        <s v="R1011"/>
        <s v="R1015"/>
        <s v="R1019"/>
        <s v="R1016"/>
        <s v="R1018"/>
        <s v="R1025"/>
        <s v="R1024"/>
        <s v="R1023"/>
        <s v="R1014"/>
        <s v="R1021"/>
        <s v="R1017"/>
        <s v="R1020"/>
        <s v="R1026"/>
        <s v="R1022"/>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1417639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9">
  <r>
    <s v="Id1"/>
    <s v="  Kelly"/>
    <n v="47.41"/>
    <n v="7.47"/>
    <s v="No"/>
    <x v="0"/>
    <x v="0"/>
    <n v="0"/>
    <x v="0"/>
    <x v="0"/>
    <x v="0"/>
    <d v="1992-07-09T00:00:00"/>
    <n v="563.84"/>
    <x v="0"/>
    <s v="tier - 3"/>
    <x v="0"/>
    <x v="0"/>
  </r>
  <r>
    <s v="Id2"/>
    <s v="  Matthew D"/>
    <n v="30.36"/>
    <n v="5.77"/>
    <s v="No"/>
    <x v="0"/>
    <x v="0"/>
    <n v="0"/>
    <x v="0"/>
    <x v="0"/>
    <x v="1"/>
    <d v="1992-11-30T00:00:00"/>
    <n v="570.62"/>
    <x v="0"/>
    <s v="tier - 1"/>
    <x v="0"/>
    <x v="0"/>
  </r>
  <r>
    <s v="Id3"/>
    <s v="  Phil"/>
    <n v="34.484999999999999"/>
    <n v="11.87"/>
    <s v="Yes"/>
    <x v="0"/>
    <x v="0"/>
    <n v="2"/>
    <x v="0"/>
    <x v="0"/>
    <x v="0"/>
    <d v="1993-06-30T00:00:00"/>
    <n v="600"/>
    <x v="0"/>
    <s v="tier - 1"/>
    <x v="0"/>
    <x v="1"/>
  </r>
  <r>
    <s v="Id4"/>
    <s v="  Kelsey"/>
    <n v="38.094999999999999"/>
    <n v="6.05"/>
    <s v="No"/>
    <x v="0"/>
    <x v="0"/>
    <n v="0"/>
    <x v="0"/>
    <x v="0"/>
    <x v="1"/>
    <d v="1992-09-13T00:00:00"/>
    <n v="604.54"/>
    <x v="1"/>
    <s v="tier - 3"/>
    <x v="0"/>
    <x v="0"/>
  </r>
  <r>
    <s v="Id5"/>
    <s v="  Kristyn"/>
    <n v="35.53"/>
    <n v="5.45"/>
    <s v="No"/>
    <x v="0"/>
    <x v="0"/>
    <n v="0"/>
    <x v="0"/>
    <x v="0"/>
    <x v="2"/>
    <d v="1998-07-27T00:00:00"/>
    <n v="637.26"/>
    <x v="1"/>
    <s v="tier - 3"/>
    <x v="0"/>
    <x v="2"/>
  </r>
  <r>
    <s v="Id6"/>
    <s v="  Russell B"/>
    <n v="32.799999999999997"/>
    <n v="6.59"/>
    <s v="No"/>
    <x v="0"/>
    <x v="0"/>
    <n v="0"/>
    <x v="0"/>
    <x v="0"/>
    <x v="0"/>
    <d v="2001-11-20T00:00:00"/>
    <n v="646.14"/>
    <x v="1"/>
    <s v="tier - 3"/>
    <x v="1"/>
    <x v="3"/>
  </r>
  <r>
    <s v="Id7"/>
    <s v="  Scott"/>
    <n v="36.4"/>
    <n v="6.07"/>
    <s v="No"/>
    <x v="0"/>
    <x v="0"/>
    <n v="0"/>
    <x v="0"/>
    <x v="0"/>
    <x v="1"/>
    <d v="1993-06-01T00:00:00"/>
    <n v="650"/>
    <x v="1"/>
    <s v="tier - 3"/>
    <x v="0"/>
    <x v="0"/>
  </r>
  <r>
    <s v="Id8"/>
    <s v="  Stephen"/>
    <n v="36.96"/>
    <n v="7.93"/>
    <s v="No"/>
    <x v="0"/>
    <x v="0"/>
    <n v="3"/>
    <x v="0"/>
    <x v="0"/>
    <x v="0"/>
    <d v="1995-07-04T00:00:00"/>
    <n v="650"/>
    <x v="1"/>
    <s v="tier - 3"/>
    <x v="0"/>
    <x v="4"/>
  </r>
  <r>
    <s v="Id9"/>
    <s v="  Patrick R"/>
    <n v="41.14"/>
    <n v="9.58"/>
    <s v="Yes"/>
    <x v="0"/>
    <x v="1"/>
    <n v="1"/>
    <x v="0"/>
    <x v="0"/>
    <x v="0"/>
    <d v="2002-11-29T00:00:00"/>
    <n v="668"/>
    <x v="1"/>
    <s v="tier - 2"/>
    <x v="1"/>
    <x v="5"/>
  </r>
  <r>
    <s v="Id10"/>
    <s v="  Brooke N"/>
    <n v="38.06"/>
    <n v="10.79"/>
    <s v="No"/>
    <x v="0"/>
    <x v="0"/>
    <n v="0"/>
    <x v="0"/>
    <x v="0"/>
    <x v="0"/>
    <d v="1997-11-09T00:00:00"/>
    <n v="670"/>
    <x v="1"/>
    <s v="tier - 3"/>
    <x v="0"/>
    <x v="6"/>
  </r>
  <r>
    <s v="Id11"/>
    <s v="  Paola Andrea"/>
    <n v="37.700000000000003"/>
    <n v="5.96"/>
    <s v="Yes"/>
    <x v="0"/>
    <x v="0"/>
    <n v="2"/>
    <x v="0"/>
    <x v="0"/>
    <x v="1"/>
    <d v="2001-09-12T00:00:00"/>
    <n v="687.54"/>
    <x v="1"/>
    <s v="tier - 2"/>
    <x v="0"/>
    <x v="3"/>
  </r>
  <r>
    <s v="Id13"/>
    <s v="  Wade"/>
    <n v="40.92"/>
    <n v="8.41"/>
    <s v="No"/>
    <x v="0"/>
    <x v="0"/>
    <n v="0"/>
    <x v="0"/>
    <x v="0"/>
    <x v="0"/>
    <d v="1999-12-14T00:00:00"/>
    <n v="722.99"/>
    <x v="1"/>
    <s v="tier - 1"/>
    <x v="0"/>
    <x v="7"/>
  </r>
  <r>
    <s v="Id14"/>
    <s v="  Franklin"/>
    <n v="40.564999999999998"/>
    <n v="7.02"/>
    <s v="No"/>
    <x v="0"/>
    <x v="0"/>
    <n v="0"/>
    <x v="0"/>
    <x v="0"/>
    <x v="0"/>
    <d v="2002-09-19T00:00:00"/>
    <n v="750"/>
    <x v="1"/>
    <s v="tier - 1"/>
    <x v="1"/>
    <x v="5"/>
  </r>
  <r>
    <s v="Id15"/>
    <s v="  Leilani M"/>
    <n v="36.384999999999998"/>
    <n v="7.59"/>
    <s v="Yes"/>
    <x v="0"/>
    <x v="0"/>
    <n v="2"/>
    <x v="0"/>
    <x v="0"/>
    <x v="0"/>
    <d v="1993-08-09T00:00:00"/>
    <n v="760"/>
    <x v="1"/>
    <s v="tier - 1"/>
    <x v="0"/>
    <x v="1"/>
  </r>
  <r>
    <s v="Id16"/>
    <s v="  Philippe"/>
    <n v="39.9"/>
    <n v="11.32"/>
    <s v="No"/>
    <x v="0"/>
    <x v="0"/>
    <n v="0"/>
    <x v="0"/>
    <x v="0"/>
    <x v="0"/>
    <d v="1996-10-22T00:00:00"/>
    <n v="760"/>
    <x v="1"/>
    <s v="tier - 3"/>
    <x v="0"/>
    <x v="8"/>
  </r>
  <r>
    <s v="Id17"/>
    <s v="  Jennifer A"/>
    <n v="33.799999999999997"/>
    <n v="7.67"/>
    <s v="No"/>
    <x v="0"/>
    <x v="0"/>
    <n v="3"/>
    <x v="0"/>
    <x v="0"/>
    <x v="0"/>
    <d v="1993-06-28T00:00:00"/>
    <n v="770"/>
    <x v="1"/>
    <s v="tier - 3"/>
    <x v="0"/>
    <x v="1"/>
  </r>
  <r>
    <s v="Id19"/>
    <s v="  Said Sr"/>
    <n v="36.954999999999998"/>
    <n v="4.72"/>
    <s v="Yes"/>
    <x v="0"/>
    <x v="0"/>
    <n v="1"/>
    <x v="0"/>
    <x v="0"/>
    <x v="2"/>
    <d v="1995-12-07T00:00:00"/>
    <n v="773.54"/>
    <x v="1"/>
    <s v="tier - 2"/>
    <x v="0"/>
    <x v="4"/>
  </r>
  <r>
    <s v="Id20"/>
    <s v="  John"/>
    <n v="42.9"/>
    <n v="11.41"/>
    <s v="No"/>
    <x v="0"/>
    <x v="0"/>
    <n v="0"/>
    <x v="0"/>
    <x v="0"/>
    <x v="0"/>
    <d v="2004-10-07T00:00:00"/>
    <n v="830.52"/>
    <x v="1"/>
    <s v="tier - 2"/>
    <x v="2"/>
    <x v="9"/>
  </r>
  <r>
    <s v="Id21"/>
    <s v="  Myles"/>
    <n v="36.299999999999997"/>
    <n v="11.5"/>
    <s v="Yes"/>
    <x v="0"/>
    <x v="0"/>
    <n v="2"/>
    <x v="0"/>
    <x v="0"/>
    <x v="0"/>
    <d v="2000-11-18T00:00:00"/>
    <n v="865.41"/>
    <x v="1"/>
    <s v="tier - 1"/>
    <x v="0"/>
    <x v="10"/>
  </r>
  <r>
    <s v="Id22"/>
    <s v="  Madelyn C"/>
    <n v="32.200000000000003"/>
    <n v="6.22"/>
    <s v="Yes"/>
    <x v="0"/>
    <x v="0"/>
    <n v="2"/>
    <x v="0"/>
    <x v="0"/>
    <x v="1"/>
    <d v="1993-11-27T00:00:00"/>
    <n v="896.21"/>
    <x v="1"/>
    <s v="tier - 1"/>
    <x v="0"/>
    <x v="1"/>
  </r>
  <r>
    <s v="Id23"/>
    <s v="  Nicole"/>
    <n v="31.3"/>
    <n v="11.38"/>
    <s v="No"/>
    <x v="0"/>
    <x v="0"/>
    <n v="3"/>
    <x v="0"/>
    <x v="0"/>
    <x v="0"/>
    <d v="1994-10-30T00:00:00"/>
    <n v="915.07"/>
    <x v="1"/>
    <s v="tier - 1"/>
    <x v="0"/>
    <x v="11"/>
  </r>
  <r>
    <s v="Id24"/>
    <s v="  Eric A"/>
    <n v="41.8"/>
    <n v="7.89"/>
    <s v="Yes"/>
    <x v="0"/>
    <x v="0"/>
    <n v="2"/>
    <x v="0"/>
    <x v="0"/>
    <x v="0"/>
    <d v="1995-10-28T00:00:00"/>
    <n v="928.59"/>
    <x v="1"/>
    <s v="tier - 1"/>
    <x v="0"/>
    <x v="4"/>
  </r>
  <r>
    <s v="Id25"/>
    <s v="  Emiliano I"/>
    <n v="35.090000000000003"/>
    <n v="4.38"/>
    <s v="Yes"/>
    <x v="0"/>
    <x v="0"/>
    <n v="2"/>
    <x v="0"/>
    <x v="0"/>
    <x v="2"/>
    <d v="2001-08-19T00:00:00"/>
    <n v="964.71"/>
    <x v="1"/>
    <s v="tier - 2"/>
    <x v="0"/>
    <x v="3"/>
  </r>
  <r>
    <s v="Id26"/>
    <s v="  Adam"/>
    <n v="33.880000000000003"/>
    <n v="7.01"/>
    <s v="No"/>
    <x v="0"/>
    <x v="0"/>
    <n v="3"/>
    <x v="0"/>
    <x v="0"/>
    <x v="0"/>
    <d v="1994-11-22T00:00:00"/>
    <n v="1006.65"/>
    <x v="1"/>
    <s v="tier - 2"/>
    <x v="0"/>
    <x v="11"/>
  </r>
  <r>
    <s v="Id27"/>
    <s v="  Zach"/>
    <n v="30.875"/>
    <n v="11.88"/>
    <s v="No"/>
    <x v="0"/>
    <x v="0"/>
    <n v="0"/>
    <x v="0"/>
    <x v="0"/>
    <x v="0"/>
    <d v="2000-10-09T00:00:00"/>
    <n v="1012"/>
    <x v="1"/>
    <s v="tier - 2"/>
    <x v="0"/>
    <x v="10"/>
  </r>
  <r>
    <s v="Id28"/>
    <s v="  Stephanie W"/>
    <n v="36.86"/>
    <n v="5.19"/>
    <s v="Yes"/>
    <x v="0"/>
    <x v="1"/>
    <n v="1"/>
    <x v="0"/>
    <x v="0"/>
    <x v="2"/>
    <d v="1999-08-05T00:00:00"/>
    <n v="1019"/>
    <x v="1"/>
    <s v="tier - 2"/>
    <x v="0"/>
    <x v="7"/>
  </r>
  <r>
    <s v="Id29"/>
    <s v="  Stephen"/>
    <n v="35.86"/>
    <n v="6.74"/>
    <s v="Yes"/>
    <x v="0"/>
    <x v="0"/>
    <n v="2"/>
    <x v="0"/>
    <x v="0"/>
    <x v="0"/>
    <d v="1995-10-05T00:00:00"/>
    <n v="1033.74"/>
    <x v="1"/>
    <s v="tier - 1"/>
    <x v="0"/>
    <x v="4"/>
  </r>
  <r>
    <s v="Id30"/>
    <s v="  Natalie"/>
    <n v="37.049999999999997"/>
    <n v="8.44"/>
    <s v="No"/>
    <x v="0"/>
    <x v="0"/>
    <n v="0"/>
    <x v="0"/>
    <x v="0"/>
    <x v="0"/>
    <d v="1994-11-17T00:00:00"/>
    <n v="1044"/>
    <x v="1"/>
    <s v="tier - 2"/>
    <x v="0"/>
    <x v="11"/>
  </r>
  <r>
    <s v="Id31"/>
    <s v="  Nicole J"/>
    <n v="43.89"/>
    <n v="8.7100000000000009"/>
    <s v="No"/>
    <x v="0"/>
    <x v="0"/>
    <n v="0"/>
    <x v="0"/>
    <x v="0"/>
    <x v="0"/>
    <d v="2002-07-20T00:00:00"/>
    <n v="1047"/>
    <x v="1"/>
    <s v="tier - 1"/>
    <x v="0"/>
    <x v="5"/>
  </r>
  <r>
    <s v="Id32"/>
    <s v="  Jefferson D"/>
    <n v="42.35"/>
    <n v="5.08"/>
    <s v="Yes"/>
    <x v="0"/>
    <x v="0"/>
    <n v="0"/>
    <x v="0"/>
    <x v="0"/>
    <x v="2"/>
    <d v="2002-07-01T00:00:00"/>
    <n v="1049"/>
    <x v="1"/>
    <s v="tier - 2"/>
    <x v="1"/>
    <x v="5"/>
  </r>
  <r>
    <s v="Id33"/>
    <s v="  Brendan D"/>
    <n v="31.35"/>
    <n v="6.86"/>
    <s v="No"/>
    <x v="0"/>
    <x v="0"/>
    <n v="0"/>
    <x v="0"/>
    <x v="0"/>
    <x v="0"/>
    <d v="1995-06-01T00:00:00"/>
    <n v="1056"/>
    <x v="1"/>
    <s v="tier - 2"/>
    <x v="0"/>
    <x v="11"/>
  </r>
  <r>
    <s v="Id34"/>
    <s v="  Courtney"/>
    <n v="47.6"/>
    <n v="5.95"/>
    <s v="Yes"/>
    <x v="0"/>
    <x v="0"/>
    <n v="0"/>
    <x v="0"/>
    <x v="0"/>
    <x v="1"/>
    <d v="1993-09-28T00:00:00"/>
    <n v="1068"/>
    <x v="1"/>
    <s v="tier - 1"/>
    <x v="0"/>
    <x v="1"/>
  </r>
  <r>
    <s v="Id35"/>
    <s v="  Sydney L"/>
    <n v="46.2"/>
    <n v="6.09"/>
    <s v="No"/>
    <x v="0"/>
    <x v="1"/>
    <n v="1"/>
    <x v="0"/>
    <x v="0"/>
    <x v="1"/>
    <d v="2004-08-24T00:00:00"/>
    <n v="1070"/>
    <x v="1"/>
    <s v="tier - 3"/>
    <x v="0"/>
    <x v="9"/>
  </r>
  <r>
    <s v="Id36"/>
    <s v="  Julien"/>
    <n v="32.015000000000001"/>
    <n v="11.75"/>
    <s v="No"/>
    <x v="0"/>
    <x v="0"/>
    <n v="0"/>
    <x v="0"/>
    <x v="0"/>
    <x v="0"/>
    <d v="1997-08-13T00:00:00"/>
    <n v="1071"/>
    <x v="1"/>
    <s v="tier - 3"/>
    <x v="0"/>
    <x v="6"/>
  </r>
  <r>
    <s v="Id37"/>
    <s v="  Ryan M"/>
    <n v="40.564999999999998"/>
    <n v="7.37"/>
    <s v="No"/>
    <x v="0"/>
    <x v="0"/>
    <n v="0"/>
    <x v="0"/>
    <x v="0"/>
    <x v="0"/>
    <d v="1998-12-26T00:00:00"/>
    <n v="1082"/>
    <x v="1"/>
    <s v="tier - 2"/>
    <x v="0"/>
    <x v="2"/>
  </r>
  <r>
    <s v="Id38"/>
    <s v="  Anna H"/>
    <n v="32.450000000000003"/>
    <n v="11.91"/>
    <s v="No"/>
    <x v="0"/>
    <x v="0"/>
    <n v="0"/>
    <x v="0"/>
    <x v="0"/>
    <x v="0"/>
    <d v="2002-08-13T00:00:00"/>
    <n v="1086"/>
    <x v="1"/>
    <s v="tier - 3"/>
    <x v="0"/>
    <x v="5"/>
  </r>
  <r>
    <s v="Id39"/>
    <s v="  Samantha"/>
    <n v="34.96"/>
    <n v="6.52"/>
    <s v="No"/>
    <x v="0"/>
    <x v="0"/>
    <n v="0"/>
    <x v="0"/>
    <x v="0"/>
    <x v="0"/>
    <d v="2004-11-12T00:00:00"/>
    <n v="1121.8699999999999"/>
    <x v="1"/>
    <s v="tier - 1"/>
    <x v="0"/>
    <x v="9"/>
  </r>
  <r>
    <s v="Id40"/>
    <s v="  Robert"/>
    <n v="35.5"/>
    <n v="5.14"/>
    <s v="No"/>
    <x v="0"/>
    <x v="1"/>
    <n v="1"/>
    <x v="0"/>
    <x v="0"/>
    <x v="2"/>
    <d v="2004-06-14T00:00:00"/>
    <n v="1131.51"/>
    <x v="1"/>
    <s v="tier - 1"/>
    <x v="0"/>
    <x v="9"/>
  </r>
  <r>
    <s v="Id41"/>
    <s v="  James R"/>
    <n v="52.58"/>
    <n v="4.1900000000000004"/>
    <s v="No"/>
    <x v="1"/>
    <x v="0"/>
    <n v="1"/>
    <x v="0"/>
    <x v="0"/>
    <x v="2"/>
    <d v="2002-07-19T00:00:00"/>
    <n v="1132"/>
    <x v="1"/>
    <s v="tier - 1"/>
    <x v="0"/>
    <x v="5"/>
  </r>
  <r>
    <s v="Id42"/>
    <s v="  Roseann"/>
    <n v="35.200000000000003"/>
    <n v="11.68"/>
    <s v="Yes"/>
    <x v="0"/>
    <x v="0"/>
    <n v="0"/>
    <x v="0"/>
    <x v="0"/>
    <x v="0"/>
    <d v="2004-10-06T00:00:00"/>
    <n v="1135"/>
    <x v="1"/>
    <s v="tier - 3"/>
    <x v="0"/>
    <x v="9"/>
  </r>
  <r>
    <s v="Id43"/>
    <s v="  Nicole"/>
    <n v="38.06"/>
    <n v="6.98"/>
    <s v="No"/>
    <x v="0"/>
    <x v="0"/>
    <n v="0"/>
    <x v="0"/>
    <x v="0"/>
    <x v="0"/>
    <d v="2004-06-11T00:00:00"/>
    <n v="1135.94"/>
    <x v="1"/>
    <s v="tier - 3"/>
    <x v="0"/>
    <x v="9"/>
  </r>
  <r>
    <s v="Id44"/>
    <s v="  Spencer"/>
    <n v="34.21"/>
    <n v="8.34"/>
    <s v="No"/>
    <x v="0"/>
    <x v="0"/>
    <n v="0"/>
    <x v="0"/>
    <x v="0"/>
    <x v="0"/>
    <d v="2004-11-28T00:00:00"/>
    <n v="1136.4000000000001"/>
    <x v="1"/>
    <s v="tier - 3"/>
    <x v="0"/>
    <x v="9"/>
  </r>
  <r>
    <s v="Id45"/>
    <s v="  Eric W"/>
    <n v="38.94"/>
    <n v="8.49"/>
    <s v="Yes"/>
    <x v="0"/>
    <x v="0"/>
    <n v="1"/>
    <x v="0"/>
    <x v="0"/>
    <x v="0"/>
    <d v="2002-08-11T00:00:00"/>
    <n v="1137"/>
    <x v="1"/>
    <s v="tier - 1"/>
    <x v="0"/>
    <x v="5"/>
  </r>
  <r>
    <s v="Id46"/>
    <s v="  Brianna L"/>
    <n v="30.21"/>
    <n v="5.34"/>
    <s v="Yes"/>
    <x v="0"/>
    <x v="0"/>
    <n v="1"/>
    <x v="0"/>
    <x v="0"/>
    <x v="2"/>
    <d v="2004-11-06T00:00:00"/>
    <n v="1137.01"/>
    <x v="1"/>
    <s v="tier - 1"/>
    <x v="0"/>
    <x v="9"/>
  </r>
  <r>
    <s v="Id47"/>
    <s v="  Thomas J"/>
    <n v="33.630000000000003"/>
    <n v="4.43"/>
    <s v="Yes"/>
    <x v="0"/>
    <x v="0"/>
    <n v="2"/>
    <x v="0"/>
    <x v="0"/>
    <x v="2"/>
    <d v="2004-10-15T00:00:00"/>
    <n v="1137.01"/>
    <x v="1"/>
    <s v="tier - 1"/>
    <x v="0"/>
    <x v="9"/>
  </r>
  <r>
    <s v="Id48"/>
    <s v="  Melissa L"/>
    <n v="40.369999999999997"/>
    <n v="4.47"/>
    <s v="No"/>
    <x v="0"/>
    <x v="0"/>
    <n v="0"/>
    <x v="0"/>
    <x v="0"/>
    <x v="2"/>
    <d v="2004-11-27T00:00:00"/>
    <n v="1137.47"/>
    <x v="1"/>
    <s v="tier - 2"/>
    <x v="0"/>
    <x v="9"/>
  </r>
  <r>
    <s v="Id49"/>
    <s v="  Flavio"/>
    <n v="53.09"/>
    <n v="4.82"/>
    <s v="Yes"/>
    <x v="0"/>
    <x v="0"/>
    <n v="2"/>
    <x v="0"/>
    <x v="0"/>
    <x v="2"/>
    <d v="2001-10-25T00:00:00"/>
    <n v="1141"/>
    <x v="1"/>
    <s v="tier - 1"/>
    <x v="0"/>
    <x v="3"/>
  </r>
  <r>
    <s v="Id50"/>
    <s v="  Ryan"/>
    <n v="31.79"/>
    <n v="5.51"/>
    <s v="Yes"/>
    <x v="0"/>
    <x v="0"/>
    <n v="2"/>
    <x v="0"/>
    <x v="0"/>
    <x v="2"/>
    <d v="2004-09-12T00:00:00"/>
    <n v="1141.45"/>
    <x v="1"/>
    <s v="tier - 3"/>
    <x v="0"/>
    <x v="9"/>
  </r>
  <r>
    <s v="Id51"/>
    <s v="  Anthony J"/>
    <n v="41.895000000000003"/>
    <n v="10.87"/>
    <s v="Yes"/>
    <x v="0"/>
    <x v="0"/>
    <n v="1"/>
    <x v="0"/>
    <x v="0"/>
    <x v="0"/>
    <d v="2002-10-01T00:00:00"/>
    <n v="1142"/>
    <x v="1"/>
    <s v="tier - 2"/>
    <x v="2"/>
    <x v="5"/>
  </r>
  <r>
    <s v="Id52"/>
    <s v="  Alex"/>
    <n v="31.16"/>
    <n v="9.34"/>
    <s v="No"/>
    <x v="0"/>
    <x v="0"/>
    <n v="0"/>
    <x v="0"/>
    <x v="0"/>
    <x v="0"/>
    <d v="2004-06-10T00:00:00"/>
    <n v="1146.8"/>
    <x v="0"/>
    <s v="tier - 2"/>
    <x v="0"/>
    <x v="9"/>
  </r>
  <r>
    <s v="Id53"/>
    <s v="  David"/>
    <n v="34.104999999999997"/>
    <n v="5.03"/>
    <s v="Yes"/>
    <x v="0"/>
    <x v="1"/>
    <n v="1"/>
    <x v="0"/>
    <x v="0"/>
    <x v="2"/>
    <d v="2003-06-12T00:00:00"/>
    <n v="1149"/>
    <x v="0"/>
    <s v="tier - 1"/>
    <x v="1"/>
    <x v="12"/>
  </r>
  <r>
    <s v="Id54"/>
    <s v="  Andrew B"/>
    <n v="51.93"/>
    <n v="11.05"/>
    <s v="No"/>
    <x v="0"/>
    <x v="0"/>
    <n v="0"/>
    <x v="0"/>
    <x v="0"/>
    <x v="0"/>
    <d v="2004-07-18T00:00:00"/>
    <n v="1149.4000000000001"/>
    <x v="0"/>
    <s v="tier - 2"/>
    <x v="0"/>
    <x v="9"/>
  </r>
  <r>
    <s v="Id55"/>
    <s v="  Dara E"/>
    <n v="38.950000000000003"/>
    <n v="11.95"/>
    <s v="No"/>
    <x v="0"/>
    <x v="0"/>
    <n v="0"/>
    <x v="0"/>
    <x v="0"/>
    <x v="0"/>
    <d v="1994-07-26T00:00:00"/>
    <n v="1158.32"/>
    <x v="0"/>
    <s v="tier - 1"/>
    <x v="0"/>
    <x v="11"/>
  </r>
  <r>
    <s v="Id56"/>
    <s v="  Inna"/>
    <n v="36.630000000000003"/>
    <n v="7.72"/>
    <s v="Yes"/>
    <x v="0"/>
    <x v="0"/>
    <n v="1"/>
    <x v="0"/>
    <x v="0"/>
    <x v="0"/>
    <d v="2004-11-11T00:00:00"/>
    <n v="1163.46"/>
    <x v="0"/>
    <s v="tier - 3"/>
    <x v="0"/>
    <x v="9"/>
  </r>
  <r>
    <s v="Id57"/>
    <s v="  Ari"/>
    <n v="34.200000000000003"/>
    <n v="5.75"/>
    <s v="No"/>
    <x v="0"/>
    <x v="0"/>
    <n v="2"/>
    <x v="0"/>
    <x v="0"/>
    <x v="1"/>
    <d v="2002-06-11T00:00:00"/>
    <n v="1165"/>
    <x v="0"/>
    <s v="tier - 3"/>
    <x v="1"/>
    <x v="5"/>
  </r>
  <r>
    <s v="Id58"/>
    <s v="  Lindsey"/>
    <n v="50.63"/>
    <n v="11.89"/>
    <s v="No"/>
    <x v="0"/>
    <x v="0"/>
    <n v="0"/>
    <x v="0"/>
    <x v="0"/>
    <x v="0"/>
    <d v="2001-11-12T00:00:00"/>
    <n v="1167"/>
    <x v="0"/>
    <s v="tier - 1"/>
    <x v="0"/>
    <x v="3"/>
  </r>
  <r>
    <s v="Id59"/>
    <s v="  Kenny"/>
    <n v="36.479999999999997"/>
    <n v="6.2"/>
    <s v="No"/>
    <x v="0"/>
    <x v="0"/>
    <n v="0"/>
    <x v="0"/>
    <x v="0"/>
    <x v="1"/>
    <d v="1996-08-11T00:00:00"/>
    <n v="1178"/>
    <x v="0"/>
    <s v="tier - 3"/>
    <x v="0"/>
    <x v="8"/>
  </r>
  <r>
    <s v="Id60"/>
    <s v="  Louise"/>
    <n v="54.82"/>
    <n v="10.61"/>
    <s v="No"/>
    <x v="0"/>
    <x v="0"/>
    <n v="0"/>
    <x v="0"/>
    <x v="0"/>
    <x v="0"/>
    <d v="1997-06-28T00:00:00"/>
    <n v="1178.07"/>
    <x v="0"/>
    <s v="tier - 2"/>
    <x v="0"/>
    <x v="6"/>
  </r>
  <r>
    <s v="Id61"/>
    <s v="  Cameron"/>
    <n v="38.06"/>
    <n v="6.04"/>
    <s v="No"/>
    <x v="0"/>
    <x v="1"/>
    <n v="1"/>
    <x v="0"/>
    <x v="0"/>
    <x v="1"/>
    <d v="2002-08-26T00:00:00"/>
    <n v="1191"/>
    <x v="0"/>
    <s v="tier - 1"/>
    <x v="0"/>
    <x v="5"/>
  </r>
  <r>
    <s v="Id62"/>
    <s v="  Katie T"/>
    <n v="51.48"/>
    <n v="9.33"/>
    <s v="Yes"/>
    <x v="0"/>
    <x v="0"/>
    <n v="0"/>
    <x v="0"/>
    <x v="0"/>
    <x v="0"/>
    <d v="1999-06-28T00:00:00"/>
    <n v="1200"/>
    <x v="0"/>
    <s v="tier - 3"/>
    <x v="1"/>
    <x v="7"/>
  </r>
  <r>
    <s v="Id63"/>
    <s v="  Casey"/>
    <n v="52.06"/>
    <n v="11.47"/>
    <s v="No"/>
    <x v="0"/>
    <x v="0"/>
    <n v="0"/>
    <x v="0"/>
    <x v="0"/>
    <x v="0"/>
    <d v="1992-10-06T00:00:00"/>
    <n v="1200.55"/>
    <x v="0"/>
    <s v="tier - 3"/>
    <x v="0"/>
    <x v="0"/>
  </r>
  <r>
    <s v="Id64"/>
    <s v="  David"/>
    <n v="30.684999999999999"/>
    <n v="7.02"/>
    <s v="Yes"/>
    <x v="0"/>
    <x v="0"/>
    <n v="0"/>
    <x v="0"/>
    <x v="0"/>
    <x v="0"/>
    <d v="2004-06-02T00:00:00"/>
    <n v="1210"/>
    <x v="0"/>
    <s v="tier - 1"/>
    <x v="0"/>
    <x v="12"/>
  </r>
  <r>
    <s v="Id65"/>
    <s v="  Bryson C"/>
    <n v="36.08"/>
    <n v="8.8000000000000007"/>
    <s v="Yes"/>
    <x v="0"/>
    <x v="0"/>
    <n v="1"/>
    <x v="0"/>
    <x v="0"/>
    <x v="0"/>
    <d v="1996-11-04T00:00:00"/>
    <n v="1220"/>
    <x v="0"/>
    <s v="tier - 3"/>
    <x v="1"/>
    <x v="8"/>
  </r>
  <r>
    <s v="Id66"/>
    <s v="  Megan"/>
    <n v="54.99"/>
    <n v="8.68"/>
    <s v="No"/>
    <x v="0"/>
    <x v="0"/>
    <n v="2"/>
    <x v="0"/>
    <x v="0"/>
    <x v="0"/>
    <d v="2004-07-09T00:00:00"/>
    <n v="1224"/>
    <x v="0"/>
    <s v="tier - 1"/>
    <x v="0"/>
    <x v="9"/>
  </r>
  <r>
    <s v="Id67"/>
    <s v="  Daniel"/>
    <n v="35.97"/>
    <n v="6.12"/>
    <s v="No"/>
    <x v="0"/>
    <x v="1"/>
    <n v="1"/>
    <x v="0"/>
    <x v="0"/>
    <x v="1"/>
    <d v="2004-10-16T00:00:00"/>
    <n v="1228"/>
    <x v="0"/>
    <s v="tier - 1"/>
    <x v="1"/>
    <x v="9"/>
  </r>
  <r>
    <s v="Id68"/>
    <s v="  Steven M"/>
    <n v="45.54"/>
    <n v="5.4"/>
    <s v="Yes"/>
    <x v="0"/>
    <x v="1"/>
    <n v="1"/>
    <x v="0"/>
    <x v="0"/>
    <x v="2"/>
    <d v="1998-07-13T00:00:00"/>
    <n v="1234"/>
    <x v="0"/>
    <s v="tier - 1"/>
    <x v="0"/>
    <x v="2"/>
  </r>
  <r>
    <s v="Id69"/>
    <s v="  Jenna L"/>
    <n v="35.53"/>
    <n v="4.3600000000000003"/>
    <s v="Yes"/>
    <x v="0"/>
    <x v="0"/>
    <n v="0"/>
    <x v="0"/>
    <x v="0"/>
    <x v="2"/>
    <d v="2002-12-12T00:00:00"/>
    <n v="1237"/>
    <x v="0"/>
    <s v="tier - 2"/>
    <x v="0"/>
    <x v="5"/>
  </r>
  <r>
    <s v="Id70"/>
    <s v="  Freeman"/>
    <n v="30.8"/>
    <n v="9.77"/>
    <s v="No"/>
    <x v="0"/>
    <x v="0"/>
    <n v="0"/>
    <x v="0"/>
    <x v="0"/>
    <x v="0"/>
    <d v="1998-10-11T00:00:00"/>
    <n v="1240"/>
    <x v="0"/>
    <s v="tier - 1"/>
    <x v="1"/>
    <x v="2"/>
  </r>
  <r>
    <s v="Id71"/>
    <s v="  Jeff"/>
    <n v="38.39"/>
    <n v="4.25"/>
    <s v="No"/>
    <x v="0"/>
    <x v="0"/>
    <n v="1"/>
    <x v="0"/>
    <x v="0"/>
    <x v="2"/>
    <d v="2002-07-01T00:00:00"/>
    <n v="1241"/>
    <x v="0"/>
    <s v="tier - 2"/>
    <x v="0"/>
    <x v="5"/>
  </r>
  <r>
    <s v="Id72"/>
    <s v="  Elenilton V"/>
    <n v="32.299999999999997"/>
    <n v="4.76"/>
    <s v="No"/>
    <x v="0"/>
    <x v="0"/>
    <n v="2"/>
    <x v="0"/>
    <x v="0"/>
    <x v="2"/>
    <d v="2003-08-02T00:00:00"/>
    <n v="1241.57"/>
    <x v="0"/>
    <s v="tier - 2"/>
    <x v="2"/>
    <x v="12"/>
  </r>
  <r>
    <s v="Id73"/>
    <s v="  Maurya"/>
    <n v="48.8"/>
    <n v="6.22"/>
    <s v="Yes"/>
    <x v="0"/>
    <x v="0"/>
    <n v="2"/>
    <x v="0"/>
    <x v="0"/>
    <x v="1"/>
    <d v="2003-09-15T00:00:00"/>
    <n v="1242.26"/>
    <x v="0"/>
    <s v="tier - 1"/>
    <x v="2"/>
    <x v="12"/>
  </r>
  <r>
    <s v="Id74"/>
    <s v="  Samantha C"/>
    <n v="45.5"/>
    <n v="7.96"/>
    <s v="No"/>
    <x v="0"/>
    <x v="0"/>
    <n v="0"/>
    <x v="0"/>
    <x v="0"/>
    <x v="0"/>
    <d v="2003-09-08T00:00:00"/>
    <n v="1242.82"/>
    <x v="0"/>
    <s v="tier - 1"/>
    <x v="2"/>
    <x v="12"/>
  </r>
  <r>
    <s v="Id75"/>
    <s v="  Bethany A"/>
    <n v="53.61"/>
    <n v="10.92"/>
    <s v="Yes"/>
    <x v="0"/>
    <x v="0"/>
    <n v="1"/>
    <x v="0"/>
    <x v="0"/>
    <x v="0"/>
    <d v="2003-09-15T00:00:00"/>
    <n v="1252.4100000000001"/>
    <x v="0"/>
    <s v="tier - 3"/>
    <x v="2"/>
    <x v="12"/>
  </r>
  <r>
    <s v="Id76"/>
    <s v="  Yves"/>
    <n v="36.19"/>
    <n v="11.51"/>
    <s v="Yes"/>
    <x v="0"/>
    <x v="0"/>
    <n v="1"/>
    <x v="0"/>
    <x v="0"/>
    <x v="0"/>
    <d v="1997-11-04T00:00:00"/>
    <n v="1253"/>
    <x v="0"/>
    <s v="tier - 2"/>
    <x v="0"/>
    <x v="6"/>
  </r>
  <r>
    <s v="Id77"/>
    <s v="  Danielle"/>
    <n v="34.6"/>
    <n v="5.99"/>
    <s v="Yes"/>
    <x v="0"/>
    <x v="0"/>
    <n v="0"/>
    <x v="0"/>
    <x v="0"/>
    <x v="1"/>
    <d v="2003-12-10T00:00:00"/>
    <n v="1253.94"/>
    <x v="0"/>
    <s v="tier - 2"/>
    <x v="2"/>
    <x v="12"/>
  </r>
  <r>
    <s v="Id78"/>
    <s v="  Julia"/>
    <n v="54.12"/>
    <n v="11.57"/>
    <s v="No"/>
    <x v="0"/>
    <x v="0"/>
    <n v="0"/>
    <x v="0"/>
    <x v="0"/>
    <x v="0"/>
    <d v="2003-10-13T00:00:00"/>
    <n v="1256.3"/>
    <x v="0"/>
    <s v="tier - 3"/>
    <x v="2"/>
    <x v="12"/>
  </r>
  <r>
    <s v="Id79"/>
    <s v="  Joshua"/>
    <n v="48.82"/>
    <n v="6.67"/>
    <s v="Yes"/>
    <x v="0"/>
    <x v="0"/>
    <n v="0"/>
    <x v="0"/>
    <x v="0"/>
    <x v="0"/>
    <d v="2003-10-30T00:00:00"/>
    <n v="1261.44"/>
    <x v="0"/>
    <s v="tier - 3"/>
    <x v="2"/>
    <x v="12"/>
  </r>
  <r>
    <s v="Id80"/>
    <s v="  Jennifer"/>
    <n v="51.01"/>
    <n v="9.1999999999999993"/>
    <s v="No"/>
    <x v="0"/>
    <x v="0"/>
    <n v="0"/>
    <x v="0"/>
    <x v="0"/>
    <x v="0"/>
    <d v="2003-08-15T00:00:00"/>
    <n v="1261.8599999999999"/>
    <x v="0"/>
    <s v="tier - 3"/>
    <x v="2"/>
    <x v="12"/>
  </r>
  <r>
    <s v="Id81"/>
    <s v="  Gwen M"/>
    <n v="45.65"/>
    <n v="5.1100000000000003"/>
    <s v="Yes"/>
    <x v="0"/>
    <x v="0"/>
    <n v="1"/>
    <x v="0"/>
    <x v="0"/>
    <x v="2"/>
    <d v="2003-11-21T00:00:00"/>
    <n v="1263.25"/>
    <x v="0"/>
    <s v="tier - 3"/>
    <x v="2"/>
    <x v="12"/>
  </r>
  <r>
    <s v="Id82"/>
    <s v="  Patrick"/>
    <n v="52.9"/>
    <n v="5.34"/>
    <s v="No"/>
    <x v="0"/>
    <x v="0"/>
    <n v="0"/>
    <x v="0"/>
    <x v="0"/>
    <x v="2"/>
    <d v="2002-12-04T00:00:00"/>
    <n v="1267"/>
    <x v="0"/>
    <s v="tier - 1"/>
    <x v="0"/>
    <x v="5"/>
  </r>
  <r>
    <s v="Id83"/>
    <s v="  Kate"/>
    <n v="45.41"/>
    <n v="4.03"/>
    <s v="Yes"/>
    <x v="0"/>
    <x v="0"/>
    <n v="1"/>
    <x v="0"/>
    <x v="0"/>
    <x v="2"/>
    <d v="1997-10-26T00:00:00"/>
    <n v="1276"/>
    <x v="0"/>
    <s v="tier - 2"/>
    <x v="1"/>
    <x v="6"/>
  </r>
  <r>
    <s v="Id84"/>
    <s v="  Kevin"/>
    <n v="49.41"/>
    <n v="4.2300000000000004"/>
    <s v="Yes"/>
    <x v="0"/>
    <x v="1"/>
    <n v="1"/>
    <x v="0"/>
    <x v="0"/>
    <x v="2"/>
    <d v="2004-09-30T00:00:00"/>
    <n v="1283"/>
    <x v="0"/>
    <s v="tier - 1"/>
    <x v="0"/>
    <x v="9"/>
  </r>
  <r>
    <s v="Id85"/>
    <s v="  Stephen II"/>
    <n v="31.824999999999999"/>
    <n v="4.0599999999999996"/>
    <s v="No"/>
    <x v="0"/>
    <x v="0"/>
    <n v="2"/>
    <x v="0"/>
    <x v="0"/>
    <x v="2"/>
    <d v="2004-07-28T00:00:00"/>
    <n v="1285"/>
    <x v="0"/>
    <s v="tier - 3"/>
    <x v="0"/>
    <x v="9"/>
  </r>
  <r>
    <s v="Id86"/>
    <s v="  Philip"/>
    <n v="51.28"/>
    <n v="4.68"/>
    <s v="No"/>
    <x v="0"/>
    <x v="0"/>
    <n v="2"/>
    <x v="0"/>
    <x v="0"/>
    <x v="2"/>
    <d v="2000-06-26T00:00:00"/>
    <n v="1286"/>
    <x v="0"/>
    <s v="tier - 2"/>
    <x v="0"/>
    <x v="10"/>
  </r>
  <r>
    <s v="Id87"/>
    <s v="  Brett A"/>
    <n v="34.96"/>
    <n v="4.34"/>
    <s v="No"/>
    <x v="0"/>
    <x v="1"/>
    <n v="1"/>
    <x v="0"/>
    <x v="0"/>
    <x v="2"/>
    <d v="1998-06-04T00:00:00"/>
    <n v="1290.93"/>
    <x v="0"/>
    <s v="tier - 2"/>
    <x v="0"/>
    <x v="6"/>
  </r>
  <r>
    <s v="Id88"/>
    <s v="  Rebecca"/>
    <n v="33.11"/>
    <n v="10.51"/>
    <s v="No"/>
    <x v="0"/>
    <x v="0"/>
    <n v="0"/>
    <x v="0"/>
    <x v="0"/>
    <x v="0"/>
    <d v="2001-11-29T00:00:00"/>
    <n v="1293"/>
    <x v="0"/>
    <s v="tier - 3"/>
    <x v="1"/>
    <x v="3"/>
  </r>
  <r>
    <s v="Id89"/>
    <s v="  Kelley"/>
    <n v="54.74"/>
    <n v="5.84"/>
    <s v="Yes"/>
    <x v="0"/>
    <x v="1"/>
    <n v="1"/>
    <x v="0"/>
    <x v="0"/>
    <x v="1"/>
    <d v="2002-12-10T00:00:00"/>
    <n v="1304"/>
    <x v="0"/>
    <s v="tier - 2"/>
    <x v="1"/>
    <x v="5"/>
  </r>
  <r>
    <s v="Id90"/>
    <s v="  Abigail K"/>
    <n v="32.56"/>
    <n v="5.41"/>
    <s v="No"/>
    <x v="0"/>
    <x v="1"/>
    <n v="1"/>
    <x v="0"/>
    <x v="0"/>
    <x v="2"/>
    <d v="1999-12-02T00:00:00"/>
    <n v="1304"/>
    <x v="0"/>
    <s v="tier - 2"/>
    <x v="0"/>
    <x v="7"/>
  </r>
  <r>
    <s v="Id91"/>
    <s v="  Hope"/>
    <n v="39.049999999999997"/>
    <n v="6.06"/>
    <s v="No"/>
    <x v="0"/>
    <x v="0"/>
    <n v="1"/>
    <x v="0"/>
    <x v="0"/>
    <x v="1"/>
    <d v="2002-10-13T00:00:00"/>
    <n v="1315"/>
    <x v="0"/>
    <s v="tier - 2"/>
    <x v="0"/>
    <x v="5"/>
  </r>
  <r>
    <s v="Id92"/>
    <s v="  Elyse M"/>
    <n v="42.75"/>
    <n v="4.22"/>
    <s v="No"/>
    <x v="0"/>
    <x v="0"/>
    <n v="0"/>
    <x v="0"/>
    <x v="0"/>
    <x v="2"/>
    <d v="1999-10-14T00:00:00"/>
    <n v="1329.17"/>
    <x v="0"/>
    <s v="tier - 3"/>
    <x v="0"/>
    <x v="7"/>
  </r>
  <r>
    <s v="Id93"/>
    <s v="  Nicholas"/>
    <n v="50.58"/>
    <n v="5.12"/>
    <s v="No"/>
    <x v="0"/>
    <x v="0"/>
    <n v="2"/>
    <x v="0"/>
    <x v="0"/>
    <x v="2"/>
    <d v="1998-07-12T00:00:00"/>
    <n v="1332.61"/>
    <x v="0"/>
    <s v="tier - 3"/>
    <x v="0"/>
    <x v="2"/>
  </r>
  <r>
    <s v="Id94"/>
    <s v="  David"/>
    <n v="30.495000000000001"/>
    <n v="4.57"/>
    <s v="Yes"/>
    <x v="0"/>
    <x v="0"/>
    <n v="0"/>
    <x v="0"/>
    <x v="0"/>
    <x v="2"/>
    <d v="1995-07-30T00:00:00"/>
    <n v="1338"/>
    <x v="0"/>
    <s v="tier - 3"/>
    <x v="1"/>
    <x v="4"/>
  </r>
  <r>
    <s v="Id95"/>
    <s v="  Natalie"/>
    <n v="48.31"/>
    <n v="9.58"/>
    <s v="Yes"/>
    <x v="0"/>
    <x v="0"/>
    <n v="2"/>
    <x v="0"/>
    <x v="0"/>
    <x v="0"/>
    <d v="1997-11-07T00:00:00"/>
    <n v="1341.16"/>
    <x v="0"/>
    <s v="tier - 2"/>
    <x v="1"/>
    <x v="6"/>
  </r>
  <r>
    <s v="Id96"/>
    <s v="  Thomas"/>
    <n v="48.99"/>
    <n v="9.7799999999999994"/>
    <s v="Yes"/>
    <x v="0"/>
    <x v="0"/>
    <n v="1"/>
    <x v="0"/>
    <x v="0"/>
    <x v="0"/>
    <d v="1998-12-03T00:00:00"/>
    <n v="1359"/>
    <x v="0"/>
    <s v="tier - 1"/>
    <x v="0"/>
    <x v="2"/>
  </r>
  <r>
    <s v="Id97"/>
    <s v="  Pamela J"/>
    <n v="38.39"/>
    <n v="4.1100000000000003"/>
    <s v="Yes"/>
    <x v="0"/>
    <x v="0"/>
    <n v="0"/>
    <x v="0"/>
    <x v="0"/>
    <x v="2"/>
    <d v="2002-08-15T00:00:00"/>
    <n v="1382"/>
    <x v="0"/>
    <s v="tier - 1"/>
    <x v="0"/>
    <x v="5"/>
  </r>
  <r>
    <s v="Id98"/>
    <s v="  Jessica"/>
    <n v="44.34"/>
    <n v="4.0199999999999996"/>
    <s v="Yes"/>
    <x v="0"/>
    <x v="0"/>
    <n v="2"/>
    <x v="0"/>
    <x v="0"/>
    <x v="2"/>
    <d v="1999-07-06T00:00:00"/>
    <n v="1389"/>
    <x v="0"/>
    <s v="tier - 2"/>
    <x v="0"/>
    <x v="7"/>
  </r>
  <r>
    <s v="Id99"/>
    <s v="  Ron N"/>
    <n v="41.51"/>
    <n v="6.92"/>
    <s v="No"/>
    <x v="0"/>
    <x v="0"/>
    <n v="0"/>
    <x v="0"/>
    <x v="0"/>
    <x v="0"/>
    <d v="2002-11-14T00:00:00"/>
    <n v="1390"/>
    <x v="0"/>
    <s v="tier - 2"/>
    <x v="0"/>
    <x v="5"/>
  </r>
  <r>
    <s v="Id100"/>
    <s v="  Daniel"/>
    <n v="48.2"/>
    <n v="4.84"/>
    <s v="No"/>
    <x v="0"/>
    <x v="0"/>
    <n v="0"/>
    <x v="0"/>
    <x v="0"/>
    <x v="2"/>
    <d v="2002-12-22T00:00:00"/>
    <n v="1391.53"/>
    <x v="0"/>
    <s v="tier - 1"/>
    <x v="0"/>
    <x v="5"/>
  </r>
  <r>
    <s v="Id101"/>
    <s v="  Brian"/>
    <n v="35.75"/>
    <n v="8"/>
    <s v="Yes"/>
    <x v="0"/>
    <x v="0"/>
    <n v="0"/>
    <x v="0"/>
    <x v="0"/>
    <x v="0"/>
    <d v="1998-09-05T00:00:00"/>
    <n v="1400.44"/>
    <x v="0"/>
    <s v="tier - 2"/>
    <x v="0"/>
    <x v="2"/>
  </r>
  <r>
    <s v="Id102"/>
    <s v="  Sari"/>
    <n v="53.81"/>
    <n v="8.77"/>
    <s v="Yes"/>
    <x v="0"/>
    <x v="0"/>
    <n v="0"/>
    <x v="0"/>
    <x v="0"/>
    <x v="0"/>
    <d v="1997-10-27T00:00:00"/>
    <n v="1402"/>
    <x v="0"/>
    <s v="tier - 3"/>
    <x v="2"/>
    <x v="6"/>
  </r>
  <r>
    <s v="Id103"/>
    <s v="  Robert M"/>
    <n v="49.48"/>
    <n v="4.96"/>
    <s v="No"/>
    <x v="0"/>
    <x v="1"/>
    <n v="1"/>
    <x v="0"/>
    <x v="0"/>
    <x v="2"/>
    <d v="1996-06-23T00:00:00"/>
    <n v="1417"/>
    <x v="0"/>
    <s v="tier - 3"/>
    <x v="0"/>
    <x v="8"/>
  </r>
  <r>
    <s v="Id104"/>
    <s v="  Ricardo"/>
    <n v="34.1"/>
    <n v="4.43"/>
    <s v="Yes"/>
    <x v="0"/>
    <x v="0"/>
    <n v="0"/>
    <x v="0"/>
    <x v="0"/>
    <x v="2"/>
    <d v="2001-08-23T00:00:00"/>
    <n v="1421"/>
    <x v="0"/>
    <s v="tier - 2"/>
    <x v="0"/>
    <x v="3"/>
  </r>
  <r>
    <s v="Id105"/>
    <s v="  Gedion"/>
    <n v="35.299999999999997"/>
    <n v="5.82"/>
    <s v="Yes"/>
    <x v="0"/>
    <x v="1"/>
    <n v="1"/>
    <x v="0"/>
    <x v="0"/>
    <x v="1"/>
    <d v="1997-12-05T00:00:00"/>
    <n v="1422"/>
    <x v="0"/>
    <s v="tier - 2"/>
    <x v="0"/>
    <x v="6"/>
  </r>
  <r>
    <s v="Id106"/>
    <s v="  Mark"/>
    <n v="43.83"/>
    <n v="6.03"/>
    <s v="Yes"/>
    <x v="0"/>
    <x v="0"/>
    <n v="2"/>
    <x v="0"/>
    <x v="0"/>
    <x v="1"/>
    <d v="2000-09-01T00:00:00"/>
    <n v="1438"/>
    <x v="0"/>
    <s v="tier - 2"/>
    <x v="0"/>
    <x v="10"/>
  </r>
  <r>
    <s v="Id107"/>
    <s v="  Gamini P"/>
    <n v="50.07"/>
    <n v="9.27"/>
    <s v="No"/>
    <x v="0"/>
    <x v="0"/>
    <n v="0"/>
    <x v="0"/>
    <x v="0"/>
    <x v="0"/>
    <d v="1997-06-19T00:00:00"/>
    <n v="1445"/>
    <x v="0"/>
    <s v="tier - 1"/>
    <x v="0"/>
    <x v="6"/>
  </r>
  <r>
    <s v="Id108"/>
    <s v="  Emily J"/>
    <n v="32.774999999999999"/>
    <n v="5.53"/>
    <s v="No"/>
    <x v="0"/>
    <x v="0"/>
    <n v="0"/>
    <x v="0"/>
    <x v="0"/>
    <x v="2"/>
    <d v="2003-06-20T00:00:00"/>
    <n v="1467"/>
    <x v="0"/>
    <s v="tier - 2"/>
    <x v="0"/>
    <x v="12"/>
  </r>
  <r>
    <s v="Id109"/>
    <s v="  Amanda"/>
    <n v="34.104999999999997"/>
    <n v="5.07"/>
    <s v="No"/>
    <x v="0"/>
    <x v="0"/>
    <n v="1"/>
    <x v="0"/>
    <x v="0"/>
    <x v="2"/>
    <d v="1998-12-07T00:00:00"/>
    <n v="1477"/>
    <x v="0"/>
    <s v="tier - 1"/>
    <x v="0"/>
    <x v="2"/>
  </r>
  <r>
    <s v="Id110"/>
    <s v="  Nicholas"/>
    <n v="48.93"/>
    <n v="11.17"/>
    <s v="Yes"/>
    <x v="0"/>
    <x v="0"/>
    <n v="1"/>
    <x v="0"/>
    <x v="0"/>
    <x v="0"/>
    <d v="1997-06-09T00:00:00"/>
    <n v="1481"/>
    <x v="0"/>
    <s v="tier - 1"/>
    <x v="1"/>
    <x v="6"/>
  </r>
  <r>
    <s v="Id111"/>
    <s v="  Knox"/>
    <n v="37.07"/>
    <n v="6.14"/>
    <s v="Yes"/>
    <x v="0"/>
    <x v="0"/>
    <n v="0"/>
    <x v="0"/>
    <x v="0"/>
    <x v="1"/>
    <d v="1995-10-07T00:00:00"/>
    <n v="1493"/>
    <x v="0"/>
    <s v="tier - 3"/>
    <x v="0"/>
    <x v="4"/>
  </r>
  <r>
    <s v="Id112"/>
    <s v="  Yianna"/>
    <n v="51.51"/>
    <n v="6.26"/>
    <s v="Yes"/>
    <x v="0"/>
    <x v="1"/>
    <n v="1"/>
    <x v="0"/>
    <x v="0"/>
    <x v="1"/>
    <d v="1998-06-19T00:00:00"/>
    <n v="1497"/>
    <x v="0"/>
    <s v="tier - 2"/>
    <x v="0"/>
    <x v="2"/>
  </r>
  <r>
    <s v="Id113"/>
    <s v="  Roberta"/>
    <n v="34.799999999999997"/>
    <n v="4.72"/>
    <s v="Yes"/>
    <x v="0"/>
    <x v="0"/>
    <n v="0"/>
    <x v="0"/>
    <x v="0"/>
    <x v="2"/>
    <d v="2001-08-25T00:00:00"/>
    <n v="1515.34"/>
    <x v="0"/>
    <s v="tier - 3"/>
    <x v="0"/>
    <x v="3"/>
  </r>
  <r>
    <s v="Id114"/>
    <s v="  Benjamin P"/>
    <n v="36.67"/>
    <n v="5.18"/>
    <s v="No"/>
    <x v="0"/>
    <x v="0"/>
    <n v="1"/>
    <x v="0"/>
    <x v="0"/>
    <x v="2"/>
    <d v="2001-07-07T00:00:00"/>
    <n v="1526.31"/>
    <x v="0"/>
    <s v="tier - 3"/>
    <x v="2"/>
    <x v="3"/>
  </r>
  <r>
    <s v="Id115"/>
    <s v="  Craig"/>
    <n v="30.9"/>
    <n v="9.4"/>
    <s v="No"/>
    <x v="0"/>
    <x v="0"/>
    <n v="2"/>
    <x v="0"/>
    <x v="0"/>
    <x v="0"/>
    <d v="2001-06-02T00:00:00"/>
    <n v="1532.47"/>
    <x v="0"/>
    <s v="tier - 2"/>
    <x v="0"/>
    <x v="10"/>
  </r>
  <r>
    <s v="Id116"/>
    <s v="  Ann"/>
    <n v="30.495000000000001"/>
    <n v="6.29"/>
    <s v="No"/>
    <x v="0"/>
    <x v="0"/>
    <n v="0"/>
    <x v="0"/>
    <x v="0"/>
    <x v="1"/>
    <d v="2001-12-05T00:00:00"/>
    <n v="1534.3"/>
    <x v="0"/>
    <s v="tier - 2"/>
    <x v="0"/>
    <x v="3"/>
  </r>
  <r>
    <s v="Id117"/>
    <s v="  Jamie P"/>
    <n v="44.88"/>
    <n v="6.04"/>
    <s v="No"/>
    <x v="0"/>
    <x v="1"/>
    <n v="1"/>
    <x v="0"/>
    <x v="0"/>
    <x v="1"/>
    <d v="1992-09-22T00:00:00"/>
    <n v="1566.88"/>
    <x v="0"/>
    <s v="tier - 1"/>
    <x v="0"/>
    <x v="0"/>
  </r>
  <r>
    <s v="Id118"/>
    <s v="  John"/>
    <n v="44.32"/>
    <n v="10.55"/>
    <s v="No"/>
    <x v="0"/>
    <x v="0"/>
    <n v="0"/>
    <x v="0"/>
    <x v="0"/>
    <x v="0"/>
    <d v="2004-11-19T00:00:00"/>
    <n v="1607.51"/>
    <x v="0"/>
    <s v="tier - 3"/>
    <x v="0"/>
    <x v="9"/>
  </r>
  <r>
    <s v="Id119"/>
    <s v="  Charlie"/>
    <n v="46.39"/>
    <n v="5.09"/>
    <s v="No"/>
    <x v="0"/>
    <x v="0"/>
    <n v="0"/>
    <x v="0"/>
    <x v="0"/>
    <x v="2"/>
    <d v="2004-07-22T00:00:00"/>
    <n v="1615.77"/>
    <x v="0"/>
    <s v="tier - 1"/>
    <x v="0"/>
    <x v="9"/>
  </r>
  <r>
    <s v="Id120"/>
    <s v="  Meb"/>
    <n v="42.13"/>
    <n v="5.2"/>
    <s v="Yes"/>
    <x v="0"/>
    <x v="0"/>
    <n v="1"/>
    <x v="0"/>
    <x v="0"/>
    <x v="2"/>
    <d v="1995-08-05T00:00:00"/>
    <n v="1617.16"/>
    <x v="0"/>
    <s v="tier - 1"/>
    <x v="0"/>
    <x v="4"/>
  </r>
  <r>
    <s v="Id121"/>
    <s v="  Aaqib L"/>
    <n v="30.78"/>
    <n v="8.4499999999999993"/>
    <s v="Yes"/>
    <x v="0"/>
    <x v="0"/>
    <n v="0"/>
    <x v="0"/>
    <x v="0"/>
    <x v="0"/>
    <d v="2003-09-14T00:00:00"/>
    <n v="1621.34"/>
    <x v="0"/>
    <s v="tier - 2"/>
    <x v="1"/>
    <x v="12"/>
  </r>
  <r>
    <s v="Id122"/>
    <s v="  Craig A"/>
    <n v="31.35"/>
    <n v="9.5399999999999991"/>
    <s v="No"/>
    <x v="0"/>
    <x v="0"/>
    <n v="0"/>
    <x v="0"/>
    <x v="0"/>
    <x v="0"/>
    <d v="2004-08-21T00:00:00"/>
    <n v="1621.88"/>
    <x v="0"/>
    <s v="tier - 2"/>
    <x v="0"/>
    <x v="9"/>
  </r>
  <r>
    <s v="Id123"/>
    <s v="  Meredith"/>
    <n v="41.46"/>
    <n v="4.99"/>
    <s v="Yes"/>
    <x v="0"/>
    <x v="0"/>
    <n v="2"/>
    <x v="0"/>
    <x v="0"/>
    <x v="2"/>
    <d v="2004-07-25T00:00:00"/>
    <n v="1622.19"/>
    <x v="0"/>
    <s v="tier - 1"/>
    <x v="0"/>
    <x v="9"/>
  </r>
  <r>
    <s v="Id124"/>
    <s v="  Doug"/>
    <n v="48"/>
    <n v="10.54"/>
    <s v="No"/>
    <x v="0"/>
    <x v="0"/>
    <n v="0"/>
    <x v="0"/>
    <x v="0"/>
    <x v="0"/>
    <d v="2003-09-09T00:00:00"/>
    <n v="1625.43"/>
    <x v="0"/>
    <s v="tier - 3"/>
    <x v="1"/>
    <x v="12"/>
  </r>
  <r>
    <s v="Id125"/>
    <s v="  Elizabeth J"/>
    <n v="49.13"/>
    <n v="4.54"/>
    <s v="No"/>
    <x v="0"/>
    <x v="0"/>
    <n v="0"/>
    <x v="0"/>
    <x v="0"/>
    <x v="2"/>
    <d v="2003-12-04T00:00:00"/>
    <n v="1627.28"/>
    <x v="0"/>
    <s v="tier - 2"/>
    <x v="1"/>
    <x v="12"/>
  </r>
  <r>
    <s v="Id126"/>
    <s v="  Matthew P"/>
    <n v="37.799999999999997"/>
    <n v="6.29"/>
    <s v="No"/>
    <x v="0"/>
    <x v="0"/>
    <n v="1"/>
    <x v="0"/>
    <x v="0"/>
    <x v="1"/>
    <d v="2003-07-17T00:00:00"/>
    <n v="1628.47"/>
    <x v="0"/>
    <s v="tier - 1"/>
    <x v="1"/>
    <x v="12"/>
  </r>
  <r>
    <s v="Id127"/>
    <s v="  Guillermo Sr"/>
    <n v="38.299999999999997"/>
    <n v="9.51"/>
    <s v="No"/>
    <x v="0"/>
    <x v="0"/>
    <n v="0"/>
    <x v="0"/>
    <x v="0"/>
    <x v="0"/>
    <d v="2004-10-04T00:00:00"/>
    <n v="1629.83"/>
    <x v="0"/>
    <s v="tier - 2"/>
    <x v="0"/>
    <x v="9"/>
  </r>
  <r>
    <s v="Id128"/>
    <s v="  Ryan C"/>
    <n v="32.774999999999999"/>
    <n v="4.72"/>
    <s v="No"/>
    <x v="0"/>
    <x v="0"/>
    <n v="0"/>
    <x v="0"/>
    <x v="0"/>
    <x v="2"/>
    <d v="2004-12-05T00:00:00"/>
    <n v="1631.67"/>
    <x v="0"/>
    <s v="tier - 3"/>
    <x v="0"/>
    <x v="9"/>
  </r>
  <r>
    <s v="Id129"/>
    <s v="  Dane"/>
    <n v="34.200000000000003"/>
    <n v="5.91"/>
    <s v="Yes"/>
    <x v="0"/>
    <x v="0"/>
    <n v="0"/>
    <x v="0"/>
    <x v="0"/>
    <x v="1"/>
    <d v="2004-07-09T00:00:00"/>
    <n v="1631.82"/>
    <x v="0"/>
    <s v="tier - 1"/>
    <x v="0"/>
    <x v="9"/>
  </r>
  <r>
    <s v="Id130"/>
    <s v="  Jonas"/>
    <n v="30.2"/>
    <n v="9.58"/>
    <s v="No"/>
    <x v="0"/>
    <x v="0"/>
    <n v="0"/>
    <x v="0"/>
    <x v="0"/>
    <x v="0"/>
    <d v="2003-10-03T00:00:00"/>
    <n v="1632.04"/>
    <x v="0"/>
    <s v="tier - 2"/>
    <x v="1"/>
    <x v="12"/>
  </r>
  <r>
    <s v="Id131"/>
    <s v="  George E"/>
    <n v="48.32"/>
    <n v="5.77"/>
    <s v="No"/>
    <x v="0"/>
    <x v="0"/>
    <n v="0"/>
    <x v="0"/>
    <x v="0"/>
    <x v="1"/>
    <d v="2003-09-16T00:00:00"/>
    <n v="1632.56"/>
    <x v="0"/>
    <s v="tier - 2"/>
    <x v="1"/>
    <x v="12"/>
  </r>
  <r>
    <s v="Id132"/>
    <s v="  Sara S"/>
    <n v="44.86"/>
    <n v="4.38"/>
    <s v="Yes"/>
    <x v="0"/>
    <x v="0"/>
    <n v="0"/>
    <x v="0"/>
    <x v="0"/>
    <x v="2"/>
    <d v="2004-12-13T00:00:00"/>
    <n v="1633.04"/>
    <x v="0"/>
    <s v="tier - 2"/>
    <x v="0"/>
    <x v="9"/>
  </r>
  <r>
    <s v="Id133"/>
    <s v="  Nick"/>
    <n v="52.15"/>
    <n v="5.65"/>
    <s v="No"/>
    <x v="0"/>
    <x v="0"/>
    <n v="1"/>
    <x v="0"/>
    <x v="0"/>
    <x v="2"/>
    <d v="2004-08-08T00:00:00"/>
    <n v="1633.96"/>
    <x v="0"/>
    <s v="tier - 1"/>
    <x v="0"/>
    <x v="9"/>
  </r>
  <r>
    <s v="Id134"/>
    <s v="  Timothy"/>
    <n v="41.12"/>
    <n v="7.54"/>
    <s v="Yes"/>
    <x v="0"/>
    <x v="0"/>
    <n v="0"/>
    <x v="0"/>
    <x v="0"/>
    <x v="0"/>
    <d v="2004-06-13T00:00:00"/>
    <n v="1634.57"/>
    <x v="0"/>
    <s v="tier - 2"/>
    <x v="0"/>
    <x v="9"/>
  </r>
  <r>
    <s v="Id135"/>
    <s v="  Becky L"/>
    <n v="38.39"/>
    <n v="5.1100000000000003"/>
    <s v="Yes"/>
    <x v="0"/>
    <x v="0"/>
    <n v="1"/>
    <x v="0"/>
    <x v="0"/>
    <x v="2"/>
    <d v="2003-12-30T00:00:00"/>
    <n v="1635.73"/>
    <x v="0"/>
    <s v="tier - 3"/>
    <x v="1"/>
    <x v="12"/>
  </r>
  <r>
    <s v="Id136"/>
    <s v="  Steph K"/>
    <n v="46.85"/>
    <n v="4.25"/>
    <s v="No"/>
    <x v="0"/>
    <x v="1"/>
    <n v="1"/>
    <x v="0"/>
    <x v="0"/>
    <x v="2"/>
    <d v="2003-09-16T00:00:00"/>
    <n v="1639.56"/>
    <x v="0"/>
    <s v="tier - 2"/>
    <x v="1"/>
    <x v="12"/>
  </r>
  <r>
    <s v="Id137"/>
    <s v="  Kristine B"/>
    <n v="42.24"/>
    <n v="5.55"/>
    <s v="No"/>
    <x v="1"/>
    <x v="0"/>
    <n v="1"/>
    <x v="0"/>
    <x v="0"/>
    <x v="2"/>
    <d v="2003-08-21T00:00:00"/>
    <n v="1639.56"/>
    <x v="0"/>
    <s v="tier - 2"/>
    <x v="1"/>
    <x v="12"/>
  </r>
  <r>
    <s v="Id138"/>
    <s v="  Taylor B"/>
    <n v="34.39"/>
    <n v="5.78"/>
    <s v="No"/>
    <x v="0"/>
    <x v="0"/>
    <n v="0"/>
    <x v="0"/>
    <x v="0"/>
    <x v="1"/>
    <d v="2003-12-30T00:00:00"/>
    <n v="1646.43"/>
    <x v="0"/>
    <s v="tier - 1"/>
    <x v="1"/>
    <x v="12"/>
  </r>
  <r>
    <s v="Id139"/>
    <s v="  William"/>
    <n v="42.89"/>
    <n v="5.28"/>
    <s v="Yes"/>
    <x v="0"/>
    <x v="0"/>
    <n v="0"/>
    <x v="0"/>
    <x v="0"/>
    <x v="2"/>
    <d v="2000-10-23T00:00:00"/>
    <n v="1665"/>
    <x v="0"/>
    <s v="tier - 2"/>
    <x v="0"/>
    <x v="10"/>
  </r>
  <r>
    <s v="Id140"/>
    <s v="  Sage"/>
    <n v="36.299999999999997"/>
    <n v="5.39"/>
    <s v="No"/>
    <x v="0"/>
    <x v="0"/>
    <n v="0"/>
    <x v="0"/>
    <x v="0"/>
    <x v="2"/>
    <d v="2000-06-10T00:00:00"/>
    <n v="1674.63"/>
    <x v="0"/>
    <s v="tier - 2"/>
    <x v="0"/>
    <x v="10"/>
  </r>
  <r>
    <s v="Id141"/>
    <s v="  Cole"/>
    <n v="35.200000000000003"/>
    <n v="8.01"/>
    <s v="Yes"/>
    <x v="0"/>
    <x v="0"/>
    <n v="1"/>
    <x v="0"/>
    <x v="0"/>
    <x v="0"/>
    <d v="2000-10-21T00:00:00"/>
    <n v="1682.6"/>
    <x v="0"/>
    <s v="tier - 2"/>
    <x v="2"/>
    <x v="10"/>
  </r>
  <r>
    <s v="Id142"/>
    <s v="  Jesse"/>
    <n v="53.62"/>
    <n v="5.21"/>
    <s v="No"/>
    <x v="0"/>
    <x v="0"/>
    <n v="0"/>
    <x v="0"/>
    <x v="0"/>
    <x v="2"/>
    <d v="2004-11-17T00:00:00"/>
    <n v="1694.8"/>
    <x v="0"/>
    <s v="tier - 2"/>
    <x v="3"/>
    <x v="9"/>
  </r>
  <r>
    <s v="Id143"/>
    <s v="  Tammi J"/>
    <n v="36.67"/>
    <n v="6.27"/>
    <s v="No"/>
    <x v="0"/>
    <x v="0"/>
    <n v="0"/>
    <x v="0"/>
    <x v="0"/>
    <x v="1"/>
    <d v="2004-12-10T00:00:00"/>
    <n v="1702.46"/>
    <x v="0"/>
    <s v="tier - 3"/>
    <x v="4"/>
    <x v="9"/>
  </r>
  <r>
    <s v="Id144"/>
    <s v="  Matthew S"/>
    <n v="33.4"/>
    <n v="10.73"/>
    <s v="Yes"/>
    <x v="0"/>
    <x v="0"/>
    <n v="1"/>
    <x v="0"/>
    <x v="0"/>
    <x v="0"/>
    <d v="2004-11-07T00:00:00"/>
    <n v="1704.57"/>
    <x v="0"/>
    <s v="tier - 1"/>
    <x v="5"/>
    <x v="9"/>
  </r>
  <r>
    <s v="Id145"/>
    <s v="  Eric"/>
    <n v="42.71"/>
    <n v="10.52"/>
    <s v="No"/>
    <x v="0"/>
    <x v="0"/>
    <n v="0"/>
    <x v="0"/>
    <x v="0"/>
    <x v="0"/>
    <d v="2004-12-14T00:00:00"/>
    <n v="1704.7"/>
    <x v="0"/>
    <s v="tier - 3"/>
    <x v="6"/>
    <x v="9"/>
  </r>
  <r>
    <s v="Id146"/>
    <s v="  Valeria R"/>
    <n v="41.52"/>
    <n v="11.82"/>
    <s v="Yes"/>
    <x v="0"/>
    <x v="0"/>
    <n v="2"/>
    <x v="0"/>
    <x v="0"/>
    <x v="0"/>
    <d v="2004-12-06T00:00:00"/>
    <n v="1705.62"/>
    <x v="0"/>
    <s v="tier - 2"/>
    <x v="3"/>
    <x v="9"/>
  </r>
  <r>
    <s v="Id147"/>
    <s v="  Michael P"/>
    <n v="39.4"/>
    <n v="6.76"/>
    <s v="No"/>
    <x v="0"/>
    <x v="0"/>
    <n v="0"/>
    <x v="0"/>
    <x v="0"/>
    <x v="0"/>
    <d v="2004-10-17T00:00:00"/>
    <n v="1708"/>
    <x v="1"/>
    <s v="tier - 2"/>
    <x v="5"/>
    <x v="9"/>
  </r>
  <r>
    <s v="Id148"/>
    <s v="  Rami"/>
    <n v="46.45"/>
    <n v="5.62"/>
    <s v="No"/>
    <x v="0"/>
    <x v="0"/>
    <n v="0"/>
    <x v="0"/>
    <x v="0"/>
    <x v="2"/>
    <d v="2004-12-12T00:00:00"/>
    <n v="1708.93"/>
    <x v="1"/>
    <s v="tier - 1"/>
    <x v="4"/>
    <x v="9"/>
  </r>
  <r>
    <s v="Id149"/>
    <s v="  Denis"/>
    <n v="35.75"/>
    <n v="4.1900000000000004"/>
    <s v="No"/>
    <x v="0"/>
    <x v="0"/>
    <n v="0"/>
    <x v="0"/>
    <x v="0"/>
    <x v="2"/>
    <d v="2004-09-19T00:00:00"/>
    <n v="1711.03"/>
    <x v="1"/>
    <s v="tier - 3"/>
    <x v="0"/>
    <x v="9"/>
  </r>
  <r>
    <s v="Id150"/>
    <s v="  Brian E"/>
    <n v="26.07"/>
    <n v="5.32"/>
    <s v="No"/>
    <x v="0"/>
    <x v="0"/>
    <n v="0"/>
    <x v="0"/>
    <x v="1"/>
    <x v="2"/>
    <d v="2004-09-21T00:00:00"/>
    <n v="1712.23"/>
    <x v="1"/>
    <s v="tier - 1"/>
    <x v="5"/>
    <x v="9"/>
  </r>
  <r>
    <s v="Id151"/>
    <s v="  Bonnie"/>
    <n v="36.54"/>
    <n v="4.46"/>
    <s v="Yes"/>
    <x v="0"/>
    <x v="0"/>
    <n v="1"/>
    <x v="0"/>
    <x v="0"/>
    <x v="2"/>
    <d v="2004-06-10T00:00:00"/>
    <n v="1719.44"/>
    <x v="1"/>
    <s v="tier - 3"/>
    <x v="0"/>
    <x v="9"/>
  </r>
  <r>
    <s v="Id152"/>
    <s v="  Michael P"/>
    <n v="51.64"/>
    <n v="5.65"/>
    <s v="No"/>
    <x v="0"/>
    <x v="0"/>
    <n v="0"/>
    <x v="0"/>
    <x v="0"/>
    <x v="2"/>
    <d v="2004-09-11T00:00:00"/>
    <n v="1720.35"/>
    <x v="1"/>
    <s v="tier - 3"/>
    <x v="0"/>
    <x v="9"/>
  </r>
  <r>
    <s v="Id153"/>
    <s v="  Paul"/>
    <n v="42.83"/>
    <n v="6.04"/>
    <s v="No"/>
    <x v="0"/>
    <x v="0"/>
    <n v="2"/>
    <x v="0"/>
    <x v="0"/>
    <x v="1"/>
    <d v="2004-10-21T00:00:00"/>
    <n v="1725.55"/>
    <x v="1"/>
    <s v="tier - 2"/>
    <x v="0"/>
    <x v="9"/>
  </r>
  <r>
    <s v="Id154"/>
    <s v="  Michael"/>
    <n v="40.15"/>
    <n v="5.76"/>
    <s v="No"/>
    <x v="0"/>
    <x v="0"/>
    <n v="1"/>
    <x v="0"/>
    <x v="0"/>
    <x v="1"/>
    <d v="2004-09-09T00:00:00"/>
    <n v="1727.54"/>
    <x v="1"/>
    <s v="tier - 1"/>
    <x v="0"/>
    <x v="9"/>
  </r>
  <r>
    <s v="Id155"/>
    <s v="  Samuel"/>
    <n v="27.8"/>
    <n v="4.3600000000000003"/>
    <s v="No"/>
    <x v="0"/>
    <x v="1"/>
    <n v="1"/>
    <x v="0"/>
    <x v="1"/>
    <x v="2"/>
    <d v="2003-11-21T00:00:00"/>
    <n v="1727.79"/>
    <x v="1"/>
    <s v="tier - 3"/>
    <x v="2"/>
    <x v="12"/>
  </r>
  <r>
    <s v="Id156"/>
    <s v="  Matthew"/>
    <n v="45.81"/>
    <n v="4.76"/>
    <s v="Yes"/>
    <x v="0"/>
    <x v="1"/>
    <n v="1"/>
    <x v="0"/>
    <x v="0"/>
    <x v="2"/>
    <d v="2003-09-01T00:00:00"/>
    <n v="1728.9"/>
    <x v="1"/>
    <s v="tier - 2"/>
    <x v="2"/>
    <x v="12"/>
  </r>
  <r>
    <s v="Id157"/>
    <s v="  Daniel"/>
    <n v="34.43"/>
    <n v="10.82"/>
    <s v="Yes"/>
    <x v="0"/>
    <x v="0"/>
    <n v="1"/>
    <x v="0"/>
    <x v="0"/>
    <x v="0"/>
    <d v="2003-11-09T00:00:00"/>
    <n v="1731.68"/>
    <x v="1"/>
    <s v="tier - 2"/>
    <x v="2"/>
    <x v="12"/>
  </r>
  <r>
    <s v="Id158"/>
    <s v="  Syndy"/>
    <n v="41.33"/>
    <n v="4.01"/>
    <s v="Yes"/>
    <x v="0"/>
    <x v="0"/>
    <n v="0"/>
    <x v="0"/>
    <x v="0"/>
    <x v="2"/>
    <d v="2003-11-14T00:00:00"/>
    <n v="1737.38"/>
    <x v="1"/>
    <s v="tier - 2"/>
    <x v="2"/>
    <x v="12"/>
  </r>
  <r>
    <s v="Id159"/>
    <s v="  Aleksandra"/>
    <n v="31.92"/>
    <n v="5.12"/>
    <s v="Yes"/>
    <x v="0"/>
    <x v="0"/>
    <n v="1"/>
    <x v="0"/>
    <x v="0"/>
    <x v="2"/>
    <d v="2003-07-25T00:00:00"/>
    <n v="1743.21"/>
    <x v="1"/>
    <s v="tier - 1"/>
    <x v="2"/>
    <x v="12"/>
  </r>
  <r>
    <s v="Id160"/>
    <s v="  Steeve T Sr"/>
    <n v="39.799999999999997"/>
    <n v="10.54"/>
    <s v="Yes"/>
    <x v="0"/>
    <x v="0"/>
    <n v="2"/>
    <x v="0"/>
    <x v="0"/>
    <x v="0"/>
    <d v="2003-07-28T00:00:00"/>
    <n v="1744.47"/>
    <x v="1"/>
    <s v="tier - 1"/>
    <x v="2"/>
    <x v="12"/>
  </r>
  <r>
    <s v="Id161"/>
    <s v="  Richard"/>
    <n v="42.82"/>
    <n v="4.21"/>
    <s v="No"/>
    <x v="0"/>
    <x v="0"/>
    <n v="0"/>
    <x v="0"/>
    <x v="0"/>
    <x v="2"/>
    <d v="2003-09-26T00:00:00"/>
    <n v="1748.77"/>
    <x v="1"/>
    <s v="tier - 1"/>
    <x v="2"/>
    <x v="12"/>
  </r>
  <r>
    <s v="Id162"/>
    <s v="  Aaron T"/>
    <n v="33.630000000000003"/>
    <n v="5.42"/>
    <s v="No"/>
    <x v="0"/>
    <x v="0"/>
    <n v="0"/>
    <x v="0"/>
    <x v="0"/>
    <x v="2"/>
    <d v="1998-10-07T00:00:00"/>
    <n v="1756.6"/>
    <x v="1"/>
    <s v="tier - 3"/>
    <x v="0"/>
    <x v="2"/>
  </r>
  <r>
    <s v="Id163"/>
    <s v="  Akira"/>
    <n v="37.07"/>
    <n v="4.28"/>
    <s v="No"/>
    <x v="1"/>
    <x v="0"/>
    <n v="1"/>
    <x v="0"/>
    <x v="0"/>
    <x v="2"/>
    <d v="2003-11-19T00:00:00"/>
    <n v="1759.34"/>
    <x v="1"/>
    <s v="tier - 1"/>
    <x v="2"/>
    <x v="12"/>
  </r>
  <r>
    <s v="Id164"/>
    <s v="  Ben"/>
    <n v="35.625"/>
    <n v="8.9"/>
    <s v="No"/>
    <x v="0"/>
    <x v="0"/>
    <n v="0"/>
    <x v="0"/>
    <x v="0"/>
    <x v="0"/>
    <d v="2002-12-13T00:00:00"/>
    <n v="1769.53"/>
    <x v="1"/>
    <s v="tier - 3"/>
    <x v="1"/>
    <x v="5"/>
  </r>
  <r>
    <s v="Id165"/>
    <s v="  Jana"/>
    <n v="42.69"/>
    <n v="4.8899999999999997"/>
    <s v="No"/>
    <x v="0"/>
    <x v="1"/>
    <n v="1"/>
    <x v="0"/>
    <x v="0"/>
    <x v="2"/>
    <d v="1999-09-25T00:00:00"/>
    <n v="1815.88"/>
    <x v="1"/>
    <s v="tier - 3"/>
    <x v="0"/>
    <x v="7"/>
  </r>
  <r>
    <s v="Id166"/>
    <s v="  Jay T"/>
    <n v="37.869999999999997"/>
    <n v="4.29"/>
    <s v="Yes"/>
    <x v="0"/>
    <x v="1"/>
    <n v="1"/>
    <x v="0"/>
    <x v="0"/>
    <x v="2"/>
    <d v="2004-08-19T00:00:00"/>
    <n v="1822.54"/>
    <x v="1"/>
    <s v="tier - 1"/>
    <x v="1"/>
    <x v="9"/>
  </r>
  <r>
    <s v="Id167"/>
    <s v="  Marie-Helene"/>
    <n v="40.61"/>
    <n v="8"/>
    <s v="Yes"/>
    <x v="0"/>
    <x v="0"/>
    <n v="1"/>
    <x v="0"/>
    <x v="0"/>
    <x v="0"/>
    <d v="1999-11-17T00:00:00"/>
    <n v="1824.29"/>
    <x v="1"/>
    <s v="tier - 3"/>
    <x v="0"/>
    <x v="7"/>
  </r>
  <r>
    <s v="Id168"/>
    <s v="  Bret R"/>
    <n v="30.78"/>
    <n v="4.67"/>
    <s v="Yes"/>
    <x v="0"/>
    <x v="0"/>
    <n v="0"/>
    <x v="0"/>
    <x v="0"/>
    <x v="2"/>
    <d v="1999-10-01T00:00:00"/>
    <n v="1826.84"/>
    <x v="1"/>
    <s v="tier - 2"/>
    <x v="2"/>
    <x v="7"/>
  </r>
  <r>
    <s v="Id169"/>
    <s v="  Gardner L"/>
    <n v="49.49"/>
    <n v="4.5"/>
    <s v="No"/>
    <x v="0"/>
    <x v="0"/>
    <n v="0"/>
    <x v="0"/>
    <x v="0"/>
    <x v="2"/>
    <d v="2003-08-11T00:00:00"/>
    <n v="1832.09"/>
    <x v="1"/>
    <s v="tier - 3"/>
    <x v="2"/>
    <x v="12"/>
  </r>
  <r>
    <s v="Id170"/>
    <s v="  Bobby"/>
    <n v="37.619999999999997"/>
    <n v="6.32"/>
    <s v="Yes"/>
    <x v="1"/>
    <x v="0"/>
    <n v="2"/>
    <x v="0"/>
    <x v="0"/>
    <x v="1"/>
    <d v="2003-08-04T00:00:00"/>
    <n v="1837.24"/>
    <x v="1"/>
    <s v="tier - 2"/>
    <x v="2"/>
    <x v="12"/>
  </r>
  <r>
    <s v="Id171"/>
    <s v="  Natalie"/>
    <n v="36.08"/>
    <n v="6.1"/>
    <s v="Yes"/>
    <x v="0"/>
    <x v="0"/>
    <n v="1"/>
    <x v="0"/>
    <x v="0"/>
    <x v="1"/>
    <d v="1999-12-12T00:00:00"/>
    <n v="1837.28"/>
    <x v="1"/>
    <s v="tier - 2"/>
    <x v="0"/>
    <x v="7"/>
  </r>
  <r>
    <s v="Id172"/>
    <s v="  Lina"/>
    <n v="33.5"/>
    <n v="5.4"/>
    <s v="No"/>
    <x v="0"/>
    <x v="0"/>
    <n v="0"/>
    <x v="0"/>
    <x v="0"/>
    <x v="2"/>
    <d v="2003-07-20T00:00:00"/>
    <n v="1842.52"/>
    <x v="1"/>
    <s v="tier - 2"/>
    <x v="2"/>
    <x v="12"/>
  </r>
  <r>
    <s v="Id173"/>
    <s v="  Zebulon"/>
    <n v="47.46"/>
    <n v="6.24"/>
    <s v="Yes"/>
    <x v="0"/>
    <x v="0"/>
    <n v="1"/>
    <x v="0"/>
    <x v="0"/>
    <x v="1"/>
    <d v="1994-12-06T00:00:00"/>
    <n v="1850.55"/>
    <x v="1"/>
    <s v="tier - 2"/>
    <x v="1"/>
    <x v="11"/>
  </r>
  <r>
    <s v="Id174"/>
    <s v="  Amanda"/>
    <n v="49.24"/>
    <n v="4.45"/>
    <s v="No"/>
    <x v="0"/>
    <x v="0"/>
    <n v="0"/>
    <x v="0"/>
    <x v="0"/>
    <x v="2"/>
    <d v="2004-12-27T00:00:00"/>
    <n v="1863.45"/>
    <x v="1"/>
    <s v="tier - 1"/>
    <x v="7"/>
    <x v="9"/>
  </r>
  <r>
    <s v="Id175"/>
    <s v="  Greg"/>
    <n v="54.4"/>
    <n v="5.22"/>
    <s v="No"/>
    <x v="0"/>
    <x v="0"/>
    <n v="1"/>
    <x v="0"/>
    <x v="0"/>
    <x v="2"/>
    <d v="1996-07-02T00:00:00"/>
    <n v="1865.98"/>
    <x v="1"/>
    <s v="tier - 3"/>
    <x v="1"/>
    <x v="8"/>
  </r>
  <r>
    <s v="Id176"/>
    <s v="  John"/>
    <n v="35.53"/>
    <n v="4.6100000000000003"/>
    <s v="No"/>
    <x v="0"/>
    <x v="0"/>
    <n v="1"/>
    <x v="0"/>
    <x v="0"/>
    <x v="2"/>
    <d v="2002-09-22T00:00:00"/>
    <n v="1875.34"/>
    <x v="1"/>
    <s v="tier - 2"/>
    <x v="2"/>
    <x v="5"/>
  </r>
  <r>
    <s v="Id177"/>
    <s v="  Kelsey A"/>
    <n v="39.729999999999997"/>
    <n v="6.24"/>
    <s v="No"/>
    <x v="0"/>
    <x v="0"/>
    <n v="0"/>
    <x v="0"/>
    <x v="0"/>
    <x v="1"/>
    <d v="2002-10-29T00:00:00"/>
    <n v="1877.93"/>
    <x v="1"/>
    <s v="tier - 1"/>
    <x v="0"/>
    <x v="5"/>
  </r>
  <r>
    <s v="Id178"/>
    <s v="  Bronwen L"/>
    <n v="35.68"/>
    <n v="10.039999999999999"/>
    <s v="No"/>
    <x v="0"/>
    <x v="0"/>
    <n v="0"/>
    <x v="0"/>
    <x v="0"/>
    <x v="0"/>
    <d v="2002-08-29T00:00:00"/>
    <n v="1880.07"/>
    <x v="1"/>
    <s v="tier - 2"/>
    <x v="0"/>
    <x v="5"/>
  </r>
  <r>
    <s v="Id179"/>
    <s v="  Manuela"/>
    <n v="48.86"/>
    <n v="6.09"/>
    <s v="No"/>
    <x v="0"/>
    <x v="0"/>
    <n v="0"/>
    <x v="0"/>
    <x v="0"/>
    <x v="1"/>
    <d v="2002-08-21T00:00:00"/>
    <n v="1880.49"/>
    <x v="1"/>
    <s v="tier - 1"/>
    <x v="2"/>
    <x v="5"/>
  </r>
  <r>
    <s v="Id180"/>
    <s v="  Jennifer L"/>
    <n v="34.799999999999997"/>
    <n v="11.4"/>
    <s v="Yes"/>
    <x v="0"/>
    <x v="1"/>
    <n v="1"/>
    <x v="1"/>
    <x v="0"/>
    <x v="0"/>
    <d v="2001-08-10T00:00:00"/>
    <n v="1906.36"/>
    <x v="1"/>
    <s v="tier - 1"/>
    <x v="1"/>
    <x v="3"/>
  </r>
  <r>
    <s v="Id181"/>
    <s v="  Abby W"/>
    <n v="32.49"/>
    <n v="4.29"/>
    <s v="No"/>
    <x v="0"/>
    <x v="1"/>
    <n v="1"/>
    <x v="0"/>
    <x v="0"/>
    <x v="2"/>
    <d v="1994-10-06T00:00:00"/>
    <n v="1908.9"/>
    <x v="1"/>
    <s v="tier - 3"/>
    <x v="0"/>
    <x v="11"/>
  </r>
  <r>
    <s v="Id182"/>
    <s v="  Tyler"/>
    <n v="39"/>
    <n v="5.7"/>
    <s v="No"/>
    <x v="0"/>
    <x v="0"/>
    <n v="2"/>
    <x v="0"/>
    <x v="0"/>
    <x v="1"/>
    <d v="2001-08-03T00:00:00"/>
    <n v="1909.53"/>
    <x v="1"/>
    <s v="tier - 3"/>
    <x v="1"/>
    <x v="3"/>
  </r>
  <r>
    <s v="Id183"/>
    <s v="  Jeffrey"/>
    <n v="35.299999999999997"/>
    <n v="6.09"/>
    <s v="No"/>
    <x v="0"/>
    <x v="0"/>
    <n v="1"/>
    <x v="0"/>
    <x v="0"/>
    <x v="1"/>
    <d v="2001-12-09T00:00:00"/>
    <n v="1917.32"/>
    <x v="1"/>
    <s v="tier - 2"/>
    <x v="1"/>
    <x v="3"/>
  </r>
  <r>
    <s v="Id184"/>
    <s v="  Matthew F"/>
    <n v="33.42"/>
    <n v="10.67"/>
    <s v="No"/>
    <x v="0"/>
    <x v="0"/>
    <n v="0"/>
    <x v="0"/>
    <x v="0"/>
    <x v="0"/>
    <d v="2002-09-07T00:00:00"/>
    <n v="1964.78"/>
    <x v="1"/>
    <s v="tier - 1"/>
    <x v="2"/>
    <x v="5"/>
  </r>
  <r>
    <s v="Id185"/>
    <s v="  Ryan J"/>
    <n v="37.18"/>
    <n v="6.75"/>
    <s v="Yes"/>
    <x v="0"/>
    <x v="0"/>
    <n v="2"/>
    <x v="0"/>
    <x v="0"/>
    <x v="0"/>
    <d v="2002-07-29T00:00:00"/>
    <n v="1967.02"/>
    <x v="1"/>
    <s v="tier - 2"/>
    <x v="5"/>
    <x v="5"/>
  </r>
  <r>
    <s v="Id186"/>
    <s v="  Amy"/>
    <n v="33.33"/>
    <n v="9.26"/>
    <s v="Yes"/>
    <x v="0"/>
    <x v="0"/>
    <n v="2"/>
    <x v="1"/>
    <x v="0"/>
    <x v="0"/>
    <d v="1998-09-28T00:00:00"/>
    <n v="1969.61"/>
    <x v="1"/>
    <s v="tier - 3"/>
    <x v="2"/>
    <x v="2"/>
  </r>
  <r>
    <s v="Id187"/>
    <s v="  Andrew P"/>
    <n v="53.21"/>
    <n v="4.2699999999999996"/>
    <s v="No"/>
    <x v="0"/>
    <x v="0"/>
    <n v="1"/>
    <x v="0"/>
    <x v="0"/>
    <x v="2"/>
    <d v="1998-10-05T00:00:00"/>
    <n v="1972.95"/>
    <x v="1"/>
    <s v="tier - 1"/>
    <x v="2"/>
    <x v="2"/>
  </r>
  <r>
    <s v="Id188"/>
    <s v="  George M"/>
    <n v="38.729999999999997"/>
    <n v="11.51"/>
    <s v="No"/>
    <x v="0"/>
    <x v="0"/>
    <n v="2"/>
    <x v="0"/>
    <x v="0"/>
    <x v="0"/>
    <d v="1998-09-29T00:00:00"/>
    <n v="1977.82"/>
    <x v="1"/>
    <s v="tier - 1"/>
    <x v="2"/>
    <x v="2"/>
  </r>
  <r>
    <s v="Id189"/>
    <s v="  Sarah"/>
    <n v="29.73"/>
    <n v="7.22"/>
    <s v="No"/>
    <x v="0"/>
    <x v="0"/>
    <n v="0"/>
    <x v="0"/>
    <x v="1"/>
    <x v="0"/>
    <d v="2002-07-16T00:00:00"/>
    <n v="1980.07"/>
    <x v="1"/>
    <s v="tier - 3"/>
    <x v="2"/>
    <x v="5"/>
  </r>
  <r>
    <s v="Id190"/>
    <s v="  Lara"/>
    <n v="34.700000000000003"/>
    <n v="4.37"/>
    <s v="No"/>
    <x v="0"/>
    <x v="1"/>
    <n v="1"/>
    <x v="0"/>
    <x v="0"/>
    <x v="2"/>
    <d v="1998-12-29T00:00:00"/>
    <n v="1981.58"/>
    <x v="1"/>
    <s v="tier - 1"/>
    <x v="0"/>
    <x v="2"/>
  </r>
  <r>
    <s v="Id191"/>
    <s v="  Sebastien"/>
    <n v="38.28"/>
    <n v="11.56"/>
    <s v="Yes"/>
    <x v="0"/>
    <x v="0"/>
    <n v="1"/>
    <x v="0"/>
    <x v="0"/>
    <x v="0"/>
    <d v="2002-09-29T00:00:00"/>
    <n v="1984.45"/>
    <x v="1"/>
    <s v="tier - 3"/>
    <x v="5"/>
    <x v="5"/>
  </r>
  <r>
    <s v="Id192"/>
    <s v="  Padraig"/>
    <n v="33.57"/>
    <n v="8.82"/>
    <s v="Yes"/>
    <x v="0"/>
    <x v="0"/>
    <n v="0"/>
    <x v="0"/>
    <x v="0"/>
    <x v="0"/>
    <d v="1998-09-14T00:00:00"/>
    <n v="1986.93"/>
    <x v="1"/>
    <s v="tier - 2"/>
    <x v="0"/>
    <x v="2"/>
  </r>
  <r>
    <s v="Id193"/>
    <s v="  Heather"/>
    <n v="52.06"/>
    <n v="4.6900000000000004"/>
    <s v="No"/>
    <x v="0"/>
    <x v="0"/>
    <n v="1"/>
    <x v="0"/>
    <x v="0"/>
    <x v="2"/>
    <d v="2001-08-14T00:00:00"/>
    <n v="2007.95"/>
    <x v="1"/>
    <s v="tier - 2"/>
    <x v="2"/>
    <x v="3"/>
  </r>
  <r>
    <s v="Id194"/>
    <s v="  Jorge"/>
    <n v="38.17"/>
    <n v="4.53"/>
    <s v="No"/>
    <x v="1"/>
    <x v="0"/>
    <n v="1"/>
    <x v="0"/>
    <x v="0"/>
    <x v="2"/>
    <d v="2001-07-01T00:00:00"/>
    <n v="2020.18"/>
    <x v="1"/>
    <s v="tier - 1"/>
    <x v="2"/>
    <x v="3"/>
  </r>
  <r>
    <s v="Id195"/>
    <s v="  Jack R"/>
    <n v="36.954999999999998"/>
    <n v="5.84"/>
    <s v="No"/>
    <x v="0"/>
    <x v="1"/>
    <n v="1"/>
    <x v="0"/>
    <x v="0"/>
    <x v="1"/>
    <d v="2001-09-06T00:00:00"/>
    <n v="2020.55"/>
    <x v="1"/>
    <s v="tier - 2"/>
    <x v="0"/>
    <x v="3"/>
  </r>
  <r>
    <s v="Id196"/>
    <s v="  Felix"/>
    <n v="34.4"/>
    <n v="4.9000000000000004"/>
    <s v="No"/>
    <x v="0"/>
    <x v="1"/>
    <n v="1"/>
    <x v="0"/>
    <x v="0"/>
    <x v="2"/>
    <d v="2001-08-04T00:00:00"/>
    <n v="2026.97"/>
    <x v="1"/>
    <s v="tier - 2"/>
    <x v="0"/>
    <x v="3"/>
  </r>
  <r>
    <s v="Id197"/>
    <s v="  Christopher C"/>
    <n v="31.73"/>
    <n v="4.3"/>
    <s v="No"/>
    <x v="0"/>
    <x v="0"/>
    <n v="0"/>
    <x v="0"/>
    <x v="0"/>
    <x v="2"/>
    <d v="2000-09-02T00:00:00"/>
    <n v="2045.69"/>
    <x v="1"/>
    <s v="tier - 3"/>
    <x v="1"/>
    <x v="10"/>
  </r>
  <r>
    <s v="Id198"/>
    <s v="  Jesse"/>
    <n v="36.64"/>
    <n v="11.34"/>
    <s v="No"/>
    <x v="0"/>
    <x v="0"/>
    <n v="0"/>
    <x v="0"/>
    <x v="0"/>
    <x v="0"/>
    <d v="2000-07-26T00:00:00"/>
    <n v="2055.3200000000002"/>
    <x v="1"/>
    <s v="tier - 3"/>
    <x v="1"/>
    <x v="10"/>
  </r>
  <r>
    <s v="Id199"/>
    <s v="  Jill"/>
    <n v="36.85"/>
    <n v="5.88"/>
    <s v="No"/>
    <x v="1"/>
    <x v="0"/>
    <n v="1"/>
    <x v="0"/>
    <x v="0"/>
    <x v="1"/>
    <d v="2004-06-12T00:00:00"/>
    <n v="2094.1"/>
    <x v="1"/>
    <s v="tier - 2"/>
    <x v="7"/>
    <x v="9"/>
  </r>
  <r>
    <s v="Id200"/>
    <s v="  William"/>
    <n v="33.33"/>
    <n v="5.01"/>
    <s v="Yes"/>
    <x v="0"/>
    <x v="1"/>
    <n v="1"/>
    <x v="0"/>
    <x v="0"/>
    <x v="2"/>
    <d v="2001-08-14T00:00:00"/>
    <n v="2102.2600000000002"/>
    <x v="1"/>
    <s v="tier - 2"/>
    <x v="4"/>
    <x v="3"/>
  </r>
  <r>
    <s v="Id201"/>
    <s v="  Alejandro"/>
    <n v="39.14"/>
    <n v="4.4000000000000004"/>
    <s v="No"/>
    <x v="0"/>
    <x v="1"/>
    <n v="1"/>
    <x v="0"/>
    <x v="0"/>
    <x v="2"/>
    <d v="2001-06-22T00:00:00"/>
    <n v="2103.08"/>
    <x v="1"/>
    <s v="tier - 2"/>
    <x v="2"/>
    <x v="3"/>
  </r>
  <r>
    <s v="Id202"/>
    <s v="  Ian E"/>
    <n v="32.9"/>
    <n v="6.26"/>
    <s v="Yes"/>
    <x v="0"/>
    <x v="0"/>
    <n v="0"/>
    <x v="0"/>
    <x v="0"/>
    <x v="1"/>
    <d v="2001-11-28T00:00:00"/>
    <n v="2104.11"/>
    <x v="0"/>
    <s v="tier - 1"/>
    <x v="5"/>
    <x v="3"/>
  </r>
  <r>
    <s v="Id203"/>
    <s v="  Hector Sr"/>
    <n v="29.78"/>
    <n v="10.27"/>
    <s v="Yes"/>
    <x v="0"/>
    <x v="1"/>
    <n v="1"/>
    <x v="0"/>
    <x v="1"/>
    <x v="0"/>
    <d v="1989-07-21T00:00:00"/>
    <n v="2106.2600000000002"/>
    <x v="0"/>
    <s v="tier - 2"/>
    <x v="0"/>
    <x v="13"/>
  </r>
  <r>
    <s v="Id204"/>
    <s v="  Rebecca"/>
    <n v="32.78"/>
    <n v="5.27"/>
    <s v="No"/>
    <x v="0"/>
    <x v="0"/>
    <n v="0"/>
    <x v="0"/>
    <x v="0"/>
    <x v="2"/>
    <d v="2003-09-30T00:00:00"/>
    <n v="2117.34"/>
    <x v="0"/>
    <s v="tier - 3"/>
    <x v="1"/>
    <x v="12"/>
  </r>
  <r>
    <s v="Id205"/>
    <s v="  Matt"/>
    <n v="41.65"/>
    <n v="10.73"/>
    <s v="Yes"/>
    <x v="0"/>
    <x v="0"/>
    <n v="0"/>
    <x v="0"/>
    <x v="0"/>
    <x v="0"/>
    <d v="2004-11-04T00:00:00"/>
    <n v="2118.61"/>
    <x v="0"/>
    <s v="tier - 1"/>
    <x v="1"/>
    <x v="9"/>
  </r>
  <r>
    <s v="Id206"/>
    <s v="  Elizabeth H"/>
    <n v="50.79"/>
    <n v="4.45"/>
    <s v="No"/>
    <x v="0"/>
    <x v="0"/>
    <n v="1"/>
    <x v="0"/>
    <x v="0"/>
    <x v="2"/>
    <d v="2003-08-30T00:00:00"/>
    <n v="2128.4299999999998"/>
    <x v="0"/>
    <s v="tier - 1"/>
    <x v="1"/>
    <x v="12"/>
  </r>
  <r>
    <s v="Id207"/>
    <s v="  Grace"/>
    <n v="35.43"/>
    <n v="5.25"/>
    <s v="Yes"/>
    <x v="0"/>
    <x v="0"/>
    <n v="0"/>
    <x v="0"/>
    <x v="0"/>
    <x v="2"/>
    <d v="2003-12-22T00:00:00"/>
    <n v="2130.6799999999998"/>
    <x v="0"/>
    <s v="tier - 3"/>
    <x v="1"/>
    <x v="12"/>
  </r>
  <r>
    <s v="Id208"/>
    <s v="  Jaime"/>
    <n v="35.25"/>
    <n v="9.51"/>
    <s v="No"/>
    <x v="0"/>
    <x v="0"/>
    <n v="0"/>
    <x v="0"/>
    <x v="0"/>
    <x v="0"/>
    <d v="2003-09-01T00:00:00"/>
    <n v="2134.9"/>
    <x v="0"/>
    <s v="tier - 3"/>
    <x v="1"/>
    <x v="12"/>
  </r>
  <r>
    <s v="Id209"/>
    <s v="  Calesse"/>
    <n v="36.85"/>
    <n v="11.12"/>
    <s v="No"/>
    <x v="0"/>
    <x v="0"/>
    <n v="0"/>
    <x v="0"/>
    <x v="0"/>
    <x v="0"/>
    <d v="2003-09-26T00:00:00"/>
    <n v="2136.88"/>
    <x v="0"/>
    <s v="tier - 2"/>
    <x v="1"/>
    <x v="12"/>
  </r>
  <r>
    <s v="Id210"/>
    <s v="  Kate L"/>
    <n v="31.02"/>
    <n v="4.5599999999999996"/>
    <s v="No"/>
    <x v="1"/>
    <x v="0"/>
    <n v="1"/>
    <x v="0"/>
    <x v="0"/>
    <x v="2"/>
    <d v="1997-09-03T00:00:00"/>
    <n v="2137.65"/>
    <x v="1"/>
    <s v="tier - 1"/>
    <x v="0"/>
    <x v="6"/>
  </r>
  <r>
    <s v="Id211"/>
    <s v="  Sergey"/>
    <n v="35.6"/>
    <n v="4.0199999999999996"/>
    <s v="Yes"/>
    <x v="1"/>
    <x v="0"/>
    <n v="2"/>
    <x v="0"/>
    <x v="0"/>
    <x v="2"/>
    <d v="2003-08-19T00:00:00"/>
    <n v="2138.0700000000002"/>
    <x v="0"/>
    <s v="tier - 1"/>
    <x v="1"/>
    <x v="12"/>
  </r>
  <r>
    <s v="Id212"/>
    <s v="  Timothy V"/>
    <n v="34.39"/>
    <n v="8.7200000000000006"/>
    <s v="No"/>
    <x v="0"/>
    <x v="0"/>
    <n v="0"/>
    <x v="0"/>
    <x v="0"/>
    <x v="0"/>
    <d v="2004-10-04T00:00:00"/>
    <n v="2144.85"/>
    <x v="0"/>
    <s v="tier - 1"/>
    <x v="2"/>
    <x v="9"/>
  </r>
  <r>
    <s v="Id213"/>
    <s v="  Andrew S"/>
    <n v="29.06"/>
    <n v="6.25"/>
    <s v="Yes"/>
    <x v="0"/>
    <x v="0"/>
    <n v="1"/>
    <x v="0"/>
    <x v="1"/>
    <x v="1"/>
    <d v="2000-12-27T00:00:00"/>
    <n v="2150.4699999999998"/>
    <x v="0"/>
    <s v="tier - 3"/>
    <x v="2"/>
    <x v="10"/>
  </r>
  <r>
    <s v="Id214"/>
    <s v="  Matthew D"/>
    <n v="35.799999999999997"/>
    <n v="7.32"/>
    <s v="No"/>
    <x v="0"/>
    <x v="0"/>
    <n v="2"/>
    <x v="0"/>
    <x v="0"/>
    <x v="0"/>
    <d v="2000-10-22T00:00:00"/>
    <n v="2154.36"/>
    <x v="0"/>
    <s v="tier - 2"/>
    <x v="2"/>
    <x v="10"/>
  </r>
  <r>
    <s v="Id215"/>
    <s v="  Jessica"/>
    <n v="49.8"/>
    <n v="4.24"/>
    <s v="No"/>
    <x v="0"/>
    <x v="0"/>
    <n v="1"/>
    <x v="0"/>
    <x v="0"/>
    <x v="2"/>
    <d v="2000-11-29T00:00:00"/>
    <n v="2155.6799999999998"/>
    <x v="0"/>
    <s v="tier - 3"/>
    <x v="0"/>
    <x v="10"/>
  </r>
  <r>
    <s v="Id216"/>
    <s v="  Lawrence"/>
    <n v="35.71"/>
    <n v="6.84"/>
    <s v="No"/>
    <x v="0"/>
    <x v="0"/>
    <n v="2"/>
    <x v="0"/>
    <x v="0"/>
    <x v="0"/>
    <d v="2000-12-10T00:00:00"/>
    <n v="2156.75"/>
    <x v="0"/>
    <s v="tier - 2"/>
    <x v="0"/>
    <x v="10"/>
  </r>
  <r>
    <s v="Id217"/>
    <s v="  Alex"/>
    <n v="30.8"/>
    <n v="5.23"/>
    <s v="Yes"/>
    <x v="0"/>
    <x v="0"/>
    <n v="1"/>
    <x v="0"/>
    <x v="0"/>
    <x v="2"/>
    <d v="2000-08-23T00:00:00"/>
    <n v="2166.73"/>
    <x v="0"/>
    <s v="tier - 2"/>
    <x v="2"/>
    <x v="10"/>
  </r>
  <r>
    <s v="Id218"/>
    <s v="  Kevin"/>
    <n v="33.69"/>
    <n v="9.68"/>
    <s v="No"/>
    <x v="0"/>
    <x v="0"/>
    <n v="0"/>
    <x v="0"/>
    <x v="0"/>
    <x v="0"/>
    <d v="1994-09-27T00:00:00"/>
    <n v="2170.08"/>
    <x v="0"/>
    <s v="tier - 2"/>
    <x v="0"/>
    <x v="11"/>
  </r>
  <r>
    <s v="Id219"/>
    <s v="  Gavin M"/>
    <n v="42.27"/>
    <n v="6.05"/>
    <s v="Yes"/>
    <x v="0"/>
    <x v="0"/>
    <n v="1"/>
    <x v="0"/>
    <x v="0"/>
    <x v="1"/>
    <d v="1991-12-16T00:00:00"/>
    <n v="2193.1999999999998"/>
    <x v="0"/>
    <s v="tier - 2"/>
    <x v="1"/>
    <x v="14"/>
  </r>
  <r>
    <s v="Id220"/>
    <s v="  Rick E"/>
    <n v="53.25"/>
    <n v="6.11"/>
    <s v="Yes"/>
    <x v="0"/>
    <x v="1"/>
    <n v="1"/>
    <x v="0"/>
    <x v="0"/>
    <x v="1"/>
    <d v="2004-12-07T00:00:00"/>
    <n v="2196.4699999999998"/>
    <x v="0"/>
    <s v="tier - 3"/>
    <x v="8"/>
    <x v="9"/>
  </r>
  <r>
    <s v="Id221"/>
    <s v="  Andrea H"/>
    <n v="26.8"/>
    <n v="10.93"/>
    <s v="Yes"/>
    <x v="0"/>
    <x v="0"/>
    <n v="0"/>
    <x v="1"/>
    <x v="1"/>
    <x v="0"/>
    <d v="2004-09-03T00:00:00"/>
    <n v="2198.19"/>
    <x v="0"/>
    <s v="tier - 1"/>
    <x v="9"/>
    <x v="9"/>
  </r>
  <r>
    <s v="Id222"/>
    <s v="  Anthony S"/>
    <n v="28.5"/>
    <n v="5.12"/>
    <s v="No"/>
    <x v="0"/>
    <x v="0"/>
    <n v="1"/>
    <x v="0"/>
    <x v="1"/>
    <x v="2"/>
    <d v="2004-09-12T00:00:00"/>
    <n v="2200.83"/>
    <x v="0"/>
    <s v="tier - 2"/>
    <x v="8"/>
    <x v="9"/>
  </r>
  <r>
    <s v="Id223"/>
    <s v="  Erik"/>
    <n v="22.895"/>
    <n v="5.72"/>
    <s v="No"/>
    <x v="0"/>
    <x v="0"/>
    <n v="0"/>
    <x v="0"/>
    <x v="2"/>
    <x v="1"/>
    <d v="2004-07-27T00:00:00"/>
    <n v="2201.1"/>
    <x v="0"/>
    <s v="tier - 3"/>
    <x v="0"/>
    <x v="9"/>
  </r>
  <r>
    <s v="Id224"/>
    <s v="  Kiley D"/>
    <n v="34.06"/>
    <n v="11.83"/>
    <s v="Yes"/>
    <x v="0"/>
    <x v="0"/>
    <n v="1"/>
    <x v="0"/>
    <x v="0"/>
    <x v="0"/>
    <d v="2004-08-06T00:00:00"/>
    <n v="2203.4699999999998"/>
    <x v="0"/>
    <s v="tier - 2"/>
    <x v="8"/>
    <x v="9"/>
  </r>
  <r>
    <s v="Id225"/>
    <s v="  Jennifer"/>
    <n v="36.409999999999997"/>
    <n v="4.55"/>
    <s v="No"/>
    <x v="0"/>
    <x v="0"/>
    <n v="0"/>
    <x v="0"/>
    <x v="0"/>
    <x v="2"/>
    <d v="2004-10-28T00:00:00"/>
    <n v="2203.7399999999998"/>
    <x v="0"/>
    <s v="tier - 2"/>
    <x v="8"/>
    <x v="9"/>
  </r>
  <r>
    <s v="Id226"/>
    <s v="  Chris"/>
    <n v="52.3"/>
    <n v="4.87"/>
    <s v="Yes"/>
    <x v="0"/>
    <x v="1"/>
    <n v="1"/>
    <x v="0"/>
    <x v="0"/>
    <x v="2"/>
    <d v="2004-11-13T00:00:00"/>
    <n v="2205.98"/>
    <x v="0"/>
    <s v="tier - 3"/>
    <x v="8"/>
    <x v="9"/>
  </r>
  <r>
    <s v="Id227"/>
    <s v="  Marian M"/>
    <n v="52.66"/>
    <n v="4.45"/>
    <s v="No"/>
    <x v="0"/>
    <x v="0"/>
    <n v="1"/>
    <x v="0"/>
    <x v="0"/>
    <x v="2"/>
    <d v="2004-08-06T00:00:00"/>
    <n v="2207.6999999999998"/>
    <x v="0"/>
    <s v="tier - 2"/>
    <x v="8"/>
    <x v="9"/>
  </r>
  <r>
    <s v="Id228"/>
    <s v="  Jeremy"/>
    <n v="29.57"/>
    <n v="9.42"/>
    <s v="Yes"/>
    <x v="0"/>
    <x v="0"/>
    <n v="0"/>
    <x v="0"/>
    <x v="1"/>
    <x v="0"/>
    <d v="2004-07-27T00:00:00"/>
    <n v="2211.13"/>
    <x v="0"/>
    <s v="tier - 2"/>
    <x v="8"/>
    <x v="9"/>
  </r>
  <r>
    <s v="Id229"/>
    <s v="  Allison H"/>
    <n v="36.99"/>
    <n v="5.37"/>
    <s v="Yes"/>
    <x v="0"/>
    <x v="1"/>
    <n v="1"/>
    <x v="0"/>
    <x v="0"/>
    <x v="2"/>
    <d v="1994-11-17T00:00:00"/>
    <n v="2213.21"/>
    <x v="0"/>
    <s v="tier - 2"/>
    <x v="0"/>
    <x v="11"/>
  </r>
  <r>
    <s v="Id230"/>
    <s v="  Elizabeth"/>
    <n v="31.4"/>
    <n v="4.5999999999999996"/>
    <s v="Yes"/>
    <x v="0"/>
    <x v="0"/>
    <n v="1"/>
    <x v="0"/>
    <x v="0"/>
    <x v="2"/>
    <d v="2004-06-13T00:00:00"/>
    <n v="2217.4699999999998"/>
    <x v="0"/>
    <s v="tier - 1"/>
    <x v="8"/>
    <x v="9"/>
  </r>
  <r>
    <s v="Id231"/>
    <s v="  Andrew"/>
    <n v="34.9"/>
    <n v="6.22"/>
    <s v="No"/>
    <x v="0"/>
    <x v="1"/>
    <n v="1"/>
    <x v="0"/>
    <x v="0"/>
    <x v="1"/>
    <d v="2004-09-25T00:00:00"/>
    <n v="2217.6"/>
    <x v="0"/>
    <s v="tier - 1"/>
    <x v="8"/>
    <x v="9"/>
  </r>
  <r>
    <s v="Id232"/>
    <s v="  Anders J"/>
    <n v="31.13"/>
    <n v="4.5199999999999996"/>
    <s v="Yes"/>
    <x v="0"/>
    <x v="0"/>
    <n v="1"/>
    <x v="0"/>
    <x v="0"/>
    <x v="2"/>
    <d v="2004-12-12T00:00:00"/>
    <n v="2219.4499999999998"/>
    <x v="0"/>
    <s v="tier - 1"/>
    <x v="0"/>
    <x v="9"/>
  </r>
  <r>
    <s v="Id233"/>
    <s v="  Sean"/>
    <n v="34.799999999999997"/>
    <n v="6.18"/>
    <s v="No"/>
    <x v="0"/>
    <x v="1"/>
    <n v="1"/>
    <x v="0"/>
    <x v="0"/>
    <x v="1"/>
    <d v="2003-12-10T00:00:00"/>
    <n v="2221.56"/>
    <x v="0"/>
    <s v="tier - 3"/>
    <x v="1"/>
    <x v="12"/>
  </r>
  <r>
    <s v="Id234"/>
    <s v="  Brian M"/>
    <n v="31.68"/>
    <n v="4.4000000000000004"/>
    <s v="No"/>
    <x v="0"/>
    <x v="0"/>
    <n v="0"/>
    <x v="0"/>
    <x v="0"/>
    <x v="2"/>
    <d v="2000-06-30T00:00:00"/>
    <n v="2250.84"/>
    <x v="0"/>
    <s v="tier - 2"/>
    <x v="6"/>
    <x v="10"/>
  </r>
  <r>
    <s v="Id235"/>
    <s v="  Jeremy"/>
    <n v="33.534999999999997"/>
    <n v="6.23"/>
    <s v="No"/>
    <x v="1"/>
    <x v="0"/>
    <n v="1"/>
    <x v="0"/>
    <x v="0"/>
    <x v="1"/>
    <d v="2000-12-11T00:00:00"/>
    <n v="2254.8000000000002"/>
    <x v="0"/>
    <s v="tier - 3"/>
    <x v="5"/>
    <x v="10"/>
  </r>
  <r>
    <s v="Id236"/>
    <s v="  Susannah"/>
    <n v="31.92"/>
    <n v="5.33"/>
    <s v="Yes"/>
    <x v="0"/>
    <x v="0"/>
    <n v="0"/>
    <x v="0"/>
    <x v="0"/>
    <x v="2"/>
    <d v="2002-07-15T00:00:00"/>
    <n v="2257.48"/>
    <x v="0"/>
    <s v="tier - 1"/>
    <x v="1"/>
    <x v="5"/>
  </r>
  <r>
    <s v="Id237"/>
    <s v="  Randy"/>
    <n v="32.700000000000003"/>
    <n v="4.09"/>
    <s v="No"/>
    <x v="0"/>
    <x v="0"/>
    <n v="1"/>
    <x v="0"/>
    <x v="0"/>
    <x v="2"/>
    <d v="2002-11-12T00:00:00"/>
    <n v="2261.5700000000002"/>
    <x v="0"/>
    <s v="tier - 1"/>
    <x v="1"/>
    <x v="5"/>
  </r>
  <r>
    <s v="Id238"/>
    <s v="  Leslie"/>
    <n v="41.25"/>
    <n v="5.19"/>
    <s v="No"/>
    <x v="0"/>
    <x v="0"/>
    <n v="0"/>
    <x v="0"/>
    <x v="0"/>
    <x v="2"/>
    <d v="1991-06-16T00:00:00"/>
    <n v="2277.7199999999998"/>
    <x v="0"/>
    <s v="tier - 1"/>
    <x v="0"/>
    <x v="14"/>
  </r>
  <r>
    <s v="Id239"/>
    <s v="  Brittany L"/>
    <n v="33.11"/>
    <n v="4.12"/>
    <s v="No"/>
    <x v="0"/>
    <x v="1"/>
    <n v="1"/>
    <x v="0"/>
    <x v="0"/>
    <x v="2"/>
    <d v="1989-10-05T00:00:00"/>
    <n v="2295.2399999999998"/>
    <x v="0"/>
    <s v="tier - 1"/>
    <x v="0"/>
    <x v="13"/>
  </r>
  <r>
    <s v="Id240"/>
    <s v="  Cassie J"/>
    <n v="36.159999999999997"/>
    <n v="5.0999999999999996"/>
    <s v="No"/>
    <x v="0"/>
    <x v="0"/>
    <n v="1"/>
    <x v="0"/>
    <x v="0"/>
    <x v="2"/>
    <d v="1996-11-28T00:00:00"/>
    <n v="2302.3000000000002"/>
    <x v="2"/>
    <s v="tier - 2"/>
    <x v="2"/>
    <x v="8"/>
  </r>
  <r>
    <s v="Id241"/>
    <s v="  Peter W"/>
    <n v="33.72"/>
    <n v="6.21"/>
    <s v="Yes"/>
    <x v="0"/>
    <x v="1"/>
    <n v="1"/>
    <x v="0"/>
    <x v="0"/>
    <x v="1"/>
    <d v="2004-09-06T00:00:00"/>
    <n v="2304"/>
    <x v="0"/>
    <s v="tier - 3"/>
    <x v="0"/>
    <x v="9"/>
  </r>
  <r>
    <s v="Id242"/>
    <s v="  Douglas"/>
    <n v="37.74"/>
    <n v="9.5299999999999994"/>
    <s v="Yes"/>
    <x v="0"/>
    <x v="0"/>
    <n v="1"/>
    <x v="0"/>
    <x v="0"/>
    <x v="0"/>
    <d v="1996-12-17T00:00:00"/>
    <n v="2322.62"/>
    <x v="0"/>
    <s v="tier - 1"/>
    <x v="0"/>
    <x v="8"/>
  </r>
  <r>
    <s v="Id243"/>
    <s v="  Dan"/>
    <n v="48.75"/>
    <n v="4.6399999999999997"/>
    <s v="Yes"/>
    <x v="0"/>
    <x v="0"/>
    <n v="1"/>
    <x v="0"/>
    <x v="0"/>
    <x v="2"/>
    <d v="2003-11-18T00:00:00"/>
    <n v="2331.52"/>
    <x v="0"/>
    <s v="tier - 3"/>
    <x v="2"/>
    <x v="12"/>
  </r>
  <r>
    <s v="Id244"/>
    <s v="  Dan M"/>
    <n v="31.065000000000001"/>
    <n v="5.05"/>
    <s v="No"/>
    <x v="0"/>
    <x v="0"/>
    <n v="1"/>
    <x v="0"/>
    <x v="0"/>
    <x v="2"/>
    <d v="1998-10-21T00:00:00"/>
    <n v="2352.9699999999998"/>
    <x v="1"/>
    <s v="tier - 3"/>
    <x v="1"/>
    <x v="2"/>
  </r>
  <r>
    <s v="Id245"/>
    <s v="  Eric L"/>
    <n v="23.55"/>
    <n v="10.38"/>
    <s v="No"/>
    <x v="0"/>
    <x v="0"/>
    <n v="0"/>
    <x v="0"/>
    <x v="2"/>
    <x v="0"/>
    <d v="2002-11-05T00:00:00"/>
    <n v="2362.23"/>
    <x v="0"/>
    <s v="tier - 1"/>
    <x v="1"/>
    <x v="5"/>
  </r>
  <r>
    <s v="Id246"/>
    <s v="  Les J"/>
    <n v="30.18"/>
    <n v="8.31"/>
    <s v="Yes"/>
    <x v="0"/>
    <x v="0"/>
    <n v="1"/>
    <x v="0"/>
    <x v="0"/>
    <x v="0"/>
    <d v="1988-12-12T00:00:00"/>
    <n v="2373.3000000000002"/>
    <x v="0"/>
    <s v="tier - 2"/>
    <x v="0"/>
    <x v="15"/>
  </r>
  <r>
    <s v="Id247"/>
    <s v="  Stephanie"/>
    <n v="29.94"/>
    <n v="7.59"/>
    <s v="No"/>
    <x v="0"/>
    <x v="0"/>
    <n v="0"/>
    <x v="0"/>
    <x v="1"/>
    <x v="0"/>
    <d v="1999-12-17T00:00:00"/>
    <n v="2395.17"/>
    <x v="0"/>
    <s v="tier - 1"/>
    <x v="10"/>
    <x v="7"/>
  </r>
  <r>
    <s v="Id248"/>
    <s v="  Melissa Y"/>
    <n v="31.4"/>
    <n v="5.49"/>
    <s v="No"/>
    <x v="0"/>
    <x v="0"/>
    <n v="0"/>
    <x v="0"/>
    <x v="0"/>
    <x v="2"/>
    <d v="1999-08-10T00:00:00"/>
    <n v="2396.1"/>
    <x v="0"/>
    <s v="tier - 1"/>
    <x v="4"/>
    <x v="7"/>
  </r>
  <r>
    <s v="Id249"/>
    <s v="  Ashley"/>
    <n v="53.06"/>
    <n v="11.68"/>
    <s v="No"/>
    <x v="0"/>
    <x v="0"/>
    <n v="0"/>
    <x v="0"/>
    <x v="0"/>
    <x v="0"/>
    <d v="2001-06-03T00:00:00"/>
    <n v="2404.73"/>
    <x v="0"/>
    <s v="tier - 3"/>
    <x v="1"/>
    <x v="10"/>
  </r>
  <r>
    <s v="Id250"/>
    <s v="  Stephanie M"/>
    <n v="30.25"/>
    <n v="4.1900000000000004"/>
    <s v="No"/>
    <x v="0"/>
    <x v="0"/>
    <n v="2"/>
    <x v="0"/>
    <x v="0"/>
    <x v="2"/>
    <d v="1999-11-12T00:00:00"/>
    <n v="2416.96"/>
    <x v="0"/>
    <s v="tier - 2"/>
    <x v="2"/>
    <x v="7"/>
  </r>
  <r>
    <s v="Id251"/>
    <s v="  Kylie"/>
    <n v="46.68"/>
    <n v="4.01"/>
    <s v="No"/>
    <x v="0"/>
    <x v="0"/>
    <n v="0"/>
    <x v="0"/>
    <x v="0"/>
    <x v="2"/>
    <d v="1999-11-21T00:00:00"/>
    <n v="2438.06"/>
    <x v="0"/>
    <s v="tier - 2"/>
    <x v="0"/>
    <x v="7"/>
  </r>
  <r>
    <s v="Id252"/>
    <s v="  Kelly"/>
    <n v="30.4"/>
    <n v="5.91"/>
    <s v="No"/>
    <x v="1"/>
    <x v="0"/>
    <n v="2"/>
    <x v="0"/>
    <x v="0"/>
    <x v="1"/>
    <d v="2002-07-29T00:00:00"/>
    <n v="2457.21"/>
    <x v="0"/>
    <s v="tier - 1"/>
    <x v="8"/>
    <x v="5"/>
  </r>
  <r>
    <s v="Id253"/>
    <s v="  Carrie"/>
    <n v="30.2"/>
    <n v="4.47"/>
    <s v="Yes"/>
    <x v="0"/>
    <x v="1"/>
    <n v="1"/>
    <x v="0"/>
    <x v="0"/>
    <x v="2"/>
    <d v="1998-11-19T00:00:00"/>
    <n v="2457.5"/>
    <x v="0"/>
    <s v="tier - 1"/>
    <x v="2"/>
    <x v="2"/>
  </r>
  <r>
    <s v="Id254"/>
    <s v="  Alex"/>
    <n v="51.18"/>
    <n v="4.5599999999999996"/>
    <s v="Yes"/>
    <x v="1"/>
    <x v="0"/>
    <n v="2"/>
    <x v="0"/>
    <x v="0"/>
    <x v="2"/>
    <d v="2002-07-11T00:00:00"/>
    <n v="2459.7199999999998"/>
    <x v="0"/>
    <s v="tier - 2"/>
    <x v="8"/>
    <x v="5"/>
  </r>
  <r>
    <s v="Id255"/>
    <s v="  Zach S"/>
    <n v="22.18"/>
    <n v="9.9"/>
    <s v="No"/>
    <x v="0"/>
    <x v="0"/>
    <n v="0"/>
    <x v="0"/>
    <x v="2"/>
    <x v="0"/>
    <d v="1998-08-17T00:00:00"/>
    <n v="2464.62"/>
    <x v="0"/>
    <s v="tier - 3"/>
    <x v="0"/>
    <x v="2"/>
  </r>
  <r>
    <s v="Id256"/>
    <s v="  Alan"/>
    <n v="31.92"/>
    <n v="5.1100000000000003"/>
    <s v="No"/>
    <x v="0"/>
    <x v="1"/>
    <n v="1"/>
    <x v="0"/>
    <x v="0"/>
    <x v="2"/>
    <d v="1998-07-02T00:00:00"/>
    <n v="2473.33"/>
    <x v="0"/>
    <s v="tier - 3"/>
    <x v="0"/>
    <x v="2"/>
  </r>
  <r>
    <s v="Id257"/>
    <s v="  Nate"/>
    <n v="31.73"/>
    <n v="5.73"/>
    <s v="No"/>
    <x v="1"/>
    <x v="0"/>
    <n v="1"/>
    <x v="0"/>
    <x v="0"/>
    <x v="1"/>
    <d v="1998-06-20T00:00:00"/>
    <n v="2480.98"/>
    <x v="0"/>
    <s v="tier - 2"/>
    <x v="0"/>
    <x v="2"/>
  </r>
  <r>
    <s v="Id258"/>
    <s v="  Jesse G"/>
    <n v="45.52"/>
    <n v="6.04"/>
    <s v="No"/>
    <x v="0"/>
    <x v="1"/>
    <n v="1"/>
    <x v="0"/>
    <x v="0"/>
    <x v="1"/>
    <d v="1995-11-06T00:00:00"/>
    <n v="2483.7399999999998"/>
    <x v="1"/>
    <s v="tier - 2"/>
    <x v="0"/>
    <x v="4"/>
  </r>
  <r>
    <s v="Id259"/>
    <s v="  Jason"/>
    <n v="52.81"/>
    <n v="5.19"/>
    <s v="No"/>
    <x v="0"/>
    <x v="1"/>
    <n v="1"/>
    <x v="0"/>
    <x v="0"/>
    <x v="2"/>
    <d v="1995-10-14T00:00:00"/>
    <n v="2494.02"/>
    <x v="1"/>
    <s v="tier - 1"/>
    <x v="2"/>
    <x v="4"/>
  </r>
  <r>
    <s v="Id260"/>
    <s v="  Megan A"/>
    <n v="33.58"/>
    <n v="5.56"/>
    <s v="No"/>
    <x v="0"/>
    <x v="0"/>
    <n v="1"/>
    <x v="0"/>
    <x v="0"/>
    <x v="2"/>
    <d v="1995-07-09T00:00:00"/>
    <n v="2497.04"/>
    <x v="1"/>
    <s v="tier - 3"/>
    <x v="0"/>
    <x v="4"/>
  </r>
  <r>
    <s v="Id261"/>
    <s v="  Luke M"/>
    <n v="30.684999999999999"/>
    <n v="8.23"/>
    <s v="No"/>
    <x v="0"/>
    <x v="0"/>
    <n v="0"/>
    <x v="0"/>
    <x v="0"/>
    <x v="0"/>
    <d v="1995-10-15T00:00:00"/>
    <n v="2498.41"/>
    <x v="1"/>
    <s v="tier - 3"/>
    <x v="0"/>
    <x v="4"/>
  </r>
  <r>
    <s v="Id262"/>
    <s v="  Jacy D"/>
    <n v="37.524999999999999"/>
    <n v="9.0299999999999994"/>
    <s v="Yes"/>
    <x v="0"/>
    <x v="0"/>
    <n v="2"/>
    <x v="1"/>
    <x v="0"/>
    <x v="0"/>
    <d v="2004-09-06T00:00:00"/>
    <n v="2500.9299999999998"/>
    <x v="0"/>
    <s v="tier - 2"/>
    <x v="1"/>
    <x v="9"/>
  </r>
  <r>
    <s v="Id263"/>
    <s v="  Simon G"/>
    <n v="34.5"/>
    <n v="4.07"/>
    <s v="Yes"/>
    <x v="0"/>
    <x v="0"/>
    <n v="0"/>
    <x v="0"/>
    <x v="0"/>
    <x v="2"/>
    <d v="1991-08-05T00:00:00"/>
    <n v="2510.79"/>
    <x v="0"/>
    <s v="tier - 1"/>
    <x v="0"/>
    <x v="14"/>
  </r>
  <r>
    <s v="Id264"/>
    <s v="  Ainsley E"/>
    <n v="28.16"/>
    <n v="5.77"/>
    <s v="No"/>
    <x v="0"/>
    <x v="0"/>
    <n v="2"/>
    <x v="0"/>
    <x v="1"/>
    <x v="1"/>
    <d v="1997-11-02T00:00:00"/>
    <n v="2523.17"/>
    <x v="1"/>
    <s v="tier - 1"/>
    <x v="1"/>
    <x v="6"/>
  </r>
  <r>
    <s v="Id265"/>
    <s v="  Erica A"/>
    <n v="30.02"/>
    <n v="5.98"/>
    <s v="No"/>
    <x v="0"/>
    <x v="1"/>
    <n v="1"/>
    <x v="0"/>
    <x v="0"/>
    <x v="1"/>
    <d v="2000-08-25T00:00:00"/>
    <n v="2527.8200000000002"/>
    <x v="0"/>
    <s v="tier - 3"/>
    <x v="1"/>
    <x v="10"/>
  </r>
  <r>
    <s v="Id266"/>
    <s v="  Erik"/>
    <n v="37.82"/>
    <n v="6.01"/>
    <s v="No"/>
    <x v="0"/>
    <x v="0"/>
    <n v="0"/>
    <x v="0"/>
    <x v="0"/>
    <x v="1"/>
    <d v="1997-07-28T00:00:00"/>
    <n v="2534.39"/>
    <x v="1"/>
    <s v="tier - 3"/>
    <x v="1"/>
    <x v="6"/>
  </r>
  <r>
    <s v="Id267"/>
    <s v="  Erin C"/>
    <n v="33.14"/>
    <n v="5.67"/>
    <s v="Yes"/>
    <x v="0"/>
    <x v="0"/>
    <n v="0"/>
    <x v="0"/>
    <x v="0"/>
    <x v="2"/>
    <d v="1990-10-01T00:00:00"/>
    <n v="2540.39"/>
    <x v="0"/>
    <s v="tier - 2"/>
    <x v="0"/>
    <x v="16"/>
  </r>
  <r>
    <s v="Id268"/>
    <s v="  Adrienne"/>
    <n v="25.14"/>
    <n v="6.02"/>
    <s v="Yes"/>
    <x v="0"/>
    <x v="1"/>
    <n v="1"/>
    <x v="0"/>
    <x v="1"/>
    <x v="1"/>
    <d v="1991-11-17T00:00:00"/>
    <n v="2545.6799999999998"/>
    <x v="0"/>
    <s v="tier - 1"/>
    <x v="0"/>
    <x v="14"/>
  </r>
  <r>
    <s v="Id269"/>
    <s v="  Adam"/>
    <n v="20.18"/>
    <n v="11.19"/>
    <s v="No"/>
    <x v="0"/>
    <x v="0"/>
    <n v="0"/>
    <x v="0"/>
    <x v="2"/>
    <x v="0"/>
    <d v="2002-10-11T00:00:00"/>
    <n v="2566.4699999999998"/>
    <x v="0"/>
    <s v="tier - 3"/>
    <x v="0"/>
    <x v="5"/>
  </r>
  <r>
    <s v="Id270"/>
    <s v="  Yutaka"/>
    <n v="44.36"/>
    <n v="5.1100000000000003"/>
    <s v="No"/>
    <x v="0"/>
    <x v="0"/>
    <n v="0"/>
    <x v="0"/>
    <x v="0"/>
    <x v="2"/>
    <d v="2002-07-20T00:00:00"/>
    <n v="2585.04"/>
    <x v="0"/>
    <s v="tier - 2"/>
    <x v="11"/>
    <x v="5"/>
  </r>
  <r>
    <s v="Id271"/>
    <s v="  Tyler M"/>
    <n v="23.82"/>
    <n v="10.85"/>
    <s v="Yes"/>
    <x v="0"/>
    <x v="0"/>
    <n v="0"/>
    <x v="0"/>
    <x v="2"/>
    <x v="0"/>
    <d v="2001-10-15T00:00:00"/>
    <n v="2585.27"/>
    <x v="0"/>
    <s v="tier - 3"/>
    <x v="2"/>
    <x v="3"/>
  </r>
  <r>
    <s v="Id272"/>
    <s v="  Stephen"/>
    <n v="45"/>
    <n v="5.24"/>
    <s v="Yes"/>
    <x v="0"/>
    <x v="0"/>
    <n v="1"/>
    <x v="0"/>
    <x v="0"/>
    <x v="2"/>
    <d v="2001-07-28T00:00:00"/>
    <n v="2585.85"/>
    <x v="0"/>
    <s v="tier - 2"/>
    <x v="8"/>
    <x v="3"/>
  </r>
  <r>
    <s v="Id273"/>
    <s v="  Andrew B"/>
    <n v="26.62"/>
    <n v="10.08"/>
    <s v="No"/>
    <x v="0"/>
    <x v="0"/>
    <n v="0"/>
    <x v="0"/>
    <x v="1"/>
    <x v="0"/>
    <d v="2001-08-26T00:00:00"/>
    <n v="2597.7800000000002"/>
    <x v="0"/>
    <s v="tier - 1"/>
    <x v="2"/>
    <x v="3"/>
  </r>
  <r>
    <s v="Id274"/>
    <s v="  James"/>
    <n v="32.67"/>
    <n v="10.97"/>
    <s v="Yes"/>
    <x v="0"/>
    <x v="0"/>
    <n v="0"/>
    <x v="0"/>
    <x v="0"/>
    <x v="0"/>
    <d v="1997-08-26T00:00:00"/>
    <n v="2632.99"/>
    <x v="0"/>
    <s v="tier - 1"/>
    <x v="2"/>
    <x v="6"/>
  </r>
  <r>
    <s v="Id275"/>
    <s v="  Shawn P"/>
    <n v="44.44"/>
    <n v="4.9000000000000004"/>
    <s v="Yes"/>
    <x v="0"/>
    <x v="0"/>
    <n v="1"/>
    <x v="0"/>
    <x v="0"/>
    <x v="2"/>
    <d v="2000-06-24T00:00:00"/>
    <n v="2639.04"/>
    <x v="0"/>
    <s v="tier - 2"/>
    <x v="1"/>
    <x v="10"/>
  </r>
  <r>
    <s v="Id276"/>
    <s v="  Matt"/>
    <n v="28.31"/>
    <n v="5.33"/>
    <s v="No"/>
    <x v="0"/>
    <x v="0"/>
    <n v="0"/>
    <x v="0"/>
    <x v="1"/>
    <x v="2"/>
    <d v="2000-12-09T00:00:00"/>
    <n v="2643.27"/>
    <x v="0"/>
    <s v="tier - 1"/>
    <x v="1"/>
    <x v="10"/>
  </r>
  <r>
    <s v="Id277"/>
    <s v="  Nathaniel"/>
    <n v="25.05"/>
    <n v="4.6100000000000003"/>
    <s v="No"/>
    <x v="0"/>
    <x v="0"/>
    <n v="2"/>
    <x v="0"/>
    <x v="1"/>
    <x v="2"/>
    <d v="1996-08-05T00:00:00"/>
    <n v="2680.95"/>
    <x v="1"/>
    <s v="tier - 2"/>
    <x v="1"/>
    <x v="8"/>
  </r>
  <r>
    <s v="Id278"/>
    <s v="  Kevin D"/>
    <n v="28.34"/>
    <n v="8.18"/>
    <s v="No"/>
    <x v="0"/>
    <x v="0"/>
    <n v="0"/>
    <x v="0"/>
    <x v="1"/>
    <x v="0"/>
    <d v="1994-09-17T00:00:00"/>
    <n v="2684.69"/>
    <x v="0"/>
    <s v="tier - 2"/>
    <x v="0"/>
    <x v="11"/>
  </r>
  <r>
    <s v="Id279"/>
    <s v="  Joan"/>
    <n v="17.765000000000001"/>
    <n v="5.62"/>
    <s v="No"/>
    <x v="0"/>
    <x v="0"/>
    <n v="0"/>
    <x v="0"/>
    <x v="3"/>
    <x v="2"/>
    <d v="1994-10-02T00:00:00"/>
    <n v="2689.5"/>
    <x v="1"/>
    <s v="tier - 2"/>
    <x v="0"/>
    <x v="11"/>
  </r>
  <r>
    <s v="Id280"/>
    <s v="  Christopher A"/>
    <n v="36.119999999999997"/>
    <n v="5.82"/>
    <s v="No"/>
    <x v="0"/>
    <x v="0"/>
    <n v="0"/>
    <x v="0"/>
    <x v="0"/>
    <x v="1"/>
    <d v="1999-06-11T00:00:00"/>
    <n v="2690.11"/>
    <x v="0"/>
    <s v="tier - 2"/>
    <x v="1"/>
    <x v="7"/>
  </r>
  <r>
    <s v="Id281"/>
    <s v="  Kacy L"/>
    <n v="23.19"/>
    <n v="7.66"/>
    <s v="No"/>
    <x v="0"/>
    <x v="0"/>
    <n v="0"/>
    <x v="0"/>
    <x v="2"/>
    <x v="0"/>
    <d v="1996-06-13T00:00:00"/>
    <n v="2699.57"/>
    <x v="0"/>
    <s v="tier - 1"/>
    <x v="1"/>
    <x v="8"/>
  </r>
  <r>
    <s v="Id282"/>
    <s v="  Benjamin H"/>
    <n v="35.99"/>
    <n v="4.2300000000000004"/>
    <s v="No"/>
    <x v="0"/>
    <x v="0"/>
    <n v="0"/>
    <x v="0"/>
    <x v="0"/>
    <x v="2"/>
    <d v="2003-07-17T00:00:00"/>
    <n v="2709.11"/>
    <x v="0"/>
    <s v="tier - 2"/>
    <x v="1"/>
    <x v="12"/>
  </r>
  <r>
    <s v="Id283"/>
    <s v="  Xaviour J"/>
    <n v="30.25"/>
    <n v="5.58"/>
    <s v="No"/>
    <x v="0"/>
    <x v="1"/>
    <n v="1"/>
    <x v="0"/>
    <x v="0"/>
    <x v="2"/>
    <d v="2003-11-21T00:00:00"/>
    <n v="2709.24"/>
    <x v="0"/>
    <s v="tier - 2"/>
    <x v="1"/>
    <x v="12"/>
  </r>
  <r>
    <s v="Id284"/>
    <s v="  Michael T"/>
    <n v="26.24"/>
    <n v="6.26"/>
    <s v="Yes"/>
    <x v="0"/>
    <x v="0"/>
    <n v="0"/>
    <x v="0"/>
    <x v="1"/>
    <x v="1"/>
    <d v="2003-12-01T00:00:00"/>
    <n v="2710.83"/>
    <x v="0"/>
    <s v="tier - 3"/>
    <x v="1"/>
    <x v="12"/>
  </r>
  <r>
    <s v="Id285"/>
    <s v="  Bradley"/>
    <n v="31.36"/>
    <n v="10.6"/>
    <s v="Yes"/>
    <x v="0"/>
    <x v="0"/>
    <n v="0"/>
    <x v="0"/>
    <x v="0"/>
    <x v="0"/>
    <d v="2003-08-06T00:00:00"/>
    <n v="2719.28"/>
    <x v="0"/>
    <s v="tier - 2"/>
    <x v="1"/>
    <x v="12"/>
  </r>
  <r>
    <s v="Id286"/>
    <s v="  Andrea"/>
    <n v="25.69"/>
    <n v="4.78"/>
    <s v="Yes"/>
    <x v="0"/>
    <x v="0"/>
    <n v="0"/>
    <x v="0"/>
    <x v="1"/>
    <x v="2"/>
    <d v="1997-10-30T00:00:00"/>
    <n v="2721.32"/>
    <x v="2"/>
    <s v="tier - 3"/>
    <x v="10"/>
    <x v="6"/>
  </r>
  <r>
    <s v="Id287"/>
    <s v="  Nancy M"/>
    <n v="25.46"/>
    <n v="6.03"/>
    <s v="No"/>
    <x v="0"/>
    <x v="0"/>
    <n v="2"/>
    <x v="0"/>
    <x v="1"/>
    <x v="1"/>
    <d v="1988-08-20T00:00:00"/>
    <n v="2726.06"/>
    <x v="0"/>
    <s v="tier - 2"/>
    <x v="0"/>
    <x v="15"/>
  </r>
  <r>
    <s v="Id288"/>
    <s v="  Matt"/>
    <n v="31.83"/>
    <n v="11.55"/>
    <s v="Yes"/>
    <x v="0"/>
    <x v="0"/>
    <n v="1"/>
    <x v="0"/>
    <x v="0"/>
    <x v="0"/>
    <d v="1997-10-06T00:00:00"/>
    <n v="2727.4"/>
    <x v="1"/>
    <s v="tier - 3"/>
    <x v="5"/>
    <x v="6"/>
  </r>
  <r>
    <s v="Id289"/>
    <s v="  Lee"/>
    <n v="24.43"/>
    <n v="7.59"/>
    <s v="Yes"/>
    <x v="0"/>
    <x v="0"/>
    <n v="1"/>
    <x v="0"/>
    <x v="2"/>
    <x v="0"/>
    <d v="2003-12-03T00:00:00"/>
    <n v="2730.11"/>
    <x v="0"/>
    <s v="tier - 3"/>
    <x v="1"/>
    <x v="12"/>
  </r>
  <r>
    <s v="Id290"/>
    <s v="  Chris"/>
    <n v="41.9"/>
    <n v="4.26"/>
    <s v="No"/>
    <x v="0"/>
    <x v="0"/>
    <n v="0"/>
    <x v="0"/>
    <x v="0"/>
    <x v="2"/>
    <d v="2000-12-17T00:00:00"/>
    <n v="2731.91"/>
    <x v="0"/>
    <s v="tier - 3"/>
    <x v="8"/>
    <x v="10"/>
  </r>
  <r>
    <s v="Id291"/>
    <s v="  Erik T"/>
    <n v="22.88"/>
    <n v="5.9"/>
    <s v="Yes"/>
    <x v="0"/>
    <x v="1"/>
    <n v="1"/>
    <x v="0"/>
    <x v="2"/>
    <x v="1"/>
    <d v="2000-10-03T00:00:00"/>
    <n v="2741.95"/>
    <x v="0"/>
    <s v="tier - 3"/>
    <x v="8"/>
    <x v="10"/>
  </r>
  <r>
    <s v="Id292"/>
    <s v="  Rod W"/>
    <n v="29.734999999999999"/>
    <n v="7.79"/>
    <s v="No"/>
    <x v="0"/>
    <x v="0"/>
    <n v="0"/>
    <x v="1"/>
    <x v="1"/>
    <x v="0"/>
    <d v="2000-10-11T00:00:00"/>
    <n v="2755.02"/>
    <x v="0"/>
    <s v="tier - 1"/>
    <x v="8"/>
    <x v="10"/>
  </r>
  <r>
    <s v="Id293"/>
    <s v="  Joey"/>
    <n v="40.74"/>
    <n v="5.28"/>
    <s v="No"/>
    <x v="0"/>
    <x v="1"/>
    <n v="1"/>
    <x v="0"/>
    <x v="0"/>
    <x v="2"/>
    <d v="1997-08-10T00:00:00"/>
    <n v="2758.99"/>
    <x v="0"/>
    <s v="tier - 1"/>
    <x v="1"/>
    <x v="6"/>
  </r>
  <r>
    <s v="Id294"/>
    <s v="  Hillary L"/>
    <n v="24.14"/>
    <n v="5.87"/>
    <s v="No"/>
    <x v="0"/>
    <x v="0"/>
    <n v="2"/>
    <x v="0"/>
    <x v="2"/>
    <x v="1"/>
    <d v="2004-11-14T00:00:00"/>
    <n v="2773.46"/>
    <x v="0"/>
    <s v="tier - 1"/>
    <x v="11"/>
    <x v="9"/>
  </r>
  <r>
    <s v="Id295"/>
    <s v="  Eric J"/>
    <n v="25.15"/>
    <n v="9.08"/>
    <s v="Yes"/>
    <x v="0"/>
    <x v="0"/>
    <n v="1"/>
    <x v="0"/>
    <x v="1"/>
    <x v="0"/>
    <d v="1999-06-09T00:00:00"/>
    <n v="2775.19"/>
    <x v="0"/>
    <s v="tier - 1"/>
    <x v="1"/>
    <x v="7"/>
  </r>
  <r>
    <s v="Id296"/>
    <s v="  Nicolas"/>
    <n v="28.71"/>
    <n v="5.2"/>
    <s v="No"/>
    <x v="0"/>
    <x v="0"/>
    <n v="1"/>
    <x v="0"/>
    <x v="1"/>
    <x v="2"/>
    <d v="1999-08-29T00:00:00"/>
    <n v="2775.19"/>
    <x v="0"/>
    <s v="tier - 1"/>
    <x v="1"/>
    <x v="7"/>
  </r>
  <r>
    <s v="Id297"/>
    <s v="  Marcel"/>
    <n v="23"/>
    <n v="5.48"/>
    <s v="No"/>
    <x v="0"/>
    <x v="0"/>
    <n v="0"/>
    <x v="0"/>
    <x v="2"/>
    <x v="2"/>
    <d v="1999-12-24T00:00:00"/>
    <n v="2789.06"/>
    <x v="0"/>
    <s v="tier - 3"/>
    <x v="1"/>
    <x v="7"/>
  </r>
  <r>
    <s v="Id298"/>
    <s v="  Ashley N"/>
    <n v="36.86"/>
    <n v="11.95"/>
    <s v="No"/>
    <x v="0"/>
    <x v="0"/>
    <n v="0"/>
    <x v="1"/>
    <x v="0"/>
    <x v="0"/>
    <d v="2004-08-04T00:00:00"/>
    <n v="2801.26"/>
    <x v="0"/>
    <s v="tier - 3"/>
    <x v="0"/>
    <x v="9"/>
  </r>
  <r>
    <s v="Id299"/>
    <s v="  Evan D"/>
    <n v="24.25"/>
    <n v="8.6999999999999993"/>
    <s v="Yes"/>
    <x v="0"/>
    <x v="0"/>
    <n v="1"/>
    <x v="0"/>
    <x v="2"/>
    <x v="0"/>
    <d v="2003-09-23T00:00:00"/>
    <n v="2803.7"/>
    <x v="0"/>
    <s v="tier - 1"/>
    <x v="1"/>
    <x v="12"/>
  </r>
  <r>
    <s v="Id300"/>
    <s v="  Krisana"/>
    <n v="23.85"/>
    <n v="7.84"/>
    <s v="No"/>
    <x v="0"/>
    <x v="0"/>
    <n v="0"/>
    <x v="0"/>
    <x v="2"/>
    <x v="0"/>
    <d v="2000-10-01T00:00:00"/>
    <n v="2819.51"/>
    <x v="0"/>
    <s v="tier - 3"/>
    <x v="2"/>
    <x v="10"/>
  </r>
  <r>
    <s v="Id301"/>
    <s v="  Kyle"/>
    <n v="40.020000000000003"/>
    <n v="5.19"/>
    <s v="Yes"/>
    <x v="0"/>
    <x v="0"/>
    <n v="1"/>
    <x v="0"/>
    <x v="0"/>
    <x v="2"/>
    <d v="1998-11-15T00:00:00"/>
    <n v="2842.76"/>
    <x v="0"/>
    <s v="tier - 3"/>
    <x v="1"/>
    <x v="2"/>
  </r>
  <r>
    <s v="Id302"/>
    <s v="  Kate"/>
    <n v="19.170000000000002"/>
    <n v="8.41"/>
    <s v="No"/>
    <x v="0"/>
    <x v="0"/>
    <n v="0"/>
    <x v="0"/>
    <x v="2"/>
    <x v="0"/>
    <d v="1998-06-17T00:00:00"/>
    <n v="2850.68"/>
    <x v="0"/>
    <s v="tier - 3"/>
    <x v="1"/>
    <x v="2"/>
  </r>
  <r>
    <s v="Id303"/>
    <s v="  Martin A"/>
    <n v="43.53"/>
    <n v="5.86"/>
    <s v="Yes"/>
    <x v="1"/>
    <x v="0"/>
    <n v="2"/>
    <x v="0"/>
    <x v="0"/>
    <x v="1"/>
    <d v="1998-09-04T00:00:00"/>
    <n v="2855.44"/>
    <x v="0"/>
    <s v="tier - 3"/>
    <x v="1"/>
    <x v="2"/>
  </r>
  <r>
    <s v="Id304"/>
    <s v="  Stacey"/>
    <n v="46.06"/>
    <n v="4.18"/>
    <s v="No"/>
    <x v="1"/>
    <x v="0"/>
    <n v="1"/>
    <x v="0"/>
    <x v="0"/>
    <x v="2"/>
    <d v="1993-11-01T00:00:00"/>
    <n v="2866.09"/>
    <x v="1"/>
    <s v="tier - 3"/>
    <x v="2"/>
    <x v="1"/>
  </r>
  <r>
    <s v="Id305"/>
    <s v="  Christine"/>
    <n v="29.92"/>
    <n v="11.99"/>
    <s v="Yes"/>
    <x v="0"/>
    <x v="0"/>
    <n v="2"/>
    <x v="0"/>
    <x v="1"/>
    <x v="0"/>
    <d v="1993-08-12T00:00:00"/>
    <n v="2867.12"/>
    <x v="2"/>
    <s v="tier - 3"/>
    <x v="0"/>
    <x v="1"/>
  </r>
  <r>
    <s v="Id306"/>
    <s v="  Sarah C"/>
    <n v="28.46"/>
    <n v="4.8499999999999996"/>
    <s v="Yes"/>
    <x v="0"/>
    <x v="0"/>
    <n v="1"/>
    <x v="0"/>
    <x v="1"/>
    <x v="2"/>
    <d v="1996-06-21T00:00:00"/>
    <n v="2897.32"/>
    <x v="1"/>
    <s v="tier - 3"/>
    <x v="5"/>
    <x v="8"/>
  </r>
  <r>
    <s v="Id307"/>
    <s v="  Megan"/>
    <n v="24.56"/>
    <n v="6.18"/>
    <s v="Yes"/>
    <x v="0"/>
    <x v="1"/>
    <n v="1"/>
    <x v="0"/>
    <x v="2"/>
    <x v="1"/>
    <d v="2000-07-14T00:00:00"/>
    <n v="2897.46"/>
    <x v="0"/>
    <s v="tier - 1"/>
    <x v="1"/>
    <x v="10"/>
  </r>
  <r>
    <s v="Id308"/>
    <s v="  Jason W"/>
    <n v="41.19"/>
    <n v="6.37"/>
    <s v="No"/>
    <x v="0"/>
    <x v="0"/>
    <n v="0"/>
    <x v="0"/>
    <x v="0"/>
    <x v="1"/>
    <d v="1999-11-01T00:00:00"/>
    <n v="2899.49"/>
    <x v="0"/>
    <s v="tier - 2"/>
    <x v="8"/>
    <x v="7"/>
  </r>
  <r>
    <s v="Id309"/>
    <s v="  Michele"/>
    <n v="18.63"/>
    <n v="9.81"/>
    <s v="Yes"/>
    <x v="0"/>
    <x v="0"/>
    <n v="2"/>
    <x v="0"/>
    <x v="2"/>
    <x v="0"/>
    <d v="1996-10-24T00:00:00"/>
    <n v="2902.91"/>
    <x v="0"/>
    <s v="tier - 2"/>
    <x v="0"/>
    <x v="8"/>
  </r>
  <r>
    <s v="Id310"/>
    <s v="  Nikki"/>
    <n v="26.26"/>
    <n v="11.8"/>
    <s v="Yes"/>
    <x v="0"/>
    <x v="0"/>
    <n v="1"/>
    <x v="0"/>
    <x v="1"/>
    <x v="0"/>
    <d v="1996-06-13T00:00:00"/>
    <n v="2904.09"/>
    <x v="0"/>
    <s v="tier - 2"/>
    <x v="2"/>
    <x v="8"/>
  </r>
  <r>
    <s v="Id311"/>
    <s v="  Philip J"/>
    <n v="22.37"/>
    <n v="5.86"/>
    <s v="Yes"/>
    <x v="0"/>
    <x v="1"/>
    <n v="1"/>
    <x v="0"/>
    <x v="2"/>
    <x v="1"/>
    <d v="2003-06-05T00:00:00"/>
    <n v="2913.57"/>
    <x v="0"/>
    <s v="tier - 2"/>
    <x v="2"/>
    <x v="5"/>
  </r>
  <r>
    <s v="Id312"/>
    <s v="  Bryan L"/>
    <n v="39.619999999999997"/>
    <n v="4.28"/>
    <s v="No"/>
    <x v="0"/>
    <x v="0"/>
    <n v="1"/>
    <x v="0"/>
    <x v="0"/>
    <x v="2"/>
    <d v="1996-06-30T00:00:00"/>
    <n v="2927.06"/>
    <x v="0"/>
    <s v="tier - 2"/>
    <x v="0"/>
    <x v="8"/>
  </r>
  <r>
    <s v="Id313"/>
    <s v="  Timothy F"/>
    <n v="18.329999999999998"/>
    <n v="4.16"/>
    <s v="Yes"/>
    <x v="0"/>
    <x v="0"/>
    <n v="0"/>
    <x v="0"/>
    <x v="3"/>
    <x v="2"/>
    <d v="2002-09-30T00:00:00"/>
    <n v="2943.41"/>
    <x v="0"/>
    <s v="tier - 3"/>
    <x v="1"/>
    <x v="5"/>
  </r>
  <r>
    <s v="Id314"/>
    <s v="  Angielyn M"/>
    <n v="17.11"/>
    <n v="4.9800000000000004"/>
    <s v="Yes"/>
    <x v="0"/>
    <x v="1"/>
    <n v="1"/>
    <x v="0"/>
    <x v="3"/>
    <x v="2"/>
    <d v="1995-09-24T00:00:00"/>
    <n v="2974.13"/>
    <x v="0"/>
    <s v="tier - 1"/>
    <x v="2"/>
    <x v="4"/>
  </r>
  <r>
    <s v="Id315"/>
    <s v="  Jeanie M"/>
    <n v="43.5"/>
    <n v="6.38"/>
    <s v="No"/>
    <x v="1"/>
    <x v="0"/>
    <n v="1"/>
    <x v="0"/>
    <x v="0"/>
    <x v="1"/>
    <d v="1987-06-18T00:00:00"/>
    <n v="2979.52"/>
    <x v="0"/>
    <s v="tier - 3"/>
    <x v="0"/>
    <x v="17"/>
  </r>
  <r>
    <s v="Id316"/>
    <s v="  Greg"/>
    <n v="25.364999999999998"/>
    <n v="5.19"/>
    <s v="No"/>
    <x v="0"/>
    <x v="0"/>
    <n v="2"/>
    <x v="1"/>
    <x v="1"/>
    <x v="2"/>
    <d v="1991-11-20T00:00:00"/>
    <n v="2985.67"/>
    <x v="0"/>
    <s v="tier - 2"/>
    <x v="0"/>
    <x v="14"/>
  </r>
  <r>
    <s v="Id317"/>
    <s v="  John"/>
    <n v="28.594999999999999"/>
    <n v="10.210000000000001"/>
    <s v="No"/>
    <x v="0"/>
    <x v="0"/>
    <n v="0"/>
    <x v="1"/>
    <x v="1"/>
    <x v="0"/>
    <d v="2002-12-15T00:00:00"/>
    <n v="3012.22"/>
    <x v="0"/>
    <s v="tier - 3"/>
    <x v="1"/>
    <x v="5"/>
  </r>
  <r>
    <s v="Id318"/>
    <s v="  Aliaksandr"/>
    <n v="29.83"/>
    <n v="9.6999999999999993"/>
    <s v="Yes"/>
    <x v="0"/>
    <x v="1"/>
    <n v="1"/>
    <x v="0"/>
    <x v="1"/>
    <x v="0"/>
    <d v="1988-09-28T00:00:00"/>
    <n v="3018.04"/>
    <x v="0"/>
    <s v="tier - 2"/>
    <x v="1"/>
    <x v="15"/>
  </r>
  <r>
    <s v="Id319"/>
    <s v="  Jason M"/>
    <n v="24.7"/>
    <n v="10.25"/>
    <s v="No"/>
    <x v="0"/>
    <x v="0"/>
    <n v="3"/>
    <x v="1"/>
    <x v="2"/>
    <x v="0"/>
    <d v="1997-12-19T00:00:00"/>
    <n v="3021.81"/>
    <x v="0"/>
    <s v="tier - 3"/>
    <x v="1"/>
    <x v="6"/>
  </r>
  <r>
    <s v="Id320"/>
    <s v="  Sheera K"/>
    <n v="17.940000000000001"/>
    <n v="9.77"/>
    <s v="No"/>
    <x v="0"/>
    <x v="0"/>
    <n v="0"/>
    <x v="0"/>
    <x v="3"/>
    <x v="0"/>
    <d v="1998-09-15T00:00:00"/>
    <n v="3044.21"/>
    <x v="0"/>
    <s v="tier - 3"/>
    <x v="8"/>
    <x v="2"/>
  </r>
  <r>
    <s v="Id321"/>
    <s v="  Janice"/>
    <n v="21.08"/>
    <n v="4.83"/>
    <s v="No"/>
    <x v="0"/>
    <x v="1"/>
    <n v="1"/>
    <x v="0"/>
    <x v="2"/>
    <x v="2"/>
    <d v="1998-08-09T00:00:00"/>
    <n v="3046.06"/>
    <x v="0"/>
    <s v="tier - 1"/>
    <x v="9"/>
    <x v="2"/>
  </r>
  <r>
    <s v="Id322"/>
    <s v="  Timothy G"/>
    <n v="37.715000000000003"/>
    <n v="10.86"/>
    <s v="Yes"/>
    <x v="0"/>
    <x v="0"/>
    <n v="0"/>
    <x v="1"/>
    <x v="0"/>
    <x v="0"/>
    <d v="1997-12-22T00:00:00"/>
    <n v="3051.73"/>
    <x v="0"/>
    <s v="tier - 2"/>
    <x v="2"/>
    <x v="6"/>
  </r>
  <r>
    <s v="Id323"/>
    <s v="  Alan R"/>
    <n v="22.39"/>
    <n v="9.5299999999999994"/>
    <s v="Yes"/>
    <x v="0"/>
    <x v="0"/>
    <n v="0"/>
    <x v="0"/>
    <x v="2"/>
    <x v="0"/>
    <d v="2002-06-21T00:00:00"/>
    <n v="3056.39"/>
    <x v="0"/>
    <s v="tier - 3"/>
    <x v="0"/>
    <x v="5"/>
  </r>
  <r>
    <s v="Id324"/>
    <s v="  Michael"/>
    <n v="28.78"/>
    <n v="5.68"/>
    <s v="No"/>
    <x v="0"/>
    <x v="0"/>
    <n v="0"/>
    <x v="0"/>
    <x v="1"/>
    <x v="2"/>
    <d v="1994-09-26T00:00:00"/>
    <n v="3062.51"/>
    <x v="1"/>
    <s v="tier - 1"/>
    <x v="1"/>
    <x v="11"/>
  </r>
  <r>
    <s v="Id325"/>
    <s v="  Marie-France"/>
    <n v="18.329999999999998"/>
    <n v="5.57"/>
    <s v="Yes"/>
    <x v="0"/>
    <x v="0"/>
    <n v="0"/>
    <x v="0"/>
    <x v="3"/>
    <x v="2"/>
    <d v="1989-10-01T00:00:00"/>
    <n v="3065.49"/>
    <x v="0"/>
    <s v="tier - 1"/>
    <x v="1"/>
    <x v="13"/>
  </r>
  <r>
    <s v="Id326"/>
    <s v="  Erik F"/>
    <n v="26.39"/>
    <n v="4.58"/>
    <s v="Yes"/>
    <x v="0"/>
    <x v="0"/>
    <n v="1"/>
    <x v="0"/>
    <x v="1"/>
    <x v="2"/>
    <d v="1995-09-10T00:00:00"/>
    <n v="3070.81"/>
    <x v="1"/>
    <s v="tier - 1"/>
    <x v="12"/>
    <x v="4"/>
  </r>
  <r>
    <s v="Id327"/>
    <s v="  Andrew"/>
    <n v="19.260000000000002"/>
    <n v="8.9600000000000009"/>
    <s v="Yes"/>
    <x v="0"/>
    <x v="0"/>
    <n v="1"/>
    <x v="0"/>
    <x v="2"/>
    <x v="0"/>
    <d v="2001-10-13T00:00:00"/>
    <n v="3077.1"/>
    <x v="0"/>
    <s v="tier - 1"/>
    <x v="1"/>
    <x v="3"/>
  </r>
  <r>
    <s v="Id328"/>
    <s v="  Anthony"/>
    <n v="26.92"/>
    <n v="6.09"/>
    <s v="No"/>
    <x v="0"/>
    <x v="0"/>
    <n v="0"/>
    <x v="0"/>
    <x v="1"/>
    <x v="1"/>
    <d v="1987-08-01T00:00:00"/>
    <n v="3088.06"/>
    <x v="0"/>
    <s v="tier - 2"/>
    <x v="0"/>
    <x v="17"/>
  </r>
  <r>
    <s v="Id329"/>
    <s v="  Chris"/>
    <n v="19.73"/>
    <n v="4.3600000000000003"/>
    <s v="No"/>
    <x v="0"/>
    <x v="0"/>
    <n v="0"/>
    <x v="0"/>
    <x v="2"/>
    <x v="2"/>
    <d v="1999-06-25T00:00:00"/>
    <n v="3128.35"/>
    <x v="0"/>
    <s v="tier - 3"/>
    <x v="11"/>
    <x v="7"/>
  </r>
  <r>
    <s v="Id330"/>
    <s v="  Yu"/>
    <n v="23.56"/>
    <n v="11.74"/>
    <s v="Yes"/>
    <x v="0"/>
    <x v="0"/>
    <n v="0"/>
    <x v="0"/>
    <x v="2"/>
    <x v="0"/>
    <d v="1994-07-10T00:00:00"/>
    <n v="3161.45"/>
    <x v="0"/>
    <s v="tier - 1"/>
    <x v="2"/>
    <x v="11"/>
  </r>
  <r>
    <s v="Id331"/>
    <s v="  Caleb N"/>
    <n v="37.67"/>
    <n v="5.89"/>
    <s v="No"/>
    <x v="0"/>
    <x v="0"/>
    <n v="1"/>
    <x v="0"/>
    <x v="0"/>
    <x v="1"/>
    <d v="1993-09-25T00:00:00"/>
    <n v="3162.02"/>
    <x v="0"/>
    <s v="tier - 3"/>
    <x v="0"/>
    <x v="1"/>
  </r>
  <r>
    <s v="Id332"/>
    <s v="  Jason M"/>
    <n v="18.73"/>
    <n v="10.64"/>
    <s v="No"/>
    <x v="0"/>
    <x v="0"/>
    <n v="2"/>
    <x v="0"/>
    <x v="2"/>
    <x v="0"/>
    <d v="2001-08-29T00:00:00"/>
    <n v="3167.46"/>
    <x v="0"/>
    <s v="tier - 3"/>
    <x v="8"/>
    <x v="3"/>
  </r>
  <r>
    <s v="Id333"/>
    <s v="  Angela R"/>
    <n v="33.090000000000003"/>
    <n v="6.06"/>
    <s v="No"/>
    <x v="0"/>
    <x v="1"/>
    <n v="1"/>
    <x v="0"/>
    <x v="0"/>
    <x v="1"/>
    <d v="1994-10-25T00:00:00"/>
    <n v="3171.61"/>
    <x v="0"/>
    <s v="tier - 3"/>
    <x v="0"/>
    <x v="11"/>
  </r>
  <r>
    <s v="Id334"/>
    <s v="  Keith J"/>
    <n v="18.329999999999998"/>
    <n v="7.46"/>
    <s v="Yes"/>
    <x v="0"/>
    <x v="0"/>
    <n v="1"/>
    <x v="0"/>
    <x v="3"/>
    <x v="0"/>
    <d v="1994-07-06T00:00:00"/>
    <n v="3172.02"/>
    <x v="0"/>
    <s v="tier - 1"/>
    <x v="2"/>
    <x v="11"/>
  </r>
  <r>
    <s v="Id335"/>
    <s v="  Emma"/>
    <n v="27.74"/>
    <n v="4.68"/>
    <s v="Yes"/>
    <x v="0"/>
    <x v="0"/>
    <n v="2"/>
    <x v="0"/>
    <x v="1"/>
    <x v="2"/>
    <d v="1996-08-14T00:00:00"/>
    <n v="3176.29"/>
    <x v="0"/>
    <s v="tier - 2"/>
    <x v="1"/>
    <x v="8"/>
  </r>
  <r>
    <s v="Id336"/>
    <s v="  Nathan A"/>
    <n v="24.2"/>
    <n v="6.15"/>
    <s v="No"/>
    <x v="0"/>
    <x v="0"/>
    <n v="1"/>
    <x v="0"/>
    <x v="2"/>
    <x v="1"/>
    <d v="1996-07-03T00:00:00"/>
    <n v="3176.82"/>
    <x v="0"/>
    <s v="tier - 1"/>
    <x v="1"/>
    <x v="8"/>
  </r>
  <r>
    <s v="Id337"/>
    <s v="  Kathryn"/>
    <n v="22.03"/>
    <n v="4.28"/>
    <s v="Yes"/>
    <x v="0"/>
    <x v="0"/>
    <n v="0"/>
    <x v="0"/>
    <x v="2"/>
    <x v="2"/>
    <d v="2000-09-23T00:00:00"/>
    <n v="3179.96"/>
    <x v="0"/>
    <s v="tier - 2"/>
    <x v="1"/>
    <x v="10"/>
  </r>
  <r>
    <s v="Id338"/>
    <s v="  Elizabeth H"/>
    <n v="26.885000000000002"/>
    <n v="9.86"/>
    <s v="No"/>
    <x v="0"/>
    <x v="0"/>
    <n v="3"/>
    <x v="0"/>
    <x v="1"/>
    <x v="0"/>
    <d v="2001-09-02T00:00:00"/>
    <n v="3180.51"/>
    <x v="0"/>
    <s v="tier - 2"/>
    <x v="0"/>
    <x v="3"/>
  </r>
  <r>
    <s v="Id339"/>
    <s v="  Ben"/>
    <n v="16.36"/>
    <n v="11.19"/>
    <s v="No"/>
    <x v="0"/>
    <x v="0"/>
    <n v="0"/>
    <x v="0"/>
    <x v="3"/>
    <x v="0"/>
    <d v="1996-10-11T00:00:00"/>
    <n v="3201.25"/>
    <x v="0"/>
    <s v="tier - 3"/>
    <x v="1"/>
    <x v="8"/>
  </r>
  <r>
    <s v="Id340"/>
    <s v="  Cheryl A"/>
    <n v="32.299999999999997"/>
    <n v="4.8899999999999997"/>
    <s v="Yes"/>
    <x v="0"/>
    <x v="1"/>
    <n v="1"/>
    <x v="1"/>
    <x v="0"/>
    <x v="2"/>
    <d v="1997-07-05T00:00:00"/>
    <n v="3206.49"/>
    <x v="0"/>
    <s v="tier - 3"/>
    <x v="8"/>
    <x v="6"/>
  </r>
  <r>
    <s v="Id341"/>
    <s v="  Kimberly A"/>
    <n v="16.05"/>
    <n v="4.3499999999999996"/>
    <s v="Yes"/>
    <x v="0"/>
    <x v="0"/>
    <n v="0"/>
    <x v="0"/>
    <x v="3"/>
    <x v="2"/>
    <d v="1997-12-22T00:00:00"/>
    <n v="3208.79"/>
    <x v="0"/>
    <s v="tier - 3"/>
    <x v="2"/>
    <x v="6"/>
  </r>
  <r>
    <s v="Id342"/>
    <s v="  Cynthia"/>
    <n v="29.07"/>
    <n v="8.66"/>
    <s v="Yes"/>
    <x v="0"/>
    <x v="0"/>
    <n v="2"/>
    <x v="0"/>
    <x v="1"/>
    <x v="0"/>
    <d v="1997-07-06T00:00:00"/>
    <n v="3213.62"/>
    <x v="0"/>
    <s v="tier - 2"/>
    <x v="8"/>
    <x v="6"/>
  </r>
  <r>
    <s v="Id343"/>
    <s v="  Jessica"/>
    <n v="17.43"/>
    <n v="8.64"/>
    <s v="No"/>
    <x v="0"/>
    <x v="0"/>
    <n v="0"/>
    <x v="0"/>
    <x v="3"/>
    <x v="0"/>
    <d v="1997-08-02T00:00:00"/>
    <n v="3227.12"/>
    <x v="0"/>
    <s v="tier - 3"/>
    <x v="0"/>
    <x v="6"/>
  </r>
  <r>
    <s v="Id344"/>
    <s v="  Bruce"/>
    <n v="19.329999999999998"/>
    <n v="4.2699999999999996"/>
    <s v="No"/>
    <x v="0"/>
    <x v="0"/>
    <n v="0"/>
    <x v="0"/>
    <x v="2"/>
    <x v="2"/>
    <d v="1997-09-02T00:00:00"/>
    <n v="3238.44"/>
    <x v="0"/>
    <s v="tier - 3"/>
    <x v="0"/>
    <x v="6"/>
  </r>
  <r>
    <s v="Id345"/>
    <s v="  Allison"/>
    <n v="30.52"/>
    <n v="4.21"/>
    <s v="No"/>
    <x v="0"/>
    <x v="0"/>
    <n v="1"/>
    <x v="0"/>
    <x v="0"/>
    <x v="2"/>
    <d v="1991-11-13T00:00:00"/>
    <n v="3260.2"/>
    <x v="1"/>
    <s v="tier - 2"/>
    <x v="2"/>
    <x v="14"/>
  </r>
  <r>
    <s v="Id346"/>
    <s v="  Alex"/>
    <n v="39.21"/>
    <n v="5.04"/>
    <s v="No"/>
    <x v="0"/>
    <x v="1"/>
    <n v="1"/>
    <x v="0"/>
    <x v="0"/>
    <x v="2"/>
    <d v="1994-12-02T00:00:00"/>
    <n v="3268.85"/>
    <x v="1"/>
    <s v="tier - 1"/>
    <x v="5"/>
    <x v="11"/>
  </r>
  <r>
    <s v="Id347"/>
    <s v="  Gabriela"/>
    <n v="26.98"/>
    <n v="5.21"/>
    <s v="Yes"/>
    <x v="0"/>
    <x v="0"/>
    <n v="2"/>
    <x v="0"/>
    <x v="1"/>
    <x v="2"/>
    <d v="1994-07-01T00:00:00"/>
    <n v="3277.16"/>
    <x v="0"/>
    <s v="tier - 3"/>
    <x v="2"/>
    <x v="11"/>
  </r>
  <r>
    <s v="Id348"/>
    <s v="  Sharon"/>
    <n v="25.84"/>
    <n v="8.83"/>
    <s v="No"/>
    <x v="0"/>
    <x v="0"/>
    <n v="0"/>
    <x v="1"/>
    <x v="1"/>
    <x v="0"/>
    <d v="2001-10-06T00:00:00"/>
    <n v="3279.87"/>
    <x v="0"/>
    <s v="tier - 1"/>
    <x v="12"/>
    <x v="3"/>
  </r>
  <r>
    <s v="Id349"/>
    <s v="  Jason A"/>
    <n v="28.31"/>
    <n v="8.4700000000000006"/>
    <s v="Yes"/>
    <x v="0"/>
    <x v="0"/>
    <n v="2"/>
    <x v="0"/>
    <x v="1"/>
    <x v="0"/>
    <d v="2003-07-03T00:00:00"/>
    <n v="3280.22"/>
    <x v="0"/>
    <s v="tier - 3"/>
    <x v="2"/>
    <x v="12"/>
  </r>
  <r>
    <s v="Id350"/>
    <s v="  Chelsey C"/>
    <n v="23.94"/>
    <n v="4.2"/>
    <s v="No"/>
    <x v="0"/>
    <x v="0"/>
    <n v="0"/>
    <x v="0"/>
    <x v="2"/>
    <x v="2"/>
    <d v="1996-11-17T00:00:00"/>
    <n v="3292.53"/>
    <x v="0"/>
    <s v="tier - 2"/>
    <x v="1"/>
    <x v="8"/>
  </r>
  <r>
    <s v="Id351"/>
    <s v="  Devon A"/>
    <n v="20.03"/>
    <n v="6.14"/>
    <s v="Yes"/>
    <x v="0"/>
    <x v="0"/>
    <n v="0"/>
    <x v="0"/>
    <x v="2"/>
    <x v="1"/>
    <d v="2003-12-05T00:00:00"/>
    <n v="3300.7"/>
    <x v="0"/>
    <s v="tier - 2"/>
    <x v="7"/>
    <x v="12"/>
  </r>
  <r>
    <s v="Id352"/>
    <s v="  Joni L"/>
    <n v="41.42"/>
    <n v="6.07"/>
    <s v="No"/>
    <x v="0"/>
    <x v="0"/>
    <n v="0"/>
    <x v="1"/>
    <x v="0"/>
    <x v="1"/>
    <d v="2003-11-18T00:00:00"/>
    <n v="3308.46"/>
    <x v="0"/>
    <s v="tier - 1"/>
    <x v="11"/>
    <x v="12"/>
  </r>
  <r>
    <s v="Id353"/>
    <s v="  Colin"/>
    <n v="36.67"/>
    <n v="10.210000000000001"/>
    <s v="No"/>
    <x v="0"/>
    <x v="0"/>
    <n v="0"/>
    <x v="1"/>
    <x v="0"/>
    <x v="0"/>
    <d v="1997-06-20T00:00:00"/>
    <n v="3309.79"/>
    <x v="1"/>
    <s v="tier - 3"/>
    <x v="12"/>
    <x v="6"/>
  </r>
  <r>
    <s v="Id354"/>
    <s v="  Rachael"/>
    <n v="27.645"/>
    <n v="4.6900000000000004"/>
    <s v="No"/>
    <x v="0"/>
    <x v="0"/>
    <n v="0"/>
    <x v="1"/>
    <x v="1"/>
    <x v="2"/>
    <d v="1991-09-01T00:00:00"/>
    <n v="3342.79"/>
    <x v="0"/>
    <s v="tier - 1"/>
    <x v="0"/>
    <x v="14"/>
  </r>
  <r>
    <s v="Id355"/>
    <s v="  Maricela"/>
    <n v="22.72"/>
    <n v="5.71"/>
    <s v="No"/>
    <x v="0"/>
    <x v="0"/>
    <n v="0"/>
    <x v="0"/>
    <x v="2"/>
    <x v="1"/>
    <d v="1993-10-28T00:00:00"/>
    <n v="3353.28"/>
    <x v="0"/>
    <s v="tier - 1"/>
    <x v="2"/>
    <x v="1"/>
  </r>
  <r>
    <s v="Id356"/>
    <s v="  Marie"/>
    <n v="36.520000000000003"/>
    <n v="9.07"/>
    <s v="Yes"/>
    <x v="0"/>
    <x v="1"/>
    <n v="1"/>
    <x v="1"/>
    <x v="0"/>
    <x v="0"/>
    <d v="1995-06-23T00:00:00"/>
    <n v="3353.47"/>
    <x v="0"/>
    <s v="tier - 3"/>
    <x v="1"/>
    <x v="4"/>
  </r>
  <r>
    <s v="Id357"/>
    <s v="  Frank"/>
    <n v="33.96"/>
    <n v="4.99"/>
    <s v="No"/>
    <x v="0"/>
    <x v="0"/>
    <n v="0"/>
    <x v="0"/>
    <x v="0"/>
    <x v="2"/>
    <d v="1993-10-07T00:00:00"/>
    <n v="3366.67"/>
    <x v="0"/>
    <s v="tier - 2"/>
    <x v="0"/>
    <x v="1"/>
  </r>
  <r>
    <s v="Id358"/>
    <s v="  Jeffry"/>
    <n v="26.695"/>
    <n v="8.31"/>
    <s v="No"/>
    <x v="0"/>
    <x v="0"/>
    <n v="0"/>
    <x v="0"/>
    <x v="1"/>
    <x v="0"/>
    <d v="1996-12-14T00:00:00"/>
    <n v="3378.91"/>
    <x v="0"/>
    <s v="tier - 1"/>
    <x v="2"/>
    <x v="8"/>
  </r>
  <r>
    <s v="Id359"/>
    <s v="  Mike"/>
    <n v="18.45"/>
    <n v="5.07"/>
    <s v="Yes"/>
    <x v="0"/>
    <x v="0"/>
    <n v="0"/>
    <x v="0"/>
    <x v="3"/>
    <x v="2"/>
    <d v="1996-11-13T00:00:00"/>
    <n v="3385.4"/>
    <x v="0"/>
    <s v="tier - 2"/>
    <x v="8"/>
    <x v="8"/>
  </r>
  <r>
    <s v="Id360"/>
    <s v="  Rick"/>
    <n v="33.18"/>
    <n v="4.79"/>
    <s v="No"/>
    <x v="0"/>
    <x v="0"/>
    <n v="0"/>
    <x v="0"/>
    <x v="0"/>
    <x v="2"/>
    <d v="1996-08-10T00:00:00"/>
    <n v="3392.37"/>
    <x v="0"/>
    <s v="tier - 3"/>
    <x v="0"/>
    <x v="8"/>
  </r>
  <r>
    <s v="Id361"/>
    <s v="  Pierre-Michel"/>
    <n v="36.1"/>
    <n v="11.39"/>
    <s v="Yes"/>
    <x v="0"/>
    <x v="0"/>
    <n v="2"/>
    <x v="1"/>
    <x v="0"/>
    <x v="0"/>
    <d v="1996-10-27T00:00:00"/>
    <n v="3392.98"/>
    <x v="0"/>
    <s v="tier - 3"/>
    <x v="0"/>
    <x v="8"/>
  </r>
  <r>
    <s v="Id362"/>
    <s v="  Daniel"/>
    <n v="22.77"/>
    <n v="6"/>
    <s v="No"/>
    <x v="0"/>
    <x v="0"/>
    <n v="0"/>
    <x v="0"/>
    <x v="2"/>
    <x v="1"/>
    <d v="2004-07-16T00:00:00"/>
    <n v="3393.36"/>
    <x v="0"/>
    <s v="tier - 2"/>
    <x v="9"/>
    <x v="9"/>
  </r>
  <r>
    <s v="Id363"/>
    <s v="  Brian L"/>
    <n v="21.24"/>
    <n v="5.13"/>
    <s v="No"/>
    <x v="0"/>
    <x v="0"/>
    <n v="0"/>
    <x v="0"/>
    <x v="2"/>
    <x v="2"/>
    <d v="1996-12-19T00:00:00"/>
    <n v="3410.32"/>
    <x v="0"/>
    <s v="tier - 2"/>
    <x v="2"/>
    <x v="8"/>
  </r>
  <r>
    <s v="Id364"/>
    <s v="  Morgan M"/>
    <n v="17.600000000000001"/>
    <n v="5.26"/>
    <s v="Yes"/>
    <x v="0"/>
    <x v="0"/>
    <n v="0"/>
    <x v="0"/>
    <x v="3"/>
    <x v="2"/>
    <d v="2001-12-26T00:00:00"/>
    <n v="3434.38"/>
    <x v="0"/>
    <s v="tier - 2"/>
    <x v="2"/>
    <x v="3"/>
  </r>
  <r>
    <s v="Id365"/>
    <s v="  Caroline"/>
    <n v="26.29"/>
    <n v="6.84"/>
    <s v="No"/>
    <x v="0"/>
    <x v="0"/>
    <n v="0"/>
    <x v="0"/>
    <x v="1"/>
    <x v="0"/>
    <d v="1986-08-27T00:00:00"/>
    <n v="3436.5"/>
    <x v="0"/>
    <s v="tier - 1"/>
    <x v="0"/>
    <x v="18"/>
  </r>
  <r>
    <s v="Id366"/>
    <s v="  Drew T"/>
    <n v="35.31"/>
    <n v="9.0399999999999991"/>
    <s v="No"/>
    <x v="0"/>
    <x v="0"/>
    <n v="0"/>
    <x v="1"/>
    <x v="0"/>
    <x v="0"/>
    <d v="2000-06-20T00:00:00"/>
    <n v="3443.06"/>
    <x v="0"/>
    <s v="tier - 1"/>
    <x v="2"/>
    <x v="10"/>
  </r>
  <r>
    <s v="Id367"/>
    <s v="  Austin W"/>
    <n v="27.04"/>
    <n v="4.0999999999999996"/>
    <s v="No"/>
    <x v="0"/>
    <x v="0"/>
    <n v="1"/>
    <x v="0"/>
    <x v="1"/>
    <x v="2"/>
    <d v="1987-09-14T00:00:00"/>
    <n v="3453.77"/>
    <x v="0"/>
    <s v="tier - 1"/>
    <x v="2"/>
    <x v="17"/>
  </r>
  <r>
    <s v="Id368"/>
    <s v="  Berenice"/>
    <n v="30.23"/>
    <n v="4.2300000000000004"/>
    <s v="Yes"/>
    <x v="0"/>
    <x v="1"/>
    <n v="1"/>
    <x v="0"/>
    <x v="0"/>
    <x v="2"/>
    <d v="2003-07-29T00:00:00"/>
    <n v="3463.51"/>
    <x v="0"/>
    <s v="tier - 1"/>
    <x v="7"/>
    <x v="12"/>
  </r>
  <r>
    <s v="Id369"/>
    <s v="  Kenneth A"/>
    <n v="30.6"/>
    <n v="6.48"/>
    <s v="Yes"/>
    <x v="0"/>
    <x v="1"/>
    <n v="1"/>
    <x v="0"/>
    <x v="0"/>
    <x v="0"/>
    <d v="1993-10-12T00:00:00"/>
    <n v="3471.41"/>
    <x v="0"/>
    <s v="tier - 2"/>
    <x v="0"/>
    <x v="1"/>
  </r>
  <r>
    <s v="Id370"/>
    <s v="  Miguel"/>
    <n v="26.8"/>
    <n v="5.53"/>
    <s v="No"/>
    <x v="0"/>
    <x v="0"/>
    <n v="1"/>
    <x v="0"/>
    <x v="1"/>
    <x v="2"/>
    <d v="2004-06-26T00:00:00"/>
    <n v="3481.87"/>
    <x v="0"/>
    <s v="tier - 3"/>
    <x v="5"/>
    <x v="9"/>
  </r>
  <r>
    <s v="Id371"/>
    <s v="  Hadley T"/>
    <n v="16.86"/>
    <n v="4.07"/>
    <s v="Yes"/>
    <x v="0"/>
    <x v="0"/>
    <n v="0"/>
    <x v="0"/>
    <x v="3"/>
    <x v="2"/>
    <d v="1996-09-19T00:00:00"/>
    <n v="3484.33"/>
    <x v="1"/>
    <s v="tier - 3"/>
    <x v="2"/>
    <x v="8"/>
  </r>
  <r>
    <s v="Id372"/>
    <s v="  Taylor"/>
    <n v="16.3"/>
    <n v="5.51"/>
    <s v="No"/>
    <x v="0"/>
    <x v="0"/>
    <n v="1"/>
    <x v="0"/>
    <x v="3"/>
    <x v="2"/>
    <d v="1996-09-18T00:00:00"/>
    <n v="3490.55"/>
    <x v="2"/>
    <s v="tier - 2"/>
    <x v="3"/>
    <x v="8"/>
  </r>
  <r>
    <s v="Id373"/>
    <s v="  Tenielle M"/>
    <n v="29.81"/>
    <n v="11.66"/>
    <s v="No"/>
    <x v="0"/>
    <x v="0"/>
    <n v="0"/>
    <x v="0"/>
    <x v="1"/>
    <x v="0"/>
    <d v="1999-09-22T00:00:00"/>
    <n v="3500.61"/>
    <x v="0"/>
    <s v="tier - 2"/>
    <x v="0"/>
    <x v="7"/>
  </r>
  <r>
    <s v="Id374"/>
    <s v="  Andrea"/>
    <n v="16.329999999999998"/>
    <n v="7.26"/>
    <s v="Yes"/>
    <x v="0"/>
    <x v="0"/>
    <n v="0"/>
    <x v="0"/>
    <x v="3"/>
    <x v="0"/>
    <d v="1998-09-16T00:00:00"/>
    <n v="3537.7"/>
    <x v="1"/>
    <s v="tier - 3"/>
    <x v="1"/>
    <x v="2"/>
  </r>
  <r>
    <s v="Id375"/>
    <s v="  Nora P"/>
    <n v="16.37"/>
    <n v="4.79"/>
    <s v="Yes"/>
    <x v="0"/>
    <x v="0"/>
    <n v="0"/>
    <x v="0"/>
    <x v="3"/>
    <x v="2"/>
    <d v="2003-08-24T00:00:00"/>
    <n v="3538.9"/>
    <x v="0"/>
    <s v="tier - 2"/>
    <x v="1"/>
    <x v="12"/>
  </r>
  <r>
    <s v="Id376"/>
    <s v="  Zachary"/>
    <n v="22.42"/>
    <n v="4.68"/>
    <s v="Yes"/>
    <x v="0"/>
    <x v="0"/>
    <n v="1"/>
    <x v="1"/>
    <x v="2"/>
    <x v="2"/>
    <d v="1988-10-15T00:00:00"/>
    <n v="3540.12"/>
    <x v="0"/>
    <s v="tier - 1"/>
    <x v="0"/>
    <x v="15"/>
  </r>
  <r>
    <s v="Id377"/>
    <s v="  Michael"/>
    <n v="31.35"/>
    <n v="4.33"/>
    <s v="Yes"/>
    <x v="0"/>
    <x v="1"/>
    <n v="1"/>
    <x v="1"/>
    <x v="0"/>
    <x v="2"/>
    <d v="1992-12-22T00:00:00"/>
    <n v="3554.2"/>
    <x v="0"/>
    <s v="tier - 3"/>
    <x v="2"/>
    <x v="0"/>
  </r>
  <r>
    <s v="Id378"/>
    <s v="  Alyssa K"/>
    <n v="31.9"/>
    <n v="11.89"/>
    <s v="No"/>
    <x v="0"/>
    <x v="0"/>
    <n v="0"/>
    <x v="1"/>
    <x v="0"/>
    <x v="0"/>
    <d v="1994-09-24T00:00:00"/>
    <n v="3556.92"/>
    <x v="0"/>
    <s v="tier - 3"/>
    <x v="1"/>
    <x v="11"/>
  </r>
  <r>
    <s v="Id379"/>
    <s v="  Heather"/>
    <n v="30.6"/>
    <n v="5.24"/>
    <s v="No"/>
    <x v="0"/>
    <x v="0"/>
    <n v="0"/>
    <x v="0"/>
    <x v="0"/>
    <x v="2"/>
    <d v="1995-10-09T00:00:00"/>
    <n v="3558.62"/>
    <x v="0"/>
    <s v="tier - 3"/>
    <x v="8"/>
    <x v="4"/>
  </r>
  <r>
    <s v="Id380"/>
    <s v="  Dante"/>
    <n v="28.975000000000001"/>
    <n v="7.63"/>
    <s v="No"/>
    <x v="0"/>
    <x v="0"/>
    <n v="0"/>
    <x v="0"/>
    <x v="1"/>
    <x v="0"/>
    <d v="1995-06-16T00:00:00"/>
    <n v="3561.89"/>
    <x v="0"/>
    <s v="tier - 1"/>
    <x v="0"/>
    <x v="4"/>
  </r>
  <r>
    <s v="Id381"/>
    <s v="  Sara E"/>
    <n v="24.86"/>
    <n v="8.92"/>
    <s v="Yes"/>
    <x v="0"/>
    <x v="0"/>
    <n v="2"/>
    <x v="1"/>
    <x v="2"/>
    <x v="0"/>
    <d v="1981-10-10T00:00:00"/>
    <n v="3562.87"/>
    <x v="0"/>
    <s v="tier - 1"/>
    <x v="0"/>
    <x v="19"/>
  </r>
  <r>
    <s v="Id382"/>
    <s v="  Scott"/>
    <n v="19.54"/>
    <n v="5.37"/>
    <s v="No"/>
    <x v="0"/>
    <x v="0"/>
    <n v="0"/>
    <x v="0"/>
    <x v="2"/>
    <x v="2"/>
    <d v="1988-08-18T00:00:00"/>
    <n v="3569.96"/>
    <x v="0"/>
    <s v="tier - 1"/>
    <x v="1"/>
    <x v="15"/>
  </r>
  <r>
    <s v="Id383"/>
    <s v="  Sean"/>
    <n v="26.74"/>
    <n v="4.3099999999999996"/>
    <s v="No"/>
    <x v="0"/>
    <x v="0"/>
    <n v="0"/>
    <x v="0"/>
    <x v="1"/>
    <x v="2"/>
    <d v="1995-08-23T00:00:00"/>
    <n v="3578"/>
    <x v="0"/>
    <s v="tier - 3"/>
    <x v="2"/>
    <x v="4"/>
  </r>
  <r>
    <s v="Id384"/>
    <s v="  Danielle"/>
    <n v="22.99"/>
    <n v="10.46"/>
    <s v="No"/>
    <x v="0"/>
    <x v="0"/>
    <n v="3"/>
    <x v="0"/>
    <x v="2"/>
    <x v="0"/>
    <d v="2001-11-11T00:00:00"/>
    <n v="3579.83"/>
    <x v="0"/>
    <s v="tier - 2"/>
    <x v="1"/>
    <x v="3"/>
  </r>
  <r>
    <s v="Id385"/>
    <s v="  Andrew D"/>
    <n v="31.46"/>
    <n v="7.39"/>
    <s v="No"/>
    <x v="0"/>
    <x v="0"/>
    <n v="0"/>
    <x v="1"/>
    <x v="0"/>
    <x v="0"/>
    <d v="1986-12-27T00:00:00"/>
    <n v="3589.14"/>
    <x v="0"/>
    <s v="tier - 2"/>
    <x v="0"/>
    <x v="18"/>
  </r>
  <r>
    <s v="Id386"/>
    <s v="  Joel D"/>
    <n v="30.86"/>
    <n v="6.18"/>
    <s v="No"/>
    <x v="1"/>
    <x v="0"/>
    <n v="2"/>
    <x v="0"/>
    <x v="0"/>
    <x v="1"/>
    <d v="1999-06-06T00:00:00"/>
    <n v="3591.48"/>
    <x v="0"/>
    <s v="tier - 3"/>
    <x v="2"/>
    <x v="2"/>
  </r>
  <r>
    <s v="Id387"/>
    <s v="  Michelle"/>
    <n v="31.96"/>
    <n v="8.86"/>
    <s v="No"/>
    <x v="0"/>
    <x v="0"/>
    <n v="0"/>
    <x v="0"/>
    <x v="0"/>
    <x v="0"/>
    <d v="1997-11-04T00:00:00"/>
    <n v="3594.17"/>
    <x v="0"/>
    <s v="tier - 2"/>
    <x v="1"/>
    <x v="6"/>
  </r>
  <r>
    <s v="Id388"/>
    <s v="  Michael J"/>
    <n v="23.76"/>
    <n v="10.96"/>
    <s v="No"/>
    <x v="0"/>
    <x v="0"/>
    <n v="3"/>
    <x v="0"/>
    <x v="2"/>
    <x v="0"/>
    <d v="1999-08-12T00:00:00"/>
    <n v="3597.6"/>
    <x v="0"/>
    <s v="tier - 2"/>
    <x v="2"/>
    <x v="7"/>
  </r>
  <r>
    <s v="Id389"/>
    <s v="  Nikki"/>
    <n v="19.38"/>
    <n v="6.28"/>
    <s v="No"/>
    <x v="0"/>
    <x v="0"/>
    <n v="0"/>
    <x v="0"/>
    <x v="2"/>
    <x v="1"/>
    <d v="1988-11-04T00:00:00"/>
    <n v="3603.6"/>
    <x v="0"/>
    <s v="tier - 1"/>
    <x v="0"/>
    <x v="15"/>
  </r>
  <r>
    <s v="Id390"/>
    <s v="  Summer B"/>
    <n v="16.21"/>
    <n v="6.29"/>
    <s v="Yes"/>
    <x v="0"/>
    <x v="0"/>
    <n v="1"/>
    <x v="0"/>
    <x v="3"/>
    <x v="1"/>
    <d v="1990-10-11T00:00:00"/>
    <n v="3606.43"/>
    <x v="0"/>
    <s v="tier - 1"/>
    <x v="0"/>
    <x v="16"/>
  </r>
  <r>
    <s v="Id391"/>
    <s v="  Edward"/>
    <n v="32.54"/>
    <n v="4.0199999999999996"/>
    <s v="No"/>
    <x v="1"/>
    <x v="0"/>
    <n v="1"/>
    <x v="0"/>
    <x v="0"/>
    <x v="2"/>
    <d v="1985-06-14T00:00:00"/>
    <n v="3622.13"/>
    <x v="0"/>
    <s v="tier - 1"/>
    <x v="0"/>
    <x v="20"/>
  </r>
  <r>
    <s v="Id392"/>
    <s v="  Ryan"/>
    <n v="36.765000000000001"/>
    <n v="11.95"/>
    <s v="Yes"/>
    <x v="0"/>
    <x v="0"/>
    <n v="2"/>
    <x v="1"/>
    <x v="0"/>
    <x v="0"/>
    <d v="1992-11-17T00:00:00"/>
    <n v="3645.09"/>
    <x v="2"/>
    <s v="tier - 2"/>
    <x v="10"/>
    <x v="0"/>
  </r>
  <r>
    <s v="Id393"/>
    <s v="  Kacee"/>
    <n v="35.909999999999997"/>
    <n v="8.7100000000000009"/>
    <s v="No"/>
    <x v="0"/>
    <x v="0"/>
    <n v="0"/>
    <x v="1"/>
    <x v="0"/>
    <x v="0"/>
    <d v="1990-11-08T00:00:00"/>
    <n v="3653.29"/>
    <x v="0"/>
    <s v="tier - 3"/>
    <x v="2"/>
    <x v="16"/>
  </r>
  <r>
    <s v="Id394"/>
    <s v="  Dave"/>
    <n v="32.06"/>
    <n v="4.67"/>
    <s v="No"/>
    <x v="1"/>
    <x v="0"/>
    <n v="1"/>
    <x v="0"/>
    <x v="0"/>
    <x v="2"/>
    <d v="1992-09-14T00:00:00"/>
    <n v="3659.35"/>
    <x v="1"/>
    <s v="tier - 1"/>
    <x v="2"/>
    <x v="0"/>
  </r>
  <r>
    <s v="Id395"/>
    <s v="  Maryanna"/>
    <n v="24.1"/>
    <n v="11.14"/>
    <s v="Yes"/>
    <x v="0"/>
    <x v="0"/>
    <n v="1"/>
    <x v="1"/>
    <x v="2"/>
    <x v="0"/>
    <d v="1984-07-06T00:00:00"/>
    <n v="3678.86"/>
    <x v="0"/>
    <s v="tier - 3"/>
    <x v="0"/>
    <x v="21"/>
  </r>
  <r>
    <s v="Id396"/>
    <s v="  Jessica H"/>
    <n v="27.1"/>
    <n v="9.0500000000000007"/>
    <s v="No"/>
    <x v="0"/>
    <x v="0"/>
    <n v="2"/>
    <x v="1"/>
    <x v="1"/>
    <x v="0"/>
    <d v="2003-07-10T00:00:00"/>
    <n v="3688.35"/>
    <x v="0"/>
    <s v="tier - 2"/>
    <x v="11"/>
    <x v="12"/>
  </r>
  <r>
    <s v="Id397"/>
    <s v="  Deanna"/>
    <n v="24.42"/>
    <n v="11.31"/>
    <s v="No"/>
    <x v="0"/>
    <x v="0"/>
    <n v="0"/>
    <x v="0"/>
    <x v="2"/>
    <x v="0"/>
    <d v="1981-12-14T00:00:00"/>
    <n v="3688.38"/>
    <x v="0"/>
    <s v="tier - 2"/>
    <x v="0"/>
    <x v="19"/>
  </r>
  <r>
    <s v="Id398"/>
    <s v="  Peter"/>
    <n v="26.695"/>
    <n v="4.68"/>
    <s v="Yes"/>
    <x v="0"/>
    <x v="0"/>
    <n v="2"/>
    <x v="0"/>
    <x v="1"/>
    <x v="2"/>
    <d v="1995-10-21T00:00:00"/>
    <n v="3693.43"/>
    <x v="0"/>
    <s v="tier - 3"/>
    <x v="2"/>
    <x v="4"/>
  </r>
  <r>
    <s v="Id399"/>
    <s v="  Rebecca"/>
    <n v="27.79"/>
    <n v="6.05"/>
    <s v="Yes"/>
    <x v="1"/>
    <x v="0"/>
    <n v="1"/>
    <x v="0"/>
    <x v="1"/>
    <x v="1"/>
    <d v="1988-08-18T00:00:00"/>
    <n v="3699.54"/>
    <x v="0"/>
    <s v="tier - 3"/>
    <x v="0"/>
    <x v="15"/>
  </r>
  <r>
    <s v="Id400"/>
    <s v="  Elizabeth M"/>
    <n v="32.68"/>
    <n v="4.68"/>
    <s v="Yes"/>
    <x v="0"/>
    <x v="0"/>
    <n v="0"/>
    <x v="1"/>
    <x v="0"/>
    <x v="2"/>
    <d v="1989-12-02T00:00:00"/>
    <n v="3704.35"/>
    <x v="0"/>
    <s v="tier - 2"/>
    <x v="0"/>
    <x v="13"/>
  </r>
  <r>
    <s v="Id401"/>
    <s v="  Gregory"/>
    <n v="26.4"/>
    <n v="9.5"/>
    <s v="Yes"/>
    <x v="0"/>
    <x v="0"/>
    <n v="2"/>
    <x v="1"/>
    <x v="1"/>
    <x v="0"/>
    <d v="2004-11-05T00:00:00"/>
    <n v="3722.23"/>
    <x v="0"/>
    <s v="tier - 2"/>
    <x v="7"/>
    <x v="9"/>
  </r>
  <r>
    <s v="Id402"/>
    <s v="  Sarah E"/>
    <n v="23.655000000000001"/>
    <n v="10.84"/>
    <s v="Yes"/>
    <x v="0"/>
    <x v="1"/>
    <n v="1"/>
    <x v="0"/>
    <x v="2"/>
    <x v="0"/>
    <d v="1986-12-01T00:00:00"/>
    <n v="3731.6"/>
    <x v="0"/>
    <s v="tier - 2"/>
    <x v="0"/>
    <x v="18"/>
  </r>
  <r>
    <s v="Id403"/>
    <s v="  Anne Elise"/>
    <n v="27.36"/>
    <n v="5.88"/>
    <s v="No"/>
    <x v="0"/>
    <x v="0"/>
    <n v="2"/>
    <x v="1"/>
    <x v="1"/>
    <x v="1"/>
    <d v="1994-08-22T00:00:00"/>
    <n v="3732.63"/>
    <x v="0"/>
    <s v="tier - 3"/>
    <x v="8"/>
    <x v="11"/>
  </r>
  <r>
    <s v="Id404"/>
    <s v="  Christopher R"/>
    <n v="27.82"/>
    <n v="5.24"/>
    <s v="Yes"/>
    <x v="0"/>
    <x v="0"/>
    <n v="0"/>
    <x v="0"/>
    <x v="1"/>
    <x v="2"/>
    <d v="1993-06-22T00:00:00"/>
    <n v="3736.46"/>
    <x v="0"/>
    <s v="tier - 2"/>
    <x v="1"/>
    <x v="1"/>
  </r>
  <r>
    <s v="Id405"/>
    <s v="  Elliot"/>
    <n v="25.46"/>
    <n v="11.75"/>
    <s v="No"/>
    <x v="0"/>
    <x v="0"/>
    <n v="0"/>
    <x v="1"/>
    <x v="1"/>
    <x v="0"/>
    <d v="1986-09-09T00:00:00"/>
    <n v="3748.56"/>
    <x v="0"/>
    <s v="tier - 2"/>
    <x v="0"/>
    <x v="18"/>
  </r>
  <r>
    <s v="Id406"/>
    <s v="  Christopher D"/>
    <n v="25.1"/>
    <n v="6.97"/>
    <s v="No"/>
    <x v="0"/>
    <x v="0"/>
    <n v="0"/>
    <x v="0"/>
    <x v="1"/>
    <x v="0"/>
    <d v="1991-10-28T00:00:00"/>
    <n v="3756.62"/>
    <x v="0"/>
    <s v="tier - 2"/>
    <x v="0"/>
    <x v="14"/>
  </r>
  <r>
    <s v="Id407"/>
    <s v="  Corey"/>
    <n v="32.11"/>
    <n v="4.76"/>
    <s v="No"/>
    <x v="0"/>
    <x v="0"/>
    <n v="2"/>
    <x v="1"/>
    <x v="0"/>
    <x v="2"/>
    <d v="1991-08-25T00:00:00"/>
    <n v="3757.84"/>
    <x v="0"/>
    <s v="tier - 1"/>
    <x v="0"/>
    <x v="14"/>
  </r>
  <r>
    <s v="Id408"/>
    <s v="  Patrick D"/>
    <n v="29.8"/>
    <n v="8.24"/>
    <s v="Yes"/>
    <x v="0"/>
    <x v="0"/>
    <n v="1"/>
    <x v="0"/>
    <x v="1"/>
    <x v="0"/>
    <d v="1991-10-24T00:00:00"/>
    <n v="3761.29"/>
    <x v="0"/>
    <s v="tier - 3"/>
    <x v="2"/>
    <x v="14"/>
  </r>
  <r>
    <s v="Id409"/>
    <s v="  Anthony D"/>
    <n v="24.01"/>
    <n v="4.76"/>
    <s v="No"/>
    <x v="0"/>
    <x v="0"/>
    <n v="1"/>
    <x v="0"/>
    <x v="2"/>
    <x v="2"/>
    <d v="1994-11-21T00:00:00"/>
    <n v="3766.88"/>
    <x v="0"/>
    <s v="tier - 1"/>
    <x v="0"/>
    <x v="11"/>
  </r>
  <r>
    <s v="Id410"/>
    <s v="  Melissa"/>
    <n v="23.21"/>
    <n v="6.03"/>
    <s v="No"/>
    <x v="0"/>
    <x v="0"/>
    <n v="1"/>
    <x v="1"/>
    <x v="2"/>
    <x v="1"/>
    <d v="1987-10-24T00:00:00"/>
    <n v="3773.23"/>
    <x v="0"/>
    <s v="tier - 3"/>
    <x v="0"/>
    <x v="17"/>
  </r>
  <r>
    <s v="Id411"/>
    <s v="  Raven"/>
    <n v="21.2"/>
    <n v="4.07"/>
    <s v="Yes"/>
    <x v="0"/>
    <x v="0"/>
    <n v="1"/>
    <x v="0"/>
    <x v="2"/>
    <x v="2"/>
    <d v="1981-12-13T00:00:00"/>
    <n v="3785.77"/>
    <x v="0"/>
    <s v="tier - 1"/>
    <x v="0"/>
    <x v="19"/>
  </r>
  <r>
    <s v="Id412"/>
    <s v="  Christopher"/>
    <n v="28.215"/>
    <n v="8.26"/>
    <s v="Yes"/>
    <x v="0"/>
    <x v="0"/>
    <n v="1"/>
    <x v="0"/>
    <x v="1"/>
    <x v="0"/>
    <d v="1988-08-28T00:00:00"/>
    <n v="3793.55"/>
    <x v="0"/>
    <s v="tier - 3"/>
    <x v="0"/>
    <x v="15"/>
  </r>
  <r>
    <s v="Id413"/>
    <s v="  Kendra A"/>
    <n v="38.094999999999999"/>
    <n v="4.76"/>
    <s v="No"/>
    <x v="0"/>
    <x v="0"/>
    <n v="1"/>
    <x v="1"/>
    <x v="0"/>
    <x v="2"/>
    <d v="1999-06-24T00:00:00"/>
    <n v="3796.36"/>
    <x v="0"/>
    <s v="tier - 3"/>
    <x v="1"/>
    <x v="7"/>
  </r>
  <r>
    <s v="Id414"/>
    <s v="  Jordan"/>
    <n v="22.61"/>
    <n v="6.13"/>
    <s v="Yes"/>
    <x v="0"/>
    <x v="1"/>
    <n v="1"/>
    <x v="0"/>
    <x v="2"/>
    <x v="1"/>
    <d v="1981-09-29T00:00:00"/>
    <n v="3797.2"/>
    <x v="0"/>
    <s v="tier - 3"/>
    <x v="1"/>
    <x v="19"/>
  </r>
  <r>
    <s v="Id415"/>
    <s v="  Nils"/>
    <n v="24.32"/>
    <n v="10.47"/>
    <s v="Yes"/>
    <x v="0"/>
    <x v="0"/>
    <n v="2"/>
    <x v="0"/>
    <x v="2"/>
    <x v="0"/>
    <d v="1994-08-12T00:00:00"/>
    <n v="3847.67"/>
    <x v="1"/>
    <s v="tier - 2"/>
    <x v="2"/>
    <x v="11"/>
  </r>
  <r>
    <s v="Id416"/>
    <s v="  Scott"/>
    <n v="20.96"/>
    <n v="4.04"/>
    <s v="Yes"/>
    <x v="0"/>
    <x v="0"/>
    <n v="1"/>
    <x v="0"/>
    <x v="2"/>
    <x v="2"/>
    <d v="1991-08-19T00:00:00"/>
    <n v="3857.76"/>
    <x v="1"/>
    <s v="tier - 1"/>
    <x v="5"/>
    <x v="14"/>
  </r>
  <r>
    <s v="Id417"/>
    <s v="  Angela"/>
    <n v="19.68"/>
    <n v="5.74"/>
    <s v="No"/>
    <x v="0"/>
    <x v="0"/>
    <n v="0"/>
    <x v="0"/>
    <x v="2"/>
    <x v="1"/>
    <d v="2001-06-06T00:00:00"/>
    <n v="3858.51"/>
    <x v="0"/>
    <s v="tier - 3"/>
    <x v="7"/>
    <x v="10"/>
  </r>
  <r>
    <s v="Id418"/>
    <s v="  Allison"/>
    <n v="18.100000000000001"/>
    <n v="6.33"/>
    <s v="No"/>
    <x v="0"/>
    <x v="0"/>
    <n v="1"/>
    <x v="0"/>
    <x v="3"/>
    <x v="1"/>
    <d v="2001-10-18T00:00:00"/>
    <n v="3861.21"/>
    <x v="0"/>
    <s v="tier - 2"/>
    <x v="5"/>
    <x v="3"/>
  </r>
  <r>
    <s v="Id419"/>
    <s v="  Caitlin O"/>
    <n v="29.64"/>
    <n v="4.28"/>
    <s v="Yes"/>
    <x v="0"/>
    <x v="0"/>
    <n v="0"/>
    <x v="1"/>
    <x v="1"/>
    <x v="2"/>
    <d v="1990-06-24T00:00:00"/>
    <n v="3866.86"/>
    <x v="2"/>
    <s v="tier - 1"/>
    <x v="1"/>
    <x v="16"/>
  </r>
  <r>
    <s v="Id420"/>
    <s v="  Tracy M"/>
    <n v="25.3"/>
    <n v="9.4700000000000006"/>
    <s v="Yes"/>
    <x v="0"/>
    <x v="0"/>
    <n v="2"/>
    <x v="0"/>
    <x v="1"/>
    <x v="0"/>
    <d v="1991-07-25T00:00:00"/>
    <n v="3875.73"/>
    <x v="0"/>
    <s v="tier - 3"/>
    <x v="0"/>
    <x v="14"/>
  </r>
  <r>
    <s v="Id421"/>
    <s v="  Dustin M"/>
    <n v="27.6"/>
    <n v="4.8499999999999996"/>
    <s v="Yes"/>
    <x v="0"/>
    <x v="0"/>
    <n v="0"/>
    <x v="1"/>
    <x v="1"/>
    <x v="2"/>
    <d v="1996-10-23T00:00:00"/>
    <n v="3877.3"/>
    <x v="2"/>
    <s v="tier - 3"/>
    <x v="1"/>
    <x v="8"/>
  </r>
  <r>
    <s v="Id422"/>
    <s v="  Jenny"/>
    <n v="27.645"/>
    <n v="11.03"/>
    <s v="Yes"/>
    <x v="0"/>
    <x v="0"/>
    <n v="1"/>
    <x v="0"/>
    <x v="1"/>
    <x v="0"/>
    <d v="2004-07-13T00:00:00"/>
    <n v="3889.2"/>
    <x v="0"/>
    <s v="tier - 2"/>
    <x v="1"/>
    <x v="9"/>
  </r>
  <r>
    <s v="Id423"/>
    <s v="  Emily"/>
    <n v="27.6"/>
    <n v="5.22"/>
    <s v="No"/>
    <x v="0"/>
    <x v="0"/>
    <n v="2"/>
    <x v="0"/>
    <x v="1"/>
    <x v="2"/>
    <d v="1993-09-14T00:00:00"/>
    <n v="3898.35"/>
    <x v="0"/>
    <s v="tier - 2"/>
    <x v="1"/>
    <x v="1"/>
  </r>
  <r>
    <s v="Id424"/>
    <s v="  Fabienne"/>
    <n v="25.08"/>
    <n v="9.52"/>
    <s v="Yes"/>
    <x v="0"/>
    <x v="0"/>
    <n v="2"/>
    <x v="1"/>
    <x v="1"/>
    <x v="0"/>
    <d v="1981-08-27T00:00:00"/>
    <n v="3902.07"/>
    <x v="0"/>
    <s v="tier - 2"/>
    <x v="0"/>
    <x v="19"/>
  </r>
  <r>
    <s v="Id425"/>
    <s v="  Jordan"/>
    <n v="30.02"/>
    <n v="11.09"/>
    <s v="No"/>
    <x v="0"/>
    <x v="0"/>
    <n v="0"/>
    <x v="1"/>
    <x v="0"/>
    <x v="0"/>
    <d v="1997-11-24T00:00:00"/>
    <n v="3906.13"/>
    <x v="1"/>
    <s v="tier - 3"/>
    <x v="2"/>
    <x v="6"/>
  </r>
  <r>
    <s v="Id426"/>
    <s v="  Matt"/>
    <n v="27.36"/>
    <n v="9.4499999999999993"/>
    <s v="Yes"/>
    <x v="0"/>
    <x v="0"/>
    <n v="2"/>
    <x v="0"/>
    <x v="1"/>
    <x v="0"/>
    <d v="1985-07-05T00:00:00"/>
    <n v="3910.44"/>
    <x v="0"/>
    <s v="tier - 2"/>
    <x v="0"/>
    <x v="20"/>
  </r>
  <r>
    <s v="Id427"/>
    <s v="  Taryn L"/>
    <n v="22.2"/>
    <n v="5.51"/>
    <s v="No"/>
    <x v="0"/>
    <x v="0"/>
    <n v="0"/>
    <x v="0"/>
    <x v="2"/>
    <x v="2"/>
    <d v="2000-07-10T00:00:00"/>
    <n v="3925.76"/>
    <x v="0"/>
    <s v="tier - 2"/>
    <x v="8"/>
    <x v="10"/>
  </r>
  <r>
    <s v="Id428"/>
    <s v="  Temima"/>
    <n v="25.71"/>
    <n v="4.18"/>
    <s v="No"/>
    <x v="1"/>
    <x v="0"/>
    <n v="1"/>
    <x v="0"/>
    <x v="1"/>
    <x v="2"/>
    <d v="2002-06-15T00:00:00"/>
    <n v="3931.51"/>
    <x v="0"/>
    <s v="tier - 3"/>
    <x v="2"/>
    <x v="5"/>
  </r>
  <r>
    <s v="Id429"/>
    <s v="  Jennifer"/>
    <n v="41.91"/>
    <n v="5.98"/>
    <s v="Yes"/>
    <x v="0"/>
    <x v="0"/>
    <n v="1"/>
    <x v="1"/>
    <x v="0"/>
    <x v="1"/>
    <d v="1988-10-24T00:00:00"/>
    <n v="3935.18"/>
    <x v="1"/>
    <s v="tier - 1"/>
    <x v="0"/>
    <x v="15"/>
  </r>
  <r>
    <s v="Id430"/>
    <s v="  Serena M"/>
    <n v="25.85"/>
    <n v="10.16"/>
    <s v="No"/>
    <x v="0"/>
    <x v="0"/>
    <n v="0"/>
    <x v="0"/>
    <x v="1"/>
    <x v="0"/>
    <d v="1993-09-29T00:00:00"/>
    <n v="3943.6"/>
    <x v="0"/>
    <s v="tier - 3"/>
    <x v="8"/>
    <x v="1"/>
  </r>
  <r>
    <s v="Id431"/>
    <s v="  Victoria M"/>
    <n v="23.844999999999999"/>
    <n v="11.71"/>
    <s v="No"/>
    <x v="0"/>
    <x v="0"/>
    <n v="2"/>
    <x v="0"/>
    <x v="2"/>
    <x v="0"/>
    <d v="1993-11-11T00:00:00"/>
    <n v="3947.41"/>
    <x v="0"/>
    <s v="tier - 2"/>
    <x v="0"/>
    <x v="1"/>
  </r>
  <r>
    <s v="Id432"/>
    <s v="  Phoebe"/>
    <n v="30.59"/>
    <n v="5.23"/>
    <s v="No"/>
    <x v="0"/>
    <x v="1"/>
    <n v="1"/>
    <x v="1"/>
    <x v="0"/>
    <x v="2"/>
    <d v="1999-07-10T00:00:00"/>
    <n v="3955.98"/>
    <x v="0"/>
    <s v="tier - 3"/>
    <x v="11"/>
    <x v="7"/>
  </r>
  <r>
    <s v="Id433"/>
    <s v="  Corey"/>
    <n v="24.795000000000002"/>
    <n v="6.85"/>
    <s v="No"/>
    <x v="0"/>
    <x v="0"/>
    <n v="0"/>
    <x v="0"/>
    <x v="2"/>
    <x v="0"/>
    <d v="1995-07-11T00:00:00"/>
    <n v="3956.07"/>
    <x v="0"/>
    <s v="tier - 2"/>
    <x v="1"/>
    <x v="4"/>
  </r>
  <r>
    <s v="Id434"/>
    <s v="  Rebecca"/>
    <n v="24.13"/>
    <n v="7.05"/>
    <s v="Yes"/>
    <x v="0"/>
    <x v="0"/>
    <n v="2"/>
    <x v="0"/>
    <x v="2"/>
    <x v="0"/>
    <d v="1990-07-29T00:00:00"/>
    <n v="3972.92"/>
    <x v="0"/>
    <s v="tier - 3"/>
    <x v="0"/>
    <x v="16"/>
  </r>
  <r>
    <s v="Id435"/>
    <s v="  Nicholas D"/>
    <n v="25.84"/>
    <n v="11.64"/>
    <s v="No"/>
    <x v="0"/>
    <x v="0"/>
    <n v="2"/>
    <x v="0"/>
    <x v="1"/>
    <x v="0"/>
    <d v="1996-08-17T00:00:00"/>
    <n v="3981.98"/>
    <x v="0"/>
    <s v="tier - 2"/>
    <x v="0"/>
    <x v="8"/>
  </r>
  <r>
    <s v="Id436"/>
    <s v="  Christian"/>
    <n v="28"/>
    <n v="10.52"/>
    <s v="No"/>
    <x v="0"/>
    <x v="0"/>
    <n v="0"/>
    <x v="0"/>
    <x v="1"/>
    <x v="0"/>
    <d v="1996-09-08T00:00:00"/>
    <n v="3987.93"/>
    <x v="0"/>
    <s v="tier - 2"/>
    <x v="2"/>
    <x v="8"/>
  </r>
  <r>
    <s v="Id437"/>
    <s v="  Jonathon S"/>
    <n v="34.1"/>
    <n v="4.01"/>
    <s v="Yes"/>
    <x v="0"/>
    <x v="1"/>
    <n v="1"/>
    <x v="1"/>
    <x v="0"/>
    <x v="2"/>
    <d v="1990-11-22T00:00:00"/>
    <n v="3989.84"/>
    <x v="0"/>
    <s v="tier - 2"/>
    <x v="2"/>
    <x v="16"/>
  </r>
  <r>
    <s v="Id438"/>
    <s v="  Caroline"/>
    <n v="26.125"/>
    <n v="8.56"/>
    <s v="Yes"/>
    <x v="0"/>
    <x v="0"/>
    <n v="1"/>
    <x v="0"/>
    <x v="1"/>
    <x v="0"/>
    <d v="1990-11-01T00:00:00"/>
    <n v="3994.18"/>
    <x v="0"/>
    <s v="tier - 2"/>
    <x v="0"/>
    <x v="16"/>
  </r>
  <r>
    <s v="Id439"/>
    <s v="  Joshua D"/>
    <n v="25.6"/>
    <n v="10.5"/>
    <s v="No"/>
    <x v="0"/>
    <x v="0"/>
    <n v="2"/>
    <x v="0"/>
    <x v="1"/>
    <x v="0"/>
    <d v="1989-07-10T00:00:00"/>
    <n v="4002.36"/>
    <x v="0"/>
    <s v="tier - 1"/>
    <x v="0"/>
    <x v="13"/>
  </r>
  <r>
    <s v="Id440"/>
    <s v="  Nichole"/>
    <n v="24.32"/>
    <n v="6.39"/>
    <s v="No"/>
    <x v="0"/>
    <x v="0"/>
    <n v="0"/>
    <x v="1"/>
    <x v="2"/>
    <x v="1"/>
    <d v="2000-09-13T00:00:00"/>
    <n v="4005.42"/>
    <x v="0"/>
    <s v="tier - 1"/>
    <x v="3"/>
    <x v="10"/>
  </r>
  <r>
    <s v="Id441"/>
    <s v="  Denise M"/>
    <n v="22.88"/>
    <n v="5.71"/>
    <s v="Yes"/>
    <x v="0"/>
    <x v="1"/>
    <n v="1"/>
    <x v="0"/>
    <x v="2"/>
    <x v="1"/>
    <d v="1992-10-11T00:00:00"/>
    <n v="4032.24"/>
    <x v="1"/>
    <s v="tier - 3"/>
    <x v="1"/>
    <x v="0"/>
  </r>
  <r>
    <s v="Id442"/>
    <s v="  Peter R"/>
    <n v="24.984999999999999"/>
    <n v="4.43"/>
    <s v="Yes"/>
    <x v="0"/>
    <x v="1"/>
    <n v="1"/>
    <x v="1"/>
    <x v="2"/>
    <x v="2"/>
    <d v="1984-07-07T00:00:00"/>
    <n v="4038.41"/>
    <x v="0"/>
    <s v="tier - 1"/>
    <x v="0"/>
    <x v="21"/>
  </r>
  <r>
    <s v="Id443"/>
    <s v="  Johnson K"/>
    <n v="33.1"/>
    <n v="5.52"/>
    <s v="No"/>
    <x v="0"/>
    <x v="1"/>
    <n v="1"/>
    <x v="1"/>
    <x v="0"/>
    <x v="2"/>
    <d v="1983-11-10T00:00:00"/>
    <n v="4039.9"/>
    <x v="0"/>
    <s v="tier - 1"/>
    <x v="0"/>
    <x v="22"/>
  </r>
  <r>
    <s v="Id444"/>
    <s v="  Katherine"/>
    <n v="27.83"/>
    <n v="9.1999999999999993"/>
    <s v="Yes"/>
    <x v="0"/>
    <x v="0"/>
    <n v="1"/>
    <x v="0"/>
    <x v="1"/>
    <x v="0"/>
    <d v="1993-12-26T00:00:00"/>
    <n v="4040.56"/>
    <x v="1"/>
    <s v="tier - 3"/>
    <x v="3"/>
    <x v="1"/>
  </r>
  <r>
    <s v="Id445"/>
    <s v="  Lynda"/>
    <n v="30.875"/>
    <n v="10.97"/>
    <s v="Yes"/>
    <x v="0"/>
    <x v="0"/>
    <n v="2"/>
    <x v="1"/>
    <x v="0"/>
    <x v="0"/>
    <d v="1988-11-30T00:00:00"/>
    <n v="4047.94"/>
    <x v="0"/>
    <s v="tier - 1"/>
    <x v="0"/>
    <x v="15"/>
  </r>
  <r>
    <s v="Id446"/>
    <s v="  Anthony"/>
    <n v="27.265000000000001"/>
    <n v="4.25"/>
    <s v="No"/>
    <x v="0"/>
    <x v="1"/>
    <n v="1"/>
    <x v="1"/>
    <x v="1"/>
    <x v="2"/>
    <d v="1993-08-13T00:00:00"/>
    <n v="4058.12"/>
    <x v="0"/>
    <s v="tier - 1"/>
    <x v="0"/>
    <x v="1"/>
  </r>
  <r>
    <s v="Id447"/>
    <s v="  Linnea C"/>
    <n v="26.7"/>
    <n v="5.23"/>
    <s v="No"/>
    <x v="0"/>
    <x v="1"/>
    <n v="1"/>
    <x v="0"/>
    <x v="1"/>
    <x v="2"/>
    <d v="1995-09-14T00:00:00"/>
    <n v="4058.71"/>
    <x v="1"/>
    <s v="tier - 3"/>
    <x v="1"/>
    <x v="4"/>
  </r>
  <r>
    <s v="Id448"/>
    <s v="  Massimiliano A"/>
    <n v="29.925000000000001"/>
    <n v="5.96"/>
    <s v="Yes"/>
    <x v="0"/>
    <x v="1"/>
    <n v="1"/>
    <x v="0"/>
    <x v="1"/>
    <x v="1"/>
    <d v="1983-09-16T00:00:00"/>
    <n v="4070.42"/>
    <x v="0"/>
    <s v="tier - 1"/>
    <x v="0"/>
    <x v="22"/>
  </r>
  <r>
    <s v="Id449"/>
    <s v="  James M"/>
    <n v="19.95"/>
    <n v="4.29"/>
    <s v="Yes"/>
    <x v="0"/>
    <x v="0"/>
    <n v="2"/>
    <x v="0"/>
    <x v="2"/>
    <x v="2"/>
    <d v="2002-10-18T00:00:00"/>
    <n v="4070.51"/>
    <x v="0"/>
    <s v="tier - 1"/>
    <x v="1"/>
    <x v="5"/>
  </r>
  <r>
    <s v="Id450"/>
    <s v="  Lauren"/>
    <n v="24.225000000000001"/>
    <n v="4.09"/>
    <s v="No"/>
    <x v="0"/>
    <x v="0"/>
    <n v="0"/>
    <x v="1"/>
    <x v="2"/>
    <x v="2"/>
    <d v="1990-12-01T00:00:00"/>
    <n v="4074.45"/>
    <x v="1"/>
    <s v="tier - 2"/>
    <x v="0"/>
    <x v="16"/>
  </r>
  <r>
    <s v="Id451"/>
    <s v="  Michele V"/>
    <n v="28.12"/>
    <n v="4.88"/>
    <s v="No"/>
    <x v="0"/>
    <x v="0"/>
    <n v="0"/>
    <x v="0"/>
    <x v="1"/>
    <x v="2"/>
    <d v="1990-12-14T00:00:00"/>
    <n v="4076.5"/>
    <x v="0"/>
    <s v="tier - 3"/>
    <x v="2"/>
    <x v="16"/>
  </r>
  <r>
    <s v="Id452"/>
    <s v="  Xiao"/>
    <n v="23.21"/>
    <n v="6.76"/>
    <s v="No"/>
    <x v="0"/>
    <x v="0"/>
    <n v="0"/>
    <x v="0"/>
    <x v="2"/>
    <x v="0"/>
    <d v="1994-08-21T00:00:00"/>
    <n v="4133.6400000000003"/>
    <x v="0"/>
    <s v="tier - 3"/>
    <x v="1"/>
    <x v="11"/>
  </r>
  <r>
    <s v="Id453"/>
    <s v="  Harper L"/>
    <n v="23.98"/>
    <n v="10.67"/>
    <s v="No"/>
    <x v="0"/>
    <x v="0"/>
    <n v="0"/>
    <x v="1"/>
    <x v="2"/>
    <x v="0"/>
    <d v="1991-08-06T00:00:00"/>
    <n v="4134.08"/>
    <x v="0"/>
    <s v="tier - 1"/>
    <x v="1"/>
    <x v="14"/>
  </r>
  <r>
    <s v="Id454"/>
    <s v="  Nick"/>
    <n v="30"/>
    <n v="6.21"/>
    <s v="No"/>
    <x v="0"/>
    <x v="0"/>
    <n v="0"/>
    <x v="0"/>
    <x v="0"/>
    <x v="1"/>
    <d v="1992-06-18T00:00:00"/>
    <n v="4137.5200000000004"/>
    <x v="0"/>
    <s v="tier - 3"/>
    <x v="8"/>
    <x v="0"/>
  </r>
  <r>
    <s v="Id455"/>
    <s v="  Scott"/>
    <n v="17.350000000000001"/>
    <n v="5.03"/>
    <s v="Yes"/>
    <x v="0"/>
    <x v="0"/>
    <n v="0"/>
    <x v="0"/>
    <x v="3"/>
    <x v="2"/>
    <d v="1992-06-28T00:00:00"/>
    <n v="4149.74"/>
    <x v="0"/>
    <s v="tier - 1"/>
    <x v="2"/>
    <x v="0"/>
  </r>
  <r>
    <s v="Id456"/>
    <s v="  Wilson"/>
    <n v="22.704999999999998"/>
    <n v="5.27"/>
    <s v="No"/>
    <x v="0"/>
    <x v="0"/>
    <n v="0"/>
    <x v="1"/>
    <x v="2"/>
    <x v="2"/>
    <d v="1992-08-04T00:00:00"/>
    <n v="4151.03"/>
    <x v="0"/>
    <s v="tier - 2"/>
    <x v="0"/>
    <x v="0"/>
  </r>
  <r>
    <s v="Id457"/>
    <s v="  Lee"/>
    <n v="25.41"/>
    <n v="10.53"/>
    <s v="Yes"/>
    <x v="0"/>
    <x v="0"/>
    <n v="1"/>
    <x v="0"/>
    <x v="1"/>
    <x v="0"/>
    <d v="1998-11-26T00:00:00"/>
    <n v="4154.97"/>
    <x v="0"/>
    <s v="tier - 1"/>
    <x v="1"/>
    <x v="2"/>
  </r>
  <r>
    <s v="Id458"/>
    <s v="  Shizhong"/>
    <n v="18.23"/>
    <n v="5.78"/>
    <s v="No"/>
    <x v="0"/>
    <x v="1"/>
    <n v="1"/>
    <x v="0"/>
    <x v="3"/>
    <x v="1"/>
    <d v="1984-09-16T00:00:00"/>
    <n v="4163.21"/>
    <x v="0"/>
    <s v="tier - 2"/>
    <x v="1"/>
    <x v="21"/>
  </r>
  <r>
    <s v="Id459"/>
    <s v="  Marie-Claire"/>
    <n v="24.7"/>
    <n v="4.3600000000000003"/>
    <s v="No"/>
    <x v="0"/>
    <x v="1"/>
    <n v="1"/>
    <x v="0"/>
    <x v="2"/>
    <x v="2"/>
    <d v="1989-06-25T00:00:00"/>
    <n v="4185.1000000000004"/>
    <x v="0"/>
    <s v="tier - 3"/>
    <x v="0"/>
    <x v="13"/>
  </r>
  <r>
    <s v="Id460"/>
    <s v="  Todd J"/>
    <n v="37.4"/>
    <n v="9.7200000000000006"/>
    <s v="Yes"/>
    <x v="0"/>
    <x v="1"/>
    <n v="1"/>
    <x v="1"/>
    <x v="0"/>
    <x v="0"/>
    <d v="1995-10-03T00:00:00"/>
    <n v="4188.7299999999996"/>
    <x v="0"/>
    <s v="tier - 2"/>
    <x v="7"/>
    <x v="4"/>
  </r>
  <r>
    <s v="Id461"/>
    <s v="  Carolyn"/>
    <n v="26.885000000000002"/>
    <n v="5.18"/>
    <s v="No"/>
    <x v="0"/>
    <x v="1"/>
    <n v="1"/>
    <x v="0"/>
    <x v="1"/>
    <x v="2"/>
    <d v="1997-09-06T00:00:00"/>
    <n v="4189.1099999999997"/>
    <x v="0"/>
    <s v="tier - 2"/>
    <x v="1"/>
    <x v="6"/>
  </r>
  <r>
    <s v="Id462"/>
    <s v="  Lindsey"/>
    <n v="25.27"/>
    <n v="5.29"/>
    <s v="No"/>
    <x v="0"/>
    <x v="1"/>
    <n v="1"/>
    <x v="0"/>
    <x v="1"/>
    <x v="2"/>
    <d v="1998-12-14T00:00:00"/>
    <n v="4234.93"/>
    <x v="0"/>
    <s v="tier - 1"/>
    <x v="2"/>
    <x v="2"/>
  </r>
  <r>
    <s v="Id463"/>
    <s v="  Marissa D"/>
    <n v="23.655000000000001"/>
    <n v="4.8600000000000003"/>
    <s v="Yes"/>
    <x v="0"/>
    <x v="0"/>
    <n v="0"/>
    <x v="0"/>
    <x v="2"/>
    <x v="2"/>
    <d v="1992-06-27T00:00:00"/>
    <n v="4237.13"/>
    <x v="1"/>
    <s v="tier - 1"/>
    <x v="5"/>
    <x v="0"/>
  </r>
  <r>
    <s v="Id464"/>
    <s v="  Jean Luc"/>
    <n v="55.05"/>
    <n v="7.66"/>
    <s v="No"/>
    <x v="0"/>
    <x v="0"/>
    <n v="0"/>
    <x v="1"/>
    <x v="0"/>
    <x v="0"/>
    <d v="1991-11-03T00:00:00"/>
    <n v="4239.8900000000003"/>
    <x v="0"/>
    <s v="tier - 2"/>
    <x v="1"/>
    <x v="14"/>
  </r>
  <r>
    <s v="Id465"/>
    <s v="  Danielle"/>
    <n v="24.89"/>
    <n v="6.1"/>
    <s v="Yes"/>
    <x v="0"/>
    <x v="1"/>
    <n v="1"/>
    <x v="0"/>
    <x v="2"/>
    <x v="1"/>
    <d v="1991-12-01T00:00:00"/>
    <n v="4243.59"/>
    <x v="1"/>
    <s v="tier - 1"/>
    <x v="1"/>
    <x v="14"/>
  </r>
  <r>
    <s v="Id466"/>
    <s v="  Jim"/>
    <n v="18.715"/>
    <n v="4.4400000000000004"/>
    <s v="No"/>
    <x v="0"/>
    <x v="0"/>
    <n v="0"/>
    <x v="1"/>
    <x v="2"/>
    <x v="2"/>
    <d v="1982-06-16T00:00:00"/>
    <n v="4250.24"/>
    <x v="0"/>
    <s v="tier - 3"/>
    <x v="0"/>
    <x v="23"/>
  </r>
  <r>
    <s v="Id467"/>
    <s v="  Matthew T"/>
    <n v="28.12"/>
    <n v="6.15"/>
    <s v="No"/>
    <x v="0"/>
    <x v="0"/>
    <n v="0"/>
    <x v="0"/>
    <x v="1"/>
    <x v="1"/>
    <d v="1995-10-14T00:00:00"/>
    <n v="4260.74"/>
    <x v="1"/>
    <s v="tier - 2"/>
    <x v="2"/>
    <x v="4"/>
  </r>
  <r>
    <s v="Id468"/>
    <s v="  Rachel L"/>
    <n v="26.6"/>
    <n v="4.53"/>
    <s v="No"/>
    <x v="0"/>
    <x v="0"/>
    <n v="0"/>
    <x v="0"/>
    <x v="1"/>
    <x v="2"/>
    <d v="1983-11-20T00:00:00"/>
    <n v="4265.01"/>
    <x v="0"/>
    <s v="tier - 1"/>
    <x v="1"/>
    <x v="22"/>
  </r>
  <r>
    <s v="Id469"/>
    <s v="  Corina"/>
    <n v="30.114999999999998"/>
    <n v="5.48"/>
    <s v="No"/>
    <x v="1"/>
    <x v="0"/>
    <n v="1"/>
    <x v="1"/>
    <x v="0"/>
    <x v="2"/>
    <d v="1992-06-18T00:00:00"/>
    <n v="4266.17"/>
    <x v="1"/>
    <s v="tier - 2"/>
    <x v="0"/>
    <x v="0"/>
  </r>
  <r>
    <s v="Id470"/>
    <s v="  Guannan"/>
    <n v="24.605"/>
    <n v="5.48"/>
    <s v="No"/>
    <x v="0"/>
    <x v="0"/>
    <n v="0"/>
    <x v="0"/>
    <x v="2"/>
    <x v="2"/>
    <d v="2003-06-08T00:00:00"/>
    <n v="4278.55"/>
    <x v="0"/>
    <s v="tier - 1"/>
    <x v="11"/>
    <x v="5"/>
  </r>
  <r>
    <s v="Id471"/>
    <s v="  Don"/>
    <n v="29.6"/>
    <n v="8.1"/>
    <s v="No"/>
    <x v="0"/>
    <x v="0"/>
    <n v="0"/>
    <x v="1"/>
    <x v="1"/>
    <x v="0"/>
    <d v="2000-11-25T00:00:00"/>
    <n v="4296.2700000000004"/>
    <x v="0"/>
    <s v="tier - 3"/>
    <x v="1"/>
    <x v="10"/>
  </r>
  <r>
    <s v="Id472"/>
    <s v="  Chris"/>
    <n v="24.42"/>
    <n v="7.16"/>
    <s v="No"/>
    <x v="0"/>
    <x v="0"/>
    <n v="0"/>
    <x v="0"/>
    <x v="2"/>
    <x v="0"/>
    <d v="1988-12-19T00:00:00"/>
    <n v="4320.41"/>
    <x v="0"/>
    <s v="tier - 1"/>
    <x v="1"/>
    <x v="15"/>
  </r>
  <r>
    <s v="Id473"/>
    <s v="  Gavin V"/>
    <n v="20.9"/>
    <n v="4.55"/>
    <s v="Yes"/>
    <x v="0"/>
    <x v="1"/>
    <n v="1"/>
    <x v="0"/>
    <x v="2"/>
    <x v="2"/>
    <d v="1994-11-02T00:00:00"/>
    <n v="4337.74"/>
    <x v="0"/>
    <s v="tier - 1"/>
    <x v="8"/>
    <x v="11"/>
  </r>
  <r>
    <s v="Id474"/>
    <s v="  David"/>
    <n v="22.895"/>
    <n v="6.03"/>
    <s v="No"/>
    <x v="0"/>
    <x v="0"/>
    <n v="0"/>
    <x v="0"/>
    <x v="2"/>
    <x v="1"/>
    <d v="1994-10-26T00:00:00"/>
    <n v="4340.4399999999996"/>
    <x v="0"/>
    <s v="tier - 1"/>
    <x v="0"/>
    <x v="11"/>
  </r>
  <r>
    <s v="Id475"/>
    <s v="  Jatin"/>
    <n v="28.3"/>
    <n v="5.47"/>
    <s v="Yes"/>
    <x v="0"/>
    <x v="1"/>
    <n v="1"/>
    <x v="0"/>
    <x v="1"/>
    <x v="2"/>
    <d v="1991-06-01T00:00:00"/>
    <n v="4347.0200000000004"/>
    <x v="0"/>
    <s v="tier - 1"/>
    <x v="8"/>
    <x v="16"/>
  </r>
  <r>
    <s v="Id476"/>
    <s v="  J P"/>
    <n v="54.3"/>
    <n v="4.1500000000000004"/>
    <s v="Yes"/>
    <x v="0"/>
    <x v="0"/>
    <n v="1"/>
    <x v="1"/>
    <x v="0"/>
    <x v="2"/>
    <d v="1994-11-01T00:00:00"/>
    <n v="4349.46"/>
    <x v="0"/>
    <s v="tier - 2"/>
    <x v="0"/>
    <x v="11"/>
  </r>
  <r>
    <s v="Id477"/>
    <s v="  Angela M"/>
    <n v="33.344999999999999"/>
    <n v="11.32"/>
    <s v="Yes"/>
    <x v="0"/>
    <x v="0"/>
    <n v="1"/>
    <x v="1"/>
    <x v="0"/>
    <x v="0"/>
    <d v="1991-09-13T00:00:00"/>
    <n v="4350.51"/>
    <x v="0"/>
    <s v="tier - 2"/>
    <x v="0"/>
    <x v="14"/>
  </r>
  <r>
    <s v="Id478"/>
    <s v="  Blake K"/>
    <n v="33"/>
    <n v="9.51"/>
    <s v="Yes"/>
    <x v="0"/>
    <x v="0"/>
    <n v="0"/>
    <x v="1"/>
    <x v="0"/>
    <x v="0"/>
    <d v="1990-08-28T00:00:00"/>
    <n v="4357.04"/>
    <x v="0"/>
    <s v="tier - 3"/>
    <x v="1"/>
    <x v="16"/>
  </r>
  <r>
    <s v="Id479"/>
    <s v="  Brian T"/>
    <n v="28.024999999999999"/>
    <n v="7.67"/>
    <s v="Yes"/>
    <x v="0"/>
    <x v="0"/>
    <n v="1"/>
    <x v="0"/>
    <x v="1"/>
    <x v="0"/>
    <d v="1997-11-29T00:00:00"/>
    <n v="4391.6499999999996"/>
    <x v="0"/>
    <s v="tier - 2"/>
    <x v="2"/>
    <x v="6"/>
  </r>
  <r>
    <s v="Id480"/>
    <s v="  Damon"/>
    <n v="28.69"/>
    <n v="6.23"/>
    <s v="No"/>
    <x v="0"/>
    <x v="0"/>
    <n v="1"/>
    <x v="0"/>
    <x v="1"/>
    <x v="1"/>
    <d v="1982-06-29T00:00:00"/>
    <n v="4392.7"/>
    <x v="0"/>
    <s v="tier - 2"/>
    <x v="0"/>
    <x v="23"/>
  </r>
  <r>
    <s v="Id481"/>
    <s v="  Jeffrey"/>
    <n v="40.28"/>
    <n v="8.9"/>
    <s v="No"/>
    <x v="0"/>
    <x v="0"/>
    <n v="0"/>
    <x v="1"/>
    <x v="0"/>
    <x v="0"/>
    <d v="1988-07-18T00:00:00"/>
    <n v="4397.3100000000004"/>
    <x v="0"/>
    <s v="tier - 2"/>
    <x v="0"/>
    <x v="15"/>
  </r>
  <r>
    <s v="Id482"/>
    <s v="  Malcolm J"/>
    <n v="37.299999999999997"/>
    <n v="7.79"/>
    <s v="Yes"/>
    <x v="0"/>
    <x v="0"/>
    <n v="0"/>
    <x v="1"/>
    <x v="0"/>
    <x v="0"/>
    <d v="1986-08-11T00:00:00"/>
    <n v="4399.7299999999996"/>
    <x v="1"/>
    <s v="tier - 2"/>
    <x v="0"/>
    <x v="18"/>
  </r>
  <r>
    <s v="Id483"/>
    <s v="  Margaret B"/>
    <n v="54.47"/>
    <n v="4.49"/>
    <s v="Yes"/>
    <x v="0"/>
    <x v="0"/>
    <n v="2"/>
    <x v="1"/>
    <x v="0"/>
    <x v="2"/>
    <d v="1986-07-13T00:00:00"/>
    <n v="4402.2299999999996"/>
    <x v="0"/>
    <s v="tier - 2"/>
    <x v="2"/>
    <x v="18"/>
  </r>
  <r>
    <s v="Id484"/>
    <s v="  Helen"/>
    <n v="38.06"/>
    <n v="5.24"/>
    <s v="Yes"/>
    <x v="0"/>
    <x v="1"/>
    <n v="1"/>
    <x v="1"/>
    <x v="0"/>
    <x v="2"/>
    <d v="1988-09-16T00:00:00"/>
    <n v="4415.16"/>
    <x v="0"/>
    <s v="tier - 1"/>
    <x v="0"/>
    <x v="15"/>
  </r>
  <r>
    <s v="Id485"/>
    <s v="  Matthew"/>
    <n v="51.47"/>
    <n v="9.6"/>
    <s v="No"/>
    <x v="0"/>
    <x v="0"/>
    <n v="0"/>
    <x v="1"/>
    <x v="0"/>
    <x v="0"/>
    <d v="1992-08-15T00:00:00"/>
    <n v="4420.95"/>
    <x v="0"/>
    <s v="tier - 3"/>
    <x v="13"/>
    <x v="0"/>
  </r>
  <r>
    <s v="Id486"/>
    <s v="  Jeff"/>
    <n v="29.8"/>
    <n v="5.78"/>
    <s v="Yes"/>
    <x v="0"/>
    <x v="0"/>
    <n v="0"/>
    <x v="1"/>
    <x v="1"/>
    <x v="1"/>
    <d v="1994-12-29T00:00:00"/>
    <n v="4428.8900000000003"/>
    <x v="1"/>
    <s v="tier - 1"/>
    <x v="12"/>
    <x v="11"/>
  </r>
  <r>
    <s v="Id487"/>
    <s v="  Tara R"/>
    <n v="49.77"/>
    <n v="7.02"/>
    <s v="No"/>
    <x v="0"/>
    <x v="0"/>
    <n v="0"/>
    <x v="1"/>
    <x v="0"/>
    <x v="0"/>
    <d v="1993-09-04T00:00:00"/>
    <n v="4433.3900000000003"/>
    <x v="0"/>
    <s v="tier - 3"/>
    <x v="1"/>
    <x v="1"/>
  </r>
  <r>
    <s v="Id488"/>
    <s v="  Kristin"/>
    <n v="25.555"/>
    <n v="4.09"/>
    <s v="Yes"/>
    <x v="0"/>
    <x v="0"/>
    <n v="0"/>
    <x v="0"/>
    <x v="1"/>
    <x v="2"/>
    <d v="1993-12-23T00:00:00"/>
    <n v="4433.92"/>
    <x v="0"/>
    <s v="tier - 2"/>
    <x v="1"/>
    <x v="1"/>
  </r>
  <r>
    <s v="Id489"/>
    <s v="  Timothy"/>
    <n v="29.64"/>
    <n v="4.93"/>
    <s v="No"/>
    <x v="0"/>
    <x v="1"/>
    <n v="1"/>
    <x v="1"/>
    <x v="1"/>
    <x v="2"/>
    <d v="1994-10-08T00:00:00"/>
    <n v="4435.09"/>
    <x v="1"/>
    <s v="tier - 2"/>
    <x v="5"/>
    <x v="11"/>
  </r>
  <r>
    <s v="Id490"/>
    <s v="  Scott"/>
    <n v="53.93"/>
    <n v="5.34"/>
    <s v="Yes"/>
    <x v="0"/>
    <x v="0"/>
    <n v="2"/>
    <x v="1"/>
    <x v="0"/>
    <x v="2"/>
    <d v="1994-10-24T00:00:00"/>
    <n v="4438.26"/>
    <x v="0"/>
    <s v="tier - 3"/>
    <x v="12"/>
    <x v="11"/>
  </r>
  <r>
    <s v="Id491"/>
    <s v="  Carly E"/>
    <n v="28.024999999999999"/>
    <n v="5.65"/>
    <s v="No"/>
    <x v="0"/>
    <x v="0"/>
    <n v="1"/>
    <x v="0"/>
    <x v="1"/>
    <x v="2"/>
    <d v="1991-09-03T00:00:00"/>
    <n v="4441.21"/>
    <x v="2"/>
    <s v="tier - 2"/>
    <x v="10"/>
    <x v="14"/>
  </r>
  <r>
    <s v="Id492"/>
    <s v="  Lisa"/>
    <n v="27.5"/>
    <n v="4.49"/>
    <s v="No"/>
    <x v="0"/>
    <x v="0"/>
    <n v="0"/>
    <x v="1"/>
    <x v="1"/>
    <x v="2"/>
    <d v="1994-06-28T00:00:00"/>
    <n v="4449.46"/>
    <x v="2"/>
    <s v="tier - 2"/>
    <x v="0"/>
    <x v="11"/>
  </r>
  <r>
    <s v="Id493"/>
    <s v="  Stacey"/>
    <n v="21.8"/>
    <n v="10.55"/>
    <s v="No"/>
    <x v="0"/>
    <x v="0"/>
    <n v="0"/>
    <x v="0"/>
    <x v="2"/>
    <x v="0"/>
    <d v="1990-08-08T00:00:00"/>
    <n v="4454.3999999999996"/>
    <x v="0"/>
    <s v="tier - 3"/>
    <x v="1"/>
    <x v="16"/>
  </r>
  <r>
    <s v="Id494"/>
    <s v="  Louis"/>
    <n v="26.41"/>
    <n v="4.92"/>
    <s v="Yes"/>
    <x v="0"/>
    <x v="1"/>
    <n v="1"/>
    <x v="0"/>
    <x v="1"/>
    <x v="2"/>
    <d v="1990-07-15T00:00:00"/>
    <n v="4462.72"/>
    <x v="0"/>
    <s v="tier - 3"/>
    <x v="1"/>
    <x v="16"/>
  </r>
  <r>
    <s v="Id495"/>
    <s v="  Brian R"/>
    <n v="27.835000000000001"/>
    <n v="5.9"/>
    <s v="Yes"/>
    <x v="0"/>
    <x v="0"/>
    <n v="1"/>
    <x v="0"/>
    <x v="1"/>
    <x v="1"/>
    <d v="1991-07-04T00:00:00"/>
    <n v="4463.21"/>
    <x v="1"/>
    <s v="tier - 3"/>
    <x v="0"/>
    <x v="14"/>
  </r>
  <r>
    <s v="Id496"/>
    <s v="  Jessica"/>
    <n v="51.74"/>
    <n v="4.9800000000000004"/>
    <s v="Yes"/>
    <x v="0"/>
    <x v="0"/>
    <n v="2"/>
    <x v="1"/>
    <x v="0"/>
    <x v="2"/>
    <d v="1999-11-20T00:00:00"/>
    <n v="4466.62"/>
    <x v="0"/>
    <s v="tier - 2"/>
    <x v="1"/>
    <x v="7"/>
  </r>
  <r>
    <s v="Id497"/>
    <s v="  Dawn M"/>
    <n v="23.37"/>
    <n v="5.8"/>
    <s v="No"/>
    <x v="0"/>
    <x v="0"/>
    <n v="0"/>
    <x v="0"/>
    <x v="2"/>
    <x v="1"/>
    <d v="2004-07-18T00:00:00"/>
    <n v="4468.25"/>
    <x v="0"/>
    <s v="tier - 2"/>
    <x v="1"/>
    <x v="9"/>
  </r>
  <r>
    <s v="Id498"/>
    <s v="  Chris"/>
    <n v="29.7"/>
    <n v="6.21"/>
    <s v="Yes"/>
    <x v="0"/>
    <x v="1"/>
    <n v="1"/>
    <x v="0"/>
    <x v="1"/>
    <x v="1"/>
    <d v="1992-07-12T00:00:00"/>
    <n v="4488.58"/>
    <x v="0"/>
    <s v="tier - 3"/>
    <x v="1"/>
    <x v="0"/>
  </r>
  <r>
    <s v="Id499"/>
    <s v="  Karen"/>
    <n v="20.045000000000002"/>
    <n v="6.17"/>
    <s v="No"/>
    <x v="0"/>
    <x v="1"/>
    <n v="1"/>
    <x v="0"/>
    <x v="2"/>
    <x v="1"/>
    <d v="1988-06-26T00:00:00"/>
    <n v="4500.34"/>
    <x v="0"/>
    <s v="tier - 1"/>
    <x v="12"/>
    <x v="15"/>
  </r>
  <r>
    <s v="Id500"/>
    <s v="  Jessica"/>
    <n v="27.83"/>
    <n v="5.36"/>
    <s v="No"/>
    <x v="0"/>
    <x v="0"/>
    <n v="2"/>
    <x v="1"/>
    <x v="1"/>
    <x v="2"/>
    <d v="1997-10-13T00:00:00"/>
    <n v="4504.66"/>
    <x v="2"/>
    <s v="tier - 2"/>
    <x v="0"/>
    <x v="6"/>
  </r>
  <r>
    <s v="Id501"/>
    <s v="  Mathieu"/>
    <n v="28.93"/>
    <n v="5.2"/>
    <s v="No"/>
    <x v="0"/>
    <x v="0"/>
    <n v="0"/>
    <x v="0"/>
    <x v="1"/>
    <x v="2"/>
    <d v="1982-09-27T00:00:00"/>
    <n v="4511.41"/>
    <x v="0"/>
    <s v="tier - 3"/>
    <x v="0"/>
    <x v="23"/>
  </r>
  <r>
    <s v="Id502"/>
    <s v="  Kam S"/>
    <n v="33.82"/>
    <n v="5.42"/>
    <s v="No"/>
    <x v="0"/>
    <x v="0"/>
    <n v="0"/>
    <x v="1"/>
    <x v="0"/>
    <x v="2"/>
    <d v="1980-06-16T00:00:00"/>
    <n v="4515.71"/>
    <x v="0"/>
    <s v="tier - 3"/>
    <x v="0"/>
    <x v="24"/>
  </r>
  <r>
    <s v="Id503"/>
    <s v="  Valerie A"/>
    <n v="20.234999999999999"/>
    <n v="6.84"/>
    <s v="No"/>
    <x v="0"/>
    <x v="0"/>
    <n v="0"/>
    <x v="0"/>
    <x v="2"/>
    <x v="0"/>
    <d v="2003-10-02T00:00:00"/>
    <n v="4518.3999999999996"/>
    <x v="0"/>
    <s v="tier - 3"/>
    <x v="14"/>
    <x v="12"/>
  </r>
  <r>
    <s v="Id504"/>
    <s v="  Freya R"/>
    <n v="49.2"/>
    <n v="10.9"/>
    <s v="Yes"/>
    <x v="0"/>
    <x v="1"/>
    <n v="1"/>
    <x v="1"/>
    <x v="0"/>
    <x v="0"/>
    <d v="1987-12-05T00:00:00"/>
    <n v="4518.7700000000004"/>
    <x v="0"/>
    <s v="tier - 3"/>
    <x v="1"/>
    <x v="17"/>
  </r>
  <r>
    <s v="Id505"/>
    <s v="  Jennifer"/>
    <n v="26.4"/>
    <n v="4.87"/>
    <s v="Yes"/>
    <x v="0"/>
    <x v="0"/>
    <n v="0"/>
    <x v="0"/>
    <x v="1"/>
    <x v="2"/>
    <d v="1988-12-21T00:00:00"/>
    <n v="4518.83"/>
    <x v="0"/>
    <s v="tier - 2"/>
    <x v="12"/>
    <x v="15"/>
  </r>
  <r>
    <s v="Id506"/>
    <s v="  Kara"/>
    <n v="28.38"/>
    <n v="6.07"/>
    <s v="No"/>
    <x v="0"/>
    <x v="0"/>
    <n v="1"/>
    <x v="0"/>
    <x v="1"/>
    <x v="1"/>
    <d v="1992-08-13T00:00:00"/>
    <n v="4527.18"/>
    <x v="0"/>
    <s v="tier - 2"/>
    <x v="1"/>
    <x v="0"/>
  </r>
  <r>
    <s v="Id507"/>
    <s v="  Bradley A"/>
    <n v="24.64"/>
    <n v="4.33"/>
    <s v="No"/>
    <x v="0"/>
    <x v="0"/>
    <n v="0"/>
    <x v="0"/>
    <x v="2"/>
    <x v="2"/>
    <d v="1993-06-29T00:00:00"/>
    <n v="4529.4799999999996"/>
    <x v="0"/>
    <s v="tier - 1"/>
    <x v="2"/>
    <x v="1"/>
  </r>
  <r>
    <s v="Id508"/>
    <s v="  Brendan"/>
    <n v="39.71"/>
    <n v="5.83"/>
    <s v="No"/>
    <x v="0"/>
    <x v="0"/>
    <n v="1"/>
    <x v="1"/>
    <x v="0"/>
    <x v="1"/>
    <d v="1988-06-13T00:00:00"/>
    <n v="4536.26"/>
    <x v="0"/>
    <s v="tier - 2"/>
    <x v="2"/>
    <x v="15"/>
  </r>
  <r>
    <s v="Id509"/>
    <s v="  Amber R"/>
    <n v="22.22"/>
    <n v="5.5"/>
    <s v="No"/>
    <x v="0"/>
    <x v="0"/>
    <n v="0"/>
    <x v="0"/>
    <x v="2"/>
    <x v="2"/>
    <d v="1990-11-17T00:00:00"/>
    <n v="4544.2299999999996"/>
    <x v="0"/>
    <s v="tier - 1"/>
    <x v="8"/>
    <x v="16"/>
  </r>
  <r>
    <s v="Id510"/>
    <s v="  Sean K"/>
    <n v="33.344999999999999"/>
    <n v="4.79"/>
    <s v="No"/>
    <x v="0"/>
    <x v="1"/>
    <n v="1"/>
    <x v="1"/>
    <x v="0"/>
    <x v="2"/>
    <d v="2004-12-22T00:00:00"/>
    <n v="4561.1899999999996"/>
    <x v="0"/>
    <s v="tier - 2"/>
    <x v="8"/>
    <x v="9"/>
  </r>
  <r>
    <s v="Id511"/>
    <s v="  Rick"/>
    <n v="24.42"/>
    <n v="5.81"/>
    <s v="No"/>
    <x v="0"/>
    <x v="0"/>
    <n v="1"/>
    <x v="0"/>
    <x v="2"/>
    <x v="1"/>
    <d v="1990-09-20T00:00:00"/>
    <n v="4562.84"/>
    <x v="0"/>
    <s v="tier - 2"/>
    <x v="0"/>
    <x v="16"/>
  </r>
  <r>
    <s v="Id512"/>
    <s v="  Matthew"/>
    <n v="29.81"/>
    <n v="5.58"/>
    <s v="No"/>
    <x v="0"/>
    <x v="0"/>
    <n v="0"/>
    <x v="0"/>
    <x v="1"/>
    <x v="2"/>
    <d v="1996-12-25T00:00:00"/>
    <n v="4564.1899999999996"/>
    <x v="0"/>
    <s v="tier - 2"/>
    <x v="8"/>
    <x v="8"/>
  </r>
  <r>
    <s v="Id513"/>
    <s v="  Brady"/>
    <n v="51.18"/>
    <n v="4.4000000000000004"/>
    <s v="Yes"/>
    <x v="0"/>
    <x v="0"/>
    <n v="2"/>
    <x v="1"/>
    <x v="0"/>
    <x v="2"/>
    <d v="1989-09-18T00:00:00"/>
    <n v="4571.41"/>
    <x v="0"/>
    <s v="tier - 2"/>
    <x v="1"/>
    <x v="13"/>
  </r>
  <r>
    <s v="Id514"/>
    <s v="  Kameko"/>
    <n v="51.37"/>
    <n v="8.18"/>
    <s v="Yes"/>
    <x v="0"/>
    <x v="0"/>
    <n v="0"/>
    <x v="1"/>
    <x v="0"/>
    <x v="0"/>
    <d v="2000-07-02T00:00:00"/>
    <n v="4608.03"/>
    <x v="0"/>
    <s v="tier - 3"/>
    <x v="2"/>
    <x v="10"/>
  </r>
  <r>
    <s v="Id515"/>
    <s v="  Jeremy A"/>
    <n v="36.19"/>
    <n v="5.52"/>
    <s v="Yes"/>
    <x v="0"/>
    <x v="0"/>
    <n v="0"/>
    <x v="1"/>
    <x v="0"/>
    <x v="2"/>
    <d v="1998-06-29T00:00:00"/>
    <n v="4618.08"/>
    <x v="0"/>
    <s v="tier - 1"/>
    <x v="1"/>
    <x v="2"/>
  </r>
  <r>
    <s v="Id516"/>
    <s v="  Daniel"/>
    <n v="25.9"/>
    <n v="4.84"/>
    <s v="No"/>
    <x v="0"/>
    <x v="0"/>
    <n v="0"/>
    <x v="0"/>
    <x v="1"/>
    <x v="2"/>
    <d v="1985-06-22T00:00:00"/>
    <n v="4646.76"/>
    <x v="2"/>
    <s v="tier - 1"/>
    <x v="2"/>
    <x v="20"/>
  </r>
  <r>
    <s v="Id517"/>
    <s v="  Amanda"/>
    <n v="35.72"/>
    <n v="4.08"/>
    <s v="No"/>
    <x v="0"/>
    <x v="1"/>
    <n v="1"/>
    <x v="1"/>
    <x v="0"/>
    <x v="2"/>
    <d v="1996-10-25T00:00:00"/>
    <n v="4661.29"/>
    <x v="0"/>
    <s v="tier - 1"/>
    <x v="12"/>
    <x v="8"/>
  </r>
  <r>
    <s v="Id518"/>
    <s v="  Karen"/>
    <n v="27.94"/>
    <n v="4.4800000000000004"/>
    <s v="No"/>
    <x v="0"/>
    <x v="1"/>
    <n v="1"/>
    <x v="0"/>
    <x v="1"/>
    <x v="2"/>
    <d v="1990-08-05T00:00:00"/>
    <n v="4667.6099999999997"/>
    <x v="1"/>
    <s v="tier - 3"/>
    <x v="5"/>
    <x v="16"/>
  </r>
  <r>
    <s v="Id519"/>
    <s v="  Gregory"/>
    <n v="27.1"/>
    <n v="5.73"/>
    <s v="No"/>
    <x v="0"/>
    <x v="0"/>
    <n v="0"/>
    <x v="0"/>
    <x v="1"/>
    <x v="1"/>
    <d v="1990-09-26T00:00:00"/>
    <n v="4670.6400000000003"/>
    <x v="0"/>
    <s v="tier - 2"/>
    <x v="2"/>
    <x v="16"/>
  </r>
  <r>
    <s v="Id520"/>
    <s v="  Sabine"/>
    <n v="18.3"/>
    <n v="5.46"/>
    <s v="Yes"/>
    <x v="0"/>
    <x v="1"/>
    <n v="1"/>
    <x v="0"/>
    <x v="3"/>
    <x v="2"/>
    <d v="1990-07-13T00:00:00"/>
    <n v="4673.3900000000003"/>
    <x v="0"/>
    <s v="tier - 1"/>
    <x v="0"/>
    <x v="16"/>
  </r>
  <r>
    <s v="Id521"/>
    <s v="  Joseph"/>
    <n v="25.3"/>
    <n v="5.0199999999999996"/>
    <s v="Yes"/>
    <x v="0"/>
    <x v="0"/>
    <n v="1"/>
    <x v="0"/>
    <x v="1"/>
    <x v="2"/>
    <d v="1979-10-18T00:00:00"/>
    <n v="4674.2"/>
    <x v="0"/>
    <s v="tier - 1"/>
    <x v="0"/>
    <x v="25"/>
  </r>
  <r>
    <s v="Id522"/>
    <s v="  Adam"/>
    <n v="38.83"/>
    <n v="6.36"/>
    <s v="No"/>
    <x v="0"/>
    <x v="0"/>
    <n v="1"/>
    <x v="1"/>
    <x v="0"/>
    <x v="1"/>
    <d v="2003-10-04T00:00:00"/>
    <n v="4678.8"/>
    <x v="0"/>
    <s v="tier - 1"/>
    <x v="11"/>
    <x v="12"/>
  </r>
  <r>
    <s v="Id523"/>
    <s v="  Karolyn A"/>
    <n v="27.6"/>
    <n v="5.36"/>
    <s v="No"/>
    <x v="0"/>
    <x v="0"/>
    <n v="1"/>
    <x v="1"/>
    <x v="1"/>
    <x v="2"/>
    <d v="1990-09-04T00:00:00"/>
    <n v="4686.3900000000003"/>
    <x v="1"/>
    <s v="tier - 3"/>
    <x v="0"/>
    <x v="16"/>
  </r>
  <r>
    <s v="Id524"/>
    <s v="  Anita L"/>
    <n v="46.4"/>
    <n v="8.3699999999999992"/>
    <s v="Yes"/>
    <x v="0"/>
    <x v="1"/>
    <n v="1"/>
    <x v="1"/>
    <x v="0"/>
    <x v="0"/>
    <d v="2003-06-22T00:00:00"/>
    <n v="4687.8"/>
    <x v="0"/>
    <s v="tier - 3"/>
    <x v="2"/>
    <x v="12"/>
  </r>
  <r>
    <s v="Id525"/>
    <s v="  Laura E"/>
    <n v="51.92"/>
    <n v="5.18"/>
    <s v="Yes"/>
    <x v="0"/>
    <x v="1"/>
    <n v="1"/>
    <x v="1"/>
    <x v="0"/>
    <x v="2"/>
    <d v="1977-12-04T00:00:00"/>
    <n v="4699.47"/>
    <x v="0"/>
    <s v="tier - 3"/>
    <x v="0"/>
    <x v="26"/>
  </r>
  <r>
    <s v="Id526"/>
    <s v="  Sarah"/>
    <n v="32.395000000000003"/>
    <n v="5.68"/>
    <s v="Yes"/>
    <x v="0"/>
    <x v="0"/>
    <n v="1"/>
    <x v="1"/>
    <x v="0"/>
    <x v="2"/>
    <d v="1981-08-12T00:00:00"/>
    <n v="4712.12"/>
    <x v="0"/>
    <s v="tier - 3"/>
    <x v="2"/>
    <x v="19"/>
  </r>
  <r>
    <s v="Id527"/>
    <s v="  Ashley E"/>
    <n v="46.19"/>
    <n v="7.31"/>
    <s v="Yes"/>
    <x v="0"/>
    <x v="1"/>
    <n v="1"/>
    <x v="1"/>
    <x v="0"/>
    <x v="0"/>
    <d v="1992-10-09T00:00:00"/>
    <n v="4718.2"/>
    <x v="0"/>
    <s v="tier - 3"/>
    <x v="8"/>
    <x v="0"/>
  </r>
  <r>
    <s v="Id528"/>
    <s v="  Lindsey"/>
    <n v="27.93"/>
    <n v="4.67"/>
    <s v="No"/>
    <x v="0"/>
    <x v="1"/>
    <n v="1"/>
    <x v="1"/>
    <x v="1"/>
    <x v="2"/>
    <d v="1992-09-28T00:00:00"/>
    <n v="4719.5200000000004"/>
    <x v="0"/>
    <s v="tier - 2"/>
    <x v="8"/>
    <x v="0"/>
  </r>
  <r>
    <s v="Id529"/>
    <s v="  Alan"/>
    <n v="45.62"/>
    <n v="6.87"/>
    <s v="No"/>
    <x v="0"/>
    <x v="0"/>
    <n v="0"/>
    <x v="1"/>
    <x v="0"/>
    <x v="0"/>
    <d v="1994-08-12T00:00:00"/>
    <n v="4719.74"/>
    <x v="0"/>
    <s v="tier - 1"/>
    <x v="1"/>
    <x v="11"/>
  </r>
  <r>
    <s v="Id530"/>
    <s v="  Dan R"/>
    <n v="35.31"/>
    <n v="5.87"/>
    <s v="No"/>
    <x v="0"/>
    <x v="1"/>
    <n v="1"/>
    <x v="1"/>
    <x v="0"/>
    <x v="1"/>
    <d v="1980-07-02T00:00:00"/>
    <n v="4728.71"/>
    <x v="0"/>
    <s v="tier - 3"/>
    <x v="1"/>
    <x v="24"/>
  </r>
  <r>
    <s v="Id531"/>
    <s v="  Katie"/>
    <n v="30.4"/>
    <n v="4.07"/>
    <s v="Yes"/>
    <x v="0"/>
    <x v="0"/>
    <n v="1"/>
    <x v="1"/>
    <x v="0"/>
    <x v="2"/>
    <d v="1986-09-05T00:00:00"/>
    <n v="4734.6400000000003"/>
    <x v="0"/>
    <s v="tier - 1"/>
    <x v="0"/>
    <x v="18"/>
  </r>
  <r>
    <s v="Id532"/>
    <s v="  Eric"/>
    <n v="20.13"/>
    <n v="6.47"/>
    <s v="No"/>
    <x v="0"/>
    <x v="1"/>
    <n v="1"/>
    <x v="0"/>
    <x v="2"/>
    <x v="0"/>
    <d v="1991-10-12T00:00:00"/>
    <n v="4738.2700000000004"/>
    <x v="0"/>
    <s v="tier - 3"/>
    <x v="1"/>
    <x v="14"/>
  </r>
  <r>
    <s v="Id533"/>
    <s v="  Cathryn"/>
    <n v="23.655000000000001"/>
    <n v="5.14"/>
    <s v="No"/>
    <x v="0"/>
    <x v="0"/>
    <n v="1"/>
    <x v="0"/>
    <x v="2"/>
    <x v="2"/>
    <d v="2004-11-24T00:00:00"/>
    <n v="4740.78"/>
    <x v="0"/>
    <s v="tier - 3"/>
    <x v="11"/>
    <x v="9"/>
  </r>
  <r>
    <s v="Id534"/>
    <s v="  Brendan"/>
    <n v="49.05"/>
    <n v="9.77"/>
    <s v="Yes"/>
    <x v="0"/>
    <x v="0"/>
    <n v="0"/>
    <x v="1"/>
    <x v="0"/>
    <x v="0"/>
    <d v="1987-06-05T00:00:00"/>
    <n v="4746.34"/>
    <x v="0"/>
    <s v="tier - 2"/>
    <x v="2"/>
    <x v="18"/>
  </r>
  <r>
    <s v="Id535"/>
    <s v="  Shauna"/>
    <n v="51.94"/>
    <n v="8.8000000000000007"/>
    <s v="Yes"/>
    <x v="0"/>
    <x v="0"/>
    <n v="2"/>
    <x v="1"/>
    <x v="0"/>
    <x v="0"/>
    <d v="1987-09-02T00:00:00"/>
    <n v="4747.05"/>
    <x v="0"/>
    <s v="tier - 2"/>
    <x v="0"/>
    <x v="17"/>
  </r>
  <r>
    <s v="Id536"/>
    <s v="  Terence"/>
    <n v="29.83"/>
    <n v="5.84"/>
    <s v="No"/>
    <x v="0"/>
    <x v="0"/>
    <n v="1"/>
    <x v="0"/>
    <x v="1"/>
    <x v="1"/>
    <d v="1987-11-22T00:00:00"/>
    <n v="4751.07"/>
    <x v="1"/>
    <s v="tier - 1"/>
    <x v="2"/>
    <x v="17"/>
  </r>
  <r>
    <s v="Id537"/>
    <s v="  Marisol"/>
    <n v="22.6"/>
    <n v="10.43"/>
    <s v="Yes"/>
    <x v="0"/>
    <x v="0"/>
    <n v="1"/>
    <x v="0"/>
    <x v="2"/>
    <x v="0"/>
    <d v="1992-08-16T00:00:00"/>
    <n v="4753.6400000000003"/>
    <x v="0"/>
    <s v="tier - 3"/>
    <x v="0"/>
    <x v="0"/>
  </r>
  <r>
    <s v="Id538"/>
    <s v="  Lindsay"/>
    <n v="46.69"/>
    <n v="4.25"/>
    <s v="Yes"/>
    <x v="0"/>
    <x v="0"/>
    <n v="1"/>
    <x v="1"/>
    <x v="0"/>
    <x v="2"/>
    <d v="1987-09-27T00:00:00"/>
    <n v="4762.33"/>
    <x v="1"/>
    <s v="tier - 3"/>
    <x v="2"/>
    <x v="17"/>
  </r>
  <r>
    <s v="Id539"/>
    <s v="  Katie"/>
    <n v="28.49"/>
    <n v="4.8899999999999997"/>
    <s v="No"/>
    <x v="0"/>
    <x v="0"/>
    <n v="0"/>
    <x v="0"/>
    <x v="1"/>
    <x v="2"/>
    <d v="1989-08-01T00:00:00"/>
    <n v="4766.0200000000004"/>
    <x v="0"/>
    <s v="tier - 3"/>
    <x v="2"/>
    <x v="13"/>
  </r>
  <r>
    <s v="Id540"/>
    <s v="  Daniel"/>
    <n v="28.5"/>
    <n v="5.55"/>
    <s v="Yes"/>
    <x v="0"/>
    <x v="0"/>
    <n v="1"/>
    <x v="0"/>
    <x v="1"/>
    <x v="2"/>
    <d v="1989-12-09T00:00:00"/>
    <n v="4779.6000000000004"/>
    <x v="0"/>
    <s v="tier - 3"/>
    <x v="0"/>
    <x v="13"/>
  </r>
  <r>
    <s v="Id541"/>
    <s v="  Brett W"/>
    <n v="24.4"/>
    <n v="4.5199999999999996"/>
    <s v="No"/>
    <x v="0"/>
    <x v="0"/>
    <n v="1"/>
    <x v="0"/>
    <x v="2"/>
    <x v="2"/>
    <d v="1987-06-22T00:00:00"/>
    <n v="4787.42"/>
    <x v="0"/>
    <s v="tier - 3"/>
    <x v="0"/>
    <x v="17"/>
  </r>
  <r>
    <s v="Id542"/>
    <s v="  Dylan J"/>
    <n v="29.15"/>
    <n v="4.45"/>
    <s v="Yes"/>
    <x v="0"/>
    <x v="0"/>
    <n v="1"/>
    <x v="0"/>
    <x v="1"/>
    <x v="2"/>
    <d v="1989-12-16T00:00:00"/>
    <n v="4795.66"/>
    <x v="0"/>
    <s v="tier - 1"/>
    <x v="0"/>
    <x v="13"/>
  </r>
  <r>
    <s v="Id543"/>
    <s v="  Elizabeth"/>
    <n v="27.28"/>
    <n v="4.72"/>
    <s v="No"/>
    <x v="1"/>
    <x v="0"/>
    <n v="1"/>
    <x v="0"/>
    <x v="1"/>
    <x v="2"/>
    <d v="1978-10-03T00:00:00"/>
    <n v="4812.34"/>
    <x v="0"/>
    <s v="tier - 3"/>
    <x v="0"/>
    <x v="27"/>
  </r>
  <r>
    <s v="Id544"/>
    <s v="  Brooke M"/>
    <n v="32.229999999999997"/>
    <n v="4.6500000000000004"/>
    <s v="Yes"/>
    <x v="0"/>
    <x v="1"/>
    <n v="1"/>
    <x v="1"/>
    <x v="0"/>
    <x v="2"/>
    <d v="1981-07-03T00:00:00"/>
    <n v="4827.1000000000004"/>
    <x v="0"/>
    <s v="tier - 1"/>
    <x v="0"/>
    <x v="19"/>
  </r>
  <r>
    <s v="Id546"/>
    <s v="  Zachary"/>
    <n v="29.734999999999999"/>
    <n v="4.53"/>
    <s v="No"/>
    <x v="0"/>
    <x v="1"/>
    <n v="1"/>
    <x v="1"/>
    <x v="1"/>
    <x v="2"/>
    <d v="2002-06-27T00:00:00"/>
    <n v="4830.63"/>
    <x v="0"/>
    <s v="tier - 1"/>
    <x v="2"/>
    <x v="5"/>
  </r>
  <r>
    <s v="Id547"/>
    <s v="  Johannah"/>
    <n v="28.31"/>
    <n v="6.35"/>
    <s v="No"/>
    <x v="0"/>
    <x v="0"/>
    <n v="0"/>
    <x v="0"/>
    <x v="1"/>
    <x v="1"/>
    <d v="2000-12-11T00:00:00"/>
    <n v="4835.43"/>
    <x v="0"/>
    <s v="tier - 2"/>
    <x v="11"/>
    <x v="10"/>
  </r>
  <r>
    <s v="Id548"/>
    <s v="  Ryan A"/>
    <n v="46.62"/>
    <n v="8.51"/>
    <s v="No"/>
    <x v="0"/>
    <x v="0"/>
    <n v="0"/>
    <x v="1"/>
    <x v="0"/>
    <x v="0"/>
    <d v="1992-09-10T00:00:00"/>
    <n v="4837.58"/>
    <x v="1"/>
    <s v="tier - 2"/>
    <x v="0"/>
    <x v="0"/>
  </r>
  <r>
    <s v="Id549"/>
    <s v="  Andres Sr"/>
    <n v="51.75"/>
    <n v="8.59"/>
    <s v="Yes"/>
    <x v="0"/>
    <x v="0"/>
    <n v="1"/>
    <x v="1"/>
    <x v="0"/>
    <x v="0"/>
    <d v="1984-10-15T00:00:00"/>
    <n v="4839.18"/>
    <x v="0"/>
    <s v="tier - 1"/>
    <x v="1"/>
    <x v="21"/>
  </r>
  <r>
    <s v="Id550"/>
    <s v="  Bryan"/>
    <n v="25.7"/>
    <n v="4.13"/>
    <s v="Yes"/>
    <x v="0"/>
    <x v="0"/>
    <n v="0"/>
    <x v="0"/>
    <x v="1"/>
    <x v="2"/>
    <d v="1995-09-29T00:00:00"/>
    <n v="4840.95"/>
    <x v="0"/>
    <s v="tier - 1"/>
    <x v="11"/>
    <x v="4"/>
  </r>
  <r>
    <s v="Id551"/>
    <s v="  Lizette"/>
    <n v="31.79"/>
    <n v="4.55"/>
    <s v="No"/>
    <x v="0"/>
    <x v="0"/>
    <n v="0"/>
    <x v="1"/>
    <x v="0"/>
    <x v="2"/>
    <d v="1979-12-13T00:00:00"/>
    <n v="4843.79"/>
    <x v="0"/>
    <s v="tier - 3"/>
    <x v="0"/>
    <x v="25"/>
  </r>
  <r>
    <s v="Id552"/>
    <s v="  Don"/>
    <n v="24.795000000000002"/>
    <n v="4.5199999999999996"/>
    <s v="No"/>
    <x v="0"/>
    <x v="0"/>
    <n v="0"/>
    <x v="0"/>
    <x v="2"/>
    <x v="2"/>
    <d v="1974-09-11T00:00:00"/>
    <n v="4844.67"/>
    <x v="0"/>
    <s v="tier - 2"/>
    <x v="0"/>
    <x v="28"/>
  </r>
  <r>
    <s v="Id553"/>
    <s v="  Jeb"/>
    <n v="53.98"/>
    <n v="5.07"/>
    <s v="No"/>
    <x v="0"/>
    <x v="1"/>
    <n v="1"/>
    <x v="1"/>
    <x v="0"/>
    <x v="2"/>
    <d v="2001-06-07T00:00:00"/>
    <n v="4846.53"/>
    <x v="0"/>
    <s v="tier - 3"/>
    <x v="11"/>
    <x v="10"/>
  </r>
  <r>
    <s v="Id554"/>
    <s v="  Amy R"/>
    <n v="41.325000000000003"/>
    <n v="4.04"/>
    <s v="Yes"/>
    <x v="0"/>
    <x v="1"/>
    <n v="1"/>
    <x v="1"/>
    <x v="0"/>
    <x v="2"/>
    <d v="1995-12-27T00:00:00"/>
    <n v="4846.92"/>
    <x v="0"/>
    <s v="tier - 3"/>
    <x v="12"/>
    <x v="4"/>
  </r>
  <r>
    <s v="Id555"/>
    <s v="  Brian"/>
    <n v="51.65"/>
    <n v="5.3"/>
    <s v="Yes"/>
    <x v="0"/>
    <x v="0"/>
    <n v="0"/>
    <x v="1"/>
    <x v="0"/>
    <x v="2"/>
    <d v="1989-09-01T00:00:00"/>
    <n v="4859.8900000000003"/>
    <x v="0"/>
    <s v="tier - 3"/>
    <x v="2"/>
    <x v="13"/>
  </r>
  <r>
    <s v="Id556"/>
    <s v="  Mike G"/>
    <n v="44.52"/>
    <n v="8.64"/>
    <s v="Yes"/>
    <x v="0"/>
    <x v="1"/>
    <n v="1"/>
    <x v="1"/>
    <x v="0"/>
    <x v="0"/>
    <d v="1997-09-29T00:00:00"/>
    <n v="4877.9799999999996"/>
    <x v="0"/>
    <s v="tier - 3"/>
    <x v="1"/>
    <x v="6"/>
  </r>
  <r>
    <s v="Id557"/>
    <s v="  Simonezitrone Sr"/>
    <n v="53.29"/>
    <n v="4.03"/>
    <s v="No"/>
    <x v="0"/>
    <x v="1"/>
    <n v="1"/>
    <x v="1"/>
    <x v="0"/>
    <x v="2"/>
    <d v="1986-12-23T00:00:00"/>
    <n v="4883.87"/>
    <x v="0"/>
    <s v="tier - 1"/>
    <x v="2"/>
    <x v="18"/>
  </r>
  <r>
    <s v="Id558"/>
    <s v="  Nicholas"/>
    <n v="46.63"/>
    <n v="4.26"/>
    <s v="Yes"/>
    <x v="0"/>
    <x v="0"/>
    <n v="2"/>
    <x v="1"/>
    <x v="0"/>
    <x v="2"/>
    <d v="1986-10-27T00:00:00"/>
    <n v="4889.04"/>
    <x v="0"/>
    <s v="tier - 1"/>
    <x v="0"/>
    <x v="18"/>
  </r>
  <r>
    <s v="Id559"/>
    <s v="  Angela M"/>
    <n v="28.88"/>
    <n v="5.35"/>
    <s v="No"/>
    <x v="0"/>
    <x v="1"/>
    <n v="1"/>
    <x v="0"/>
    <x v="1"/>
    <x v="2"/>
    <d v="1989-07-10T00:00:00"/>
    <n v="4890"/>
    <x v="1"/>
    <s v="tier - 2"/>
    <x v="0"/>
    <x v="13"/>
  </r>
  <r>
    <s v="Id561"/>
    <s v="  Erin M"/>
    <n v="23.65"/>
    <n v="4.5"/>
    <s v="No"/>
    <x v="0"/>
    <x v="0"/>
    <n v="0"/>
    <x v="1"/>
    <x v="2"/>
    <x v="2"/>
    <d v="1988-09-23T00:00:00"/>
    <n v="4894.75"/>
    <x v="1"/>
    <s v="tier - 3"/>
    <x v="1"/>
    <x v="15"/>
  </r>
  <r>
    <s v="Id562"/>
    <s v="  Bobby E"/>
    <n v="49.09"/>
    <n v="8.3800000000000008"/>
    <s v="Yes"/>
    <x v="0"/>
    <x v="0"/>
    <n v="2"/>
    <x v="1"/>
    <x v="0"/>
    <x v="0"/>
    <d v="1993-07-10T00:00:00"/>
    <n v="4906.41"/>
    <x v="0"/>
    <s v="tier - 1"/>
    <x v="1"/>
    <x v="1"/>
  </r>
  <r>
    <s v="Id563"/>
    <s v="  Daniel P"/>
    <n v="28.024999999999999"/>
    <n v="7.03"/>
    <s v="No"/>
    <x v="0"/>
    <x v="0"/>
    <n v="0"/>
    <x v="0"/>
    <x v="1"/>
    <x v="0"/>
    <d v="1981-10-18T00:00:00"/>
    <n v="4911.8900000000003"/>
    <x v="0"/>
    <s v="tier - 3"/>
    <x v="0"/>
    <x v="19"/>
  </r>
  <r>
    <s v="Id564"/>
    <s v="  Marie E"/>
    <n v="43.32"/>
    <n v="8.75"/>
    <s v="Yes"/>
    <x v="0"/>
    <x v="1"/>
    <n v="1"/>
    <x v="1"/>
    <x v="0"/>
    <x v="0"/>
    <d v="2002-08-21T00:00:00"/>
    <n v="4915.0600000000004"/>
    <x v="0"/>
    <s v="tier - 1"/>
    <x v="12"/>
    <x v="5"/>
  </r>
  <r>
    <s v="Id565"/>
    <s v="  Katie"/>
    <n v="45.92"/>
    <n v="9.51"/>
    <s v="No"/>
    <x v="0"/>
    <x v="0"/>
    <n v="0"/>
    <x v="1"/>
    <x v="0"/>
    <x v="0"/>
    <d v="1993-08-10T00:00:00"/>
    <n v="4922.92"/>
    <x v="0"/>
    <s v="tier - 2"/>
    <x v="1"/>
    <x v="1"/>
  </r>
  <r>
    <s v="Id566"/>
    <s v="  Eric D"/>
    <n v="44.03"/>
    <n v="9.36"/>
    <s v="No"/>
    <x v="0"/>
    <x v="0"/>
    <n v="0"/>
    <x v="1"/>
    <x v="0"/>
    <x v="0"/>
    <d v="1991-08-23T00:00:00"/>
    <n v="4931.6499999999996"/>
    <x v="0"/>
    <s v="tier - 3"/>
    <x v="2"/>
    <x v="14"/>
  </r>
  <r>
    <s v="Id567"/>
    <s v="  Tara"/>
    <n v="24.6"/>
    <n v="4.8099999999999996"/>
    <s v="No"/>
    <x v="0"/>
    <x v="0"/>
    <n v="0"/>
    <x v="0"/>
    <x v="2"/>
    <x v="2"/>
    <d v="1991-11-27T00:00:00"/>
    <n v="4934.71"/>
    <x v="0"/>
    <s v="tier - 3"/>
    <x v="2"/>
    <x v="14"/>
  </r>
  <r>
    <s v="Id568"/>
    <s v="  Haley L"/>
    <n v="49.15"/>
    <n v="8.08"/>
    <s v="No"/>
    <x v="0"/>
    <x v="0"/>
    <n v="0"/>
    <x v="1"/>
    <x v="0"/>
    <x v="0"/>
    <d v="1974-06-26T00:00:00"/>
    <n v="4942.0600000000004"/>
    <x v="0"/>
    <s v="tier - 2"/>
    <x v="0"/>
    <x v="28"/>
  </r>
  <r>
    <s v="Id569"/>
    <s v="  Kayla B"/>
    <n v="28.31"/>
    <n v="6.29"/>
    <s v="No"/>
    <x v="0"/>
    <x v="1"/>
    <n v="1"/>
    <x v="0"/>
    <x v="1"/>
    <x v="1"/>
    <d v="1991-08-30T00:00:00"/>
    <n v="4949.76"/>
    <x v="0"/>
    <s v="tier - 1"/>
    <x v="0"/>
    <x v="14"/>
  </r>
  <r>
    <s v="Id570"/>
    <s v="  Mark D"/>
    <n v="22.99"/>
    <n v="6.29"/>
    <s v="No"/>
    <x v="0"/>
    <x v="0"/>
    <n v="1"/>
    <x v="0"/>
    <x v="2"/>
    <x v="1"/>
    <d v="1973-11-07T00:00:00"/>
    <n v="4985.22"/>
    <x v="0"/>
    <s v="tier - 3"/>
    <x v="0"/>
    <x v="29"/>
  </r>
  <r>
    <s v="Id571"/>
    <s v="  Patrick J"/>
    <n v="29.07"/>
    <n v="5.12"/>
    <s v="No"/>
    <x v="0"/>
    <x v="1"/>
    <n v="1"/>
    <x v="0"/>
    <x v="1"/>
    <x v="2"/>
    <d v="1988-06-24T00:00:00"/>
    <n v="4992.38"/>
    <x v="0"/>
    <s v="tier - 3"/>
    <x v="8"/>
    <x v="15"/>
  </r>
  <r>
    <s v="Id572"/>
    <s v="  Alejandro"/>
    <n v="42.02"/>
    <n v="9.9499999999999993"/>
    <s v="Yes"/>
    <x v="0"/>
    <x v="1"/>
    <n v="1"/>
    <x v="1"/>
    <x v="0"/>
    <x v="0"/>
    <d v="2001-10-05T00:00:00"/>
    <n v="4999.04"/>
    <x v="0"/>
    <s v="tier - 2"/>
    <x v="2"/>
    <x v="3"/>
  </r>
  <r>
    <s v="Id573"/>
    <s v="  Beth A"/>
    <n v="49.07"/>
    <n v="9.08"/>
    <s v="Yes"/>
    <x v="0"/>
    <x v="0"/>
    <n v="1"/>
    <x v="1"/>
    <x v="0"/>
    <x v="0"/>
    <d v="1988-09-04T00:00:00"/>
    <n v="5002.78"/>
    <x v="0"/>
    <s v="tier - 2"/>
    <x v="0"/>
    <x v="15"/>
  </r>
  <r>
    <s v="Id574"/>
    <s v="  Jason R"/>
    <n v="19.8"/>
    <n v="4.82"/>
    <s v="No"/>
    <x v="0"/>
    <x v="0"/>
    <n v="0"/>
    <x v="0"/>
    <x v="2"/>
    <x v="2"/>
    <d v="1977-06-09T00:00:00"/>
    <n v="5003.7700000000004"/>
    <x v="0"/>
    <s v="tier - 3"/>
    <x v="0"/>
    <x v="26"/>
  </r>
  <r>
    <s v="Id575"/>
    <s v="  Yoshinori"/>
    <n v="27.36"/>
    <n v="4.6500000000000004"/>
    <s v="No"/>
    <x v="1"/>
    <x v="0"/>
    <n v="1"/>
    <x v="0"/>
    <x v="1"/>
    <x v="2"/>
    <d v="1988-07-08T00:00:00"/>
    <n v="5003.8500000000004"/>
    <x v="0"/>
    <s v="tier - 3"/>
    <x v="2"/>
    <x v="15"/>
  </r>
  <r>
    <s v="Id576"/>
    <s v="  Adrienne G"/>
    <n v="42.95"/>
    <n v="5.16"/>
    <s v="Yes"/>
    <x v="0"/>
    <x v="0"/>
    <n v="1"/>
    <x v="1"/>
    <x v="0"/>
    <x v="2"/>
    <d v="1988-11-09T00:00:00"/>
    <n v="5012.47"/>
    <x v="0"/>
    <s v="tier - 3"/>
    <x v="2"/>
    <x v="15"/>
  </r>
  <r>
    <s v="Id577"/>
    <s v="  Meredith"/>
    <n v="42.66"/>
    <n v="10.44"/>
    <s v="No"/>
    <x v="0"/>
    <x v="0"/>
    <n v="0"/>
    <x v="1"/>
    <x v="0"/>
    <x v="0"/>
    <d v="1985-12-28T00:00:00"/>
    <n v="5028.1499999999996"/>
    <x v="2"/>
    <s v="tier - 2"/>
    <x v="1"/>
    <x v="20"/>
  </r>
  <r>
    <s v="Id578"/>
    <s v="  Junyong"/>
    <n v="33.630000000000003"/>
    <n v="5.69"/>
    <s v="No"/>
    <x v="0"/>
    <x v="0"/>
    <n v="1"/>
    <x v="1"/>
    <x v="0"/>
    <x v="2"/>
    <d v="1991-09-10T00:00:00"/>
    <n v="5031.2700000000004"/>
    <x v="1"/>
    <s v="tier - 1"/>
    <x v="5"/>
    <x v="14"/>
  </r>
  <r>
    <s v="Id579"/>
    <s v="  Kristen A"/>
    <n v="26.84"/>
    <n v="6.5"/>
    <s v="No"/>
    <x v="0"/>
    <x v="0"/>
    <n v="0"/>
    <x v="0"/>
    <x v="1"/>
    <x v="0"/>
    <d v="1986-06-29T00:00:00"/>
    <n v="5034.1000000000004"/>
    <x v="0"/>
    <s v="tier - 2"/>
    <x v="0"/>
    <x v="18"/>
  </r>
  <r>
    <s v="Id580"/>
    <s v="  Maria I"/>
    <n v="28.3"/>
    <n v="5.73"/>
    <s v="No"/>
    <x v="0"/>
    <x v="1"/>
    <n v="1"/>
    <x v="0"/>
    <x v="1"/>
    <x v="1"/>
    <d v="1997-12-04T00:00:00"/>
    <n v="5038.57"/>
    <x v="0"/>
    <s v="tier - 2"/>
    <x v="7"/>
    <x v="6"/>
  </r>
  <r>
    <s v="Id581"/>
    <s v="  Jonathan"/>
    <n v="27.06"/>
    <n v="5.74"/>
    <s v="Yes"/>
    <x v="0"/>
    <x v="0"/>
    <n v="0"/>
    <x v="0"/>
    <x v="1"/>
    <x v="1"/>
    <d v="2001-10-16T00:00:00"/>
    <n v="5043.13"/>
    <x v="0"/>
    <s v="tier - 3"/>
    <x v="2"/>
    <x v="3"/>
  </r>
  <r>
    <s v="Id582"/>
    <s v="  Phil"/>
    <n v="47.13"/>
    <n v="8.6999999999999993"/>
    <s v="No"/>
    <x v="0"/>
    <x v="0"/>
    <n v="0"/>
    <x v="1"/>
    <x v="0"/>
    <x v="0"/>
    <d v="1997-07-29T00:00:00"/>
    <n v="5045.1499999999996"/>
    <x v="0"/>
    <s v="tier - 2"/>
    <x v="1"/>
    <x v="6"/>
  </r>
  <r>
    <s v="Id583"/>
    <s v="  Benjamina C"/>
    <n v="51.72"/>
    <n v="5.09"/>
    <s v="No"/>
    <x v="0"/>
    <x v="0"/>
    <n v="0"/>
    <x v="1"/>
    <x v="0"/>
    <x v="2"/>
    <d v="1980-09-07T00:00:00"/>
    <n v="5054.05"/>
    <x v="0"/>
    <s v="tier - 2"/>
    <x v="0"/>
    <x v="24"/>
  </r>
  <r>
    <s v="Id584"/>
    <s v="  Christopher"/>
    <n v="48.59"/>
    <n v="5.57"/>
    <s v="No"/>
    <x v="0"/>
    <x v="0"/>
    <n v="0"/>
    <x v="1"/>
    <x v="0"/>
    <x v="2"/>
    <d v="1993-06-11T00:00:00"/>
    <n v="5059.5600000000004"/>
    <x v="0"/>
    <s v="tier - 1"/>
    <x v="11"/>
    <x v="1"/>
  </r>
  <r>
    <s v="Id585"/>
    <s v="  Alison B"/>
    <n v="45.18"/>
    <n v="10.87"/>
    <s v="No"/>
    <x v="0"/>
    <x v="0"/>
    <n v="0"/>
    <x v="1"/>
    <x v="0"/>
    <x v="0"/>
    <d v="1978-11-22T00:00:00"/>
    <n v="5077.1899999999996"/>
    <x v="0"/>
    <s v="tier - 3"/>
    <x v="1"/>
    <x v="27"/>
  </r>
  <r>
    <s v="Id586"/>
    <s v="  Caroline"/>
    <n v="27.9"/>
    <n v="6.02"/>
    <s v="No"/>
    <x v="0"/>
    <x v="1"/>
    <n v="1"/>
    <x v="0"/>
    <x v="1"/>
    <x v="1"/>
    <d v="1997-07-14T00:00:00"/>
    <n v="5080.1000000000004"/>
    <x v="1"/>
    <s v="tier - 2"/>
    <x v="2"/>
    <x v="6"/>
  </r>
  <r>
    <s v="Id587"/>
    <s v="  Alexis N"/>
    <n v="51.33"/>
    <n v="7"/>
    <s v="No"/>
    <x v="0"/>
    <x v="0"/>
    <n v="0"/>
    <x v="1"/>
    <x v="0"/>
    <x v="0"/>
    <d v="1999-06-19T00:00:00"/>
    <n v="5087.92"/>
    <x v="0"/>
    <s v="tier - 2"/>
    <x v="14"/>
    <x v="7"/>
  </r>
  <r>
    <s v="Id588"/>
    <s v="  Shanda L"/>
    <n v="30.59"/>
    <n v="5.56"/>
    <s v="Yes"/>
    <x v="0"/>
    <x v="0"/>
    <n v="1"/>
    <x v="1"/>
    <x v="0"/>
    <x v="2"/>
    <d v="1987-11-18T00:00:00"/>
    <n v="5116.5"/>
    <x v="0"/>
    <s v="tier - 2"/>
    <x v="1"/>
    <x v="17"/>
  </r>
  <r>
    <s v="Id589"/>
    <s v="  Lacey"/>
    <n v="39.229999999999997"/>
    <n v="8.4499999999999993"/>
    <s v="No"/>
    <x v="0"/>
    <x v="0"/>
    <n v="0"/>
    <x v="1"/>
    <x v="0"/>
    <x v="0"/>
    <d v="1988-11-01T00:00:00"/>
    <n v="5124.1899999999996"/>
    <x v="0"/>
    <s v="tier - 3"/>
    <x v="0"/>
    <x v="15"/>
  </r>
  <r>
    <s v="Id590"/>
    <s v="  Laurette"/>
    <n v="19.094999999999999"/>
    <n v="6.19"/>
    <s v="No"/>
    <x v="0"/>
    <x v="0"/>
    <n v="0"/>
    <x v="0"/>
    <x v="2"/>
    <x v="1"/>
    <d v="1987-09-13T00:00:00"/>
    <n v="5125.22"/>
    <x v="2"/>
    <s v="tier - 2"/>
    <x v="1"/>
    <x v="17"/>
  </r>
  <r>
    <s v="Id591"/>
    <s v="  Jason"/>
    <n v="49.72"/>
    <n v="7.71"/>
    <s v="No"/>
    <x v="0"/>
    <x v="0"/>
    <n v="0"/>
    <x v="1"/>
    <x v="0"/>
    <x v="0"/>
    <d v="1988-09-15T00:00:00"/>
    <n v="5136.75"/>
    <x v="0"/>
    <s v="tier - 1"/>
    <x v="0"/>
    <x v="15"/>
  </r>
  <r>
    <s v="Id592"/>
    <s v="  Mary"/>
    <n v="21.754999999999999"/>
    <n v="4.63"/>
    <s v="No"/>
    <x v="0"/>
    <x v="1"/>
    <n v="1"/>
    <x v="0"/>
    <x v="2"/>
    <x v="2"/>
    <d v="1993-12-10T00:00:00"/>
    <n v="5138.26"/>
    <x v="0"/>
    <s v="tier - 2"/>
    <x v="0"/>
    <x v="1"/>
  </r>
  <r>
    <s v="Id593"/>
    <s v="  Kati A"/>
    <n v="48.39"/>
    <n v="4.6100000000000003"/>
    <s v="No"/>
    <x v="0"/>
    <x v="0"/>
    <n v="0"/>
    <x v="1"/>
    <x v="0"/>
    <x v="2"/>
    <d v="1984-08-22T00:00:00"/>
    <n v="5144.18"/>
    <x v="0"/>
    <s v="tier - 1"/>
    <x v="0"/>
    <x v="21"/>
  </r>
  <r>
    <s v="Id594"/>
    <s v="  Kelly J"/>
    <n v="47.15"/>
    <n v="9.5299999999999994"/>
    <s v="Yes"/>
    <x v="0"/>
    <x v="0"/>
    <n v="1"/>
    <x v="1"/>
    <x v="0"/>
    <x v="0"/>
    <d v="1990-08-22T00:00:00"/>
    <n v="5148.55"/>
    <x v="0"/>
    <s v="tier - 2"/>
    <x v="8"/>
    <x v="16"/>
  </r>
  <r>
    <s v="Id595"/>
    <s v="  Greer D"/>
    <n v="47.59"/>
    <n v="11.43"/>
    <s v="Yes"/>
    <x v="0"/>
    <x v="0"/>
    <n v="2"/>
    <x v="1"/>
    <x v="0"/>
    <x v="0"/>
    <d v="1990-10-09T00:00:00"/>
    <n v="5152.13"/>
    <x v="0"/>
    <s v="tier - 2"/>
    <x v="2"/>
    <x v="16"/>
  </r>
  <r>
    <s v="Id596"/>
    <s v="  Brent"/>
    <n v="39.81"/>
    <n v="7.65"/>
    <s v="Yes"/>
    <x v="0"/>
    <x v="1"/>
    <n v="1"/>
    <x v="1"/>
    <x v="0"/>
    <x v="0"/>
    <d v="1991-08-29T00:00:00"/>
    <n v="5166.96"/>
    <x v="0"/>
    <s v="tier - 2"/>
    <x v="1"/>
    <x v="14"/>
  </r>
  <r>
    <s v="Id597"/>
    <s v="  Eugene M"/>
    <n v="31.02"/>
    <n v="5.87"/>
    <s v="Yes"/>
    <x v="0"/>
    <x v="0"/>
    <n v="0"/>
    <x v="1"/>
    <x v="0"/>
    <x v="1"/>
    <d v="1984-10-16T00:00:00"/>
    <n v="5177.12"/>
    <x v="0"/>
    <s v="tier - 1"/>
    <x v="0"/>
    <x v="21"/>
  </r>
  <r>
    <s v="Id598"/>
    <s v="  Erin D"/>
    <n v="24.75"/>
    <n v="4.3600000000000003"/>
    <s v="Yes"/>
    <x v="0"/>
    <x v="0"/>
    <n v="1"/>
    <x v="0"/>
    <x v="2"/>
    <x v="2"/>
    <d v="1979-09-12T00:00:00"/>
    <n v="5195.58"/>
    <x v="0"/>
    <s v="tier - 2"/>
    <x v="0"/>
    <x v="25"/>
  </r>
  <r>
    <s v="Id599"/>
    <s v="  Kamilla"/>
    <n v="30.114999999999998"/>
    <n v="10.119999999999999"/>
    <s v="No"/>
    <x v="0"/>
    <x v="0"/>
    <n v="3"/>
    <x v="1"/>
    <x v="0"/>
    <x v="0"/>
    <d v="2004-06-06T00:00:00"/>
    <n v="5198.6899999999996"/>
    <x v="0"/>
    <s v="tier - 2"/>
    <x v="15"/>
    <x v="12"/>
  </r>
  <r>
    <s v="Id600"/>
    <s v="  Wayne I"/>
    <n v="26.03"/>
    <n v="4.01"/>
    <s v="No"/>
    <x v="0"/>
    <x v="1"/>
    <n v="1"/>
    <x v="0"/>
    <x v="1"/>
    <x v="2"/>
    <d v="1983-10-24T00:00:00"/>
    <n v="5207.97"/>
    <x v="0"/>
    <s v="tier - 2"/>
    <x v="1"/>
    <x v="22"/>
  </r>
  <r>
    <s v="Id601"/>
    <s v="  Tracy L"/>
    <n v="20.045000000000002"/>
    <n v="4.7699999999999996"/>
    <s v="Yes"/>
    <x v="0"/>
    <x v="0"/>
    <n v="1"/>
    <x v="0"/>
    <x v="2"/>
    <x v="2"/>
    <d v="1993-06-17T00:00:00"/>
    <n v="5209.58"/>
    <x v="1"/>
    <s v="tier - 3"/>
    <x v="12"/>
    <x v="1"/>
  </r>
  <r>
    <s v="Id602"/>
    <s v="  Heather"/>
    <n v="40.24"/>
    <n v="6.83"/>
    <s v="No"/>
    <x v="0"/>
    <x v="0"/>
    <n v="0"/>
    <x v="1"/>
    <x v="0"/>
    <x v="0"/>
    <d v="1999-12-01T00:00:00"/>
    <n v="5213.22"/>
    <x v="0"/>
    <s v="tier - 1"/>
    <x v="1"/>
    <x v="7"/>
  </r>
  <r>
    <s v="Id603"/>
    <s v="  Megan C"/>
    <n v="43.15"/>
    <n v="6.14"/>
    <s v="Yes"/>
    <x v="0"/>
    <x v="1"/>
    <n v="1"/>
    <x v="1"/>
    <x v="0"/>
    <x v="1"/>
    <d v="1995-06-06T00:00:00"/>
    <n v="5216.4799999999996"/>
    <x v="0"/>
    <s v="tier - 2"/>
    <x v="7"/>
    <x v="11"/>
  </r>
  <r>
    <s v="Id604"/>
    <s v="  Jonathan"/>
    <n v="27.7"/>
    <n v="5.6"/>
    <s v="No"/>
    <x v="0"/>
    <x v="1"/>
    <n v="1"/>
    <x v="0"/>
    <x v="1"/>
    <x v="2"/>
    <d v="1987-06-29T00:00:00"/>
    <n v="5227.99"/>
    <x v="0"/>
    <s v="tier - 1"/>
    <x v="8"/>
    <x v="17"/>
  </r>
  <r>
    <s v="Id605"/>
    <s v="  Greg D"/>
    <n v="45.68"/>
    <n v="4.8"/>
    <s v="No"/>
    <x v="0"/>
    <x v="0"/>
    <n v="2"/>
    <x v="1"/>
    <x v="0"/>
    <x v="2"/>
    <d v="1987-12-26T00:00:00"/>
    <n v="5240.7700000000004"/>
    <x v="0"/>
    <s v="tier - 2"/>
    <x v="2"/>
    <x v="17"/>
  </r>
  <r>
    <s v="Id606"/>
    <s v="  Steven L"/>
    <n v="27.3"/>
    <n v="11.89"/>
    <s v="No"/>
    <x v="0"/>
    <x v="0"/>
    <n v="0"/>
    <x v="0"/>
    <x v="1"/>
    <x v="0"/>
    <d v="1987-07-05T00:00:00"/>
    <n v="5245.23"/>
    <x v="0"/>
    <s v="tier - 2"/>
    <x v="0"/>
    <x v="17"/>
  </r>
  <r>
    <s v="Id607"/>
    <s v="  Gianfilippo"/>
    <n v="54.45"/>
    <n v="4.7300000000000004"/>
    <s v="Yes"/>
    <x v="0"/>
    <x v="0"/>
    <n v="1"/>
    <x v="1"/>
    <x v="0"/>
    <x v="2"/>
    <d v="1987-09-09T00:00:00"/>
    <n v="5246.05"/>
    <x v="0"/>
    <s v="tier - 3"/>
    <x v="2"/>
    <x v="17"/>
  </r>
  <r>
    <s v="Id608"/>
    <s v="  Hector"/>
    <n v="54.43"/>
    <n v="4.6100000000000003"/>
    <s v="Yes"/>
    <x v="0"/>
    <x v="0"/>
    <n v="1"/>
    <x v="1"/>
    <x v="0"/>
    <x v="2"/>
    <d v="1990-07-06T00:00:00"/>
    <n v="5253.52"/>
    <x v="1"/>
    <s v="tier - 3"/>
    <x v="2"/>
    <x v="16"/>
  </r>
  <r>
    <s v="Id609"/>
    <s v="  Mark W"/>
    <n v="48.01"/>
    <n v="7.3"/>
    <s v="No"/>
    <x v="0"/>
    <x v="0"/>
    <n v="0"/>
    <x v="1"/>
    <x v="0"/>
    <x v="0"/>
    <d v="1989-11-25T00:00:00"/>
    <n v="5257.51"/>
    <x v="0"/>
    <s v="tier - 2"/>
    <x v="1"/>
    <x v="13"/>
  </r>
  <r>
    <s v="Id610"/>
    <s v="  Aubri"/>
    <n v="48.32"/>
    <n v="5.88"/>
    <s v="No"/>
    <x v="0"/>
    <x v="0"/>
    <n v="0"/>
    <x v="1"/>
    <x v="0"/>
    <x v="1"/>
    <d v="1989-07-19T00:00:00"/>
    <n v="5261.47"/>
    <x v="0"/>
    <s v="tier - 2"/>
    <x v="1"/>
    <x v="13"/>
  </r>
  <r>
    <s v="Id611"/>
    <s v="  Justin"/>
    <n v="22.895"/>
    <n v="4.0599999999999996"/>
    <s v="No"/>
    <x v="0"/>
    <x v="1"/>
    <n v="1"/>
    <x v="0"/>
    <x v="2"/>
    <x v="2"/>
    <d v="1986-10-25T00:00:00"/>
    <n v="5266.37"/>
    <x v="0"/>
    <s v="tier - 2"/>
    <x v="1"/>
    <x v="18"/>
  </r>
  <r>
    <s v="Id612"/>
    <s v="  Megan A"/>
    <n v="54.85"/>
    <n v="4.9000000000000004"/>
    <s v="No"/>
    <x v="0"/>
    <x v="0"/>
    <n v="1"/>
    <x v="1"/>
    <x v="0"/>
    <x v="2"/>
    <d v="1986-09-20T00:00:00"/>
    <n v="5267.82"/>
    <x v="0"/>
    <s v="tier - 2"/>
    <x v="1"/>
    <x v="18"/>
  </r>
  <r>
    <s v="Id613"/>
    <s v="  Erika M"/>
    <n v="21.85"/>
    <n v="5.52"/>
    <s v="No"/>
    <x v="0"/>
    <x v="1"/>
    <n v="1"/>
    <x v="0"/>
    <x v="2"/>
    <x v="2"/>
    <d v="1986-10-20T00:00:00"/>
    <n v="5272.18"/>
    <x v="0"/>
    <s v="tier - 3"/>
    <x v="1"/>
    <x v="18"/>
  </r>
  <r>
    <s v="Id614"/>
    <s v="  Daniel G"/>
    <n v="51.86"/>
    <n v="5.2"/>
    <s v="Yes"/>
    <x v="0"/>
    <x v="0"/>
    <n v="0"/>
    <x v="1"/>
    <x v="0"/>
    <x v="2"/>
    <d v="1987-09-01T00:00:00"/>
    <n v="5275.86"/>
    <x v="0"/>
    <s v="tier - 2"/>
    <x v="0"/>
    <x v="17"/>
  </r>
  <r>
    <s v="Id615"/>
    <s v="  Devin C"/>
    <n v="39.049999999999997"/>
    <n v="7.59"/>
    <s v="No"/>
    <x v="0"/>
    <x v="0"/>
    <n v="3"/>
    <x v="1"/>
    <x v="0"/>
    <x v="0"/>
    <d v="1974-11-12T00:00:00"/>
    <n v="5291.71"/>
    <x v="0"/>
    <s v="tier - 2"/>
    <x v="1"/>
    <x v="28"/>
  </r>
  <r>
    <s v="Id616"/>
    <s v="  Louise A"/>
    <n v="31.824999999999999"/>
    <n v="8.2799999999999994"/>
    <s v="No"/>
    <x v="0"/>
    <x v="0"/>
    <n v="3"/>
    <x v="1"/>
    <x v="0"/>
    <x v="0"/>
    <d v="2004-08-22T00:00:00"/>
    <n v="5293.67"/>
    <x v="0"/>
    <s v="tier - 2"/>
    <x v="15"/>
    <x v="9"/>
  </r>
  <r>
    <s v="Id617"/>
    <s v="  Sarah"/>
    <n v="46.43"/>
    <n v="6.72"/>
    <s v="No"/>
    <x v="0"/>
    <x v="0"/>
    <n v="0"/>
    <x v="1"/>
    <x v="0"/>
    <x v="0"/>
    <d v="2000-09-09T00:00:00"/>
    <n v="5306.7"/>
    <x v="0"/>
    <s v="tier - 3"/>
    <x v="1"/>
    <x v="10"/>
  </r>
  <r>
    <s v="Id618"/>
    <s v="  Amy"/>
    <n v="53.63"/>
    <n v="5.47"/>
    <s v="Yes"/>
    <x v="0"/>
    <x v="0"/>
    <n v="1"/>
    <x v="1"/>
    <x v="0"/>
    <x v="2"/>
    <d v="1994-11-13T00:00:00"/>
    <n v="5312.17"/>
    <x v="0"/>
    <s v="tier - 2"/>
    <x v="1"/>
    <x v="11"/>
  </r>
  <r>
    <s v="Id619"/>
    <s v="  Brittany L"/>
    <n v="48.7"/>
    <n v="4.71"/>
    <s v="No"/>
    <x v="0"/>
    <x v="0"/>
    <n v="0"/>
    <x v="1"/>
    <x v="0"/>
    <x v="2"/>
    <d v="1974-09-02T00:00:00"/>
    <n v="5322.24"/>
    <x v="0"/>
    <s v="tier - 1"/>
    <x v="1"/>
    <x v="28"/>
  </r>
  <r>
    <s v="Id620"/>
    <s v="  Jessica L"/>
    <n v="48.81"/>
    <n v="5.49"/>
    <s v="No"/>
    <x v="0"/>
    <x v="0"/>
    <n v="0"/>
    <x v="1"/>
    <x v="0"/>
    <x v="2"/>
    <d v="1992-06-18T00:00:00"/>
    <n v="5325.65"/>
    <x v="0"/>
    <s v="tier - 1"/>
    <x v="2"/>
    <x v="0"/>
  </r>
  <r>
    <s v="Id621"/>
    <s v="  Kristina K"/>
    <n v="47.53"/>
    <n v="4.72"/>
    <s v="No"/>
    <x v="0"/>
    <x v="0"/>
    <n v="0"/>
    <x v="1"/>
    <x v="0"/>
    <x v="2"/>
    <d v="1991-08-28T00:00:00"/>
    <n v="5327.4"/>
    <x v="0"/>
    <s v="tier - 1"/>
    <x v="1"/>
    <x v="14"/>
  </r>
  <r>
    <s v="Id622"/>
    <s v="  Brad"/>
    <n v="36.85"/>
    <n v="6.7"/>
    <s v="No"/>
    <x v="0"/>
    <x v="0"/>
    <n v="0"/>
    <x v="1"/>
    <x v="0"/>
    <x v="0"/>
    <d v="1972-12-15T00:00:00"/>
    <n v="5344.81"/>
    <x v="0"/>
    <s v="tier - 3"/>
    <x v="0"/>
    <x v="30"/>
  </r>
  <r>
    <s v="Id623"/>
    <s v="  Margaret O"/>
    <n v="29.3"/>
    <n v="5.5"/>
    <s v="No"/>
    <x v="0"/>
    <x v="0"/>
    <n v="0"/>
    <x v="1"/>
    <x v="1"/>
    <x v="2"/>
    <d v="1989-11-07T00:00:00"/>
    <n v="5354.07"/>
    <x v="0"/>
    <s v="tier - 3"/>
    <x v="8"/>
    <x v="13"/>
  </r>
  <r>
    <s v="Id624"/>
    <s v="  Craig R"/>
    <n v="19.3"/>
    <n v="4.46"/>
    <s v="No"/>
    <x v="0"/>
    <x v="0"/>
    <n v="1"/>
    <x v="0"/>
    <x v="2"/>
    <x v="2"/>
    <d v="1994-12-07T00:00:00"/>
    <n v="5364.66"/>
    <x v="0"/>
    <s v="tier - 1"/>
    <x v="2"/>
    <x v="11"/>
  </r>
  <r>
    <s v="Id625"/>
    <s v="  Simo"/>
    <n v="24.13"/>
    <n v="5.29"/>
    <s v="Yes"/>
    <x v="0"/>
    <x v="1"/>
    <n v="1"/>
    <x v="0"/>
    <x v="2"/>
    <x v="2"/>
    <d v="1986-06-01T00:00:00"/>
    <n v="5373.36"/>
    <x v="0"/>
    <s v="tier - 2"/>
    <x v="1"/>
    <x v="20"/>
  </r>
  <r>
    <s v="Id626"/>
    <s v="  Christopher J"/>
    <n v="46.7"/>
    <n v="10.99"/>
    <s v="No"/>
    <x v="0"/>
    <x v="0"/>
    <n v="0"/>
    <x v="1"/>
    <x v="0"/>
    <x v="0"/>
    <d v="1989-11-18T00:00:00"/>
    <n v="5375.04"/>
    <x v="0"/>
    <s v="tier - 1"/>
    <x v="2"/>
    <x v="13"/>
  </r>
  <r>
    <s v="Id627"/>
    <s v="  Mario Sr"/>
    <n v="45.27"/>
    <n v="5.2"/>
    <s v="Yes"/>
    <x v="0"/>
    <x v="0"/>
    <n v="0"/>
    <x v="1"/>
    <x v="0"/>
    <x v="2"/>
    <d v="1986-07-22T00:00:00"/>
    <n v="5377.46"/>
    <x v="0"/>
    <s v="tier - 3"/>
    <x v="1"/>
    <x v="18"/>
  </r>
  <r>
    <s v="Id628"/>
    <s v="  Meghann R"/>
    <n v="44.29"/>
    <n v="9.66"/>
    <s v="No"/>
    <x v="0"/>
    <x v="0"/>
    <n v="2"/>
    <x v="1"/>
    <x v="0"/>
    <x v="0"/>
    <d v="1984-06-01T00:00:00"/>
    <n v="5383.54"/>
    <x v="0"/>
    <s v="tier - 3"/>
    <x v="2"/>
    <x v="22"/>
  </r>
  <r>
    <s v="Id629"/>
    <s v="  Scott M"/>
    <n v="54.59"/>
    <n v="4.22"/>
    <s v="Yes"/>
    <x v="0"/>
    <x v="0"/>
    <n v="1"/>
    <x v="1"/>
    <x v="0"/>
    <x v="2"/>
    <d v="1988-08-08T00:00:00"/>
    <n v="5385.34"/>
    <x v="0"/>
    <s v="tier - 3"/>
    <x v="1"/>
    <x v="15"/>
  </r>
  <r>
    <s v="Id630"/>
    <s v="  Caitlin E"/>
    <n v="32.965000000000003"/>
    <n v="11.78"/>
    <s v="No"/>
    <x v="0"/>
    <x v="0"/>
    <n v="0"/>
    <x v="1"/>
    <x v="0"/>
    <x v="0"/>
    <d v="1989-11-06T00:00:00"/>
    <n v="5396.44"/>
    <x v="0"/>
    <s v="tier - 3"/>
    <x v="0"/>
    <x v="13"/>
  </r>
  <r>
    <s v="Id631"/>
    <s v="  Samantha A"/>
    <n v="38.049999999999997"/>
    <n v="9.6199999999999992"/>
    <s v="No"/>
    <x v="0"/>
    <x v="0"/>
    <n v="0"/>
    <x v="1"/>
    <x v="0"/>
    <x v="0"/>
    <d v="1984-09-03T00:00:00"/>
    <n v="5397.62"/>
    <x v="0"/>
    <s v="tier - 2"/>
    <x v="0"/>
    <x v="21"/>
  </r>
  <r>
    <s v="Id632"/>
    <s v="  Erik"/>
    <n v="46.14"/>
    <n v="10.78"/>
    <s v="No"/>
    <x v="0"/>
    <x v="0"/>
    <n v="0"/>
    <x v="1"/>
    <x v="0"/>
    <x v="0"/>
    <d v="1984-08-01T00:00:00"/>
    <n v="5400.98"/>
    <x v="0"/>
    <s v="tier - 2"/>
    <x v="0"/>
    <x v="21"/>
  </r>
  <r>
    <s v="Id633"/>
    <s v="  Christopher"/>
    <n v="41.325000000000003"/>
    <n v="5.1100000000000003"/>
    <s v="Yes"/>
    <x v="0"/>
    <x v="0"/>
    <n v="2"/>
    <x v="1"/>
    <x v="0"/>
    <x v="2"/>
    <d v="1985-12-23T00:00:00"/>
    <n v="5402.89"/>
    <x v="0"/>
    <s v="tier - 1"/>
    <x v="0"/>
    <x v="20"/>
  </r>
  <r>
    <s v="Id634"/>
    <s v="  Maya"/>
    <n v="44.64"/>
    <n v="7.18"/>
    <s v="No"/>
    <x v="0"/>
    <x v="0"/>
    <n v="0"/>
    <x v="1"/>
    <x v="0"/>
    <x v="0"/>
    <d v="1975-09-27T00:00:00"/>
    <n v="5411.99"/>
    <x v="0"/>
    <s v="tier - 3"/>
    <x v="1"/>
    <x v="31"/>
  </r>
  <r>
    <s v="Id636"/>
    <s v="  Hilda"/>
    <n v="43.11"/>
    <n v="4.67"/>
    <s v="Yes"/>
    <x v="0"/>
    <x v="0"/>
    <n v="0"/>
    <x v="1"/>
    <x v="0"/>
    <x v="2"/>
    <d v="1991-07-06T00:00:00"/>
    <n v="5425.02"/>
    <x v="0"/>
    <s v="tier - 1"/>
    <x v="1"/>
    <x v="14"/>
  </r>
  <r>
    <s v="Id637"/>
    <s v="  Stephanie"/>
    <n v="53.32"/>
    <n v="5.0599999999999996"/>
    <s v="No"/>
    <x v="0"/>
    <x v="0"/>
    <n v="0"/>
    <x v="1"/>
    <x v="0"/>
    <x v="2"/>
    <d v="1992-09-17T00:00:00"/>
    <n v="5428.73"/>
    <x v="1"/>
    <s v="tier - 1"/>
    <x v="12"/>
    <x v="0"/>
  </r>
  <r>
    <s v="Id638"/>
    <s v="  Doug"/>
    <n v="38.04"/>
    <n v="5.0199999999999996"/>
    <s v="Yes"/>
    <x v="0"/>
    <x v="0"/>
    <n v="1"/>
    <x v="1"/>
    <x v="0"/>
    <x v="2"/>
    <d v="1978-06-08T00:00:00"/>
    <n v="5428.98"/>
    <x v="0"/>
    <s v="tier - 2"/>
    <x v="1"/>
    <x v="26"/>
  </r>
  <r>
    <s v="Id639"/>
    <s v="  Bethany N"/>
    <n v="37.9"/>
    <n v="7.76"/>
    <s v="No"/>
    <x v="0"/>
    <x v="0"/>
    <n v="0"/>
    <x v="1"/>
    <x v="0"/>
    <x v="0"/>
    <d v="1982-08-25T00:00:00"/>
    <n v="5438.75"/>
    <x v="1"/>
    <s v="tier - 2"/>
    <x v="0"/>
    <x v="23"/>
  </r>
  <r>
    <s v="Id640"/>
    <s v="  Sandra H"/>
    <n v="39.6"/>
    <n v="9.32"/>
    <s v="No"/>
    <x v="0"/>
    <x v="0"/>
    <n v="0"/>
    <x v="1"/>
    <x v="0"/>
    <x v="0"/>
    <d v="1986-12-25T00:00:00"/>
    <n v="5458.05"/>
    <x v="0"/>
    <s v="tier - 2"/>
    <x v="8"/>
    <x v="18"/>
  </r>
  <r>
    <s v="Id641"/>
    <s v="  Takuo"/>
    <n v="50.92"/>
    <n v="5.31"/>
    <s v="Yes"/>
    <x v="0"/>
    <x v="0"/>
    <n v="1"/>
    <x v="1"/>
    <x v="0"/>
    <x v="2"/>
    <d v="1973-10-24T00:00:00"/>
    <n v="5466.88"/>
    <x v="0"/>
    <s v="tier - 2"/>
    <x v="0"/>
    <x v="29"/>
  </r>
  <r>
    <s v="Id642"/>
    <s v="  Kelly A"/>
    <n v="21.85"/>
    <n v="5.56"/>
    <s v="Yes"/>
    <x v="0"/>
    <x v="0"/>
    <n v="0"/>
    <x v="0"/>
    <x v="2"/>
    <x v="2"/>
    <d v="1986-12-02T00:00:00"/>
    <n v="5469.01"/>
    <x v="0"/>
    <s v="tier - 2"/>
    <x v="8"/>
    <x v="18"/>
  </r>
  <r>
    <s v="Id643"/>
    <s v="  Scott"/>
    <n v="36.08"/>
    <n v="7.11"/>
    <s v="Yes"/>
    <x v="0"/>
    <x v="1"/>
    <n v="1"/>
    <x v="1"/>
    <x v="0"/>
    <x v="0"/>
    <d v="1986-07-12T00:00:00"/>
    <n v="5472.45"/>
    <x v="0"/>
    <s v="tier - 3"/>
    <x v="2"/>
    <x v="18"/>
  </r>
  <r>
    <s v="Id644"/>
    <s v="  Benoit"/>
    <n v="40.44"/>
    <n v="5.13"/>
    <s v="Yes"/>
    <x v="0"/>
    <x v="1"/>
    <n v="1"/>
    <x v="1"/>
    <x v="0"/>
    <x v="2"/>
    <d v="1986-09-30T00:00:00"/>
    <n v="5478.04"/>
    <x v="0"/>
    <s v="tier - 3"/>
    <x v="0"/>
    <x v="18"/>
  </r>
  <r>
    <s v="Id645"/>
    <s v="  Elizabeth M"/>
    <n v="38.094999999999999"/>
    <n v="10.199999999999999"/>
    <s v="No"/>
    <x v="0"/>
    <x v="0"/>
    <n v="0"/>
    <x v="1"/>
    <x v="0"/>
    <x v="0"/>
    <d v="1984-08-26T00:00:00"/>
    <n v="5484.47"/>
    <x v="0"/>
    <s v="tier - 2"/>
    <x v="0"/>
    <x v="21"/>
  </r>
  <r>
    <s v="Id646"/>
    <s v="  Jessica A"/>
    <n v="44.95"/>
    <n v="10.4"/>
    <s v="No"/>
    <x v="0"/>
    <x v="0"/>
    <n v="0"/>
    <x v="1"/>
    <x v="0"/>
    <x v="0"/>
    <d v="1984-08-17T00:00:00"/>
    <n v="5488.26"/>
    <x v="0"/>
    <s v="tier - 3"/>
    <x v="2"/>
    <x v="21"/>
  </r>
  <r>
    <s v="Id647"/>
    <s v="  Monica K"/>
    <n v="35.54"/>
    <n v="10.67"/>
    <s v="No"/>
    <x v="0"/>
    <x v="0"/>
    <n v="0"/>
    <x v="1"/>
    <x v="0"/>
    <x v="0"/>
    <d v="1988-07-29T00:00:00"/>
    <n v="5503.36"/>
    <x v="0"/>
    <s v="tier - 2"/>
    <x v="1"/>
    <x v="15"/>
  </r>
  <r>
    <s v="Id648"/>
    <s v="  Kevin L"/>
    <n v="39.799999999999997"/>
    <n v="4.6500000000000004"/>
    <s v="Yes"/>
    <x v="0"/>
    <x v="0"/>
    <n v="2"/>
    <x v="1"/>
    <x v="0"/>
    <x v="2"/>
    <d v="1981-11-07T00:00:00"/>
    <n v="5539.4"/>
    <x v="0"/>
    <s v="tier - 2"/>
    <x v="0"/>
    <x v="19"/>
  </r>
  <r>
    <s v="Id649"/>
    <s v="  Gregory"/>
    <n v="33.659999999999997"/>
    <n v="5.65"/>
    <s v="Yes"/>
    <x v="0"/>
    <x v="0"/>
    <n v="2"/>
    <x v="1"/>
    <x v="0"/>
    <x v="2"/>
    <d v="1980-12-07T00:00:00"/>
    <n v="5540.35"/>
    <x v="0"/>
    <s v="tier - 2"/>
    <x v="1"/>
    <x v="24"/>
  </r>
  <r>
    <s v="Id650"/>
    <s v="  Della"/>
    <n v="35.5"/>
    <n v="11.97"/>
    <s v="No"/>
    <x v="0"/>
    <x v="0"/>
    <n v="0"/>
    <x v="1"/>
    <x v="0"/>
    <x v="0"/>
    <d v="1999-09-22T00:00:00"/>
    <n v="5552.61"/>
    <x v="0"/>
    <s v="tier - 3"/>
    <x v="14"/>
    <x v="7"/>
  </r>
  <r>
    <s v="Id651"/>
    <s v="  David"/>
    <n v="41.63"/>
    <n v="6.71"/>
    <s v="No"/>
    <x v="0"/>
    <x v="0"/>
    <n v="0"/>
    <x v="1"/>
    <x v="0"/>
    <x v="0"/>
    <d v="1974-09-18T00:00:00"/>
    <n v="5576.35"/>
    <x v="0"/>
    <s v="tier - 3"/>
    <x v="0"/>
    <x v="28"/>
  </r>
  <r>
    <s v="Id652"/>
    <s v="  Victoria"/>
    <n v="46.49"/>
    <n v="11.92"/>
    <s v="No"/>
    <x v="0"/>
    <x v="0"/>
    <n v="0"/>
    <x v="1"/>
    <x v="0"/>
    <x v="0"/>
    <d v="1985-09-05T00:00:00"/>
    <n v="5582.95"/>
    <x v="0"/>
    <s v="tier - 1"/>
    <x v="1"/>
    <x v="20"/>
  </r>
  <r>
    <s v="Id653"/>
    <s v="  Tasos"/>
    <n v="43.29"/>
    <n v="5.35"/>
    <s v="No"/>
    <x v="0"/>
    <x v="0"/>
    <n v="2"/>
    <x v="1"/>
    <x v="0"/>
    <x v="2"/>
    <d v="1986-11-21T00:00:00"/>
    <n v="5584.31"/>
    <x v="1"/>
    <s v="tier - 1"/>
    <x v="0"/>
    <x v="18"/>
  </r>
  <r>
    <s v="Id654"/>
    <s v="  Thomas"/>
    <n v="43.08"/>
    <n v="8.9600000000000009"/>
    <s v="Yes"/>
    <x v="0"/>
    <x v="0"/>
    <n v="1"/>
    <x v="1"/>
    <x v="0"/>
    <x v="0"/>
    <d v="1983-10-03T00:00:00"/>
    <n v="5587.59"/>
    <x v="0"/>
    <s v="tier - 1"/>
    <x v="0"/>
    <x v="22"/>
  </r>
  <r>
    <s v="Id655"/>
    <s v="  Lukasz"/>
    <n v="39.07"/>
    <n v="11.93"/>
    <s v="No"/>
    <x v="0"/>
    <x v="0"/>
    <n v="0"/>
    <x v="1"/>
    <x v="0"/>
    <x v="0"/>
    <d v="1988-11-18T00:00:00"/>
    <n v="5594.85"/>
    <x v="0"/>
    <s v="tier - 3"/>
    <x v="8"/>
    <x v="15"/>
  </r>
  <r>
    <s v="Id656"/>
    <s v="  Matthew A"/>
    <n v="41.3"/>
    <n v="9.59"/>
    <s v="No"/>
    <x v="0"/>
    <x v="0"/>
    <n v="0"/>
    <x v="1"/>
    <x v="0"/>
    <x v="0"/>
    <d v="1978-09-11T00:00:00"/>
    <n v="5612.83"/>
    <x v="0"/>
    <s v="tier - 3"/>
    <x v="0"/>
    <x v="27"/>
  </r>
  <r>
    <s v="Id657"/>
    <s v="  Meta"/>
    <n v="42.95"/>
    <n v="11.88"/>
    <s v="Yes"/>
    <x v="0"/>
    <x v="0"/>
    <n v="2"/>
    <x v="1"/>
    <x v="0"/>
    <x v="0"/>
    <d v="1994-11-15T00:00:00"/>
    <n v="5615.37"/>
    <x v="0"/>
    <s v="tier - 3"/>
    <x v="2"/>
    <x v="11"/>
  </r>
  <r>
    <s v="Id658"/>
    <s v="  Rachel E"/>
    <n v="46.96"/>
    <n v="4.6399999999999997"/>
    <s v="No"/>
    <x v="0"/>
    <x v="1"/>
    <n v="1"/>
    <x v="1"/>
    <x v="0"/>
    <x v="2"/>
    <d v="1987-12-09T00:00:00"/>
    <n v="5630.46"/>
    <x v="0"/>
    <s v="tier - 3"/>
    <x v="1"/>
    <x v="17"/>
  </r>
  <r>
    <s v="Id659"/>
    <s v="  Angelica"/>
    <n v="30.495000000000001"/>
    <n v="9.5299999999999994"/>
    <s v="No"/>
    <x v="0"/>
    <x v="0"/>
    <n v="0"/>
    <x v="1"/>
    <x v="0"/>
    <x v="0"/>
    <d v="1983-06-08T00:00:00"/>
    <n v="5649.72"/>
    <x v="0"/>
    <s v="tier - 3"/>
    <x v="2"/>
    <x v="23"/>
  </r>
  <r>
    <s v="Id660"/>
    <s v="  Kathleen"/>
    <n v="17.954999999999998"/>
    <n v="5.29"/>
    <s v="Yes"/>
    <x v="0"/>
    <x v="0"/>
    <n v="1"/>
    <x v="0"/>
    <x v="3"/>
    <x v="2"/>
    <d v="1978-09-27T00:00:00"/>
    <n v="5650.14"/>
    <x v="0"/>
    <s v="tier - 1"/>
    <x v="0"/>
    <x v="27"/>
  </r>
  <r>
    <s v="Id661"/>
    <s v="  Gabriel D"/>
    <n v="25.6"/>
    <n v="10.95"/>
    <s v="No"/>
    <x v="0"/>
    <x v="0"/>
    <n v="3"/>
    <x v="1"/>
    <x v="1"/>
    <x v="0"/>
    <d v="1983-09-03T00:00:00"/>
    <n v="5662.23"/>
    <x v="0"/>
    <s v="tier - 1"/>
    <x v="0"/>
    <x v="22"/>
  </r>
  <r>
    <s v="Id662"/>
    <s v="  Jeff T"/>
    <n v="34.21"/>
    <n v="9.17"/>
    <s v="No"/>
    <x v="0"/>
    <x v="0"/>
    <n v="0"/>
    <x v="1"/>
    <x v="0"/>
    <x v="0"/>
    <d v="1984-08-12T00:00:00"/>
    <n v="5679.13"/>
    <x v="0"/>
    <s v="tier - 2"/>
    <x v="0"/>
    <x v="21"/>
  </r>
  <r>
    <s v="Id663"/>
    <s v="  Neil D"/>
    <n v="39.74"/>
    <n v="7.39"/>
    <s v="No"/>
    <x v="0"/>
    <x v="0"/>
    <n v="0"/>
    <x v="1"/>
    <x v="0"/>
    <x v="0"/>
    <d v="1972-10-28T00:00:00"/>
    <n v="5690.79"/>
    <x v="0"/>
    <s v="tier - 1"/>
    <x v="0"/>
    <x v="30"/>
  </r>
  <r>
    <s v="Id664"/>
    <s v="  Katherine L"/>
    <n v="49.53"/>
    <n v="9.1300000000000008"/>
    <s v="Yes"/>
    <x v="0"/>
    <x v="0"/>
    <n v="0"/>
    <x v="1"/>
    <x v="0"/>
    <x v="0"/>
    <d v="1992-11-03T00:00:00"/>
    <n v="5693.43"/>
    <x v="0"/>
    <s v="tier - 3"/>
    <x v="1"/>
    <x v="0"/>
  </r>
  <r>
    <s v="Id665"/>
    <s v="  Ariel E"/>
    <n v="39.33"/>
    <n v="10.4"/>
    <s v="No"/>
    <x v="0"/>
    <x v="0"/>
    <n v="3"/>
    <x v="1"/>
    <x v="0"/>
    <x v="0"/>
    <d v="1974-07-06T00:00:00"/>
    <n v="5698.74"/>
    <x v="0"/>
    <s v="tier - 2"/>
    <x v="1"/>
    <x v="28"/>
  </r>
  <r>
    <s v="Id666"/>
    <s v="  Christopher P"/>
    <n v="39.979999999999997"/>
    <n v="9.4600000000000009"/>
    <s v="Yes"/>
    <x v="0"/>
    <x v="0"/>
    <n v="2"/>
    <x v="1"/>
    <x v="0"/>
    <x v="0"/>
    <d v="1981-06-15T00:00:00"/>
    <n v="5699.84"/>
    <x v="0"/>
    <s v="tier - 3"/>
    <x v="0"/>
    <x v="19"/>
  </r>
  <r>
    <s v="Id667"/>
    <s v="  Erin M"/>
    <n v="46.51"/>
    <n v="8.69"/>
    <s v="Yes"/>
    <x v="0"/>
    <x v="0"/>
    <n v="0"/>
    <x v="1"/>
    <x v="0"/>
    <x v="0"/>
    <d v="1993-11-03T00:00:00"/>
    <n v="5708.87"/>
    <x v="0"/>
    <s v="tier - 1"/>
    <x v="2"/>
    <x v="1"/>
  </r>
  <r>
    <s v="Id668"/>
    <s v="  Molly K"/>
    <n v="43.58"/>
    <n v="4.2300000000000004"/>
    <s v="No"/>
    <x v="0"/>
    <x v="1"/>
    <n v="1"/>
    <x v="1"/>
    <x v="0"/>
    <x v="2"/>
    <d v="1981-08-30T00:00:00"/>
    <n v="5709.16"/>
    <x v="1"/>
    <s v="tier - 3"/>
    <x v="0"/>
    <x v="19"/>
  </r>
  <r>
    <s v="Id669"/>
    <s v="  Ryan J"/>
    <n v="42.28"/>
    <n v="9.16"/>
    <s v="Yes"/>
    <x v="0"/>
    <x v="0"/>
    <n v="1"/>
    <x v="1"/>
    <x v="0"/>
    <x v="0"/>
    <d v="1971-12-18T00:00:00"/>
    <n v="5720.38"/>
    <x v="0"/>
    <s v="tier - 1"/>
    <x v="0"/>
    <x v="32"/>
  </r>
  <r>
    <s v="Id670"/>
    <s v="  Jennifer"/>
    <n v="35.520000000000003"/>
    <n v="8.26"/>
    <s v="No"/>
    <x v="0"/>
    <x v="0"/>
    <n v="0"/>
    <x v="1"/>
    <x v="0"/>
    <x v="0"/>
    <d v="1987-10-19T00:00:00"/>
    <n v="5729.01"/>
    <x v="2"/>
    <s v="tier - 2"/>
    <x v="1"/>
    <x v="17"/>
  </r>
  <r>
    <s v="Id671"/>
    <s v="  Daniel M"/>
    <n v="33.6"/>
    <n v="11.25"/>
    <s v="No"/>
    <x v="0"/>
    <x v="0"/>
    <n v="0"/>
    <x v="1"/>
    <x v="0"/>
    <x v="0"/>
    <d v="1972-08-21T00:00:00"/>
    <n v="5741.67"/>
    <x v="0"/>
    <s v="tier - 3"/>
    <x v="0"/>
    <x v="30"/>
  </r>
  <r>
    <s v="Id672"/>
    <s v="  Hiruni"/>
    <n v="22.42"/>
    <n v="6.74"/>
    <s v="No"/>
    <x v="0"/>
    <x v="0"/>
    <n v="0"/>
    <x v="0"/>
    <x v="2"/>
    <x v="0"/>
    <d v="1993-06-10T00:00:00"/>
    <n v="5748.13"/>
    <x v="0"/>
    <s v="tier - 1"/>
    <x v="11"/>
    <x v="1"/>
  </r>
  <r>
    <s v="Id673"/>
    <s v="  Reina H"/>
    <n v="46.86"/>
    <n v="4.87"/>
    <s v="No"/>
    <x v="0"/>
    <x v="0"/>
    <n v="0"/>
    <x v="1"/>
    <x v="0"/>
    <x v="2"/>
    <d v="1983-08-30T00:00:00"/>
    <n v="5757.41"/>
    <x v="0"/>
    <s v="tier - 3"/>
    <x v="4"/>
    <x v="22"/>
  </r>
  <r>
    <s v="Id674"/>
    <s v="  Kristi"/>
    <n v="32.965000000000003"/>
    <n v="6.68"/>
    <s v="No"/>
    <x v="0"/>
    <x v="0"/>
    <n v="3"/>
    <x v="1"/>
    <x v="0"/>
    <x v="0"/>
    <d v="2004-11-01T00:00:00"/>
    <n v="5778.71"/>
    <x v="0"/>
    <s v="tier - 3"/>
    <x v="15"/>
    <x v="9"/>
  </r>
  <r>
    <s v="Id675"/>
    <s v="  Meredith L"/>
    <n v="39.340000000000003"/>
    <n v="5.0199999999999996"/>
    <s v="Yes"/>
    <x v="0"/>
    <x v="1"/>
    <n v="1"/>
    <x v="1"/>
    <x v="0"/>
    <x v="2"/>
    <d v="1980-09-18T00:00:00"/>
    <n v="5807.06"/>
    <x v="0"/>
    <s v="tier - 3"/>
    <x v="0"/>
    <x v="24"/>
  </r>
  <r>
    <s v="Id676"/>
    <s v="  Jocelyn"/>
    <n v="47"/>
    <n v="10.64"/>
    <s v="Yes"/>
    <x v="0"/>
    <x v="0"/>
    <n v="0"/>
    <x v="1"/>
    <x v="0"/>
    <x v="0"/>
    <d v="1972-11-02T00:00:00"/>
    <n v="5812.9"/>
    <x v="0"/>
    <s v="tier - 2"/>
    <x v="0"/>
    <x v="30"/>
  </r>
  <r>
    <s v="Id677"/>
    <s v="  Daphne"/>
    <n v="36.71"/>
    <n v="8.74"/>
    <s v="Yes"/>
    <x v="0"/>
    <x v="0"/>
    <n v="0"/>
    <x v="1"/>
    <x v="0"/>
    <x v="0"/>
    <d v="2002-07-22T00:00:00"/>
    <n v="5816.58"/>
    <x v="0"/>
    <s v="tier - 2"/>
    <x v="14"/>
    <x v="5"/>
  </r>
  <r>
    <s v="Id678"/>
    <s v="  Margaret E"/>
    <n v="53.48"/>
    <n v="5.64"/>
    <s v="No"/>
    <x v="0"/>
    <x v="0"/>
    <n v="0"/>
    <x v="1"/>
    <x v="0"/>
    <x v="2"/>
    <d v="1971-09-27T00:00:00"/>
    <n v="5832.6"/>
    <x v="0"/>
    <s v="tier - 3"/>
    <x v="1"/>
    <x v="32"/>
  </r>
  <r>
    <s v="Id679"/>
    <s v="  Mario J"/>
    <n v="35.5"/>
    <n v="10.37"/>
    <s v="No"/>
    <x v="0"/>
    <x v="0"/>
    <n v="0"/>
    <x v="1"/>
    <x v="0"/>
    <x v="0"/>
    <d v="1987-07-27T00:00:00"/>
    <n v="5836.52"/>
    <x v="0"/>
    <s v="tier - 3"/>
    <x v="0"/>
    <x v="17"/>
  </r>
  <r>
    <s v="Id680"/>
    <s v="  Peter"/>
    <n v="36.979999999999997"/>
    <n v="9.56"/>
    <s v="Yes"/>
    <x v="0"/>
    <x v="0"/>
    <n v="0"/>
    <x v="1"/>
    <x v="0"/>
    <x v="0"/>
    <d v="1995-08-20T00:00:00"/>
    <n v="5843.99"/>
    <x v="0"/>
    <s v="tier - 2"/>
    <x v="7"/>
    <x v="4"/>
  </r>
  <r>
    <s v="Id681"/>
    <s v="  Carolina"/>
    <n v="32.395000000000003"/>
    <n v="8.23"/>
    <s v="Yes"/>
    <x v="0"/>
    <x v="1"/>
    <n v="1"/>
    <x v="1"/>
    <x v="0"/>
    <x v="0"/>
    <d v="1987-09-30T00:00:00"/>
    <n v="5846.92"/>
    <x v="0"/>
    <s v="tier - 2"/>
    <x v="0"/>
    <x v="17"/>
  </r>
  <r>
    <s v="Id682"/>
    <s v="  Jenny K"/>
    <n v="32.729999999999997"/>
    <n v="7.03"/>
    <s v="No"/>
    <x v="0"/>
    <x v="0"/>
    <n v="0"/>
    <x v="1"/>
    <x v="0"/>
    <x v="0"/>
    <d v="1985-06-18T00:00:00"/>
    <n v="5847.24"/>
    <x v="0"/>
    <s v="tier - 1"/>
    <x v="0"/>
    <x v="20"/>
  </r>
  <r>
    <s v="Id683"/>
    <s v="  Jessica"/>
    <n v="20.52"/>
    <n v="5.45"/>
    <s v="No"/>
    <x v="0"/>
    <x v="0"/>
    <n v="1"/>
    <x v="0"/>
    <x v="2"/>
    <x v="2"/>
    <d v="1984-11-22T00:00:00"/>
    <n v="5855.9"/>
    <x v="0"/>
    <s v="tier - 3"/>
    <x v="1"/>
    <x v="21"/>
  </r>
  <r>
    <s v="Id684"/>
    <s v="  Kimberly D"/>
    <n v="51.72"/>
    <n v="5.76"/>
    <s v="No"/>
    <x v="0"/>
    <x v="0"/>
    <n v="0"/>
    <x v="1"/>
    <x v="0"/>
    <x v="1"/>
    <d v="1993-10-19T00:00:00"/>
    <n v="5877.02"/>
    <x v="0"/>
    <s v="tier - 2"/>
    <x v="11"/>
    <x v="1"/>
  </r>
  <r>
    <s v="Id685"/>
    <s v="  Marc-Olivier"/>
    <n v="50.2"/>
    <n v="5.4"/>
    <s v="No"/>
    <x v="0"/>
    <x v="0"/>
    <n v="0"/>
    <x v="1"/>
    <x v="0"/>
    <x v="2"/>
    <d v="1982-07-08T00:00:00"/>
    <n v="5910.94"/>
    <x v="0"/>
    <s v="tier - 1"/>
    <x v="2"/>
    <x v="23"/>
  </r>
  <r>
    <s v="Id686"/>
    <s v="  Russell J"/>
    <n v="25.52"/>
    <n v="6.35"/>
    <s v="No"/>
    <x v="0"/>
    <x v="1"/>
    <n v="1"/>
    <x v="1"/>
    <x v="1"/>
    <x v="1"/>
    <d v="1982-12-21T00:00:00"/>
    <n v="5920.1"/>
    <x v="0"/>
    <s v="tier - 1"/>
    <x v="0"/>
    <x v="23"/>
  </r>
  <r>
    <s v="Id687"/>
    <s v="  Karine"/>
    <n v="35.200000000000003"/>
    <n v="6.26"/>
    <s v="Yes"/>
    <x v="0"/>
    <x v="0"/>
    <n v="2"/>
    <x v="1"/>
    <x v="0"/>
    <x v="1"/>
    <d v="1987-07-29T00:00:00"/>
    <n v="5926.85"/>
    <x v="1"/>
    <s v="tier - 3"/>
    <x v="2"/>
    <x v="17"/>
  </r>
  <r>
    <s v="Id688"/>
    <s v="  Cheryl"/>
    <n v="41.26"/>
    <n v="5.97"/>
    <s v="Yes"/>
    <x v="0"/>
    <x v="0"/>
    <n v="0"/>
    <x v="1"/>
    <x v="0"/>
    <x v="1"/>
    <d v="1993-08-13T00:00:00"/>
    <n v="5926.93"/>
    <x v="0"/>
    <s v="tier - 2"/>
    <x v="7"/>
    <x v="1"/>
  </r>
  <r>
    <s v="Id689"/>
    <s v="  Allison M"/>
    <n v="17.195"/>
    <n v="5.29"/>
    <s v="Yes"/>
    <x v="0"/>
    <x v="0"/>
    <n v="0"/>
    <x v="0"/>
    <x v="3"/>
    <x v="2"/>
    <d v="1994-07-30T00:00:00"/>
    <n v="5927.65"/>
    <x v="0"/>
    <s v="tier - 1"/>
    <x v="1"/>
    <x v="11"/>
  </r>
  <r>
    <s v="Id690"/>
    <s v="  Adriana"/>
    <n v="23.085000000000001"/>
    <n v="4.2699999999999996"/>
    <s v="Yes"/>
    <x v="0"/>
    <x v="0"/>
    <n v="2"/>
    <x v="1"/>
    <x v="2"/>
    <x v="2"/>
    <d v="1987-07-14T00:00:00"/>
    <n v="5934.38"/>
    <x v="1"/>
    <s v="tier - 2"/>
    <x v="0"/>
    <x v="17"/>
  </r>
  <r>
    <s v="Id691"/>
    <s v="  Miranda J"/>
    <n v="21.66"/>
    <n v="5.2"/>
    <s v="Yes"/>
    <x v="0"/>
    <x v="0"/>
    <n v="2"/>
    <x v="1"/>
    <x v="2"/>
    <x v="2"/>
    <d v="2003-08-13T00:00:00"/>
    <n v="5957.35"/>
    <x v="0"/>
    <s v="tier - 2"/>
    <x v="1"/>
    <x v="12"/>
  </r>
  <r>
    <s v="Id692"/>
    <s v="  Roberto"/>
    <n v="36.47"/>
    <n v="8.23"/>
    <s v="Yes"/>
    <x v="0"/>
    <x v="0"/>
    <n v="0"/>
    <x v="1"/>
    <x v="0"/>
    <x v="0"/>
    <d v="2004-07-15T00:00:00"/>
    <n v="5960.91"/>
    <x v="0"/>
    <s v="tier - 1"/>
    <x v="14"/>
    <x v="9"/>
  </r>
  <r>
    <s v="Id693"/>
    <s v="  Rebecca B"/>
    <n v="36.08"/>
    <n v="10.33"/>
    <s v="Yes"/>
    <x v="0"/>
    <x v="0"/>
    <n v="0"/>
    <x v="1"/>
    <x v="0"/>
    <x v="0"/>
    <d v="1980-08-05T00:00:00"/>
    <n v="5966.89"/>
    <x v="0"/>
    <s v="tier - 3"/>
    <x v="0"/>
    <x v="24"/>
  </r>
  <r>
    <s v="Id694"/>
    <s v="  Tiffany"/>
    <n v="23.18"/>
    <n v="6.13"/>
    <s v="No"/>
    <x v="0"/>
    <x v="0"/>
    <n v="0"/>
    <x v="1"/>
    <x v="2"/>
    <x v="1"/>
    <d v="1980-07-21T00:00:00"/>
    <n v="5969.72"/>
    <x v="1"/>
    <s v="tier - 3"/>
    <x v="2"/>
    <x v="24"/>
  </r>
  <r>
    <s v="Id695"/>
    <s v="  Alexander"/>
    <n v="39.159999999999997"/>
    <n v="8.08"/>
    <s v="No"/>
    <x v="0"/>
    <x v="0"/>
    <n v="3"/>
    <x v="1"/>
    <x v="0"/>
    <x v="0"/>
    <d v="1989-07-22T00:00:00"/>
    <n v="5972.38"/>
    <x v="0"/>
    <s v="tier - 2"/>
    <x v="2"/>
    <x v="13"/>
  </r>
  <r>
    <s v="Id696"/>
    <s v="  Rich M"/>
    <n v="38.19"/>
    <n v="10.49"/>
    <s v="No"/>
    <x v="0"/>
    <x v="0"/>
    <n v="3"/>
    <x v="1"/>
    <x v="0"/>
    <x v="0"/>
    <d v="1984-09-19T00:00:00"/>
    <n v="5974.38"/>
    <x v="0"/>
    <s v="tier - 3"/>
    <x v="0"/>
    <x v="21"/>
  </r>
  <r>
    <s v="Id697"/>
    <s v="  Aaron C"/>
    <n v="26.41"/>
    <n v="8.11"/>
    <s v="No"/>
    <x v="0"/>
    <x v="0"/>
    <n v="3"/>
    <x v="1"/>
    <x v="1"/>
    <x v="0"/>
    <d v="1984-11-11T00:00:00"/>
    <n v="5976.83"/>
    <x v="0"/>
    <s v="tier - 2"/>
    <x v="0"/>
    <x v="21"/>
  </r>
  <r>
    <s v="Id698"/>
    <s v="  Kate"/>
    <n v="28.785"/>
    <n v="6.6"/>
    <s v="No"/>
    <x v="0"/>
    <x v="0"/>
    <n v="0"/>
    <x v="1"/>
    <x v="1"/>
    <x v="0"/>
    <d v="1970-06-25T00:00:00"/>
    <n v="5979.66"/>
    <x v="0"/>
    <s v="tier - 3"/>
    <x v="0"/>
    <x v="33"/>
  </r>
  <r>
    <s v="Id699"/>
    <s v="  Maria M"/>
    <n v="26.695"/>
    <n v="10.14"/>
    <s v="Yes"/>
    <x v="0"/>
    <x v="1"/>
    <n v="1"/>
    <x v="1"/>
    <x v="1"/>
    <x v="0"/>
    <d v="1980-10-10T00:00:00"/>
    <n v="5979.73"/>
    <x v="0"/>
    <s v="tier - 2"/>
    <x v="2"/>
    <x v="24"/>
  </r>
  <r>
    <s v="Id700"/>
    <s v="  Daven W"/>
    <n v="32.799999999999997"/>
    <n v="6.06"/>
    <s v="Yes"/>
    <x v="0"/>
    <x v="0"/>
    <n v="1"/>
    <x v="1"/>
    <x v="0"/>
    <x v="1"/>
    <d v="1974-10-11T00:00:00"/>
    <n v="5979.99"/>
    <x v="0"/>
    <s v="tier - 3"/>
    <x v="0"/>
    <x v="28"/>
  </r>
  <r>
    <s v="Id701"/>
    <s v="  Brianne"/>
    <n v="35.869999999999997"/>
    <n v="9.91"/>
    <s v="Yes"/>
    <x v="0"/>
    <x v="0"/>
    <n v="0"/>
    <x v="1"/>
    <x v="0"/>
    <x v="0"/>
    <d v="1988-06-10T00:00:00"/>
    <n v="5989.52"/>
    <x v="0"/>
    <s v="tier - 1"/>
    <x v="1"/>
    <x v="15"/>
  </r>
  <r>
    <s v="Id702"/>
    <s v="  Hiroki"/>
    <n v="21.66"/>
    <n v="4.1399999999999997"/>
    <s v="Yes"/>
    <x v="0"/>
    <x v="0"/>
    <n v="2"/>
    <x v="1"/>
    <x v="2"/>
    <x v="2"/>
    <d v="1974-08-17T00:00:00"/>
    <n v="5990.17"/>
    <x v="0"/>
    <s v="tier - 2"/>
    <x v="0"/>
    <x v="28"/>
  </r>
  <r>
    <s v="Id703"/>
    <s v="  Anders"/>
    <n v="37.72"/>
    <n v="4.38"/>
    <s v="Yes"/>
    <x v="0"/>
    <x v="1"/>
    <n v="1"/>
    <x v="1"/>
    <x v="0"/>
    <x v="2"/>
    <d v="1980-08-08T00:00:00"/>
    <n v="5993.62"/>
    <x v="0"/>
    <s v="tier - 3"/>
    <x v="0"/>
    <x v="24"/>
  </r>
  <r>
    <s v="Id704"/>
    <s v="  Danielle"/>
    <n v="39.700000000000003"/>
    <n v="9.83"/>
    <s v="No"/>
    <x v="0"/>
    <x v="0"/>
    <n v="3"/>
    <x v="1"/>
    <x v="0"/>
    <x v="0"/>
    <d v="1989-08-16T00:00:00"/>
    <n v="6059.17"/>
    <x v="0"/>
    <s v="tier - 1"/>
    <x v="2"/>
    <x v="13"/>
  </r>
  <r>
    <s v="Id705"/>
    <s v="  Candace N"/>
    <n v="35.97"/>
    <n v="11.08"/>
    <s v="No"/>
    <x v="0"/>
    <x v="0"/>
    <n v="3"/>
    <x v="1"/>
    <x v="0"/>
    <x v="0"/>
    <d v="1996-07-28T00:00:00"/>
    <n v="6061.8"/>
    <x v="0"/>
    <s v="tier - 3"/>
    <x v="1"/>
    <x v="8"/>
  </r>
  <r>
    <s v="Id706"/>
    <s v="  Bruno F"/>
    <n v="37.85"/>
    <n v="11.01"/>
    <s v="No"/>
    <x v="0"/>
    <x v="0"/>
    <n v="0"/>
    <x v="1"/>
    <x v="0"/>
    <x v="0"/>
    <d v="1994-11-08T00:00:00"/>
    <n v="6064.37"/>
    <x v="0"/>
    <s v="tier - 2"/>
    <x v="2"/>
    <x v="11"/>
  </r>
  <r>
    <s v="Id707"/>
    <s v="  Emily"/>
    <n v="21.66"/>
    <n v="4.37"/>
    <s v="No"/>
    <x v="1"/>
    <x v="0"/>
    <n v="1"/>
    <x v="0"/>
    <x v="2"/>
    <x v="2"/>
    <d v="1984-09-21T00:00:00"/>
    <n v="6067.13"/>
    <x v="1"/>
    <s v="tier - 1"/>
    <x v="5"/>
    <x v="21"/>
  </r>
  <r>
    <s v="Id708"/>
    <s v="  Katie"/>
    <n v="39.369999999999997"/>
    <n v="5.91"/>
    <s v="No"/>
    <x v="0"/>
    <x v="0"/>
    <n v="2"/>
    <x v="1"/>
    <x v="0"/>
    <x v="1"/>
    <d v="1979-08-08T00:00:00"/>
    <n v="6074.37"/>
    <x v="0"/>
    <s v="tier - 2"/>
    <x v="1"/>
    <x v="25"/>
  </r>
  <r>
    <s v="Id709"/>
    <s v="  Sally"/>
    <n v="40.880000000000003"/>
    <n v="7.65"/>
    <s v="No"/>
    <x v="0"/>
    <x v="0"/>
    <n v="0"/>
    <x v="1"/>
    <x v="0"/>
    <x v="0"/>
    <d v="1984-10-14T00:00:00"/>
    <n v="6079.67"/>
    <x v="2"/>
    <s v="tier - 1"/>
    <x v="10"/>
    <x v="21"/>
  </r>
  <r>
    <s v="Id710"/>
    <s v="  Meaghan J"/>
    <n v="26.22"/>
    <n v="5.37"/>
    <s v="Yes"/>
    <x v="0"/>
    <x v="0"/>
    <n v="2"/>
    <x v="1"/>
    <x v="1"/>
    <x v="2"/>
    <d v="1984-07-25T00:00:00"/>
    <n v="6082.41"/>
    <x v="2"/>
    <s v="tier - 2"/>
    <x v="2"/>
    <x v="21"/>
  </r>
  <r>
    <s v="Id711"/>
    <s v="  Rina"/>
    <n v="25.08"/>
    <n v="5.75"/>
    <s v="Yes"/>
    <x v="0"/>
    <x v="0"/>
    <n v="2"/>
    <x v="1"/>
    <x v="1"/>
    <x v="1"/>
    <d v="1970-06-09T00:00:00"/>
    <n v="6098.38"/>
    <x v="0"/>
    <s v="tier - 2"/>
    <x v="0"/>
    <x v="33"/>
  </r>
  <r>
    <s v="Id712"/>
    <s v="  Kristin P"/>
    <n v="39.1"/>
    <n v="6.79"/>
    <s v="Yes"/>
    <x v="0"/>
    <x v="0"/>
    <n v="2"/>
    <x v="1"/>
    <x v="0"/>
    <x v="0"/>
    <d v="1995-09-09T00:00:00"/>
    <n v="6111.95"/>
    <x v="0"/>
    <s v="tier - 3"/>
    <x v="14"/>
    <x v="4"/>
  </r>
  <r>
    <s v="Id713"/>
    <s v="  Albert"/>
    <n v="37.905000000000001"/>
    <n v="7.03"/>
    <s v="No"/>
    <x v="0"/>
    <x v="0"/>
    <n v="3"/>
    <x v="1"/>
    <x v="0"/>
    <x v="0"/>
    <d v="1985-07-21T00:00:00"/>
    <n v="6112.35"/>
    <x v="0"/>
    <s v="tier - 1"/>
    <x v="1"/>
    <x v="20"/>
  </r>
  <r>
    <s v="Id714"/>
    <s v="  Ashley"/>
    <n v="43.35"/>
    <n v="5.41"/>
    <s v="Yes"/>
    <x v="0"/>
    <x v="1"/>
    <n v="1"/>
    <x v="1"/>
    <x v="0"/>
    <x v="2"/>
    <d v="1991-07-25T00:00:00"/>
    <n v="6113.23"/>
    <x v="0"/>
    <s v="tier - 2"/>
    <x v="8"/>
    <x v="14"/>
  </r>
  <r>
    <s v="Id715"/>
    <s v="  Shannon L"/>
    <n v="36.15"/>
    <n v="8.0500000000000007"/>
    <s v="No"/>
    <x v="0"/>
    <x v="0"/>
    <n v="0"/>
    <x v="1"/>
    <x v="0"/>
    <x v="0"/>
    <d v="1983-08-11T00:00:00"/>
    <n v="6117.49"/>
    <x v="0"/>
    <s v="tier - 3"/>
    <x v="1"/>
    <x v="22"/>
  </r>
  <r>
    <s v="Id716"/>
    <s v="  Amy B"/>
    <n v="44.98"/>
    <n v="5.94"/>
    <s v="No"/>
    <x v="0"/>
    <x v="0"/>
    <n v="1"/>
    <x v="1"/>
    <x v="0"/>
    <x v="1"/>
    <d v="1983-11-16T00:00:00"/>
    <n v="6123.57"/>
    <x v="1"/>
    <s v="tier - 2"/>
    <x v="1"/>
    <x v="22"/>
  </r>
  <r>
    <s v="Id717"/>
    <s v="  A Danielle"/>
    <n v="38.28"/>
    <n v="5.51"/>
    <s v="No"/>
    <x v="1"/>
    <x v="0"/>
    <n v="1"/>
    <x v="1"/>
    <x v="0"/>
    <x v="2"/>
    <d v="1990-08-18T00:00:00"/>
    <n v="6128.8"/>
    <x v="0"/>
    <s v="tier - 3"/>
    <x v="1"/>
    <x v="16"/>
  </r>
  <r>
    <s v="Id718"/>
    <s v="  Conrad F"/>
    <n v="32.299999999999997"/>
    <n v="6.55"/>
    <s v="Yes"/>
    <x v="0"/>
    <x v="0"/>
    <n v="2"/>
    <x v="1"/>
    <x v="0"/>
    <x v="0"/>
    <d v="1969-11-09T00:00:00"/>
    <n v="6138.5"/>
    <x v="0"/>
    <s v="tier - 2"/>
    <x v="2"/>
    <x v="34"/>
  </r>
  <r>
    <s v="Id719"/>
    <s v="  Josh"/>
    <n v="39.51"/>
    <n v="5.79"/>
    <s v="Yes"/>
    <x v="0"/>
    <x v="0"/>
    <n v="0"/>
    <x v="1"/>
    <x v="0"/>
    <x v="1"/>
    <d v="1978-09-05T00:00:00"/>
    <n v="6138.58"/>
    <x v="0"/>
    <s v="tier - 1"/>
    <x v="0"/>
    <x v="27"/>
  </r>
  <r>
    <s v="Id720"/>
    <s v="  Maxime"/>
    <n v="50.46"/>
    <n v="4.5599999999999996"/>
    <s v="No"/>
    <x v="0"/>
    <x v="0"/>
    <n v="0"/>
    <x v="1"/>
    <x v="0"/>
    <x v="2"/>
    <d v="1976-12-12T00:00:00"/>
    <n v="6139.14"/>
    <x v="0"/>
    <s v="tier - 3"/>
    <x v="0"/>
    <x v="35"/>
  </r>
  <r>
    <s v="Id721"/>
    <s v="  Natalie"/>
    <n v="31.73"/>
    <n v="7"/>
    <s v="No"/>
    <x v="0"/>
    <x v="0"/>
    <n v="0"/>
    <x v="1"/>
    <x v="0"/>
    <x v="0"/>
    <d v="1970-10-14T00:00:00"/>
    <n v="6147.12"/>
    <x v="0"/>
    <s v="tier - 3"/>
    <x v="1"/>
    <x v="33"/>
  </r>
  <r>
    <s v="Id722"/>
    <s v="  Melissa"/>
    <n v="32.1"/>
    <n v="6.57"/>
    <s v="Yes"/>
    <x v="0"/>
    <x v="1"/>
    <n v="1"/>
    <x v="1"/>
    <x v="0"/>
    <x v="0"/>
    <d v="1973-11-06T00:00:00"/>
    <n v="6152.05"/>
    <x v="0"/>
    <s v="tier - 3"/>
    <x v="0"/>
    <x v="29"/>
  </r>
  <r>
    <s v="Id723"/>
    <s v="  Laura P"/>
    <n v="27.83"/>
    <n v="11.61"/>
    <s v="Yes"/>
    <x v="0"/>
    <x v="1"/>
    <n v="1"/>
    <x v="1"/>
    <x v="1"/>
    <x v="0"/>
    <d v="1985-10-15T00:00:00"/>
    <n v="6159.57"/>
    <x v="0"/>
    <s v="tier - 1"/>
    <x v="1"/>
    <x v="20"/>
  </r>
  <r>
    <s v="Id724"/>
    <s v="  Lisa"/>
    <n v="27.72"/>
    <n v="8.16"/>
    <s v="Yes"/>
    <x v="0"/>
    <x v="1"/>
    <n v="1"/>
    <x v="1"/>
    <x v="1"/>
    <x v="0"/>
    <d v="1984-10-06T00:00:00"/>
    <n v="6170.96"/>
    <x v="0"/>
    <s v="tier - 1"/>
    <x v="0"/>
    <x v="21"/>
  </r>
  <r>
    <s v="Id725"/>
    <s v="  William D"/>
    <n v="36.765000000000001"/>
    <n v="4.4800000000000004"/>
    <s v="Yes"/>
    <x v="0"/>
    <x v="0"/>
    <n v="2"/>
    <x v="1"/>
    <x v="0"/>
    <x v="2"/>
    <d v="1985-08-09T00:00:00"/>
    <n v="6183.32"/>
    <x v="0"/>
    <s v="tier - 2"/>
    <x v="1"/>
    <x v="20"/>
  </r>
  <r>
    <s v="Id726"/>
    <s v="  James"/>
    <n v="48.36"/>
    <n v="4.08"/>
    <s v="No"/>
    <x v="0"/>
    <x v="0"/>
    <n v="0"/>
    <x v="1"/>
    <x v="0"/>
    <x v="2"/>
    <d v="1970-10-05T00:00:00"/>
    <n v="6183.46"/>
    <x v="0"/>
    <s v="tier - 2"/>
    <x v="1"/>
    <x v="33"/>
  </r>
  <r>
    <s v="Id727"/>
    <s v="  John"/>
    <n v="31.445"/>
    <n v="4.4000000000000004"/>
    <s v="Yes"/>
    <x v="0"/>
    <x v="0"/>
    <n v="2"/>
    <x v="1"/>
    <x v="0"/>
    <x v="2"/>
    <d v="1988-11-01T00:00:00"/>
    <n v="6184.3"/>
    <x v="0"/>
    <s v="tier - 3"/>
    <x v="0"/>
    <x v="15"/>
  </r>
  <r>
    <s v="Id728"/>
    <s v="  Adam S"/>
    <n v="27.55"/>
    <n v="9.02"/>
    <s v="No"/>
    <x v="0"/>
    <x v="0"/>
    <n v="0"/>
    <x v="1"/>
    <x v="1"/>
    <x v="0"/>
    <d v="1981-11-22T00:00:00"/>
    <n v="6185.32"/>
    <x v="0"/>
    <s v="tier - 1"/>
    <x v="0"/>
    <x v="19"/>
  </r>
  <r>
    <s v="Id729"/>
    <s v="  Armando"/>
    <n v="33.11"/>
    <n v="8.06"/>
    <s v="No"/>
    <x v="0"/>
    <x v="0"/>
    <n v="0"/>
    <x v="1"/>
    <x v="0"/>
    <x v="0"/>
    <d v="1981-10-01T00:00:00"/>
    <n v="6186.13"/>
    <x v="0"/>
    <s v="tier - 3"/>
    <x v="2"/>
    <x v="19"/>
  </r>
  <r>
    <s v="Id730"/>
    <s v="  Dana"/>
    <n v="36.85"/>
    <n v="6.21"/>
    <s v="Yes"/>
    <x v="0"/>
    <x v="0"/>
    <n v="2"/>
    <x v="1"/>
    <x v="0"/>
    <x v="1"/>
    <d v="1988-10-23T00:00:00"/>
    <n v="6196.45"/>
    <x v="0"/>
    <s v="tier - 1"/>
    <x v="2"/>
    <x v="15"/>
  </r>
  <r>
    <s v="Id731"/>
    <s v="  Jennifer L"/>
    <n v="36.299999999999997"/>
    <n v="5.79"/>
    <s v="Yes"/>
    <x v="0"/>
    <x v="0"/>
    <n v="2"/>
    <x v="1"/>
    <x v="0"/>
    <x v="1"/>
    <d v="1985-07-22T00:00:00"/>
    <n v="6198.75"/>
    <x v="0"/>
    <s v="tier - 1"/>
    <x v="1"/>
    <x v="20"/>
  </r>
  <r>
    <s v="Id732"/>
    <s v="  Benjamin"/>
    <n v="45.34"/>
    <n v="5.69"/>
    <s v="Yes"/>
    <x v="0"/>
    <x v="0"/>
    <n v="0"/>
    <x v="1"/>
    <x v="0"/>
    <x v="2"/>
    <d v="1985-12-20T00:00:00"/>
    <n v="6203.9"/>
    <x v="2"/>
    <s v="tier - 2"/>
    <x v="1"/>
    <x v="20"/>
  </r>
  <r>
    <s v="Id733"/>
    <s v="  Tanya"/>
    <n v="31.8"/>
    <n v="5.36"/>
    <s v="Yes"/>
    <x v="0"/>
    <x v="0"/>
    <n v="2"/>
    <x v="1"/>
    <x v="0"/>
    <x v="2"/>
    <d v="1985-09-22T00:00:00"/>
    <n v="6203.9"/>
    <x v="0"/>
    <s v="tier - 2"/>
    <x v="1"/>
    <x v="20"/>
  </r>
  <r>
    <s v="Id734"/>
    <s v="  Tracy"/>
    <n v="41.02"/>
    <n v="11.37"/>
    <s v="No"/>
    <x v="0"/>
    <x v="0"/>
    <n v="0"/>
    <x v="1"/>
    <x v="0"/>
    <x v="0"/>
    <d v="1999-09-10T00:00:00"/>
    <n v="6207.26"/>
    <x v="0"/>
    <s v="tier - 2"/>
    <x v="14"/>
    <x v="7"/>
  </r>
  <r>
    <s v="Id735"/>
    <s v="  Emily S"/>
    <n v="32.68"/>
    <n v="11.87"/>
    <s v="No"/>
    <x v="0"/>
    <x v="0"/>
    <n v="0"/>
    <x v="1"/>
    <x v="0"/>
    <x v="0"/>
    <d v="1992-08-12T00:00:00"/>
    <n v="6208.5"/>
    <x v="0"/>
    <s v="tier - 1"/>
    <x v="11"/>
    <x v="0"/>
  </r>
  <r>
    <s v="Id736"/>
    <s v="  Kelly R"/>
    <n v="21.7"/>
    <n v="4.9000000000000004"/>
    <s v="No"/>
    <x v="0"/>
    <x v="1"/>
    <n v="1"/>
    <x v="0"/>
    <x v="2"/>
    <x v="2"/>
    <d v="1972-06-29T00:00:00"/>
    <n v="6219.93"/>
    <x v="0"/>
    <s v="tier - 2"/>
    <x v="0"/>
    <x v="30"/>
  </r>
  <r>
    <s v="Id737"/>
    <s v="  Kyle"/>
    <n v="40.479999999999997"/>
    <n v="6.7"/>
    <s v="No"/>
    <x v="0"/>
    <x v="0"/>
    <n v="3"/>
    <x v="1"/>
    <x v="0"/>
    <x v="0"/>
    <d v="1978-09-19T00:00:00"/>
    <n v="6236.95"/>
    <x v="0"/>
    <s v="tier - 2"/>
    <x v="0"/>
    <x v="27"/>
  </r>
  <r>
    <s v="Id738"/>
    <s v="  Bruce A Jr"/>
    <n v="34.5"/>
    <n v="10.3"/>
    <s v="No"/>
    <x v="0"/>
    <x v="0"/>
    <n v="3"/>
    <x v="1"/>
    <x v="0"/>
    <x v="0"/>
    <d v="1983-08-11T00:00:00"/>
    <n v="6238.3"/>
    <x v="0"/>
    <s v="tier - 1"/>
    <x v="2"/>
    <x v="22"/>
  </r>
  <r>
    <s v="Id739"/>
    <s v="  Cary J"/>
    <n v="45.9"/>
    <n v="11.14"/>
    <s v="Yes"/>
    <x v="0"/>
    <x v="0"/>
    <n v="1"/>
    <x v="1"/>
    <x v="0"/>
    <x v="0"/>
    <d v="1979-10-10T00:00:00"/>
    <n v="6250.44"/>
    <x v="0"/>
    <s v="tier - 1"/>
    <x v="2"/>
    <x v="25"/>
  </r>
  <r>
    <s v="Id740"/>
    <s v="  Jill M"/>
    <n v="33.479999999999997"/>
    <n v="4.74"/>
    <s v="Yes"/>
    <x v="0"/>
    <x v="0"/>
    <n v="2"/>
    <x v="1"/>
    <x v="0"/>
    <x v="2"/>
    <d v="1972-11-11T00:00:00"/>
    <n v="6253.85"/>
    <x v="0"/>
    <s v="tier - 2"/>
    <x v="0"/>
    <x v="30"/>
  </r>
  <r>
    <s v="Id741"/>
    <s v="  Chris"/>
    <n v="28.31"/>
    <n v="5.96"/>
    <s v="Yes"/>
    <x v="0"/>
    <x v="0"/>
    <n v="2"/>
    <x v="1"/>
    <x v="1"/>
    <x v="1"/>
    <d v="1972-09-08T00:00:00"/>
    <n v="6254.13"/>
    <x v="0"/>
    <s v="tier - 2"/>
    <x v="1"/>
    <x v="30"/>
  </r>
  <r>
    <s v="Id742"/>
    <s v="  Michael E"/>
    <n v="21.565000000000001"/>
    <n v="4.95"/>
    <s v="No"/>
    <x v="1"/>
    <x v="0"/>
    <n v="1"/>
    <x v="0"/>
    <x v="2"/>
    <x v="2"/>
    <d v="1970-10-11T00:00:00"/>
    <n v="6255.38"/>
    <x v="0"/>
    <s v="tier - 2"/>
    <x v="0"/>
    <x v="33"/>
  </r>
  <r>
    <s v="Id743"/>
    <s v="  Lauren"/>
    <n v="35.590000000000003"/>
    <n v="5.21"/>
    <s v="Yes"/>
    <x v="0"/>
    <x v="1"/>
    <n v="1"/>
    <x v="1"/>
    <x v="0"/>
    <x v="2"/>
    <d v="1995-10-17T00:00:00"/>
    <n v="6261.2"/>
    <x v="0"/>
    <s v="tier - 1"/>
    <x v="14"/>
    <x v="4"/>
  </r>
  <r>
    <s v="Id744"/>
    <s v="  Kathryn E"/>
    <n v="43.44"/>
    <n v="4.8600000000000003"/>
    <s v="Yes"/>
    <x v="0"/>
    <x v="0"/>
    <n v="0"/>
    <x v="1"/>
    <x v="0"/>
    <x v="2"/>
    <d v="1984-09-25T00:00:00"/>
    <n v="6269.33"/>
    <x v="0"/>
    <s v="tier - 1"/>
    <x v="0"/>
    <x v="21"/>
  </r>
  <r>
    <s v="Id745"/>
    <s v="  Polly"/>
    <n v="21.754999999999999"/>
    <n v="7.79"/>
    <s v="Yes"/>
    <x v="0"/>
    <x v="0"/>
    <n v="0"/>
    <x v="1"/>
    <x v="2"/>
    <x v="0"/>
    <d v="1981-06-30T00:00:00"/>
    <n v="6272.48"/>
    <x v="2"/>
    <s v="tier - 3"/>
    <x v="0"/>
    <x v="19"/>
  </r>
  <r>
    <s v="Id746"/>
    <s v="  Mark H"/>
    <n v="44.55"/>
    <n v="7.12"/>
    <s v="Yes"/>
    <x v="0"/>
    <x v="0"/>
    <n v="1"/>
    <x v="1"/>
    <x v="0"/>
    <x v="0"/>
    <d v="1993-10-16T00:00:00"/>
    <n v="6276.3"/>
    <x v="0"/>
    <s v="tier - 1"/>
    <x v="7"/>
    <x v="1"/>
  </r>
  <r>
    <s v="Id747"/>
    <s v="  Jessie M"/>
    <n v="43.32"/>
    <n v="4.67"/>
    <s v="Yes"/>
    <x v="0"/>
    <x v="0"/>
    <n v="0"/>
    <x v="1"/>
    <x v="0"/>
    <x v="2"/>
    <d v="1981-11-24T00:00:00"/>
    <n v="6282.24"/>
    <x v="0"/>
    <s v="tier - 1"/>
    <x v="2"/>
    <x v="19"/>
  </r>
  <r>
    <s v="Id748"/>
    <s v="  Chris"/>
    <n v="31.23"/>
    <n v="9.1199999999999992"/>
    <s v="Yes"/>
    <x v="0"/>
    <x v="1"/>
    <n v="1"/>
    <x v="1"/>
    <x v="0"/>
    <x v="0"/>
    <d v="1981-08-26T00:00:00"/>
    <n v="6289.75"/>
    <x v="0"/>
    <s v="tier - 3"/>
    <x v="0"/>
    <x v="19"/>
  </r>
  <r>
    <s v="Id749"/>
    <s v="  Daniel"/>
    <n v="42.81"/>
    <n v="4.1500000000000004"/>
    <s v="No"/>
    <x v="0"/>
    <x v="0"/>
    <n v="1"/>
    <x v="1"/>
    <x v="0"/>
    <x v="2"/>
    <d v="1996-07-04T00:00:00"/>
    <n v="6293.63"/>
    <x v="0"/>
    <s v="tier - 3"/>
    <x v="11"/>
    <x v="8"/>
  </r>
  <r>
    <s v="Id750"/>
    <s v="  Megan"/>
    <n v="35.909999999999997"/>
    <n v="6.72"/>
    <s v="Yes"/>
    <x v="0"/>
    <x v="0"/>
    <n v="2"/>
    <x v="1"/>
    <x v="0"/>
    <x v="0"/>
    <d v="1974-09-17T00:00:00"/>
    <n v="6302.23"/>
    <x v="0"/>
    <s v="tier - 1"/>
    <x v="0"/>
    <x v="28"/>
  </r>
  <r>
    <s v="Id751"/>
    <s v="  Kevin"/>
    <n v="36.65"/>
    <n v="5.01"/>
    <s v="Yes"/>
    <x v="0"/>
    <x v="1"/>
    <n v="1"/>
    <x v="1"/>
    <x v="0"/>
    <x v="2"/>
    <d v="1969-09-04T00:00:00"/>
    <n v="6305.61"/>
    <x v="0"/>
    <s v="tier - 2"/>
    <x v="1"/>
    <x v="34"/>
  </r>
  <r>
    <s v="Id752"/>
    <s v="  Caroline S"/>
    <n v="22.04"/>
    <n v="10.9"/>
    <s v="Yes"/>
    <x v="0"/>
    <x v="0"/>
    <n v="2"/>
    <x v="1"/>
    <x v="2"/>
    <x v="0"/>
    <d v="2004-07-27T00:00:00"/>
    <n v="6311.11"/>
    <x v="0"/>
    <s v="tier - 2"/>
    <x v="2"/>
    <x v="9"/>
  </r>
  <r>
    <s v="Id753"/>
    <s v="  Nuta"/>
    <n v="31.824999999999999"/>
    <n v="5.52"/>
    <s v="Yes"/>
    <x v="0"/>
    <x v="0"/>
    <n v="1"/>
    <x v="1"/>
    <x v="0"/>
    <x v="2"/>
    <d v="1985-11-19T00:00:00"/>
    <n v="6311.95"/>
    <x v="0"/>
    <s v="tier - 1"/>
    <x v="2"/>
    <x v="20"/>
  </r>
  <r>
    <s v="Id754"/>
    <s v="  Margie"/>
    <n v="53.58"/>
    <n v="4.55"/>
    <s v="No"/>
    <x v="0"/>
    <x v="0"/>
    <n v="1"/>
    <x v="1"/>
    <x v="0"/>
    <x v="2"/>
    <d v="1985-12-15T00:00:00"/>
    <n v="6313.76"/>
    <x v="0"/>
    <s v="tier - 1"/>
    <x v="0"/>
    <x v="20"/>
  </r>
  <r>
    <s v="Id755"/>
    <s v="  Heidi"/>
    <n v="34.299999999999997"/>
    <n v="11.76"/>
    <s v="No"/>
    <x v="0"/>
    <x v="0"/>
    <n v="0"/>
    <x v="1"/>
    <x v="0"/>
    <x v="0"/>
    <d v="1990-08-13T00:00:00"/>
    <n v="6334.34"/>
    <x v="0"/>
    <s v="tier - 2"/>
    <x v="8"/>
    <x v="16"/>
  </r>
  <r>
    <s v="Id756"/>
    <s v="  Diego J"/>
    <n v="32.11"/>
    <n v="7.06"/>
    <s v="No"/>
    <x v="0"/>
    <x v="0"/>
    <n v="0"/>
    <x v="1"/>
    <x v="0"/>
    <x v="0"/>
    <d v="1986-09-25T00:00:00"/>
    <n v="6335.64"/>
    <x v="0"/>
    <s v="tier - 2"/>
    <x v="0"/>
    <x v="18"/>
  </r>
  <r>
    <s v="Id757"/>
    <s v="  Enrique M Sr"/>
    <n v="31.78"/>
    <n v="11.35"/>
    <s v="Yes"/>
    <x v="0"/>
    <x v="1"/>
    <n v="1"/>
    <x v="1"/>
    <x v="0"/>
    <x v="0"/>
    <d v="1983-10-21T00:00:00"/>
    <n v="6338.08"/>
    <x v="0"/>
    <s v="tier - 1"/>
    <x v="0"/>
    <x v="22"/>
  </r>
  <r>
    <s v="Id758"/>
    <s v="  Greg"/>
    <n v="46.89"/>
    <n v="5.52"/>
    <s v="No"/>
    <x v="0"/>
    <x v="0"/>
    <n v="0"/>
    <x v="1"/>
    <x v="0"/>
    <x v="2"/>
    <d v="1983-08-19T00:00:00"/>
    <n v="6356.27"/>
    <x v="1"/>
    <s v="tier - 2"/>
    <x v="0"/>
    <x v="22"/>
  </r>
  <r>
    <s v="Id759"/>
    <s v="  Filip"/>
    <n v="39.35"/>
    <n v="7.86"/>
    <s v="Yes"/>
    <x v="0"/>
    <x v="0"/>
    <n v="1"/>
    <x v="1"/>
    <x v="0"/>
    <x v="0"/>
    <d v="1980-10-30T00:00:00"/>
    <n v="6358.78"/>
    <x v="0"/>
    <s v="tier - 1"/>
    <x v="1"/>
    <x v="24"/>
  </r>
  <r>
    <s v="Id760"/>
    <s v="  Rosemary E"/>
    <n v="39.200000000000003"/>
    <n v="11.38"/>
    <s v="No"/>
    <x v="0"/>
    <x v="0"/>
    <n v="0"/>
    <x v="1"/>
    <x v="0"/>
    <x v="0"/>
    <d v="1989-06-24T00:00:00"/>
    <n v="6360.99"/>
    <x v="0"/>
    <s v="tier - 2"/>
    <x v="1"/>
    <x v="13"/>
  </r>
  <r>
    <s v="Id761"/>
    <s v="  Lisa"/>
    <n v="39.159999999999997"/>
    <n v="10.48"/>
    <s v="No"/>
    <x v="0"/>
    <x v="0"/>
    <n v="0"/>
    <x v="1"/>
    <x v="0"/>
    <x v="0"/>
    <d v="1996-07-07T00:00:00"/>
    <n v="6361.47"/>
    <x v="0"/>
    <s v="tier - 3"/>
    <x v="11"/>
    <x v="8"/>
  </r>
  <r>
    <s v="Id762"/>
    <s v="  Jason"/>
    <n v="44.1"/>
    <n v="5.04"/>
    <s v="Yes"/>
    <x v="0"/>
    <x v="0"/>
    <n v="0"/>
    <x v="1"/>
    <x v="0"/>
    <x v="2"/>
    <d v="1970-11-09T00:00:00"/>
    <n v="6367.31"/>
    <x v="0"/>
    <s v="tier - 1"/>
    <x v="0"/>
    <x v="33"/>
  </r>
  <r>
    <s v="Id763"/>
    <s v="  Courtney"/>
    <n v="33.200000000000003"/>
    <n v="9.06"/>
    <s v="No"/>
    <x v="0"/>
    <x v="0"/>
    <n v="0"/>
    <x v="1"/>
    <x v="0"/>
    <x v="0"/>
    <d v="1984-08-13T00:00:00"/>
    <n v="6373.56"/>
    <x v="0"/>
    <s v="tier - 1"/>
    <x v="1"/>
    <x v="21"/>
  </r>
  <r>
    <s v="Id764"/>
    <s v="  Jennifer R"/>
    <n v="29.92"/>
    <n v="11.07"/>
    <s v="No"/>
    <x v="0"/>
    <x v="0"/>
    <n v="0"/>
    <x v="1"/>
    <x v="1"/>
    <x v="0"/>
    <d v="1976-11-18T00:00:00"/>
    <n v="6374.16"/>
    <x v="0"/>
    <s v="tier - 2"/>
    <x v="0"/>
    <x v="35"/>
  </r>
  <r>
    <s v="Id765"/>
    <s v="  Lauren E"/>
    <n v="25"/>
    <n v="10.45"/>
    <s v="No"/>
    <x v="0"/>
    <x v="0"/>
    <n v="0"/>
    <x v="1"/>
    <x v="1"/>
    <x v="0"/>
    <d v="1982-08-06T00:00:00"/>
    <n v="6389.38"/>
    <x v="2"/>
    <s v="tier - 2"/>
    <x v="1"/>
    <x v="23"/>
  </r>
  <r>
    <s v="Id766"/>
    <s v="  Ashley M"/>
    <n v="38.869999999999997"/>
    <n v="8.6300000000000008"/>
    <s v="Yes"/>
    <x v="0"/>
    <x v="0"/>
    <n v="1"/>
    <x v="1"/>
    <x v="0"/>
    <x v="0"/>
    <d v="1997-08-16T00:00:00"/>
    <n v="6389.53"/>
    <x v="0"/>
    <s v="tier - 2"/>
    <x v="11"/>
    <x v="6"/>
  </r>
  <r>
    <s v="Id767"/>
    <s v="  Alison R"/>
    <n v="32.299999999999997"/>
    <n v="5.28"/>
    <s v="Yes"/>
    <x v="0"/>
    <x v="0"/>
    <n v="2"/>
    <x v="1"/>
    <x v="0"/>
    <x v="2"/>
    <d v="1982-10-28T00:00:00"/>
    <n v="6393.6"/>
    <x v="0"/>
    <s v="tier - 1"/>
    <x v="1"/>
    <x v="23"/>
  </r>
  <r>
    <s v="Id768"/>
    <s v="  Madeleine"/>
    <n v="31.16"/>
    <n v="7.49"/>
    <s v="Yes"/>
    <x v="0"/>
    <x v="0"/>
    <n v="2"/>
    <x v="1"/>
    <x v="0"/>
    <x v="0"/>
    <d v="1987-09-09T00:00:00"/>
    <n v="6402.29"/>
    <x v="0"/>
    <s v="tier - 3"/>
    <x v="8"/>
    <x v="17"/>
  </r>
  <r>
    <s v="Id769"/>
    <s v="  Stacey"/>
    <n v="54.59"/>
    <n v="4.2699999999999996"/>
    <s v="No"/>
    <x v="0"/>
    <x v="0"/>
    <n v="0"/>
    <x v="1"/>
    <x v="0"/>
    <x v="2"/>
    <d v="1985-12-10T00:00:00"/>
    <n v="6406.41"/>
    <x v="2"/>
    <s v="tier - 3"/>
    <x v="10"/>
    <x v="20"/>
  </r>
  <r>
    <s v="Id770"/>
    <s v="  Kimberly"/>
    <n v="21.09"/>
    <n v="9.2200000000000006"/>
    <s v="Yes"/>
    <x v="0"/>
    <x v="0"/>
    <n v="2"/>
    <x v="1"/>
    <x v="2"/>
    <x v="0"/>
    <d v="1970-08-20T00:00:00"/>
    <n v="6407.05"/>
    <x v="0"/>
    <s v="tier - 1"/>
    <x v="0"/>
    <x v="33"/>
  </r>
  <r>
    <s v="Id771"/>
    <s v="  Matthew D"/>
    <n v="52.41"/>
    <n v="5.99"/>
    <s v="No"/>
    <x v="0"/>
    <x v="0"/>
    <n v="1"/>
    <x v="1"/>
    <x v="0"/>
    <x v="1"/>
    <d v="1971-08-22T00:00:00"/>
    <n v="6412.34"/>
    <x v="0"/>
    <s v="tier - 3"/>
    <x v="0"/>
    <x v="32"/>
  </r>
  <r>
    <s v="Id772"/>
    <s v="  Michael"/>
    <n v="41.47"/>
    <n v="5.86"/>
    <s v="Yes"/>
    <x v="0"/>
    <x v="0"/>
    <n v="2"/>
    <x v="1"/>
    <x v="0"/>
    <x v="1"/>
    <d v="1987-09-04T00:00:00"/>
    <n v="6414.18"/>
    <x v="0"/>
    <s v="tier - 2"/>
    <x v="2"/>
    <x v="17"/>
  </r>
  <r>
    <s v="Id773"/>
    <s v="  Ben"/>
    <n v="33.1"/>
    <n v="5.19"/>
    <s v="Yes"/>
    <x v="0"/>
    <x v="0"/>
    <n v="2"/>
    <x v="1"/>
    <x v="0"/>
    <x v="2"/>
    <d v="1976-12-30T00:00:00"/>
    <n v="6417.28"/>
    <x v="0"/>
    <s v="tier - 3"/>
    <x v="0"/>
    <x v="35"/>
  </r>
  <r>
    <s v="Id774"/>
    <s v="  Chris"/>
    <n v="30.8"/>
    <n v="4.37"/>
    <s v="Yes"/>
    <x v="0"/>
    <x v="0"/>
    <n v="2"/>
    <x v="1"/>
    <x v="0"/>
    <x v="2"/>
    <d v="1975-08-05T00:00:00"/>
    <n v="6423.48"/>
    <x v="0"/>
    <s v="tier - 3"/>
    <x v="0"/>
    <x v="31"/>
  </r>
  <r>
    <s v="Id775"/>
    <s v="  Jeremy J"/>
    <n v="42.06"/>
    <n v="5.32"/>
    <s v="No"/>
    <x v="0"/>
    <x v="0"/>
    <n v="1"/>
    <x v="1"/>
    <x v="0"/>
    <x v="2"/>
    <d v="1985-07-22T00:00:00"/>
    <n v="6435.62"/>
    <x v="1"/>
    <s v="tier - 2"/>
    <x v="0"/>
    <x v="20"/>
  </r>
  <r>
    <s v="Id776"/>
    <s v="  Amy L"/>
    <n v="39.270000000000003"/>
    <n v="5.64"/>
    <s v="No"/>
    <x v="0"/>
    <x v="1"/>
    <n v="1"/>
    <x v="1"/>
    <x v="0"/>
    <x v="2"/>
    <d v="1984-08-26T00:00:00"/>
    <n v="6455.86"/>
    <x v="1"/>
    <s v="tier - 3"/>
    <x v="1"/>
    <x v="21"/>
  </r>
  <r>
    <s v="Id777"/>
    <s v="  Karen L"/>
    <n v="30.71"/>
    <n v="5.59"/>
    <s v="Yes"/>
    <x v="0"/>
    <x v="0"/>
    <n v="1"/>
    <x v="1"/>
    <x v="0"/>
    <x v="2"/>
    <d v="1984-11-01T00:00:00"/>
    <n v="6457.84"/>
    <x v="0"/>
    <s v="tier - 3"/>
    <x v="1"/>
    <x v="21"/>
  </r>
  <r>
    <s v="Id778"/>
    <s v="  Tennille"/>
    <n v="47.19"/>
    <n v="5.29"/>
    <s v="No"/>
    <x v="0"/>
    <x v="0"/>
    <n v="0"/>
    <x v="1"/>
    <x v="0"/>
    <x v="2"/>
    <d v="1981-07-27T00:00:00"/>
    <n v="6473.15"/>
    <x v="0"/>
    <s v="tier - 2"/>
    <x v="0"/>
    <x v="19"/>
  </r>
  <r>
    <s v="Id779"/>
    <s v="  Matt"/>
    <n v="30.02"/>
    <n v="6.65"/>
    <s v="No"/>
    <x v="0"/>
    <x v="0"/>
    <n v="0"/>
    <x v="1"/>
    <x v="0"/>
    <x v="0"/>
    <d v="1980-06-08T00:00:00"/>
    <n v="6474.01"/>
    <x v="0"/>
    <s v="tier - 3"/>
    <x v="2"/>
    <x v="25"/>
  </r>
  <r>
    <s v="Id780"/>
    <s v="  Emily"/>
    <n v="37.909999999999997"/>
    <n v="5.68"/>
    <s v="Yes"/>
    <x v="0"/>
    <x v="0"/>
    <n v="0"/>
    <x v="1"/>
    <x v="0"/>
    <x v="2"/>
    <d v="1970-12-01T00:00:00"/>
    <n v="6481.67"/>
    <x v="0"/>
    <s v="tier - 2"/>
    <x v="0"/>
    <x v="33"/>
  </r>
  <r>
    <s v="Id781"/>
    <s v="  Justin E"/>
    <n v="54.61"/>
    <n v="4.49"/>
    <s v="No"/>
    <x v="0"/>
    <x v="0"/>
    <n v="0"/>
    <x v="1"/>
    <x v="0"/>
    <x v="2"/>
    <d v="1982-10-09T00:00:00"/>
    <n v="6496.89"/>
    <x v="0"/>
    <s v="tier - 3"/>
    <x v="2"/>
    <x v="23"/>
  </r>
  <r>
    <s v="Id782"/>
    <s v="  Shalane"/>
    <n v="36.005000000000003"/>
    <n v="6.9"/>
    <s v="No"/>
    <x v="0"/>
    <x v="0"/>
    <n v="0"/>
    <x v="1"/>
    <x v="0"/>
    <x v="0"/>
    <d v="1982-08-28T00:00:00"/>
    <n v="6500.24"/>
    <x v="0"/>
    <s v="tier - 2"/>
    <x v="0"/>
    <x v="23"/>
  </r>
  <r>
    <s v="Id783"/>
    <s v="  Jessica N"/>
    <n v="28.7"/>
    <n v="11.52"/>
    <s v="No"/>
    <x v="0"/>
    <x v="0"/>
    <n v="0"/>
    <x v="1"/>
    <x v="1"/>
    <x v="0"/>
    <d v="1994-07-07T00:00:00"/>
    <n v="6512.24"/>
    <x v="0"/>
    <s v="tier - 1"/>
    <x v="11"/>
    <x v="11"/>
  </r>
  <r>
    <s v="Id784"/>
    <s v="  Melanie"/>
    <n v="34.295000000000002"/>
    <n v="11.24"/>
    <s v="No"/>
    <x v="0"/>
    <x v="0"/>
    <n v="0"/>
    <x v="1"/>
    <x v="0"/>
    <x v="0"/>
    <d v="1976-10-23T00:00:00"/>
    <n v="6529.21"/>
    <x v="0"/>
    <s v="tier - 1"/>
    <x v="0"/>
    <x v="35"/>
  </r>
  <r>
    <s v="Id785"/>
    <s v="  Ruth Angelica"/>
    <n v="27.55"/>
    <n v="10.98"/>
    <s v="No"/>
    <x v="0"/>
    <x v="0"/>
    <n v="0"/>
    <x v="1"/>
    <x v="1"/>
    <x v="0"/>
    <d v="1982-08-12T00:00:00"/>
    <n v="6532.04"/>
    <x v="0"/>
    <s v="tier - 1"/>
    <x v="0"/>
    <x v="23"/>
  </r>
  <r>
    <s v="Id786"/>
    <s v="  Una M"/>
    <n v="40.700000000000003"/>
    <n v="5.42"/>
    <s v="No"/>
    <x v="0"/>
    <x v="0"/>
    <n v="0"/>
    <x v="1"/>
    <x v="0"/>
    <x v="2"/>
    <d v="1982-10-02T00:00:00"/>
    <n v="6536.68"/>
    <x v="0"/>
    <s v="tier - 2"/>
    <x v="1"/>
    <x v="23"/>
  </r>
  <r>
    <s v="Id787"/>
    <s v="  Taralyn"/>
    <n v="18.335000000000001"/>
    <n v="10.97"/>
    <s v="No"/>
    <x v="0"/>
    <x v="0"/>
    <n v="0"/>
    <x v="1"/>
    <x v="3"/>
    <x v="0"/>
    <d v="1969-12-03T00:00:00"/>
    <n v="6546.16"/>
    <x v="0"/>
    <s v="tier - 3"/>
    <x v="0"/>
    <x v="34"/>
  </r>
  <r>
    <s v="Id788"/>
    <s v="  James A"/>
    <n v="33.914999999999999"/>
    <n v="9.56"/>
    <s v="Yes"/>
    <x v="0"/>
    <x v="0"/>
    <n v="2"/>
    <x v="1"/>
    <x v="0"/>
    <x v="0"/>
    <d v="1986-12-18T00:00:00"/>
    <n v="6548.2"/>
    <x v="0"/>
    <s v="tier - 3"/>
    <x v="1"/>
    <x v="18"/>
  </r>
  <r>
    <s v="Id789"/>
    <s v="  Ning"/>
    <n v="33.534999999999997"/>
    <n v="9.4"/>
    <s v="Yes"/>
    <x v="0"/>
    <x v="0"/>
    <n v="2"/>
    <x v="1"/>
    <x v="0"/>
    <x v="0"/>
    <d v="1989-08-06T00:00:00"/>
    <n v="6551.75"/>
    <x v="0"/>
    <s v="tier - 2"/>
    <x v="8"/>
    <x v="13"/>
  </r>
  <r>
    <s v="Id790"/>
    <s v="  Joel"/>
    <n v="23.655000000000001"/>
    <n v="8.48"/>
    <s v="Yes"/>
    <x v="0"/>
    <x v="0"/>
    <n v="2"/>
    <x v="1"/>
    <x v="2"/>
    <x v="0"/>
    <d v="1968-12-11T00:00:00"/>
    <n v="6552.01"/>
    <x v="1"/>
    <s v="tier - 2"/>
    <x v="0"/>
    <x v="36"/>
  </r>
  <r>
    <s v="Id791"/>
    <s v="  Pamela J"/>
    <n v="28"/>
    <n v="5.57"/>
    <s v="No"/>
    <x v="0"/>
    <x v="0"/>
    <n v="0"/>
    <x v="1"/>
    <x v="1"/>
    <x v="2"/>
    <d v="1984-09-20T00:00:00"/>
    <n v="6555.07"/>
    <x v="0"/>
    <s v="tier - 2"/>
    <x v="8"/>
    <x v="21"/>
  </r>
  <r>
    <s v="Id792"/>
    <s v="  Brittney"/>
    <n v="30.23"/>
    <n v="6.94"/>
    <s v="Yes"/>
    <x v="0"/>
    <x v="1"/>
    <n v="1"/>
    <x v="1"/>
    <x v="0"/>
    <x v="0"/>
    <d v="1981-07-20T00:00:00"/>
    <n v="6571.02"/>
    <x v="0"/>
    <s v="tier - 1"/>
    <x v="1"/>
    <x v="19"/>
  </r>
  <r>
    <s v="Id793"/>
    <s v="  Sheila"/>
    <n v="51.14"/>
    <n v="4.05"/>
    <s v="No"/>
    <x v="0"/>
    <x v="0"/>
    <n v="1"/>
    <x v="1"/>
    <x v="0"/>
    <x v="2"/>
    <d v="1984-10-05T00:00:00"/>
    <n v="6571.54"/>
    <x v="0"/>
    <s v="tier - 3"/>
    <x v="2"/>
    <x v="21"/>
  </r>
  <r>
    <s v="Id794"/>
    <s v="  Koji"/>
    <n v="24.32"/>
    <n v="10.220000000000001"/>
    <s v="No"/>
    <x v="0"/>
    <x v="0"/>
    <n v="0"/>
    <x v="1"/>
    <x v="2"/>
    <x v="0"/>
    <d v="1982-11-22T00:00:00"/>
    <n v="6593.51"/>
    <x v="0"/>
    <s v="tier - 1"/>
    <x v="0"/>
    <x v="23"/>
  </r>
  <r>
    <s v="Id795"/>
    <s v="  Sarah"/>
    <n v="38.06"/>
    <n v="9.24"/>
    <s v="No"/>
    <x v="0"/>
    <x v="0"/>
    <n v="0"/>
    <x v="1"/>
    <x v="0"/>
    <x v="0"/>
    <d v="1982-12-29T00:00:00"/>
    <n v="6600.21"/>
    <x v="1"/>
    <s v="tier - 2"/>
    <x v="5"/>
    <x v="23"/>
  </r>
  <r>
    <s v="Id796"/>
    <s v="  Colleen M"/>
    <n v="37.700000000000003"/>
    <n v="8.6"/>
    <s v="No"/>
    <x v="0"/>
    <x v="0"/>
    <n v="0"/>
    <x v="1"/>
    <x v="0"/>
    <x v="0"/>
    <d v="1982-11-07T00:00:00"/>
    <n v="6600.36"/>
    <x v="0"/>
    <s v="tier - 3"/>
    <x v="2"/>
    <x v="23"/>
  </r>
  <r>
    <s v="Id797"/>
    <s v="  Deedra G"/>
    <n v="44"/>
    <n v="9.32"/>
    <s v="Yes"/>
    <x v="0"/>
    <x v="0"/>
    <n v="2"/>
    <x v="1"/>
    <x v="0"/>
    <x v="0"/>
    <d v="1982-08-28T00:00:00"/>
    <n v="6610.11"/>
    <x v="1"/>
    <s v="tier - 2"/>
    <x v="3"/>
    <x v="23"/>
  </r>
  <r>
    <s v="Id798"/>
    <s v="  Kulwinder"/>
    <n v="41.45"/>
    <n v="6.12"/>
    <s v="Yes"/>
    <x v="0"/>
    <x v="0"/>
    <n v="0"/>
    <x v="1"/>
    <x v="0"/>
    <x v="1"/>
    <d v="1973-08-29T00:00:00"/>
    <n v="6630.31"/>
    <x v="0"/>
    <s v="tier - 1"/>
    <x v="0"/>
    <x v="29"/>
  </r>
  <r>
    <s v="Id799"/>
    <s v="  Ann M"/>
    <n v="25.364999999999998"/>
    <n v="9.19"/>
    <s v="Yes"/>
    <x v="0"/>
    <x v="0"/>
    <n v="0"/>
    <x v="1"/>
    <x v="1"/>
    <x v="0"/>
    <d v="2003-09-04T00:00:00"/>
    <n v="6638.16"/>
    <x v="0"/>
    <s v="tier - 1"/>
    <x v="1"/>
    <x v="12"/>
  </r>
  <r>
    <s v="Id800"/>
    <s v="  Sarah E"/>
    <n v="34.56"/>
    <n v="5.84"/>
    <s v="Yes"/>
    <x v="0"/>
    <x v="1"/>
    <n v="1"/>
    <x v="1"/>
    <x v="0"/>
    <x v="1"/>
    <d v="1990-06-06T00:00:00"/>
    <n v="6639.3"/>
    <x v="0"/>
    <s v="tier - 2"/>
    <x v="11"/>
    <x v="13"/>
  </r>
  <r>
    <s v="Id801"/>
    <s v="  Apryl J"/>
    <n v="28.2"/>
    <n v="7.19"/>
    <s v="Yes"/>
    <x v="0"/>
    <x v="0"/>
    <n v="2"/>
    <x v="1"/>
    <x v="1"/>
    <x v="0"/>
    <d v="1984-12-08T00:00:00"/>
    <n v="6640.54"/>
    <x v="0"/>
    <s v="tier - 3"/>
    <x v="4"/>
    <x v="21"/>
  </r>
  <r>
    <s v="Id802"/>
    <s v="  Ilana"/>
    <n v="30.43"/>
    <n v="9.39"/>
    <s v="No"/>
    <x v="0"/>
    <x v="0"/>
    <n v="0"/>
    <x v="1"/>
    <x v="0"/>
    <x v="0"/>
    <d v="1970-11-08T00:00:00"/>
    <n v="6651.26"/>
    <x v="0"/>
    <s v="tier - 3"/>
    <x v="0"/>
    <x v="33"/>
  </r>
  <r>
    <s v="Id803"/>
    <s v="  Katherine"/>
    <n v="32.395000000000003"/>
    <n v="4.2699999999999996"/>
    <s v="Yes"/>
    <x v="0"/>
    <x v="0"/>
    <n v="1"/>
    <x v="1"/>
    <x v="0"/>
    <x v="2"/>
    <d v="1984-07-01T00:00:00"/>
    <n v="6652.53"/>
    <x v="1"/>
    <s v="tier - 2"/>
    <x v="0"/>
    <x v="21"/>
  </r>
  <r>
    <s v="Id804"/>
    <s v="  Katherine"/>
    <n v="24.035"/>
    <n v="11.71"/>
    <s v="No"/>
    <x v="0"/>
    <x v="0"/>
    <n v="0"/>
    <x v="1"/>
    <x v="2"/>
    <x v="0"/>
    <d v="1989-11-19T00:00:00"/>
    <n v="6653.79"/>
    <x v="0"/>
    <s v="tier - 1"/>
    <x v="0"/>
    <x v="13"/>
  </r>
  <r>
    <s v="Id805"/>
    <s v="  Karl"/>
    <n v="37.119999999999997"/>
    <n v="5.29"/>
    <s v="No"/>
    <x v="0"/>
    <x v="0"/>
    <n v="2"/>
    <x v="1"/>
    <x v="0"/>
    <x v="2"/>
    <d v="1982-09-27T00:00:00"/>
    <n v="6664.32"/>
    <x v="0"/>
    <s v="tier - 2"/>
    <x v="0"/>
    <x v="23"/>
  </r>
  <r>
    <s v="Id806"/>
    <s v="  Stephen"/>
    <n v="34.840000000000003"/>
    <n v="6"/>
    <s v="Yes"/>
    <x v="0"/>
    <x v="1"/>
    <n v="1"/>
    <x v="1"/>
    <x v="0"/>
    <x v="1"/>
    <d v="1981-09-17T00:00:00"/>
    <n v="6664.69"/>
    <x v="1"/>
    <s v="tier - 1"/>
    <x v="1"/>
    <x v="19"/>
  </r>
  <r>
    <s v="Id807"/>
    <s v="  Will"/>
    <n v="29.53"/>
    <n v="10.64"/>
    <s v="No"/>
    <x v="0"/>
    <x v="0"/>
    <n v="0"/>
    <x v="1"/>
    <x v="1"/>
    <x v="0"/>
    <d v="1989-10-20T00:00:00"/>
    <n v="6666.24"/>
    <x v="1"/>
    <s v="tier - 1"/>
    <x v="2"/>
    <x v="13"/>
  </r>
  <r>
    <s v="Id808"/>
    <s v="  Bradley D"/>
    <n v="42.51"/>
    <n v="8.2100000000000009"/>
    <s v="Yes"/>
    <x v="0"/>
    <x v="0"/>
    <n v="0"/>
    <x v="1"/>
    <x v="0"/>
    <x v="0"/>
    <d v="1985-07-09T00:00:00"/>
    <n v="6686.43"/>
    <x v="0"/>
    <s v="tier - 3"/>
    <x v="1"/>
    <x v="20"/>
  </r>
  <r>
    <s v="Id809"/>
    <s v="  Amy M"/>
    <n v="38.14"/>
    <n v="5.58"/>
    <s v="No"/>
    <x v="0"/>
    <x v="1"/>
    <n v="1"/>
    <x v="1"/>
    <x v="0"/>
    <x v="2"/>
    <d v="1968-07-13T00:00:00"/>
    <n v="6700.56"/>
    <x v="1"/>
    <s v="tier - 1"/>
    <x v="1"/>
    <x v="36"/>
  </r>
  <r>
    <s v="Id810"/>
    <s v="  Matthew W"/>
    <n v="39.93"/>
    <n v="8.75"/>
    <s v="No"/>
    <x v="0"/>
    <x v="0"/>
    <n v="0"/>
    <x v="1"/>
    <x v="0"/>
    <x v="0"/>
    <d v="1971-12-12T00:00:00"/>
    <n v="6706.47"/>
    <x v="0"/>
    <s v="tier - 1"/>
    <x v="0"/>
    <x v="32"/>
  </r>
  <r>
    <s v="Id811"/>
    <s v="  Doug"/>
    <n v="38.83"/>
    <n v="11.86"/>
    <s v="No"/>
    <x v="0"/>
    <x v="0"/>
    <n v="0"/>
    <x v="1"/>
    <x v="0"/>
    <x v="0"/>
    <d v="1983-06-12T00:00:00"/>
    <n v="6710.19"/>
    <x v="1"/>
    <s v="tier - 3"/>
    <x v="1"/>
    <x v="22"/>
  </r>
  <r>
    <s v="Id812"/>
    <s v="  Tom"/>
    <n v="37.4"/>
    <n v="11.46"/>
    <s v="No"/>
    <x v="0"/>
    <x v="0"/>
    <n v="0"/>
    <x v="1"/>
    <x v="0"/>
    <x v="0"/>
    <d v="1994-06-13T00:00:00"/>
    <n v="6721.37"/>
    <x v="0"/>
    <s v="tier - 1"/>
    <x v="1"/>
    <x v="11"/>
  </r>
  <r>
    <s v="Id813"/>
    <s v="  Jonathan"/>
    <n v="21.4"/>
    <n v="9.0299999999999994"/>
    <s v="No"/>
    <x v="0"/>
    <x v="0"/>
    <n v="0"/>
    <x v="1"/>
    <x v="2"/>
    <x v="0"/>
    <d v="1978-10-21T00:00:00"/>
    <n v="6737.98"/>
    <x v="0"/>
    <s v="tier - 3"/>
    <x v="0"/>
    <x v="27"/>
  </r>
  <r>
    <s v="Id814"/>
    <s v="  Wayne A"/>
    <n v="38.380000000000003"/>
    <n v="8.26"/>
    <s v="Yes"/>
    <x v="0"/>
    <x v="0"/>
    <n v="2"/>
    <x v="1"/>
    <x v="0"/>
    <x v="0"/>
    <d v="1968-07-18T00:00:00"/>
    <n v="6738.84"/>
    <x v="1"/>
    <s v="tier - 1"/>
    <x v="1"/>
    <x v="36"/>
  </r>
  <r>
    <s v="Id815"/>
    <s v="  Nobuyori"/>
    <n v="33.659999999999997"/>
    <n v="5.42"/>
    <s v="Yes"/>
    <x v="0"/>
    <x v="0"/>
    <n v="2"/>
    <x v="1"/>
    <x v="0"/>
    <x v="2"/>
    <d v="1986-08-07T00:00:00"/>
    <n v="6746.74"/>
    <x v="1"/>
    <s v="tier - 2"/>
    <x v="5"/>
    <x v="18"/>
  </r>
  <r>
    <s v="Id816"/>
    <s v="  Rich"/>
    <n v="31.79"/>
    <n v="11.33"/>
    <s v="Yes"/>
    <x v="0"/>
    <x v="1"/>
    <n v="1"/>
    <x v="1"/>
    <x v="0"/>
    <x v="0"/>
    <d v="1986-06-05T00:00:00"/>
    <n v="6748.59"/>
    <x v="1"/>
    <s v="tier - 1"/>
    <x v="5"/>
    <x v="20"/>
  </r>
  <r>
    <s v="Id817"/>
    <s v="  Marcos S"/>
    <n v="29.7"/>
    <n v="7.69"/>
    <s v="Yes"/>
    <x v="0"/>
    <x v="1"/>
    <n v="1"/>
    <x v="1"/>
    <x v="1"/>
    <x v="0"/>
    <d v="1970-06-17T00:00:00"/>
    <n v="6749.63"/>
    <x v="0"/>
    <s v="tier - 1"/>
    <x v="0"/>
    <x v="33"/>
  </r>
  <r>
    <s v="Id818"/>
    <s v="  Dave"/>
    <n v="25.46"/>
    <n v="8.77"/>
    <s v="Yes"/>
    <x v="0"/>
    <x v="1"/>
    <n v="1"/>
    <x v="1"/>
    <x v="1"/>
    <x v="0"/>
    <d v="1966-12-09T00:00:00"/>
    <n v="6750.27"/>
    <x v="1"/>
    <s v="tier - 2"/>
    <x v="0"/>
    <x v="37"/>
  </r>
  <r>
    <s v="Id819"/>
    <s v="  Andy"/>
    <n v="39.14"/>
    <n v="4.91"/>
    <s v="No"/>
    <x v="1"/>
    <x v="0"/>
    <n v="1"/>
    <x v="1"/>
    <x v="0"/>
    <x v="2"/>
    <d v="1988-10-10T00:00:00"/>
    <n v="6753.04"/>
    <x v="0"/>
    <s v="tier - 2"/>
    <x v="8"/>
    <x v="15"/>
  </r>
  <r>
    <s v="Id820"/>
    <s v="  Mary"/>
    <n v="41.2"/>
    <n v="4.95"/>
    <s v="No"/>
    <x v="0"/>
    <x v="0"/>
    <n v="1"/>
    <x v="1"/>
    <x v="0"/>
    <x v="2"/>
    <d v="1981-09-21T00:00:00"/>
    <n v="6770.19"/>
    <x v="0"/>
    <s v="tier - 3"/>
    <x v="0"/>
    <x v="19"/>
  </r>
  <r>
    <s v="Id821"/>
    <s v="  Marcus B"/>
    <n v="28.81"/>
    <n v="10.8"/>
    <s v="Yes"/>
    <x v="0"/>
    <x v="1"/>
    <n v="1"/>
    <x v="1"/>
    <x v="1"/>
    <x v="0"/>
    <d v="1981-09-03T00:00:00"/>
    <n v="6775.96"/>
    <x v="0"/>
    <s v="tier - 3"/>
    <x v="2"/>
    <x v="19"/>
  </r>
  <r>
    <s v="Id822"/>
    <s v="  Thomas K"/>
    <n v="37.409999999999997"/>
    <n v="7.21"/>
    <s v="No"/>
    <x v="0"/>
    <x v="0"/>
    <n v="2"/>
    <x v="1"/>
    <x v="0"/>
    <x v="0"/>
    <d v="1981-10-08T00:00:00"/>
    <n v="6781.35"/>
    <x v="0"/>
    <s v="tier - 1"/>
    <x v="0"/>
    <x v="19"/>
  </r>
  <r>
    <s v="Id823"/>
    <s v="  Robert"/>
    <n v="52.54"/>
    <n v="5.12"/>
    <s v="No"/>
    <x v="0"/>
    <x v="1"/>
    <n v="1"/>
    <x v="1"/>
    <x v="0"/>
    <x v="2"/>
    <d v="1980-11-23T00:00:00"/>
    <n v="6781.52"/>
    <x v="0"/>
    <s v="tier - 2"/>
    <x v="0"/>
    <x v="24"/>
  </r>
  <r>
    <s v="Id824"/>
    <s v="  Geoff"/>
    <n v="17.29"/>
    <n v="4.62"/>
    <s v="No"/>
    <x v="1"/>
    <x v="0"/>
    <n v="1"/>
    <x v="0"/>
    <x v="3"/>
    <x v="2"/>
    <d v="1985-12-24T00:00:00"/>
    <n v="6796.86"/>
    <x v="1"/>
    <s v="tier - 3"/>
    <x v="1"/>
    <x v="20"/>
  </r>
  <r>
    <s v="Id825"/>
    <s v="  Chris J"/>
    <n v="31.74"/>
    <n v="7.68"/>
    <s v="Yes"/>
    <x v="0"/>
    <x v="0"/>
    <n v="0"/>
    <x v="1"/>
    <x v="0"/>
    <x v="0"/>
    <d v="1991-06-29T00:00:00"/>
    <n v="6799.46"/>
    <x v="2"/>
    <s v="tier - 2"/>
    <x v="10"/>
    <x v="14"/>
  </r>
  <r>
    <s v="Id826"/>
    <s v="  Kate A"/>
    <n v="26.504999999999999"/>
    <n v="6.79"/>
    <s v="Yes"/>
    <x v="0"/>
    <x v="1"/>
    <n v="1"/>
    <x v="1"/>
    <x v="1"/>
    <x v="0"/>
    <d v="1975-08-17T00:00:00"/>
    <n v="6809.46"/>
    <x v="0"/>
    <s v="tier - 1"/>
    <x v="1"/>
    <x v="31"/>
  </r>
  <r>
    <s v="Id827"/>
    <s v="  Kelli"/>
    <n v="36.479999999999997"/>
    <n v="11.09"/>
    <s v="No"/>
    <x v="0"/>
    <x v="0"/>
    <n v="0"/>
    <x v="1"/>
    <x v="0"/>
    <x v="0"/>
    <d v="1994-07-08T00:00:00"/>
    <n v="6827.69"/>
    <x v="0"/>
    <s v="tier - 2"/>
    <x v="11"/>
    <x v="11"/>
  </r>
  <r>
    <s v="Id828"/>
    <s v="  Maggie M"/>
    <n v="39.159999999999997"/>
    <n v="5.24"/>
    <s v="Yes"/>
    <x v="0"/>
    <x v="1"/>
    <n v="1"/>
    <x v="1"/>
    <x v="0"/>
    <x v="2"/>
    <d v="1979-07-15T00:00:00"/>
    <n v="6837.37"/>
    <x v="1"/>
    <s v="tier - 1"/>
    <x v="5"/>
    <x v="25"/>
  </r>
  <r>
    <s v="Id829"/>
    <s v="  Michelle L"/>
    <n v="28.22"/>
    <n v="7.51"/>
    <s v="Yes"/>
    <x v="0"/>
    <x v="1"/>
    <n v="1"/>
    <x v="1"/>
    <x v="1"/>
    <x v="0"/>
    <d v="2000-11-30T00:00:00"/>
    <n v="6842.28"/>
    <x v="0"/>
    <s v="tier - 1"/>
    <x v="1"/>
    <x v="10"/>
  </r>
  <r>
    <s v="Id830"/>
    <s v="  Ashley K"/>
    <n v="35"/>
    <n v="4.13"/>
    <s v="No"/>
    <x v="0"/>
    <x v="0"/>
    <n v="2"/>
    <x v="1"/>
    <x v="0"/>
    <x v="2"/>
    <d v="1977-06-15T00:00:00"/>
    <n v="6843.17"/>
    <x v="0"/>
    <s v="tier - 1"/>
    <x v="0"/>
    <x v="26"/>
  </r>
  <r>
    <s v="Id831"/>
    <s v="  Michael"/>
    <n v="36.24"/>
    <n v="8.3800000000000008"/>
    <s v="Yes"/>
    <x v="0"/>
    <x v="0"/>
    <n v="1"/>
    <x v="1"/>
    <x v="0"/>
    <x v="0"/>
    <d v="1979-11-04T00:00:00"/>
    <n v="6849.03"/>
    <x v="0"/>
    <s v="tier - 2"/>
    <x v="2"/>
    <x v="25"/>
  </r>
  <r>
    <s v="Id832"/>
    <s v="  Ryan K"/>
    <n v="36.954999999999998"/>
    <n v="8.07"/>
    <s v="No"/>
    <x v="0"/>
    <x v="0"/>
    <n v="0"/>
    <x v="1"/>
    <x v="0"/>
    <x v="0"/>
    <d v="1981-06-19T00:00:00"/>
    <n v="6858.48"/>
    <x v="0"/>
    <s v="tier - 2"/>
    <x v="4"/>
    <x v="19"/>
  </r>
  <r>
    <s v="Id833"/>
    <s v="  Matthew J"/>
    <n v="29.64"/>
    <n v="8.9499999999999993"/>
    <s v="No"/>
    <x v="0"/>
    <x v="0"/>
    <n v="0"/>
    <x v="1"/>
    <x v="1"/>
    <x v="0"/>
    <d v="1978-08-05T00:00:00"/>
    <n v="6863.49"/>
    <x v="0"/>
    <s v="tier - 1"/>
    <x v="0"/>
    <x v="27"/>
  </r>
  <r>
    <s v="Id834"/>
    <s v="  Karine"/>
    <n v="42.74"/>
    <n v="6.31"/>
    <s v="Yes"/>
    <x v="0"/>
    <x v="0"/>
    <n v="1"/>
    <x v="1"/>
    <x v="0"/>
    <x v="1"/>
    <d v="1969-10-23T00:00:00"/>
    <n v="6868.39"/>
    <x v="0"/>
    <s v="tier - 2"/>
    <x v="0"/>
    <x v="34"/>
  </r>
  <r>
    <s v="Id835"/>
    <s v="  Antonia G"/>
    <n v="36.130000000000003"/>
    <n v="7.19"/>
    <s v="Yes"/>
    <x v="0"/>
    <x v="0"/>
    <n v="2"/>
    <x v="1"/>
    <x v="0"/>
    <x v="0"/>
    <d v="1981-06-23T00:00:00"/>
    <n v="6875.96"/>
    <x v="0"/>
    <s v="tier - 2"/>
    <x v="2"/>
    <x v="19"/>
  </r>
  <r>
    <s v="Id836"/>
    <s v="  Casondra L"/>
    <n v="31.55"/>
    <n v="6.11"/>
    <s v="Yes"/>
    <x v="0"/>
    <x v="0"/>
    <n v="1"/>
    <x v="1"/>
    <x v="0"/>
    <x v="1"/>
    <d v="2004-12-24T00:00:00"/>
    <n v="6876.53"/>
    <x v="0"/>
    <s v="tier - 1"/>
    <x v="1"/>
    <x v="9"/>
  </r>
  <r>
    <s v="Id837"/>
    <s v="  Wendy"/>
    <n v="52.75"/>
    <n v="6.02"/>
    <s v="No"/>
    <x v="0"/>
    <x v="0"/>
    <n v="1"/>
    <x v="1"/>
    <x v="0"/>
    <x v="1"/>
    <d v="1985-09-10T00:00:00"/>
    <n v="6877.98"/>
    <x v="0"/>
    <s v="tier - 1"/>
    <x v="8"/>
    <x v="20"/>
  </r>
  <r>
    <s v="Id838"/>
    <s v="  Eric D"/>
    <n v="36.67"/>
    <n v="11.86"/>
    <s v="No"/>
    <x v="0"/>
    <x v="0"/>
    <n v="0"/>
    <x v="1"/>
    <x v="0"/>
    <x v="0"/>
    <d v="1989-12-21T00:00:00"/>
    <n v="6895.19"/>
    <x v="0"/>
    <s v="tier - 3"/>
    <x v="8"/>
    <x v="13"/>
  </r>
  <r>
    <s v="Id839"/>
    <s v="  Elizabeth"/>
    <n v="38.06"/>
    <n v="8.25"/>
    <s v="No"/>
    <x v="0"/>
    <x v="0"/>
    <n v="0"/>
    <x v="1"/>
    <x v="0"/>
    <x v="0"/>
    <d v="1984-09-05T00:00:00"/>
    <n v="6933.24"/>
    <x v="0"/>
    <s v="tier - 3"/>
    <x v="1"/>
    <x v="21"/>
  </r>
  <r>
    <s v="Id840"/>
    <s v="  Laura F"/>
    <n v="38"/>
    <n v="8.1300000000000008"/>
    <s v="No"/>
    <x v="0"/>
    <x v="0"/>
    <n v="0"/>
    <x v="1"/>
    <x v="0"/>
    <x v="0"/>
    <d v="1978-11-29T00:00:00"/>
    <n v="6938.11"/>
    <x v="0"/>
    <s v="tier - 2"/>
    <x v="0"/>
    <x v="27"/>
  </r>
  <r>
    <s v="Id841"/>
    <s v="  Amelia F"/>
    <n v="35.1"/>
    <n v="10.1"/>
    <s v="No"/>
    <x v="0"/>
    <x v="0"/>
    <n v="0"/>
    <x v="1"/>
    <x v="0"/>
    <x v="0"/>
    <d v="1980-08-30T00:00:00"/>
    <n v="6940.91"/>
    <x v="0"/>
    <s v="tier - 2"/>
    <x v="1"/>
    <x v="24"/>
  </r>
  <r>
    <s v="Id842"/>
    <s v="  Amy L"/>
    <n v="33.82"/>
    <n v="5.89"/>
    <s v="Yes"/>
    <x v="0"/>
    <x v="0"/>
    <n v="2"/>
    <x v="1"/>
    <x v="0"/>
    <x v="1"/>
    <d v="1980-10-05T00:00:00"/>
    <n v="6940.94"/>
    <x v="0"/>
    <s v="tier - 3"/>
    <x v="0"/>
    <x v="24"/>
  </r>
  <r>
    <s v="Id843"/>
    <s v="  Katie J"/>
    <n v="37.43"/>
    <n v="4.97"/>
    <s v="No"/>
    <x v="0"/>
    <x v="0"/>
    <n v="2"/>
    <x v="1"/>
    <x v="0"/>
    <x v="2"/>
    <d v="1978-12-15T00:00:00"/>
    <n v="6948.7"/>
    <x v="2"/>
    <s v="tier - 2"/>
    <x v="1"/>
    <x v="27"/>
  </r>
  <r>
    <s v="Id844"/>
    <s v="  Laura E"/>
    <n v="30.5"/>
    <n v="9.9"/>
    <s v="No"/>
    <x v="0"/>
    <x v="0"/>
    <n v="0"/>
    <x v="1"/>
    <x v="0"/>
    <x v="0"/>
    <d v="1980-08-18T00:00:00"/>
    <n v="6951.12"/>
    <x v="0"/>
    <s v="tier - 2"/>
    <x v="0"/>
    <x v="24"/>
  </r>
  <r>
    <s v="Id845"/>
    <s v="  Mayumi"/>
    <n v="24.53"/>
    <n v="9.0500000000000007"/>
    <s v="No"/>
    <x v="0"/>
    <x v="0"/>
    <n v="0"/>
    <x v="1"/>
    <x v="2"/>
    <x v="0"/>
    <d v="1975-06-03T00:00:00"/>
    <n v="6965.21"/>
    <x v="0"/>
    <s v="tier - 3"/>
    <x v="0"/>
    <x v="28"/>
  </r>
  <r>
    <s v="Id846"/>
    <s v="  Vanessa"/>
    <n v="25.74"/>
    <n v="10.93"/>
    <s v="No"/>
    <x v="0"/>
    <x v="0"/>
    <n v="0"/>
    <x v="1"/>
    <x v="1"/>
    <x v="0"/>
    <d v="1985-12-10T00:00:00"/>
    <n v="6985.51"/>
    <x v="0"/>
    <s v="tier - 2"/>
    <x v="4"/>
    <x v="20"/>
  </r>
  <r>
    <s v="Id847"/>
    <s v="  Natali N"/>
    <n v="34.08"/>
    <n v="7.58"/>
    <s v="Yes"/>
    <x v="0"/>
    <x v="0"/>
    <n v="2"/>
    <x v="1"/>
    <x v="0"/>
    <x v="0"/>
    <d v="1982-10-18T00:00:00"/>
    <n v="6986.7"/>
    <x v="1"/>
    <s v="tier - 1"/>
    <x v="1"/>
    <x v="23"/>
  </r>
  <r>
    <s v="Id848"/>
    <s v="  Beth"/>
    <n v="31.35"/>
    <n v="11"/>
    <s v="Yes"/>
    <x v="0"/>
    <x v="1"/>
    <n v="1"/>
    <x v="1"/>
    <x v="0"/>
    <x v="0"/>
    <d v="1982-09-01T00:00:00"/>
    <n v="6989.95"/>
    <x v="0"/>
    <s v="tier - 1"/>
    <x v="0"/>
    <x v="23"/>
  </r>
  <r>
    <s v="Id849"/>
    <s v="  Alex"/>
    <n v="26.79"/>
    <n v="5.0599999999999996"/>
    <s v="No"/>
    <x v="0"/>
    <x v="0"/>
    <n v="1"/>
    <x v="1"/>
    <x v="1"/>
    <x v="2"/>
    <d v="1969-07-06T00:00:00"/>
    <n v="7003.1"/>
    <x v="0"/>
    <s v="tier - 3"/>
    <x v="0"/>
    <x v="34"/>
  </r>
  <r>
    <s v="Id850"/>
    <s v="  Spencer"/>
    <n v="42.78"/>
    <n v="6.11"/>
    <s v="Yes"/>
    <x v="0"/>
    <x v="0"/>
    <n v="1"/>
    <x v="1"/>
    <x v="0"/>
    <x v="1"/>
    <d v="1978-06-02T00:00:00"/>
    <n v="7033.08"/>
    <x v="0"/>
    <s v="tier - 2"/>
    <x v="0"/>
    <x v="26"/>
  </r>
  <r>
    <s v="Id851"/>
    <s v="  Andee W"/>
    <n v="46.75"/>
    <n v="6.66"/>
    <s v="Yes"/>
    <x v="0"/>
    <x v="0"/>
    <n v="2"/>
    <x v="1"/>
    <x v="0"/>
    <x v="0"/>
    <d v="1995-10-29T00:00:00"/>
    <n v="7042.11"/>
    <x v="0"/>
    <s v="tier - 3"/>
    <x v="1"/>
    <x v="4"/>
  </r>
  <r>
    <s v="Id852"/>
    <s v="  Amy"/>
    <n v="32.15"/>
    <n v="4.0199999999999996"/>
    <s v="Yes"/>
    <x v="0"/>
    <x v="1"/>
    <n v="1"/>
    <x v="1"/>
    <x v="0"/>
    <x v="2"/>
    <d v="1980-07-26T00:00:00"/>
    <n v="7045.5"/>
    <x v="0"/>
    <s v="tier - 1"/>
    <x v="2"/>
    <x v="24"/>
  </r>
  <r>
    <s v="Id853"/>
    <s v="  Joshua"/>
    <n v="43.4"/>
    <n v="8.81"/>
    <s v="Yes"/>
    <x v="0"/>
    <x v="0"/>
    <n v="2"/>
    <x v="1"/>
    <x v="0"/>
    <x v="0"/>
    <d v="1980-10-22T00:00:00"/>
    <n v="7046.72"/>
    <x v="0"/>
    <s v="tier - 3"/>
    <x v="0"/>
    <x v="24"/>
  </r>
  <r>
    <s v="Id854"/>
    <s v="  C Fred"/>
    <n v="31.57"/>
    <n v="7.92"/>
    <s v="Yes"/>
    <x v="0"/>
    <x v="0"/>
    <n v="2"/>
    <x v="1"/>
    <x v="0"/>
    <x v="0"/>
    <d v="1980-07-21T00:00:00"/>
    <n v="7050.02"/>
    <x v="0"/>
    <s v="tier - 1"/>
    <x v="8"/>
    <x v="24"/>
  </r>
  <r>
    <s v="Id855"/>
    <s v="  Jeremy"/>
    <n v="24.32"/>
    <n v="7.48"/>
    <s v="No"/>
    <x v="0"/>
    <x v="0"/>
    <n v="0"/>
    <x v="1"/>
    <x v="2"/>
    <x v="0"/>
    <d v="1980-06-28T00:00:00"/>
    <n v="7050.64"/>
    <x v="0"/>
    <s v="tier - 3"/>
    <x v="2"/>
    <x v="24"/>
  </r>
  <r>
    <s v="Id856"/>
    <s v="  Patrick Sr"/>
    <n v="31.07"/>
    <n v="4.62"/>
    <s v="Yes"/>
    <x v="0"/>
    <x v="0"/>
    <n v="2"/>
    <x v="1"/>
    <x v="0"/>
    <x v="2"/>
    <d v="1978-06-24T00:00:00"/>
    <n v="7054.41"/>
    <x v="0"/>
    <s v="tier - 2"/>
    <x v="0"/>
    <x v="27"/>
  </r>
  <r>
    <s v="Id857"/>
    <s v="  Kelly M"/>
    <n v="35.814999999999998"/>
    <n v="8.4700000000000006"/>
    <s v="No"/>
    <x v="0"/>
    <x v="0"/>
    <n v="0"/>
    <x v="1"/>
    <x v="0"/>
    <x v="0"/>
    <d v="1982-10-06T00:00:00"/>
    <n v="7077.19"/>
    <x v="0"/>
    <s v="tier - 3"/>
    <x v="8"/>
    <x v="23"/>
  </r>
  <r>
    <s v="Id858"/>
    <s v="  Katherine"/>
    <n v="40.81"/>
    <n v="10.58"/>
    <s v="Yes"/>
    <x v="0"/>
    <x v="0"/>
    <n v="0"/>
    <x v="1"/>
    <x v="0"/>
    <x v="0"/>
    <d v="1992-06-18T00:00:00"/>
    <n v="7096.98"/>
    <x v="0"/>
    <s v="tier - 2"/>
    <x v="1"/>
    <x v="0"/>
  </r>
  <r>
    <s v="Id859"/>
    <s v="  Keila L"/>
    <n v="24.605"/>
    <n v="7.48"/>
    <s v="No"/>
    <x v="0"/>
    <x v="0"/>
    <n v="0"/>
    <x v="1"/>
    <x v="2"/>
    <x v="0"/>
    <d v="1987-08-11T00:00:00"/>
    <n v="7106.81"/>
    <x v="0"/>
    <s v="tier - 1"/>
    <x v="1"/>
    <x v="17"/>
  </r>
  <r>
    <s v="Id860"/>
    <s v="  Zanae E"/>
    <n v="21.47"/>
    <n v="7.82"/>
    <s v="No"/>
    <x v="0"/>
    <x v="0"/>
    <n v="0"/>
    <x v="1"/>
    <x v="2"/>
    <x v="0"/>
    <d v="1968-06-29T00:00:00"/>
    <n v="7125.25"/>
    <x v="1"/>
    <s v="tier - 2"/>
    <x v="0"/>
    <x v="36"/>
  </r>
  <r>
    <s v="Id861"/>
    <s v="  Alex"/>
    <n v="52.89"/>
    <n v="4.96"/>
    <s v="Yes"/>
    <x v="0"/>
    <x v="0"/>
    <n v="1"/>
    <x v="1"/>
    <x v="0"/>
    <x v="2"/>
    <d v="1993-08-01T00:00:00"/>
    <n v="7128.64"/>
    <x v="0"/>
    <s v="tier - 2"/>
    <x v="11"/>
    <x v="1"/>
  </r>
  <r>
    <s v="Id862"/>
    <s v="  Kathryn"/>
    <n v="32.965000000000003"/>
    <n v="6.15"/>
    <s v="Yes"/>
    <x v="0"/>
    <x v="0"/>
    <n v="1"/>
    <x v="1"/>
    <x v="0"/>
    <x v="1"/>
    <d v="1984-07-07T00:00:00"/>
    <n v="7133.9"/>
    <x v="0"/>
    <s v="tier - 1"/>
    <x v="8"/>
    <x v="21"/>
  </r>
  <r>
    <s v="Id863"/>
    <s v="  Jason L"/>
    <n v="36.799999999999997"/>
    <n v="4.62"/>
    <s v="No"/>
    <x v="0"/>
    <x v="1"/>
    <n v="1"/>
    <x v="1"/>
    <x v="0"/>
    <x v="2"/>
    <d v="1999-08-08T00:00:00"/>
    <n v="7144.4"/>
    <x v="0"/>
    <s v="tier - 1"/>
    <x v="15"/>
    <x v="7"/>
  </r>
  <r>
    <s v="Id864"/>
    <s v="  Benjamin J"/>
    <n v="34.299999999999997"/>
    <n v="4.87"/>
    <s v="No"/>
    <x v="0"/>
    <x v="0"/>
    <n v="2"/>
    <x v="1"/>
    <x v="0"/>
    <x v="2"/>
    <d v="1984-11-21T00:00:00"/>
    <n v="7144.86"/>
    <x v="0"/>
    <s v="tier - 2"/>
    <x v="8"/>
    <x v="21"/>
  </r>
  <r>
    <s v="Id865"/>
    <s v="  Steven M"/>
    <n v="35.244999999999997"/>
    <n v="4.63"/>
    <s v="No"/>
    <x v="0"/>
    <x v="0"/>
    <n v="0"/>
    <x v="1"/>
    <x v="0"/>
    <x v="2"/>
    <d v="1976-06-24T00:00:00"/>
    <n v="7147.11"/>
    <x v="1"/>
    <s v="tier - 2"/>
    <x v="2"/>
    <x v="35"/>
  </r>
  <r>
    <s v="Id866"/>
    <s v="  Erika"/>
    <n v="26.23"/>
    <n v="11.93"/>
    <s v="No"/>
    <x v="0"/>
    <x v="0"/>
    <n v="0"/>
    <x v="1"/>
    <x v="1"/>
    <x v="0"/>
    <d v="1978-07-30T00:00:00"/>
    <n v="7147.47"/>
    <x v="0"/>
    <s v="tier - 3"/>
    <x v="0"/>
    <x v="27"/>
  </r>
  <r>
    <s v="Id867"/>
    <s v="  Chad"/>
    <n v="36.1"/>
    <n v="5.65"/>
    <s v="Yes"/>
    <x v="0"/>
    <x v="0"/>
    <n v="2"/>
    <x v="1"/>
    <x v="0"/>
    <x v="2"/>
    <d v="1984-06-29T00:00:00"/>
    <n v="7151.09"/>
    <x v="0"/>
    <s v="tier - 2"/>
    <x v="2"/>
    <x v="21"/>
  </r>
  <r>
    <s v="Id868"/>
    <s v="  Mark"/>
    <n v="37.1"/>
    <n v="11.21"/>
    <s v="Yes"/>
    <x v="0"/>
    <x v="1"/>
    <n v="1"/>
    <x v="1"/>
    <x v="0"/>
    <x v="0"/>
    <d v="1978-09-06T00:00:00"/>
    <n v="7152.67"/>
    <x v="1"/>
    <s v="tier - 2"/>
    <x v="0"/>
    <x v="27"/>
  </r>
  <r>
    <s v="Id869"/>
    <s v="  David"/>
    <n v="27.5"/>
    <n v="10.62"/>
    <s v="Yes"/>
    <x v="0"/>
    <x v="1"/>
    <n v="1"/>
    <x v="1"/>
    <x v="1"/>
    <x v="0"/>
    <d v="1981-07-17T00:00:00"/>
    <n v="7153.55"/>
    <x v="0"/>
    <s v="tier - 1"/>
    <x v="1"/>
    <x v="19"/>
  </r>
  <r>
    <s v="Id870"/>
    <s v="  Matthew R"/>
    <n v="24.7"/>
    <n v="10.7"/>
    <s v="Yes"/>
    <x v="0"/>
    <x v="1"/>
    <n v="1"/>
    <x v="1"/>
    <x v="2"/>
    <x v="0"/>
    <d v="1980-06-22T00:00:00"/>
    <n v="7160.09"/>
    <x v="0"/>
    <s v="tier - 2"/>
    <x v="2"/>
    <x v="24"/>
  </r>
  <r>
    <s v="Id871"/>
    <s v="  Orla"/>
    <n v="26.78"/>
    <n v="10.02"/>
    <s v="Yes"/>
    <x v="0"/>
    <x v="1"/>
    <n v="1"/>
    <x v="1"/>
    <x v="1"/>
    <x v="0"/>
    <d v="1980-10-07T00:00:00"/>
    <n v="7160.33"/>
    <x v="0"/>
    <s v="tier - 1"/>
    <x v="0"/>
    <x v="24"/>
  </r>
  <r>
    <s v="Id872"/>
    <s v="  Shaista S"/>
    <n v="45.8"/>
    <n v="4.8499999999999996"/>
    <s v="No"/>
    <x v="0"/>
    <x v="0"/>
    <n v="0"/>
    <x v="1"/>
    <x v="0"/>
    <x v="2"/>
    <d v="1980-09-30T00:00:00"/>
    <n v="7162.01"/>
    <x v="0"/>
    <s v="tier - 3"/>
    <x v="0"/>
    <x v="24"/>
  </r>
  <r>
    <s v="Id873"/>
    <s v="  Emily"/>
    <n v="29"/>
    <n v="4.3899999999999997"/>
    <s v="Yes"/>
    <x v="0"/>
    <x v="0"/>
    <n v="2"/>
    <x v="1"/>
    <x v="1"/>
    <x v="2"/>
    <d v="1982-08-16T00:00:00"/>
    <n v="7173.36"/>
    <x v="1"/>
    <s v="tier - 2"/>
    <x v="5"/>
    <x v="23"/>
  </r>
  <r>
    <s v="Id874"/>
    <s v="  Julie A"/>
    <n v="33.534999999999997"/>
    <n v="8.24"/>
    <s v="Yes"/>
    <x v="0"/>
    <x v="0"/>
    <n v="0"/>
    <x v="1"/>
    <x v="0"/>
    <x v="0"/>
    <d v="1975-07-19T00:00:00"/>
    <n v="7175.51"/>
    <x v="0"/>
    <s v="tier - 3"/>
    <x v="0"/>
    <x v="31"/>
  </r>
  <r>
    <s v="Id875"/>
    <s v="  Megumi"/>
    <n v="32.774999999999999"/>
    <n v="9.77"/>
    <s v="Yes"/>
    <x v="0"/>
    <x v="0"/>
    <n v="0"/>
    <x v="1"/>
    <x v="0"/>
    <x v="0"/>
    <d v="1968-08-26T00:00:00"/>
    <n v="7179.52"/>
    <x v="1"/>
    <s v="tier - 3"/>
    <x v="0"/>
    <x v="36"/>
  </r>
  <r>
    <s v="Id876"/>
    <s v="  Skylar"/>
    <n v="37.51"/>
    <n v="5.5"/>
    <s v="Yes"/>
    <x v="0"/>
    <x v="0"/>
    <n v="2"/>
    <x v="1"/>
    <x v="0"/>
    <x v="2"/>
    <d v="1982-09-14T00:00:00"/>
    <n v="7196.87"/>
    <x v="1"/>
    <s v="tier - 2"/>
    <x v="2"/>
    <x v="23"/>
  </r>
  <r>
    <s v="Id877"/>
    <s v="  Victoria"/>
    <n v="39.86"/>
    <n v="11.84"/>
    <s v="Yes"/>
    <x v="0"/>
    <x v="0"/>
    <n v="1"/>
    <x v="1"/>
    <x v="0"/>
    <x v="0"/>
    <d v="1983-08-11T00:00:00"/>
    <n v="7201.7"/>
    <x v="0"/>
    <s v="tier - 3"/>
    <x v="1"/>
    <x v="22"/>
  </r>
  <r>
    <s v="Id878"/>
    <s v="  Amanda L"/>
    <n v="42.13"/>
    <n v="4.66"/>
    <s v="No"/>
    <x v="0"/>
    <x v="0"/>
    <n v="0"/>
    <x v="1"/>
    <x v="0"/>
    <x v="2"/>
    <d v="1983-11-21T00:00:00"/>
    <n v="7209.49"/>
    <x v="0"/>
    <s v="tier - 3"/>
    <x v="1"/>
    <x v="22"/>
  </r>
  <r>
    <s v="Id879"/>
    <s v="  Renee"/>
    <n v="35.99"/>
    <n v="11.11"/>
    <s v="No"/>
    <x v="0"/>
    <x v="0"/>
    <n v="0"/>
    <x v="1"/>
    <x v="0"/>
    <x v="0"/>
    <d v="1991-06-28T00:00:00"/>
    <n v="7220.25"/>
    <x v="0"/>
    <s v="tier - 2"/>
    <x v="11"/>
    <x v="14"/>
  </r>
  <r>
    <s v="Id880"/>
    <s v="  Nellie A"/>
    <n v="35.200000000000003"/>
    <n v="7.72"/>
    <s v="Yes"/>
    <x v="0"/>
    <x v="1"/>
    <n v="1"/>
    <x v="1"/>
    <x v="0"/>
    <x v="0"/>
    <d v="1977-09-15T00:00:00"/>
    <n v="7222.79"/>
    <x v="1"/>
    <s v="tier - 3"/>
    <x v="1"/>
    <x v="26"/>
  </r>
  <r>
    <s v="Id881"/>
    <s v="  Tamara"/>
    <n v="29.91"/>
    <n v="5.55"/>
    <s v="Yes"/>
    <x v="0"/>
    <x v="0"/>
    <n v="2"/>
    <x v="1"/>
    <x v="1"/>
    <x v="2"/>
    <d v="1986-07-13T00:00:00"/>
    <n v="7228.22"/>
    <x v="0"/>
    <s v="tier - 1"/>
    <x v="8"/>
    <x v="18"/>
  </r>
  <r>
    <s v="Id882"/>
    <s v="  Joan"/>
    <n v="36.479999999999997"/>
    <n v="5.05"/>
    <s v="Yes"/>
    <x v="0"/>
    <x v="0"/>
    <n v="1"/>
    <x v="1"/>
    <x v="0"/>
    <x v="2"/>
    <d v="1986-09-02T00:00:00"/>
    <n v="7243.81"/>
    <x v="0"/>
    <s v="tier - 3"/>
    <x v="0"/>
    <x v="18"/>
  </r>
  <r>
    <s v="Id883"/>
    <s v="  Aimee J"/>
    <n v="27.5"/>
    <n v="8.69"/>
    <s v="Yes"/>
    <x v="0"/>
    <x v="1"/>
    <n v="1"/>
    <x v="1"/>
    <x v="1"/>
    <x v="0"/>
    <d v="1982-07-24T00:00:00"/>
    <n v="7248.71"/>
    <x v="0"/>
    <s v="tier - 1"/>
    <x v="0"/>
    <x v="23"/>
  </r>
  <r>
    <s v="Id884"/>
    <s v="  Suzanne"/>
    <n v="33.44"/>
    <n v="5.9"/>
    <s v="Yes"/>
    <x v="0"/>
    <x v="0"/>
    <n v="1"/>
    <x v="1"/>
    <x v="0"/>
    <x v="1"/>
    <d v="1981-08-14T00:00:00"/>
    <n v="7256.72"/>
    <x v="1"/>
    <s v="tier - 2"/>
    <x v="1"/>
    <x v="19"/>
  </r>
  <r>
    <s v="Id885"/>
    <s v="  Kristin A"/>
    <n v="28.215"/>
    <n v="6.29"/>
    <s v="Yes"/>
    <x v="0"/>
    <x v="0"/>
    <n v="1"/>
    <x v="1"/>
    <x v="1"/>
    <x v="1"/>
    <d v="1981-06-13T00:00:00"/>
    <n v="7261.74"/>
    <x v="1"/>
    <s v="tier - 3"/>
    <x v="1"/>
    <x v="19"/>
  </r>
  <r>
    <s v="Id886"/>
    <s v="  Bronwyn"/>
    <n v="27.17"/>
    <n v="5.84"/>
    <s v="Yes"/>
    <x v="0"/>
    <x v="0"/>
    <n v="1"/>
    <x v="1"/>
    <x v="1"/>
    <x v="1"/>
    <d v="1973-10-25T00:00:00"/>
    <n v="7265.58"/>
    <x v="0"/>
    <s v="tier - 2"/>
    <x v="0"/>
    <x v="29"/>
  </r>
  <r>
    <s v="Id887"/>
    <s v="  Taylor J"/>
    <n v="35.380000000000003"/>
    <n v="6.12"/>
    <s v="No"/>
    <x v="0"/>
    <x v="0"/>
    <n v="0"/>
    <x v="1"/>
    <x v="0"/>
    <x v="1"/>
    <d v="1981-08-04T00:00:00"/>
    <n v="7265.7"/>
    <x v="1"/>
    <s v="tier - 3"/>
    <x v="1"/>
    <x v="19"/>
  </r>
  <r>
    <s v="Id888"/>
    <s v="  Kimberly M"/>
    <n v="43.48"/>
    <n v="6.24"/>
    <s v="No"/>
    <x v="0"/>
    <x v="0"/>
    <n v="0"/>
    <x v="1"/>
    <x v="0"/>
    <x v="1"/>
    <d v="1976-12-18T00:00:00"/>
    <n v="7273.02"/>
    <x v="0"/>
    <s v="tier - 1"/>
    <x v="0"/>
    <x v="35"/>
  </r>
  <r>
    <s v="Id889"/>
    <s v="  Joshua E"/>
    <n v="41.73"/>
    <n v="6.25"/>
    <s v="No"/>
    <x v="0"/>
    <x v="0"/>
    <n v="1"/>
    <x v="1"/>
    <x v="0"/>
    <x v="1"/>
    <d v="1985-11-02T00:00:00"/>
    <n v="7281.51"/>
    <x v="0"/>
    <s v="tier - 1"/>
    <x v="1"/>
    <x v="20"/>
  </r>
  <r>
    <s v="Id890"/>
    <s v="  Jeffrey"/>
    <n v="28.9"/>
    <n v="11.96"/>
    <s v="No"/>
    <x v="0"/>
    <x v="0"/>
    <n v="0"/>
    <x v="1"/>
    <x v="1"/>
    <x v="0"/>
    <d v="1966-12-26T00:00:00"/>
    <n v="7302.46"/>
    <x v="1"/>
    <s v="tier - 1"/>
    <x v="1"/>
    <x v="37"/>
  </r>
  <r>
    <s v="Id891"/>
    <s v="  Andrew R"/>
    <n v="25.74"/>
    <n v="7.69"/>
    <s v="No"/>
    <x v="0"/>
    <x v="0"/>
    <n v="0"/>
    <x v="1"/>
    <x v="1"/>
    <x v="0"/>
    <d v="1965-06-06T00:00:00"/>
    <n v="7304.65"/>
    <x v="1"/>
    <s v="tier - 3"/>
    <x v="0"/>
    <x v="38"/>
  </r>
  <r>
    <s v="Id892"/>
    <s v="  Francisco J"/>
    <n v="36.06"/>
    <n v="8.83"/>
    <s v="No"/>
    <x v="0"/>
    <x v="0"/>
    <n v="0"/>
    <x v="1"/>
    <x v="0"/>
    <x v="0"/>
    <d v="1965-06-25T00:00:00"/>
    <n v="7318.21"/>
    <x v="1"/>
    <s v="tier - 1"/>
    <x v="0"/>
    <x v="39"/>
  </r>
  <r>
    <s v="Id893"/>
    <s v="  Rhonda"/>
    <n v="43.28"/>
    <n v="4.41"/>
    <s v="No"/>
    <x v="0"/>
    <x v="0"/>
    <n v="0"/>
    <x v="1"/>
    <x v="0"/>
    <x v="2"/>
    <d v="1972-08-11T00:00:00"/>
    <n v="7318.22"/>
    <x v="0"/>
    <s v="tier - 3"/>
    <x v="1"/>
    <x v="30"/>
  </r>
  <r>
    <s v="Id894"/>
    <s v="  John"/>
    <n v="28.785"/>
    <n v="9.1"/>
    <s v="Yes"/>
    <x v="0"/>
    <x v="1"/>
    <n v="1"/>
    <x v="1"/>
    <x v="1"/>
    <x v="0"/>
    <d v="1965-07-11T00:00:00"/>
    <n v="7322.86"/>
    <x v="1"/>
    <s v="tier - 3"/>
    <x v="1"/>
    <x v="39"/>
  </r>
  <r>
    <s v="Id895"/>
    <s v="  Miles J"/>
    <n v="25.46"/>
    <n v="11.52"/>
    <s v="Yes"/>
    <x v="0"/>
    <x v="1"/>
    <n v="1"/>
    <x v="1"/>
    <x v="1"/>
    <x v="0"/>
    <d v="2004-11-15T00:00:00"/>
    <n v="7323.73"/>
    <x v="0"/>
    <s v="tier - 2"/>
    <x v="8"/>
    <x v="9"/>
  </r>
  <r>
    <s v="Id896"/>
    <s v="  Justyna I"/>
    <n v="30.8"/>
    <n v="10.95"/>
    <s v="No"/>
    <x v="0"/>
    <x v="0"/>
    <n v="0"/>
    <x v="1"/>
    <x v="0"/>
    <x v="0"/>
    <d v="1979-06-19T00:00:00"/>
    <n v="7325.05"/>
    <x v="0"/>
    <s v="tier - 3"/>
    <x v="8"/>
    <x v="25"/>
  </r>
  <r>
    <s v="Id897"/>
    <s v="  Lucille"/>
    <n v="28.88"/>
    <n v="11.5"/>
    <s v="No"/>
    <x v="0"/>
    <x v="0"/>
    <n v="0"/>
    <x v="1"/>
    <x v="1"/>
    <x v="0"/>
    <d v="1984-07-25T00:00:00"/>
    <n v="7325.47"/>
    <x v="0"/>
    <s v="tier - 1"/>
    <x v="1"/>
    <x v="21"/>
  </r>
  <r>
    <s v="Id898"/>
    <s v="  April"/>
    <n v="23"/>
    <n v="9.8800000000000008"/>
    <s v="No"/>
    <x v="0"/>
    <x v="0"/>
    <n v="0"/>
    <x v="1"/>
    <x v="2"/>
    <x v="0"/>
    <d v="1979-09-19T00:00:00"/>
    <n v="7337.75"/>
    <x v="0"/>
    <s v="tier - 3"/>
    <x v="2"/>
    <x v="25"/>
  </r>
  <r>
    <s v="Id899"/>
    <s v="  Robert"/>
    <n v="38.25"/>
    <n v="6.2"/>
    <s v="No"/>
    <x v="0"/>
    <x v="0"/>
    <n v="1"/>
    <x v="1"/>
    <x v="0"/>
    <x v="1"/>
    <d v="1986-06-15T00:00:00"/>
    <n v="7339.93"/>
    <x v="0"/>
    <s v="tier - 2"/>
    <x v="1"/>
    <x v="18"/>
  </r>
  <r>
    <s v="Id900"/>
    <s v="  Alyssa"/>
    <n v="39.25"/>
    <n v="8.41"/>
    <s v="Yes"/>
    <x v="0"/>
    <x v="0"/>
    <n v="1"/>
    <x v="1"/>
    <x v="0"/>
    <x v="0"/>
    <d v="1977-12-18T00:00:00"/>
    <n v="7345.08"/>
    <x v="0"/>
    <s v="tier - 1"/>
    <x v="2"/>
    <x v="26"/>
  </r>
  <r>
    <s v="Id901"/>
    <s v="  Jessica E"/>
    <n v="26.6"/>
    <n v="5.07"/>
    <s v="Yes"/>
    <x v="0"/>
    <x v="0"/>
    <n v="2"/>
    <x v="1"/>
    <x v="1"/>
    <x v="2"/>
    <d v="1979-06-26T00:00:00"/>
    <n v="7345.73"/>
    <x v="0"/>
    <s v="tier - 1"/>
    <x v="0"/>
    <x v="25"/>
  </r>
  <r>
    <s v="Id902"/>
    <s v="  Patrick J"/>
    <n v="35.700000000000003"/>
    <n v="4.0599999999999996"/>
    <s v="No"/>
    <x v="0"/>
    <x v="1"/>
    <n v="1"/>
    <x v="1"/>
    <x v="0"/>
    <x v="2"/>
    <d v="1977-12-01T00:00:00"/>
    <n v="7348.14"/>
    <x v="0"/>
    <s v="tier - 1"/>
    <x v="2"/>
    <x v="26"/>
  </r>
  <r>
    <s v="Id903"/>
    <s v="  Emilie"/>
    <n v="20.100000000000001"/>
    <n v="10.52"/>
    <s v="No"/>
    <x v="0"/>
    <x v="0"/>
    <n v="0"/>
    <x v="1"/>
    <x v="2"/>
    <x v="0"/>
    <d v="1993-10-05T00:00:00"/>
    <n v="7349.12"/>
    <x v="0"/>
    <s v="tier - 2"/>
    <x v="11"/>
    <x v="1"/>
  </r>
  <r>
    <s v="Id904"/>
    <s v="  Caitlin B"/>
    <n v="22.23"/>
    <n v="9.65"/>
    <s v="No"/>
    <x v="0"/>
    <x v="0"/>
    <n v="0"/>
    <x v="1"/>
    <x v="2"/>
    <x v="0"/>
    <d v="1983-06-21T00:00:00"/>
    <n v="7357.49"/>
    <x v="0"/>
    <s v="tier - 2"/>
    <x v="1"/>
    <x v="22"/>
  </r>
  <r>
    <s v="Id905"/>
    <s v="  Joseph W"/>
    <n v="36.47"/>
    <n v="6.21"/>
    <s v="No"/>
    <x v="0"/>
    <x v="0"/>
    <n v="0"/>
    <x v="1"/>
    <x v="0"/>
    <x v="1"/>
    <d v="1981-07-16T00:00:00"/>
    <n v="7358.18"/>
    <x v="0"/>
    <s v="tier - 3"/>
    <x v="8"/>
    <x v="19"/>
  </r>
  <r>
    <s v="Id906"/>
    <s v="  Wendy"/>
    <n v="49.64"/>
    <n v="4.76"/>
    <s v="No"/>
    <x v="0"/>
    <x v="1"/>
    <n v="1"/>
    <x v="1"/>
    <x v="0"/>
    <x v="2"/>
    <d v="1965-12-09T00:00:00"/>
    <n v="7362.31"/>
    <x v="1"/>
    <s v="tier - 3"/>
    <x v="0"/>
    <x v="39"/>
  </r>
  <r>
    <s v="Id907"/>
    <s v="  Leah L"/>
    <n v="36.799999999999997"/>
    <n v="5.73"/>
    <s v="Yes"/>
    <x v="0"/>
    <x v="1"/>
    <n v="1"/>
    <x v="1"/>
    <x v="0"/>
    <x v="1"/>
    <d v="1981-11-24T00:00:00"/>
    <n v="7371.77"/>
    <x v="0"/>
    <s v="tier - 1"/>
    <x v="2"/>
    <x v="19"/>
  </r>
  <r>
    <s v="Id908"/>
    <s v="  Wayne L"/>
    <n v="33.880000000000003"/>
    <n v="10.78"/>
    <s v="Yes"/>
    <x v="0"/>
    <x v="0"/>
    <n v="0"/>
    <x v="1"/>
    <x v="0"/>
    <x v="0"/>
    <d v="1993-07-22T00:00:00"/>
    <n v="7388.85"/>
    <x v="0"/>
    <s v="tier - 2"/>
    <x v="14"/>
    <x v="1"/>
  </r>
  <r>
    <s v="Id909"/>
    <s v="  Jason M"/>
    <n v="32.01"/>
    <n v="5.08"/>
    <s v="Yes"/>
    <x v="0"/>
    <x v="0"/>
    <n v="1"/>
    <x v="1"/>
    <x v="0"/>
    <x v="2"/>
    <d v="1965-12-05T00:00:00"/>
    <n v="7403.98"/>
    <x v="1"/>
    <s v="tier - 2"/>
    <x v="0"/>
    <x v="39"/>
  </r>
  <r>
    <s v="Id910"/>
    <s v="  Floris"/>
    <n v="33.630000000000003"/>
    <n v="11.39"/>
    <s v="No"/>
    <x v="0"/>
    <x v="0"/>
    <n v="0"/>
    <x v="1"/>
    <x v="0"/>
    <x v="0"/>
    <d v="1983-09-19T00:00:00"/>
    <n v="7418.52"/>
    <x v="0"/>
    <s v="tier - 2"/>
    <x v="2"/>
    <x v="22"/>
  </r>
  <r>
    <s v="Id911"/>
    <s v="  Marc"/>
    <n v="34.865000000000002"/>
    <n v="5.35"/>
    <s v="Yes"/>
    <x v="0"/>
    <x v="0"/>
    <n v="1"/>
    <x v="1"/>
    <x v="0"/>
    <x v="2"/>
    <d v="1978-11-12T00:00:00"/>
    <n v="7419.48"/>
    <x v="0"/>
    <s v="tier - 2"/>
    <x v="1"/>
    <x v="27"/>
  </r>
  <r>
    <s v="Id912"/>
    <s v="  Christopher"/>
    <n v="43.11"/>
    <n v="5.6"/>
    <s v="No"/>
    <x v="0"/>
    <x v="0"/>
    <n v="0"/>
    <x v="1"/>
    <x v="0"/>
    <x v="2"/>
    <d v="1978-12-02T00:00:00"/>
    <n v="7421.19"/>
    <x v="0"/>
    <s v="tier - 3"/>
    <x v="1"/>
    <x v="27"/>
  </r>
  <r>
    <s v="Id913"/>
    <s v="  Kevin"/>
    <n v="30.305"/>
    <n v="4.2699999999999996"/>
    <s v="Yes"/>
    <x v="0"/>
    <x v="0"/>
    <n v="1"/>
    <x v="1"/>
    <x v="0"/>
    <x v="2"/>
    <d v="1977-08-25T00:00:00"/>
    <n v="7441.05"/>
    <x v="1"/>
    <s v="tier - 2"/>
    <x v="2"/>
    <x v="26"/>
  </r>
  <r>
    <s v="Id914"/>
    <s v="  Aharon N"/>
    <n v="25.175000000000001"/>
    <n v="5.57"/>
    <s v="Yes"/>
    <x v="0"/>
    <x v="0"/>
    <n v="1"/>
    <x v="1"/>
    <x v="1"/>
    <x v="2"/>
    <d v="1979-09-01T00:00:00"/>
    <n v="7441.5"/>
    <x v="1"/>
    <s v="tier - 2"/>
    <x v="2"/>
    <x v="25"/>
  </r>
  <r>
    <s v="Id915"/>
    <s v="  Lawrence D"/>
    <n v="26.8"/>
    <n v="5.68"/>
    <s v="Yes"/>
    <x v="0"/>
    <x v="0"/>
    <n v="1"/>
    <x v="1"/>
    <x v="1"/>
    <x v="2"/>
    <d v="1980-07-07T00:00:00"/>
    <n v="7443.64"/>
    <x v="0"/>
    <s v="tier - 3"/>
    <x v="1"/>
    <x v="24"/>
  </r>
  <r>
    <s v="Id916"/>
    <s v="  Malcolm"/>
    <n v="21.78"/>
    <n v="5.3"/>
    <s v="No"/>
    <x v="1"/>
    <x v="0"/>
    <n v="1"/>
    <x v="1"/>
    <x v="2"/>
    <x v="2"/>
    <d v="1977-09-25T00:00:00"/>
    <n v="7445.92"/>
    <x v="1"/>
    <s v="tier - 1"/>
    <x v="2"/>
    <x v="26"/>
  </r>
  <r>
    <s v="Id917"/>
    <s v="  Anna E"/>
    <n v="30.14"/>
    <n v="9.4499999999999993"/>
    <s v="Yes"/>
    <x v="0"/>
    <x v="0"/>
    <n v="0"/>
    <x v="1"/>
    <x v="0"/>
    <x v="0"/>
    <d v="1977-09-30T00:00:00"/>
    <n v="7448.4"/>
    <x v="1"/>
    <s v="tier - 3"/>
    <x v="12"/>
    <x v="26"/>
  </r>
  <r>
    <s v="Id918"/>
    <s v="  Jenny"/>
    <n v="29.7"/>
    <n v="6.79"/>
    <s v="Yes"/>
    <x v="0"/>
    <x v="0"/>
    <n v="0"/>
    <x v="1"/>
    <x v="1"/>
    <x v="0"/>
    <d v="2001-06-01T00:00:00"/>
    <n v="7450.36"/>
    <x v="0"/>
    <s v="tier - 2"/>
    <x v="1"/>
    <x v="10"/>
  </r>
  <r>
    <s v="Id919"/>
    <s v="  Melissa L"/>
    <n v="32.395000000000003"/>
    <n v="11.1"/>
    <s v="Yes"/>
    <x v="0"/>
    <x v="0"/>
    <n v="0"/>
    <x v="1"/>
    <x v="0"/>
    <x v="0"/>
    <d v="1967-08-04T00:00:00"/>
    <n v="7463.51"/>
    <x v="1"/>
    <s v="tier - 3"/>
    <x v="0"/>
    <x v="40"/>
  </r>
  <r>
    <s v="Id920"/>
    <s v="  Chia J"/>
    <n v="36.64"/>
    <n v="7.26"/>
    <s v="No"/>
    <x v="0"/>
    <x v="0"/>
    <n v="0"/>
    <x v="1"/>
    <x v="0"/>
    <x v="0"/>
    <d v="1996-06-14T00:00:00"/>
    <n v="7487.38"/>
    <x v="0"/>
    <s v="tier - 3"/>
    <x v="1"/>
    <x v="8"/>
  </r>
  <r>
    <s v="Id921"/>
    <s v="  Laura A"/>
    <n v="39.049999999999997"/>
    <n v="5.27"/>
    <s v="Yes"/>
    <x v="0"/>
    <x v="0"/>
    <n v="1"/>
    <x v="1"/>
    <x v="0"/>
    <x v="2"/>
    <d v="1988-12-15T00:00:00"/>
    <n v="7494.63"/>
    <x v="0"/>
    <s v="tier - 3"/>
    <x v="7"/>
    <x v="15"/>
  </r>
  <r>
    <s v="Id922"/>
    <s v="  Aditi"/>
    <n v="33.1"/>
    <n v="5.46"/>
    <s v="Yes"/>
    <x v="0"/>
    <x v="0"/>
    <n v="1"/>
    <x v="1"/>
    <x v="0"/>
    <x v="2"/>
    <d v="1997-10-28T00:00:00"/>
    <n v="7504.3"/>
    <x v="0"/>
    <s v="tier - 1"/>
    <x v="1"/>
    <x v="6"/>
  </r>
  <r>
    <s v="Id923"/>
    <s v="  Leah A"/>
    <n v="31.824999999999999"/>
    <n v="8.1300000000000008"/>
    <s v="No"/>
    <x v="0"/>
    <x v="0"/>
    <n v="0"/>
    <x v="1"/>
    <x v="0"/>
    <x v="0"/>
    <d v="1983-07-10T00:00:00"/>
    <n v="7512.27"/>
    <x v="1"/>
    <s v="tier - 2"/>
    <x v="2"/>
    <x v="22"/>
  </r>
  <r>
    <s v="Id924"/>
    <s v="  Marianne"/>
    <n v="29"/>
    <n v="4.25"/>
    <s v="Yes"/>
    <x v="0"/>
    <x v="0"/>
    <n v="1"/>
    <x v="1"/>
    <x v="1"/>
    <x v="2"/>
    <d v="1978-10-18T00:00:00"/>
    <n v="7518.03"/>
    <x v="0"/>
    <s v="tier - 3"/>
    <x v="1"/>
    <x v="27"/>
  </r>
  <r>
    <s v="Id925"/>
    <s v="  Carla"/>
    <n v="30.495000000000001"/>
    <n v="8.68"/>
    <s v="No"/>
    <x v="0"/>
    <x v="0"/>
    <n v="0"/>
    <x v="1"/>
    <x v="0"/>
    <x v="0"/>
    <d v="1976-10-10T00:00:00"/>
    <n v="7526.71"/>
    <x v="1"/>
    <s v="tier - 1"/>
    <x v="1"/>
    <x v="35"/>
  </r>
  <r>
    <s v="Id926"/>
    <s v="  Oksana"/>
    <n v="25.2"/>
    <n v="6.25"/>
    <s v="Yes"/>
    <x v="0"/>
    <x v="0"/>
    <n v="1"/>
    <x v="1"/>
    <x v="1"/>
    <x v="1"/>
    <d v="1978-12-14T00:00:00"/>
    <n v="7531.7"/>
    <x v="0"/>
    <s v="tier - 1"/>
    <x v="0"/>
    <x v="27"/>
  </r>
  <r>
    <s v="Id927"/>
    <s v="  Rebecca B"/>
    <n v="22.77"/>
    <n v="4.47"/>
    <s v="Yes"/>
    <x v="0"/>
    <x v="0"/>
    <n v="1"/>
    <x v="1"/>
    <x v="2"/>
    <x v="2"/>
    <d v="1984-08-22T00:00:00"/>
    <n v="7537.16"/>
    <x v="0"/>
    <s v="tier - 2"/>
    <x v="1"/>
    <x v="21"/>
  </r>
  <r>
    <s v="Id928"/>
    <s v="  Maria A"/>
    <n v="23.18"/>
    <n v="8.31"/>
    <s v="No"/>
    <x v="0"/>
    <x v="0"/>
    <n v="0"/>
    <x v="1"/>
    <x v="2"/>
    <x v="0"/>
    <d v="1988-12-15T00:00:00"/>
    <n v="7538.52"/>
    <x v="0"/>
    <s v="tier - 2"/>
    <x v="1"/>
    <x v="15"/>
  </r>
  <r>
    <s v="Id929"/>
    <s v="  Lisa M"/>
    <n v="35.409999999999997"/>
    <n v="5.68"/>
    <s v="No"/>
    <x v="0"/>
    <x v="0"/>
    <n v="0"/>
    <x v="1"/>
    <x v="0"/>
    <x v="2"/>
    <d v="1994-08-14T00:00:00"/>
    <n v="7567.13"/>
    <x v="0"/>
    <s v="tier - 2"/>
    <x v="11"/>
    <x v="11"/>
  </r>
  <r>
    <s v="Id930"/>
    <s v="  Steve Jr"/>
    <n v="32.11"/>
    <n v="4.75"/>
    <s v="Yes"/>
    <x v="0"/>
    <x v="0"/>
    <n v="2"/>
    <x v="1"/>
    <x v="0"/>
    <x v="2"/>
    <d v="1967-07-17T00:00:00"/>
    <n v="7585.62"/>
    <x v="1"/>
    <s v="tier - 2"/>
    <x v="0"/>
    <x v="40"/>
  </r>
  <r>
    <s v="Id931"/>
    <s v="  Tiffany"/>
    <n v="34.479999999999997"/>
    <n v="6.31"/>
    <s v="No"/>
    <x v="0"/>
    <x v="1"/>
    <n v="1"/>
    <x v="1"/>
    <x v="0"/>
    <x v="1"/>
    <d v="1997-09-30T00:00:00"/>
    <n v="7607.03"/>
    <x v="0"/>
    <s v="tier - 2"/>
    <x v="1"/>
    <x v="6"/>
  </r>
  <r>
    <s v="Id932"/>
    <s v="  Greg"/>
    <n v="34.39"/>
    <n v="6.28"/>
    <s v="Yes"/>
    <x v="0"/>
    <x v="0"/>
    <n v="1"/>
    <x v="1"/>
    <x v="0"/>
    <x v="1"/>
    <d v="1968-07-03T00:00:00"/>
    <n v="7609.6"/>
    <x v="1"/>
    <s v="tier - 2"/>
    <x v="1"/>
    <x v="36"/>
  </r>
  <r>
    <s v="Id933"/>
    <s v="  Dale"/>
    <n v="26.4"/>
    <n v="9.2899999999999991"/>
    <s v="Yes"/>
    <x v="0"/>
    <x v="1"/>
    <n v="1"/>
    <x v="1"/>
    <x v="1"/>
    <x v="0"/>
    <d v="1996-09-17T00:00:00"/>
    <n v="7623.13"/>
    <x v="0"/>
    <s v="tier - 3"/>
    <x v="2"/>
    <x v="8"/>
  </r>
  <r>
    <s v="Id934"/>
    <s v="  Brittany A"/>
    <n v="28.1"/>
    <n v="5.79"/>
    <s v="Yes"/>
    <x v="0"/>
    <x v="1"/>
    <n v="1"/>
    <x v="1"/>
    <x v="1"/>
    <x v="1"/>
    <d v="1978-11-28T00:00:00"/>
    <n v="7623.52"/>
    <x v="0"/>
    <s v="tier - 1"/>
    <x v="2"/>
    <x v="27"/>
  </r>
  <r>
    <s v="Id935"/>
    <s v="  Robert S"/>
    <n v="27"/>
    <n v="4.54"/>
    <s v="Yes"/>
    <x v="0"/>
    <x v="0"/>
    <n v="1"/>
    <x v="1"/>
    <x v="1"/>
    <x v="2"/>
    <d v="1978-11-06T00:00:00"/>
    <n v="7624.63"/>
    <x v="0"/>
    <s v="tier - 1"/>
    <x v="2"/>
    <x v="27"/>
  </r>
  <r>
    <s v="Id936"/>
    <s v="  Cameron"/>
    <n v="28.594999999999999"/>
    <n v="4.68"/>
    <s v="Yes"/>
    <x v="0"/>
    <x v="0"/>
    <n v="1"/>
    <x v="1"/>
    <x v="1"/>
    <x v="2"/>
    <d v="1978-11-29T00:00:00"/>
    <n v="7626.99"/>
    <x v="0"/>
    <s v="tier - 2"/>
    <x v="2"/>
    <x v="27"/>
  </r>
  <r>
    <s v="Id937"/>
    <s v="  Ulrike"/>
    <n v="36.799999999999997"/>
    <n v="5.88"/>
    <s v="No"/>
    <x v="0"/>
    <x v="0"/>
    <n v="1"/>
    <x v="1"/>
    <x v="0"/>
    <x v="1"/>
    <d v="1978-08-24T00:00:00"/>
    <n v="7633.72"/>
    <x v="0"/>
    <s v="tier - 1"/>
    <x v="0"/>
    <x v="27"/>
  </r>
  <r>
    <s v="Id938"/>
    <s v="  Katlyn A"/>
    <n v="23.75"/>
    <n v="5.42"/>
    <s v="Yes"/>
    <x v="0"/>
    <x v="1"/>
    <n v="1"/>
    <x v="1"/>
    <x v="2"/>
    <x v="2"/>
    <d v="2001-12-13T00:00:00"/>
    <n v="7636.92"/>
    <x v="0"/>
    <s v="tier - 3"/>
    <x v="1"/>
    <x v="3"/>
  </r>
  <r>
    <s v="Id939"/>
    <s v="  Morgan B"/>
    <n v="35.619999999999997"/>
    <n v="4.16"/>
    <s v="No"/>
    <x v="0"/>
    <x v="0"/>
    <n v="0"/>
    <x v="1"/>
    <x v="0"/>
    <x v="2"/>
    <d v="1980-06-20T00:00:00"/>
    <n v="7639.42"/>
    <x v="0"/>
    <s v="tier - 2"/>
    <x v="8"/>
    <x v="24"/>
  </r>
  <r>
    <s v="Id940"/>
    <s v="  Peter"/>
    <n v="30.69"/>
    <n v="7.05"/>
    <s v="Yes"/>
    <x v="0"/>
    <x v="0"/>
    <n v="2"/>
    <x v="1"/>
    <x v="0"/>
    <x v="0"/>
    <d v="1980-07-24T00:00:00"/>
    <n v="7640.31"/>
    <x v="0"/>
    <s v="tier - 1"/>
    <x v="0"/>
    <x v="24"/>
  </r>
  <r>
    <s v="Id941"/>
    <s v="  Chandler"/>
    <n v="35.799999999999997"/>
    <n v="5.63"/>
    <s v="Yes"/>
    <x v="0"/>
    <x v="0"/>
    <n v="2"/>
    <x v="1"/>
    <x v="0"/>
    <x v="2"/>
    <d v="1999-06-15T00:00:00"/>
    <n v="7642.05"/>
    <x v="0"/>
    <s v="tier - 2"/>
    <x v="14"/>
    <x v="7"/>
  </r>
  <r>
    <s v="Id942"/>
    <s v="  Silvana M"/>
    <n v="28.785"/>
    <n v="4.24"/>
    <s v="Yes"/>
    <x v="0"/>
    <x v="0"/>
    <n v="2"/>
    <x v="1"/>
    <x v="1"/>
    <x v="2"/>
    <d v="1980-10-16T00:00:00"/>
    <n v="7650.77"/>
    <x v="0"/>
    <s v="tier - 2"/>
    <x v="8"/>
    <x v="24"/>
  </r>
  <r>
    <s v="Id943"/>
    <s v="  Natty"/>
    <n v="28.594999999999999"/>
    <n v="4.96"/>
    <s v="Yes"/>
    <x v="0"/>
    <x v="0"/>
    <n v="2"/>
    <x v="1"/>
    <x v="1"/>
    <x v="2"/>
    <d v="1993-08-10T00:00:00"/>
    <n v="7650.8"/>
    <x v="0"/>
    <s v="tier - 2"/>
    <x v="1"/>
    <x v="1"/>
  </r>
  <r>
    <s v="Id944"/>
    <s v="  Nicholas T"/>
    <n v="48.75"/>
    <n v="4.34"/>
    <s v="No"/>
    <x v="0"/>
    <x v="0"/>
    <n v="0"/>
    <x v="1"/>
    <x v="0"/>
    <x v="2"/>
    <d v="1998-09-30T00:00:00"/>
    <n v="7652.26"/>
    <x v="0"/>
    <s v="tier - 3"/>
    <x v="9"/>
    <x v="2"/>
  </r>
  <r>
    <s v="Id945"/>
    <s v="  Rebecca"/>
    <n v="28.31"/>
    <n v="5.43"/>
    <s v="Yes"/>
    <x v="0"/>
    <x v="0"/>
    <n v="2"/>
    <x v="1"/>
    <x v="1"/>
    <x v="2"/>
    <d v="1965-12-27T00:00:00"/>
    <n v="7657.69"/>
    <x v="1"/>
    <s v="tier - 3"/>
    <x v="1"/>
    <x v="39"/>
  </r>
  <r>
    <s v="Id946"/>
    <s v="  John"/>
    <n v="38.39"/>
    <n v="8.33"/>
    <s v="Yes"/>
    <x v="0"/>
    <x v="0"/>
    <n v="1"/>
    <x v="1"/>
    <x v="0"/>
    <x v="0"/>
    <d v="1976-10-09T00:00:00"/>
    <n v="7662.47"/>
    <x v="0"/>
    <s v="tier - 1"/>
    <x v="2"/>
    <x v="35"/>
  </r>
  <r>
    <s v="Id947"/>
    <s v="  Antony G"/>
    <n v="25.87"/>
    <n v="5.63"/>
    <s v="Yes"/>
    <x v="0"/>
    <x v="0"/>
    <n v="1"/>
    <x v="1"/>
    <x v="1"/>
    <x v="2"/>
    <d v="1996-11-24T00:00:00"/>
    <n v="7670.75"/>
    <x v="0"/>
    <s v="tier - 2"/>
    <x v="15"/>
    <x v="8"/>
  </r>
  <r>
    <s v="Id948"/>
    <s v="  Eric"/>
    <n v="43.7"/>
    <n v="7.23"/>
    <s v="No"/>
    <x v="0"/>
    <x v="0"/>
    <n v="0"/>
    <x v="1"/>
    <x v="0"/>
    <x v="0"/>
    <d v="1995-09-13T00:00:00"/>
    <n v="7676.4"/>
    <x v="0"/>
    <s v="tier - 1"/>
    <x v="1"/>
    <x v="4"/>
  </r>
  <r>
    <s v="Id949"/>
    <s v="  Erik"/>
    <n v="40.945"/>
    <n v="10.57"/>
    <s v="No"/>
    <x v="0"/>
    <x v="0"/>
    <n v="0"/>
    <x v="1"/>
    <x v="0"/>
    <x v="0"/>
    <d v="1971-10-11T00:00:00"/>
    <n v="7680.92"/>
    <x v="0"/>
    <s v="tier - 1"/>
    <x v="0"/>
    <x v="32"/>
  </r>
  <r>
    <s v="Id950"/>
    <s v="  Matthew T"/>
    <n v="27.94"/>
    <n v="7.92"/>
    <s v="No"/>
    <x v="0"/>
    <x v="0"/>
    <n v="0"/>
    <x v="1"/>
    <x v="1"/>
    <x v="0"/>
    <d v="1981-12-19T00:00:00"/>
    <n v="7681.17"/>
    <x v="0"/>
    <s v="tier - 2"/>
    <x v="13"/>
    <x v="19"/>
  </r>
  <r>
    <s v="Id951"/>
    <s v="  Cassandra"/>
    <n v="31.9"/>
    <n v="10.119999999999999"/>
    <s v="No"/>
    <x v="0"/>
    <x v="0"/>
    <n v="2"/>
    <x v="1"/>
    <x v="0"/>
    <x v="0"/>
    <d v="1982-12-18T00:00:00"/>
    <n v="7682.67"/>
    <x v="0"/>
    <s v="tier - 1"/>
    <x v="0"/>
    <x v="23"/>
  </r>
  <r>
    <s v="Id952"/>
    <s v="  Rosemary C"/>
    <n v="31.64"/>
    <n v="7.91"/>
    <s v="No"/>
    <x v="0"/>
    <x v="0"/>
    <n v="0"/>
    <x v="1"/>
    <x v="0"/>
    <x v="0"/>
    <d v="1987-07-12T00:00:00"/>
    <n v="7684.62"/>
    <x v="0"/>
    <s v="tier - 3"/>
    <x v="11"/>
    <x v="17"/>
  </r>
  <r>
    <s v="Id953"/>
    <s v="  Carrie A"/>
    <n v="46.7"/>
    <n v="10.9"/>
    <s v="No"/>
    <x v="0"/>
    <x v="0"/>
    <n v="0"/>
    <x v="1"/>
    <x v="0"/>
    <x v="0"/>
    <d v="1978-12-29T00:00:00"/>
    <n v="7726.85"/>
    <x v="2"/>
    <s v="tier - 2"/>
    <x v="2"/>
    <x v="27"/>
  </r>
  <r>
    <s v="Id954"/>
    <s v="  Gerardo Sr"/>
    <n v="18.335000000000001"/>
    <n v="11.83"/>
    <s v="No"/>
    <x v="0"/>
    <x v="0"/>
    <n v="0"/>
    <x v="1"/>
    <x v="3"/>
    <x v="0"/>
    <d v="1979-06-02T00:00:00"/>
    <n v="7727.25"/>
    <x v="0"/>
    <s v="tier - 3"/>
    <x v="1"/>
    <x v="27"/>
  </r>
  <r>
    <s v="Id955"/>
    <s v="  Matthew R"/>
    <n v="31.24"/>
    <n v="7.42"/>
    <s v="Yes"/>
    <x v="0"/>
    <x v="0"/>
    <n v="2"/>
    <x v="1"/>
    <x v="0"/>
    <x v="0"/>
    <d v="1980-09-10T00:00:00"/>
    <n v="7729.65"/>
    <x v="1"/>
    <s v="tier - 1"/>
    <x v="5"/>
    <x v="24"/>
  </r>
  <r>
    <s v="Id956"/>
    <s v="  Meghan E"/>
    <n v="39.22"/>
    <n v="5.62"/>
    <s v="Yes"/>
    <x v="0"/>
    <x v="0"/>
    <n v="1"/>
    <x v="1"/>
    <x v="0"/>
    <x v="2"/>
    <d v="1978-12-04T00:00:00"/>
    <n v="7731.43"/>
    <x v="1"/>
    <s v="tier - 2"/>
    <x v="0"/>
    <x v="27"/>
  </r>
  <r>
    <s v="Id957"/>
    <s v="  Eric"/>
    <n v="24.414999999999999"/>
    <n v="7.16"/>
    <s v="No"/>
    <x v="0"/>
    <x v="0"/>
    <n v="0"/>
    <x v="1"/>
    <x v="2"/>
    <x v="0"/>
    <d v="1977-08-29T00:00:00"/>
    <n v="7731.86"/>
    <x v="0"/>
    <s v="tier - 3"/>
    <x v="1"/>
    <x v="26"/>
  </r>
  <r>
    <s v="Id958"/>
    <s v="  Lisa B"/>
    <n v="32.299999999999997"/>
    <n v="9.89"/>
    <s v="No"/>
    <x v="0"/>
    <x v="0"/>
    <n v="0"/>
    <x v="1"/>
    <x v="0"/>
    <x v="0"/>
    <d v="1965-07-18T00:00:00"/>
    <n v="7736.39"/>
    <x v="1"/>
    <s v="tier - 2"/>
    <x v="0"/>
    <x v="39"/>
  </r>
  <r>
    <s v="Id959"/>
    <s v="  Jane R"/>
    <n v="39.94"/>
    <n v="5.14"/>
    <s v="No"/>
    <x v="0"/>
    <x v="0"/>
    <n v="0"/>
    <x v="1"/>
    <x v="0"/>
    <x v="2"/>
    <d v="1978-09-04T00:00:00"/>
    <n v="7740.34"/>
    <x v="2"/>
    <s v="tier - 1"/>
    <x v="2"/>
    <x v="27"/>
  </r>
  <r>
    <s v="Id960"/>
    <s v="  Allison M"/>
    <n v="30"/>
    <n v="5.61"/>
    <s v="Yes"/>
    <x v="0"/>
    <x v="1"/>
    <n v="1"/>
    <x v="1"/>
    <x v="0"/>
    <x v="2"/>
    <d v="1976-12-12T00:00:00"/>
    <n v="7742.11"/>
    <x v="1"/>
    <s v="tier - 2"/>
    <x v="0"/>
    <x v="35"/>
  </r>
  <r>
    <s v="Id961"/>
    <s v="  Sarah E"/>
    <n v="35.340000000000003"/>
    <n v="5.51"/>
    <s v="Yes"/>
    <x v="0"/>
    <x v="1"/>
    <n v="1"/>
    <x v="1"/>
    <x v="0"/>
    <x v="2"/>
    <d v="1981-06-30T00:00:00"/>
    <n v="7749.16"/>
    <x v="0"/>
    <s v="tier - 1"/>
    <x v="1"/>
    <x v="19"/>
  </r>
  <r>
    <s v="Id962"/>
    <s v="  Philip J"/>
    <n v="32.204999999999998"/>
    <n v="8.3800000000000008"/>
    <s v="Yes"/>
    <x v="0"/>
    <x v="0"/>
    <n v="2"/>
    <x v="1"/>
    <x v="0"/>
    <x v="0"/>
    <d v="1997-12-21T00:00:00"/>
    <n v="7763.06"/>
    <x v="0"/>
    <s v="tier - 1"/>
    <x v="1"/>
    <x v="6"/>
  </r>
  <r>
    <s v="Id963"/>
    <s v="  Jillian A"/>
    <n v="33.880000000000003"/>
    <n v="4.68"/>
    <s v="No"/>
    <x v="1"/>
    <x v="0"/>
    <n v="1"/>
    <x v="1"/>
    <x v="0"/>
    <x v="2"/>
    <d v="1974-12-06T00:00:00"/>
    <n v="7789.64"/>
    <x v="2"/>
    <s v="tier - 3"/>
    <x v="0"/>
    <x v="28"/>
  </r>
  <r>
    <s v="Id964"/>
    <s v="  Laura D"/>
    <n v="26.63"/>
    <n v="4.3600000000000003"/>
    <s v="Yes"/>
    <x v="0"/>
    <x v="0"/>
    <n v="2"/>
    <x v="1"/>
    <x v="1"/>
    <x v="2"/>
    <d v="1999-12-25T00:00:00"/>
    <n v="7794.68"/>
    <x v="0"/>
    <s v="tier - 2"/>
    <x v="14"/>
    <x v="7"/>
  </r>
  <r>
    <s v="Id965"/>
    <s v="  Megan E"/>
    <n v="28.7"/>
    <n v="7.74"/>
    <s v="No"/>
    <x v="0"/>
    <x v="0"/>
    <n v="0"/>
    <x v="1"/>
    <x v="1"/>
    <x v="0"/>
    <d v="1997-12-02T00:00:00"/>
    <n v="7803.77"/>
    <x v="0"/>
    <s v="tier - 3"/>
    <x v="1"/>
    <x v="6"/>
  </r>
  <r>
    <s v="Id966"/>
    <s v="  Shannon J"/>
    <n v="25.65"/>
    <n v="4.05"/>
    <s v="Yes"/>
    <x v="0"/>
    <x v="0"/>
    <n v="2"/>
    <x v="1"/>
    <x v="1"/>
    <x v="2"/>
    <d v="1974-11-09T00:00:00"/>
    <n v="7804.16"/>
    <x v="0"/>
    <s v="tier - 3"/>
    <x v="0"/>
    <x v="28"/>
  </r>
  <r>
    <s v="Id967"/>
    <s v="  Rachelle M"/>
    <n v="36.384999999999998"/>
    <n v="11.49"/>
    <s v="No"/>
    <x v="0"/>
    <x v="0"/>
    <n v="0"/>
    <x v="1"/>
    <x v="0"/>
    <x v="0"/>
    <d v="1991-12-21T00:00:00"/>
    <n v="7812.67"/>
    <x v="0"/>
    <s v="tier - 1"/>
    <x v="1"/>
    <x v="14"/>
  </r>
  <r>
    <s v="Id968"/>
    <s v="  Casey"/>
    <n v="34.69"/>
    <n v="5.65"/>
    <s v="No"/>
    <x v="0"/>
    <x v="0"/>
    <n v="0"/>
    <x v="1"/>
    <x v="0"/>
    <x v="2"/>
    <d v="1989-10-12T00:00:00"/>
    <n v="7824.37"/>
    <x v="0"/>
    <s v="tier - 2"/>
    <x v="1"/>
    <x v="13"/>
  </r>
  <r>
    <s v="Id969"/>
    <s v="  Jessica L"/>
    <n v="37.68"/>
    <n v="4.29"/>
    <s v="Yes"/>
    <x v="0"/>
    <x v="0"/>
    <n v="0"/>
    <x v="1"/>
    <x v="0"/>
    <x v="2"/>
    <d v="2001-10-05T00:00:00"/>
    <n v="7844.8"/>
    <x v="0"/>
    <s v="tier - 2"/>
    <x v="1"/>
    <x v="3"/>
  </r>
  <r>
    <s v="Id970"/>
    <s v="  Brandon F"/>
    <n v="35.49"/>
    <n v="4.74"/>
    <s v="Yes"/>
    <x v="0"/>
    <x v="1"/>
    <n v="1"/>
    <x v="1"/>
    <x v="0"/>
    <x v="2"/>
    <d v="1994-11-17T00:00:00"/>
    <n v="7851.85"/>
    <x v="0"/>
    <s v="tier - 3"/>
    <x v="1"/>
    <x v="11"/>
  </r>
  <r>
    <s v="Id971"/>
    <s v="  Melissa"/>
    <n v="44.7"/>
    <n v="7.6"/>
    <s v="Yes"/>
    <x v="0"/>
    <x v="0"/>
    <n v="2"/>
    <x v="1"/>
    <x v="0"/>
    <x v="0"/>
    <d v="1962-10-10T00:00:00"/>
    <n v="7896.41"/>
    <x v="1"/>
    <s v="tier - 2"/>
    <x v="0"/>
    <x v="41"/>
  </r>
  <r>
    <s v="Id972"/>
    <s v="  Danielle N"/>
    <n v="38.380000000000003"/>
    <n v="8.5"/>
    <s v="Yes"/>
    <x v="0"/>
    <x v="0"/>
    <n v="2"/>
    <x v="1"/>
    <x v="0"/>
    <x v="0"/>
    <d v="1977-07-20T00:00:00"/>
    <n v="7935.29"/>
    <x v="0"/>
    <s v="tier - 1"/>
    <x v="8"/>
    <x v="26"/>
  </r>
  <r>
    <s v="Id973"/>
    <s v="  Matthew"/>
    <n v="35.244999999999997"/>
    <n v="11.22"/>
    <s v="Yes"/>
    <x v="0"/>
    <x v="0"/>
    <n v="0"/>
    <x v="1"/>
    <x v="0"/>
    <x v="0"/>
    <d v="1987-10-29T00:00:00"/>
    <n v="7948.22"/>
    <x v="0"/>
    <s v="tier - 3"/>
    <x v="7"/>
    <x v="17"/>
  </r>
  <r>
    <s v="Id974"/>
    <s v="  Bettina"/>
    <n v="49.84"/>
    <n v="5.0999999999999996"/>
    <s v="Yes"/>
    <x v="0"/>
    <x v="1"/>
    <n v="1"/>
    <x v="1"/>
    <x v="0"/>
    <x v="2"/>
    <d v="1966-07-09T00:00:00"/>
    <n v="7953.72"/>
    <x v="1"/>
    <s v="tier - 3"/>
    <x v="1"/>
    <x v="37"/>
  </r>
  <r>
    <s v="Id975"/>
    <s v="  Alexander"/>
    <n v="49.06"/>
    <n v="5.43"/>
    <s v="Yes"/>
    <x v="0"/>
    <x v="0"/>
    <n v="1"/>
    <x v="1"/>
    <x v="0"/>
    <x v="2"/>
    <d v="1981-12-28T00:00:00"/>
    <n v="7954.52"/>
    <x v="0"/>
    <s v="tier - 2"/>
    <x v="2"/>
    <x v="19"/>
  </r>
  <r>
    <s v="Id976"/>
    <s v="  Holli"/>
    <n v="30.88"/>
    <n v="5.82"/>
    <s v="No"/>
    <x v="0"/>
    <x v="0"/>
    <n v="2"/>
    <x v="1"/>
    <x v="0"/>
    <x v="1"/>
    <d v="1970-06-19T00:00:00"/>
    <n v="7958.13"/>
    <x v="0"/>
    <s v="tier - 2"/>
    <x v="0"/>
    <x v="33"/>
  </r>
  <r>
    <s v="Id977"/>
    <s v="  Heather C"/>
    <n v="33.35"/>
    <n v="6.05"/>
    <s v="No"/>
    <x v="0"/>
    <x v="1"/>
    <n v="1"/>
    <x v="1"/>
    <x v="0"/>
    <x v="1"/>
    <d v="1975-08-10T00:00:00"/>
    <n v="7966.81"/>
    <x v="0"/>
    <s v="tier - 2"/>
    <x v="0"/>
    <x v="31"/>
  </r>
  <r>
    <s v="Id978"/>
    <s v="  Kyle"/>
    <n v="38"/>
    <n v="6.38"/>
    <s v="Yes"/>
    <x v="0"/>
    <x v="0"/>
    <n v="1"/>
    <x v="1"/>
    <x v="0"/>
    <x v="1"/>
    <d v="1972-11-23T00:00:00"/>
    <n v="7980.34"/>
    <x v="0"/>
    <s v="tier - 2"/>
    <x v="0"/>
    <x v="30"/>
  </r>
  <r>
    <s v="Id979"/>
    <s v="  Thomas J"/>
    <n v="36.08"/>
    <n v="5.73"/>
    <s v="Yes"/>
    <x v="0"/>
    <x v="0"/>
    <n v="1"/>
    <x v="1"/>
    <x v="0"/>
    <x v="1"/>
    <d v="1983-08-28T00:00:00"/>
    <n v="7985.82"/>
    <x v="0"/>
    <s v="tier - 1"/>
    <x v="8"/>
    <x v="22"/>
  </r>
  <r>
    <s v="Id980"/>
    <s v="  Chris"/>
    <n v="35.700000000000003"/>
    <n v="5.47"/>
    <s v="Yes"/>
    <x v="0"/>
    <x v="0"/>
    <n v="1"/>
    <x v="1"/>
    <x v="0"/>
    <x v="2"/>
    <d v="1983-08-20T00:00:00"/>
    <n v="7986.48"/>
    <x v="0"/>
    <s v="tier - 3"/>
    <x v="8"/>
    <x v="22"/>
  </r>
  <r>
    <s v="Id981"/>
    <s v="  Graham"/>
    <n v="34.01"/>
    <n v="11.3"/>
    <s v="No"/>
    <x v="0"/>
    <x v="0"/>
    <n v="0"/>
    <x v="1"/>
    <x v="0"/>
    <x v="0"/>
    <d v="1962-08-22T00:00:00"/>
    <n v="8004.96"/>
    <x v="1"/>
    <s v="tier - 1"/>
    <x v="0"/>
    <x v="41"/>
  </r>
  <r>
    <s v="Id982"/>
    <s v="  Garrett"/>
    <n v="31.54"/>
    <n v="6.72"/>
    <s v="No"/>
    <x v="0"/>
    <x v="0"/>
    <n v="0"/>
    <x v="1"/>
    <x v="0"/>
    <x v="0"/>
    <d v="1995-09-18T00:00:00"/>
    <n v="8014.62"/>
    <x v="0"/>
    <s v="tier - 3"/>
    <x v="1"/>
    <x v="4"/>
  </r>
  <r>
    <s v="Id983"/>
    <s v="  Andrew"/>
    <n v="23.3"/>
    <n v="5.36"/>
    <s v="Yes"/>
    <x v="0"/>
    <x v="0"/>
    <n v="1"/>
    <x v="1"/>
    <x v="2"/>
    <x v="2"/>
    <d v="1980-11-08T00:00:00"/>
    <n v="8017.06"/>
    <x v="0"/>
    <s v="tier - 2"/>
    <x v="1"/>
    <x v="24"/>
  </r>
  <r>
    <s v="Id984"/>
    <s v="  Annabelle M"/>
    <n v="27.75"/>
    <n v="9.8800000000000008"/>
    <s v="No"/>
    <x v="0"/>
    <x v="0"/>
    <n v="0"/>
    <x v="1"/>
    <x v="1"/>
    <x v="0"/>
    <d v="1989-11-03T00:00:00"/>
    <n v="8021.11"/>
    <x v="0"/>
    <s v="tier - 1"/>
    <x v="1"/>
    <x v="13"/>
  </r>
  <r>
    <s v="Id985"/>
    <s v="  Daniel T"/>
    <n v="42.46"/>
    <n v="4.1100000000000003"/>
    <s v="No"/>
    <x v="0"/>
    <x v="0"/>
    <n v="0"/>
    <x v="1"/>
    <x v="0"/>
    <x v="2"/>
    <d v="1978-07-17T00:00:00"/>
    <n v="8023.14"/>
    <x v="0"/>
    <s v="tier - 3"/>
    <x v="1"/>
    <x v="27"/>
  </r>
  <r>
    <s v="Id986"/>
    <s v="  Deanne"/>
    <n v="54.47"/>
    <n v="7.48"/>
    <s v="No"/>
    <x v="0"/>
    <x v="0"/>
    <n v="0"/>
    <x v="1"/>
    <x v="0"/>
    <x v="0"/>
    <d v="1976-12-20T00:00:00"/>
    <n v="8026.67"/>
    <x v="0"/>
    <s v="tier - 2"/>
    <x v="1"/>
    <x v="35"/>
  </r>
  <r>
    <s v="Id987"/>
    <s v="  Carrie"/>
    <n v="24.93"/>
    <n v="9.18"/>
    <s v="Yes"/>
    <x v="0"/>
    <x v="1"/>
    <n v="1"/>
    <x v="1"/>
    <x v="2"/>
    <x v="0"/>
    <d v="1977-11-06T00:00:00"/>
    <n v="8027.97"/>
    <x v="1"/>
    <s v="tier - 2"/>
    <x v="2"/>
    <x v="26"/>
  </r>
  <r>
    <s v="Id988"/>
    <s v="  Suzanne"/>
    <n v="48.12"/>
    <n v="4.51"/>
    <s v="Yes"/>
    <x v="0"/>
    <x v="0"/>
    <n v="1"/>
    <x v="1"/>
    <x v="0"/>
    <x v="2"/>
    <d v="2003-12-12T00:00:00"/>
    <n v="8035.64"/>
    <x v="0"/>
    <s v="tier - 2"/>
    <x v="1"/>
    <x v="12"/>
  </r>
  <r>
    <s v="Id989"/>
    <s v="  Jasmine P"/>
    <n v="24.91"/>
    <n v="7.33"/>
    <s v="Yes"/>
    <x v="0"/>
    <x v="1"/>
    <n v="1"/>
    <x v="1"/>
    <x v="2"/>
    <x v="0"/>
    <d v="1985-11-28T00:00:00"/>
    <n v="8059.06"/>
    <x v="0"/>
    <s v="tier - 3"/>
    <x v="1"/>
    <x v="20"/>
  </r>
  <r>
    <s v="Id990"/>
    <s v="  Jennifer"/>
    <n v="27.645"/>
    <n v="10.56"/>
    <s v="No"/>
    <x v="0"/>
    <x v="0"/>
    <n v="0"/>
    <x v="1"/>
    <x v="1"/>
    <x v="0"/>
    <d v="1982-12-27T00:00:00"/>
    <n v="8059.68"/>
    <x v="0"/>
    <s v="tier - 3"/>
    <x v="1"/>
    <x v="23"/>
  </r>
  <r>
    <s v="Id991"/>
    <s v="  Tracie"/>
    <n v="33.700000000000003"/>
    <n v="4.01"/>
    <s v="No"/>
    <x v="0"/>
    <x v="0"/>
    <n v="2"/>
    <x v="1"/>
    <x v="0"/>
    <x v="2"/>
    <d v="1970-12-12T00:00:00"/>
    <n v="8062.31"/>
    <x v="0"/>
    <s v="tier - 1"/>
    <x v="0"/>
    <x v="33"/>
  </r>
  <r>
    <s v="Id992"/>
    <s v="  Tristan D"/>
    <n v="38.93"/>
    <n v="5.64"/>
    <s v="Yes"/>
    <x v="0"/>
    <x v="0"/>
    <n v="1"/>
    <x v="1"/>
    <x v="0"/>
    <x v="2"/>
    <d v="1975-06-28T00:00:00"/>
    <n v="8062.76"/>
    <x v="1"/>
    <s v="tier - 3"/>
    <x v="2"/>
    <x v="31"/>
  </r>
  <r>
    <s v="Id993"/>
    <s v="  Peiweng"/>
    <n v="32.774999999999999"/>
    <n v="8.02"/>
    <s v="Yes"/>
    <x v="0"/>
    <x v="0"/>
    <n v="2"/>
    <x v="1"/>
    <x v="0"/>
    <x v="0"/>
    <d v="1965-08-11T00:00:00"/>
    <n v="8067.83"/>
    <x v="1"/>
    <s v="tier - 1"/>
    <x v="0"/>
    <x v="39"/>
  </r>
  <r>
    <s v="Id994"/>
    <s v="  Theresa M"/>
    <n v="29.83"/>
    <n v="7.2"/>
    <s v="Yes"/>
    <x v="0"/>
    <x v="0"/>
    <n v="0"/>
    <x v="1"/>
    <x v="1"/>
    <x v="0"/>
    <d v="1975-12-15T00:00:00"/>
    <n v="8068.19"/>
    <x v="1"/>
    <s v="tier - 2"/>
    <x v="2"/>
    <x v="31"/>
  </r>
  <r>
    <s v="Id995"/>
    <s v="  Daniel J"/>
    <n v="28.31"/>
    <n v="4.55"/>
    <s v="No"/>
    <x v="1"/>
    <x v="0"/>
    <n v="1"/>
    <x v="1"/>
    <x v="1"/>
    <x v="2"/>
    <d v="1965-10-21T00:00:00"/>
    <n v="8071.57"/>
    <x v="1"/>
    <s v="tier - 1"/>
    <x v="2"/>
    <x v="39"/>
  </r>
  <r>
    <s v="Id996"/>
    <s v="  Courtney M"/>
    <n v="29.79"/>
    <n v="9.0299999999999994"/>
    <s v="No"/>
    <x v="0"/>
    <x v="0"/>
    <n v="0"/>
    <x v="1"/>
    <x v="1"/>
    <x v="0"/>
    <d v="1993-11-07T00:00:00"/>
    <n v="8077.41"/>
    <x v="0"/>
    <s v="tier - 1"/>
    <x v="14"/>
    <x v="1"/>
  </r>
  <r>
    <s v="Id997"/>
    <s v="  Jose A"/>
    <n v="36.6"/>
    <n v="5.2"/>
    <s v="Yes"/>
    <x v="0"/>
    <x v="1"/>
    <n v="1"/>
    <x v="1"/>
    <x v="0"/>
    <x v="2"/>
    <d v="2001-08-28T00:00:00"/>
    <n v="8081.26"/>
    <x v="0"/>
    <s v="tier - 2"/>
    <x v="1"/>
    <x v="3"/>
  </r>
  <r>
    <s v="Id998"/>
    <s v="  Lauren"/>
    <n v="35.93"/>
    <n v="8.3000000000000007"/>
    <s v="Yes"/>
    <x v="0"/>
    <x v="0"/>
    <n v="0"/>
    <x v="1"/>
    <x v="0"/>
    <x v="0"/>
    <d v="1994-10-12T00:00:00"/>
    <n v="8081.74"/>
    <x v="0"/>
    <s v="tier - 2"/>
    <x v="14"/>
    <x v="11"/>
  </r>
  <r>
    <s v="Id999"/>
    <s v="  Jonathon M"/>
    <n v="28.6"/>
    <n v="5.56"/>
    <s v="Yes"/>
    <x v="0"/>
    <x v="1"/>
    <n v="1"/>
    <x v="1"/>
    <x v="1"/>
    <x v="2"/>
    <d v="1975-12-21T00:00:00"/>
    <n v="8083.92"/>
    <x v="1"/>
    <s v="tier - 3"/>
    <x v="0"/>
    <x v="31"/>
  </r>
  <r>
    <s v="Id1000"/>
    <s v="  Stephanie A"/>
    <n v="39.17"/>
    <n v="4.1500000000000004"/>
    <s v="No"/>
    <x v="0"/>
    <x v="0"/>
    <n v="0"/>
    <x v="1"/>
    <x v="0"/>
    <x v="2"/>
    <d v="1967-06-10T00:00:00"/>
    <n v="8091.3"/>
    <x v="1"/>
    <s v="tier - 1"/>
    <x v="1"/>
    <x v="40"/>
  </r>
  <r>
    <s v="Id1001"/>
    <s v="  Patrick"/>
    <n v="26.41"/>
    <n v="5.99"/>
    <s v="Yes"/>
    <x v="0"/>
    <x v="1"/>
    <n v="1"/>
    <x v="1"/>
    <x v="1"/>
    <x v="1"/>
    <d v="1973-10-11T00:00:00"/>
    <n v="8112.59"/>
    <x v="0"/>
    <s v="tier - 2"/>
    <x v="0"/>
    <x v="29"/>
  </r>
  <r>
    <s v="Id1002"/>
    <s v="  Krista"/>
    <n v="30.63"/>
    <n v="5.8"/>
    <s v="Yes"/>
    <x v="0"/>
    <x v="0"/>
    <n v="0"/>
    <x v="1"/>
    <x v="0"/>
    <x v="1"/>
    <d v="1978-09-01T00:00:00"/>
    <n v="8116.27"/>
    <x v="1"/>
    <s v="tier - 1"/>
    <x v="1"/>
    <x v="27"/>
  </r>
  <r>
    <s v="Id1003"/>
    <s v="  Jenessa"/>
    <n v="31.73"/>
    <n v="7.32"/>
    <s v="Yes"/>
    <x v="0"/>
    <x v="0"/>
    <n v="2"/>
    <x v="1"/>
    <x v="0"/>
    <x v="0"/>
    <d v="1973-12-16T00:00:00"/>
    <n v="8116.68"/>
    <x v="1"/>
    <s v="tier - 1"/>
    <x v="2"/>
    <x v="29"/>
  </r>
  <r>
    <s v="Id1004"/>
    <s v="  Ryan M"/>
    <n v="30.7"/>
    <n v="5.16"/>
    <s v="No"/>
    <x v="0"/>
    <x v="0"/>
    <n v="2"/>
    <x v="1"/>
    <x v="0"/>
    <x v="2"/>
    <d v="1973-08-30T00:00:00"/>
    <n v="8124.41"/>
    <x v="1"/>
    <s v="tier - 1"/>
    <x v="0"/>
    <x v="29"/>
  </r>
  <r>
    <s v="Id1005"/>
    <s v="  Thomas"/>
    <n v="25.934999999999999"/>
    <n v="5.96"/>
    <s v="Yes"/>
    <x v="0"/>
    <x v="0"/>
    <n v="2"/>
    <x v="1"/>
    <x v="1"/>
    <x v="1"/>
    <d v="1973-09-03T00:00:00"/>
    <n v="8125.78"/>
    <x v="0"/>
    <s v="tier - 2"/>
    <x v="0"/>
    <x v="29"/>
  </r>
  <r>
    <s v="Id1006"/>
    <s v="  Amanda N"/>
    <n v="35.9"/>
    <n v="4.8499999999999996"/>
    <s v="Yes"/>
    <x v="0"/>
    <x v="1"/>
    <n v="1"/>
    <x v="1"/>
    <x v="0"/>
    <x v="2"/>
    <d v="1990-06-21T00:00:00"/>
    <n v="8157.92"/>
    <x v="0"/>
    <s v="tier - 3"/>
    <x v="7"/>
    <x v="16"/>
  </r>
  <r>
    <s v="Id1007"/>
    <s v="  Teresa P"/>
    <n v="26.7"/>
    <n v="5.09"/>
    <s v="Yes"/>
    <x v="0"/>
    <x v="1"/>
    <n v="1"/>
    <x v="1"/>
    <x v="1"/>
    <x v="2"/>
    <d v="1982-06-28T00:00:00"/>
    <n v="8162.72"/>
    <x v="1"/>
    <s v="tier - 3"/>
    <x v="1"/>
    <x v="23"/>
  </r>
  <r>
    <s v="Id1008"/>
    <s v="  Dorian"/>
    <n v="33.71"/>
    <n v="4.9400000000000004"/>
    <s v="No"/>
    <x v="0"/>
    <x v="0"/>
    <n v="0"/>
    <x v="1"/>
    <x v="0"/>
    <x v="2"/>
    <d v="1963-11-05T00:00:00"/>
    <n v="8177.9"/>
    <x v="1"/>
    <s v="tier - 1"/>
    <x v="0"/>
    <x v="42"/>
  </r>
  <r>
    <s v="Id1009"/>
    <s v="  Amy"/>
    <n v="41.91"/>
    <n v="4.92"/>
    <s v="Yes"/>
    <x v="0"/>
    <x v="0"/>
    <n v="2"/>
    <x v="1"/>
    <x v="0"/>
    <x v="2"/>
    <d v="1983-06-08T00:00:00"/>
    <n v="8179.51"/>
    <x v="0"/>
    <s v="tier - 2"/>
    <x v="13"/>
    <x v="23"/>
  </r>
  <r>
    <s v="Id1010"/>
    <s v="  Aberu"/>
    <n v="39.82"/>
    <n v="6.05"/>
    <s v="Yes"/>
    <x v="0"/>
    <x v="0"/>
    <n v="2"/>
    <x v="1"/>
    <x v="0"/>
    <x v="1"/>
    <d v="1997-10-21T00:00:00"/>
    <n v="8182.89"/>
    <x v="0"/>
    <s v="tier - 1"/>
    <x v="14"/>
    <x v="6"/>
  </r>
  <r>
    <s v="Id1011"/>
    <s v="  Ashley"/>
    <n v="28.12"/>
    <n v="4.67"/>
    <s v="No"/>
    <x v="0"/>
    <x v="0"/>
    <n v="2"/>
    <x v="1"/>
    <x v="1"/>
    <x v="2"/>
    <d v="1962-11-23T00:00:00"/>
    <n v="8188.12"/>
    <x v="1"/>
    <s v="tier - 3"/>
    <x v="0"/>
    <x v="41"/>
  </r>
  <r>
    <s v="Id1012"/>
    <s v="  Anna E"/>
    <n v="26.98"/>
    <n v="9.81"/>
    <s v="Yes"/>
    <x v="0"/>
    <x v="0"/>
    <n v="0"/>
    <x v="1"/>
    <x v="1"/>
    <x v="0"/>
    <d v="1978-10-24T00:00:00"/>
    <n v="8211.1"/>
    <x v="0"/>
    <s v="tier - 3"/>
    <x v="0"/>
    <x v="27"/>
  </r>
  <r>
    <s v="Id1013"/>
    <s v="  Tania K"/>
    <n v="27.2"/>
    <n v="6.06"/>
    <s v="Yes"/>
    <x v="0"/>
    <x v="0"/>
    <n v="2"/>
    <x v="1"/>
    <x v="1"/>
    <x v="1"/>
    <d v="1978-06-30T00:00:00"/>
    <n v="8219.2000000000007"/>
    <x v="0"/>
    <s v="tier - 2"/>
    <x v="0"/>
    <x v="27"/>
  </r>
  <r>
    <s v="Id1014"/>
    <s v="  Ashley E"/>
    <n v="25.3"/>
    <n v="5.19"/>
    <s v="Yes"/>
    <x v="0"/>
    <x v="0"/>
    <n v="2"/>
    <x v="1"/>
    <x v="1"/>
    <x v="2"/>
    <d v="1976-09-03T00:00:00"/>
    <n v="8232.64"/>
    <x v="0"/>
    <s v="tier - 3"/>
    <x v="0"/>
    <x v="35"/>
  </r>
  <r>
    <s v="Id1015"/>
    <s v="  Aleksandra"/>
    <n v="30.25"/>
    <n v="10.16"/>
    <s v="No"/>
    <x v="0"/>
    <x v="0"/>
    <n v="0"/>
    <x v="1"/>
    <x v="0"/>
    <x v="0"/>
    <d v="1976-06-30T00:00:00"/>
    <n v="8233.1"/>
    <x v="0"/>
    <s v="tier - 2"/>
    <x v="0"/>
    <x v="35"/>
  </r>
  <r>
    <s v="Id1016"/>
    <s v="  Valery L"/>
    <n v="54"/>
    <n v="4.68"/>
    <s v="Yes"/>
    <x v="1"/>
    <x v="0"/>
    <n v="2"/>
    <x v="1"/>
    <x v="0"/>
    <x v="2"/>
    <d v="1976-09-02T00:00:00"/>
    <n v="8240.59"/>
    <x v="0"/>
    <s v="tier - 2"/>
    <x v="0"/>
    <x v="35"/>
  </r>
  <r>
    <s v="Id1017"/>
    <s v="  Joanna G"/>
    <n v="51.86"/>
    <n v="5.32"/>
    <s v="Yes"/>
    <x v="0"/>
    <x v="0"/>
    <n v="0"/>
    <x v="1"/>
    <x v="0"/>
    <x v="2"/>
    <d v="1982-09-27T00:00:00"/>
    <n v="8252.2800000000007"/>
    <x v="0"/>
    <s v="tier - 2"/>
    <x v="8"/>
    <x v="23"/>
  </r>
  <r>
    <s v="Id1018"/>
    <s v="  Stefanie F"/>
    <n v="31.39"/>
    <n v="6.99"/>
    <s v="No"/>
    <x v="0"/>
    <x v="0"/>
    <n v="0"/>
    <x v="1"/>
    <x v="0"/>
    <x v="0"/>
    <d v="1964-09-05T00:00:00"/>
    <n v="8268"/>
    <x v="1"/>
    <s v="tier - 3"/>
    <x v="0"/>
    <x v="38"/>
  </r>
  <r>
    <s v="Id1019"/>
    <s v="  Stephen"/>
    <n v="39.97"/>
    <n v="5.55"/>
    <s v="No"/>
    <x v="0"/>
    <x v="0"/>
    <n v="0"/>
    <x v="1"/>
    <x v="0"/>
    <x v="2"/>
    <d v="1974-08-05T00:00:00"/>
    <n v="8269.0400000000009"/>
    <x v="0"/>
    <s v="tier - 1"/>
    <x v="2"/>
    <x v="28"/>
  </r>
  <r>
    <s v="Id1020"/>
    <s v="  Liza J"/>
    <n v="41.23"/>
    <n v="6.94"/>
    <s v="No"/>
    <x v="0"/>
    <x v="0"/>
    <n v="0"/>
    <x v="1"/>
    <x v="0"/>
    <x v="0"/>
    <d v="2000-11-28T00:00:00"/>
    <n v="8271.4599999999991"/>
    <x v="0"/>
    <s v="tier - 1"/>
    <x v="9"/>
    <x v="10"/>
  </r>
  <r>
    <s v="Id1021"/>
    <s v="  Ian M"/>
    <n v="49.45"/>
    <n v="4.2"/>
    <s v="Yes"/>
    <x v="0"/>
    <x v="0"/>
    <n v="0"/>
    <x v="1"/>
    <x v="0"/>
    <x v="2"/>
    <d v="1974-09-26T00:00:00"/>
    <n v="8277.52"/>
    <x v="0"/>
    <s v="tier - 2"/>
    <x v="2"/>
    <x v="28"/>
  </r>
  <r>
    <s v="Id1022"/>
    <s v="  Claudia L"/>
    <n v="41.04"/>
    <n v="5.59"/>
    <s v="No"/>
    <x v="0"/>
    <x v="0"/>
    <n v="0"/>
    <x v="1"/>
    <x v="0"/>
    <x v="2"/>
    <d v="1974-12-22T00:00:00"/>
    <n v="8280.6200000000008"/>
    <x v="0"/>
    <s v="tier - 2"/>
    <x v="0"/>
    <x v="28"/>
  </r>
  <r>
    <s v="Id1023"/>
    <s v="  Jessica M"/>
    <n v="27.93"/>
    <n v="9.9600000000000009"/>
    <s v="No"/>
    <x v="0"/>
    <x v="0"/>
    <n v="0"/>
    <x v="1"/>
    <x v="1"/>
    <x v="0"/>
    <d v="1974-06-06T00:00:00"/>
    <n v="8283.68"/>
    <x v="0"/>
    <s v="tier - 3"/>
    <x v="0"/>
    <x v="29"/>
  </r>
  <r>
    <s v="Id1024"/>
    <s v="  Billy Jr"/>
    <n v="21.01"/>
    <n v="7.37"/>
    <s v="No"/>
    <x v="0"/>
    <x v="0"/>
    <n v="0"/>
    <x v="1"/>
    <x v="2"/>
    <x v="0"/>
    <d v="1978-06-26T00:00:00"/>
    <n v="8302.5400000000009"/>
    <x v="1"/>
    <s v="tier - 3"/>
    <x v="5"/>
    <x v="27"/>
  </r>
  <r>
    <s v="Id1025"/>
    <s v="  David"/>
    <n v="52.37"/>
    <n v="5.0599999999999996"/>
    <s v="Yes"/>
    <x v="1"/>
    <x v="0"/>
    <n v="2"/>
    <x v="1"/>
    <x v="0"/>
    <x v="2"/>
    <d v="1979-08-07T00:00:00"/>
    <n v="8310.84"/>
    <x v="0"/>
    <s v="tier - 2"/>
    <x v="1"/>
    <x v="25"/>
  </r>
  <r>
    <s v="Id1026"/>
    <s v="  Tim"/>
    <n v="40.369999999999997"/>
    <n v="8.2100000000000009"/>
    <s v="No"/>
    <x v="0"/>
    <x v="0"/>
    <n v="0"/>
    <x v="1"/>
    <x v="0"/>
    <x v="0"/>
    <d v="1993-06-22T00:00:00"/>
    <n v="8314.65"/>
    <x v="0"/>
    <s v="tier - 1"/>
    <x v="1"/>
    <x v="1"/>
  </r>
  <r>
    <s v="Id1027"/>
    <s v="  Emma M"/>
    <n v="41.47"/>
    <n v="10.34"/>
    <s v="No"/>
    <x v="0"/>
    <x v="0"/>
    <n v="2"/>
    <x v="1"/>
    <x v="0"/>
    <x v="0"/>
    <d v="1976-07-12T00:00:00"/>
    <n v="8334.4599999999991"/>
    <x v="1"/>
    <s v="tier - 2"/>
    <x v="5"/>
    <x v="35"/>
  </r>
  <r>
    <s v="Id1028"/>
    <s v="  Tim"/>
    <n v="33.725000000000001"/>
    <n v="5.51"/>
    <s v="Yes"/>
    <x v="0"/>
    <x v="0"/>
    <n v="2"/>
    <x v="1"/>
    <x v="0"/>
    <x v="2"/>
    <d v="1976-07-20T00:00:00"/>
    <n v="8334.59"/>
    <x v="1"/>
    <s v="tier - 2"/>
    <x v="5"/>
    <x v="35"/>
  </r>
  <r>
    <s v="Id1029"/>
    <s v="  Patrick"/>
    <n v="28.1"/>
    <n v="11.2"/>
    <s v="No"/>
    <x v="0"/>
    <x v="0"/>
    <n v="0"/>
    <x v="1"/>
    <x v="1"/>
    <x v="0"/>
    <d v="1976-07-07T00:00:00"/>
    <n v="8342.91"/>
    <x v="1"/>
    <s v="tier - 1"/>
    <x v="5"/>
    <x v="35"/>
  </r>
  <r>
    <s v="Id1030"/>
    <s v="  Bridget K"/>
    <n v="37.43"/>
    <n v="4.3499999999999996"/>
    <s v="Yes"/>
    <x v="0"/>
    <x v="1"/>
    <n v="1"/>
    <x v="1"/>
    <x v="0"/>
    <x v="2"/>
    <d v="1976-06-12T00:00:00"/>
    <n v="8347.16"/>
    <x v="0"/>
    <s v="tier - 1"/>
    <x v="0"/>
    <x v="35"/>
  </r>
  <r>
    <s v="Id1031"/>
    <s v="  Gabriel"/>
    <n v="23.7"/>
    <n v="10.45"/>
    <s v="No"/>
    <x v="0"/>
    <x v="0"/>
    <n v="0"/>
    <x v="1"/>
    <x v="2"/>
    <x v="0"/>
    <d v="1963-09-21T00:00:00"/>
    <n v="8355.5400000000009"/>
    <x v="1"/>
    <s v="tier - 3"/>
    <x v="1"/>
    <x v="42"/>
  </r>
  <r>
    <s v="Id1032"/>
    <s v="  Natasha"/>
    <n v="24.795000000000002"/>
    <n v="4.07"/>
    <s v="Yes"/>
    <x v="0"/>
    <x v="1"/>
    <n v="1"/>
    <x v="1"/>
    <x v="2"/>
    <x v="2"/>
    <d v="1971-09-04T00:00:00"/>
    <n v="8396.6200000000008"/>
    <x v="0"/>
    <s v="tier - 3"/>
    <x v="0"/>
    <x v="32"/>
  </r>
  <r>
    <s v="Id1033"/>
    <s v="  Abby A"/>
    <n v="31.9"/>
    <n v="8.34"/>
    <s v="No"/>
    <x v="0"/>
    <x v="0"/>
    <n v="0"/>
    <x v="1"/>
    <x v="0"/>
    <x v="0"/>
    <d v="1971-09-18T00:00:00"/>
    <n v="8400.01"/>
    <x v="0"/>
    <s v="tier - 3"/>
    <x v="0"/>
    <x v="32"/>
  </r>
  <r>
    <s v="Id1034"/>
    <s v="  Michelle"/>
    <n v="32.68"/>
    <n v="7.41"/>
    <s v="No"/>
    <x v="0"/>
    <x v="0"/>
    <n v="0"/>
    <x v="1"/>
    <x v="0"/>
    <x v="0"/>
    <d v="1979-06-11T00:00:00"/>
    <n v="8410.0499999999993"/>
    <x v="0"/>
    <s v="tier - 2"/>
    <x v="1"/>
    <x v="25"/>
  </r>
  <r>
    <s v="Id1035"/>
    <s v="  Mckendree"/>
    <n v="47.13"/>
    <n v="4.3099999999999996"/>
    <s v="No"/>
    <x v="0"/>
    <x v="0"/>
    <n v="0"/>
    <x v="1"/>
    <x v="0"/>
    <x v="2"/>
    <d v="1977-09-04T00:00:00"/>
    <n v="8413.4599999999991"/>
    <x v="1"/>
    <s v="tier - 1"/>
    <x v="1"/>
    <x v="26"/>
  </r>
  <r>
    <s v="Id1036"/>
    <s v="  Tara"/>
    <n v="36.67"/>
    <n v="10.83"/>
    <s v="No"/>
    <x v="0"/>
    <x v="0"/>
    <n v="0"/>
    <x v="1"/>
    <x v="0"/>
    <x v="0"/>
    <d v="1975-09-28T00:00:00"/>
    <n v="8428.07"/>
    <x v="1"/>
    <s v="tier - 2"/>
    <x v="1"/>
    <x v="31"/>
  </r>
  <r>
    <s v="Id1037"/>
    <s v="  Daniel"/>
    <n v="33.630000000000003"/>
    <n v="11.31"/>
    <s v="No"/>
    <x v="0"/>
    <x v="0"/>
    <n v="0"/>
    <x v="1"/>
    <x v="0"/>
    <x v="0"/>
    <d v="1963-09-24T00:00:00"/>
    <n v="8440.0499999999993"/>
    <x v="1"/>
    <s v="tier - 2"/>
    <x v="0"/>
    <x v="42"/>
  </r>
  <r>
    <s v="Id1038"/>
    <s v="  Joshua P"/>
    <n v="32.67"/>
    <n v="11.81"/>
    <s v="Yes"/>
    <x v="0"/>
    <x v="0"/>
    <n v="0"/>
    <x v="1"/>
    <x v="0"/>
    <x v="0"/>
    <d v="1972-09-09T00:00:00"/>
    <n v="8442.67"/>
    <x v="0"/>
    <s v="tier - 3"/>
    <x v="0"/>
    <x v="30"/>
  </r>
  <r>
    <s v="Id1039"/>
    <s v="  Erin C"/>
    <n v="33.299999999999997"/>
    <n v="8.26"/>
    <s v="Yes"/>
    <x v="0"/>
    <x v="0"/>
    <n v="2"/>
    <x v="1"/>
    <x v="0"/>
    <x v="0"/>
    <d v="1972-09-04T00:00:00"/>
    <n v="8444.4699999999993"/>
    <x v="1"/>
    <s v="tier - 1"/>
    <x v="2"/>
    <x v="30"/>
  </r>
  <r>
    <s v="Id1040"/>
    <s v="  Shure"/>
    <n v="30.78"/>
    <n v="10.74"/>
    <s v="Yes"/>
    <x v="0"/>
    <x v="0"/>
    <n v="2"/>
    <x v="1"/>
    <x v="0"/>
    <x v="0"/>
    <d v="1966-06-12T00:00:00"/>
    <n v="8448.66"/>
    <x v="1"/>
    <s v="tier - 1"/>
    <x v="0"/>
    <x v="37"/>
  </r>
  <r>
    <s v="Id1041"/>
    <s v="  Richard"/>
    <n v="28.975000000000001"/>
    <n v="7.69"/>
    <s v="Yes"/>
    <x v="0"/>
    <x v="0"/>
    <n v="0"/>
    <x v="1"/>
    <x v="1"/>
    <x v="0"/>
    <d v="1984-06-19T00:00:00"/>
    <n v="8450.82"/>
    <x v="0"/>
    <s v="tier - 2"/>
    <x v="7"/>
    <x v="21"/>
  </r>
  <r>
    <s v="Id1042"/>
    <s v="  Brenda"/>
    <n v="33.4"/>
    <n v="4.84"/>
    <s v="No"/>
    <x v="0"/>
    <x v="0"/>
    <n v="0"/>
    <x v="1"/>
    <x v="0"/>
    <x v="2"/>
    <d v="1972-12-26T00:00:00"/>
    <n v="8457.82"/>
    <x v="0"/>
    <s v="tier - 3"/>
    <x v="2"/>
    <x v="30"/>
  </r>
  <r>
    <s v="Id1043"/>
    <s v="  Joseph M"/>
    <n v="21.5"/>
    <n v="9.77"/>
    <s v="Yes"/>
    <x v="0"/>
    <x v="0"/>
    <n v="0"/>
    <x v="1"/>
    <x v="2"/>
    <x v="0"/>
    <d v="1992-09-09T00:00:00"/>
    <n v="8466.35"/>
    <x v="0"/>
    <s v="tier - 2"/>
    <x v="1"/>
    <x v="0"/>
  </r>
  <r>
    <s v="Id1044"/>
    <s v="  Stephen J"/>
    <n v="38.14"/>
    <n v="5.84"/>
    <s v="No"/>
    <x v="0"/>
    <x v="0"/>
    <n v="0"/>
    <x v="1"/>
    <x v="0"/>
    <x v="1"/>
    <d v="1993-11-10T00:00:00"/>
    <n v="8471.65"/>
    <x v="0"/>
    <s v="tier - 1"/>
    <x v="1"/>
    <x v="1"/>
  </r>
  <r>
    <s v="Id1045"/>
    <s v="  Kathya"/>
    <n v="35.42"/>
    <n v="8.6999999999999993"/>
    <s v="Yes"/>
    <x v="0"/>
    <x v="0"/>
    <n v="1"/>
    <x v="1"/>
    <x v="0"/>
    <x v="0"/>
    <d v="1977-12-26T00:00:00"/>
    <n v="8515.76"/>
    <x v="0"/>
    <s v="tier - 2"/>
    <x v="0"/>
    <x v="26"/>
  </r>
  <r>
    <s v="Id1046"/>
    <s v="  Wesley"/>
    <n v="35.625"/>
    <n v="10.79"/>
    <s v="No"/>
    <x v="0"/>
    <x v="0"/>
    <n v="0"/>
    <x v="1"/>
    <x v="0"/>
    <x v="0"/>
    <d v="1977-06-21T00:00:00"/>
    <n v="8516.83"/>
    <x v="0"/>
    <s v="tier - 1"/>
    <x v="0"/>
    <x v="26"/>
  </r>
  <r>
    <s v="Id1047"/>
    <s v="  Tim"/>
    <n v="45.51"/>
    <n v="4.32"/>
    <s v="No"/>
    <x v="0"/>
    <x v="0"/>
    <n v="1"/>
    <x v="1"/>
    <x v="0"/>
    <x v="2"/>
    <d v="1977-12-29T00:00:00"/>
    <n v="8520.0300000000007"/>
    <x v="0"/>
    <s v="tier - 3"/>
    <x v="2"/>
    <x v="26"/>
  </r>
  <r>
    <s v="Id1048"/>
    <s v="  Jamie L"/>
    <n v="37.1"/>
    <n v="7.19"/>
    <s v="Yes"/>
    <x v="0"/>
    <x v="0"/>
    <n v="0"/>
    <x v="1"/>
    <x v="0"/>
    <x v="0"/>
    <d v="1979-08-13T00:00:00"/>
    <n v="8522"/>
    <x v="0"/>
    <s v="tier - 2"/>
    <x v="2"/>
    <x v="25"/>
  </r>
  <r>
    <s v="Id1049"/>
    <s v="  Alexandra"/>
    <n v="30.5"/>
    <n v="11.94"/>
    <s v="Yes"/>
    <x v="0"/>
    <x v="0"/>
    <n v="0"/>
    <x v="1"/>
    <x v="0"/>
    <x v="0"/>
    <d v="1977-07-26T00:00:00"/>
    <n v="8527.5300000000007"/>
    <x v="0"/>
    <s v="tier - 2"/>
    <x v="0"/>
    <x v="26"/>
  </r>
  <r>
    <s v="Id1050"/>
    <s v="  Tiffany"/>
    <n v="28.16"/>
    <n v="5.56"/>
    <s v="No"/>
    <x v="0"/>
    <x v="0"/>
    <n v="2"/>
    <x v="1"/>
    <x v="1"/>
    <x v="2"/>
    <d v="1983-07-24T00:00:00"/>
    <n v="8534.67"/>
    <x v="0"/>
    <s v="tier - 3"/>
    <x v="8"/>
    <x v="22"/>
  </r>
  <r>
    <s v="Id1051"/>
    <s v="  Rebecca J"/>
    <n v="29.1"/>
    <n v="5.64"/>
    <s v="Yes"/>
    <x v="0"/>
    <x v="0"/>
    <n v="0"/>
    <x v="1"/>
    <x v="1"/>
    <x v="2"/>
    <d v="1981-12-27T00:00:00"/>
    <n v="8538.2900000000009"/>
    <x v="0"/>
    <s v="tier - 3"/>
    <x v="8"/>
    <x v="19"/>
  </r>
  <r>
    <s v="Id1052"/>
    <s v="  Austin T"/>
    <n v="30.22"/>
    <n v="4.6500000000000004"/>
    <s v="No"/>
    <x v="0"/>
    <x v="0"/>
    <n v="0"/>
    <x v="1"/>
    <x v="0"/>
    <x v="2"/>
    <d v="1975-11-06T00:00:00"/>
    <n v="8539.67"/>
    <x v="0"/>
    <s v="tier - 3"/>
    <x v="2"/>
    <x v="31"/>
  </r>
  <r>
    <s v="Id1053"/>
    <s v="  Jamie T"/>
    <n v="24.29"/>
    <n v="9.0500000000000007"/>
    <s v="No"/>
    <x v="0"/>
    <x v="0"/>
    <n v="0"/>
    <x v="1"/>
    <x v="2"/>
    <x v="0"/>
    <d v="1983-12-12T00:00:00"/>
    <n v="8547.69"/>
    <x v="0"/>
    <s v="tier - 1"/>
    <x v="0"/>
    <x v="22"/>
  </r>
  <r>
    <s v="Id1054"/>
    <s v="  Matthew T"/>
    <n v="29.39"/>
    <n v="4.5199999999999996"/>
    <s v="Yes"/>
    <x v="0"/>
    <x v="0"/>
    <n v="0"/>
    <x v="1"/>
    <x v="1"/>
    <x v="2"/>
    <d v="1975-08-06T00:00:00"/>
    <n v="8551.35"/>
    <x v="0"/>
    <s v="tier - 2"/>
    <x v="2"/>
    <x v="31"/>
  </r>
  <r>
    <s v="Id1055"/>
    <s v="  Emily"/>
    <n v="25.66"/>
    <n v="4.62"/>
    <s v="Yes"/>
    <x v="0"/>
    <x v="0"/>
    <n v="1"/>
    <x v="1"/>
    <x v="1"/>
    <x v="2"/>
    <d v="1975-08-21T00:00:00"/>
    <n v="8556.91"/>
    <x v="0"/>
    <s v="tier - 1"/>
    <x v="2"/>
    <x v="31"/>
  </r>
  <r>
    <s v="Id1056"/>
    <s v="  Gillian"/>
    <n v="39.11"/>
    <n v="5.87"/>
    <s v="No"/>
    <x v="0"/>
    <x v="0"/>
    <n v="0"/>
    <x v="1"/>
    <x v="0"/>
    <x v="1"/>
    <d v="1988-09-21T00:00:00"/>
    <n v="8567.25"/>
    <x v="0"/>
    <s v="tier - 1"/>
    <x v="1"/>
    <x v="15"/>
  </r>
  <r>
    <s v="Id1057"/>
    <s v="  Brenn E"/>
    <n v="43.78"/>
    <n v="5.71"/>
    <s v="No"/>
    <x v="0"/>
    <x v="0"/>
    <n v="1"/>
    <x v="1"/>
    <x v="0"/>
    <x v="1"/>
    <d v="1975-09-26T00:00:00"/>
    <n v="8569.86"/>
    <x v="0"/>
    <s v="tier - 3"/>
    <x v="0"/>
    <x v="31"/>
  </r>
  <r>
    <s v="Id1058"/>
    <s v="  Lisa M"/>
    <n v="24.35"/>
    <n v="9.08"/>
    <s v="No"/>
    <x v="0"/>
    <x v="0"/>
    <n v="0"/>
    <x v="1"/>
    <x v="2"/>
    <x v="0"/>
    <d v="1982-12-06T00:00:00"/>
    <n v="8572.0400000000009"/>
    <x v="0"/>
    <s v="tier - 2"/>
    <x v="11"/>
    <x v="23"/>
  </r>
  <r>
    <s v="Id1059"/>
    <s v="  Matt"/>
    <n v="40.299999999999997"/>
    <n v="5.3"/>
    <s v="Yes"/>
    <x v="0"/>
    <x v="0"/>
    <n v="2"/>
    <x v="1"/>
    <x v="0"/>
    <x v="2"/>
    <d v="1987-11-11T00:00:00"/>
    <n v="8573.2999999999993"/>
    <x v="0"/>
    <s v="tier - 2"/>
    <x v="11"/>
    <x v="17"/>
  </r>
  <r>
    <s v="Id1060"/>
    <s v="  Thomas A"/>
    <n v="32.774999999999999"/>
    <n v="11.76"/>
    <s v="Yes"/>
    <x v="0"/>
    <x v="0"/>
    <n v="0"/>
    <x v="1"/>
    <x v="0"/>
    <x v="0"/>
    <d v="1983-12-30T00:00:00"/>
    <n v="8582.2999999999993"/>
    <x v="0"/>
    <s v="tier - 1"/>
    <x v="0"/>
    <x v="22"/>
  </r>
  <r>
    <s v="Id1061"/>
    <s v="  Kevin J"/>
    <n v="39.6"/>
    <n v="5.1100000000000003"/>
    <s v="Yes"/>
    <x v="0"/>
    <x v="0"/>
    <n v="2"/>
    <x v="1"/>
    <x v="0"/>
    <x v="2"/>
    <d v="1983-07-25T00:00:00"/>
    <n v="8596.83"/>
    <x v="0"/>
    <s v="tier - 3"/>
    <x v="0"/>
    <x v="22"/>
  </r>
  <r>
    <s v="Id1062"/>
    <s v="  William H"/>
    <n v="30.97"/>
    <n v="5.54"/>
    <s v="No"/>
    <x v="0"/>
    <x v="0"/>
    <n v="2"/>
    <x v="1"/>
    <x v="0"/>
    <x v="2"/>
    <d v="1973-07-11T00:00:00"/>
    <n v="8601.33"/>
    <x v="0"/>
    <s v="tier - 1"/>
    <x v="0"/>
    <x v="29"/>
  </r>
  <r>
    <s v="Id1063"/>
    <s v="  Gal"/>
    <n v="27.645"/>
    <n v="8.8699999999999992"/>
    <s v="Yes"/>
    <x v="0"/>
    <x v="0"/>
    <n v="0"/>
    <x v="1"/>
    <x v="1"/>
    <x v="0"/>
    <d v="1977-09-24T00:00:00"/>
    <n v="8603.82"/>
    <x v="0"/>
    <s v="tier - 1"/>
    <x v="4"/>
    <x v="26"/>
  </r>
  <r>
    <s v="Id1064"/>
    <s v="  Anton"/>
    <n v="34.43"/>
    <n v="5.96"/>
    <s v="Yes"/>
    <x v="0"/>
    <x v="0"/>
    <n v="2"/>
    <x v="1"/>
    <x v="0"/>
    <x v="1"/>
    <d v="1977-11-12T00:00:00"/>
    <n v="8604.48"/>
    <x v="1"/>
    <s v="tier - 2"/>
    <x v="5"/>
    <x v="26"/>
  </r>
  <r>
    <s v="Id1065"/>
    <s v="  Yazmin"/>
    <n v="39.6"/>
    <n v="4.4400000000000004"/>
    <s v="Yes"/>
    <x v="0"/>
    <x v="1"/>
    <n v="1"/>
    <x v="1"/>
    <x v="0"/>
    <x v="2"/>
    <d v="1977-10-15T00:00:00"/>
    <n v="8605.36"/>
    <x v="0"/>
    <s v="tier - 2"/>
    <x v="0"/>
    <x v="26"/>
  </r>
  <r>
    <s v="Id1066"/>
    <s v="  Florian"/>
    <n v="22.1"/>
    <n v="4.6500000000000004"/>
    <s v="Yes"/>
    <x v="0"/>
    <x v="0"/>
    <n v="2"/>
    <x v="1"/>
    <x v="2"/>
    <x v="2"/>
    <d v="1979-07-17T00:00:00"/>
    <n v="8606.2199999999993"/>
    <x v="2"/>
    <s v="tier - 2"/>
    <x v="10"/>
    <x v="25"/>
  </r>
  <r>
    <s v="Id1067"/>
    <s v="  Karen L"/>
    <n v="33.25"/>
    <n v="5.64"/>
    <s v="Yes"/>
    <x v="0"/>
    <x v="1"/>
    <n v="1"/>
    <x v="1"/>
    <x v="0"/>
    <x v="2"/>
    <d v="1977-09-02T00:00:00"/>
    <n v="8615.2999999999993"/>
    <x v="0"/>
    <s v="tier - 3"/>
    <x v="2"/>
    <x v="26"/>
  </r>
  <r>
    <s v="Id1068"/>
    <s v="  Scott"/>
    <n v="33.33"/>
    <n v="10.19"/>
    <s v="No"/>
    <x v="0"/>
    <x v="0"/>
    <n v="0"/>
    <x v="1"/>
    <x v="0"/>
    <x v="0"/>
    <d v="1975-08-03T00:00:00"/>
    <n v="8627.5400000000009"/>
    <x v="0"/>
    <s v="tier - 2"/>
    <x v="12"/>
    <x v="31"/>
  </r>
  <r>
    <s v="Id1069"/>
    <s v="  Claire"/>
    <n v="30.5"/>
    <n v="10.79"/>
    <s v="No"/>
    <x v="0"/>
    <x v="0"/>
    <n v="0"/>
    <x v="1"/>
    <x v="0"/>
    <x v="0"/>
    <d v="1965-10-21T00:00:00"/>
    <n v="8665.09"/>
    <x v="1"/>
    <s v="tier - 2"/>
    <x v="1"/>
    <x v="39"/>
  </r>
  <r>
    <s v="Id1070"/>
    <s v="  Lynn M"/>
    <n v="30.3"/>
    <n v="4.24"/>
    <s v="No"/>
    <x v="0"/>
    <x v="0"/>
    <n v="0"/>
    <x v="1"/>
    <x v="0"/>
    <x v="2"/>
    <d v="1969-08-10T00:00:00"/>
    <n v="8665.14"/>
    <x v="0"/>
    <s v="tier - 3"/>
    <x v="0"/>
    <x v="34"/>
  </r>
  <r>
    <s v="Id1071"/>
    <s v="  Sharon"/>
    <n v="26.22"/>
    <n v="5.83"/>
    <s v="No"/>
    <x v="0"/>
    <x v="0"/>
    <n v="2"/>
    <x v="1"/>
    <x v="1"/>
    <x v="1"/>
    <d v="1974-08-16T00:00:00"/>
    <n v="8671.19"/>
    <x v="0"/>
    <s v="tier - 1"/>
    <x v="1"/>
    <x v="28"/>
  </r>
  <r>
    <s v="Id1072"/>
    <s v="  Candice"/>
    <n v="29.99"/>
    <n v="11.85"/>
    <s v="No"/>
    <x v="0"/>
    <x v="0"/>
    <n v="0"/>
    <x v="1"/>
    <x v="1"/>
    <x v="0"/>
    <d v="1973-10-11T00:00:00"/>
    <n v="8688.86"/>
    <x v="0"/>
    <s v="tier - 1"/>
    <x v="12"/>
    <x v="29"/>
  </r>
  <r>
    <s v="Id1073"/>
    <s v="  Jennifer D"/>
    <n v="36.380000000000003"/>
    <n v="5.98"/>
    <s v="No"/>
    <x v="0"/>
    <x v="0"/>
    <n v="1"/>
    <x v="1"/>
    <x v="0"/>
    <x v="1"/>
    <d v="1980-10-28T00:00:00"/>
    <n v="8701.84"/>
    <x v="0"/>
    <s v="tier - 3"/>
    <x v="11"/>
    <x v="24"/>
  </r>
  <r>
    <s v="Id1074"/>
    <s v="  Eric"/>
    <n v="31.16"/>
    <n v="4.26"/>
    <s v="Yes"/>
    <x v="0"/>
    <x v="1"/>
    <n v="1"/>
    <x v="1"/>
    <x v="0"/>
    <x v="2"/>
    <d v="1973-06-25T00:00:00"/>
    <n v="8703.4599999999991"/>
    <x v="1"/>
    <s v="tier - 3"/>
    <x v="2"/>
    <x v="29"/>
  </r>
  <r>
    <s v="Id1075"/>
    <s v="  Bryan"/>
    <n v="25.55"/>
    <n v="4.96"/>
    <s v="Yes"/>
    <x v="0"/>
    <x v="0"/>
    <n v="1"/>
    <x v="1"/>
    <x v="1"/>
    <x v="2"/>
    <d v="1976-06-17T00:00:00"/>
    <n v="8733.23"/>
    <x v="0"/>
    <s v="tier - 3"/>
    <x v="1"/>
    <x v="35"/>
  </r>
  <r>
    <s v="Id1076"/>
    <s v="  Devon R"/>
    <n v="28.77"/>
    <n v="4"/>
    <s v="Yes"/>
    <x v="0"/>
    <x v="0"/>
    <n v="0"/>
    <x v="1"/>
    <x v="1"/>
    <x v="2"/>
    <d v="1999-08-23T00:00:00"/>
    <n v="8747.68"/>
    <x v="0"/>
    <s v="tier - 3"/>
    <x v="2"/>
    <x v="7"/>
  </r>
  <r>
    <s v="Id1077"/>
    <s v="  Elena"/>
    <n v="23.14"/>
    <n v="4.1500000000000004"/>
    <s v="Yes"/>
    <x v="0"/>
    <x v="0"/>
    <n v="1"/>
    <x v="1"/>
    <x v="2"/>
    <x v="2"/>
    <d v="1969-09-09T00:00:00"/>
    <n v="8760.1200000000008"/>
    <x v="0"/>
    <s v="tier - 1"/>
    <x v="0"/>
    <x v="34"/>
  </r>
  <r>
    <s v="Id1078"/>
    <s v="  Chris"/>
    <n v="39.6"/>
    <n v="11.36"/>
    <s v="No"/>
    <x v="0"/>
    <x v="0"/>
    <n v="0"/>
    <x v="1"/>
    <x v="0"/>
    <x v="0"/>
    <d v="1974-09-06T00:00:00"/>
    <n v="8765.25"/>
    <x v="0"/>
    <s v="tier - 3"/>
    <x v="1"/>
    <x v="28"/>
  </r>
  <r>
    <s v="Id1079"/>
    <s v="  Bert"/>
    <n v="29.2"/>
    <n v="7.53"/>
    <s v="No"/>
    <x v="0"/>
    <x v="0"/>
    <n v="0"/>
    <x v="1"/>
    <x v="1"/>
    <x v="0"/>
    <d v="1971-08-23T00:00:00"/>
    <n v="8782.4699999999993"/>
    <x v="0"/>
    <s v="tier - 3"/>
    <x v="2"/>
    <x v="32"/>
  </r>
  <r>
    <s v="Id1080"/>
    <s v="  John P"/>
    <n v="32.774999999999999"/>
    <n v="7.95"/>
    <s v="No"/>
    <x v="0"/>
    <x v="0"/>
    <n v="0"/>
    <x v="1"/>
    <x v="0"/>
    <x v="0"/>
    <d v="1971-06-18T00:00:00"/>
    <n v="8798.59"/>
    <x v="0"/>
    <s v="tier - 1"/>
    <x v="2"/>
    <x v="32"/>
  </r>
  <r>
    <s v="Id1081"/>
    <s v="  Daniel P"/>
    <n v="24.035"/>
    <n v="8.5"/>
    <s v="No"/>
    <x v="0"/>
    <x v="0"/>
    <n v="0"/>
    <x v="1"/>
    <x v="2"/>
    <x v="0"/>
    <d v="1965-08-29T00:00:00"/>
    <n v="8800.49"/>
    <x v="1"/>
    <s v="tier - 2"/>
    <x v="0"/>
    <x v="39"/>
  </r>
  <r>
    <s v="Id1082"/>
    <s v="  Lisa K"/>
    <n v="30.55"/>
    <n v="5.89"/>
    <s v="No"/>
    <x v="0"/>
    <x v="1"/>
    <n v="1"/>
    <x v="1"/>
    <x v="0"/>
    <x v="1"/>
    <d v="2001-11-07T00:00:00"/>
    <n v="8821.8799999999992"/>
    <x v="0"/>
    <s v="tier - 3"/>
    <x v="9"/>
    <x v="3"/>
  </r>
  <r>
    <s v="Id1083"/>
    <s v="  Kristine"/>
    <n v="28.81"/>
    <n v="8.76"/>
    <s v="No"/>
    <x v="0"/>
    <x v="0"/>
    <n v="2"/>
    <x v="1"/>
    <x v="1"/>
    <x v="0"/>
    <d v="1976-06-14T00:00:00"/>
    <n v="8823.2800000000007"/>
    <x v="0"/>
    <s v="tier - 1"/>
    <x v="2"/>
    <x v="35"/>
  </r>
  <r>
    <s v="Id1084"/>
    <s v="  Paul A"/>
    <n v="31.66"/>
    <n v="4.1100000000000003"/>
    <s v="No"/>
    <x v="0"/>
    <x v="0"/>
    <n v="0"/>
    <x v="1"/>
    <x v="0"/>
    <x v="2"/>
    <d v="1976-10-19T00:00:00"/>
    <n v="8823.99"/>
    <x v="0"/>
    <s v="tier - 3"/>
    <x v="8"/>
    <x v="35"/>
  </r>
  <r>
    <s v="Id1085"/>
    <s v="  Bryan"/>
    <n v="28.215"/>
    <n v="7.56"/>
    <s v="Yes"/>
    <x v="0"/>
    <x v="0"/>
    <n v="1"/>
    <x v="1"/>
    <x v="1"/>
    <x v="0"/>
    <d v="1988-08-22T00:00:00"/>
    <n v="8824.27"/>
    <x v="0"/>
    <s v="tier - 1"/>
    <x v="7"/>
    <x v="15"/>
  </r>
  <r>
    <s v="Id1086"/>
    <s v="  Chris"/>
    <n v="26.12"/>
    <n v="4.17"/>
    <s v="Yes"/>
    <x v="0"/>
    <x v="1"/>
    <n v="1"/>
    <x v="1"/>
    <x v="1"/>
    <x v="2"/>
    <d v="1976-07-14T00:00:00"/>
    <n v="8825.09"/>
    <x v="0"/>
    <s v="tier - 3"/>
    <x v="2"/>
    <x v="35"/>
  </r>
  <r>
    <s v="Id1087"/>
    <s v="  Milah B"/>
    <n v="36.630000000000003"/>
    <n v="11.42"/>
    <s v="No"/>
    <x v="0"/>
    <x v="0"/>
    <n v="2"/>
    <x v="1"/>
    <x v="0"/>
    <x v="0"/>
    <d v="1972-11-14T00:00:00"/>
    <n v="8827.2099999999991"/>
    <x v="1"/>
    <s v="tier - 1"/>
    <x v="1"/>
    <x v="30"/>
  </r>
  <r>
    <s v="Id1088"/>
    <s v="  Annette M"/>
    <n v="33.344999999999999"/>
    <n v="7.33"/>
    <s v="No"/>
    <x v="0"/>
    <x v="0"/>
    <n v="2"/>
    <x v="1"/>
    <x v="0"/>
    <x v="0"/>
    <d v="1972-11-22T00:00:00"/>
    <n v="8835.26"/>
    <x v="1"/>
    <s v="tier - 2"/>
    <x v="1"/>
    <x v="30"/>
  </r>
  <r>
    <s v="Id1089"/>
    <s v="  Yoko"/>
    <n v="27.11"/>
    <n v="6.7"/>
    <s v="No"/>
    <x v="0"/>
    <x v="0"/>
    <n v="0"/>
    <x v="1"/>
    <x v="1"/>
    <x v="0"/>
    <d v="1974-06-18T00:00:00"/>
    <n v="8871.15"/>
    <x v="0"/>
    <s v="tier - 3"/>
    <x v="0"/>
    <x v="28"/>
  </r>
  <r>
    <s v="Id1090"/>
    <s v="  Laura"/>
    <n v="26.6"/>
    <n v="5.27"/>
    <s v="Yes"/>
    <x v="0"/>
    <x v="1"/>
    <n v="1"/>
    <x v="1"/>
    <x v="1"/>
    <x v="2"/>
    <d v="1973-09-09T00:00:00"/>
    <n v="8890.59"/>
    <x v="0"/>
    <s v="tier - 3"/>
    <x v="1"/>
    <x v="29"/>
  </r>
  <r>
    <s v="Id1091"/>
    <s v="  Tess A"/>
    <n v="30.41"/>
    <n v="7.72"/>
    <s v="No"/>
    <x v="0"/>
    <x v="0"/>
    <n v="0"/>
    <x v="1"/>
    <x v="0"/>
    <x v="0"/>
    <d v="1978-12-16T00:00:00"/>
    <n v="8891.14"/>
    <x v="0"/>
    <s v="tier - 3"/>
    <x v="12"/>
    <x v="27"/>
  </r>
  <r>
    <s v="Id1092"/>
    <s v="  William G"/>
    <n v="28.98"/>
    <n v="8.68"/>
    <s v="No"/>
    <x v="0"/>
    <x v="0"/>
    <n v="2"/>
    <x v="1"/>
    <x v="1"/>
    <x v="0"/>
    <d v="1997-11-28T00:00:00"/>
    <n v="8906.14"/>
    <x v="0"/>
    <s v="tier - 2"/>
    <x v="1"/>
    <x v="6"/>
  </r>
  <r>
    <s v="Id1093"/>
    <s v="  Paige"/>
    <n v="31.24"/>
    <n v="9.8000000000000007"/>
    <s v="No"/>
    <x v="0"/>
    <x v="0"/>
    <n v="0"/>
    <x v="1"/>
    <x v="0"/>
    <x v="0"/>
    <d v="1967-09-06T00:00:00"/>
    <n v="8908.4699999999993"/>
    <x v="1"/>
    <s v="tier - 2"/>
    <x v="0"/>
    <x v="40"/>
  </r>
  <r>
    <s v="Id1094"/>
    <s v="  Matthew J"/>
    <n v="31.54"/>
    <n v="4.4400000000000004"/>
    <s v="No"/>
    <x v="0"/>
    <x v="0"/>
    <n v="0"/>
    <x v="1"/>
    <x v="0"/>
    <x v="2"/>
    <d v="1975-07-07T00:00:00"/>
    <n v="8930.93"/>
    <x v="0"/>
    <s v="tier - 2"/>
    <x v="1"/>
    <x v="31"/>
  </r>
  <r>
    <s v="Id1095"/>
    <s v="  Matthew"/>
    <n v="38.6"/>
    <n v="7.19"/>
    <s v="Yes"/>
    <x v="0"/>
    <x v="0"/>
    <n v="2"/>
    <x v="1"/>
    <x v="0"/>
    <x v="0"/>
    <d v="1972-06-06T00:00:00"/>
    <n v="8932.08"/>
    <x v="0"/>
    <s v="tier - 1"/>
    <x v="2"/>
    <x v="32"/>
  </r>
  <r>
    <s v="Id1096"/>
    <s v="  Maria"/>
    <n v="37.950000000000003"/>
    <n v="6.06"/>
    <s v="No"/>
    <x v="0"/>
    <x v="0"/>
    <n v="0"/>
    <x v="1"/>
    <x v="0"/>
    <x v="1"/>
    <d v="1976-12-25T00:00:00"/>
    <n v="8944.1200000000008"/>
    <x v="1"/>
    <s v="tier - 2"/>
    <x v="0"/>
    <x v="35"/>
  </r>
  <r>
    <s v="Id1097"/>
    <s v="  Stephanie D"/>
    <n v="38.97"/>
    <n v="5.12"/>
    <s v="No"/>
    <x v="0"/>
    <x v="0"/>
    <n v="0"/>
    <x v="1"/>
    <x v="0"/>
    <x v="2"/>
    <d v="1992-09-27T00:00:00"/>
    <n v="8954.99"/>
    <x v="0"/>
    <s v="tier - 3"/>
    <x v="14"/>
    <x v="0"/>
  </r>
  <r>
    <s v="Id1098"/>
    <s v="  Tiffany"/>
    <n v="21.2"/>
    <n v="10.72"/>
    <s v="No"/>
    <x v="0"/>
    <x v="0"/>
    <n v="0"/>
    <x v="1"/>
    <x v="2"/>
    <x v="0"/>
    <d v="1974-08-17T00:00:00"/>
    <n v="8964.06"/>
    <x v="1"/>
    <s v="tier - 2"/>
    <x v="5"/>
    <x v="28"/>
  </r>
  <r>
    <s v="Id1099"/>
    <s v="  Sara M"/>
    <n v="23.96"/>
    <n v="9.58"/>
    <s v="Yes"/>
    <x v="0"/>
    <x v="1"/>
    <n v="1"/>
    <x v="1"/>
    <x v="2"/>
    <x v="0"/>
    <d v="1983-07-15T00:00:00"/>
    <n v="8965.7999999999993"/>
    <x v="0"/>
    <s v="tier - 3"/>
    <x v="1"/>
    <x v="22"/>
  </r>
  <r>
    <s v="Id1100"/>
    <s v="  Scott A"/>
    <n v="35.93"/>
    <n v="6.4"/>
    <s v="Yes"/>
    <x v="0"/>
    <x v="0"/>
    <n v="1"/>
    <x v="1"/>
    <x v="0"/>
    <x v="0"/>
    <d v="1974-09-08T00:00:00"/>
    <n v="8968.33"/>
    <x v="1"/>
    <s v="tier - 2"/>
    <x v="2"/>
    <x v="28"/>
  </r>
  <r>
    <s v="Id1101"/>
    <s v="  Lauren"/>
    <n v="26.11"/>
    <n v="6.8"/>
    <s v="Yes"/>
    <x v="0"/>
    <x v="0"/>
    <n v="2"/>
    <x v="1"/>
    <x v="1"/>
    <x v="0"/>
    <d v="1974-07-21T00:00:00"/>
    <n v="8978.19"/>
    <x v="0"/>
    <s v="tier - 2"/>
    <x v="0"/>
    <x v="28"/>
  </r>
  <r>
    <s v="Id1102"/>
    <s v="  Scott"/>
    <n v="32.299999999999997"/>
    <n v="9.48"/>
    <s v="No"/>
    <x v="0"/>
    <x v="0"/>
    <n v="2"/>
    <x v="1"/>
    <x v="0"/>
    <x v="0"/>
    <d v="1973-10-11T00:00:00"/>
    <n v="8988.16"/>
    <x v="0"/>
    <s v="tier - 1"/>
    <x v="1"/>
    <x v="29"/>
  </r>
  <r>
    <s v="Id1103"/>
    <s v="  Brian A"/>
    <n v="28.69"/>
    <n v="7.45"/>
    <s v="No"/>
    <x v="0"/>
    <x v="0"/>
    <n v="2"/>
    <x v="1"/>
    <x v="1"/>
    <x v="0"/>
    <d v="1979-12-16T00:00:00"/>
    <n v="8998.43"/>
    <x v="0"/>
    <s v="tier - 1"/>
    <x v="7"/>
    <x v="25"/>
  </r>
  <r>
    <s v="Id1104"/>
    <s v="  Kaitlin R"/>
    <n v="31.28"/>
    <n v="6.94"/>
    <s v="Yes"/>
    <x v="0"/>
    <x v="0"/>
    <n v="1"/>
    <x v="1"/>
    <x v="0"/>
    <x v="0"/>
    <d v="1993-12-01T00:00:00"/>
    <n v="9010.2000000000007"/>
    <x v="0"/>
    <s v="tier - 3"/>
    <x v="14"/>
    <x v="1"/>
  </r>
  <r>
    <s v="Id1105"/>
    <s v="  Mohammad"/>
    <n v="30.21"/>
    <n v="7.83"/>
    <s v="No"/>
    <x v="0"/>
    <x v="0"/>
    <n v="0"/>
    <x v="1"/>
    <x v="0"/>
    <x v="0"/>
    <d v="1972-12-07T00:00:00"/>
    <n v="9048.0300000000007"/>
    <x v="0"/>
    <s v="tier - 2"/>
    <x v="0"/>
    <x v="30"/>
  </r>
  <r>
    <s v="Id1106"/>
    <s v="  Charlie"/>
    <n v="38.28"/>
    <n v="10.17"/>
    <s v="Yes"/>
    <x v="0"/>
    <x v="0"/>
    <n v="0"/>
    <x v="1"/>
    <x v="0"/>
    <x v="0"/>
    <d v="1972-12-02T00:00:00"/>
    <n v="9058.73"/>
    <x v="1"/>
    <s v="tier - 2"/>
    <x v="0"/>
    <x v="30"/>
  </r>
  <r>
    <s v="Id1107"/>
    <s v="  Brent"/>
    <n v="29.9"/>
    <n v="8.9600000000000009"/>
    <s v="Yes"/>
    <x v="0"/>
    <x v="0"/>
    <n v="0"/>
    <x v="1"/>
    <x v="1"/>
    <x v="0"/>
    <d v="1977-11-04T00:00:00"/>
    <n v="9095.07"/>
    <x v="0"/>
    <s v="tier - 2"/>
    <x v="8"/>
    <x v="26"/>
  </r>
  <r>
    <s v="Id1108"/>
    <s v="  Kelli M"/>
    <n v="23.18"/>
    <n v="6.96"/>
    <s v="Yes"/>
    <x v="0"/>
    <x v="0"/>
    <n v="2"/>
    <x v="1"/>
    <x v="2"/>
    <x v="0"/>
    <d v="1965-11-09T00:00:00"/>
    <n v="9095.94"/>
    <x v="1"/>
    <s v="tier - 1"/>
    <x v="2"/>
    <x v="39"/>
  </r>
  <r>
    <s v="Id1109"/>
    <s v="  Sheridan H"/>
    <n v="33.020000000000003"/>
    <n v="5.07"/>
    <s v="Yes"/>
    <x v="0"/>
    <x v="0"/>
    <n v="0"/>
    <x v="1"/>
    <x v="0"/>
    <x v="2"/>
    <d v="1977-12-02T00:00:00"/>
    <n v="9101.7999999999993"/>
    <x v="0"/>
    <s v="tier - 1"/>
    <x v="2"/>
    <x v="26"/>
  </r>
  <r>
    <s v="Id1110"/>
    <s v="  Sarah M"/>
    <n v="27.29"/>
    <n v="5.85"/>
    <s v="No"/>
    <x v="0"/>
    <x v="0"/>
    <n v="2"/>
    <x v="1"/>
    <x v="1"/>
    <x v="1"/>
    <d v="1970-08-12T00:00:00"/>
    <n v="9140.9500000000007"/>
    <x v="1"/>
    <s v="tier - 3"/>
    <x v="0"/>
    <x v="33"/>
  </r>
  <r>
    <s v="Id1111"/>
    <s v="  Jennifer"/>
    <n v="23.18"/>
    <n v="10.56"/>
    <s v="No"/>
    <x v="0"/>
    <x v="0"/>
    <n v="2"/>
    <x v="1"/>
    <x v="2"/>
    <x v="0"/>
    <d v="1970-10-18T00:00:00"/>
    <n v="9144.57"/>
    <x v="1"/>
    <s v="tier - 2"/>
    <x v="2"/>
    <x v="33"/>
  </r>
  <r>
    <s v="Id1112"/>
    <s v="  Laura J"/>
    <n v="32.659999999999997"/>
    <n v="8.92"/>
    <s v="Yes"/>
    <x v="0"/>
    <x v="0"/>
    <n v="0"/>
    <x v="1"/>
    <x v="0"/>
    <x v="0"/>
    <d v="1982-12-08T00:00:00"/>
    <n v="9147.5"/>
    <x v="0"/>
    <s v="tier - 1"/>
    <x v="1"/>
    <x v="23"/>
  </r>
  <r>
    <s v="Id1113"/>
    <s v="  Thomas"/>
    <n v="30.78"/>
    <n v="8.6300000000000008"/>
    <s v="No"/>
    <x v="0"/>
    <x v="0"/>
    <n v="0"/>
    <x v="1"/>
    <x v="0"/>
    <x v="0"/>
    <d v="1990-08-23T00:00:00"/>
    <n v="9159.51"/>
    <x v="0"/>
    <s v="tier - 2"/>
    <x v="11"/>
    <x v="16"/>
  </r>
  <r>
    <s v="Id1114"/>
    <s v="  Gisele"/>
    <n v="47.2"/>
    <n v="6.29"/>
    <s v="Yes"/>
    <x v="0"/>
    <x v="1"/>
    <n v="1"/>
    <x v="1"/>
    <x v="0"/>
    <x v="1"/>
    <d v="1970-10-24T00:00:00"/>
    <n v="9171.75"/>
    <x v="0"/>
    <s v="tier - 2"/>
    <x v="1"/>
    <x v="33"/>
  </r>
  <r>
    <s v="Id1115"/>
    <s v="  Myra L"/>
    <n v="31.6"/>
    <n v="5.75"/>
    <s v="No"/>
    <x v="0"/>
    <x v="0"/>
    <n v="2"/>
    <x v="1"/>
    <x v="0"/>
    <x v="1"/>
    <d v="1971-12-29T00:00:00"/>
    <n v="9174.14"/>
    <x v="1"/>
    <s v="tier - 1"/>
    <x v="1"/>
    <x v="32"/>
  </r>
  <r>
    <s v="Id1116"/>
    <s v="  Melissa M"/>
    <n v="33.914999999999999"/>
    <n v="6.66"/>
    <s v="Yes"/>
    <x v="0"/>
    <x v="0"/>
    <n v="1"/>
    <x v="1"/>
    <x v="0"/>
    <x v="0"/>
    <d v="1973-12-25T00:00:00"/>
    <n v="9182.17"/>
    <x v="0"/>
    <s v="tier - 3"/>
    <x v="2"/>
    <x v="29"/>
  </r>
  <r>
    <s v="Id1117"/>
    <s v="  Eleanor F"/>
    <n v="23.54"/>
    <n v="5.0999999999999996"/>
    <s v="No"/>
    <x v="0"/>
    <x v="0"/>
    <n v="2"/>
    <x v="1"/>
    <x v="2"/>
    <x v="2"/>
    <d v="1976-09-10T00:00:00"/>
    <n v="9193.84"/>
    <x v="0"/>
    <s v="tier - 1"/>
    <x v="1"/>
    <x v="35"/>
  </r>
  <r>
    <s v="Id1118"/>
    <s v="  Elizabeth"/>
    <n v="27.074999999999999"/>
    <n v="4.41"/>
    <s v="No"/>
    <x v="0"/>
    <x v="0"/>
    <n v="2"/>
    <x v="1"/>
    <x v="1"/>
    <x v="2"/>
    <d v="1986-12-25T00:00:00"/>
    <n v="9210.06"/>
    <x v="0"/>
    <s v="tier - 3"/>
    <x v="11"/>
    <x v="18"/>
  </r>
  <r>
    <s v="Id1119"/>
    <s v="  Kenneth"/>
    <n v="25.8"/>
    <n v="5.52"/>
    <s v="Yes"/>
    <x v="0"/>
    <x v="0"/>
    <n v="0"/>
    <x v="1"/>
    <x v="1"/>
    <x v="2"/>
    <d v="1981-12-05T00:00:00"/>
    <n v="9222.4"/>
    <x v="0"/>
    <s v="tier - 3"/>
    <x v="4"/>
    <x v="19"/>
  </r>
  <r>
    <s v="Id1120"/>
    <s v="  Robert G"/>
    <n v="36.1"/>
    <n v="4.62"/>
    <s v="Yes"/>
    <x v="0"/>
    <x v="1"/>
    <n v="1"/>
    <x v="1"/>
    <x v="0"/>
    <x v="2"/>
    <d v="1975-12-06T00:00:00"/>
    <n v="9225.26"/>
    <x v="1"/>
    <s v="tier - 3"/>
    <x v="3"/>
    <x v="31"/>
  </r>
  <r>
    <s v="Id1121"/>
    <s v="  Thomas C"/>
    <n v="30.495000000000001"/>
    <n v="5.74"/>
    <s v="Yes"/>
    <x v="0"/>
    <x v="1"/>
    <n v="1"/>
    <x v="1"/>
    <x v="0"/>
    <x v="1"/>
    <d v="1980-10-05T00:00:00"/>
    <n v="9247.94"/>
    <x v="0"/>
    <s v="tier - 1"/>
    <x v="11"/>
    <x v="24"/>
  </r>
  <r>
    <s v="Id1122"/>
    <s v="  Matthew J"/>
    <n v="21.4"/>
    <n v="6.3"/>
    <s v="Yes"/>
    <x v="0"/>
    <x v="1"/>
    <n v="1"/>
    <x v="1"/>
    <x v="2"/>
    <x v="1"/>
    <d v="1974-08-21T00:00:00"/>
    <n v="9249.5"/>
    <x v="0"/>
    <s v="tier - 1"/>
    <x v="1"/>
    <x v="28"/>
  </r>
  <r>
    <s v="Id1123"/>
    <s v="  Mallory D"/>
    <n v="32.299999999999997"/>
    <n v="10.27"/>
    <s v="No"/>
    <x v="0"/>
    <x v="0"/>
    <n v="0"/>
    <x v="1"/>
    <x v="0"/>
    <x v="0"/>
    <d v="1971-08-06T00:00:00"/>
    <n v="9264.7999999999993"/>
    <x v="0"/>
    <s v="tier - 1"/>
    <x v="2"/>
    <x v="32"/>
  </r>
  <r>
    <s v="Id1124"/>
    <s v="  Christopher D"/>
    <n v="29.78"/>
    <n v="5.85"/>
    <s v="No"/>
    <x v="0"/>
    <x v="1"/>
    <n v="1"/>
    <x v="1"/>
    <x v="1"/>
    <x v="1"/>
    <d v="1973-10-27T00:00:00"/>
    <n v="9282.48"/>
    <x v="1"/>
    <s v="tier - 2"/>
    <x v="5"/>
    <x v="29"/>
  </r>
  <r>
    <s v="Id1125"/>
    <s v="  Jamie"/>
    <n v="34.76"/>
    <n v="5.92"/>
    <s v="Yes"/>
    <x v="0"/>
    <x v="0"/>
    <n v="1"/>
    <x v="1"/>
    <x v="0"/>
    <x v="1"/>
    <d v="1971-07-02T00:00:00"/>
    <n v="9283.56"/>
    <x v="0"/>
    <s v="tier - 3"/>
    <x v="0"/>
    <x v="32"/>
  </r>
  <r>
    <s v="Id1126"/>
    <s v="  Ariell"/>
    <n v="18.335000000000001"/>
    <n v="10.01"/>
    <s v="Yes"/>
    <x v="0"/>
    <x v="0"/>
    <n v="2"/>
    <x v="1"/>
    <x v="3"/>
    <x v="0"/>
    <d v="1969-11-26T00:00:00"/>
    <n v="9285.8700000000008"/>
    <x v="0"/>
    <s v="tier - 3"/>
    <x v="0"/>
    <x v="34"/>
  </r>
  <r>
    <s v="Id1127"/>
    <s v="  Christopher"/>
    <n v="32.299999999999997"/>
    <n v="9.59"/>
    <s v="No"/>
    <x v="0"/>
    <x v="0"/>
    <n v="0"/>
    <x v="1"/>
    <x v="0"/>
    <x v="0"/>
    <d v="1973-10-16T00:00:00"/>
    <n v="9288.0300000000007"/>
    <x v="0"/>
    <s v="tier - 3"/>
    <x v="6"/>
    <x v="29"/>
  </r>
  <r>
    <s v="Id1128"/>
    <s v="  Ryan"/>
    <n v="27.74"/>
    <n v="10.37"/>
    <s v="No"/>
    <x v="0"/>
    <x v="0"/>
    <n v="0"/>
    <x v="1"/>
    <x v="1"/>
    <x v="0"/>
    <d v="1973-09-18T00:00:00"/>
    <n v="9290.14"/>
    <x v="1"/>
    <s v="tier - 3"/>
    <x v="5"/>
    <x v="29"/>
  </r>
  <r>
    <s v="Id1129"/>
    <s v="  Thomas B"/>
    <n v="24"/>
    <n v="4.01"/>
    <s v="Yes"/>
    <x v="0"/>
    <x v="0"/>
    <n v="1"/>
    <x v="1"/>
    <x v="2"/>
    <x v="2"/>
    <d v="1976-11-03T00:00:00"/>
    <n v="9301.89"/>
    <x v="0"/>
    <s v="tier - 1"/>
    <x v="1"/>
    <x v="35"/>
  </r>
  <r>
    <s v="Id1130"/>
    <s v="  Katie"/>
    <n v="31.78"/>
    <n v="4.24"/>
    <s v="Yes"/>
    <x v="0"/>
    <x v="1"/>
    <n v="1"/>
    <x v="1"/>
    <x v="0"/>
    <x v="2"/>
    <d v="1973-10-16T00:00:00"/>
    <n v="9304.7000000000007"/>
    <x v="1"/>
    <s v="tier - 3"/>
    <x v="0"/>
    <x v="29"/>
  </r>
  <r>
    <s v="Id1131"/>
    <s v="  Rachelle L"/>
    <n v="32.25"/>
    <n v="5.36"/>
    <s v="Yes"/>
    <x v="0"/>
    <x v="0"/>
    <n v="0"/>
    <x v="1"/>
    <x v="0"/>
    <x v="2"/>
    <d v="1963-06-08T00:00:00"/>
    <n v="9310.81"/>
    <x v="1"/>
    <s v="tier - 1"/>
    <x v="0"/>
    <x v="41"/>
  </r>
  <r>
    <s v="Id1132"/>
    <s v="  Colleen"/>
    <n v="30.114999999999998"/>
    <n v="4.99"/>
    <s v="No"/>
    <x v="0"/>
    <x v="0"/>
    <n v="2"/>
    <x v="1"/>
    <x v="0"/>
    <x v="2"/>
    <d v="1977-10-12T00:00:00"/>
    <n v="9315.41"/>
    <x v="0"/>
    <s v="tier - 1"/>
    <x v="8"/>
    <x v="26"/>
  </r>
  <r>
    <s v="Id1133"/>
    <s v="  Gregory A"/>
    <n v="22.41"/>
    <n v="8.68"/>
    <s v="No"/>
    <x v="0"/>
    <x v="0"/>
    <n v="0"/>
    <x v="1"/>
    <x v="2"/>
    <x v="0"/>
    <d v="1988-07-09T00:00:00"/>
    <n v="9320.26"/>
    <x v="0"/>
    <s v="tier - 1"/>
    <x v="1"/>
    <x v="15"/>
  </r>
  <r>
    <s v="Id1134"/>
    <s v="  Lara"/>
    <n v="45.72"/>
    <n v="4.2300000000000004"/>
    <s v="Yes"/>
    <x v="0"/>
    <x v="0"/>
    <n v="0"/>
    <x v="1"/>
    <x v="0"/>
    <x v="2"/>
    <d v="1996-10-12T00:00:00"/>
    <n v="9338.61"/>
    <x v="0"/>
    <s v="tier - 1"/>
    <x v="14"/>
    <x v="8"/>
  </r>
  <r>
    <s v="Id1135"/>
    <s v="  Megan"/>
    <n v="25"/>
    <n v="5.32"/>
    <s v="Yes"/>
    <x v="0"/>
    <x v="0"/>
    <n v="2"/>
    <x v="1"/>
    <x v="1"/>
    <x v="2"/>
    <d v="1988-07-01T00:00:00"/>
    <n v="9344.2000000000007"/>
    <x v="0"/>
    <s v="tier - 1"/>
    <x v="11"/>
    <x v="15"/>
  </r>
  <r>
    <s v="Id1136"/>
    <s v="  Sara"/>
    <n v="39.5"/>
    <n v="6.66"/>
    <s v="No"/>
    <x v="0"/>
    <x v="0"/>
    <n v="0"/>
    <x v="1"/>
    <x v="0"/>
    <x v="0"/>
    <d v="1971-10-08T00:00:00"/>
    <n v="9361.33"/>
    <x v="1"/>
    <s v="tier - 1"/>
    <x v="5"/>
    <x v="32"/>
  </r>
  <r>
    <s v="Id1137"/>
    <s v="  Lucie J"/>
    <n v="37.729999999999997"/>
    <n v="7.4"/>
    <s v="No"/>
    <x v="0"/>
    <x v="0"/>
    <n v="0"/>
    <x v="1"/>
    <x v="0"/>
    <x v="0"/>
    <d v="1969-11-24T00:00:00"/>
    <n v="9377.4500000000007"/>
    <x v="0"/>
    <s v="tier - 3"/>
    <x v="0"/>
    <x v="34"/>
  </r>
  <r>
    <s v="Id1138"/>
    <s v="  Elizabeth S"/>
    <n v="40.659999999999997"/>
    <n v="10.08"/>
    <s v="No"/>
    <x v="0"/>
    <x v="0"/>
    <n v="0"/>
    <x v="1"/>
    <x v="0"/>
    <x v="0"/>
    <d v="1971-11-26T00:00:00"/>
    <n v="9377.9"/>
    <x v="0"/>
    <s v="tier - 1"/>
    <x v="0"/>
    <x v="32"/>
  </r>
  <r>
    <s v="Id1139"/>
    <s v="  Carma S"/>
    <n v="34.200000000000003"/>
    <n v="8.58"/>
    <s v="No"/>
    <x v="0"/>
    <x v="0"/>
    <n v="0"/>
    <x v="1"/>
    <x v="0"/>
    <x v="0"/>
    <d v="1975-12-02T00:00:00"/>
    <n v="9380.75"/>
    <x v="0"/>
    <s v="tier - 2"/>
    <x v="8"/>
    <x v="31"/>
  </r>
  <r>
    <s v="Id1140"/>
    <s v="  Ryan"/>
    <n v="46.51"/>
    <n v="5.84"/>
    <s v="No"/>
    <x v="0"/>
    <x v="0"/>
    <n v="1"/>
    <x v="1"/>
    <x v="0"/>
    <x v="1"/>
    <d v="1971-12-29T00:00:00"/>
    <n v="9386.16"/>
    <x v="1"/>
    <s v="tier - 2"/>
    <x v="0"/>
    <x v="32"/>
  </r>
  <r>
    <s v="Id1141"/>
    <s v="  Daniel"/>
    <n v="28.88"/>
    <n v="4.8600000000000003"/>
    <s v="Yes"/>
    <x v="0"/>
    <x v="1"/>
    <n v="1"/>
    <x v="1"/>
    <x v="1"/>
    <x v="2"/>
    <d v="1971-10-20T00:00:00"/>
    <n v="9391.35"/>
    <x v="1"/>
    <s v="tier - 3"/>
    <x v="2"/>
    <x v="32"/>
  </r>
  <r>
    <s v="Id1142"/>
    <s v="  Sarah"/>
    <n v="33.914999999999999"/>
    <n v="11.52"/>
    <s v="No"/>
    <x v="0"/>
    <x v="0"/>
    <n v="0"/>
    <x v="1"/>
    <x v="0"/>
    <x v="0"/>
    <d v="1976-10-17T00:00:00"/>
    <n v="9411.01"/>
    <x v="0"/>
    <s v="tier - 3"/>
    <x v="8"/>
    <x v="35"/>
  </r>
  <r>
    <s v="Id1143"/>
    <s v="  Matthew J"/>
    <n v="24.32"/>
    <n v="6.15"/>
    <s v="Yes"/>
    <x v="0"/>
    <x v="1"/>
    <n v="1"/>
    <x v="1"/>
    <x v="2"/>
    <x v="1"/>
    <d v="1976-10-30T00:00:00"/>
    <n v="9414.92"/>
    <x v="0"/>
    <s v="tier - 2"/>
    <x v="2"/>
    <x v="35"/>
  </r>
  <r>
    <s v="Id1144"/>
    <s v="  Francesca"/>
    <n v="25.8"/>
    <n v="9.94"/>
    <s v="No"/>
    <x v="0"/>
    <x v="0"/>
    <n v="0"/>
    <x v="1"/>
    <x v="1"/>
    <x v="0"/>
    <d v="1976-11-03T00:00:00"/>
    <n v="9432.93"/>
    <x v="0"/>
    <s v="tier - 1"/>
    <x v="8"/>
    <x v="35"/>
  </r>
  <r>
    <s v="Id1145"/>
    <s v="  Nicole"/>
    <n v="21.56"/>
    <n v="10.56"/>
    <s v="No"/>
    <x v="0"/>
    <x v="0"/>
    <n v="0"/>
    <x v="1"/>
    <x v="2"/>
    <x v="0"/>
    <d v="1974-11-27T00:00:00"/>
    <n v="9447.25"/>
    <x v="0"/>
    <s v="tier - 1"/>
    <x v="8"/>
    <x v="28"/>
  </r>
  <r>
    <s v="Id1146"/>
    <s v="  Toshiyuki"/>
    <n v="31.6"/>
    <n v="6.79"/>
    <s v="No"/>
    <x v="0"/>
    <x v="0"/>
    <n v="0"/>
    <x v="1"/>
    <x v="0"/>
    <x v="0"/>
    <d v="1974-06-08T00:00:00"/>
    <n v="9447.3799999999992"/>
    <x v="0"/>
    <s v="tier - 3"/>
    <x v="8"/>
    <x v="29"/>
  </r>
  <r>
    <s v="Id1147"/>
    <s v="  Tom L"/>
    <n v="42.93"/>
    <n v="4.8"/>
    <s v="No"/>
    <x v="0"/>
    <x v="0"/>
    <n v="1"/>
    <x v="1"/>
    <x v="0"/>
    <x v="2"/>
    <d v="1987-11-14T00:00:00"/>
    <n v="9448.42"/>
    <x v="0"/>
    <s v="tier - 3"/>
    <x v="11"/>
    <x v="17"/>
  </r>
  <r>
    <s v="Id1148"/>
    <s v="  Brian"/>
    <n v="26.72"/>
    <n v="5.75"/>
    <s v="No"/>
    <x v="0"/>
    <x v="0"/>
    <n v="2"/>
    <x v="1"/>
    <x v="1"/>
    <x v="1"/>
    <d v="1979-07-17T00:00:00"/>
    <n v="9453.92"/>
    <x v="0"/>
    <s v="tier - 2"/>
    <x v="11"/>
    <x v="25"/>
  </r>
  <r>
    <s v="Id1149"/>
    <s v="  Matthew"/>
    <n v="26.67"/>
    <n v="5.81"/>
    <s v="No"/>
    <x v="0"/>
    <x v="0"/>
    <n v="2"/>
    <x v="1"/>
    <x v="1"/>
    <x v="1"/>
    <d v="1969-06-04T00:00:00"/>
    <n v="9487.64"/>
    <x v="0"/>
    <s v="tier - 2"/>
    <x v="0"/>
    <x v="36"/>
  </r>
  <r>
    <s v="Id1150"/>
    <s v="  Julee"/>
    <n v="42.68"/>
    <n v="9.2799999999999994"/>
    <s v="No"/>
    <x v="0"/>
    <x v="0"/>
    <n v="2"/>
    <x v="1"/>
    <x v="0"/>
    <x v="0"/>
    <d v="1976-11-28T00:00:00"/>
    <n v="9500.57"/>
    <x v="0"/>
    <s v="tier - 3"/>
    <x v="12"/>
    <x v="35"/>
  </r>
  <r>
    <s v="Id1151"/>
    <s v="  Christopher M"/>
    <n v="24.31"/>
    <n v="6.37"/>
    <s v="No"/>
    <x v="0"/>
    <x v="0"/>
    <n v="0"/>
    <x v="1"/>
    <x v="2"/>
    <x v="1"/>
    <d v="1969-08-24T00:00:00"/>
    <n v="9504.31"/>
    <x v="1"/>
    <s v="tier - 2"/>
    <x v="0"/>
    <x v="34"/>
  </r>
  <r>
    <s v="Id1152"/>
    <s v="  Ciaran"/>
    <n v="44.75"/>
    <n v="5.09"/>
    <s v="Yes"/>
    <x v="0"/>
    <x v="0"/>
    <n v="0"/>
    <x v="1"/>
    <x v="0"/>
    <x v="2"/>
    <d v="1992-08-22T00:00:00"/>
    <n v="9507.68"/>
    <x v="0"/>
    <s v="tier - 1"/>
    <x v="1"/>
    <x v="0"/>
  </r>
  <r>
    <s v="Id1153"/>
    <s v="  Kara"/>
    <n v="30.78"/>
    <n v="7.94"/>
    <s v="No"/>
    <x v="0"/>
    <x v="0"/>
    <n v="2"/>
    <x v="1"/>
    <x v="0"/>
    <x v="0"/>
    <d v="1971-11-29T00:00:00"/>
    <n v="9528.9"/>
    <x v="0"/>
    <s v="tier - 2"/>
    <x v="2"/>
    <x v="32"/>
  </r>
  <r>
    <s v="Id1154"/>
    <s v="  Makie"/>
    <n v="21.86"/>
    <n v="10.95"/>
    <s v="No"/>
    <x v="0"/>
    <x v="0"/>
    <n v="0"/>
    <x v="1"/>
    <x v="2"/>
    <x v="0"/>
    <d v="1973-12-21T00:00:00"/>
    <n v="9538.65"/>
    <x v="0"/>
    <s v="tier - 3"/>
    <x v="11"/>
    <x v="29"/>
  </r>
  <r>
    <s v="Id1155"/>
    <s v="  Emily E"/>
    <n v="49.09"/>
    <n v="6.3"/>
    <s v="Yes"/>
    <x v="0"/>
    <x v="0"/>
    <n v="0"/>
    <x v="1"/>
    <x v="0"/>
    <x v="1"/>
    <d v="1975-07-28T00:00:00"/>
    <n v="9540.17"/>
    <x v="0"/>
    <s v="tier - 2"/>
    <x v="8"/>
    <x v="31"/>
  </r>
  <r>
    <s v="Id1156"/>
    <s v="  Cary"/>
    <n v="47.74"/>
    <n v="8.0500000000000007"/>
    <s v="Yes"/>
    <x v="0"/>
    <x v="0"/>
    <n v="2"/>
    <x v="1"/>
    <x v="0"/>
    <x v="0"/>
    <d v="1972-09-22T00:00:00"/>
    <n v="9541.7000000000007"/>
    <x v="0"/>
    <s v="tier - 1"/>
    <x v="8"/>
    <x v="30"/>
  </r>
  <r>
    <s v="Id1157"/>
    <s v="  Steven"/>
    <n v="30.2"/>
    <n v="9.8800000000000008"/>
    <s v="Yes"/>
    <x v="0"/>
    <x v="0"/>
    <n v="2"/>
    <x v="1"/>
    <x v="0"/>
    <x v="0"/>
    <d v="1972-09-22T00:00:00"/>
    <n v="9549.57"/>
    <x v="0"/>
    <s v="tier - 1"/>
    <x v="0"/>
    <x v="30"/>
  </r>
  <r>
    <s v="Id1158"/>
    <s v="  Jose Antonio Sr"/>
    <n v="33.25"/>
    <n v="7.42"/>
    <s v="Yes"/>
    <x v="0"/>
    <x v="0"/>
    <n v="2"/>
    <x v="1"/>
    <x v="0"/>
    <x v="0"/>
    <d v="1974-08-14T00:00:00"/>
    <n v="9563.0300000000007"/>
    <x v="1"/>
    <s v="tier - 1"/>
    <x v="2"/>
    <x v="28"/>
  </r>
  <r>
    <s v="Id1159"/>
    <s v="  Tatiana"/>
    <n v="26.6"/>
    <n v="8.4499999999999993"/>
    <s v="Yes"/>
    <x v="0"/>
    <x v="0"/>
    <n v="1"/>
    <x v="1"/>
    <x v="1"/>
    <x v="0"/>
    <d v="1973-12-01T00:00:00"/>
    <n v="9566.99"/>
    <x v="0"/>
    <s v="tier - 1"/>
    <x v="1"/>
    <x v="29"/>
  </r>
  <r>
    <s v="Id1160"/>
    <s v="  Dan T"/>
    <n v="26.35"/>
    <n v="6.21"/>
    <s v="No"/>
    <x v="0"/>
    <x v="0"/>
    <n v="2"/>
    <x v="1"/>
    <x v="1"/>
    <x v="1"/>
    <d v="1966-12-04T00:00:00"/>
    <n v="9582.5400000000009"/>
    <x v="1"/>
    <s v="tier - 2"/>
    <x v="0"/>
    <x v="37"/>
  </r>
  <r>
    <s v="Id1161"/>
    <s v="  Liisa A"/>
    <n v="39.994999999999997"/>
    <n v="4.6500000000000004"/>
    <s v="No"/>
    <x v="0"/>
    <x v="0"/>
    <n v="0"/>
    <x v="1"/>
    <x v="0"/>
    <x v="2"/>
    <d v="1973-11-28T00:00:00"/>
    <n v="9583.89"/>
    <x v="0"/>
    <s v="tier - 3"/>
    <x v="1"/>
    <x v="29"/>
  </r>
  <r>
    <s v="Id1162"/>
    <s v="  Kathryn E"/>
    <n v="22.92"/>
    <n v="5.87"/>
    <s v="Yes"/>
    <x v="0"/>
    <x v="0"/>
    <n v="1"/>
    <x v="1"/>
    <x v="2"/>
    <x v="1"/>
    <d v="1981-10-18T00:00:00"/>
    <n v="9584.0400000000009"/>
    <x v="0"/>
    <s v="tier - 1"/>
    <x v="11"/>
    <x v="19"/>
  </r>
  <r>
    <s v="Id1163"/>
    <s v="  Maxwell"/>
    <n v="24.78"/>
    <n v="4.24"/>
    <s v="Yes"/>
    <x v="0"/>
    <x v="0"/>
    <n v="2"/>
    <x v="1"/>
    <x v="2"/>
    <x v="2"/>
    <d v="1964-12-15T00:00:00"/>
    <n v="9597.6299999999992"/>
    <x v="1"/>
    <s v="tier - 3"/>
    <x v="0"/>
    <x v="38"/>
  </r>
  <r>
    <s v="Id1164"/>
    <s v="  Pascale"/>
    <n v="34.07"/>
    <n v="7.81"/>
    <s v="Yes"/>
    <x v="0"/>
    <x v="0"/>
    <n v="0"/>
    <x v="1"/>
    <x v="0"/>
    <x v="0"/>
    <d v="1972-12-27T00:00:00"/>
    <n v="9617.66"/>
    <x v="1"/>
    <s v="tier - 3"/>
    <x v="5"/>
    <x v="30"/>
  </r>
  <r>
    <s v="Id1165"/>
    <s v="  Becca"/>
    <n v="30.14"/>
    <n v="9.85"/>
    <s v="No"/>
    <x v="0"/>
    <x v="0"/>
    <n v="0"/>
    <x v="1"/>
    <x v="0"/>
    <x v="0"/>
    <d v="1982-08-29T00:00:00"/>
    <n v="9619.18"/>
    <x v="0"/>
    <s v="tier - 1"/>
    <x v="7"/>
    <x v="23"/>
  </r>
  <r>
    <s v="Id1166"/>
    <s v="  Grace"/>
    <n v="18.05"/>
    <n v="6.94"/>
    <s v="No"/>
    <x v="0"/>
    <x v="0"/>
    <n v="0"/>
    <x v="1"/>
    <x v="3"/>
    <x v="0"/>
    <d v="1975-10-29T00:00:00"/>
    <n v="9620.33"/>
    <x v="1"/>
    <s v="tier - 3"/>
    <x v="1"/>
    <x v="31"/>
  </r>
  <r>
    <s v="Id1167"/>
    <s v="  Samantha"/>
    <n v="37.4"/>
    <n v="11.3"/>
    <s v="Yes"/>
    <x v="0"/>
    <x v="0"/>
    <n v="2"/>
    <x v="1"/>
    <x v="0"/>
    <x v="0"/>
    <d v="1970-12-16T00:00:00"/>
    <n v="9625.92"/>
    <x v="0"/>
    <s v="tier - 3"/>
    <x v="2"/>
    <x v="33"/>
  </r>
  <r>
    <s v="Id1168"/>
    <s v="  Nicole R"/>
    <n v="25.75"/>
    <n v="9.23"/>
    <s v="No"/>
    <x v="0"/>
    <x v="0"/>
    <n v="0"/>
    <x v="1"/>
    <x v="1"/>
    <x v="0"/>
    <d v="1998-06-23T00:00:00"/>
    <n v="9628.7900000000009"/>
    <x v="0"/>
    <s v="tier - 2"/>
    <x v="14"/>
    <x v="2"/>
  </r>
  <r>
    <s v="Id1169"/>
    <s v="  David W"/>
    <n v="32.299999999999997"/>
    <n v="4.37"/>
    <s v="No"/>
    <x v="0"/>
    <x v="0"/>
    <n v="2"/>
    <x v="1"/>
    <x v="0"/>
    <x v="2"/>
    <d v="1979-12-19T00:00:00"/>
    <n v="9630.2999999999993"/>
    <x v="0"/>
    <s v="tier - 2"/>
    <x v="11"/>
    <x v="25"/>
  </r>
  <r>
    <s v="Id1170"/>
    <s v="  Grant"/>
    <n v="28.61"/>
    <n v="5.76"/>
    <s v="No"/>
    <x v="0"/>
    <x v="1"/>
    <n v="1"/>
    <x v="1"/>
    <x v="1"/>
    <x v="1"/>
    <d v="1972-10-23T00:00:00"/>
    <n v="9630.4"/>
    <x v="0"/>
    <s v="tier - 2"/>
    <x v="2"/>
    <x v="30"/>
  </r>
  <r>
    <s v="Id1171"/>
    <s v="  Sophia"/>
    <n v="45.41"/>
    <n v="4.96"/>
    <s v="No"/>
    <x v="0"/>
    <x v="0"/>
    <n v="1"/>
    <x v="1"/>
    <x v="0"/>
    <x v="2"/>
    <d v="1968-06-22T00:00:00"/>
    <n v="9630.91"/>
    <x v="1"/>
    <s v="tier - 2"/>
    <x v="0"/>
    <x v="36"/>
  </r>
  <r>
    <s v="Id1172"/>
    <s v="  Christina"/>
    <n v="31.2"/>
    <n v="11.04"/>
    <s v="Yes"/>
    <x v="0"/>
    <x v="0"/>
    <n v="2"/>
    <x v="1"/>
    <x v="0"/>
    <x v="0"/>
    <d v="1970-09-30T00:00:00"/>
    <n v="9634.5400000000009"/>
    <x v="0"/>
    <s v="tier - 2"/>
    <x v="2"/>
    <x v="33"/>
  </r>
  <r>
    <s v="Id1173"/>
    <s v="  Sam L"/>
    <n v="29.83"/>
    <n v="7.81"/>
    <s v="Yes"/>
    <x v="0"/>
    <x v="0"/>
    <n v="1"/>
    <x v="1"/>
    <x v="1"/>
    <x v="0"/>
    <d v="1971-07-19T00:00:00"/>
    <n v="9644.25"/>
    <x v="0"/>
    <s v="tier - 1"/>
    <x v="1"/>
    <x v="32"/>
  </r>
  <r>
    <s v="Id1174"/>
    <s v="  Haley R"/>
    <n v="29.06"/>
    <n v="4.55"/>
    <s v="No"/>
    <x v="0"/>
    <x v="0"/>
    <n v="0"/>
    <x v="1"/>
    <x v="1"/>
    <x v="2"/>
    <d v="1974-07-08T00:00:00"/>
    <n v="9653.81"/>
    <x v="0"/>
    <s v="tier - 2"/>
    <x v="2"/>
    <x v="28"/>
  </r>
  <r>
    <s v="Id1175"/>
    <s v="  Ethan"/>
    <n v="27.454999999999998"/>
    <n v="6.13"/>
    <s v="No"/>
    <x v="0"/>
    <x v="0"/>
    <n v="2"/>
    <x v="1"/>
    <x v="1"/>
    <x v="1"/>
    <d v="1981-08-08T00:00:00"/>
    <n v="9664.34"/>
    <x v="0"/>
    <s v="tier - 3"/>
    <x v="2"/>
    <x v="19"/>
  </r>
  <r>
    <s v="Id1176"/>
    <s v="  Andrew W"/>
    <n v="23.01"/>
    <n v="6.04"/>
    <s v="Yes"/>
    <x v="0"/>
    <x v="0"/>
    <n v="1"/>
    <x v="1"/>
    <x v="2"/>
    <x v="1"/>
    <d v="1966-09-16T00:00:00"/>
    <n v="9684.2900000000009"/>
    <x v="1"/>
    <s v="tier - 2"/>
    <x v="0"/>
    <x v="37"/>
  </r>
  <r>
    <s v="Id1177"/>
    <s v="  Mark G"/>
    <n v="31.39"/>
    <n v="8.85"/>
    <s v="Yes"/>
    <x v="0"/>
    <x v="0"/>
    <n v="0"/>
    <x v="1"/>
    <x v="0"/>
    <x v="0"/>
    <d v="1964-11-07T00:00:00"/>
    <n v="9698.42"/>
    <x v="1"/>
    <s v="tier - 3"/>
    <x v="0"/>
    <x v="38"/>
  </r>
  <r>
    <s v="Id1178"/>
    <s v="  Kasey E"/>
    <n v="34.770000000000003"/>
    <n v="10.54"/>
    <s v="No"/>
    <x v="0"/>
    <x v="0"/>
    <n v="2"/>
    <x v="1"/>
    <x v="0"/>
    <x v="0"/>
    <d v="1977-09-19T00:00:00"/>
    <n v="9704.67"/>
    <x v="0"/>
    <s v="tier - 3"/>
    <x v="8"/>
    <x v="26"/>
  </r>
  <r>
    <s v="Id1179"/>
    <s v="  Jeff"/>
    <n v="24.48"/>
    <n v="4.37"/>
    <s v="Yes"/>
    <x v="0"/>
    <x v="0"/>
    <n v="2"/>
    <x v="1"/>
    <x v="2"/>
    <x v="2"/>
    <d v="1972-07-10T00:00:00"/>
    <n v="9710.7099999999991"/>
    <x v="0"/>
    <s v="tier - 1"/>
    <x v="11"/>
    <x v="30"/>
  </r>
  <r>
    <s v="Id1180"/>
    <s v="  Amy"/>
    <n v="22.61"/>
    <n v="9.6300000000000008"/>
    <s v="No"/>
    <x v="0"/>
    <x v="0"/>
    <n v="2"/>
    <x v="1"/>
    <x v="2"/>
    <x v="0"/>
    <d v="1975-06-27T00:00:00"/>
    <n v="9715.84"/>
    <x v="0"/>
    <s v="tier - 1"/>
    <x v="8"/>
    <x v="31"/>
  </r>
  <r>
    <s v="Id1181"/>
    <s v="  Adam"/>
    <n v="34.299999999999997"/>
    <n v="10.37"/>
    <s v="No"/>
    <x v="0"/>
    <x v="0"/>
    <n v="0"/>
    <x v="1"/>
    <x v="0"/>
    <x v="0"/>
    <d v="1970-09-12T00:00:00"/>
    <n v="9722.77"/>
    <x v="1"/>
    <s v="tier - 1"/>
    <x v="5"/>
    <x v="33"/>
  </r>
  <r>
    <s v="Id1182"/>
    <s v="  Kristin M"/>
    <n v="46.09"/>
    <n v="5.44"/>
    <s v="No"/>
    <x v="0"/>
    <x v="0"/>
    <n v="2"/>
    <x v="1"/>
    <x v="0"/>
    <x v="2"/>
    <d v="1970-08-18T00:00:00"/>
    <n v="9724.5300000000007"/>
    <x v="1"/>
    <s v="tier - 1"/>
    <x v="2"/>
    <x v="33"/>
  </r>
  <r>
    <s v="Id1183"/>
    <s v="  Mary-Lynn B"/>
    <n v="44.744999999999997"/>
    <n v="5.19"/>
    <s v="No"/>
    <x v="0"/>
    <x v="0"/>
    <n v="2"/>
    <x v="1"/>
    <x v="0"/>
    <x v="2"/>
    <d v="1970-07-04T00:00:00"/>
    <n v="9748.91"/>
    <x v="0"/>
    <s v="tier - 1"/>
    <x v="0"/>
    <x v="33"/>
  </r>
  <r>
    <s v="Id1184"/>
    <s v="  Jamie A"/>
    <n v="26.33"/>
    <n v="11.8"/>
    <s v="Yes"/>
    <x v="0"/>
    <x v="0"/>
    <n v="1"/>
    <x v="1"/>
    <x v="1"/>
    <x v="0"/>
    <d v="2001-07-14T00:00:00"/>
    <n v="9753.49"/>
    <x v="0"/>
    <s v="tier - 2"/>
    <x v="1"/>
    <x v="3"/>
  </r>
  <r>
    <s v="Id1185"/>
    <s v="  Jeffrey A"/>
    <n v="26.6"/>
    <n v="8.3800000000000008"/>
    <s v="No"/>
    <x v="0"/>
    <x v="0"/>
    <n v="2"/>
    <x v="1"/>
    <x v="1"/>
    <x v="0"/>
    <d v="1965-09-05T00:00:00"/>
    <n v="9764.08"/>
    <x v="1"/>
    <s v="tier - 1"/>
    <x v="1"/>
    <x v="39"/>
  </r>
  <r>
    <s v="Id1186"/>
    <s v="  Nicole"/>
    <n v="27.5"/>
    <n v="7.58"/>
    <s v="No"/>
    <x v="0"/>
    <x v="0"/>
    <n v="0"/>
    <x v="1"/>
    <x v="1"/>
    <x v="0"/>
    <d v="1973-07-07T00:00:00"/>
    <n v="9778.35"/>
    <x v="0"/>
    <s v="tier - 2"/>
    <x v="8"/>
    <x v="29"/>
  </r>
  <r>
    <s v="Id1187"/>
    <s v="  Audrey"/>
    <n v="41.55"/>
    <n v="4.6100000000000003"/>
    <s v="No"/>
    <x v="0"/>
    <x v="0"/>
    <n v="1"/>
    <x v="1"/>
    <x v="0"/>
    <x v="2"/>
    <d v="1996-08-08T00:00:00"/>
    <n v="9787.32"/>
    <x v="0"/>
    <s v="tier - 3"/>
    <x v="9"/>
    <x v="8"/>
  </r>
  <r>
    <s v="Id1188"/>
    <s v="  Jacob"/>
    <n v="41.47"/>
    <n v="4.7"/>
    <s v="Yes"/>
    <x v="0"/>
    <x v="1"/>
    <n v="1"/>
    <x v="1"/>
    <x v="0"/>
    <x v="2"/>
    <d v="1977-06-07T00:00:00"/>
    <n v="9788.8700000000008"/>
    <x v="1"/>
    <s v="tier - 2"/>
    <x v="0"/>
    <x v="35"/>
  </r>
  <r>
    <s v="Id1189"/>
    <s v="  Daniel S"/>
    <n v="24.795000000000002"/>
    <n v="6.05"/>
    <s v="Yes"/>
    <x v="0"/>
    <x v="0"/>
    <n v="0"/>
    <x v="1"/>
    <x v="2"/>
    <x v="1"/>
    <d v="1973-09-17T00:00:00"/>
    <n v="9800.89"/>
    <x v="0"/>
    <s v="tier - 1"/>
    <x v="0"/>
    <x v="29"/>
  </r>
  <r>
    <s v="Id1190"/>
    <s v="  Marc C"/>
    <n v="29.48"/>
    <n v="5.63"/>
    <s v="Yes"/>
    <x v="0"/>
    <x v="1"/>
    <n v="1"/>
    <x v="1"/>
    <x v="1"/>
    <x v="2"/>
    <d v="1972-06-28T00:00:00"/>
    <n v="9819.25"/>
    <x v="0"/>
    <s v="tier - 2"/>
    <x v="11"/>
    <x v="30"/>
  </r>
  <r>
    <s v="Id1191"/>
    <s v="  Mark S"/>
    <n v="28.09"/>
    <n v="6.06"/>
    <s v="No"/>
    <x v="0"/>
    <x v="1"/>
    <n v="1"/>
    <x v="1"/>
    <x v="1"/>
    <x v="1"/>
    <d v="1972-09-26T00:00:00"/>
    <n v="9836.2099999999991"/>
    <x v="0"/>
    <s v="tier - 3"/>
    <x v="11"/>
    <x v="30"/>
  </r>
  <r>
    <s v="Id1192"/>
    <s v="  Dan"/>
    <n v="32.729999999999997"/>
    <n v="5.19"/>
    <s v="No"/>
    <x v="0"/>
    <x v="0"/>
    <n v="1"/>
    <x v="1"/>
    <x v="0"/>
    <x v="2"/>
    <d v="1992-08-13T00:00:00"/>
    <n v="9844.4500000000007"/>
    <x v="0"/>
    <s v="tier - 1"/>
    <x v="1"/>
    <x v="0"/>
  </r>
  <r>
    <s v="Id1193"/>
    <s v="  Gabriela"/>
    <n v="27.36"/>
    <n v="8.9600000000000009"/>
    <s v="No"/>
    <x v="0"/>
    <x v="0"/>
    <n v="0"/>
    <x v="1"/>
    <x v="1"/>
    <x v="0"/>
    <d v="1968-11-04T00:00:00"/>
    <n v="9850.43"/>
    <x v="1"/>
    <s v="tier - 3"/>
    <x v="2"/>
    <x v="36"/>
  </r>
  <r>
    <s v="Id1194"/>
    <s v="  Amanda"/>
    <n v="27.265000000000001"/>
    <n v="11.39"/>
    <s v="No"/>
    <x v="0"/>
    <x v="0"/>
    <n v="0"/>
    <x v="1"/>
    <x v="1"/>
    <x v="0"/>
    <d v="1971-10-23T00:00:00"/>
    <n v="9855.1299999999992"/>
    <x v="0"/>
    <s v="tier - 3"/>
    <x v="0"/>
    <x v="32"/>
  </r>
  <r>
    <s v="Id1195"/>
    <s v="  Dara"/>
    <n v="48.07"/>
    <n v="4.0599999999999996"/>
    <s v="Yes"/>
    <x v="0"/>
    <x v="0"/>
    <n v="0"/>
    <x v="1"/>
    <x v="0"/>
    <x v="2"/>
    <d v="1971-07-17T00:00:00"/>
    <n v="9861.0300000000007"/>
    <x v="0"/>
    <s v="tier - 2"/>
    <x v="2"/>
    <x v="32"/>
  </r>
  <r>
    <s v="Id1196"/>
    <s v="  Rachelle R"/>
    <n v="30.8"/>
    <n v="5.23"/>
    <s v="Yes"/>
    <x v="0"/>
    <x v="0"/>
    <n v="0"/>
    <x v="1"/>
    <x v="0"/>
    <x v="2"/>
    <d v="1969-10-20T00:00:00"/>
    <n v="9863.4699999999993"/>
    <x v="1"/>
    <s v="tier - 3"/>
    <x v="1"/>
    <x v="34"/>
  </r>
  <r>
    <s v="Id1197"/>
    <s v="  Brenda J"/>
    <n v="32.299999999999997"/>
    <n v="5.05"/>
    <s v="Yes"/>
    <x v="0"/>
    <x v="0"/>
    <n v="0"/>
    <x v="1"/>
    <x v="0"/>
    <x v="2"/>
    <d v="1971-11-09T00:00:00"/>
    <n v="9866.2999999999993"/>
    <x v="0"/>
    <s v="tier - 3"/>
    <x v="8"/>
    <x v="32"/>
  </r>
  <r>
    <s v="Id1198"/>
    <s v="  Tim"/>
    <n v="39.700000000000003"/>
    <n v="7.34"/>
    <s v="No"/>
    <x v="0"/>
    <x v="0"/>
    <n v="0"/>
    <x v="1"/>
    <x v="0"/>
    <x v="0"/>
    <d v="1969-08-13T00:00:00"/>
    <n v="9869.81"/>
    <x v="1"/>
    <s v="tier - 3"/>
    <x v="1"/>
    <x v="34"/>
  </r>
  <r>
    <s v="Id1199"/>
    <s v="  Sylvain"/>
    <n v="35.97"/>
    <n v="8.1300000000000008"/>
    <s v="No"/>
    <x v="0"/>
    <x v="0"/>
    <n v="0"/>
    <x v="1"/>
    <x v="0"/>
    <x v="0"/>
    <d v="1998-07-06T00:00:00"/>
    <n v="9870.59"/>
    <x v="0"/>
    <s v="tier - 2"/>
    <x v="9"/>
    <x v="2"/>
  </r>
  <r>
    <s v="Id1200"/>
    <s v="  Lisa M"/>
    <n v="25.86"/>
    <n v="6.68"/>
    <s v="Yes"/>
    <x v="0"/>
    <x v="0"/>
    <n v="1"/>
    <x v="1"/>
    <x v="1"/>
    <x v="0"/>
    <d v="1971-12-22T00:00:00"/>
    <n v="9872.7000000000007"/>
    <x v="0"/>
    <s v="tier - 2"/>
    <x v="2"/>
    <x v="32"/>
  </r>
  <r>
    <s v="Id1201"/>
    <s v="  Ryan"/>
    <n v="30.03"/>
    <n v="11.51"/>
    <s v="No"/>
    <x v="0"/>
    <x v="0"/>
    <n v="0"/>
    <x v="1"/>
    <x v="0"/>
    <x v="0"/>
    <d v="1971-07-03T00:00:00"/>
    <n v="9875.68"/>
    <x v="0"/>
    <s v="tier - 3"/>
    <x v="8"/>
    <x v="32"/>
  </r>
  <r>
    <s v="Id1202"/>
    <s v="  Kaitlin M"/>
    <n v="25.76"/>
    <n v="6.02"/>
    <s v="Yes"/>
    <x v="0"/>
    <x v="1"/>
    <n v="1"/>
    <x v="1"/>
    <x v="1"/>
    <x v="1"/>
    <d v="1971-10-03T00:00:00"/>
    <n v="9877.61"/>
    <x v="0"/>
    <s v="tier - 1"/>
    <x v="0"/>
    <x v="32"/>
  </r>
  <r>
    <s v="Id1203"/>
    <s v="  William R"/>
    <n v="22.42"/>
    <n v="7.96"/>
    <s v="No"/>
    <x v="0"/>
    <x v="0"/>
    <n v="0"/>
    <x v="1"/>
    <x v="2"/>
    <x v="0"/>
    <d v="1971-11-08T00:00:00"/>
    <n v="9880.07"/>
    <x v="0"/>
    <s v="tier - 3"/>
    <x v="2"/>
    <x v="32"/>
  </r>
  <r>
    <s v="Id1204"/>
    <s v="  Bruce"/>
    <n v="33.18"/>
    <n v="6.01"/>
    <s v="Yes"/>
    <x v="0"/>
    <x v="0"/>
    <n v="1"/>
    <x v="1"/>
    <x v="0"/>
    <x v="1"/>
    <d v="1966-11-05T00:00:00"/>
    <n v="9890.23"/>
    <x v="1"/>
    <s v="tier - 3"/>
    <x v="0"/>
    <x v="37"/>
  </r>
  <r>
    <s v="Id1205"/>
    <s v="  Veronica"/>
    <n v="43.04"/>
    <n v="5.9"/>
    <s v="Yes"/>
    <x v="0"/>
    <x v="0"/>
    <n v="0"/>
    <x v="1"/>
    <x v="0"/>
    <x v="1"/>
    <d v="1996-07-08T00:00:00"/>
    <n v="9894.69"/>
    <x v="0"/>
    <s v="tier - 3"/>
    <x v="1"/>
    <x v="8"/>
  </r>
  <r>
    <s v="Id1206"/>
    <s v="  Warren"/>
    <n v="34.15"/>
    <n v="4.49"/>
    <s v="Yes"/>
    <x v="0"/>
    <x v="0"/>
    <n v="1"/>
    <x v="1"/>
    <x v="0"/>
    <x v="2"/>
    <d v="1962-08-17T00:00:00"/>
    <n v="9907.83"/>
    <x v="1"/>
    <s v="tier - 2"/>
    <x v="0"/>
    <x v="41"/>
  </r>
  <r>
    <s v="Id1207"/>
    <s v="  Daniela"/>
    <n v="25.78"/>
    <n v="6.25"/>
    <s v="No"/>
    <x v="0"/>
    <x v="0"/>
    <n v="0"/>
    <x v="1"/>
    <x v="1"/>
    <x v="1"/>
    <d v="1972-09-14T00:00:00"/>
    <n v="9910.36"/>
    <x v="0"/>
    <s v="tier - 3"/>
    <x v="1"/>
    <x v="30"/>
  </r>
  <r>
    <s v="Id1208"/>
    <s v="  Deirdre A"/>
    <n v="21.02"/>
    <n v="9.6199999999999992"/>
    <s v="Yes"/>
    <x v="0"/>
    <x v="1"/>
    <n v="1"/>
    <x v="1"/>
    <x v="2"/>
    <x v="0"/>
    <d v="1985-08-19T00:00:00"/>
    <n v="9930.64"/>
    <x v="0"/>
    <s v="tier - 3"/>
    <x v="7"/>
    <x v="20"/>
  </r>
  <r>
    <s v="Id1209"/>
    <s v="  Mathias"/>
    <n v="37.51"/>
    <n v="11.06"/>
    <s v="No"/>
    <x v="0"/>
    <x v="0"/>
    <n v="2"/>
    <x v="1"/>
    <x v="0"/>
    <x v="0"/>
    <d v="1983-12-03T00:00:00"/>
    <n v="9931.9599999999991"/>
    <x v="0"/>
    <s v="tier - 2"/>
    <x v="1"/>
    <x v="22"/>
  </r>
  <r>
    <s v="Id1210"/>
    <s v="  Matthew"/>
    <n v="25.745000000000001"/>
    <n v="6.11"/>
    <s v="Yes"/>
    <x v="0"/>
    <x v="0"/>
    <n v="0"/>
    <x v="1"/>
    <x v="1"/>
    <x v="1"/>
    <d v="1964-09-11T00:00:00"/>
    <n v="9933.44"/>
    <x v="1"/>
    <s v="tier - 3"/>
    <x v="0"/>
    <x v="38"/>
  </r>
  <r>
    <s v="Id1211"/>
    <s v="  Kurt"/>
    <n v="31.35"/>
    <n v="11.49"/>
    <s v="No"/>
    <x v="0"/>
    <x v="0"/>
    <n v="2"/>
    <x v="1"/>
    <x v="0"/>
    <x v="0"/>
    <d v="1971-12-26T00:00:00"/>
    <n v="9957.7199999999993"/>
    <x v="0"/>
    <s v="tier - 3"/>
    <x v="6"/>
    <x v="32"/>
  </r>
  <r>
    <s v="Id1212"/>
    <s v="  Samuel"/>
    <n v="29.83"/>
    <n v="8.68"/>
    <s v="No"/>
    <x v="0"/>
    <x v="0"/>
    <n v="2"/>
    <x v="1"/>
    <x v="1"/>
    <x v="0"/>
    <d v="1971-10-06T00:00:00"/>
    <n v="9964.06"/>
    <x v="0"/>
    <s v="tier - 2"/>
    <x v="4"/>
    <x v="32"/>
  </r>
  <r>
    <s v="Id1213"/>
    <s v="  Emily"/>
    <n v="25.49"/>
    <n v="5.68"/>
    <s v="Yes"/>
    <x v="0"/>
    <x v="1"/>
    <n v="1"/>
    <x v="1"/>
    <x v="1"/>
    <x v="2"/>
    <d v="1970-08-11T00:00:00"/>
    <n v="9991.0400000000009"/>
    <x v="0"/>
    <s v="tier - 3"/>
    <x v="1"/>
    <x v="33"/>
  </r>
  <r>
    <s v="Id1214"/>
    <s v="  Tiffany"/>
    <n v="34.1"/>
    <n v="8.4499999999999993"/>
    <s v="No"/>
    <x v="0"/>
    <x v="0"/>
    <n v="0"/>
    <x v="1"/>
    <x v="0"/>
    <x v="0"/>
    <d v="1988-07-03T00:00:00"/>
    <n v="10011.44"/>
    <x v="1"/>
    <s v="tier - 3"/>
    <x v="14"/>
    <x v="15"/>
  </r>
  <r>
    <s v="Id1215"/>
    <s v="  Alex F"/>
    <n v="25.84"/>
    <n v="8.51"/>
    <s v="No"/>
    <x v="0"/>
    <x v="0"/>
    <n v="2"/>
    <x v="1"/>
    <x v="1"/>
    <x v="0"/>
    <d v="1979-12-28T00:00:00"/>
    <n v="10027.15"/>
    <x v="1"/>
    <s v="tier - 1"/>
    <x v="11"/>
    <x v="25"/>
  </r>
  <r>
    <s v="Id1216"/>
    <s v="  Alice"/>
    <n v="20.6"/>
    <n v="7.62"/>
    <s v="No"/>
    <x v="0"/>
    <x v="0"/>
    <n v="0"/>
    <x v="1"/>
    <x v="2"/>
    <x v="0"/>
    <d v="1974-08-30T00:00:00"/>
    <n v="10043.25"/>
    <x v="1"/>
    <s v="tier - 2"/>
    <x v="8"/>
    <x v="28"/>
  </r>
  <r>
    <s v="Id1217"/>
    <s v="  Allison M"/>
    <n v="28.88"/>
    <n v="10.18"/>
    <s v="No"/>
    <x v="0"/>
    <x v="0"/>
    <n v="0"/>
    <x v="1"/>
    <x v="1"/>
    <x v="0"/>
    <d v="1969-08-22T00:00:00"/>
    <n v="10065.41"/>
    <x v="1"/>
    <s v="tier - 2"/>
    <x v="2"/>
    <x v="34"/>
  </r>
  <r>
    <s v="Id1218"/>
    <s v="  Johannes Fiskerstand"/>
    <n v="28.24"/>
    <n v="5.36"/>
    <s v="No"/>
    <x v="0"/>
    <x v="0"/>
    <n v="0"/>
    <x v="1"/>
    <x v="1"/>
    <x v="2"/>
    <d v="1969-10-27T00:00:00"/>
    <n v="10072.06"/>
    <x v="1"/>
    <s v="tier - 1"/>
    <x v="12"/>
    <x v="34"/>
  </r>
  <r>
    <s v="Id1219"/>
    <s v="  Stephen"/>
    <n v="25.46"/>
    <n v="11.78"/>
    <s v="Yes"/>
    <x v="0"/>
    <x v="0"/>
    <n v="1"/>
    <x v="1"/>
    <x v="1"/>
    <x v="0"/>
    <d v="1969-07-03T00:00:00"/>
    <n v="10085.85"/>
    <x v="1"/>
    <s v="tier - 3"/>
    <x v="2"/>
    <x v="34"/>
  </r>
  <r>
    <s v="Id1220"/>
    <s v="  Jon M"/>
    <n v="29.64"/>
    <n v="10.82"/>
    <s v="Yes"/>
    <x v="0"/>
    <x v="0"/>
    <n v="0"/>
    <x v="1"/>
    <x v="1"/>
    <x v="0"/>
    <d v="1976-12-19T00:00:00"/>
    <n v="10096.969999999999"/>
    <x v="1"/>
    <s v="tier - 2"/>
    <x v="2"/>
    <x v="35"/>
  </r>
  <r>
    <s v="Id1221"/>
    <s v="  Fasil"/>
    <n v="31.27"/>
    <n v="7.73"/>
    <s v="Yes"/>
    <x v="0"/>
    <x v="0"/>
    <n v="1"/>
    <x v="1"/>
    <x v="0"/>
    <x v="0"/>
    <d v="1972-10-19T00:00:00"/>
    <n v="10106.129999999999"/>
    <x v="1"/>
    <s v="tier - 1"/>
    <x v="8"/>
    <x v="30"/>
  </r>
  <r>
    <s v="Id1222"/>
    <s v="  Megan C"/>
    <n v="19.95"/>
    <n v="6.24"/>
    <s v="Yes"/>
    <x v="0"/>
    <x v="0"/>
    <n v="0"/>
    <x v="1"/>
    <x v="2"/>
    <x v="1"/>
    <d v="1972-08-08T00:00:00"/>
    <n v="10107.219999999999"/>
    <x v="1"/>
    <s v="tier - 1"/>
    <x v="0"/>
    <x v="30"/>
  </r>
  <r>
    <s v="Id1223"/>
    <s v="  Lisa J"/>
    <n v="21.3"/>
    <n v="10.42"/>
    <s v="No"/>
    <x v="0"/>
    <x v="0"/>
    <n v="2"/>
    <x v="1"/>
    <x v="2"/>
    <x v="0"/>
    <d v="1975-07-02T00:00:00"/>
    <n v="10115.01"/>
    <x v="1"/>
    <s v="tier - 3"/>
    <x v="1"/>
    <x v="31"/>
  </r>
  <r>
    <s v="Id1224"/>
    <s v="  Doron P"/>
    <n v="31.635000000000002"/>
    <n v="11.11"/>
    <s v="No"/>
    <x v="0"/>
    <x v="0"/>
    <n v="0"/>
    <x v="1"/>
    <x v="0"/>
    <x v="0"/>
    <d v="1972-11-16T00:00:00"/>
    <n v="10118.42"/>
    <x v="1"/>
    <s v="tier - 3"/>
    <x v="2"/>
    <x v="30"/>
  </r>
  <r>
    <s v="Id1225"/>
    <s v="  Katharina"/>
    <n v="23.9"/>
    <n v="7.67"/>
    <s v="Yes"/>
    <x v="0"/>
    <x v="0"/>
    <n v="2"/>
    <x v="1"/>
    <x v="2"/>
    <x v="0"/>
    <d v="1997-09-05T00:00:00"/>
    <n v="10139.84"/>
    <x v="1"/>
    <s v="tier - 2"/>
    <x v="1"/>
    <x v="6"/>
  </r>
  <r>
    <s v="Id1226"/>
    <s v="  Carl"/>
    <n v="34.15"/>
    <n v="6.15"/>
    <s v="No"/>
    <x v="0"/>
    <x v="0"/>
    <n v="0"/>
    <x v="1"/>
    <x v="0"/>
    <x v="1"/>
    <d v="1974-12-30T00:00:00"/>
    <n v="10141.14"/>
    <x v="1"/>
    <s v="tier - 1"/>
    <x v="5"/>
    <x v="28"/>
  </r>
  <r>
    <s v="Id1227"/>
    <s v="  Kelsey J"/>
    <n v="28.71"/>
    <n v="5.71"/>
    <s v="No"/>
    <x v="0"/>
    <x v="0"/>
    <n v="0"/>
    <x v="1"/>
    <x v="1"/>
    <x v="1"/>
    <d v="1981-06-12T00:00:00"/>
    <n v="10146.129999999999"/>
    <x v="1"/>
    <s v="tier - 1"/>
    <x v="7"/>
    <x v="19"/>
  </r>
  <r>
    <s v="Id1228"/>
    <s v="  Stephen A"/>
    <n v="36.700000000000003"/>
    <n v="8.6999999999999993"/>
    <s v="Yes"/>
    <x v="0"/>
    <x v="0"/>
    <n v="2"/>
    <x v="1"/>
    <x v="0"/>
    <x v="0"/>
    <d v="1973-10-13T00:00:00"/>
    <n v="10156.780000000001"/>
    <x v="1"/>
    <s v="tier - 2"/>
    <x v="1"/>
    <x v="29"/>
  </r>
  <r>
    <s v="Id1229"/>
    <s v="  Dan"/>
    <n v="34.1"/>
    <n v="9.0399999999999991"/>
    <s v="Yes"/>
    <x v="0"/>
    <x v="0"/>
    <n v="2"/>
    <x v="1"/>
    <x v="0"/>
    <x v="0"/>
    <d v="1972-07-10T00:00:00"/>
    <n v="10160.870000000001"/>
    <x v="1"/>
    <s v="tier - 3"/>
    <x v="7"/>
    <x v="30"/>
  </r>
  <r>
    <s v="Id1230"/>
    <s v="  Katie C"/>
    <n v="25.7"/>
    <n v="5.61"/>
    <s v="No"/>
    <x v="0"/>
    <x v="0"/>
    <n v="0"/>
    <x v="1"/>
    <x v="1"/>
    <x v="2"/>
    <d v="1985-10-16T00:00:00"/>
    <n v="10191.82"/>
    <x v="1"/>
    <s v="tier - 2"/>
    <x v="14"/>
    <x v="20"/>
  </r>
  <r>
    <s v="Id1231"/>
    <s v="  Melissa K"/>
    <n v="21.68"/>
    <n v="8.1199999999999992"/>
    <s v="No"/>
    <x v="0"/>
    <x v="0"/>
    <n v="0"/>
    <x v="1"/>
    <x v="2"/>
    <x v="0"/>
    <d v="1970-12-24T00:00:00"/>
    <n v="10197.77"/>
    <x v="1"/>
    <s v="tier - 1"/>
    <x v="8"/>
    <x v="33"/>
  </r>
  <r>
    <s v="Id1232"/>
    <s v="  Kara H"/>
    <n v="25.175000000000001"/>
    <n v="4.74"/>
    <s v="No"/>
    <x v="0"/>
    <x v="0"/>
    <n v="0"/>
    <x v="1"/>
    <x v="1"/>
    <x v="2"/>
    <d v="1967-09-26T00:00:00"/>
    <n v="10214.64"/>
    <x v="1"/>
    <s v="tier - 2"/>
    <x v="2"/>
    <x v="40"/>
  </r>
  <r>
    <s v="Id1233"/>
    <s v="  Juan Carlos"/>
    <n v="44.77"/>
    <n v="4.0599999999999996"/>
    <s v="No"/>
    <x v="0"/>
    <x v="0"/>
    <n v="2"/>
    <x v="1"/>
    <x v="0"/>
    <x v="2"/>
    <d v="1967-06-28T00:00:00"/>
    <n v="10226.280000000001"/>
    <x v="1"/>
    <s v="tier - 3"/>
    <x v="0"/>
    <x v="40"/>
  </r>
  <r>
    <s v="Id1234"/>
    <s v="  John III"/>
    <n v="37.07"/>
    <n v="5.69"/>
    <s v="No"/>
    <x v="0"/>
    <x v="0"/>
    <n v="2"/>
    <x v="1"/>
    <x v="0"/>
    <x v="2"/>
    <d v="1968-09-23T00:00:00"/>
    <n v="10231.5"/>
    <x v="1"/>
    <s v="tier - 1"/>
    <x v="1"/>
    <x v="36"/>
  </r>
  <r>
    <s v="Id1235"/>
    <s v="  Sarah M"/>
    <n v="39.799999999999997"/>
    <n v="5.66"/>
    <s v="No"/>
    <x v="0"/>
    <x v="1"/>
    <n v="1"/>
    <x v="1"/>
    <x v="0"/>
    <x v="2"/>
    <d v="1975-08-15T00:00:00"/>
    <n v="10259.129999999999"/>
    <x v="1"/>
    <s v="tier - 2"/>
    <x v="2"/>
    <x v="31"/>
  </r>
  <r>
    <s v="Id1236"/>
    <s v="  Kristin C"/>
    <n v="26.36"/>
    <n v="4.32"/>
    <s v="No"/>
    <x v="0"/>
    <x v="1"/>
    <n v="1"/>
    <x v="1"/>
    <x v="1"/>
    <x v="2"/>
    <d v="1973-09-05T00:00:00"/>
    <n v="10264.44"/>
    <x v="1"/>
    <s v="tier - 2"/>
    <x v="1"/>
    <x v="29"/>
  </r>
  <r>
    <s v="Id1237"/>
    <s v="  Casey M"/>
    <n v="29.925000000000001"/>
    <n v="8.2899999999999991"/>
    <s v="No"/>
    <x v="0"/>
    <x v="0"/>
    <n v="2"/>
    <x v="1"/>
    <x v="1"/>
    <x v="0"/>
    <d v="1973-11-27T00:00:00"/>
    <n v="10269.459999999999"/>
    <x v="1"/>
    <s v="tier - 3"/>
    <x v="1"/>
    <x v="29"/>
  </r>
  <r>
    <s v="Id1238"/>
    <s v="  Samuel"/>
    <n v="37.29"/>
    <n v="10.46"/>
    <s v="No"/>
    <x v="0"/>
    <x v="0"/>
    <n v="0"/>
    <x v="1"/>
    <x v="0"/>
    <x v="0"/>
    <d v="1970-06-21T00:00:00"/>
    <n v="10274.33"/>
    <x v="1"/>
    <s v="tier - 1"/>
    <x v="8"/>
    <x v="33"/>
  </r>
  <r>
    <s v="Id1239"/>
    <s v="  Braulio"/>
    <n v="30.2"/>
    <n v="11.96"/>
    <s v="No"/>
    <x v="0"/>
    <x v="0"/>
    <n v="0"/>
    <x v="1"/>
    <x v="0"/>
    <x v="0"/>
    <d v="1988-09-14T00:00:00"/>
    <n v="10276.99"/>
    <x v="1"/>
    <s v="tier - 1"/>
    <x v="11"/>
    <x v="15"/>
  </r>
  <r>
    <s v="Id1240"/>
    <s v="  Anne-Marie"/>
    <n v="24.225000000000001"/>
    <n v="4.25"/>
    <s v="Yes"/>
    <x v="0"/>
    <x v="1"/>
    <n v="1"/>
    <x v="1"/>
    <x v="2"/>
    <x v="2"/>
    <d v="1963-09-24T00:00:00"/>
    <n v="10308.040000000001"/>
    <x v="1"/>
    <s v="tier - 1"/>
    <x v="0"/>
    <x v="42"/>
  </r>
  <r>
    <s v="Id1241"/>
    <s v="  Samuel K"/>
    <n v="31.445"/>
    <n v="8.33"/>
    <s v="No"/>
    <x v="0"/>
    <x v="0"/>
    <n v="0"/>
    <x v="1"/>
    <x v="0"/>
    <x v="0"/>
    <d v="1962-07-12T00:00:00"/>
    <n v="10310.780000000001"/>
    <x v="1"/>
    <s v="tier - 3"/>
    <x v="1"/>
    <x v="41"/>
  </r>
  <r>
    <s v="Id1242"/>
    <s v="  Yuki"/>
    <n v="38.880000000000003"/>
    <n v="4.29"/>
    <s v="No"/>
    <x v="0"/>
    <x v="0"/>
    <n v="1"/>
    <x v="1"/>
    <x v="0"/>
    <x v="2"/>
    <d v="1991-11-17T00:00:00"/>
    <n v="10315.91"/>
    <x v="1"/>
    <s v="tier - 2"/>
    <x v="1"/>
    <x v="14"/>
  </r>
  <r>
    <s v="Id1243"/>
    <s v="  Rafer"/>
    <n v="43.89"/>
    <n v="6.32"/>
    <s v="Yes"/>
    <x v="0"/>
    <x v="0"/>
    <n v="0"/>
    <x v="1"/>
    <x v="0"/>
    <x v="1"/>
    <d v="1991-08-21T00:00:00"/>
    <n v="10322.9"/>
    <x v="1"/>
    <s v="tier - 1"/>
    <x v="14"/>
    <x v="14"/>
  </r>
  <r>
    <s v="Id1244"/>
    <s v="  Claire"/>
    <n v="25.6"/>
    <n v="5.65"/>
    <s v="No"/>
    <x v="0"/>
    <x v="0"/>
    <n v="2"/>
    <x v="1"/>
    <x v="1"/>
    <x v="2"/>
    <d v="1970-12-01T00:00:00"/>
    <n v="10325.209999999999"/>
    <x v="1"/>
    <s v="tier - 3"/>
    <x v="2"/>
    <x v="33"/>
  </r>
  <r>
    <s v="Id1245"/>
    <s v="  Erynn J"/>
    <n v="29.545000000000002"/>
    <n v="8.41"/>
    <s v="Yes"/>
    <x v="0"/>
    <x v="0"/>
    <n v="1"/>
    <x v="1"/>
    <x v="1"/>
    <x v="0"/>
    <d v="1982-07-21T00:00:00"/>
    <n v="10329.06"/>
    <x v="1"/>
    <s v="tier - 1"/>
    <x v="11"/>
    <x v="23"/>
  </r>
  <r>
    <s v="Id1246"/>
    <s v="  Mahesh"/>
    <n v="23.25"/>
    <n v="11.96"/>
    <s v="Yes"/>
    <x v="0"/>
    <x v="0"/>
    <n v="0"/>
    <x v="1"/>
    <x v="2"/>
    <x v="0"/>
    <d v="1968-07-19T00:00:00"/>
    <n v="10338.93"/>
    <x v="1"/>
    <s v="tier - 1"/>
    <x v="0"/>
    <x v="36"/>
  </r>
  <r>
    <s v="Id1247"/>
    <s v="  Stanley"/>
    <n v="43.95"/>
    <n v="5.17"/>
    <s v="Yes"/>
    <x v="0"/>
    <x v="1"/>
    <n v="1"/>
    <x v="1"/>
    <x v="0"/>
    <x v="2"/>
    <d v="1973-08-08T00:00:00"/>
    <n v="10345.93"/>
    <x v="1"/>
    <s v="tier - 2"/>
    <x v="11"/>
    <x v="29"/>
  </r>
  <r>
    <s v="Id1248"/>
    <s v="  Gregory"/>
    <n v="21.85"/>
    <n v="8.76"/>
    <s v="No"/>
    <x v="0"/>
    <x v="0"/>
    <n v="0"/>
    <x v="1"/>
    <x v="2"/>
    <x v="0"/>
    <d v="1974-09-29T00:00:00"/>
    <n v="10352.48"/>
    <x v="1"/>
    <s v="tier - 1"/>
    <x v="1"/>
    <x v="28"/>
  </r>
  <r>
    <s v="Id1249"/>
    <s v="  Eric"/>
    <n v="25.73"/>
    <n v="7.99"/>
    <s v="No"/>
    <x v="0"/>
    <x v="0"/>
    <n v="2"/>
    <x v="1"/>
    <x v="1"/>
    <x v="0"/>
    <d v="1969-06-17T00:00:00"/>
    <n v="10355.64"/>
    <x v="1"/>
    <s v="tier - 1"/>
    <x v="1"/>
    <x v="34"/>
  </r>
  <r>
    <s v="Id1250"/>
    <s v="  Rachel M"/>
    <n v="32.229999999999997"/>
    <n v="8.59"/>
    <s v="No"/>
    <x v="0"/>
    <x v="0"/>
    <n v="0"/>
    <x v="1"/>
    <x v="0"/>
    <x v="0"/>
    <d v="1971-09-06T00:00:00"/>
    <n v="10356.67"/>
    <x v="1"/>
    <s v="tier - 1"/>
    <x v="7"/>
    <x v="32"/>
  </r>
  <r>
    <s v="Id1251"/>
    <s v="  Fritz"/>
    <n v="32.204999999999998"/>
    <n v="6.14"/>
    <s v="No"/>
    <x v="0"/>
    <x v="0"/>
    <n v="2"/>
    <x v="1"/>
    <x v="0"/>
    <x v="1"/>
    <d v="1973-09-29T00:00:00"/>
    <n v="10370.91"/>
    <x v="1"/>
    <s v="tier - 3"/>
    <x v="8"/>
    <x v="29"/>
  </r>
  <r>
    <s v="Id1252"/>
    <s v="  Brad"/>
    <n v="26.41"/>
    <n v="4.08"/>
    <s v="No"/>
    <x v="0"/>
    <x v="0"/>
    <n v="2"/>
    <x v="1"/>
    <x v="1"/>
    <x v="2"/>
    <d v="1973-09-19T00:00:00"/>
    <n v="10381.48"/>
    <x v="1"/>
    <s v="tier - 3"/>
    <x v="0"/>
    <x v="29"/>
  </r>
  <r>
    <s v="Id1253"/>
    <s v="  Claire M"/>
    <n v="30.2"/>
    <n v="6.25"/>
    <s v="Yes"/>
    <x v="0"/>
    <x v="0"/>
    <n v="0"/>
    <x v="1"/>
    <x v="0"/>
    <x v="1"/>
    <d v="1969-07-07T00:00:00"/>
    <n v="10403.27"/>
    <x v="1"/>
    <s v="tier - 2"/>
    <x v="13"/>
    <x v="34"/>
  </r>
  <r>
    <s v="Id1254"/>
    <s v="  Jennifer"/>
    <n v="31.26"/>
    <n v="5.94"/>
    <s v="Yes"/>
    <x v="0"/>
    <x v="0"/>
    <n v="1"/>
    <x v="1"/>
    <x v="0"/>
    <x v="1"/>
    <d v="1975-06-05T00:00:00"/>
    <n v="10407.09"/>
    <x v="1"/>
    <s v="tier - 1"/>
    <x v="3"/>
    <x v="28"/>
  </r>
  <r>
    <s v="Id1255"/>
    <s v="  Maria S"/>
    <n v="33.725000000000001"/>
    <n v="6.45"/>
    <s v="Yes"/>
    <x v="0"/>
    <x v="0"/>
    <n v="0"/>
    <x v="1"/>
    <x v="0"/>
    <x v="0"/>
    <d v="1980-10-24T00:00:00"/>
    <n v="10407.98"/>
    <x v="1"/>
    <s v="tier - 1"/>
    <x v="11"/>
    <x v="24"/>
  </r>
  <r>
    <s v="Id1256"/>
    <s v="  Katherine E"/>
    <n v="28.9"/>
    <n v="5.74"/>
    <s v="Yes"/>
    <x v="0"/>
    <x v="0"/>
    <n v="0"/>
    <x v="1"/>
    <x v="1"/>
    <x v="1"/>
    <d v="1973-10-11T00:00:00"/>
    <n v="10419.59"/>
    <x v="1"/>
    <s v="tier - 2"/>
    <x v="7"/>
    <x v="29"/>
  </r>
  <r>
    <s v="Id1257"/>
    <s v="  Michael"/>
    <n v="45.69"/>
    <n v="4.43"/>
    <s v="Yes"/>
    <x v="0"/>
    <x v="0"/>
    <n v="0"/>
    <x v="1"/>
    <x v="0"/>
    <x v="2"/>
    <d v="1979-11-25T00:00:00"/>
    <n v="10419.65"/>
    <x v="1"/>
    <s v="tier - 2"/>
    <x v="7"/>
    <x v="25"/>
  </r>
  <r>
    <s v="Id1258"/>
    <s v="  Roxanne"/>
    <n v="21.03"/>
    <n v="6.5"/>
    <s v="No"/>
    <x v="0"/>
    <x v="0"/>
    <n v="0"/>
    <x v="1"/>
    <x v="2"/>
    <x v="0"/>
    <d v="1968-12-27T00:00:00"/>
    <n v="10422.92"/>
    <x v="1"/>
    <s v="tier - 1"/>
    <x v="12"/>
    <x v="36"/>
  </r>
  <r>
    <s v="Id1259"/>
    <s v="  Israel"/>
    <n v="37"/>
    <n v="8.75"/>
    <s v="No"/>
    <x v="0"/>
    <x v="0"/>
    <n v="0"/>
    <x v="1"/>
    <x v="0"/>
    <x v="0"/>
    <d v="1968-08-23T00:00:00"/>
    <n v="10435.07"/>
    <x v="1"/>
    <s v="tier - 1"/>
    <x v="5"/>
    <x v="36"/>
  </r>
  <r>
    <s v="Id1260"/>
    <s v="  Samalya"/>
    <n v="25.4"/>
    <n v="11.96"/>
    <s v="No"/>
    <x v="0"/>
    <x v="0"/>
    <n v="0"/>
    <x v="1"/>
    <x v="1"/>
    <x v="0"/>
    <d v="1968-08-29T00:00:00"/>
    <n v="10436.1"/>
    <x v="1"/>
    <s v="tier - 3"/>
    <x v="2"/>
    <x v="36"/>
  </r>
  <r>
    <s v="Id1261"/>
    <s v="  Peter"/>
    <n v="32.299999999999997"/>
    <n v="10.54"/>
    <s v="No"/>
    <x v="0"/>
    <x v="0"/>
    <n v="0"/>
    <x v="1"/>
    <x v="0"/>
    <x v="0"/>
    <d v="1968-11-08T00:00:00"/>
    <n v="10450.549999999999"/>
    <x v="1"/>
    <s v="tier - 1"/>
    <x v="2"/>
    <x v="36"/>
  </r>
  <r>
    <s v="Id1262"/>
    <s v="  Alicia"/>
    <n v="23.94"/>
    <n v="4.54"/>
    <s v="Yes"/>
    <x v="0"/>
    <x v="1"/>
    <n v="1"/>
    <x v="1"/>
    <x v="2"/>
    <x v="2"/>
    <d v="1964-10-14T00:00:00"/>
    <n v="10455.1"/>
    <x v="1"/>
    <s v="tier - 1"/>
    <x v="1"/>
    <x v="38"/>
  </r>
  <r>
    <s v="Id1263"/>
    <s v="  Sarah K"/>
    <n v="46.4"/>
    <n v="5.71"/>
    <s v="No"/>
    <x v="0"/>
    <x v="0"/>
    <n v="0"/>
    <x v="1"/>
    <x v="0"/>
    <x v="1"/>
    <d v="1976-08-03T00:00:00"/>
    <n v="10455.14"/>
    <x v="1"/>
    <s v="tier - 2"/>
    <x v="11"/>
    <x v="35"/>
  </r>
  <r>
    <s v="Id1264"/>
    <s v="  Guomin"/>
    <n v="40.375"/>
    <n v="6.25"/>
    <s v="Yes"/>
    <x v="0"/>
    <x v="0"/>
    <n v="0"/>
    <x v="1"/>
    <x v="0"/>
    <x v="1"/>
    <d v="1964-07-27T00:00:00"/>
    <n v="10459.19"/>
    <x v="1"/>
    <s v="tier - 1"/>
    <x v="0"/>
    <x v="38"/>
  </r>
  <r>
    <s v="Id1265"/>
    <s v="  Javier"/>
    <n v="28.7"/>
    <n v="9.4700000000000006"/>
    <s v="No"/>
    <x v="0"/>
    <x v="0"/>
    <n v="2"/>
    <x v="1"/>
    <x v="1"/>
    <x v="0"/>
    <d v="1969-09-22T00:00:00"/>
    <n v="10461.98"/>
    <x v="1"/>
    <s v="tier - 1"/>
    <x v="1"/>
    <x v="34"/>
  </r>
  <r>
    <s v="Id1266"/>
    <s v="  Matt"/>
    <n v="26.63"/>
    <n v="5.7"/>
    <s v="No"/>
    <x v="0"/>
    <x v="0"/>
    <n v="0"/>
    <x v="1"/>
    <x v="1"/>
    <x v="1"/>
    <d v="1987-06-28T00:00:00"/>
    <n v="10464.83"/>
    <x v="1"/>
    <s v="tier - 1"/>
    <x v="1"/>
    <x v="17"/>
  </r>
  <r>
    <s v="Id1267"/>
    <s v="  Thomas S"/>
    <n v="22.515000000000001"/>
    <n v="11.18"/>
    <s v="No"/>
    <x v="0"/>
    <x v="0"/>
    <n v="2"/>
    <x v="1"/>
    <x v="2"/>
    <x v="0"/>
    <d v="1978-08-21T00:00:00"/>
    <n v="10486.55"/>
    <x v="1"/>
    <s v="tier - 3"/>
    <x v="7"/>
    <x v="27"/>
  </r>
  <r>
    <s v="Id1268"/>
    <s v="  Martha Patricia"/>
    <n v="36.575000000000003"/>
    <n v="10.98"/>
    <s v="No"/>
    <x v="0"/>
    <x v="0"/>
    <n v="0"/>
    <x v="1"/>
    <x v="0"/>
    <x v="0"/>
    <d v="1972-10-19T00:00:00"/>
    <n v="10493.95"/>
    <x v="1"/>
    <s v="tier - 1"/>
    <x v="1"/>
    <x v="30"/>
  </r>
  <r>
    <s v="Id1269"/>
    <s v="  Alicia"/>
    <n v="23.66"/>
    <n v="5.1100000000000003"/>
    <s v="Yes"/>
    <x v="0"/>
    <x v="1"/>
    <n v="1"/>
    <x v="1"/>
    <x v="2"/>
    <x v="2"/>
    <d v="1977-10-25T00:00:00"/>
    <n v="10495.6"/>
    <x v="1"/>
    <s v="tier - 1"/>
    <x v="1"/>
    <x v="26"/>
  </r>
  <r>
    <s v="Id1270"/>
    <s v="  Jennifer V"/>
    <n v="18.62"/>
    <n v="10.24"/>
    <s v="No"/>
    <x v="0"/>
    <x v="0"/>
    <n v="0"/>
    <x v="1"/>
    <x v="2"/>
    <x v="0"/>
    <d v="1971-09-26T00:00:00"/>
    <n v="10546.48"/>
    <x v="1"/>
    <s v="tier - 3"/>
    <x v="2"/>
    <x v="32"/>
  </r>
  <r>
    <s v="Id1271"/>
    <s v="  Michael W"/>
    <n v="19.190000000000001"/>
    <n v="7.71"/>
    <s v="Yes"/>
    <x v="0"/>
    <x v="0"/>
    <n v="1"/>
    <x v="1"/>
    <x v="2"/>
    <x v="0"/>
    <d v="1971-06-29T00:00:00"/>
    <n v="10560.49"/>
    <x v="1"/>
    <s v="tier - 2"/>
    <x v="0"/>
    <x v="32"/>
  </r>
  <r>
    <s v="Id1272"/>
    <s v="  Eddie C"/>
    <n v="27.5"/>
    <n v="6.03"/>
    <s v="No"/>
    <x v="0"/>
    <x v="0"/>
    <n v="0"/>
    <x v="1"/>
    <x v="1"/>
    <x v="1"/>
    <d v="1969-07-17T00:00:00"/>
    <n v="10564.88"/>
    <x v="1"/>
    <s v="tier - 1"/>
    <x v="8"/>
    <x v="34"/>
  </r>
  <r>
    <s v="Id1273"/>
    <s v="  Maxime M"/>
    <n v="27.36"/>
    <n v="5.96"/>
    <s v="No"/>
    <x v="0"/>
    <x v="1"/>
    <n v="1"/>
    <x v="1"/>
    <x v="1"/>
    <x v="1"/>
    <d v="1966-12-11T00:00:00"/>
    <n v="10577.09"/>
    <x v="1"/>
    <s v="tier - 3"/>
    <x v="2"/>
    <x v="37"/>
  </r>
  <r>
    <s v="Id1274"/>
    <s v="  Mark D"/>
    <n v="20.350000000000001"/>
    <n v="4.16"/>
    <s v="No"/>
    <x v="0"/>
    <x v="0"/>
    <n v="0"/>
    <x v="1"/>
    <x v="2"/>
    <x v="2"/>
    <d v="1969-12-25T00:00:00"/>
    <n v="10579.71"/>
    <x v="1"/>
    <s v="tier - 3"/>
    <x v="0"/>
    <x v="34"/>
  </r>
  <r>
    <s v="Id1275"/>
    <s v="  Adam"/>
    <n v="24.035"/>
    <n v="6.11"/>
    <s v="No"/>
    <x v="0"/>
    <x v="0"/>
    <n v="0"/>
    <x v="1"/>
    <x v="2"/>
    <x v="1"/>
    <d v="1966-11-03T00:00:00"/>
    <n v="10594.23"/>
    <x v="1"/>
    <s v="tier - 3"/>
    <x v="0"/>
    <x v="37"/>
  </r>
  <r>
    <s v="Id1276"/>
    <s v="  Justin M"/>
    <n v="23.56"/>
    <n v="5.97"/>
    <s v="No"/>
    <x v="0"/>
    <x v="0"/>
    <n v="0"/>
    <x v="1"/>
    <x v="2"/>
    <x v="1"/>
    <d v="1967-11-29T00:00:00"/>
    <n v="10594.5"/>
    <x v="1"/>
    <s v="tier - 1"/>
    <x v="1"/>
    <x v="40"/>
  </r>
  <r>
    <s v="Id1277"/>
    <s v="  Svetlana V"/>
    <n v="27.17"/>
    <n v="10.81"/>
    <s v="No"/>
    <x v="0"/>
    <x v="0"/>
    <n v="2"/>
    <x v="1"/>
    <x v="1"/>
    <x v="0"/>
    <d v="1972-12-14T00:00:00"/>
    <n v="10600.55"/>
    <x v="1"/>
    <s v="tier - 1"/>
    <x v="1"/>
    <x v="30"/>
  </r>
  <r>
    <s v="Id1278"/>
    <s v="  Jana L"/>
    <n v="34.32"/>
    <n v="5.7"/>
    <s v="Yes"/>
    <x v="0"/>
    <x v="1"/>
    <n v="1"/>
    <x v="1"/>
    <x v="0"/>
    <x v="1"/>
    <d v="1966-07-20T00:00:00"/>
    <n v="10601.41"/>
    <x v="1"/>
    <s v="tier - 2"/>
    <x v="2"/>
    <x v="37"/>
  </r>
  <r>
    <s v="Id1279"/>
    <s v="  Laura"/>
    <n v="23.87"/>
    <n v="4.7699999999999996"/>
    <s v="Yes"/>
    <x v="0"/>
    <x v="1"/>
    <n v="1"/>
    <x v="1"/>
    <x v="2"/>
    <x v="2"/>
    <d v="1967-06-23T00:00:00"/>
    <n v="10601.63"/>
    <x v="1"/>
    <s v="tier - 2"/>
    <x v="1"/>
    <x v="40"/>
  </r>
  <r>
    <s v="Id1280"/>
    <s v="  Torrey C III"/>
    <n v="30.15"/>
    <n v="4.25"/>
    <s v="No"/>
    <x v="0"/>
    <x v="0"/>
    <n v="1"/>
    <x v="1"/>
    <x v="0"/>
    <x v="2"/>
    <d v="1966-07-02T00:00:00"/>
    <n v="10602.39"/>
    <x v="1"/>
    <s v="tier - 3"/>
    <x v="2"/>
    <x v="37"/>
  </r>
  <r>
    <s v="Id1281"/>
    <s v="  Paul"/>
    <n v="26.36"/>
    <n v="5.52"/>
    <s v="No"/>
    <x v="0"/>
    <x v="0"/>
    <n v="0"/>
    <x v="1"/>
    <x v="1"/>
    <x v="2"/>
    <d v="1965-06-27T00:00:00"/>
    <n v="10608.67"/>
    <x v="1"/>
    <s v="tier - 3"/>
    <x v="1"/>
    <x v="39"/>
  </r>
  <r>
    <s v="Id1282"/>
    <s v="  Jennifer D"/>
    <n v="45.32"/>
    <n v="6.53"/>
    <s v="Yes"/>
    <x v="0"/>
    <x v="0"/>
    <n v="1"/>
    <x v="1"/>
    <x v="0"/>
    <x v="0"/>
    <d v="1992-07-23T00:00:00"/>
    <n v="10617.04"/>
    <x v="1"/>
    <s v="tier - 3"/>
    <x v="14"/>
    <x v="0"/>
  </r>
  <r>
    <s v="Id1283"/>
    <s v="  Erik"/>
    <n v="31.93"/>
    <n v="4.82"/>
    <s v="Yes"/>
    <x v="0"/>
    <x v="0"/>
    <n v="1"/>
    <x v="1"/>
    <x v="0"/>
    <x v="2"/>
    <d v="1990-07-06T00:00:00"/>
    <n v="10620.26"/>
    <x v="1"/>
    <s v="tier - 3"/>
    <x v="1"/>
    <x v="16"/>
  </r>
  <r>
    <s v="Id1284"/>
    <s v="  Lana J"/>
    <n v="36"/>
    <n v="11.94"/>
    <s v="Yes"/>
    <x v="0"/>
    <x v="0"/>
    <n v="1"/>
    <x v="1"/>
    <x v="0"/>
    <x v="0"/>
    <d v="1964-08-08T00:00:00"/>
    <n v="10627.81"/>
    <x v="1"/>
    <s v="tier - 3"/>
    <x v="0"/>
    <x v="38"/>
  </r>
  <r>
    <s v="Id1285"/>
    <s v="  Rebecca E"/>
    <n v="32"/>
    <n v="7.85"/>
    <s v="Yes"/>
    <x v="0"/>
    <x v="0"/>
    <n v="1"/>
    <x v="1"/>
    <x v="0"/>
    <x v="0"/>
    <d v="1976-11-22T00:00:00"/>
    <n v="10665.44"/>
    <x v="1"/>
    <s v="tier - 2"/>
    <x v="11"/>
    <x v="35"/>
  </r>
  <r>
    <s v="Id1286"/>
    <s v="  Katie M"/>
    <n v="29.37"/>
    <n v="8.01"/>
    <s v="Yes"/>
    <x v="0"/>
    <x v="0"/>
    <n v="1"/>
    <x v="1"/>
    <x v="1"/>
    <x v="0"/>
    <d v="1962-09-07T00:00:00"/>
    <n v="10676.83"/>
    <x v="1"/>
    <s v="tier - 3"/>
    <x v="0"/>
    <x v="41"/>
  </r>
  <r>
    <s v="Id1287"/>
    <s v="  Elizabeth A"/>
    <n v="23.6"/>
    <n v="7.4"/>
    <s v="Yes"/>
    <x v="0"/>
    <x v="0"/>
    <n v="1"/>
    <x v="1"/>
    <x v="2"/>
    <x v="0"/>
    <d v="1977-08-02T00:00:00"/>
    <n v="10690.11"/>
    <x v="1"/>
    <s v="tier - 2"/>
    <x v="11"/>
    <x v="26"/>
  </r>
  <r>
    <s v="Id1288"/>
    <s v="  Sarah"/>
    <n v="33.155000000000001"/>
    <n v="8.3800000000000008"/>
    <s v="Yes"/>
    <x v="0"/>
    <x v="0"/>
    <n v="0"/>
    <x v="1"/>
    <x v="0"/>
    <x v="0"/>
    <d v="1976-09-30T00:00:00"/>
    <n v="10698.38"/>
    <x v="1"/>
    <s v="tier - 1"/>
    <x v="7"/>
    <x v="35"/>
  </r>
  <r>
    <s v="Id1289"/>
    <s v="  Annie J"/>
    <n v="24.32"/>
    <n v="11.56"/>
    <s v="Yes"/>
    <x v="0"/>
    <x v="0"/>
    <n v="1"/>
    <x v="1"/>
    <x v="2"/>
    <x v="0"/>
    <d v="1972-10-24T00:00:00"/>
    <n v="10702.64"/>
    <x v="1"/>
    <s v="tier - 3"/>
    <x v="0"/>
    <x v="30"/>
  </r>
  <r>
    <s v="Id1290"/>
    <s v="  Annie"/>
    <n v="36.299999999999997"/>
    <n v="4.6100000000000003"/>
    <s v="No"/>
    <x v="0"/>
    <x v="0"/>
    <n v="0"/>
    <x v="1"/>
    <x v="0"/>
    <x v="2"/>
    <d v="1967-07-30T00:00:00"/>
    <n v="10704.47"/>
    <x v="1"/>
    <s v="tier - 2"/>
    <x v="2"/>
    <x v="40"/>
  </r>
  <r>
    <s v="Id1291"/>
    <s v="  Lindsey"/>
    <n v="34.4"/>
    <n v="4.95"/>
    <s v="No"/>
    <x v="0"/>
    <x v="1"/>
    <n v="1"/>
    <x v="1"/>
    <x v="0"/>
    <x v="2"/>
    <d v="1967-10-05T00:00:00"/>
    <n v="10713.64"/>
    <x v="1"/>
    <s v="tier - 3"/>
    <x v="2"/>
    <x v="40"/>
  </r>
  <r>
    <s v="Id1292"/>
    <s v="  Laura"/>
    <n v="30.9"/>
    <n v="5.04"/>
    <s v="No"/>
    <x v="0"/>
    <x v="0"/>
    <n v="0"/>
    <x v="1"/>
    <x v="0"/>
    <x v="2"/>
    <d v="1992-06-25T00:00:00"/>
    <n v="10719.57"/>
    <x v="1"/>
    <s v="tier - 1"/>
    <x v="1"/>
    <x v="0"/>
  </r>
  <r>
    <s v="Id1293"/>
    <s v="  Amy T"/>
    <n v="28.6"/>
    <n v="5.42"/>
    <s v="No"/>
    <x v="0"/>
    <x v="0"/>
    <n v="0"/>
    <x v="1"/>
    <x v="1"/>
    <x v="2"/>
    <d v="1974-12-09T00:00:00"/>
    <n v="10736.87"/>
    <x v="1"/>
    <s v="tier - 1"/>
    <x v="5"/>
    <x v="28"/>
  </r>
  <r>
    <s v="Id1294"/>
    <s v="  Katarina D"/>
    <n v="27.83"/>
    <n v="5.39"/>
    <s v="No"/>
    <x v="0"/>
    <x v="0"/>
    <n v="0"/>
    <x v="1"/>
    <x v="1"/>
    <x v="2"/>
    <d v="1986-08-29T00:00:00"/>
    <n v="10749.02"/>
    <x v="1"/>
    <s v="tier - 1"/>
    <x v="14"/>
    <x v="18"/>
  </r>
  <r>
    <s v="Id1295"/>
    <s v="  B"/>
    <n v="39.64"/>
    <n v="6"/>
    <s v="No"/>
    <x v="0"/>
    <x v="1"/>
    <n v="1"/>
    <x v="1"/>
    <x v="0"/>
    <x v="1"/>
    <d v="1989-11-25T00:00:00"/>
    <n v="10769.75"/>
    <x v="1"/>
    <s v="tier - 2"/>
    <x v="15"/>
    <x v="13"/>
  </r>
  <r>
    <s v="Id1296"/>
    <s v="  Alison"/>
    <n v="38.479999999999997"/>
    <n v="6.02"/>
    <s v="No"/>
    <x v="0"/>
    <x v="0"/>
    <n v="1"/>
    <x v="1"/>
    <x v="0"/>
    <x v="1"/>
    <d v="1967-11-11T00:00:00"/>
    <n v="10791.96"/>
    <x v="1"/>
    <s v="tier - 2"/>
    <x v="2"/>
    <x v="40"/>
  </r>
  <r>
    <s v="Id1297"/>
    <s v="  Neil K"/>
    <n v="36.200000000000003"/>
    <n v="4.62"/>
    <s v="No"/>
    <x v="0"/>
    <x v="0"/>
    <n v="2"/>
    <x v="1"/>
    <x v="0"/>
    <x v="2"/>
    <d v="1999-12-24T00:00:00"/>
    <n v="10795.94"/>
    <x v="1"/>
    <s v="tier - 1"/>
    <x v="2"/>
    <x v="7"/>
  </r>
  <r>
    <s v="Id1298"/>
    <s v="  Anne Hunter"/>
    <n v="27.13"/>
    <n v="5.59"/>
    <s v="No"/>
    <x v="0"/>
    <x v="0"/>
    <n v="1"/>
    <x v="1"/>
    <x v="1"/>
    <x v="2"/>
    <d v="1967-10-23T00:00:00"/>
    <n v="10796.35"/>
    <x v="1"/>
    <s v="tier - 1"/>
    <x v="4"/>
    <x v="40"/>
  </r>
  <r>
    <s v="Id1299"/>
    <s v="  Sandra"/>
    <n v="20.75"/>
    <n v="5.18"/>
    <s v="Yes"/>
    <x v="0"/>
    <x v="0"/>
    <n v="2"/>
    <x v="1"/>
    <x v="2"/>
    <x v="2"/>
    <d v="1970-10-28T00:00:00"/>
    <n v="10797.34"/>
    <x v="1"/>
    <s v="tier - 2"/>
    <x v="9"/>
    <x v="33"/>
  </r>
  <r>
    <s v="Id1300"/>
    <s v="  Robert"/>
    <n v="26.6"/>
    <n v="6.29"/>
    <s v="No"/>
    <x v="0"/>
    <x v="0"/>
    <n v="2"/>
    <x v="1"/>
    <x v="1"/>
    <x v="1"/>
    <d v="1970-12-18T00:00:00"/>
    <n v="10806.84"/>
    <x v="1"/>
    <s v="tier - 2"/>
    <x v="2"/>
    <x v="33"/>
  </r>
  <r>
    <s v="Id1301"/>
    <s v="  Rodney"/>
    <n v="25.3"/>
    <n v="4.49"/>
    <s v="No"/>
    <x v="0"/>
    <x v="0"/>
    <n v="2"/>
    <x v="1"/>
    <x v="1"/>
    <x v="2"/>
    <d v="1967-10-02T00:00:00"/>
    <n v="10807.49"/>
    <x v="1"/>
    <s v="tier - 2"/>
    <x v="0"/>
    <x v="40"/>
  </r>
  <r>
    <s v="Id1302"/>
    <s v="  Carl R"/>
    <n v="18.84"/>
    <n v="11.82"/>
    <s v="Yes"/>
    <x v="0"/>
    <x v="1"/>
    <n v="1"/>
    <x v="1"/>
    <x v="2"/>
    <x v="0"/>
    <d v="1968-07-28T00:00:00"/>
    <n v="10825.25"/>
    <x v="1"/>
    <s v="tier - 3"/>
    <x v="1"/>
    <x v="36"/>
  </r>
  <r>
    <s v="Id1303"/>
    <s v="  Maximilian"/>
    <n v="19.57"/>
    <n v="7.41"/>
    <s v="Yes"/>
    <x v="0"/>
    <x v="0"/>
    <n v="1"/>
    <x v="1"/>
    <x v="2"/>
    <x v="0"/>
    <d v="1971-12-20T00:00:00"/>
    <n v="10848.13"/>
    <x v="1"/>
    <s v="tier - 3"/>
    <x v="1"/>
    <x v="32"/>
  </r>
  <r>
    <s v="Id1304"/>
    <s v="  Erik"/>
    <n v="30.495000000000001"/>
    <n v="5.97"/>
    <s v="No"/>
    <x v="0"/>
    <x v="0"/>
    <n v="0"/>
    <x v="1"/>
    <x v="0"/>
    <x v="1"/>
    <d v="1994-09-06T00:00:00"/>
    <n v="10886.66"/>
    <x v="1"/>
    <s v="tier - 3"/>
    <x v="1"/>
    <x v="11"/>
  </r>
  <r>
    <s v="Id1305"/>
    <s v="  Christopher"/>
    <n v="30.114999999999998"/>
    <n v="5.74"/>
    <s v="No"/>
    <x v="0"/>
    <x v="1"/>
    <n v="1"/>
    <x v="1"/>
    <x v="0"/>
    <x v="1"/>
    <d v="1968-11-13T00:00:00"/>
    <n v="10923.93"/>
    <x v="1"/>
    <s v="tier - 1"/>
    <x v="8"/>
    <x v="36"/>
  </r>
  <r>
    <s v="Id1306"/>
    <s v="  Eirik"/>
    <n v="24.78"/>
    <n v="9.85"/>
    <s v="No"/>
    <x v="0"/>
    <x v="0"/>
    <n v="0"/>
    <x v="1"/>
    <x v="2"/>
    <x v="0"/>
    <d v="1968-11-12T00:00:00"/>
    <n v="10928.85"/>
    <x v="1"/>
    <s v="tier - 3"/>
    <x v="0"/>
    <x v="36"/>
  </r>
  <r>
    <s v="Id1307"/>
    <s v="  Rik"/>
    <n v="24.77"/>
    <n v="7.59"/>
    <s v="No"/>
    <x v="0"/>
    <x v="0"/>
    <n v="0"/>
    <x v="1"/>
    <x v="2"/>
    <x v="0"/>
    <d v="1969-11-10T00:00:00"/>
    <n v="10942.13"/>
    <x v="1"/>
    <s v="tier - 3"/>
    <x v="1"/>
    <x v="34"/>
  </r>
  <r>
    <s v="Id1308"/>
    <s v="  Matthew R"/>
    <n v="16.579999999999998"/>
    <n v="6.98"/>
    <s v="Yes"/>
    <x v="0"/>
    <x v="1"/>
    <n v="1"/>
    <x v="1"/>
    <x v="3"/>
    <x v="0"/>
    <d v="1965-12-04T00:00:00"/>
    <n v="10959.33"/>
    <x v="1"/>
    <s v="tier - 3"/>
    <x v="2"/>
    <x v="39"/>
  </r>
  <r>
    <s v="Id1309"/>
    <s v="  Daniel G"/>
    <n v="38.17"/>
    <n v="4.7300000000000004"/>
    <s v="Yes"/>
    <x v="0"/>
    <x v="0"/>
    <n v="0"/>
    <x v="1"/>
    <x v="0"/>
    <x v="2"/>
    <d v="1969-08-14T00:00:00"/>
    <n v="10959.69"/>
    <x v="1"/>
    <s v="tier - 3"/>
    <x v="1"/>
    <x v="34"/>
  </r>
  <r>
    <s v="Id1310"/>
    <s v="  Yannick"/>
    <n v="39.424999999999997"/>
    <n v="4.76"/>
    <s v="Yes"/>
    <x v="0"/>
    <x v="0"/>
    <n v="0"/>
    <x v="1"/>
    <x v="0"/>
    <x v="2"/>
    <d v="1965-06-19T00:00:00"/>
    <n v="10965.45"/>
    <x v="1"/>
    <s v="tier - 2"/>
    <x v="2"/>
    <x v="39"/>
  </r>
  <r>
    <s v="Id1311"/>
    <s v="  Sean R"/>
    <n v="33.44"/>
    <n v="6.24"/>
    <s v="Yes"/>
    <x v="0"/>
    <x v="0"/>
    <n v="0"/>
    <x v="1"/>
    <x v="0"/>
    <x v="1"/>
    <d v="1966-07-09T00:00:00"/>
    <n v="10976.25"/>
    <x v="1"/>
    <s v="tier - 2"/>
    <x v="1"/>
    <x v="37"/>
  </r>
  <r>
    <s v="Id1312"/>
    <s v="  Peter"/>
    <n v="33.344999999999999"/>
    <n v="5.44"/>
    <s v="Yes"/>
    <x v="0"/>
    <x v="0"/>
    <n v="0"/>
    <x v="1"/>
    <x v="0"/>
    <x v="2"/>
    <d v="1973-10-21T00:00:00"/>
    <n v="10977.21"/>
    <x v="1"/>
    <s v="tier - 1"/>
    <x v="0"/>
    <x v="29"/>
  </r>
  <r>
    <s v="Id1313"/>
    <s v="  Sara A"/>
    <n v="38.79"/>
    <n v="5.08"/>
    <s v="No"/>
    <x v="0"/>
    <x v="1"/>
    <n v="1"/>
    <x v="1"/>
    <x v="0"/>
    <x v="2"/>
    <d v="1965-12-18T00:00:00"/>
    <n v="10982.5"/>
    <x v="1"/>
    <s v="tier - 3"/>
    <x v="0"/>
    <x v="39"/>
  </r>
  <r>
    <s v="Id1314"/>
    <s v="  Erin C"/>
    <n v="30.684999999999999"/>
    <n v="4.87"/>
    <s v="No"/>
    <x v="0"/>
    <x v="1"/>
    <n v="1"/>
    <x v="1"/>
    <x v="0"/>
    <x v="2"/>
    <d v="2000-09-17T00:00:00"/>
    <n v="10991.58"/>
    <x v="1"/>
    <s v="tier - 3"/>
    <x v="1"/>
    <x v="10"/>
  </r>
  <r>
    <s v="Id1315"/>
    <s v="  Thibaud"/>
    <n v="22.135000000000002"/>
    <n v="8.17"/>
    <s v="No"/>
    <x v="0"/>
    <x v="0"/>
    <n v="0"/>
    <x v="1"/>
    <x v="2"/>
    <x v="0"/>
    <d v="1968-10-24T00:00:00"/>
    <n v="11013.71"/>
    <x v="1"/>
    <s v="tier - 1"/>
    <x v="0"/>
    <x v="36"/>
  </r>
  <r>
    <s v="Id1316"/>
    <s v="  Lisa"/>
    <n v="33.33"/>
    <n v="7.61"/>
    <s v="No"/>
    <x v="0"/>
    <x v="0"/>
    <n v="0"/>
    <x v="1"/>
    <x v="0"/>
    <x v="0"/>
    <d v="1974-12-15T00:00:00"/>
    <n v="11015.17"/>
    <x v="1"/>
    <s v="tier - 1"/>
    <x v="1"/>
    <x v="28"/>
  </r>
  <r>
    <s v="Id1317"/>
    <s v="  Gretchen K"/>
    <n v="31.13"/>
    <n v="10.1"/>
    <s v="No"/>
    <x v="0"/>
    <x v="0"/>
    <n v="0"/>
    <x v="1"/>
    <x v="0"/>
    <x v="0"/>
    <d v="1991-06-26T00:00:00"/>
    <n v="11018.05"/>
    <x v="1"/>
    <s v="tier - 2"/>
    <x v="1"/>
    <x v="14"/>
  </r>
  <r>
    <s v="Id1318"/>
    <s v="  Martina"/>
    <n v="28.9"/>
    <n v="11.24"/>
    <s v="No"/>
    <x v="0"/>
    <x v="0"/>
    <n v="0"/>
    <x v="1"/>
    <x v="1"/>
    <x v="0"/>
    <d v="1996-07-21T00:00:00"/>
    <n v="11028.56"/>
    <x v="1"/>
    <s v="tier - 3"/>
    <x v="1"/>
    <x v="8"/>
  </r>
  <r>
    <s v="Id1319"/>
    <s v="  Dustin J"/>
    <n v="43.31"/>
    <n v="6.1"/>
    <s v="Yes"/>
    <x v="1"/>
    <x v="0"/>
    <n v="1"/>
    <x v="1"/>
    <x v="0"/>
    <x v="1"/>
    <d v="1974-12-10T00:00:00"/>
    <n v="11033.66"/>
    <x v="1"/>
    <s v="tier - 3"/>
    <x v="1"/>
    <x v="28"/>
  </r>
  <r>
    <s v="Id1320"/>
    <s v="  Kelsey"/>
    <n v="22.8"/>
    <n v="6.98"/>
    <s v="No"/>
    <x v="0"/>
    <x v="0"/>
    <n v="0"/>
    <x v="1"/>
    <x v="2"/>
    <x v="0"/>
    <d v="1989-10-25T00:00:00"/>
    <n v="11037.51"/>
    <x v="1"/>
    <s v="tier - 1"/>
    <x v="1"/>
    <x v="13"/>
  </r>
  <r>
    <s v="Id1321"/>
    <s v="  Daniel V"/>
    <n v="19.09"/>
    <n v="4"/>
    <s v="Yes"/>
    <x v="0"/>
    <x v="0"/>
    <n v="1"/>
    <x v="1"/>
    <x v="2"/>
    <x v="2"/>
    <d v="1974-08-30T00:00:00"/>
    <n v="11037.85"/>
    <x v="1"/>
    <s v="tier - 2"/>
    <x v="7"/>
    <x v="28"/>
  </r>
  <r>
    <s v="Id1322"/>
    <s v="  Saeger"/>
    <n v="23.37"/>
    <n v="4.2300000000000004"/>
    <s v="No"/>
    <x v="0"/>
    <x v="0"/>
    <n v="0"/>
    <x v="1"/>
    <x v="2"/>
    <x v="2"/>
    <d v="2001-12-17T00:00:00"/>
    <n v="11046.02"/>
    <x v="1"/>
    <s v="tier - 1"/>
    <x v="14"/>
    <x v="3"/>
  </r>
  <r>
    <s v="Id1323"/>
    <s v="  Buzunesh"/>
    <n v="33.44"/>
    <n v="4.72"/>
    <s v="Yes"/>
    <x v="0"/>
    <x v="0"/>
    <n v="0"/>
    <x v="1"/>
    <x v="0"/>
    <x v="2"/>
    <d v="2000-09-18T00:00:00"/>
    <n v="11068.7"/>
    <x v="1"/>
    <s v="tier - 1"/>
    <x v="2"/>
    <x v="10"/>
  </r>
  <r>
    <s v="Id1324"/>
    <s v="  Mirte"/>
    <n v="28.05"/>
    <n v="5.63"/>
    <s v="Yes"/>
    <x v="0"/>
    <x v="0"/>
    <n v="0"/>
    <x v="1"/>
    <x v="1"/>
    <x v="2"/>
    <d v="1971-11-09T00:00:00"/>
    <n v="11068.77"/>
    <x v="1"/>
    <s v="tier - 2"/>
    <x v="1"/>
    <x v="32"/>
  </r>
  <r>
    <s v="Id1325"/>
    <s v="  Megan"/>
    <n v="27.72"/>
    <n v="5.83"/>
    <s v="Yes"/>
    <x v="0"/>
    <x v="0"/>
    <n v="0"/>
    <x v="1"/>
    <x v="1"/>
    <x v="1"/>
    <d v="1966-11-07T00:00:00"/>
    <n v="11070.54"/>
    <x v="1"/>
    <s v="tier - 3"/>
    <x v="2"/>
    <x v="37"/>
  </r>
  <r>
    <s v="Id1326"/>
    <s v="  Kerry A"/>
    <n v="29.81"/>
    <n v="9.23"/>
    <s v="No"/>
    <x v="0"/>
    <x v="0"/>
    <n v="0"/>
    <x v="1"/>
    <x v="1"/>
    <x v="0"/>
    <d v="1966-11-20T00:00:00"/>
    <n v="11073.18"/>
    <x v="1"/>
    <s v="tier - 3"/>
    <x v="2"/>
    <x v="37"/>
  </r>
  <r>
    <s v="Id1327"/>
    <s v="  Kristin"/>
    <n v="23.98"/>
    <n v="9.89"/>
    <s v="No"/>
    <x v="0"/>
    <x v="0"/>
    <n v="0"/>
    <x v="1"/>
    <x v="2"/>
    <x v="0"/>
    <d v="1967-09-04T00:00:00"/>
    <n v="11082.58"/>
    <x v="1"/>
    <s v="tier - 2"/>
    <x v="1"/>
    <x v="40"/>
  </r>
  <r>
    <s v="Id1328"/>
    <s v="  Christopher R"/>
    <n v="17.34"/>
    <n v="12"/>
    <s v="No"/>
    <x v="0"/>
    <x v="0"/>
    <n v="0"/>
    <x v="1"/>
    <x v="3"/>
    <x v="0"/>
    <d v="1972-10-07T00:00:00"/>
    <n v="11085.59"/>
    <x v="1"/>
    <s v="tier - 2"/>
    <x v="1"/>
    <x v="30"/>
  </r>
  <r>
    <s v="Id1329"/>
    <s v="  Elizabeth A"/>
    <n v="40.39"/>
    <n v="4.24"/>
    <s v="Yes"/>
    <x v="0"/>
    <x v="1"/>
    <n v="1"/>
    <x v="1"/>
    <x v="0"/>
    <x v="2"/>
    <d v="1966-09-09T00:00:00"/>
    <n v="11090.72"/>
    <x v="1"/>
    <s v="tier - 1"/>
    <x v="0"/>
    <x v="37"/>
  </r>
  <r>
    <s v="Id1330"/>
    <s v="  Andrew"/>
    <n v="25.96"/>
    <n v="4.68"/>
    <s v="Yes"/>
    <x v="0"/>
    <x v="1"/>
    <n v="1"/>
    <x v="1"/>
    <x v="1"/>
    <x v="2"/>
    <d v="1966-07-05T00:00:00"/>
    <n v="11093.62"/>
    <x v="1"/>
    <s v="tier - 1"/>
    <x v="0"/>
    <x v="37"/>
  </r>
  <r>
    <s v="Id1331"/>
    <s v="  Dawn M"/>
    <n v="17.68"/>
    <n v="8.57"/>
    <s v="Yes"/>
    <x v="0"/>
    <x v="1"/>
    <n v="1"/>
    <x v="1"/>
    <x v="3"/>
    <x v="0"/>
    <d v="1980-08-20T00:00:00"/>
    <n v="11103.33"/>
    <x v="1"/>
    <s v="tier - 1"/>
    <x v="11"/>
    <x v="24"/>
  </r>
  <r>
    <s v="Id1332"/>
    <s v="  Jonathan P"/>
    <n v="30.875"/>
    <n v="4.0999999999999996"/>
    <s v="No"/>
    <x v="0"/>
    <x v="0"/>
    <n v="0"/>
    <x v="1"/>
    <x v="0"/>
    <x v="2"/>
    <d v="1969-11-30T00:00:00"/>
    <n v="11150.78"/>
    <x v="1"/>
    <s v="tier - 2"/>
    <x v="2"/>
    <x v="34"/>
  </r>
  <r>
    <s v="Id1333"/>
    <s v="  Gina"/>
    <n v="30.81"/>
    <n v="4.49"/>
    <s v="No"/>
    <x v="0"/>
    <x v="0"/>
    <n v="0"/>
    <x v="1"/>
    <x v="0"/>
    <x v="2"/>
    <d v="1969-06-25T00:00:00"/>
    <n v="11163.57"/>
    <x v="1"/>
    <s v="tier - 2"/>
    <x v="2"/>
    <x v="34"/>
  </r>
  <r>
    <s v="Id1334"/>
    <s v="  Dino"/>
    <n v="36.85"/>
    <n v="8.8000000000000007"/>
    <s v="No"/>
    <x v="0"/>
    <x v="0"/>
    <n v="2"/>
    <x v="1"/>
    <x v="0"/>
    <x v="0"/>
    <d v="1966-08-06T00:00:00"/>
    <n v="11165.42"/>
    <x v="1"/>
    <s v="tier - 1"/>
    <x v="5"/>
    <x v="37"/>
  </r>
  <r>
    <s v="Id1335"/>
    <s v="  Jan"/>
    <n v="35.86"/>
    <n v="7.93"/>
    <s v="No"/>
    <x v="0"/>
    <x v="0"/>
    <n v="2"/>
    <x v="1"/>
    <x v="0"/>
    <x v="0"/>
    <d v="1972-09-03T00:00:00"/>
    <n v="11186.2"/>
    <x v="1"/>
    <s v="tier - 2"/>
    <x v="11"/>
    <x v="30"/>
  </r>
  <r>
    <s v="Id1336"/>
    <s v="  Jonathan E"/>
    <n v="30.3"/>
    <n v="9.4499999999999993"/>
    <s v="No"/>
    <x v="0"/>
    <x v="0"/>
    <n v="2"/>
    <x v="1"/>
    <x v="0"/>
    <x v="0"/>
    <d v="1970-06-14T00:00:00"/>
    <n v="11187.66"/>
    <x v="1"/>
    <s v="tier - 2"/>
    <x v="1"/>
    <x v="33"/>
  </r>
  <r>
    <s v="Id1337"/>
    <s v="  Mark A"/>
    <n v="32.015000000000001"/>
    <n v="7.67"/>
    <s v="No"/>
    <x v="0"/>
    <x v="0"/>
    <n v="0"/>
    <x v="1"/>
    <x v="0"/>
    <x v="0"/>
    <d v="1976-06-28T00:00:00"/>
    <n v="11217.35"/>
    <x v="1"/>
    <s v="tier - 2"/>
    <x v="7"/>
    <x v="35"/>
  </r>
  <r>
    <s v="Id1338"/>
    <s v="  Mary"/>
    <n v="25.06"/>
    <n v="10.53"/>
    <s v="No"/>
    <x v="0"/>
    <x v="0"/>
    <n v="2"/>
    <x v="1"/>
    <x v="1"/>
    <x v="0"/>
    <d v="1969-12-30T00:00:00"/>
    <n v="11244.38"/>
    <x v="1"/>
    <s v="tier - 1"/>
    <x v="5"/>
    <x v="34"/>
  </r>
  <r>
    <s v="Id1339"/>
    <s v="  Samuel"/>
    <n v="18.829999999999998"/>
    <n v="10.08"/>
    <s v="Yes"/>
    <x v="0"/>
    <x v="0"/>
    <n v="0"/>
    <x v="1"/>
    <x v="2"/>
    <x v="0"/>
    <d v="1989-12-17T00:00:00"/>
    <n v="11250.43"/>
    <x v="1"/>
    <s v="tier - 2"/>
    <x v="14"/>
    <x v="13"/>
  </r>
  <r>
    <s v="Id1340"/>
    <s v="  Stan J"/>
    <n v="47.52"/>
    <n v="11.39"/>
    <s v="Yes"/>
    <x v="0"/>
    <x v="0"/>
    <n v="1"/>
    <x v="1"/>
    <x v="0"/>
    <x v="0"/>
    <d v="1969-08-20T00:00:00"/>
    <n v="11253.42"/>
    <x v="1"/>
    <s v="tier - 1"/>
    <x v="2"/>
    <x v="34"/>
  </r>
  <r>
    <s v="Id1341"/>
    <s v="  Jessica L"/>
    <n v="37.82"/>
    <n v="6.36"/>
    <s v="No"/>
    <x v="0"/>
    <x v="0"/>
    <n v="0"/>
    <x v="1"/>
    <x v="0"/>
    <x v="1"/>
    <d v="1981-10-02T00:00:00"/>
    <n v="11255.29"/>
    <x v="1"/>
    <s v="tier - 1"/>
    <x v="14"/>
    <x v="19"/>
  </r>
  <r>
    <s v="Id1342"/>
    <s v="  Krysta"/>
    <n v="44.16"/>
    <n v="5.31"/>
    <s v="Yes"/>
    <x v="0"/>
    <x v="0"/>
    <n v="0"/>
    <x v="1"/>
    <x v="0"/>
    <x v="2"/>
    <d v="1969-10-11T00:00:00"/>
    <n v="11264.54"/>
    <x v="1"/>
    <s v="tier - 2"/>
    <x v="2"/>
    <x v="34"/>
  </r>
  <r>
    <s v="Id1343"/>
    <s v="  Natascia"/>
    <n v="37.049999999999997"/>
    <n v="4.74"/>
    <s v="No"/>
    <x v="0"/>
    <x v="1"/>
    <n v="1"/>
    <x v="1"/>
    <x v="0"/>
    <x v="2"/>
    <d v="1971-12-26T00:00:00"/>
    <n v="11265.71"/>
    <x v="1"/>
    <s v="tier - 1"/>
    <x v="7"/>
    <x v="32"/>
  </r>
  <r>
    <s v="Id1344"/>
    <s v="  Jenny"/>
    <n v="18.66"/>
    <n v="11.35"/>
    <s v="No"/>
    <x v="0"/>
    <x v="0"/>
    <n v="0"/>
    <x v="1"/>
    <x v="2"/>
    <x v="0"/>
    <d v="2004-10-04T00:00:00"/>
    <n v="11272.33"/>
    <x v="1"/>
    <s v="tier - 2"/>
    <x v="4"/>
    <x v="9"/>
  </r>
  <r>
    <s v="Id1345"/>
    <s v="  Brian"/>
    <n v="36.200000000000003"/>
    <n v="6.81"/>
    <s v="Yes"/>
    <x v="0"/>
    <x v="0"/>
    <n v="1"/>
    <x v="1"/>
    <x v="0"/>
    <x v="0"/>
    <d v="1967-06-14T00:00:00"/>
    <n v="11286.54"/>
    <x v="1"/>
    <s v="tier - 3"/>
    <x v="8"/>
    <x v="40"/>
  </r>
  <r>
    <s v="Id1346"/>
    <s v="  Monica"/>
    <n v="18.87"/>
    <n v="8.06"/>
    <s v="No"/>
    <x v="0"/>
    <x v="0"/>
    <n v="0"/>
    <x v="1"/>
    <x v="2"/>
    <x v="0"/>
    <d v="1970-06-22T00:00:00"/>
    <n v="11289.11"/>
    <x v="1"/>
    <s v="tier - 1"/>
    <x v="1"/>
    <x v="33"/>
  </r>
  <r>
    <s v="Id1347"/>
    <s v="  Tyler"/>
    <n v="32.299999999999997"/>
    <n v="6.74"/>
    <s v="Yes"/>
    <x v="0"/>
    <x v="0"/>
    <n v="1"/>
    <x v="1"/>
    <x v="0"/>
    <x v="0"/>
    <d v="1988-11-14T00:00:00"/>
    <n v="11294.57"/>
    <x v="1"/>
    <s v="tier - 1"/>
    <x v="15"/>
    <x v="15"/>
  </r>
  <r>
    <s v="Id1348"/>
    <s v="  Kelly C"/>
    <n v="22.64"/>
    <n v="6.54"/>
    <s v="Yes"/>
    <x v="0"/>
    <x v="0"/>
    <n v="2"/>
    <x v="1"/>
    <x v="2"/>
    <x v="0"/>
    <d v="1972-09-25T00:00:00"/>
    <n v="11299.34"/>
    <x v="1"/>
    <s v="tier - 2"/>
    <x v="2"/>
    <x v="30"/>
  </r>
  <r>
    <s v="Id1349"/>
    <s v="  Emily"/>
    <n v="28.69"/>
    <n v="5.4"/>
    <s v="No"/>
    <x v="0"/>
    <x v="0"/>
    <n v="0"/>
    <x v="1"/>
    <x v="1"/>
    <x v="2"/>
    <d v="1968-10-06T00:00:00"/>
    <n v="11305.93"/>
    <x v="1"/>
    <s v="tier - 1"/>
    <x v="1"/>
    <x v="36"/>
  </r>
  <r>
    <s v="Id1350"/>
    <s v="  James V"/>
    <n v="28.16"/>
    <n v="5.58"/>
    <s v="Yes"/>
    <x v="0"/>
    <x v="0"/>
    <n v="0"/>
    <x v="1"/>
    <x v="1"/>
    <x v="2"/>
    <d v="1963-11-22T00:00:00"/>
    <n v="11312.33"/>
    <x v="1"/>
    <s v="tier - 3"/>
    <x v="1"/>
    <x v="42"/>
  </r>
  <r>
    <s v="Id1351"/>
    <s v="  Angie"/>
    <n v="45.54"/>
    <n v="5.84"/>
    <s v="No"/>
    <x v="0"/>
    <x v="1"/>
    <n v="1"/>
    <x v="1"/>
    <x v="0"/>
    <x v="1"/>
    <d v="1995-12-10T00:00:00"/>
    <n v="11318.57"/>
    <x v="1"/>
    <s v="tier - 2"/>
    <x v="14"/>
    <x v="4"/>
  </r>
  <r>
    <s v="Id1352"/>
    <s v="  Michael J"/>
    <n v="28.7"/>
    <n v="4.2"/>
    <s v="No"/>
    <x v="0"/>
    <x v="0"/>
    <n v="0"/>
    <x v="1"/>
    <x v="1"/>
    <x v="2"/>
    <d v="1963-07-11T00:00:00"/>
    <n v="11319.12"/>
    <x v="1"/>
    <s v="tier - 1"/>
    <x v="1"/>
    <x v="42"/>
  </r>
  <r>
    <s v="Id1353"/>
    <s v="  Sabina"/>
    <n v="27.74"/>
    <n v="6.06"/>
    <s v="Yes"/>
    <x v="0"/>
    <x v="0"/>
    <n v="0"/>
    <x v="1"/>
    <x v="1"/>
    <x v="1"/>
    <d v="2002-09-20T00:00:00"/>
    <n v="11321.49"/>
    <x v="1"/>
    <s v="tier - 3"/>
    <x v="1"/>
    <x v="5"/>
  </r>
  <r>
    <s v="Id1354"/>
    <s v="  Amy C"/>
    <n v="36.954999999999998"/>
    <n v="7.57"/>
    <s v="No"/>
    <x v="0"/>
    <x v="0"/>
    <n v="0"/>
    <x v="1"/>
    <x v="0"/>
    <x v="0"/>
    <d v="1989-08-19T00:00:00"/>
    <n v="11326.71"/>
    <x v="1"/>
    <s v="tier - 3"/>
    <x v="0"/>
    <x v="13"/>
  </r>
  <r>
    <s v="Id1355"/>
    <s v="  Victoria U"/>
    <n v="30.69"/>
    <n v="6.15"/>
    <s v="No"/>
    <x v="0"/>
    <x v="0"/>
    <n v="0"/>
    <x v="1"/>
    <x v="0"/>
    <x v="1"/>
    <d v="1968-11-02T00:00:00"/>
    <n v="11344.32"/>
    <x v="1"/>
    <s v="tier - 2"/>
    <x v="7"/>
    <x v="36"/>
  </r>
  <r>
    <s v="Id1356"/>
    <s v="  Amelia B"/>
    <n v="24.984999999999999"/>
    <n v="4.5599999999999996"/>
    <s v="No"/>
    <x v="0"/>
    <x v="0"/>
    <n v="0"/>
    <x v="1"/>
    <x v="2"/>
    <x v="2"/>
    <d v="1964-07-12T00:00:00"/>
    <n v="11345.52"/>
    <x v="1"/>
    <s v="tier - 3"/>
    <x v="2"/>
    <x v="38"/>
  </r>
  <r>
    <s v="Id1357"/>
    <s v="  Jackie J"/>
    <n v="39.42"/>
    <n v="4.72"/>
    <s v="Yes"/>
    <x v="0"/>
    <x v="0"/>
    <n v="1"/>
    <x v="1"/>
    <x v="0"/>
    <x v="2"/>
    <d v="1965-11-29T00:00:00"/>
    <n v="11353.23"/>
    <x v="1"/>
    <s v="tier - 1"/>
    <x v="1"/>
    <x v="39"/>
  </r>
  <r>
    <s v="Id1358"/>
    <s v="  Justin"/>
    <n v="16.8"/>
    <n v="7.98"/>
    <s v="No"/>
    <x v="0"/>
    <x v="0"/>
    <n v="0"/>
    <x v="1"/>
    <x v="3"/>
    <x v="0"/>
    <d v="1965-09-26T00:00:00"/>
    <n v="11356.66"/>
    <x v="1"/>
    <s v="tier - 3"/>
    <x v="1"/>
    <x v="39"/>
  </r>
  <r>
    <s v="Id1359"/>
    <s v="  Kerry"/>
    <n v="23.274999999999999"/>
    <n v="6.26"/>
    <s v="Yes"/>
    <x v="0"/>
    <x v="1"/>
    <n v="1"/>
    <x v="1"/>
    <x v="2"/>
    <x v="1"/>
    <d v="1964-07-04T00:00:00"/>
    <n v="11362.76"/>
    <x v="1"/>
    <s v="tier - 1"/>
    <x v="2"/>
    <x v="38"/>
  </r>
  <r>
    <s v="Id1360"/>
    <s v="  Cindy G"/>
    <n v="22.8"/>
    <n v="4.29"/>
    <s v="Yes"/>
    <x v="0"/>
    <x v="1"/>
    <n v="1"/>
    <x v="1"/>
    <x v="2"/>
    <x v="2"/>
    <d v="1964-07-03T00:00:00"/>
    <n v="11363.28"/>
    <x v="1"/>
    <s v="tier - 1"/>
    <x v="0"/>
    <x v="38"/>
  </r>
  <r>
    <s v="Id1361"/>
    <s v="  Gennaro"/>
    <n v="24.3"/>
    <n v="5.43"/>
    <s v="No"/>
    <x v="0"/>
    <x v="0"/>
    <n v="2"/>
    <x v="1"/>
    <x v="2"/>
    <x v="2"/>
    <d v="1964-12-13T00:00:00"/>
    <n v="11365.95"/>
    <x v="1"/>
    <s v="tier - 2"/>
    <x v="2"/>
    <x v="38"/>
  </r>
  <r>
    <s v="Id1362"/>
    <s v="  Terry"/>
    <n v="25.13"/>
    <n v="8"/>
    <s v="Yes"/>
    <x v="0"/>
    <x v="0"/>
    <n v="1"/>
    <x v="1"/>
    <x v="1"/>
    <x v="0"/>
    <d v="1979-06-07T00:00:00"/>
    <n v="11369.39"/>
    <x v="1"/>
    <s v="tier - 1"/>
    <x v="14"/>
    <x v="27"/>
  </r>
  <r>
    <s v="Id1363"/>
    <s v="  Patrick J"/>
    <n v="22.72"/>
    <n v="9.9600000000000009"/>
    <s v="Yes"/>
    <x v="0"/>
    <x v="0"/>
    <n v="2"/>
    <x v="1"/>
    <x v="2"/>
    <x v="0"/>
    <d v="1972-12-06T00:00:00"/>
    <n v="11378.57"/>
    <x v="1"/>
    <s v="tier - 2"/>
    <x v="7"/>
    <x v="30"/>
  </r>
  <r>
    <s v="Id1364"/>
    <s v="  Keara"/>
    <n v="32.6"/>
    <n v="6.8"/>
    <s v="Yes"/>
    <x v="0"/>
    <x v="0"/>
    <n v="0"/>
    <x v="1"/>
    <x v="0"/>
    <x v="0"/>
    <d v="1964-06-13T00:00:00"/>
    <n v="11381.33"/>
    <x v="1"/>
    <s v="tier - 2"/>
    <x v="0"/>
    <x v="38"/>
  </r>
  <r>
    <s v="Id1365"/>
    <s v="  Nicole"/>
    <n v="17.28"/>
    <n v="6.22"/>
    <s v="Yes"/>
    <x v="0"/>
    <x v="0"/>
    <n v="2"/>
    <x v="1"/>
    <x v="3"/>
    <x v="1"/>
    <d v="1997-07-28T00:00:00"/>
    <n v="11388.27"/>
    <x v="1"/>
    <s v="tier - 2"/>
    <x v="14"/>
    <x v="6"/>
  </r>
  <r>
    <s v="Id1366"/>
    <s v="  Katena"/>
    <n v="27.92"/>
    <n v="5.79"/>
    <s v="No"/>
    <x v="0"/>
    <x v="0"/>
    <n v="1"/>
    <x v="1"/>
    <x v="1"/>
    <x v="1"/>
    <d v="1967-12-19T00:00:00"/>
    <n v="11394.07"/>
    <x v="1"/>
    <s v="tier - 1"/>
    <x v="6"/>
    <x v="40"/>
  </r>
  <r>
    <s v="Id1367"/>
    <s v="  Bean K"/>
    <n v="38.284999999999997"/>
    <n v="5.41"/>
    <s v="No"/>
    <x v="0"/>
    <x v="0"/>
    <n v="0"/>
    <x v="1"/>
    <x v="0"/>
    <x v="2"/>
    <d v="1970-10-02T00:00:00"/>
    <n v="11396.9"/>
    <x v="1"/>
    <s v="tier - 3"/>
    <x v="8"/>
    <x v="33"/>
  </r>
  <r>
    <s v="Id1368"/>
    <s v="  Brian"/>
    <n v="16.48"/>
    <n v="11.05"/>
    <s v="No"/>
    <x v="0"/>
    <x v="0"/>
    <n v="0"/>
    <x v="1"/>
    <x v="3"/>
    <x v="0"/>
    <d v="1970-10-07T00:00:00"/>
    <n v="11411.69"/>
    <x v="1"/>
    <s v="tier - 2"/>
    <x v="2"/>
    <x v="33"/>
  </r>
  <r>
    <s v="Id1369"/>
    <s v="  Jan-Patrick"/>
    <n v="38.57"/>
    <n v="6.27"/>
    <s v="No"/>
    <x v="0"/>
    <x v="0"/>
    <n v="0"/>
    <x v="1"/>
    <x v="0"/>
    <x v="1"/>
    <d v="1983-10-23T00:00:00"/>
    <n v="11412.02"/>
    <x v="1"/>
    <s v="tier - 1"/>
    <x v="11"/>
    <x v="22"/>
  </r>
  <r>
    <s v="Id1370"/>
    <s v="  Jesse J"/>
    <n v="43.85"/>
    <n v="4.7699999999999996"/>
    <s v="Yes"/>
    <x v="0"/>
    <x v="0"/>
    <n v="0"/>
    <x v="1"/>
    <x v="0"/>
    <x v="2"/>
    <d v="1985-06-09T00:00:00"/>
    <n v="11419.49"/>
    <x v="1"/>
    <s v="tier - 1"/>
    <x v="1"/>
    <x v="20"/>
  </r>
  <r>
    <s v="Id1371"/>
    <s v="  Lindsey M"/>
    <n v="30.11"/>
    <n v="4.08"/>
    <s v="No"/>
    <x v="0"/>
    <x v="0"/>
    <n v="0"/>
    <x v="1"/>
    <x v="0"/>
    <x v="2"/>
    <d v="1980-07-17T00:00:00"/>
    <n v="11435.74"/>
    <x v="1"/>
    <s v="tier - 3"/>
    <x v="11"/>
    <x v="24"/>
  </r>
  <r>
    <s v="Id1372"/>
    <s v="  Marguerite K"/>
    <n v="31.59"/>
    <n v="6.01"/>
    <s v="No"/>
    <x v="0"/>
    <x v="0"/>
    <n v="0"/>
    <x v="1"/>
    <x v="0"/>
    <x v="1"/>
    <d v="1971-09-12T00:00:00"/>
    <n v="11436.74"/>
    <x v="1"/>
    <s v="tier - 3"/>
    <x v="1"/>
    <x v="32"/>
  </r>
  <r>
    <s v="Id1373"/>
    <s v="  Travis"/>
    <n v="40.15"/>
    <n v="11.84"/>
    <s v="No"/>
    <x v="0"/>
    <x v="0"/>
    <n v="0"/>
    <x v="1"/>
    <x v="0"/>
    <x v="0"/>
    <d v="1966-06-14T00:00:00"/>
    <n v="11454.02"/>
    <x v="1"/>
    <s v="tier - 1"/>
    <x v="1"/>
    <x v="37"/>
  </r>
  <r>
    <s v="Id1374"/>
    <s v="  Ricky"/>
    <n v="40.700000000000003"/>
    <n v="6.27"/>
    <s v="Yes"/>
    <x v="0"/>
    <x v="1"/>
    <n v="1"/>
    <x v="1"/>
    <x v="0"/>
    <x v="1"/>
    <d v="1965-06-23T00:00:00"/>
    <n v="11455.28"/>
    <x v="1"/>
    <s v="tier - 2"/>
    <x v="2"/>
    <x v="39"/>
  </r>
  <r>
    <s v="Id1375"/>
    <s v="  Colleen L"/>
    <n v="40.76"/>
    <n v="5.28"/>
    <s v="No"/>
    <x v="0"/>
    <x v="0"/>
    <n v="0"/>
    <x v="1"/>
    <x v="0"/>
    <x v="2"/>
    <d v="1966-09-07T00:00:00"/>
    <n v="11478.14"/>
    <x v="1"/>
    <s v="tier - 2"/>
    <x v="7"/>
    <x v="37"/>
  </r>
  <r>
    <s v="Id1376"/>
    <s v="  Charlie A"/>
    <n v="29.7"/>
    <n v="7.03"/>
    <s v="No"/>
    <x v="0"/>
    <x v="0"/>
    <n v="0"/>
    <x v="1"/>
    <x v="1"/>
    <x v="0"/>
    <d v="2004-09-10T00:00:00"/>
    <n v="11482.63"/>
    <x v="1"/>
    <s v="tier - 2"/>
    <x v="0"/>
    <x v="9"/>
  </r>
  <r>
    <s v="Id1377"/>
    <s v="  Rick"/>
    <n v="40.58"/>
    <n v="5.32"/>
    <s v="Yes"/>
    <x v="0"/>
    <x v="1"/>
    <n v="1"/>
    <x v="1"/>
    <x v="0"/>
    <x v="2"/>
    <d v="1970-10-13T00:00:00"/>
    <n v="11488.32"/>
    <x v="1"/>
    <s v="tier - 1"/>
    <x v="10"/>
    <x v="33"/>
  </r>
  <r>
    <s v="Id1378"/>
    <s v="  Lauren C"/>
    <n v="33.06"/>
    <n v="9.59"/>
    <s v="Yes"/>
    <x v="0"/>
    <x v="0"/>
    <n v="0"/>
    <x v="1"/>
    <x v="0"/>
    <x v="0"/>
    <d v="1983-06-07T00:00:00"/>
    <n v="11492.46"/>
    <x v="1"/>
    <s v="tier - 3"/>
    <x v="14"/>
    <x v="23"/>
  </r>
  <r>
    <s v="Id1379"/>
    <s v="  Daniel"/>
    <n v="26.62"/>
    <n v="6.15"/>
    <s v="Yes"/>
    <x v="0"/>
    <x v="0"/>
    <n v="0"/>
    <x v="1"/>
    <x v="1"/>
    <x v="1"/>
    <d v="1969-08-11T00:00:00"/>
    <n v="11497.69"/>
    <x v="1"/>
    <s v="tier - 1"/>
    <x v="1"/>
    <x v="34"/>
  </r>
  <r>
    <s v="Id1380"/>
    <s v="  Jaime"/>
    <n v="37.1"/>
    <n v="11.08"/>
    <s v="No"/>
    <x v="0"/>
    <x v="0"/>
    <n v="0"/>
    <x v="1"/>
    <x v="0"/>
    <x v="0"/>
    <d v="1989-10-06T00:00:00"/>
    <n v="11511.61"/>
    <x v="1"/>
    <s v="tier - 3"/>
    <x v="14"/>
    <x v="13"/>
  </r>
  <r>
    <s v="Id1381"/>
    <s v="  Erik R"/>
    <n v="18.28"/>
    <n v="7.95"/>
    <s v="No"/>
    <x v="0"/>
    <x v="0"/>
    <n v="0"/>
    <x v="1"/>
    <x v="3"/>
    <x v="0"/>
    <d v="1968-06-24T00:00:00"/>
    <n v="11512.41"/>
    <x v="1"/>
    <s v="tier - 1"/>
    <x v="8"/>
    <x v="36"/>
  </r>
  <r>
    <s v="Id1382"/>
    <s v="  Katie"/>
    <n v="35.814999999999998"/>
    <n v="6.23"/>
    <s v="No"/>
    <x v="0"/>
    <x v="0"/>
    <n v="0"/>
    <x v="1"/>
    <x v="0"/>
    <x v="1"/>
    <d v="1971-12-19T00:00:00"/>
    <n v="11520.1"/>
    <x v="1"/>
    <s v="tier - 1"/>
    <x v="1"/>
    <x v="32"/>
  </r>
  <r>
    <s v="Id1383"/>
    <s v="  Thomas A"/>
    <n v="30.69"/>
    <n v="6.5"/>
    <s v="No"/>
    <x v="0"/>
    <x v="0"/>
    <n v="0"/>
    <x v="1"/>
    <x v="0"/>
    <x v="0"/>
    <d v="1988-06-12T00:00:00"/>
    <n v="11524.25"/>
    <x v="1"/>
    <s v="tier - 1"/>
    <x v="14"/>
    <x v="15"/>
  </r>
  <r>
    <s v="Id1384"/>
    <s v="  Jean-Marc"/>
    <n v="26.125"/>
    <n v="5.22"/>
    <s v="No"/>
    <x v="0"/>
    <x v="0"/>
    <n v="0"/>
    <x v="1"/>
    <x v="1"/>
    <x v="2"/>
    <d v="1970-07-23T00:00:00"/>
    <n v="11530.12"/>
    <x v="1"/>
    <s v="tier - 1"/>
    <x v="1"/>
    <x v="33"/>
  </r>
  <r>
    <s v="Id1385"/>
    <s v="  Kerry L"/>
    <n v="34.58"/>
    <n v="6.3"/>
    <s v="No"/>
    <x v="0"/>
    <x v="1"/>
    <n v="1"/>
    <x v="1"/>
    <x v="0"/>
    <x v="1"/>
    <d v="1965-10-03T00:00:00"/>
    <n v="11534.87"/>
    <x v="1"/>
    <s v="tier - 1"/>
    <x v="12"/>
    <x v="39"/>
  </r>
  <r>
    <s v="Id1386"/>
    <s v="  Ulrich"/>
    <n v="27.4"/>
    <n v="8.84"/>
    <s v="No"/>
    <x v="0"/>
    <x v="0"/>
    <n v="0"/>
    <x v="1"/>
    <x v="1"/>
    <x v="0"/>
    <d v="1968-11-14T00:00:00"/>
    <n v="11538.42"/>
    <x v="1"/>
    <s v="tier - 1"/>
    <x v="2"/>
    <x v="36"/>
  </r>
  <r>
    <s v="Id1387"/>
    <s v="  Justin P"/>
    <n v="27.53"/>
    <n v="4.1100000000000003"/>
    <s v="No"/>
    <x v="0"/>
    <x v="0"/>
    <n v="1"/>
    <x v="1"/>
    <x v="1"/>
    <x v="2"/>
    <d v="1971-12-01T00:00:00"/>
    <n v="11540.25"/>
    <x v="1"/>
    <s v="tier - 1"/>
    <x v="1"/>
    <x v="32"/>
  </r>
  <r>
    <s v="Id1388"/>
    <s v="  Hannah E"/>
    <n v="33"/>
    <n v="4.57"/>
    <s v="No"/>
    <x v="0"/>
    <x v="0"/>
    <n v="0"/>
    <x v="1"/>
    <x v="0"/>
    <x v="2"/>
    <d v="1973-07-23T00:00:00"/>
    <n v="11552.9"/>
    <x v="1"/>
    <s v="tier - 2"/>
    <x v="2"/>
    <x v="29"/>
  </r>
  <r>
    <s v="Id1389"/>
    <s v="  David"/>
    <n v="25.78"/>
    <n v="11.06"/>
    <s v="Yes"/>
    <x v="0"/>
    <x v="0"/>
    <n v="0"/>
    <x v="1"/>
    <x v="1"/>
    <x v="0"/>
    <d v="1965-10-27T00:00:00"/>
    <n v="11554.22"/>
    <x v="1"/>
    <s v="tier - 1"/>
    <x v="0"/>
    <x v="39"/>
  </r>
  <r>
    <s v="Id1390"/>
    <s v="  Jim"/>
    <n v="22.66"/>
    <n v="10.68"/>
    <s v="No"/>
    <x v="0"/>
    <x v="0"/>
    <n v="0"/>
    <x v="1"/>
    <x v="2"/>
    <x v="0"/>
    <d v="1965-12-25T00:00:00"/>
    <n v="11566.3"/>
    <x v="1"/>
    <s v="tier - 3"/>
    <x v="5"/>
    <x v="39"/>
  </r>
  <r>
    <s v="Id1391"/>
    <s v="  Joseph P"/>
    <n v="38.81"/>
    <n v="6.14"/>
    <s v="Yes"/>
    <x v="0"/>
    <x v="0"/>
    <n v="1"/>
    <x v="1"/>
    <x v="0"/>
    <x v="1"/>
    <d v="1965-11-06T00:00:00"/>
    <n v="11576.13"/>
    <x v="1"/>
    <s v="tier - 3"/>
    <x v="2"/>
    <x v="39"/>
  </r>
  <r>
    <s v="Id1392"/>
    <s v="  Michael"/>
    <n v="38.51"/>
    <n v="5.45"/>
    <s v="Yes"/>
    <x v="0"/>
    <x v="0"/>
    <n v="0"/>
    <x v="1"/>
    <x v="0"/>
    <x v="2"/>
    <d v="1964-06-20T00:00:00"/>
    <n v="11602.75"/>
    <x v="1"/>
    <s v="tier - 1"/>
    <x v="13"/>
    <x v="38"/>
  </r>
  <r>
    <s v="Id1393"/>
    <s v="  Gina M"/>
    <n v="22.98"/>
    <n v="6.14"/>
    <s v="Yes"/>
    <x v="0"/>
    <x v="0"/>
    <n v="0"/>
    <x v="1"/>
    <x v="2"/>
    <x v="1"/>
    <d v="1986-07-17T00:00:00"/>
    <n v="11625.11"/>
    <x v="1"/>
    <s v="tier - 3"/>
    <x v="15"/>
    <x v="18"/>
  </r>
  <r>
    <s v="Id1394"/>
    <s v="  Shantel C"/>
    <n v="15.65"/>
    <n v="7.85"/>
    <s v="No"/>
    <x v="0"/>
    <x v="0"/>
    <n v="0"/>
    <x v="1"/>
    <x v="3"/>
    <x v="0"/>
    <d v="1966-10-04T00:00:00"/>
    <n v="11657.72"/>
    <x v="1"/>
    <s v="tier - 2"/>
    <x v="8"/>
    <x v="37"/>
  </r>
  <r>
    <s v="Id1395"/>
    <s v="  Brian"/>
    <n v="39.97"/>
    <n v="4.09"/>
    <s v="No"/>
    <x v="0"/>
    <x v="0"/>
    <n v="1"/>
    <x v="1"/>
    <x v="0"/>
    <x v="2"/>
    <d v="1994-07-20T00:00:00"/>
    <n v="11657.81"/>
    <x v="1"/>
    <s v="tier - 2"/>
    <x v="9"/>
    <x v="11"/>
  </r>
  <r>
    <s v="Id1396"/>
    <s v="  Brian"/>
    <n v="37.22"/>
    <n v="4.62"/>
    <s v="No"/>
    <x v="0"/>
    <x v="1"/>
    <n v="1"/>
    <x v="1"/>
    <x v="0"/>
    <x v="2"/>
    <d v="1966-07-06T00:00:00"/>
    <n v="11658.12"/>
    <x v="1"/>
    <s v="tier - 1"/>
    <x v="8"/>
    <x v="37"/>
  </r>
  <r>
    <s v="Id1397"/>
    <s v="  Jessica R"/>
    <n v="41.325000000000003"/>
    <n v="5.77"/>
    <s v="No"/>
    <x v="0"/>
    <x v="0"/>
    <n v="0"/>
    <x v="1"/>
    <x v="0"/>
    <x v="1"/>
    <d v="1966-08-23T00:00:00"/>
    <n v="11658.38"/>
    <x v="1"/>
    <s v="tier - 3"/>
    <x v="8"/>
    <x v="37"/>
  </r>
  <r>
    <s v="Id1398"/>
    <s v="  Robyn"/>
    <n v="40.31"/>
    <n v="5.84"/>
    <s v="No"/>
    <x v="0"/>
    <x v="0"/>
    <n v="0"/>
    <x v="1"/>
    <x v="0"/>
    <x v="1"/>
    <d v="1966-11-09T00:00:00"/>
    <n v="11674.13"/>
    <x v="1"/>
    <s v="tier - 1"/>
    <x v="2"/>
    <x v="37"/>
  </r>
  <r>
    <s v="Id1399"/>
    <s v="  Ashley"/>
    <n v="29.48"/>
    <n v="4.91"/>
    <s v="No"/>
    <x v="0"/>
    <x v="0"/>
    <n v="0"/>
    <x v="1"/>
    <x v="1"/>
    <x v="2"/>
    <d v="1970-12-01T00:00:00"/>
    <n v="11696.52"/>
    <x v="1"/>
    <s v="tier - 1"/>
    <x v="11"/>
    <x v="33"/>
  </r>
  <r>
    <s v="Id1400"/>
    <s v="  Dana"/>
    <n v="33.155000000000001"/>
    <n v="5.07"/>
    <s v="No"/>
    <x v="0"/>
    <x v="0"/>
    <n v="0"/>
    <x v="1"/>
    <x v="0"/>
    <x v="2"/>
    <d v="1982-10-21T00:00:00"/>
    <n v="11712.97"/>
    <x v="1"/>
    <s v="tier - 2"/>
    <x v="11"/>
    <x v="23"/>
  </r>
  <r>
    <s v="Id1401"/>
    <s v="  Jessica F"/>
    <n v="42.85"/>
    <n v="5.81"/>
    <s v="Yes"/>
    <x v="0"/>
    <x v="0"/>
    <n v="0"/>
    <x v="1"/>
    <x v="0"/>
    <x v="1"/>
    <d v="1969-10-12T00:00:00"/>
    <n v="11729.68"/>
    <x v="1"/>
    <s v="tier - 1"/>
    <x v="8"/>
    <x v="34"/>
  </r>
  <r>
    <s v="Id1402"/>
    <s v="  Lindsey"/>
    <n v="32.340000000000003"/>
    <n v="11.2"/>
    <s v="No"/>
    <x v="0"/>
    <x v="0"/>
    <n v="0"/>
    <x v="1"/>
    <x v="0"/>
    <x v="0"/>
    <d v="1984-11-26T00:00:00"/>
    <n v="11730.82"/>
    <x v="1"/>
    <s v="tier - 3"/>
    <x v="14"/>
    <x v="21"/>
  </r>
  <r>
    <s v="Id1403"/>
    <s v="  Kelly A"/>
    <n v="27.5"/>
    <n v="10.75"/>
    <s v="No"/>
    <x v="0"/>
    <x v="0"/>
    <n v="0"/>
    <x v="1"/>
    <x v="1"/>
    <x v="0"/>
    <d v="1964-11-09T00:00:00"/>
    <n v="11735.88"/>
    <x v="1"/>
    <s v="tier - 1"/>
    <x v="1"/>
    <x v="38"/>
  </r>
  <r>
    <s v="Id1404"/>
    <s v="  Brooke E"/>
    <n v="25.8"/>
    <n v="7.8"/>
    <s v="No"/>
    <x v="0"/>
    <x v="0"/>
    <n v="0"/>
    <x v="1"/>
    <x v="1"/>
    <x v="0"/>
    <d v="1988-09-05T00:00:00"/>
    <n v="11737.85"/>
    <x v="1"/>
    <s v="tier - 1"/>
    <x v="2"/>
    <x v="15"/>
  </r>
  <r>
    <s v="Id1405"/>
    <s v="  Katelyn E"/>
    <n v="25"/>
    <n v="7.04"/>
    <s v="No"/>
    <x v="0"/>
    <x v="0"/>
    <n v="0"/>
    <x v="1"/>
    <x v="1"/>
    <x v="0"/>
    <d v="1969-11-12T00:00:00"/>
    <n v="11741.73"/>
    <x v="1"/>
    <s v="tier - 1"/>
    <x v="2"/>
    <x v="34"/>
  </r>
  <r>
    <s v="Id1406"/>
    <s v="  Adam"/>
    <n v="41.2"/>
    <n v="4.18"/>
    <s v="Yes"/>
    <x v="0"/>
    <x v="0"/>
    <n v="0"/>
    <x v="1"/>
    <x v="0"/>
    <x v="2"/>
    <d v="1963-06-09T00:00:00"/>
    <n v="11743.3"/>
    <x v="1"/>
    <s v="tier - 3"/>
    <x v="0"/>
    <x v="42"/>
  </r>
  <r>
    <s v="Id1407"/>
    <s v="  Dana"/>
    <n v="17.78"/>
    <n v="8.19"/>
    <s v="No"/>
    <x v="0"/>
    <x v="0"/>
    <n v="0"/>
    <x v="1"/>
    <x v="3"/>
    <x v="0"/>
    <d v="1964-12-02T00:00:00"/>
    <n v="11743.93"/>
    <x v="1"/>
    <s v="tier - 1"/>
    <x v="1"/>
    <x v="38"/>
  </r>
  <r>
    <s v="Id1408"/>
    <s v="  Eric W"/>
    <n v="40.119999999999997"/>
    <n v="6.22"/>
    <s v="Yes"/>
    <x v="0"/>
    <x v="1"/>
    <n v="1"/>
    <x v="1"/>
    <x v="0"/>
    <x v="1"/>
    <d v="1979-11-06T00:00:00"/>
    <n v="11752.68"/>
    <x v="1"/>
    <s v="tier - 1"/>
    <x v="14"/>
    <x v="25"/>
  </r>
  <r>
    <s v="Id1409"/>
    <s v="  Matthew D"/>
    <n v="19.350000000000001"/>
    <n v="8.2200000000000006"/>
    <s v="Yes"/>
    <x v="0"/>
    <x v="0"/>
    <n v="0"/>
    <x v="1"/>
    <x v="2"/>
    <x v="0"/>
    <d v="1966-07-25T00:00:00"/>
    <n v="11763"/>
    <x v="1"/>
    <s v="tier - 3"/>
    <x v="5"/>
    <x v="37"/>
  </r>
  <r>
    <s v="Id1410"/>
    <s v="  Eoghan"/>
    <n v="36.69"/>
    <n v="6.15"/>
    <s v="No"/>
    <x v="0"/>
    <x v="0"/>
    <n v="0"/>
    <x v="1"/>
    <x v="0"/>
    <x v="1"/>
    <d v="1982-11-20T00:00:00"/>
    <n v="11773.06"/>
    <x v="1"/>
    <s v="tier - 3"/>
    <x v="14"/>
    <x v="23"/>
  </r>
  <r>
    <s v="Id1411"/>
    <s v="  Pamela W"/>
    <n v="28.51"/>
    <n v="5.65"/>
    <s v="Yes"/>
    <x v="0"/>
    <x v="0"/>
    <n v="1"/>
    <x v="1"/>
    <x v="1"/>
    <x v="2"/>
    <d v="1965-10-03T00:00:00"/>
    <n v="11830.61"/>
    <x v="1"/>
    <s v="tier - 1"/>
    <x v="1"/>
    <x v="39"/>
  </r>
  <r>
    <s v="Id1412"/>
    <s v="  Lindsey M"/>
    <n v="30.21"/>
    <n v="5.5"/>
    <s v="No"/>
    <x v="0"/>
    <x v="0"/>
    <n v="1"/>
    <x v="1"/>
    <x v="0"/>
    <x v="2"/>
    <d v="1964-06-27T00:00:00"/>
    <n v="11833.78"/>
    <x v="1"/>
    <s v="tier - 3"/>
    <x v="0"/>
    <x v="38"/>
  </r>
  <r>
    <s v="Id1413"/>
    <s v="  Kassie"/>
    <n v="24.33"/>
    <n v="8"/>
    <s v="No"/>
    <x v="0"/>
    <x v="0"/>
    <n v="0"/>
    <x v="1"/>
    <x v="2"/>
    <x v="0"/>
    <d v="1964-09-11T00:00:00"/>
    <n v="11837.16"/>
    <x v="1"/>
    <s v="tier - 3"/>
    <x v="2"/>
    <x v="38"/>
  </r>
  <r>
    <s v="Id1414"/>
    <s v="  Matthew"/>
    <n v="19.855"/>
    <n v="5.71"/>
    <s v="Yes"/>
    <x v="0"/>
    <x v="0"/>
    <n v="0"/>
    <x v="1"/>
    <x v="2"/>
    <x v="1"/>
    <d v="1965-09-25T00:00:00"/>
    <n v="11840.78"/>
    <x v="1"/>
    <s v="tier - 2"/>
    <x v="1"/>
    <x v="39"/>
  </r>
  <r>
    <s v="Id1415"/>
    <s v="  Ruben Dario"/>
    <n v="25.364999999999998"/>
    <n v="11.71"/>
    <s v="No"/>
    <x v="0"/>
    <x v="0"/>
    <n v="0"/>
    <x v="1"/>
    <x v="1"/>
    <x v="0"/>
    <d v="1964-07-11T00:00:00"/>
    <n v="11842.44"/>
    <x v="1"/>
    <s v="tier - 2"/>
    <x v="2"/>
    <x v="38"/>
  </r>
  <r>
    <s v="Id1416"/>
    <s v="  Kevin"/>
    <n v="29.6"/>
    <n v="6.17"/>
    <s v="Yes"/>
    <x v="0"/>
    <x v="1"/>
    <n v="1"/>
    <x v="1"/>
    <x v="1"/>
    <x v="1"/>
    <d v="1965-11-10T00:00:00"/>
    <n v="11842.62"/>
    <x v="1"/>
    <s v="tier - 3"/>
    <x v="1"/>
    <x v="39"/>
  </r>
  <r>
    <s v="Id1417"/>
    <s v="  Lindsay M"/>
    <n v="39.43"/>
    <n v="6.1"/>
    <s v="Yes"/>
    <x v="0"/>
    <x v="1"/>
    <n v="1"/>
    <x v="1"/>
    <x v="0"/>
    <x v="1"/>
    <d v="1964-06-27T00:00:00"/>
    <n v="11848.14"/>
    <x v="1"/>
    <s v="tier - 2"/>
    <x v="2"/>
    <x v="38"/>
  </r>
  <r>
    <s v="Id1418"/>
    <s v="  Amanda"/>
    <n v="27.34"/>
    <n v="5.19"/>
    <s v="Yes"/>
    <x v="0"/>
    <x v="0"/>
    <n v="1"/>
    <x v="1"/>
    <x v="1"/>
    <x v="2"/>
    <d v="1964-09-29T00:00:00"/>
    <n v="11856.41"/>
    <x v="1"/>
    <s v="tier - 2"/>
    <x v="0"/>
    <x v="38"/>
  </r>
  <r>
    <s v="Id1419"/>
    <s v="  James"/>
    <n v="39.01"/>
    <n v="5.37"/>
    <s v="Yes"/>
    <x v="0"/>
    <x v="0"/>
    <n v="0"/>
    <x v="1"/>
    <x v="0"/>
    <x v="2"/>
    <d v="1974-07-07T00:00:00"/>
    <n v="11858.56"/>
    <x v="1"/>
    <s v="tier - 3"/>
    <x v="2"/>
    <x v="28"/>
  </r>
  <r>
    <s v="Id1420"/>
    <s v="  Samuel H"/>
    <n v="18.989999999999998"/>
    <n v="10.82"/>
    <s v="Yes"/>
    <x v="0"/>
    <x v="0"/>
    <n v="0"/>
    <x v="1"/>
    <x v="2"/>
    <x v="0"/>
    <d v="1967-08-24T00:00:00"/>
    <n v="11879.1"/>
    <x v="1"/>
    <s v="tier - 3"/>
    <x v="8"/>
    <x v="40"/>
  </r>
  <r>
    <s v="Id1421"/>
    <s v="  Jenni"/>
    <n v="42.3"/>
    <n v="6.06"/>
    <s v="Yes"/>
    <x v="0"/>
    <x v="0"/>
    <n v="0"/>
    <x v="1"/>
    <x v="0"/>
    <x v="1"/>
    <d v="1967-07-14T00:00:00"/>
    <n v="11881.36"/>
    <x v="1"/>
    <s v="tier - 2"/>
    <x v="2"/>
    <x v="40"/>
  </r>
  <r>
    <s v="Id1422"/>
    <s v="  Estuardo F"/>
    <n v="39.805"/>
    <n v="5.91"/>
    <s v="No"/>
    <x v="0"/>
    <x v="0"/>
    <n v="0"/>
    <x v="1"/>
    <x v="0"/>
    <x v="1"/>
    <d v="1967-10-29T00:00:00"/>
    <n v="11881.97"/>
    <x v="1"/>
    <s v="tier - 1"/>
    <x v="0"/>
    <x v="40"/>
  </r>
  <r>
    <s v="Id1423"/>
    <s v="  Brett"/>
    <n v="33.700000000000003"/>
    <n v="5.87"/>
    <s v="No"/>
    <x v="0"/>
    <x v="0"/>
    <n v="0"/>
    <x v="1"/>
    <x v="0"/>
    <x v="1"/>
    <d v="2004-06-02T00:00:00"/>
    <n v="11884.05"/>
    <x v="1"/>
    <s v="tier - 3"/>
    <x v="0"/>
    <x v="12"/>
  </r>
  <r>
    <s v="Id1424"/>
    <s v="  Sharon E"/>
    <n v="36.195"/>
    <n v="6.22"/>
    <s v="No"/>
    <x v="0"/>
    <x v="0"/>
    <n v="0"/>
    <x v="1"/>
    <x v="0"/>
    <x v="1"/>
    <d v="1964-11-19T00:00:00"/>
    <n v="11918.2"/>
    <x v="1"/>
    <s v="tier - 1"/>
    <x v="11"/>
    <x v="38"/>
  </r>
  <r>
    <s v="Id1425"/>
    <s v="  Jacob W√¶ver"/>
    <n v="32.6"/>
    <n v="5.73"/>
    <s v="No"/>
    <x v="0"/>
    <x v="1"/>
    <n v="1"/>
    <x v="1"/>
    <x v="0"/>
    <x v="1"/>
    <d v="1964-12-20T00:00:00"/>
    <n v="11931.13"/>
    <x v="1"/>
    <s v="tier - 1"/>
    <x v="4"/>
    <x v="38"/>
  </r>
  <r>
    <s v="Id1426"/>
    <s v="  Scott"/>
    <n v="30.2"/>
    <n v="5.7"/>
    <s v="No"/>
    <x v="0"/>
    <x v="0"/>
    <n v="0"/>
    <x v="1"/>
    <x v="0"/>
    <x v="1"/>
    <d v="1964-08-02T00:00:00"/>
    <n v="11938.26"/>
    <x v="1"/>
    <s v="tier - 3"/>
    <x v="4"/>
    <x v="38"/>
  </r>
  <r>
    <s v="Id1427"/>
    <s v="  Brooke S"/>
    <n v="27.645"/>
    <n v="9.91"/>
    <s v="No"/>
    <x v="0"/>
    <x v="0"/>
    <n v="0"/>
    <x v="1"/>
    <x v="1"/>
    <x v="0"/>
    <d v="1991-10-19T00:00:00"/>
    <n v="11941.83"/>
    <x v="1"/>
    <s v="tier - 1"/>
    <x v="9"/>
    <x v="14"/>
  </r>
  <r>
    <s v="Id1428"/>
    <s v="  Kaye A"/>
    <n v="26.41"/>
    <n v="11.4"/>
    <s v="No"/>
    <x v="0"/>
    <x v="0"/>
    <n v="0"/>
    <x v="1"/>
    <x v="1"/>
    <x v="0"/>
    <d v="1964-12-25T00:00:00"/>
    <n v="11944.59"/>
    <x v="1"/>
    <s v="tier - 2"/>
    <x v="5"/>
    <x v="38"/>
  </r>
  <r>
    <s v="Id1429"/>
    <s v="  Carolyn"/>
    <n v="34.1"/>
    <n v="6.29"/>
    <s v="Yes"/>
    <x v="0"/>
    <x v="1"/>
    <n v="1"/>
    <x v="1"/>
    <x v="0"/>
    <x v="1"/>
    <d v="1965-11-01T00:00:00"/>
    <n v="11945.13"/>
    <x v="1"/>
    <s v="tier - 2"/>
    <x v="1"/>
    <x v="39"/>
  </r>
  <r>
    <s v="Id1430"/>
    <s v="  Daniel C"/>
    <n v="17.3"/>
    <n v="9.2799999999999994"/>
    <s v="No"/>
    <x v="0"/>
    <x v="0"/>
    <n v="0"/>
    <x v="1"/>
    <x v="3"/>
    <x v="0"/>
    <d v="1964-09-29T00:00:00"/>
    <n v="11946.63"/>
    <x v="1"/>
    <s v="tier - 2"/>
    <x v="0"/>
    <x v="38"/>
  </r>
  <r>
    <s v="Id1431"/>
    <s v="  Laurie A"/>
    <n v="35.020000000000003"/>
    <n v="4.78"/>
    <s v="No"/>
    <x v="0"/>
    <x v="1"/>
    <n v="1"/>
    <x v="1"/>
    <x v="0"/>
    <x v="2"/>
    <d v="1967-12-22T00:00:00"/>
    <n v="11987.17"/>
    <x v="1"/>
    <s v="tier - 3"/>
    <x v="0"/>
    <x v="40"/>
  </r>
  <r>
    <s v="Id1432"/>
    <s v="  Nicole"/>
    <n v="37.1"/>
    <n v="8.8699999999999992"/>
    <s v="Yes"/>
    <x v="0"/>
    <x v="0"/>
    <n v="0"/>
    <x v="1"/>
    <x v="0"/>
    <x v="0"/>
    <d v="1983-07-04T00:00:00"/>
    <n v="11987.68"/>
    <x v="1"/>
    <s v="tier - 2"/>
    <x v="14"/>
    <x v="22"/>
  </r>
  <r>
    <s v="Id1433"/>
    <s v="  Shelby"/>
    <n v="16.79"/>
    <n v="11.4"/>
    <s v="No"/>
    <x v="0"/>
    <x v="0"/>
    <n v="0"/>
    <x v="1"/>
    <x v="3"/>
    <x v="0"/>
    <d v="1993-12-12T00:00:00"/>
    <n v="11994.89"/>
    <x v="1"/>
    <s v="tier - 2"/>
    <x v="1"/>
    <x v="1"/>
  </r>
  <r>
    <s v="Id1434"/>
    <s v="  Allison"/>
    <n v="31.635000000000002"/>
    <n v="9.1300000000000008"/>
    <s v="Yes"/>
    <x v="0"/>
    <x v="0"/>
    <n v="0"/>
    <x v="1"/>
    <x v="0"/>
    <x v="0"/>
    <d v="1982-10-17T00:00:00"/>
    <n v="12001.29"/>
    <x v="1"/>
    <s v="tier - 3"/>
    <x v="11"/>
    <x v="23"/>
  </r>
  <r>
    <s v="Id1435"/>
    <s v="  Leticia"/>
    <n v="24.19"/>
    <n v="6.22"/>
    <s v="Yes"/>
    <x v="0"/>
    <x v="1"/>
    <n v="1"/>
    <x v="1"/>
    <x v="2"/>
    <x v="1"/>
    <d v="1965-06-09T00:00:00"/>
    <n v="12029.29"/>
    <x v="1"/>
    <s v="tier - 2"/>
    <x v="8"/>
    <x v="39"/>
  </r>
  <r>
    <s v="Id1436"/>
    <s v="  John S"/>
    <n v="35.29"/>
    <n v="5.9"/>
    <s v="No"/>
    <x v="0"/>
    <x v="1"/>
    <n v="1"/>
    <x v="1"/>
    <x v="0"/>
    <x v="1"/>
    <d v="1965-10-29T00:00:00"/>
    <n v="12032.33"/>
    <x v="1"/>
    <s v="tier - 1"/>
    <x v="2"/>
    <x v="39"/>
  </r>
  <r>
    <s v="Id1437"/>
    <s v="  April"/>
    <n v="35.299999999999997"/>
    <n v="4.45"/>
    <s v="No"/>
    <x v="0"/>
    <x v="0"/>
    <n v="0"/>
    <x v="1"/>
    <x v="0"/>
    <x v="2"/>
    <d v="1979-10-16T00:00:00"/>
    <n v="12035.18"/>
    <x v="1"/>
    <s v="tier - 3"/>
    <x v="11"/>
    <x v="25"/>
  </r>
  <r>
    <s v="Id1438"/>
    <s v="  Ashley N"/>
    <n v="35.64"/>
    <n v="6.17"/>
    <s v="No"/>
    <x v="0"/>
    <x v="1"/>
    <n v="1"/>
    <x v="1"/>
    <x v="0"/>
    <x v="1"/>
    <d v="1966-11-24T00:00:00"/>
    <n v="12044.34"/>
    <x v="1"/>
    <s v="tier - 1"/>
    <x v="1"/>
    <x v="37"/>
  </r>
  <r>
    <s v="Id1439"/>
    <s v="  Madeleine"/>
    <n v="33.1"/>
    <n v="4.93"/>
    <s v="No"/>
    <x v="0"/>
    <x v="0"/>
    <n v="0"/>
    <x v="1"/>
    <x v="0"/>
    <x v="2"/>
    <d v="1986-09-07T00:00:00"/>
    <n v="12048.13"/>
    <x v="1"/>
    <s v="tier - 2"/>
    <x v="14"/>
    <x v="18"/>
  </r>
  <r>
    <s v="Id1440"/>
    <s v="  Nelly S"/>
    <n v="26.41"/>
    <n v="7.32"/>
    <s v="Yes"/>
    <x v="0"/>
    <x v="0"/>
    <n v="1"/>
    <x v="1"/>
    <x v="1"/>
    <x v="0"/>
    <d v="1984-09-02T00:00:00"/>
    <n v="12091.34"/>
    <x v="1"/>
    <s v="tier - 2"/>
    <x v="15"/>
    <x v="21"/>
  </r>
  <r>
    <s v="Id1441"/>
    <s v="  Meredith S"/>
    <n v="29.9"/>
    <n v="5.27"/>
    <s v="No"/>
    <x v="0"/>
    <x v="1"/>
    <n v="1"/>
    <x v="1"/>
    <x v="1"/>
    <x v="2"/>
    <d v="1968-06-21T00:00:00"/>
    <n v="12094.48"/>
    <x v="1"/>
    <s v="tier - 3"/>
    <x v="2"/>
    <x v="36"/>
  </r>
  <r>
    <s v="Id1442"/>
    <s v="  Kevin"/>
    <n v="25.24"/>
    <n v="5.82"/>
    <s v="No"/>
    <x v="0"/>
    <x v="0"/>
    <n v="1"/>
    <x v="1"/>
    <x v="1"/>
    <x v="1"/>
    <d v="1968-12-09T00:00:00"/>
    <n v="12096.65"/>
    <x v="1"/>
    <s v="tier - 1"/>
    <x v="8"/>
    <x v="36"/>
  </r>
  <r>
    <s v="Id1443"/>
    <s v="  Lisa"/>
    <n v="25.08"/>
    <n v="5.8"/>
    <s v="No"/>
    <x v="0"/>
    <x v="1"/>
    <n v="1"/>
    <x v="1"/>
    <x v="1"/>
    <x v="1"/>
    <d v="1968-10-25T00:00:00"/>
    <n v="12105.32"/>
    <x v="1"/>
    <s v="tier - 3"/>
    <x v="2"/>
    <x v="36"/>
  </r>
  <r>
    <s v="Id1444"/>
    <s v="  Katherine A"/>
    <n v="29.164999999999999"/>
    <n v="4.87"/>
    <s v="No"/>
    <x v="1"/>
    <x v="0"/>
    <n v="1"/>
    <x v="1"/>
    <x v="1"/>
    <x v="2"/>
    <d v="1963-07-20T00:00:00"/>
    <n v="12124.99"/>
    <x v="1"/>
    <s v="tier - 1"/>
    <x v="1"/>
    <x v="42"/>
  </r>
  <r>
    <s v="Id1445"/>
    <s v="  Steve"/>
    <n v="15.05"/>
    <n v="8.1199999999999992"/>
    <s v="No"/>
    <x v="0"/>
    <x v="0"/>
    <n v="0"/>
    <x v="1"/>
    <x v="3"/>
    <x v="0"/>
    <d v="1963-06-04T00:00:00"/>
    <n v="12129.61"/>
    <x v="1"/>
    <s v="tier - 1"/>
    <x v="1"/>
    <x v="41"/>
  </r>
  <r>
    <s v="Id1446"/>
    <s v="  Kate L"/>
    <n v="19.95"/>
    <n v="4.3600000000000003"/>
    <s v="No"/>
    <x v="0"/>
    <x v="0"/>
    <n v="2"/>
    <x v="1"/>
    <x v="2"/>
    <x v="2"/>
    <d v="1991-11-06T00:00:00"/>
    <n v="12130.8"/>
    <x v="1"/>
    <s v="tier - 3"/>
    <x v="14"/>
    <x v="14"/>
  </r>
  <r>
    <s v="Id1447"/>
    <s v="  Beth"/>
    <n v="16.66"/>
    <n v="9.16"/>
    <s v="No"/>
    <x v="0"/>
    <x v="0"/>
    <n v="0"/>
    <x v="1"/>
    <x v="3"/>
    <x v="0"/>
    <d v="1974-09-16T00:00:00"/>
    <n v="12137.6"/>
    <x v="1"/>
    <s v="tier - 3"/>
    <x v="1"/>
    <x v="28"/>
  </r>
  <r>
    <s v="Id1448"/>
    <s v="  Katharine"/>
    <n v="16.62"/>
    <n v="9.14"/>
    <s v="No"/>
    <x v="0"/>
    <x v="0"/>
    <n v="0"/>
    <x v="1"/>
    <x v="3"/>
    <x v="0"/>
    <d v="1962-11-04T00:00:00"/>
    <n v="12142.58"/>
    <x v="1"/>
    <s v="tier - 2"/>
    <x v="0"/>
    <x v="41"/>
  </r>
  <r>
    <s v="Id1449"/>
    <s v="  Heather L"/>
    <n v="15.36"/>
    <n v="5.49"/>
    <s v="Yes"/>
    <x v="0"/>
    <x v="0"/>
    <n v="2"/>
    <x v="1"/>
    <x v="3"/>
    <x v="2"/>
    <d v="1962-09-15T00:00:00"/>
    <n v="12146.97"/>
    <x v="1"/>
    <s v="tier - 3"/>
    <x v="2"/>
    <x v="41"/>
  </r>
  <r>
    <s v="Id1450"/>
    <s v="  Desiree"/>
    <n v="27.74"/>
    <n v="5.96"/>
    <s v="Yes"/>
    <x v="0"/>
    <x v="0"/>
    <n v="0"/>
    <x v="1"/>
    <x v="1"/>
    <x v="1"/>
    <d v="1987-10-05T00:00:00"/>
    <n v="12148.2"/>
    <x v="1"/>
    <s v="tier - 3"/>
    <x v="1"/>
    <x v="17"/>
  </r>
  <r>
    <s v="Id1451"/>
    <s v="  Peter B"/>
    <n v="22.44"/>
    <n v="4.62"/>
    <s v="Yes"/>
    <x v="0"/>
    <x v="0"/>
    <n v="0"/>
    <x v="1"/>
    <x v="2"/>
    <x v="2"/>
    <d v="1991-08-29T00:00:00"/>
    <n v="12198.64"/>
    <x v="1"/>
    <s v="tier - 3"/>
    <x v="14"/>
    <x v="14"/>
  </r>
  <r>
    <s v="Id1452"/>
    <s v="  Adam"/>
    <n v="37.049999999999997"/>
    <n v="9.9600000000000009"/>
    <s v="Yes"/>
    <x v="0"/>
    <x v="0"/>
    <n v="0"/>
    <x v="1"/>
    <x v="0"/>
    <x v="0"/>
    <d v="1977-08-14T00:00:00"/>
    <n v="12218.7"/>
    <x v="1"/>
    <s v="tier - 1"/>
    <x v="1"/>
    <x v="26"/>
  </r>
  <r>
    <s v="Id1453"/>
    <s v="  Jeremy J"/>
    <n v="22.95"/>
    <n v="10.53"/>
    <s v="No"/>
    <x v="0"/>
    <x v="0"/>
    <n v="2"/>
    <x v="1"/>
    <x v="2"/>
    <x v="0"/>
    <d v="1964-07-20T00:00:00"/>
    <n v="12222.9"/>
    <x v="1"/>
    <s v="tier - 2"/>
    <x v="1"/>
    <x v="38"/>
  </r>
  <r>
    <s v="Id1454"/>
    <s v="  Adam C"/>
    <n v="34.200000000000003"/>
    <n v="6.69"/>
    <s v="Yes"/>
    <x v="0"/>
    <x v="0"/>
    <n v="0"/>
    <x v="1"/>
    <x v="0"/>
    <x v="0"/>
    <d v="1964-07-02T00:00:00"/>
    <n v="12224.35"/>
    <x v="1"/>
    <s v="tier - 1"/>
    <x v="1"/>
    <x v="38"/>
  </r>
  <r>
    <s v="Id1455"/>
    <s v="  Jon"/>
    <n v="30.59"/>
    <n v="9.5500000000000007"/>
    <s v="Yes"/>
    <x v="0"/>
    <x v="0"/>
    <n v="0"/>
    <x v="1"/>
    <x v="0"/>
    <x v="0"/>
    <d v="1964-06-24T00:00:00"/>
    <n v="12231.61"/>
    <x v="1"/>
    <s v="tier - 3"/>
    <x v="1"/>
    <x v="38"/>
  </r>
  <r>
    <s v="Id1456"/>
    <s v="  Steven J"/>
    <n v="25.51"/>
    <n v="6.05"/>
    <s v="No"/>
    <x v="0"/>
    <x v="0"/>
    <n v="0"/>
    <x v="1"/>
    <x v="1"/>
    <x v="1"/>
    <d v="1963-07-19T00:00:00"/>
    <n v="12233.83"/>
    <x v="1"/>
    <s v="tier - 1"/>
    <x v="2"/>
    <x v="42"/>
  </r>
  <r>
    <s v="Id1457"/>
    <s v="  Jessica P"/>
    <n v="29.04"/>
    <n v="10.56"/>
    <s v="Yes"/>
    <x v="0"/>
    <x v="0"/>
    <n v="1"/>
    <x v="1"/>
    <x v="1"/>
    <x v="0"/>
    <d v="1964-10-15T00:00:00"/>
    <n v="12235.84"/>
    <x v="1"/>
    <s v="tier - 3"/>
    <x v="1"/>
    <x v="38"/>
  </r>
  <r>
    <s v="Id1458"/>
    <s v="  Ashley"/>
    <n v="22.135000000000002"/>
    <n v="10.81"/>
    <s v="Yes"/>
    <x v="0"/>
    <x v="0"/>
    <n v="1"/>
    <x v="1"/>
    <x v="2"/>
    <x v="0"/>
    <d v="1966-07-29T00:00:00"/>
    <n v="12237.73"/>
    <x v="1"/>
    <s v="tier - 3"/>
    <x v="1"/>
    <x v="37"/>
  </r>
  <r>
    <s v="Id1459"/>
    <s v="  Arturo H"/>
    <n v="21.375"/>
    <n v="4.32"/>
    <s v="No"/>
    <x v="0"/>
    <x v="0"/>
    <n v="0"/>
    <x v="1"/>
    <x v="2"/>
    <x v="2"/>
    <d v="1963-07-17T00:00:00"/>
    <n v="12244.53"/>
    <x v="1"/>
    <s v="tier - 1"/>
    <x v="0"/>
    <x v="42"/>
  </r>
  <r>
    <s v="Id1460"/>
    <s v="  Ketil"/>
    <n v="29.19"/>
    <n v="4.37"/>
    <s v="No"/>
    <x v="0"/>
    <x v="0"/>
    <n v="0"/>
    <x v="1"/>
    <x v="1"/>
    <x v="2"/>
    <d v="1974-06-23T00:00:00"/>
    <n v="12245.17"/>
    <x v="1"/>
    <s v="tier - 1"/>
    <x v="1"/>
    <x v="28"/>
  </r>
  <r>
    <s v="Id1461"/>
    <s v="  Katie"/>
    <n v="31.92"/>
    <n v="4.8099999999999996"/>
    <s v="Yes"/>
    <x v="0"/>
    <x v="1"/>
    <n v="1"/>
    <x v="1"/>
    <x v="0"/>
    <x v="2"/>
    <d v="1989-11-23T00:00:00"/>
    <n v="12254.44"/>
    <x v="1"/>
    <s v="tier - 3"/>
    <x v="14"/>
    <x v="13"/>
  </r>
  <r>
    <s v="Id1462"/>
    <s v="  Christi"/>
    <n v="26.315000000000001"/>
    <n v="4.5599999999999996"/>
    <s v="Yes"/>
    <x v="0"/>
    <x v="1"/>
    <n v="1"/>
    <x v="1"/>
    <x v="1"/>
    <x v="2"/>
    <d v="1986-08-13T00:00:00"/>
    <n v="12255.04"/>
    <x v="1"/>
    <s v="tier - 2"/>
    <x v="14"/>
    <x v="18"/>
  </r>
  <r>
    <s v="Id1463"/>
    <s v="  Alan"/>
    <n v="35.299999999999997"/>
    <n v="4.3899999999999997"/>
    <s v="No"/>
    <x v="0"/>
    <x v="0"/>
    <n v="0"/>
    <x v="1"/>
    <x v="0"/>
    <x v="2"/>
    <d v="1966-12-06T00:00:00"/>
    <n v="12265.51"/>
    <x v="1"/>
    <s v="tier - 3"/>
    <x v="0"/>
    <x v="37"/>
  </r>
  <r>
    <s v="Id1464"/>
    <s v="  Edivaldo B"/>
    <n v="18.91"/>
    <n v="11.44"/>
    <s v="No"/>
    <x v="0"/>
    <x v="0"/>
    <n v="0"/>
    <x v="1"/>
    <x v="2"/>
    <x v="0"/>
    <d v="1967-12-30T00:00:00"/>
    <n v="12268.63"/>
    <x v="1"/>
    <s v="tier - 1"/>
    <x v="1"/>
    <x v="40"/>
  </r>
  <r>
    <s v="Id1465"/>
    <s v="  Eve"/>
    <n v="22.41"/>
    <n v="11.37"/>
    <s v="Yes"/>
    <x v="0"/>
    <x v="0"/>
    <n v="1"/>
    <x v="1"/>
    <x v="2"/>
    <x v="0"/>
    <d v="1967-08-28T00:00:00"/>
    <n v="12269.69"/>
    <x v="1"/>
    <s v="tier - 2"/>
    <x v="1"/>
    <x v="40"/>
  </r>
  <r>
    <s v="Id1466"/>
    <s v="  Devin"/>
    <n v="22.704999999999998"/>
    <n v="6.14"/>
    <s v="No"/>
    <x v="0"/>
    <x v="0"/>
    <n v="0"/>
    <x v="1"/>
    <x v="2"/>
    <x v="1"/>
    <d v="1966-11-16T00:00:00"/>
    <n v="12282.03"/>
    <x v="1"/>
    <s v="tier - 1"/>
    <x v="7"/>
    <x v="37"/>
  </r>
  <r>
    <s v="Id1467"/>
    <s v="  Shaun R"/>
    <n v="37.18"/>
    <n v="4.8899999999999997"/>
    <s v="No"/>
    <x v="0"/>
    <x v="0"/>
    <n v="0"/>
    <x v="1"/>
    <x v="0"/>
    <x v="2"/>
    <d v="1990-10-29T00:00:00"/>
    <n v="12282.38"/>
    <x v="1"/>
    <s v="tier - 1"/>
    <x v="2"/>
    <x v="16"/>
  </r>
  <r>
    <s v="Id1468"/>
    <s v="  Adrian"/>
    <n v="35.97"/>
    <n v="4.5999999999999996"/>
    <s v="No"/>
    <x v="0"/>
    <x v="0"/>
    <n v="0"/>
    <x v="1"/>
    <x v="0"/>
    <x v="2"/>
    <d v="1963-10-28T00:00:00"/>
    <n v="12299.59"/>
    <x v="1"/>
    <s v="tier - 1"/>
    <x v="7"/>
    <x v="42"/>
  </r>
  <r>
    <s v="Id1469"/>
    <s v="  Andrew"/>
    <n v="35.799999999999997"/>
    <n v="4.42"/>
    <s v="No"/>
    <x v="0"/>
    <x v="0"/>
    <n v="0"/>
    <x v="1"/>
    <x v="0"/>
    <x v="2"/>
    <d v="1963-08-29T00:00:00"/>
    <n v="12323.94"/>
    <x v="1"/>
    <s v="tier - 3"/>
    <x v="12"/>
    <x v="42"/>
  </r>
  <r>
    <s v="Id1470"/>
    <s v="  Mallory"/>
    <n v="28.31"/>
    <n v="7.48"/>
    <s v="Yes"/>
    <x v="0"/>
    <x v="0"/>
    <n v="0"/>
    <x v="1"/>
    <x v="1"/>
    <x v="0"/>
    <d v="1963-08-02T00:00:00"/>
    <n v="12333.83"/>
    <x v="1"/>
    <s v="tier - 2"/>
    <x v="2"/>
    <x v="42"/>
  </r>
  <r>
    <s v="Id1471"/>
    <s v="  Shawn E"/>
    <n v="38.06"/>
    <n v="10.74"/>
    <s v="No"/>
    <x v="0"/>
    <x v="0"/>
    <n v="0"/>
    <x v="1"/>
    <x v="0"/>
    <x v="0"/>
    <d v="1963-09-22T00:00:00"/>
    <n v="12347.17"/>
    <x v="1"/>
    <s v="tier - 3"/>
    <x v="2"/>
    <x v="42"/>
  </r>
  <r>
    <s v="Id1472"/>
    <s v="  Sarah E"/>
    <n v="28"/>
    <n v="5.19"/>
    <s v="No"/>
    <x v="0"/>
    <x v="0"/>
    <n v="1"/>
    <x v="1"/>
    <x v="1"/>
    <x v="2"/>
    <d v="1966-12-29T00:00:00"/>
    <n v="12363.55"/>
    <x v="1"/>
    <s v="tier - 3"/>
    <x v="2"/>
    <x v="37"/>
  </r>
  <r>
    <s v="Id1473"/>
    <s v="  Josh"/>
    <n v="34.32"/>
    <n v="9.17"/>
    <s v="No"/>
    <x v="0"/>
    <x v="0"/>
    <n v="0"/>
    <x v="1"/>
    <x v="0"/>
    <x v="0"/>
    <d v="1962-09-26T00:00:00"/>
    <n v="12369.89"/>
    <x v="1"/>
    <s v="tier - 2"/>
    <x v="8"/>
    <x v="41"/>
  </r>
  <r>
    <s v="Id1474"/>
    <s v="  Johann A"/>
    <n v="22.3"/>
    <n v="4.95"/>
    <s v="Yes"/>
    <x v="0"/>
    <x v="0"/>
    <n v="0"/>
    <x v="1"/>
    <x v="2"/>
    <x v="2"/>
    <d v="1989-12-29T00:00:00"/>
    <n v="12404.88"/>
    <x v="1"/>
    <s v="tier - 3"/>
    <x v="5"/>
    <x v="13"/>
  </r>
  <r>
    <s v="Id1475"/>
    <s v="  Robin M"/>
    <n v="27.835000000000001"/>
    <n v="6.03"/>
    <s v="No"/>
    <x v="0"/>
    <x v="0"/>
    <n v="1"/>
    <x v="1"/>
    <x v="1"/>
    <x v="1"/>
    <d v="1972-08-21T00:00:00"/>
    <n v="12407.3"/>
    <x v="1"/>
    <s v="tier - 2"/>
    <x v="11"/>
    <x v="30"/>
  </r>
  <r>
    <s v="Id1476"/>
    <s v="  Kyle K"/>
    <n v="39.229999999999997"/>
    <n v="5.36"/>
    <s v="No"/>
    <x v="0"/>
    <x v="0"/>
    <n v="0"/>
    <x v="1"/>
    <x v="0"/>
    <x v="2"/>
    <d v="1979-07-14T00:00:00"/>
    <n v="12408.29"/>
    <x v="1"/>
    <s v="tier - 1"/>
    <x v="15"/>
    <x v="25"/>
  </r>
  <r>
    <s v="Id1477"/>
    <s v="  Alison"/>
    <n v="19.95"/>
    <n v="6.11"/>
    <s v="No"/>
    <x v="0"/>
    <x v="0"/>
    <n v="1"/>
    <x v="1"/>
    <x v="2"/>
    <x v="1"/>
    <d v="1964-08-04T00:00:00"/>
    <n v="12430.95"/>
    <x v="1"/>
    <s v="tier - 3"/>
    <x v="8"/>
    <x v="38"/>
  </r>
  <r>
    <s v="Id1478"/>
    <s v="  Michael A"/>
    <n v="34.64"/>
    <n v="4.88"/>
    <s v="No"/>
    <x v="0"/>
    <x v="1"/>
    <n v="1"/>
    <x v="1"/>
    <x v="0"/>
    <x v="2"/>
    <d v="1995-08-09T00:00:00"/>
    <n v="12452.25"/>
    <x v="1"/>
    <s v="tier - 3"/>
    <x v="1"/>
    <x v="4"/>
  </r>
  <r>
    <s v="Id1479"/>
    <s v="  Byron A"/>
    <n v="18.75"/>
    <n v="6.72"/>
    <s v="No"/>
    <x v="0"/>
    <x v="0"/>
    <n v="0"/>
    <x v="1"/>
    <x v="2"/>
    <x v="0"/>
    <d v="1968-11-26T00:00:00"/>
    <n v="12475.35"/>
    <x v="1"/>
    <s v="tier - 1"/>
    <x v="1"/>
    <x v="36"/>
  </r>
  <r>
    <s v="Id1480"/>
    <s v="  Carine A"/>
    <n v="26.48"/>
    <n v="4.2"/>
    <s v="No"/>
    <x v="0"/>
    <x v="0"/>
    <n v="1"/>
    <x v="1"/>
    <x v="1"/>
    <x v="2"/>
    <d v="1968-11-12T00:00:00"/>
    <n v="12479.71"/>
    <x v="1"/>
    <s v="tier - 3"/>
    <x v="1"/>
    <x v="36"/>
  </r>
  <r>
    <s v="Id1481"/>
    <s v="  Nathaniel"/>
    <n v="34.83"/>
    <n v="5.79"/>
    <s v="No"/>
    <x v="0"/>
    <x v="0"/>
    <n v="1"/>
    <x v="1"/>
    <x v="0"/>
    <x v="1"/>
    <d v="1967-09-01T00:00:00"/>
    <n v="12485.8"/>
    <x v="1"/>
    <s v="tier - 3"/>
    <x v="0"/>
    <x v="40"/>
  </r>
  <r>
    <s v="Id1482"/>
    <s v="  Lindsay A"/>
    <n v="25.46"/>
    <n v="4.29"/>
    <s v="No"/>
    <x v="0"/>
    <x v="0"/>
    <n v="0"/>
    <x v="1"/>
    <x v="1"/>
    <x v="2"/>
    <d v="1968-12-03T00:00:00"/>
    <n v="12495.29"/>
    <x v="1"/>
    <s v="tier - 3"/>
    <x v="1"/>
    <x v="36"/>
  </r>
  <r>
    <s v="Id1483"/>
    <s v="  Justin R"/>
    <n v="23.31"/>
    <n v="8.27"/>
    <s v="No"/>
    <x v="0"/>
    <x v="0"/>
    <n v="0"/>
    <x v="1"/>
    <x v="2"/>
    <x v="0"/>
    <d v="1966-07-12T00:00:00"/>
    <n v="12499.88"/>
    <x v="1"/>
    <s v="tier - 2"/>
    <x v="1"/>
    <x v="37"/>
  </r>
  <r>
    <s v="Id1484"/>
    <s v="  Casey"/>
    <n v="29"/>
    <n v="4.5599999999999996"/>
    <s v="No"/>
    <x v="0"/>
    <x v="0"/>
    <n v="0"/>
    <x v="1"/>
    <x v="1"/>
    <x v="2"/>
    <d v="1962-10-16T00:00:00"/>
    <n v="12523.6"/>
    <x v="1"/>
    <s v="tier - 3"/>
    <x v="1"/>
    <x v="41"/>
  </r>
  <r>
    <s v="Id1485"/>
    <s v="  Amanda L"/>
    <n v="32.869999999999997"/>
    <n v="5.33"/>
    <s v="No"/>
    <x v="0"/>
    <x v="0"/>
    <n v="0"/>
    <x v="1"/>
    <x v="0"/>
    <x v="2"/>
    <d v="1961-11-28T00:00:00"/>
    <n v="12557.61"/>
    <x v="1"/>
    <s v="tier - 3"/>
    <x v="0"/>
    <x v="43"/>
  </r>
  <r>
    <s v="Id1486"/>
    <s v="  Ayako N"/>
    <n v="26.18"/>
    <n v="5.63"/>
    <s v="No"/>
    <x v="0"/>
    <x v="0"/>
    <n v="0"/>
    <x v="1"/>
    <x v="1"/>
    <x v="2"/>
    <d v="1961-11-28T00:00:00"/>
    <n v="12574.05"/>
    <x v="1"/>
    <s v="tier - 1"/>
    <x v="2"/>
    <x v="43"/>
  </r>
  <r>
    <s v="Id1487"/>
    <s v="  Emilee"/>
    <n v="25.3"/>
    <n v="5.12"/>
    <s v="No"/>
    <x v="0"/>
    <x v="0"/>
    <n v="0"/>
    <x v="1"/>
    <x v="1"/>
    <x v="2"/>
    <d v="1969-11-26T00:00:00"/>
    <n v="12579.92"/>
    <x v="1"/>
    <s v="tier - 1"/>
    <x v="7"/>
    <x v="34"/>
  </r>
  <r>
    <s v="Id1488"/>
    <s v="  Stephen M"/>
    <n v="36.94"/>
    <n v="5.15"/>
    <s v="Yes"/>
    <x v="0"/>
    <x v="0"/>
    <n v="1"/>
    <x v="1"/>
    <x v="0"/>
    <x v="2"/>
    <d v="1970-06-18T00:00:00"/>
    <n v="12592.53"/>
    <x v="1"/>
    <s v="tier - 2"/>
    <x v="0"/>
    <x v="33"/>
  </r>
  <r>
    <s v="Id1489"/>
    <s v="  Annemarie A"/>
    <n v="22.86"/>
    <n v="7.5"/>
    <s v="No"/>
    <x v="0"/>
    <x v="0"/>
    <n v="0"/>
    <x v="1"/>
    <x v="2"/>
    <x v="0"/>
    <d v="1988-08-11T00:00:00"/>
    <n v="12600.46"/>
    <x v="1"/>
    <s v="tier - 1"/>
    <x v="9"/>
    <x v="15"/>
  </r>
  <r>
    <s v="Id1490"/>
    <s v="  Ashley R"/>
    <n v="18.760000000000002"/>
    <n v="4.88"/>
    <s v="Yes"/>
    <x v="0"/>
    <x v="1"/>
    <n v="1"/>
    <x v="1"/>
    <x v="2"/>
    <x v="2"/>
    <d v="1998-11-18T00:00:00"/>
    <n v="12609.89"/>
    <x v="1"/>
    <s v="tier - 3"/>
    <x v="1"/>
    <x v="2"/>
  </r>
  <r>
    <s v="Id1491"/>
    <s v="  Leslie A"/>
    <n v="24.36"/>
    <n v="5.57"/>
    <s v="No"/>
    <x v="0"/>
    <x v="0"/>
    <n v="0"/>
    <x v="1"/>
    <x v="2"/>
    <x v="2"/>
    <d v="1963-08-19T00:00:00"/>
    <n v="12622.18"/>
    <x v="1"/>
    <s v="tier - 1"/>
    <x v="1"/>
    <x v="42"/>
  </r>
  <r>
    <s v="Id1492"/>
    <s v="  Mauricio J"/>
    <n v="32.299999999999997"/>
    <n v="5.31"/>
    <s v="No"/>
    <x v="0"/>
    <x v="0"/>
    <n v="0"/>
    <x v="1"/>
    <x v="0"/>
    <x v="2"/>
    <d v="1970-12-28T00:00:00"/>
    <n v="12624.74"/>
    <x v="1"/>
    <s v="tier - 1"/>
    <x v="1"/>
    <x v="33"/>
  </r>
  <r>
    <s v="Id1493"/>
    <s v="  Kieran"/>
    <n v="22.704999999999998"/>
    <n v="4.57"/>
    <s v="Yes"/>
    <x v="0"/>
    <x v="0"/>
    <n v="0"/>
    <x v="1"/>
    <x v="2"/>
    <x v="2"/>
    <d v="1965-10-04T00:00:00"/>
    <n v="12629.17"/>
    <x v="1"/>
    <s v="tier - 1"/>
    <x v="0"/>
    <x v="39"/>
  </r>
  <r>
    <s v="Id1494"/>
    <s v="  Elizabeth A"/>
    <n v="21.79"/>
    <n v="8.6999999999999993"/>
    <s v="Yes"/>
    <x v="0"/>
    <x v="0"/>
    <n v="1"/>
    <x v="1"/>
    <x v="2"/>
    <x v="0"/>
    <d v="1962-11-22T00:00:00"/>
    <n v="12629.9"/>
    <x v="1"/>
    <s v="tier - 3"/>
    <x v="0"/>
    <x v="41"/>
  </r>
  <r>
    <s v="Id1495"/>
    <s v="  Zeke M"/>
    <n v="24.52"/>
    <n v="4.76"/>
    <s v="No"/>
    <x v="0"/>
    <x v="0"/>
    <n v="0"/>
    <x v="1"/>
    <x v="2"/>
    <x v="2"/>
    <d v="1962-07-22T00:00:00"/>
    <n v="12638.2"/>
    <x v="1"/>
    <s v="tier - 1"/>
    <x v="2"/>
    <x v="41"/>
  </r>
  <r>
    <s v="Id1496"/>
    <s v="  Chip"/>
    <n v="39.520000000000003"/>
    <n v="11.81"/>
    <s v="No"/>
    <x v="0"/>
    <x v="0"/>
    <n v="0"/>
    <x v="1"/>
    <x v="0"/>
    <x v="0"/>
    <d v="1972-09-05T00:00:00"/>
    <n v="12640.24"/>
    <x v="1"/>
    <s v="tier - 1"/>
    <x v="2"/>
    <x v="30"/>
  </r>
  <r>
    <s v="Id1497"/>
    <s v="  Miguel Angel Sr"/>
    <n v="24.49"/>
    <n v="4.67"/>
    <s v="No"/>
    <x v="0"/>
    <x v="0"/>
    <n v="0"/>
    <x v="1"/>
    <x v="2"/>
    <x v="2"/>
    <d v="1966-12-17T00:00:00"/>
    <n v="12643.38"/>
    <x v="1"/>
    <s v="tier - 1"/>
    <x v="1"/>
    <x v="37"/>
  </r>
  <r>
    <s v="Id1498"/>
    <s v="  Brian"/>
    <n v="26.315000000000001"/>
    <n v="6.02"/>
    <s v="No"/>
    <x v="0"/>
    <x v="0"/>
    <n v="0"/>
    <x v="1"/>
    <x v="1"/>
    <x v="1"/>
    <d v="1962-07-11T00:00:00"/>
    <n v="12644.59"/>
    <x v="1"/>
    <s v="tier - 2"/>
    <x v="2"/>
    <x v="41"/>
  </r>
  <r>
    <s v="Id1499"/>
    <s v="  Meghan"/>
    <n v="22.58"/>
    <n v="7.46"/>
    <s v="No"/>
    <x v="0"/>
    <x v="0"/>
    <n v="0"/>
    <x v="1"/>
    <x v="2"/>
    <x v="0"/>
    <d v="1965-09-14T00:00:00"/>
    <n v="12646.21"/>
    <x v="1"/>
    <s v="tier - 2"/>
    <x v="2"/>
    <x v="39"/>
  </r>
  <r>
    <s v="Id1500"/>
    <s v="  Meredith L"/>
    <n v="19.475000000000001"/>
    <n v="4.74"/>
    <s v="No"/>
    <x v="0"/>
    <x v="0"/>
    <n v="1"/>
    <x v="1"/>
    <x v="2"/>
    <x v="2"/>
    <d v="1962-08-27T00:00:00"/>
    <n v="12648.7"/>
    <x v="1"/>
    <s v="tier - 2"/>
    <x v="0"/>
    <x v="41"/>
  </r>
  <r>
    <s v="Id1501"/>
    <s v="  Millicent M"/>
    <n v="26.33"/>
    <n v="4.79"/>
    <s v="No"/>
    <x v="0"/>
    <x v="0"/>
    <n v="0"/>
    <x v="1"/>
    <x v="1"/>
    <x v="2"/>
    <d v="1974-09-24T00:00:00"/>
    <n v="12697.48"/>
    <x v="1"/>
    <s v="tier - 3"/>
    <x v="11"/>
    <x v="28"/>
  </r>
  <r>
    <s v="Id1502"/>
    <s v="  Kathleen"/>
    <n v="17.29"/>
    <n v="5.35"/>
    <s v="Yes"/>
    <x v="0"/>
    <x v="0"/>
    <n v="0"/>
    <x v="1"/>
    <x v="3"/>
    <x v="2"/>
    <d v="1992-07-07T00:00:00"/>
    <n v="12699.56"/>
    <x v="1"/>
    <s v="tier - 2"/>
    <x v="2"/>
    <x v="0"/>
  </r>
  <r>
    <s v="Id1503"/>
    <s v="  Kimberly K"/>
    <n v="42.88"/>
    <n v="4.87"/>
    <s v="No"/>
    <x v="1"/>
    <x v="0"/>
    <n v="1"/>
    <x v="1"/>
    <x v="0"/>
    <x v="2"/>
    <d v="1964-11-28T00:00:00"/>
    <n v="12700.63"/>
    <x v="1"/>
    <s v="tier - 3"/>
    <x v="2"/>
    <x v="38"/>
  </r>
  <r>
    <s v="Id1504"/>
    <s v="  Justin C"/>
    <n v="32.200000000000003"/>
    <n v="10.09"/>
    <s v="Yes"/>
    <x v="0"/>
    <x v="0"/>
    <n v="0"/>
    <x v="1"/>
    <x v="0"/>
    <x v="0"/>
    <d v="1970-07-08T00:00:00"/>
    <n v="12713"/>
    <x v="1"/>
    <s v="tier - 1"/>
    <x v="2"/>
    <x v="33"/>
  </r>
  <r>
    <s v="Id1505"/>
    <s v="  Tristan P"/>
    <n v="18.75"/>
    <n v="5.47"/>
    <s v="Yes"/>
    <x v="0"/>
    <x v="1"/>
    <n v="1"/>
    <x v="1"/>
    <x v="2"/>
    <x v="2"/>
    <d v="1988-07-17T00:00:00"/>
    <n v="12718.21"/>
    <x v="1"/>
    <s v="tier - 1"/>
    <x v="14"/>
    <x v="15"/>
  </r>
  <r>
    <s v="Id1506"/>
    <s v="  Traci A"/>
    <n v="22.36"/>
    <n v="8.6"/>
    <s v="No"/>
    <x v="0"/>
    <x v="0"/>
    <n v="0"/>
    <x v="1"/>
    <x v="2"/>
    <x v="0"/>
    <d v="1962-09-02T00:00:00"/>
    <n v="12731"/>
    <x v="1"/>
    <s v="tier - 3"/>
    <x v="5"/>
    <x v="41"/>
  </r>
  <r>
    <s v="Id1507"/>
    <s v="  Justin P"/>
    <n v="23.94"/>
    <n v="10.74"/>
    <s v="Yes"/>
    <x v="0"/>
    <x v="0"/>
    <n v="0"/>
    <x v="1"/>
    <x v="2"/>
    <x v="0"/>
    <d v="1962-10-01T00:00:00"/>
    <n v="12741.17"/>
    <x v="1"/>
    <s v="tier - 1"/>
    <x v="12"/>
    <x v="41"/>
  </r>
  <r>
    <s v="Id1508"/>
    <s v="  Logan M"/>
    <n v="30.1"/>
    <n v="4.3899999999999997"/>
    <s v="No"/>
    <x v="0"/>
    <x v="1"/>
    <n v="1"/>
    <x v="1"/>
    <x v="0"/>
    <x v="2"/>
    <d v="1975-09-25T00:00:00"/>
    <n v="12770.27"/>
    <x v="1"/>
    <s v="tier - 3"/>
    <x v="11"/>
    <x v="31"/>
  </r>
  <r>
    <s v="Id1509"/>
    <s v="  Sebastien"/>
    <n v="21.93"/>
    <n v="6.3"/>
    <s v="No"/>
    <x v="0"/>
    <x v="0"/>
    <n v="0"/>
    <x v="1"/>
    <x v="2"/>
    <x v="1"/>
    <d v="1972-10-07T00:00:00"/>
    <n v="12776.05"/>
    <x v="1"/>
    <s v="tier - 3"/>
    <x v="14"/>
    <x v="30"/>
  </r>
  <r>
    <s v="Id1510"/>
    <s v="  Tiffany A"/>
    <n v="39.75"/>
    <n v="5.41"/>
    <s v="No"/>
    <x v="1"/>
    <x v="0"/>
    <n v="1"/>
    <x v="1"/>
    <x v="0"/>
    <x v="2"/>
    <d v="1963-12-05T00:00:00"/>
    <n v="12788.03"/>
    <x v="1"/>
    <s v="tier - 3"/>
    <x v="7"/>
    <x v="42"/>
  </r>
  <r>
    <s v="Id1511"/>
    <s v="  Matthew"/>
    <n v="26.03"/>
    <n v="4.47"/>
    <s v="No"/>
    <x v="0"/>
    <x v="1"/>
    <n v="1"/>
    <x v="1"/>
    <x v="1"/>
    <x v="2"/>
    <d v="1983-10-29T00:00:00"/>
    <n v="12788.18"/>
    <x v="1"/>
    <s v="tier - 1"/>
    <x v="14"/>
    <x v="22"/>
  </r>
  <r>
    <s v="Id1512"/>
    <s v="  Luke"/>
    <n v="34.51"/>
    <n v="6.26"/>
    <s v="No"/>
    <x v="0"/>
    <x v="0"/>
    <n v="0"/>
    <x v="1"/>
    <x v="0"/>
    <x v="1"/>
    <d v="1978-07-24T00:00:00"/>
    <n v="12797.21"/>
    <x v="1"/>
    <s v="tier - 1"/>
    <x v="8"/>
    <x v="27"/>
  </r>
  <r>
    <s v="Id1513"/>
    <s v="  Leigh"/>
    <n v="19.32"/>
    <n v="11.58"/>
    <s v="Yes"/>
    <x v="0"/>
    <x v="0"/>
    <n v="1"/>
    <x v="1"/>
    <x v="2"/>
    <x v="0"/>
    <d v="1963-07-20T00:00:00"/>
    <n v="12815.44"/>
    <x v="1"/>
    <s v="tier - 3"/>
    <x v="8"/>
    <x v="42"/>
  </r>
  <r>
    <s v="Id1514"/>
    <s v="  Yosuke"/>
    <n v="28.5"/>
    <n v="4.3600000000000003"/>
    <s v="No"/>
    <x v="0"/>
    <x v="0"/>
    <n v="0"/>
    <x v="1"/>
    <x v="1"/>
    <x v="2"/>
    <d v="1967-09-25T00:00:00"/>
    <n v="12823.25"/>
    <x v="1"/>
    <s v="tier - 3"/>
    <x v="11"/>
    <x v="40"/>
  </r>
  <r>
    <s v="Id1515"/>
    <s v="  Matthew"/>
    <n v="30.875"/>
    <n v="4.1399999999999997"/>
    <s v="Yes"/>
    <x v="0"/>
    <x v="0"/>
    <n v="0"/>
    <x v="1"/>
    <x v="0"/>
    <x v="2"/>
    <d v="2004-11-09T00:00:00"/>
    <n v="12829.46"/>
    <x v="1"/>
    <s v="tier - 3"/>
    <x v="5"/>
    <x v="9"/>
  </r>
  <r>
    <s v="Id1516"/>
    <s v="  Jacob"/>
    <n v="24.02"/>
    <n v="4.38"/>
    <s v="No"/>
    <x v="0"/>
    <x v="0"/>
    <n v="0"/>
    <x v="1"/>
    <x v="2"/>
    <x v="2"/>
    <d v="1993-09-27T00:00:00"/>
    <n v="12847.24"/>
    <x v="1"/>
    <s v="tier - 2"/>
    <x v="1"/>
    <x v="1"/>
  </r>
  <r>
    <s v="Id1517"/>
    <s v="  Jodi"/>
    <n v="36.08"/>
    <n v="11.61"/>
    <s v="Yes"/>
    <x v="0"/>
    <x v="0"/>
    <n v="0"/>
    <x v="1"/>
    <x v="0"/>
    <x v="0"/>
    <d v="1973-09-22T00:00:00"/>
    <n v="12852.37"/>
    <x v="1"/>
    <s v="tier - 1"/>
    <x v="1"/>
    <x v="29"/>
  </r>
  <r>
    <s v="Id1518"/>
    <s v="  Lauren"/>
    <n v="32.200000000000003"/>
    <n v="10.59"/>
    <s v="Yes"/>
    <x v="0"/>
    <x v="0"/>
    <n v="0"/>
    <x v="1"/>
    <x v="0"/>
    <x v="0"/>
    <d v="1963-09-27T00:00:00"/>
    <n v="12856.84"/>
    <x v="1"/>
    <s v="tier - 3"/>
    <x v="11"/>
    <x v="42"/>
  </r>
  <r>
    <s v="Id1519"/>
    <s v="  Misti C"/>
    <n v="28.05"/>
    <n v="11.85"/>
    <s v="Yes"/>
    <x v="0"/>
    <x v="0"/>
    <n v="0"/>
    <x v="1"/>
    <x v="1"/>
    <x v="0"/>
    <d v="1984-08-06T00:00:00"/>
    <n v="12870.31"/>
    <x v="1"/>
    <s v="tier - 3"/>
    <x v="1"/>
    <x v="21"/>
  </r>
  <r>
    <s v="Id1520"/>
    <s v="  Angela J"/>
    <n v="19"/>
    <n v="5.46"/>
    <s v="Yes"/>
    <x v="0"/>
    <x v="0"/>
    <n v="1"/>
    <x v="1"/>
    <x v="2"/>
    <x v="2"/>
    <d v="2004-07-09T00:00:00"/>
    <n v="12890.06"/>
    <x v="1"/>
    <s v="tier - 1"/>
    <x v="4"/>
    <x v="9"/>
  </r>
  <r>
    <s v="Id1521"/>
    <s v="  Jonathan D"/>
    <n v="16.13"/>
    <n v="4.54"/>
    <s v="Yes"/>
    <x v="0"/>
    <x v="0"/>
    <n v="2"/>
    <x v="1"/>
    <x v="3"/>
    <x v="2"/>
    <d v="1963-08-16T00:00:00"/>
    <n v="12913.99"/>
    <x v="1"/>
    <s v="tier - 2"/>
    <x v="5"/>
    <x v="42"/>
  </r>
  <r>
    <s v="Id1522"/>
    <s v="  Victoria"/>
    <n v="18.77"/>
    <n v="11.98"/>
    <s v="Yes"/>
    <x v="0"/>
    <x v="0"/>
    <n v="2"/>
    <x v="1"/>
    <x v="2"/>
    <x v="0"/>
    <d v="1963-09-01T00:00:00"/>
    <n v="12925.89"/>
    <x v="1"/>
    <s v="tier - 2"/>
    <x v="0"/>
    <x v="42"/>
  </r>
  <r>
    <s v="Id1523"/>
    <s v="  Adrian R"/>
    <n v="28.88"/>
    <n v="6.59"/>
    <s v="Yes"/>
    <x v="0"/>
    <x v="0"/>
    <n v="1"/>
    <x v="1"/>
    <x v="1"/>
    <x v="0"/>
    <d v="1963-08-14T00:00:00"/>
    <n v="12928.79"/>
    <x v="1"/>
    <s v="tier - 2"/>
    <x v="0"/>
    <x v="42"/>
  </r>
  <r>
    <s v="Id1524"/>
    <s v="  Andrew"/>
    <n v="27.55"/>
    <n v="10.83"/>
    <s v="Yes"/>
    <x v="0"/>
    <x v="0"/>
    <n v="1"/>
    <x v="1"/>
    <x v="1"/>
    <x v="0"/>
    <d v="1966-12-22T00:00:00"/>
    <n v="12949.16"/>
    <x v="1"/>
    <s v="tier - 3"/>
    <x v="0"/>
    <x v="37"/>
  </r>
  <r>
    <s v="Id1525"/>
    <s v="  Jason A"/>
    <n v="15.6"/>
    <n v="8.6"/>
    <s v="No"/>
    <x v="0"/>
    <x v="0"/>
    <n v="0"/>
    <x v="1"/>
    <x v="3"/>
    <x v="0"/>
    <d v="1961-08-20T00:00:00"/>
    <n v="12950.07"/>
    <x v="1"/>
    <s v="tier - 1"/>
    <x v="1"/>
    <x v="43"/>
  </r>
  <r>
    <s v="Id1526"/>
    <s v="  Rachel"/>
    <n v="21.99"/>
    <n v="11.17"/>
    <s v="No"/>
    <x v="0"/>
    <x v="0"/>
    <n v="0"/>
    <x v="1"/>
    <x v="2"/>
    <x v="0"/>
    <d v="1960-11-04T00:00:00"/>
    <n v="12957.12"/>
    <x v="1"/>
    <s v="tier - 1"/>
    <x v="2"/>
    <x v="44"/>
  </r>
  <r>
    <s v="Id1527"/>
    <s v="  Susan"/>
    <n v="34.85"/>
    <n v="5.75"/>
    <s v="No"/>
    <x v="0"/>
    <x v="0"/>
    <n v="0"/>
    <x v="1"/>
    <x v="0"/>
    <x v="1"/>
    <d v="1960-06-22T00:00:00"/>
    <n v="12979.36"/>
    <x v="1"/>
    <s v="tier - 1"/>
    <x v="2"/>
    <x v="44"/>
  </r>
  <r>
    <s v="Id1528"/>
    <s v="  Cameron M"/>
    <n v="24.51"/>
    <n v="4.83"/>
    <s v="Yes"/>
    <x v="0"/>
    <x v="1"/>
    <n v="1"/>
    <x v="1"/>
    <x v="2"/>
    <x v="2"/>
    <d v="1960-09-23T00:00:00"/>
    <n v="12981.35"/>
    <x v="1"/>
    <s v="tier - 3"/>
    <x v="0"/>
    <x v="44"/>
  </r>
  <r>
    <s v="Id1529"/>
    <s v="  Claudia A"/>
    <n v="19.399999999999999"/>
    <n v="11.93"/>
    <s v="No"/>
    <x v="0"/>
    <x v="0"/>
    <n v="0"/>
    <x v="1"/>
    <x v="2"/>
    <x v="0"/>
    <d v="1960-11-28T00:00:00"/>
    <n v="12982.87"/>
    <x v="1"/>
    <s v="tier - 1"/>
    <x v="0"/>
    <x v="44"/>
  </r>
  <r>
    <s v="Id1530"/>
    <s v="  Kate"/>
    <n v="15.1"/>
    <n v="8.41"/>
    <s v="No"/>
    <x v="0"/>
    <x v="0"/>
    <n v="0"/>
    <x v="1"/>
    <x v="3"/>
    <x v="0"/>
    <d v="1979-11-27T00:00:00"/>
    <n v="12994.12"/>
    <x v="1"/>
    <s v="tier - 2"/>
    <x v="14"/>
    <x v="25"/>
  </r>
  <r>
    <s v="Id1531"/>
    <s v="  Nicole M"/>
    <n v="23.37"/>
    <n v="5.59"/>
    <s v="Yes"/>
    <x v="0"/>
    <x v="0"/>
    <n v="0"/>
    <x v="1"/>
    <x v="2"/>
    <x v="2"/>
    <d v="1981-10-30T00:00:00"/>
    <n v="13002.91"/>
    <x v="1"/>
    <s v="tier - 1"/>
    <x v="1"/>
    <x v="19"/>
  </r>
  <r>
    <s v="Id1532"/>
    <s v="  Jack"/>
    <n v="42.4"/>
    <n v="4.0599999999999996"/>
    <s v="No"/>
    <x v="0"/>
    <x v="0"/>
    <n v="0"/>
    <x v="1"/>
    <x v="0"/>
    <x v="2"/>
    <d v="1962-06-24T00:00:00"/>
    <n v="13004.95"/>
    <x v="1"/>
    <s v="tier - 1"/>
    <x v="1"/>
    <x v="41"/>
  </r>
  <r>
    <s v="Id1533"/>
    <s v="  Gregory"/>
    <n v="28.405000000000001"/>
    <n v="7.02"/>
    <s v="Yes"/>
    <x v="0"/>
    <x v="0"/>
    <n v="0"/>
    <x v="1"/>
    <x v="1"/>
    <x v="0"/>
    <d v="1969-12-13T00:00:00"/>
    <n v="13008.07"/>
    <x v="1"/>
    <s v="tier - 3"/>
    <x v="1"/>
    <x v="34"/>
  </r>
  <r>
    <s v="Id1534"/>
    <s v="  Rebecca"/>
    <n v="23.4"/>
    <n v="4.47"/>
    <s v="No"/>
    <x v="0"/>
    <x v="0"/>
    <n v="0"/>
    <x v="1"/>
    <x v="2"/>
    <x v="2"/>
    <d v="1972-09-27T00:00:00"/>
    <n v="13010.86"/>
    <x v="1"/>
    <s v="tier - 2"/>
    <x v="1"/>
    <x v="30"/>
  </r>
  <r>
    <s v="Id1535"/>
    <s v="  Adam"/>
    <n v="33.44"/>
    <n v="4.54"/>
    <s v="No"/>
    <x v="0"/>
    <x v="0"/>
    <n v="0"/>
    <x v="1"/>
    <x v="0"/>
    <x v="2"/>
    <d v="1962-07-20T00:00:00"/>
    <n v="13012.21"/>
    <x v="1"/>
    <s v="tier - 1"/>
    <x v="1"/>
    <x v="41"/>
  </r>
  <r>
    <s v="Id1536"/>
    <s v="  Ryan"/>
    <n v="21.12"/>
    <n v="4.99"/>
    <s v="No"/>
    <x v="0"/>
    <x v="0"/>
    <n v="1"/>
    <x v="1"/>
    <x v="2"/>
    <x v="2"/>
    <d v="1964-09-23T00:00:00"/>
    <n v="13019.16"/>
    <x v="1"/>
    <s v="tier - 1"/>
    <x v="8"/>
    <x v="38"/>
  </r>
  <r>
    <s v="Id1537"/>
    <s v="  Jackie K"/>
    <n v="18.48"/>
    <n v="10.84"/>
    <s v="Yes"/>
    <x v="0"/>
    <x v="0"/>
    <n v="2"/>
    <x v="1"/>
    <x v="3"/>
    <x v="0"/>
    <d v="1965-11-04T00:00:00"/>
    <n v="13023.93"/>
    <x v="1"/>
    <s v="tier - 2"/>
    <x v="7"/>
    <x v="39"/>
  </r>
  <r>
    <s v="Id1538"/>
    <s v="  Chris"/>
    <n v="16.815000000000001"/>
    <n v="5.63"/>
    <s v="No"/>
    <x v="0"/>
    <x v="0"/>
    <n v="1"/>
    <x v="1"/>
    <x v="3"/>
    <x v="2"/>
    <d v="1961-11-09T00:00:00"/>
    <n v="13041.92"/>
    <x v="1"/>
    <s v="tier - 1"/>
    <x v="2"/>
    <x v="43"/>
  </r>
  <r>
    <s v="Id1539"/>
    <s v="  Tyler C"/>
    <n v="26.72"/>
    <n v="4.1399999999999997"/>
    <s v="No"/>
    <x v="0"/>
    <x v="0"/>
    <n v="0"/>
    <x v="1"/>
    <x v="1"/>
    <x v="2"/>
    <d v="1969-09-23T00:00:00"/>
    <n v="13044.41"/>
    <x v="1"/>
    <s v="tier - 1"/>
    <x v="1"/>
    <x v="34"/>
  </r>
  <r>
    <s v="Id1540"/>
    <s v="  Yoshie"/>
    <n v="41.42"/>
    <n v="5.17"/>
    <s v="No"/>
    <x v="0"/>
    <x v="1"/>
    <n v="1"/>
    <x v="1"/>
    <x v="0"/>
    <x v="2"/>
    <d v="1967-08-06T00:00:00"/>
    <n v="13047.33"/>
    <x v="1"/>
    <s v="tier - 3"/>
    <x v="8"/>
    <x v="40"/>
  </r>
  <r>
    <s v="Id1541"/>
    <s v="  Lauren A"/>
    <n v="20.69"/>
    <n v="6.93"/>
    <s v="No"/>
    <x v="0"/>
    <x v="0"/>
    <n v="2"/>
    <x v="1"/>
    <x v="2"/>
    <x v="0"/>
    <d v="1985-10-26T00:00:00"/>
    <n v="13051.22"/>
    <x v="1"/>
    <s v="tier - 1"/>
    <x v="14"/>
    <x v="20"/>
  </r>
  <r>
    <s v="Id1542"/>
    <s v="  Mason D"/>
    <n v="41.23"/>
    <n v="4.24"/>
    <s v="No"/>
    <x v="0"/>
    <x v="0"/>
    <n v="0"/>
    <x v="1"/>
    <x v="0"/>
    <x v="2"/>
    <d v="1961-11-06T00:00:00"/>
    <n v="13063.88"/>
    <x v="1"/>
    <s v="tier - 2"/>
    <x v="2"/>
    <x v="43"/>
  </r>
  <r>
    <s v="Id1543"/>
    <s v="  Ryan"/>
    <n v="29.9"/>
    <n v="5.91"/>
    <s v="No"/>
    <x v="0"/>
    <x v="0"/>
    <n v="0"/>
    <x v="1"/>
    <x v="1"/>
    <x v="1"/>
    <d v="1978-07-17T00:00:00"/>
    <n v="13101.74"/>
    <x v="1"/>
    <s v="tier - 2"/>
    <x v="14"/>
    <x v="27"/>
  </r>
  <r>
    <s v="Id1544"/>
    <s v="  Arturo"/>
    <n v="34.104999999999997"/>
    <n v="5.93"/>
    <s v="No"/>
    <x v="0"/>
    <x v="0"/>
    <n v="0"/>
    <x v="1"/>
    <x v="0"/>
    <x v="1"/>
    <d v="1971-10-30T00:00:00"/>
    <n v="13110.79"/>
    <x v="1"/>
    <s v="tier - 2"/>
    <x v="2"/>
    <x v="32"/>
  </r>
  <r>
    <s v="Id1545"/>
    <s v="  Jake"/>
    <n v="24.97"/>
    <n v="5.66"/>
    <s v="No"/>
    <x v="0"/>
    <x v="0"/>
    <n v="0"/>
    <x v="1"/>
    <x v="2"/>
    <x v="2"/>
    <d v="1962-08-02T00:00:00"/>
    <n v="13112.6"/>
    <x v="1"/>
    <s v="tier - 3"/>
    <x v="1"/>
    <x v="41"/>
  </r>
  <r>
    <s v="Id1546"/>
    <s v="  Sarah E"/>
    <n v="34.799999999999997"/>
    <n v="4.1900000000000004"/>
    <s v="No"/>
    <x v="0"/>
    <x v="0"/>
    <n v="1"/>
    <x v="1"/>
    <x v="0"/>
    <x v="2"/>
    <d v="1992-08-12T00:00:00"/>
    <n v="13113.51"/>
    <x v="1"/>
    <s v="tier - 2"/>
    <x v="14"/>
    <x v="0"/>
  </r>
  <r>
    <s v="Id1547"/>
    <s v="  Alison L"/>
    <n v="32.965000000000003"/>
    <n v="9.2100000000000009"/>
    <s v="Yes"/>
    <x v="0"/>
    <x v="0"/>
    <n v="0"/>
    <x v="1"/>
    <x v="0"/>
    <x v="0"/>
    <d v="1963-09-14T00:00:00"/>
    <n v="13116.84"/>
    <x v="1"/>
    <s v="tier - 1"/>
    <x v="1"/>
    <x v="42"/>
  </r>
  <r>
    <s v="Id1548"/>
    <s v="  Karen A"/>
    <n v="27.265000000000001"/>
    <n v="5.51"/>
    <s v="No"/>
    <x v="0"/>
    <x v="0"/>
    <n v="1"/>
    <x v="1"/>
    <x v="1"/>
    <x v="2"/>
    <d v="1999-08-16T00:00:00"/>
    <n v="13126.68"/>
    <x v="1"/>
    <s v="tier - 3"/>
    <x v="2"/>
    <x v="7"/>
  </r>
  <r>
    <s v="Id1549"/>
    <s v="  Thomas R"/>
    <n v="17.059999999999999"/>
    <n v="8.5"/>
    <s v="No"/>
    <x v="0"/>
    <x v="0"/>
    <n v="0"/>
    <x v="1"/>
    <x v="3"/>
    <x v="0"/>
    <d v="1961-09-07T00:00:00"/>
    <n v="13129.6"/>
    <x v="1"/>
    <s v="tier - 2"/>
    <x v="12"/>
    <x v="43"/>
  </r>
  <r>
    <s v="Id1550"/>
    <s v="  Stephanie W"/>
    <n v="36.29"/>
    <n v="6.23"/>
    <s v="No"/>
    <x v="0"/>
    <x v="0"/>
    <n v="0"/>
    <x v="1"/>
    <x v="0"/>
    <x v="1"/>
    <d v="1961-12-06T00:00:00"/>
    <n v="13143.34"/>
    <x v="1"/>
    <s v="tier - 2"/>
    <x v="13"/>
    <x v="43"/>
  </r>
  <r>
    <s v="Id1551"/>
    <s v="  Ezra"/>
    <n v="28.594999999999999"/>
    <n v="8.5299999999999994"/>
    <s v="Yes"/>
    <x v="0"/>
    <x v="0"/>
    <n v="1"/>
    <x v="1"/>
    <x v="1"/>
    <x v="0"/>
    <d v="1961-12-06T00:00:00"/>
    <n v="13143.86"/>
    <x v="1"/>
    <s v="tier - 2"/>
    <x v="5"/>
    <x v="43"/>
  </r>
  <r>
    <s v="Id1552"/>
    <s v="  Jim"/>
    <n v="17.8"/>
    <n v="5.75"/>
    <s v="Yes"/>
    <x v="0"/>
    <x v="1"/>
    <n v="1"/>
    <x v="1"/>
    <x v="3"/>
    <x v="1"/>
    <d v="1962-08-05T00:00:00"/>
    <n v="13204.29"/>
    <x v="1"/>
    <s v="tier - 1"/>
    <x v="8"/>
    <x v="41"/>
  </r>
  <r>
    <s v="Id1553"/>
    <s v="  Ari L"/>
    <n v="21.4"/>
    <n v="5.6"/>
    <s v="No"/>
    <x v="0"/>
    <x v="0"/>
    <n v="0"/>
    <x v="1"/>
    <x v="2"/>
    <x v="2"/>
    <d v="1982-10-15T00:00:00"/>
    <n v="13214.43"/>
    <x v="1"/>
    <s v="tier - 2"/>
    <x v="1"/>
    <x v="23"/>
  </r>
  <r>
    <s v="Id1554"/>
    <s v="  Fanny"/>
    <n v="23.01"/>
    <n v="4.68"/>
    <s v="No"/>
    <x v="0"/>
    <x v="0"/>
    <n v="0"/>
    <x v="1"/>
    <x v="2"/>
    <x v="2"/>
    <d v="1962-12-07T00:00:00"/>
    <n v="13217.09"/>
    <x v="1"/>
    <s v="tier - 1"/>
    <x v="8"/>
    <x v="41"/>
  </r>
  <r>
    <s v="Id1555"/>
    <s v="  Heather"/>
    <n v="19.86"/>
    <n v="5.62"/>
    <s v="Yes"/>
    <x v="0"/>
    <x v="0"/>
    <n v="0"/>
    <x v="1"/>
    <x v="2"/>
    <x v="2"/>
    <d v="1965-11-13T00:00:00"/>
    <n v="13224.06"/>
    <x v="1"/>
    <s v="tier - 3"/>
    <x v="8"/>
    <x v="39"/>
  </r>
  <r>
    <s v="Id1556"/>
    <s v="  Peter W"/>
    <n v="33.58"/>
    <n v="5.08"/>
    <s v="No"/>
    <x v="0"/>
    <x v="0"/>
    <n v="0"/>
    <x v="1"/>
    <x v="0"/>
    <x v="2"/>
    <d v="1962-11-24T00:00:00"/>
    <n v="13224.69"/>
    <x v="1"/>
    <s v="tier - 2"/>
    <x v="2"/>
    <x v="41"/>
  </r>
  <r>
    <s v="Id1557"/>
    <s v="  Catherine A"/>
    <n v="29.81"/>
    <n v="5.28"/>
    <s v="No"/>
    <x v="0"/>
    <x v="0"/>
    <n v="0"/>
    <x v="1"/>
    <x v="1"/>
    <x v="2"/>
    <d v="1962-10-11T00:00:00"/>
    <n v="13228.85"/>
    <x v="1"/>
    <s v="tier - 3"/>
    <x v="9"/>
    <x v="41"/>
  </r>
  <r>
    <s v="Id1558"/>
    <s v="  Kelly A"/>
    <n v="27.4"/>
    <n v="4.6100000000000003"/>
    <s v="No"/>
    <x v="0"/>
    <x v="0"/>
    <n v="0"/>
    <x v="1"/>
    <x v="1"/>
    <x v="2"/>
    <d v="1994-07-01T00:00:00"/>
    <n v="13292.52"/>
    <x v="1"/>
    <s v="tier - 3"/>
    <x v="1"/>
    <x v="11"/>
  </r>
  <r>
    <s v="Id1559"/>
    <s v="  Janel N"/>
    <n v="17.98"/>
    <n v="6.57"/>
    <s v="Yes"/>
    <x v="0"/>
    <x v="0"/>
    <n v="2"/>
    <x v="1"/>
    <x v="3"/>
    <x v="0"/>
    <d v="1976-08-23T00:00:00"/>
    <n v="13333.71"/>
    <x v="1"/>
    <s v="tier - 2"/>
    <x v="1"/>
    <x v="35"/>
  </r>
  <r>
    <s v="Id1560"/>
    <s v="  Yann Kai"/>
    <n v="37.9"/>
    <n v="5.83"/>
    <s v="No"/>
    <x v="0"/>
    <x v="0"/>
    <n v="0"/>
    <x v="1"/>
    <x v="0"/>
    <x v="1"/>
    <d v="1960-11-11T00:00:00"/>
    <n v="13352.1"/>
    <x v="1"/>
    <s v="tier - 1"/>
    <x v="1"/>
    <x v="44"/>
  </r>
  <r>
    <s v="Id1561"/>
    <s v="  Zachary R"/>
    <n v="25.27"/>
    <n v="6.98"/>
    <s v="Yes"/>
    <x v="0"/>
    <x v="0"/>
    <n v="0"/>
    <x v="1"/>
    <x v="1"/>
    <x v="0"/>
    <d v="1990-10-02T00:00:00"/>
    <n v="13360.94"/>
    <x v="1"/>
    <s v="tier - 1"/>
    <x v="1"/>
    <x v="16"/>
  </r>
  <r>
    <s v="Id1562"/>
    <s v="  Alejandro Sr"/>
    <n v="29.26"/>
    <n v="4.03"/>
    <s v="No"/>
    <x v="0"/>
    <x v="0"/>
    <n v="1"/>
    <x v="1"/>
    <x v="1"/>
    <x v="2"/>
    <d v="1964-09-24T00:00:00"/>
    <n v="13375.76"/>
    <x v="1"/>
    <s v="tier - 2"/>
    <x v="7"/>
    <x v="38"/>
  </r>
  <r>
    <s v="Id1563"/>
    <s v="  Nicholas R"/>
    <n v="27.835000000000001"/>
    <n v="4.5599999999999996"/>
    <s v="No"/>
    <x v="0"/>
    <x v="0"/>
    <n v="1"/>
    <x v="1"/>
    <x v="1"/>
    <x v="2"/>
    <d v="1979-09-30T00:00:00"/>
    <n v="13377.41"/>
    <x v="1"/>
    <s v="tier - 3"/>
    <x v="14"/>
    <x v="25"/>
  </r>
  <r>
    <s v="Id1564"/>
    <s v="  Paul"/>
    <n v="46.53"/>
    <n v="5.38"/>
    <s v="Yes"/>
    <x v="0"/>
    <x v="0"/>
    <n v="0"/>
    <x v="1"/>
    <x v="0"/>
    <x v="2"/>
    <d v="1984-06-06T00:00:00"/>
    <n v="13383.67"/>
    <x v="1"/>
    <s v="tier - 2"/>
    <x v="9"/>
    <x v="22"/>
  </r>
  <r>
    <s v="Id1565"/>
    <s v="  Michael D"/>
    <n v="20.58"/>
    <n v="11.04"/>
    <s v="Yes"/>
    <x v="0"/>
    <x v="0"/>
    <n v="1"/>
    <x v="1"/>
    <x v="2"/>
    <x v="0"/>
    <d v="1959-12-09T00:00:00"/>
    <n v="13390.56"/>
    <x v="1"/>
    <s v="tier - 3"/>
    <x v="2"/>
    <x v="45"/>
  </r>
  <r>
    <s v="Id1566"/>
    <s v="  Marina"/>
    <n v="19.53"/>
    <n v="6.09"/>
    <s v="Yes"/>
    <x v="0"/>
    <x v="0"/>
    <n v="0"/>
    <x v="1"/>
    <x v="2"/>
    <x v="1"/>
    <d v="1959-11-25T00:00:00"/>
    <n v="13393.76"/>
    <x v="1"/>
    <s v="tier - 1"/>
    <x v="2"/>
    <x v="45"/>
  </r>
  <r>
    <s v="Id1567"/>
    <s v="  Caroline"/>
    <n v="27.7"/>
    <n v="4.71"/>
    <s v="No"/>
    <x v="0"/>
    <x v="0"/>
    <n v="1"/>
    <x v="1"/>
    <x v="1"/>
    <x v="2"/>
    <d v="1959-12-20T00:00:00"/>
    <n v="13405.39"/>
    <x v="1"/>
    <s v="tier - 3"/>
    <x v="0"/>
    <x v="45"/>
  </r>
  <r>
    <s v="Id1568"/>
    <s v="  Ross P"/>
    <n v="18.920000000000002"/>
    <n v="8.18"/>
    <s v="No"/>
    <x v="0"/>
    <x v="0"/>
    <n v="0"/>
    <x v="1"/>
    <x v="2"/>
    <x v="0"/>
    <d v="1992-12-19T00:00:00"/>
    <n v="13412.97"/>
    <x v="1"/>
    <s v="tier - 3"/>
    <x v="9"/>
    <x v="0"/>
  </r>
  <r>
    <s v="Id1569"/>
    <s v="  Aoife"/>
    <n v="17.760000000000002"/>
    <n v="11.18"/>
    <s v="Yes"/>
    <x v="0"/>
    <x v="0"/>
    <n v="2"/>
    <x v="1"/>
    <x v="3"/>
    <x v="0"/>
    <d v="1961-07-22T00:00:00"/>
    <n v="13415.04"/>
    <x v="1"/>
    <s v="tier - 2"/>
    <x v="1"/>
    <x v="43"/>
  </r>
  <r>
    <s v="Id1570"/>
    <s v="  Wesley"/>
    <n v="29.83"/>
    <n v="5.03"/>
    <s v="Yes"/>
    <x v="0"/>
    <x v="0"/>
    <n v="0"/>
    <x v="1"/>
    <x v="1"/>
    <x v="2"/>
    <d v="1994-06-17T00:00:00"/>
    <n v="13417.05"/>
    <x v="1"/>
    <s v="tier - 3"/>
    <x v="1"/>
    <x v="11"/>
  </r>
  <r>
    <s v="Id1571"/>
    <s v="  Rebecca J"/>
    <n v="23.465"/>
    <n v="5.56"/>
    <s v="No"/>
    <x v="0"/>
    <x v="0"/>
    <n v="1"/>
    <x v="1"/>
    <x v="2"/>
    <x v="2"/>
    <d v="1961-11-03T00:00:00"/>
    <n v="13429.04"/>
    <x v="1"/>
    <s v="tier - 3"/>
    <x v="1"/>
    <x v="43"/>
  </r>
  <r>
    <s v="Id1572"/>
    <s v="  Barry P"/>
    <n v="29.355"/>
    <n v="4.33"/>
    <s v="No"/>
    <x v="0"/>
    <x v="0"/>
    <n v="0"/>
    <x v="1"/>
    <x v="1"/>
    <x v="2"/>
    <d v="1966-11-14T00:00:00"/>
    <n v="13430.27"/>
    <x v="1"/>
    <s v="tier - 3"/>
    <x v="8"/>
    <x v="37"/>
  </r>
  <r>
    <s v="Id1573"/>
    <s v="  Maciej"/>
    <n v="35.49"/>
    <n v="5.21"/>
    <s v="Yes"/>
    <x v="0"/>
    <x v="1"/>
    <n v="1"/>
    <x v="1"/>
    <x v="0"/>
    <x v="2"/>
    <d v="1975-06-29T00:00:00"/>
    <n v="13440.7"/>
    <x v="1"/>
    <s v="tier - 2"/>
    <x v="1"/>
    <x v="31"/>
  </r>
  <r>
    <s v="Id1574"/>
    <s v="  Jerry D"/>
    <n v="26.315000000000001"/>
    <n v="5.89"/>
    <s v="No"/>
    <x v="0"/>
    <x v="0"/>
    <n v="0"/>
    <x v="1"/>
    <x v="1"/>
    <x v="1"/>
    <d v="1960-08-13T00:00:00"/>
    <n v="13451.12"/>
    <x v="1"/>
    <s v="tier - 1"/>
    <x v="2"/>
    <x v="44"/>
  </r>
  <r>
    <s v="Id1575"/>
    <s v="  Eric A"/>
    <n v="19.79"/>
    <n v="4.8099999999999996"/>
    <s v="Yes"/>
    <x v="0"/>
    <x v="0"/>
    <n v="0"/>
    <x v="1"/>
    <x v="2"/>
    <x v="2"/>
    <d v="1960-07-11T00:00:00"/>
    <n v="13457.96"/>
    <x v="1"/>
    <s v="tier - 1"/>
    <x v="0"/>
    <x v="44"/>
  </r>
  <r>
    <s v="Id1576"/>
    <s v="  Cathi"/>
    <n v="40.564999999999998"/>
    <n v="5.66"/>
    <s v="No"/>
    <x v="0"/>
    <x v="0"/>
    <n v="1"/>
    <x v="1"/>
    <x v="0"/>
    <x v="2"/>
    <d v="1960-12-16T00:00:00"/>
    <n v="13462.52"/>
    <x v="1"/>
    <s v="tier - 2"/>
    <x v="2"/>
    <x v="44"/>
  </r>
  <r>
    <s v="Id1577"/>
    <s v="  Alex M"/>
    <n v="18.03"/>
    <n v="10.66"/>
    <s v="Yes"/>
    <x v="0"/>
    <x v="0"/>
    <n v="2"/>
    <x v="1"/>
    <x v="3"/>
    <x v="0"/>
    <d v="1985-08-19T00:00:00"/>
    <n v="13465.8"/>
    <x v="1"/>
    <s v="tier - 1"/>
    <x v="1"/>
    <x v="20"/>
  </r>
  <r>
    <s v="Id1578"/>
    <s v="  Liang"/>
    <n v="34.65"/>
    <n v="5.98"/>
    <s v="Yes"/>
    <x v="0"/>
    <x v="0"/>
    <n v="0"/>
    <x v="1"/>
    <x v="0"/>
    <x v="1"/>
    <d v="1960-07-28T00:00:00"/>
    <n v="13470.8"/>
    <x v="1"/>
    <s v="tier - 2"/>
    <x v="0"/>
    <x v="44"/>
  </r>
  <r>
    <s v="Id1579"/>
    <s v="  Lexy"/>
    <n v="42.94"/>
    <n v="4.34"/>
    <s v="No"/>
    <x v="0"/>
    <x v="0"/>
    <n v="0"/>
    <x v="1"/>
    <x v="0"/>
    <x v="2"/>
    <d v="1960-07-24T00:00:00"/>
    <n v="13470.86"/>
    <x v="1"/>
    <s v="tier - 3"/>
    <x v="2"/>
    <x v="44"/>
  </r>
  <r>
    <s v="Id1580"/>
    <s v="  Michael"/>
    <n v="31.254999999999999"/>
    <n v="5.17"/>
    <s v="No"/>
    <x v="0"/>
    <x v="0"/>
    <n v="0"/>
    <x v="1"/>
    <x v="0"/>
    <x v="2"/>
    <d v="1975-08-07T00:00:00"/>
    <n v="13472.19"/>
    <x v="1"/>
    <s v="tier - 2"/>
    <x v="1"/>
    <x v="31"/>
  </r>
  <r>
    <s v="Id1581"/>
    <s v="  Samuel L"/>
    <n v="45.43"/>
    <n v="4.2300000000000004"/>
    <s v="Yes"/>
    <x v="0"/>
    <x v="1"/>
    <n v="1"/>
    <x v="1"/>
    <x v="0"/>
    <x v="2"/>
    <d v="1990-08-30T00:00:00"/>
    <n v="13480.83"/>
    <x v="1"/>
    <s v="tier - 2"/>
    <x v="9"/>
    <x v="16"/>
  </r>
  <r>
    <s v="Id1582"/>
    <s v="  Spencer A"/>
    <n v="32.340000000000003"/>
    <n v="4.88"/>
    <s v="Yes"/>
    <x v="0"/>
    <x v="1"/>
    <n v="1"/>
    <x v="1"/>
    <x v="0"/>
    <x v="2"/>
    <d v="1963-10-14T00:00:00"/>
    <n v="13511.28"/>
    <x v="1"/>
    <s v="tier - 1"/>
    <x v="1"/>
    <x v="42"/>
  </r>
  <r>
    <s v="Id1583"/>
    <s v="  Rochelle"/>
    <n v="25.46"/>
    <n v="9.7100000000000009"/>
    <s v="Yes"/>
    <x v="0"/>
    <x v="0"/>
    <n v="1"/>
    <x v="1"/>
    <x v="1"/>
    <x v="0"/>
    <d v="1960-07-11T00:00:00"/>
    <n v="13555"/>
    <x v="1"/>
    <s v="tier - 3"/>
    <x v="12"/>
    <x v="44"/>
  </r>
  <r>
    <s v="Id1584"/>
    <s v="  Paula"/>
    <n v="37.145000000000003"/>
    <n v="5.32"/>
    <s v="No"/>
    <x v="0"/>
    <x v="0"/>
    <n v="0"/>
    <x v="1"/>
    <x v="0"/>
    <x v="2"/>
    <d v="1968-07-15T00:00:00"/>
    <n v="13566.04"/>
    <x v="1"/>
    <s v="tier - 3"/>
    <x v="14"/>
    <x v="36"/>
  </r>
  <r>
    <s v="Id1585"/>
    <s v="  Madeline E"/>
    <n v="30.8"/>
    <n v="5.83"/>
    <s v="Yes"/>
    <x v="0"/>
    <x v="0"/>
    <n v="0"/>
    <x v="1"/>
    <x v="0"/>
    <x v="1"/>
    <d v="1992-08-14T00:00:00"/>
    <n v="13588.17"/>
    <x v="1"/>
    <s v="tier - 1"/>
    <x v="1"/>
    <x v="0"/>
  </r>
  <r>
    <s v="Id1586"/>
    <s v="  Maria Isabel"/>
    <n v="29.5"/>
    <n v="5.54"/>
    <s v="Yes"/>
    <x v="0"/>
    <x v="0"/>
    <n v="0"/>
    <x v="1"/>
    <x v="1"/>
    <x v="2"/>
    <d v="1964-09-10T00:00:00"/>
    <n v="13607.37"/>
    <x v="1"/>
    <s v="tier - 1"/>
    <x v="8"/>
    <x v="38"/>
  </r>
  <r>
    <s v="Id1587"/>
    <s v="  Arthur M"/>
    <n v="43.39"/>
    <n v="5.85"/>
    <s v="No"/>
    <x v="1"/>
    <x v="0"/>
    <n v="1"/>
    <x v="1"/>
    <x v="0"/>
    <x v="1"/>
    <d v="1961-11-18T00:00:00"/>
    <n v="13616.36"/>
    <x v="1"/>
    <s v="tier - 3"/>
    <x v="8"/>
    <x v="43"/>
  </r>
  <r>
    <s v="Id1588"/>
    <s v="  Joseph R"/>
    <n v="15.08"/>
    <n v="4.8499999999999996"/>
    <s v="Yes"/>
    <x v="0"/>
    <x v="1"/>
    <n v="1"/>
    <x v="1"/>
    <x v="3"/>
    <x v="2"/>
    <d v="1969-07-26T00:00:00"/>
    <n v="13622.01"/>
    <x v="1"/>
    <s v="tier - 3"/>
    <x v="1"/>
    <x v="34"/>
  </r>
  <r>
    <s v="Id1589"/>
    <s v="  Sachiko"/>
    <n v="20.48"/>
    <n v="11.09"/>
    <s v="No"/>
    <x v="0"/>
    <x v="0"/>
    <n v="0"/>
    <x v="1"/>
    <x v="2"/>
    <x v="0"/>
    <d v="1961-12-24T00:00:00"/>
    <n v="13635.64"/>
    <x v="1"/>
    <s v="tier - 3"/>
    <x v="8"/>
    <x v="43"/>
  </r>
  <r>
    <s v="Id1590"/>
    <s v="  Christopher"/>
    <n v="34.450000000000003"/>
    <n v="5.58"/>
    <s v="Yes"/>
    <x v="0"/>
    <x v="0"/>
    <n v="0"/>
    <x v="1"/>
    <x v="0"/>
    <x v="2"/>
    <d v="1984-07-20T00:00:00"/>
    <n v="13638.06"/>
    <x v="1"/>
    <s v="tier - 3"/>
    <x v="9"/>
    <x v="21"/>
  </r>
  <r>
    <s v="Id1591"/>
    <s v="  Joseph"/>
    <n v="34.21"/>
    <n v="9.7200000000000006"/>
    <s v="Yes"/>
    <x v="0"/>
    <x v="0"/>
    <n v="0"/>
    <x v="1"/>
    <x v="0"/>
    <x v="0"/>
    <d v="1963-08-04T00:00:00"/>
    <n v="13677.68"/>
    <x v="1"/>
    <s v="tier - 2"/>
    <x v="11"/>
    <x v="42"/>
  </r>
  <r>
    <s v="Id1592"/>
    <s v="  Lawrence"/>
    <n v="28.8"/>
    <n v="11.41"/>
    <s v="Yes"/>
    <x v="0"/>
    <x v="0"/>
    <n v="0"/>
    <x v="1"/>
    <x v="1"/>
    <x v="0"/>
    <d v="1985-09-14T00:00:00"/>
    <n v="13685.51"/>
    <x v="1"/>
    <s v="tier - 1"/>
    <x v="14"/>
    <x v="20"/>
  </r>
  <r>
    <s v="Id1593"/>
    <s v="  Katie"/>
    <n v="31.74"/>
    <n v="4.46"/>
    <s v="No"/>
    <x v="0"/>
    <x v="1"/>
    <n v="1"/>
    <x v="1"/>
    <x v="0"/>
    <x v="2"/>
    <d v="1986-11-24T00:00:00"/>
    <n v="13714.55"/>
    <x v="1"/>
    <s v="tier - 2"/>
    <x v="9"/>
    <x v="18"/>
  </r>
  <r>
    <s v="Id1594"/>
    <s v="  Ruben"/>
    <n v="21.78"/>
    <n v="9.31"/>
    <s v="Yes"/>
    <x v="0"/>
    <x v="0"/>
    <n v="0"/>
    <x v="1"/>
    <x v="2"/>
    <x v="0"/>
    <d v="1981-08-02T00:00:00"/>
    <n v="13725.47"/>
    <x v="1"/>
    <s v="tier - 2"/>
    <x v="8"/>
    <x v="19"/>
  </r>
  <r>
    <s v="Id1595"/>
    <s v="  Sarah"/>
    <n v="23.75"/>
    <n v="5.03"/>
    <s v="No"/>
    <x v="0"/>
    <x v="0"/>
    <n v="1"/>
    <x v="1"/>
    <x v="2"/>
    <x v="2"/>
    <d v="1985-08-29T00:00:00"/>
    <n v="13726.21"/>
    <x v="1"/>
    <s v="tier - 3"/>
    <x v="14"/>
    <x v="20"/>
  </r>
  <r>
    <s v="Id1596"/>
    <s v="  Angela R"/>
    <n v="33.21"/>
    <n v="5.07"/>
    <s v="Yes"/>
    <x v="0"/>
    <x v="0"/>
    <n v="1"/>
    <x v="1"/>
    <x v="0"/>
    <x v="2"/>
    <d v="1969-10-23T00:00:00"/>
    <n v="13746.74"/>
    <x v="1"/>
    <s v="tier - 2"/>
    <x v="14"/>
    <x v="34"/>
  </r>
  <r>
    <s v="Id1597"/>
    <s v="  Chatham"/>
    <n v="17.7"/>
    <n v="10.42"/>
    <s v="Yes"/>
    <x v="0"/>
    <x v="0"/>
    <n v="2"/>
    <x v="1"/>
    <x v="3"/>
    <x v="0"/>
    <d v="2004-07-16T00:00:00"/>
    <n v="13747.87"/>
    <x v="1"/>
    <s v="tier - 2"/>
    <x v="6"/>
    <x v="9"/>
  </r>
  <r>
    <s v="Id1598"/>
    <s v="  Derek"/>
    <n v="17.2"/>
    <n v="6.45"/>
    <s v="No"/>
    <x v="0"/>
    <x v="0"/>
    <n v="2"/>
    <x v="1"/>
    <x v="3"/>
    <x v="0"/>
    <d v="1959-08-06T00:00:00"/>
    <n v="13770.1"/>
    <x v="1"/>
    <s v="tier - 1"/>
    <x v="1"/>
    <x v="45"/>
  </r>
  <r>
    <s v="Id1599"/>
    <s v="  Kalvin J"/>
    <n v="19.21"/>
    <n v="5.52"/>
    <s v="No"/>
    <x v="0"/>
    <x v="0"/>
    <n v="2"/>
    <x v="1"/>
    <x v="2"/>
    <x v="2"/>
    <d v="1966-11-10T00:00:00"/>
    <n v="13801.61"/>
    <x v="1"/>
    <s v="tier - 3"/>
    <x v="14"/>
    <x v="37"/>
  </r>
  <r>
    <s v="Id1600"/>
    <s v="  Dave"/>
    <n v="23.2"/>
    <n v="4.41"/>
    <s v="No"/>
    <x v="0"/>
    <x v="1"/>
    <n v="1"/>
    <x v="1"/>
    <x v="2"/>
    <x v="2"/>
    <d v="1986-12-08T00:00:00"/>
    <n v="13819.49"/>
    <x v="1"/>
    <s v="tier - 2"/>
    <x v="1"/>
    <x v="18"/>
  </r>
  <r>
    <s v="Id1601"/>
    <s v="  Barbara G"/>
    <n v="32.5"/>
    <n v="4.6900000000000004"/>
    <s v="Yes"/>
    <x v="0"/>
    <x v="1"/>
    <n v="1"/>
    <x v="1"/>
    <x v="0"/>
    <x v="2"/>
    <d v="1958-11-25T00:00:00"/>
    <n v="13822.8"/>
    <x v="1"/>
    <s v="tier - 3"/>
    <x v="2"/>
    <x v="46"/>
  </r>
  <r>
    <s v="Id1602"/>
    <s v="  Skylar"/>
    <n v="20.9"/>
    <n v="6.94"/>
    <s v="No"/>
    <x v="0"/>
    <x v="0"/>
    <n v="0"/>
    <x v="1"/>
    <x v="2"/>
    <x v="0"/>
    <d v="1958-12-10T00:00:00"/>
    <n v="13831.12"/>
    <x v="1"/>
    <s v="tier - 1"/>
    <x v="0"/>
    <x v="46"/>
  </r>
  <r>
    <s v="Id1603"/>
    <s v="  Nick"/>
    <n v="19.11"/>
    <n v="4.3499999999999996"/>
    <s v="No"/>
    <x v="0"/>
    <x v="0"/>
    <n v="2"/>
    <x v="1"/>
    <x v="2"/>
    <x v="2"/>
    <d v="2003-06-07T00:00:00"/>
    <n v="13844.51"/>
    <x v="0"/>
    <s v="tier - 1"/>
    <x v="2"/>
    <x v="5"/>
  </r>
  <r>
    <s v="Id1604"/>
    <s v="  Sunny S"/>
    <n v="31.17"/>
    <n v="5.28"/>
    <s v="No"/>
    <x v="0"/>
    <x v="0"/>
    <n v="1"/>
    <x v="1"/>
    <x v="0"/>
    <x v="2"/>
    <d v="1960-07-21T00:00:00"/>
    <n v="13844.8"/>
    <x v="0"/>
    <s v="tier - 2"/>
    <x v="1"/>
    <x v="44"/>
  </r>
  <r>
    <s v="Id1605"/>
    <s v="  Anne-Marie"/>
    <n v="36.08"/>
    <n v="4.29"/>
    <s v="No"/>
    <x v="0"/>
    <x v="0"/>
    <n v="0"/>
    <x v="1"/>
    <x v="0"/>
    <x v="2"/>
    <d v="1978-12-19T00:00:00"/>
    <n v="13874.89"/>
    <x v="0"/>
    <s v="tier - 1"/>
    <x v="1"/>
    <x v="27"/>
  </r>
  <r>
    <s v="Id1606"/>
    <s v="  Nicholas"/>
    <n v="28.024999999999999"/>
    <n v="5.69"/>
    <s v="Yes"/>
    <x v="0"/>
    <x v="0"/>
    <n v="0"/>
    <x v="1"/>
    <x v="1"/>
    <x v="2"/>
    <d v="1959-10-05T00:00:00"/>
    <n v="13880.95"/>
    <x v="0"/>
    <s v="tier - 2"/>
    <x v="2"/>
    <x v="45"/>
  </r>
  <r>
    <s v="Id1607"/>
    <s v="  Scott M"/>
    <n v="24.32"/>
    <n v="5.56"/>
    <s v="Yes"/>
    <x v="0"/>
    <x v="0"/>
    <n v="0"/>
    <x v="1"/>
    <x v="2"/>
    <x v="2"/>
    <d v="1985-09-25T00:00:00"/>
    <n v="13886.4"/>
    <x v="0"/>
    <s v="tier - 2"/>
    <x v="1"/>
    <x v="20"/>
  </r>
  <r>
    <s v="Id1608"/>
    <s v="  Marisa A"/>
    <n v="38"/>
    <n v="5.41"/>
    <s v="Yes"/>
    <x v="0"/>
    <x v="0"/>
    <n v="1"/>
    <x v="1"/>
    <x v="0"/>
    <x v="2"/>
    <d v="1959-12-29T00:00:00"/>
    <n v="13887.2"/>
    <x v="0"/>
    <s v="tier - 3"/>
    <x v="0"/>
    <x v="45"/>
  </r>
  <r>
    <s v="Id1609"/>
    <s v="  Katie"/>
    <n v="31.6"/>
    <n v="10.85"/>
    <s v="Yes"/>
    <x v="0"/>
    <x v="0"/>
    <n v="0"/>
    <x v="1"/>
    <x v="0"/>
    <x v="0"/>
    <d v="1959-07-07T00:00:00"/>
    <n v="13887.97"/>
    <x v="0"/>
    <s v="tier - 2"/>
    <x v="0"/>
    <x v="45"/>
  </r>
  <r>
    <s v="Id1610"/>
    <s v="  Amy L"/>
    <n v="31.02"/>
    <n v="11.63"/>
    <s v="Yes"/>
    <x v="0"/>
    <x v="0"/>
    <n v="0"/>
    <x v="1"/>
    <x v="0"/>
    <x v="0"/>
    <d v="1962-07-27T00:00:00"/>
    <n v="13919.82"/>
    <x v="0"/>
    <s v="tier - 2"/>
    <x v="0"/>
    <x v="41"/>
  </r>
  <r>
    <s v="Id1611"/>
    <s v="  Jenna M"/>
    <n v="29.26"/>
    <n v="5.68"/>
    <s v="Yes"/>
    <x v="0"/>
    <x v="0"/>
    <n v="1"/>
    <x v="1"/>
    <x v="1"/>
    <x v="2"/>
    <d v="1960-06-18T00:00:00"/>
    <n v="13937.67"/>
    <x v="0"/>
    <s v="tier - 1"/>
    <x v="1"/>
    <x v="44"/>
  </r>
  <r>
    <s v="Id1612"/>
    <s v="  Elizabeth M"/>
    <n v="15.09"/>
    <n v="7.59"/>
    <s v="Yes"/>
    <x v="0"/>
    <x v="0"/>
    <n v="2"/>
    <x v="1"/>
    <x v="3"/>
    <x v="0"/>
    <d v="1959-08-29T00:00:00"/>
    <n v="13974.46"/>
    <x v="0"/>
    <s v="tier - 2"/>
    <x v="4"/>
    <x v="45"/>
  </r>
  <r>
    <s v="Id1613"/>
    <s v="  Lyazid"/>
    <n v="22.63"/>
    <n v="5.09"/>
    <s v="Yes"/>
    <x v="0"/>
    <x v="0"/>
    <n v="0"/>
    <x v="1"/>
    <x v="2"/>
    <x v="2"/>
    <d v="1990-07-13T00:00:00"/>
    <n v="13979.45"/>
    <x v="0"/>
    <s v="tier - 1"/>
    <x v="9"/>
    <x v="16"/>
  </r>
  <r>
    <s v="Id1614"/>
    <s v="  Lindsey A"/>
    <n v="23.46"/>
    <n v="4.21"/>
    <s v="No"/>
    <x v="0"/>
    <x v="0"/>
    <n v="1"/>
    <x v="1"/>
    <x v="2"/>
    <x v="2"/>
    <d v="1959-09-06T00:00:00"/>
    <n v="13981.85"/>
    <x v="0"/>
    <s v="tier - 1"/>
    <x v="5"/>
    <x v="45"/>
  </r>
  <r>
    <s v="Id1615"/>
    <s v="  Chris"/>
    <n v="22.56"/>
    <n v="4.34"/>
    <s v="Yes"/>
    <x v="0"/>
    <x v="0"/>
    <n v="0"/>
    <x v="1"/>
    <x v="2"/>
    <x v="2"/>
    <d v="1963-12-23T00:00:00"/>
    <n v="14001.13"/>
    <x v="0"/>
    <s v="tier - 1"/>
    <x v="0"/>
    <x v="42"/>
  </r>
  <r>
    <s v="Id1616"/>
    <s v="  Jennifer A"/>
    <n v="19.28"/>
    <n v="11.85"/>
    <s v="No"/>
    <x v="0"/>
    <x v="0"/>
    <n v="2"/>
    <x v="1"/>
    <x v="2"/>
    <x v="0"/>
    <d v="1963-07-06T00:00:00"/>
    <n v="14001.29"/>
    <x v="0"/>
    <s v="tier - 2"/>
    <x v="0"/>
    <x v="42"/>
  </r>
  <r>
    <s v="Id1617"/>
    <s v="  Leif S"/>
    <n v="15.37"/>
    <n v="9.61"/>
    <s v="Yes"/>
    <x v="0"/>
    <x v="0"/>
    <n v="2"/>
    <x v="1"/>
    <x v="3"/>
    <x v="0"/>
    <d v="1963-07-08T00:00:00"/>
    <n v="14007.22"/>
    <x v="0"/>
    <s v="tier - 3"/>
    <x v="2"/>
    <x v="42"/>
  </r>
  <r>
    <s v="Id1618"/>
    <s v="  Stephanie A"/>
    <n v="18.71"/>
    <n v="5.29"/>
    <s v="Yes"/>
    <x v="0"/>
    <x v="0"/>
    <n v="0"/>
    <x v="1"/>
    <x v="2"/>
    <x v="2"/>
    <d v="1960-11-08T00:00:00"/>
    <n v="14043.48"/>
    <x v="0"/>
    <s v="tier - 3"/>
    <x v="8"/>
    <x v="44"/>
  </r>
  <r>
    <s v="Id1619"/>
    <s v="  Bo"/>
    <n v="20.61"/>
    <n v="6.89"/>
    <s v="No"/>
    <x v="0"/>
    <x v="0"/>
    <n v="0"/>
    <x v="1"/>
    <x v="2"/>
    <x v="0"/>
    <d v="1991-09-12T00:00:00"/>
    <n v="14081.93"/>
    <x v="0"/>
    <s v="tier - 3"/>
    <x v="1"/>
    <x v="14"/>
  </r>
  <r>
    <s v="Id1620"/>
    <s v="  Leah"/>
    <n v="15.99"/>
    <n v="4.57"/>
    <s v="Yes"/>
    <x v="0"/>
    <x v="1"/>
    <n v="1"/>
    <x v="1"/>
    <x v="3"/>
    <x v="2"/>
    <d v="1976-09-26T00:00:00"/>
    <n v="14098.07"/>
    <x v="0"/>
    <s v="tier - 3"/>
    <x v="9"/>
    <x v="35"/>
  </r>
  <r>
    <s v="Id1621"/>
    <s v="  Kara Lynne"/>
    <n v="33.155000000000001"/>
    <n v="4.32"/>
    <s v="No"/>
    <x v="0"/>
    <x v="0"/>
    <n v="0"/>
    <x v="1"/>
    <x v="0"/>
    <x v="2"/>
    <d v="1961-06-14T00:00:00"/>
    <n v="14119.62"/>
    <x v="0"/>
    <s v="tier - 1"/>
    <x v="1"/>
    <x v="43"/>
  </r>
  <r>
    <s v="Id1622"/>
    <s v="  Jeffrey"/>
    <n v="26.22"/>
    <n v="5.57"/>
    <s v="Yes"/>
    <x v="0"/>
    <x v="1"/>
    <n v="1"/>
    <x v="1"/>
    <x v="1"/>
    <x v="2"/>
    <d v="2004-07-06T00:00:00"/>
    <n v="14133.04"/>
    <x v="0"/>
    <s v="tier - 3"/>
    <x v="0"/>
    <x v="9"/>
  </r>
  <r>
    <s v="Id1623"/>
    <s v="  Justin"/>
    <n v="21.85"/>
    <n v="5.26"/>
    <s v="Yes"/>
    <x v="0"/>
    <x v="1"/>
    <n v="1"/>
    <x v="1"/>
    <x v="2"/>
    <x v="2"/>
    <d v="1984-07-07T00:00:00"/>
    <n v="14152.46"/>
    <x v="0"/>
    <s v="tier - 1"/>
    <x v="1"/>
    <x v="21"/>
  </r>
  <r>
    <s v="Id1624"/>
    <s v="  Emily"/>
    <n v="30.495000000000001"/>
    <n v="6.25"/>
    <s v="No"/>
    <x v="0"/>
    <x v="0"/>
    <n v="0"/>
    <x v="1"/>
    <x v="0"/>
    <x v="1"/>
    <d v="1968-12-25T00:00:00"/>
    <n v="14193.55"/>
    <x v="0"/>
    <s v="tier - 1"/>
    <x v="14"/>
    <x v="36"/>
  </r>
  <r>
    <s v="Id1625"/>
    <s v="  Rebecca"/>
    <n v="34.104999999999997"/>
    <n v="5.67"/>
    <s v="Yes"/>
    <x v="0"/>
    <x v="0"/>
    <n v="0"/>
    <x v="1"/>
    <x v="0"/>
    <x v="2"/>
    <d v="1983-11-17T00:00:00"/>
    <n v="14209.4"/>
    <x v="0"/>
    <s v="tier - 1"/>
    <x v="14"/>
    <x v="22"/>
  </r>
  <r>
    <s v="Id1626"/>
    <s v="  Allie"/>
    <n v="32.770000000000003"/>
    <n v="4.42"/>
    <s v="Yes"/>
    <x v="0"/>
    <x v="0"/>
    <n v="1"/>
    <x v="1"/>
    <x v="0"/>
    <x v="2"/>
    <d v="1958-09-21T00:00:00"/>
    <n v="14210.54"/>
    <x v="0"/>
    <s v="tier - 2"/>
    <x v="1"/>
    <x v="46"/>
  </r>
  <r>
    <s v="Id1627"/>
    <s v="  Trasi"/>
    <n v="16.850000000000001"/>
    <n v="11.75"/>
    <s v="Yes"/>
    <x v="0"/>
    <x v="0"/>
    <n v="2"/>
    <x v="1"/>
    <x v="3"/>
    <x v="0"/>
    <d v="1961-09-25T00:00:00"/>
    <n v="14235.07"/>
    <x v="0"/>
    <s v="tier - 1"/>
    <x v="2"/>
    <x v="43"/>
  </r>
  <r>
    <s v="Id1628"/>
    <s v="  Kevin"/>
    <n v="34.700000000000003"/>
    <n v="6.06"/>
    <s v="No"/>
    <x v="0"/>
    <x v="0"/>
    <n v="1"/>
    <x v="1"/>
    <x v="0"/>
    <x v="1"/>
    <d v="1959-10-10T00:00:00"/>
    <n v="14254.61"/>
    <x v="0"/>
    <s v="tier - 1"/>
    <x v="1"/>
    <x v="45"/>
  </r>
  <r>
    <s v="Id1629"/>
    <s v="  Fernando"/>
    <n v="37.049999999999997"/>
    <n v="5.48"/>
    <s v="No"/>
    <x v="0"/>
    <x v="0"/>
    <n v="1"/>
    <x v="1"/>
    <x v="0"/>
    <x v="2"/>
    <d v="1959-11-08T00:00:00"/>
    <n v="14256.19"/>
    <x v="0"/>
    <s v="tier - 3"/>
    <x v="1"/>
    <x v="45"/>
  </r>
  <r>
    <s v="Id1630"/>
    <s v="  Ieva"/>
    <n v="18.78"/>
    <n v="4.45"/>
    <s v="No"/>
    <x v="0"/>
    <x v="1"/>
    <n v="1"/>
    <x v="1"/>
    <x v="2"/>
    <x v="2"/>
    <d v="1974-12-26T00:00:00"/>
    <n v="14256.79"/>
    <x v="0"/>
    <s v="tier - 2"/>
    <x v="14"/>
    <x v="28"/>
  </r>
  <r>
    <s v="Id1631"/>
    <s v="  Chris"/>
    <n v="28.024999999999999"/>
    <n v="5"/>
    <s v="No"/>
    <x v="0"/>
    <x v="0"/>
    <n v="1"/>
    <x v="1"/>
    <x v="1"/>
    <x v="2"/>
    <d v="1972-07-13T00:00:00"/>
    <n v="14258.33"/>
    <x v="0"/>
    <s v="tier - 2"/>
    <x v="14"/>
    <x v="30"/>
  </r>
  <r>
    <s v="Id1632"/>
    <s v="  Drew L"/>
    <n v="35.090000000000003"/>
    <n v="5.84"/>
    <s v="No"/>
    <x v="0"/>
    <x v="0"/>
    <n v="0"/>
    <x v="1"/>
    <x v="0"/>
    <x v="1"/>
    <d v="2004-09-06T00:00:00"/>
    <n v="14283.46"/>
    <x v="0"/>
    <s v="tier - 2"/>
    <x v="8"/>
    <x v="9"/>
  </r>
  <r>
    <s v="Id1633"/>
    <s v="  Christina"/>
    <n v="34.42"/>
    <n v="5.21"/>
    <s v="Yes"/>
    <x v="0"/>
    <x v="0"/>
    <n v="0"/>
    <x v="1"/>
    <x v="0"/>
    <x v="2"/>
    <d v="1968-12-15T00:00:00"/>
    <n v="14285.9"/>
    <x v="0"/>
    <s v="tier - 3"/>
    <x v="1"/>
    <x v="36"/>
  </r>
  <r>
    <s v="Id1634"/>
    <s v="  Alexander G"/>
    <n v="29.4"/>
    <n v="4.26"/>
    <s v="No"/>
    <x v="0"/>
    <x v="0"/>
    <n v="0"/>
    <x v="1"/>
    <x v="1"/>
    <x v="2"/>
    <d v="1958-10-15T00:00:00"/>
    <n v="14313.85"/>
    <x v="0"/>
    <s v="tier - 3"/>
    <x v="0"/>
    <x v="46"/>
  </r>
  <r>
    <s v="Id1635"/>
    <s v="  Meaghan"/>
    <n v="21.31"/>
    <n v="4.17"/>
    <s v="No"/>
    <x v="0"/>
    <x v="0"/>
    <n v="0"/>
    <x v="1"/>
    <x v="2"/>
    <x v="2"/>
    <d v="1958-07-10T00:00:00"/>
    <n v="14319.03"/>
    <x v="0"/>
    <s v="tier - 2"/>
    <x v="2"/>
    <x v="46"/>
  </r>
  <r>
    <s v="Id1636"/>
    <s v="  Kristin"/>
    <n v="19.559999999999999"/>
    <n v="11.96"/>
    <s v="No"/>
    <x v="0"/>
    <x v="0"/>
    <n v="0"/>
    <x v="1"/>
    <x v="2"/>
    <x v="0"/>
    <d v="1969-09-26T00:00:00"/>
    <n v="14337.91"/>
    <x v="0"/>
    <s v="tier - 3"/>
    <x v="15"/>
    <x v="34"/>
  </r>
  <r>
    <s v="Id1637"/>
    <s v="  Andrea K"/>
    <n v="37.335000000000001"/>
    <n v="6.26"/>
    <s v="Yes"/>
    <x v="0"/>
    <x v="0"/>
    <n v="1"/>
    <x v="1"/>
    <x v="0"/>
    <x v="1"/>
    <d v="1959-12-24T00:00:00"/>
    <n v="14349.85"/>
    <x v="0"/>
    <s v="tier - 2"/>
    <x v="1"/>
    <x v="45"/>
  </r>
  <r>
    <s v="Id1638"/>
    <s v="  Kris"/>
    <n v="19.53"/>
    <n v="11.68"/>
    <s v="No"/>
    <x v="0"/>
    <x v="0"/>
    <n v="0"/>
    <x v="1"/>
    <x v="2"/>
    <x v="0"/>
    <d v="1967-10-10T00:00:00"/>
    <n v="14355.43"/>
    <x v="0"/>
    <s v="tier - 1"/>
    <x v="14"/>
    <x v="40"/>
  </r>
  <r>
    <s v="Id1639"/>
    <s v="  Alden W"/>
    <n v="34.1"/>
    <n v="5.16"/>
    <s v="No"/>
    <x v="0"/>
    <x v="0"/>
    <n v="0"/>
    <x v="1"/>
    <x v="0"/>
    <x v="2"/>
    <d v="1988-11-16T00:00:00"/>
    <n v="14358.36"/>
    <x v="0"/>
    <s v="tier - 2"/>
    <x v="2"/>
    <x v="15"/>
  </r>
  <r>
    <s v="Id1640"/>
    <s v="  Suzanne M"/>
    <n v="16.5"/>
    <n v="6.9"/>
    <s v="Yes"/>
    <x v="0"/>
    <x v="0"/>
    <n v="2"/>
    <x v="1"/>
    <x v="3"/>
    <x v="0"/>
    <d v="1963-07-16T00:00:00"/>
    <n v="14382.71"/>
    <x v="0"/>
    <s v="tier - 2"/>
    <x v="1"/>
    <x v="42"/>
  </r>
  <r>
    <s v="Id1641"/>
    <s v="  Heidi Z"/>
    <n v="30.69"/>
    <n v="4.83"/>
    <s v="No"/>
    <x v="0"/>
    <x v="0"/>
    <n v="1"/>
    <x v="1"/>
    <x v="0"/>
    <x v="2"/>
    <d v="1965-06-22T00:00:00"/>
    <n v="14394.4"/>
    <x v="0"/>
    <s v="tier - 3"/>
    <x v="8"/>
    <x v="39"/>
  </r>
  <r>
    <s v="Id1642"/>
    <s v="  Carolyn"/>
    <n v="28.93"/>
    <n v="4.87"/>
    <s v="No"/>
    <x v="0"/>
    <x v="0"/>
    <n v="1"/>
    <x v="1"/>
    <x v="1"/>
    <x v="2"/>
    <d v="1958-09-14T00:00:00"/>
    <n v="14394.56"/>
    <x v="0"/>
    <s v="tier - 1"/>
    <x v="6"/>
    <x v="46"/>
  </r>
  <r>
    <s v="Id1643"/>
    <s v="  Sabine"/>
    <n v="38.9"/>
    <n v="4.28"/>
    <s v="No"/>
    <x v="0"/>
    <x v="0"/>
    <n v="0"/>
    <x v="1"/>
    <x v="0"/>
    <x v="2"/>
    <d v="1958-07-29T00:00:00"/>
    <n v="14410.93"/>
    <x v="0"/>
    <s v="tier - 2"/>
    <x v="5"/>
    <x v="46"/>
  </r>
  <r>
    <s v="Id1644"/>
    <s v="  Bobby"/>
    <n v="26.9"/>
    <n v="4.07"/>
    <s v="No"/>
    <x v="0"/>
    <x v="0"/>
    <n v="0"/>
    <x v="1"/>
    <x v="1"/>
    <x v="2"/>
    <d v="1958-09-20T00:00:00"/>
    <n v="14418.28"/>
    <x v="0"/>
    <s v="tier - 3"/>
    <x v="0"/>
    <x v="46"/>
  </r>
  <r>
    <s v="Id1645"/>
    <s v="  Fan"/>
    <n v="24.86"/>
    <n v="6.23"/>
    <s v="No"/>
    <x v="0"/>
    <x v="0"/>
    <n v="0"/>
    <x v="1"/>
    <x v="2"/>
    <x v="1"/>
    <d v="1999-08-10T00:00:00"/>
    <n v="14426.07"/>
    <x v="0"/>
    <s v="tier - 1"/>
    <x v="1"/>
    <x v="7"/>
  </r>
  <r>
    <s v="Id1646"/>
    <s v="  Rachel M"/>
    <n v="39.14"/>
    <n v="6.24"/>
    <s v="No"/>
    <x v="1"/>
    <x v="0"/>
    <n v="1"/>
    <x v="1"/>
    <x v="0"/>
    <x v="1"/>
    <d v="1967-08-15T00:00:00"/>
    <n v="14426.66"/>
    <x v="0"/>
    <s v="tier - 2"/>
    <x v="14"/>
    <x v="40"/>
  </r>
  <r>
    <s v="Id1647"/>
    <s v="  Greg"/>
    <n v="39.799999999999997"/>
    <n v="6.17"/>
    <s v="No"/>
    <x v="0"/>
    <x v="1"/>
    <n v="1"/>
    <x v="1"/>
    <x v="0"/>
    <x v="1"/>
    <d v="1967-11-04T00:00:00"/>
    <n v="14427.63"/>
    <x v="0"/>
    <s v="tier - 2"/>
    <x v="11"/>
    <x v="40"/>
  </r>
  <r>
    <s v="Id1648"/>
    <s v="  Dan"/>
    <n v="34.32"/>
    <n v="5.16"/>
    <s v="No"/>
    <x v="0"/>
    <x v="0"/>
    <n v="1"/>
    <x v="1"/>
    <x v="0"/>
    <x v="2"/>
    <d v="1959-06-29T00:00:00"/>
    <n v="14449.85"/>
    <x v="0"/>
    <s v="tier - 1"/>
    <x v="8"/>
    <x v="45"/>
  </r>
  <r>
    <s v="Id1649"/>
    <s v="  Jennifer A"/>
    <n v="32.51"/>
    <n v="4.3"/>
    <s v="No"/>
    <x v="0"/>
    <x v="0"/>
    <n v="0"/>
    <x v="1"/>
    <x v="0"/>
    <x v="2"/>
    <d v="1959-08-03T00:00:00"/>
    <n v="14451.84"/>
    <x v="0"/>
    <s v="tier - 3"/>
    <x v="9"/>
    <x v="45"/>
  </r>
  <r>
    <s v="Id1650"/>
    <s v="  Jessica"/>
    <n v="30.71"/>
    <n v="6.14"/>
    <s v="No"/>
    <x v="0"/>
    <x v="1"/>
    <n v="1"/>
    <x v="1"/>
    <x v="0"/>
    <x v="1"/>
    <d v="1996-11-10T00:00:00"/>
    <n v="14455.64"/>
    <x v="0"/>
    <s v="tier - 3"/>
    <x v="8"/>
    <x v="8"/>
  </r>
  <r>
    <s v="Id1651"/>
    <s v="  Chaiwat"/>
    <n v="28.9"/>
    <n v="5.36"/>
    <s v="No"/>
    <x v="0"/>
    <x v="0"/>
    <n v="1"/>
    <x v="1"/>
    <x v="1"/>
    <x v="2"/>
    <d v="1976-11-27T00:00:00"/>
    <n v="14470.01"/>
    <x v="0"/>
    <s v="tier - 3"/>
    <x v="1"/>
    <x v="35"/>
  </r>
  <r>
    <s v="Id1652"/>
    <s v="  Kerri"/>
    <n v="36.19"/>
    <n v="4.3"/>
    <s v="No"/>
    <x v="0"/>
    <x v="0"/>
    <n v="0"/>
    <x v="1"/>
    <x v="0"/>
    <x v="2"/>
    <d v="1959-11-20T00:00:00"/>
    <n v="14474.68"/>
    <x v="0"/>
    <s v="tier - 2"/>
    <x v="0"/>
    <x v="45"/>
  </r>
  <r>
    <s v="Id1653"/>
    <s v="  Lisa"/>
    <n v="29.6"/>
    <n v="4.09"/>
    <s v="No"/>
    <x v="0"/>
    <x v="0"/>
    <n v="0"/>
    <x v="1"/>
    <x v="1"/>
    <x v="2"/>
    <d v="1979-10-20T00:00:00"/>
    <n v="14478.33"/>
    <x v="0"/>
    <s v="tier - 2"/>
    <x v="0"/>
    <x v="25"/>
  </r>
  <r>
    <s v="Id1654"/>
    <s v="  Nicholas G"/>
    <n v="30.95"/>
    <n v="6.27"/>
    <s v="No"/>
    <x v="0"/>
    <x v="1"/>
    <n v="1"/>
    <x v="1"/>
    <x v="0"/>
    <x v="1"/>
    <d v="1989-07-22T00:00:00"/>
    <n v="14507.46"/>
    <x v="0"/>
    <s v="tier - 3"/>
    <x v="1"/>
    <x v="13"/>
  </r>
  <r>
    <s v="Id1655"/>
    <s v="  Vasilis S"/>
    <n v="19.95"/>
    <n v="5.39"/>
    <s v="No"/>
    <x v="0"/>
    <x v="0"/>
    <n v="1"/>
    <x v="1"/>
    <x v="2"/>
    <x v="2"/>
    <d v="1989-07-14T00:00:00"/>
    <n v="14547.26"/>
    <x v="0"/>
    <s v="tier - 3"/>
    <x v="2"/>
    <x v="13"/>
  </r>
  <r>
    <s v="Id1656"/>
    <s v="  Michael P"/>
    <n v="23.65"/>
    <n v="5.75"/>
    <s v="Yes"/>
    <x v="0"/>
    <x v="0"/>
    <n v="0"/>
    <x v="1"/>
    <x v="2"/>
    <x v="1"/>
    <d v="1998-09-12T00:00:00"/>
    <n v="14571.89"/>
    <x v="0"/>
    <s v="tier - 1"/>
    <x v="8"/>
    <x v="2"/>
  </r>
  <r>
    <s v="Id1657"/>
    <s v="  Colleen C"/>
    <n v="43.34"/>
    <n v="4.91"/>
    <s v="No"/>
    <x v="0"/>
    <x v="0"/>
    <n v="1"/>
    <x v="1"/>
    <x v="0"/>
    <x v="2"/>
    <d v="1962-12-03T00:00:00"/>
    <n v="14574.64"/>
    <x v="0"/>
    <s v="tier - 1"/>
    <x v="7"/>
    <x v="41"/>
  </r>
  <r>
    <s v="Id1658"/>
    <s v="  Annika"/>
    <n v="31.98"/>
    <n v="4.46"/>
    <s v="Yes"/>
    <x v="0"/>
    <x v="0"/>
    <n v="1"/>
    <x v="1"/>
    <x v="0"/>
    <x v="2"/>
    <d v="1963-10-14T00:00:00"/>
    <n v="14590.63"/>
    <x v="0"/>
    <s v="tier - 1"/>
    <x v="8"/>
    <x v="42"/>
  </r>
  <r>
    <s v="Id1659"/>
    <s v="  Kelly"/>
    <n v="35.86"/>
    <n v="6.22"/>
    <s v="No"/>
    <x v="0"/>
    <x v="0"/>
    <n v="1"/>
    <x v="1"/>
    <x v="0"/>
    <x v="1"/>
    <d v="1967-07-18T00:00:00"/>
    <n v="14600.62"/>
    <x v="0"/>
    <s v="tier - 3"/>
    <x v="15"/>
    <x v="40"/>
  </r>
  <r>
    <s v="Id1660"/>
    <s v="  Nicholas C"/>
    <n v="15.2"/>
    <n v="8.82"/>
    <s v="No"/>
    <x v="0"/>
    <x v="0"/>
    <n v="0"/>
    <x v="1"/>
    <x v="3"/>
    <x v="0"/>
    <d v="1965-11-08T00:00:00"/>
    <n v="14612.33"/>
    <x v="0"/>
    <s v="tier - 3"/>
    <x v="11"/>
    <x v="39"/>
  </r>
  <r>
    <s v="Id1661"/>
    <s v="  Kelly K"/>
    <n v="37.200000000000003"/>
    <n v="10.14"/>
    <s v="No"/>
    <x v="0"/>
    <x v="0"/>
    <n v="0"/>
    <x v="1"/>
    <x v="0"/>
    <x v="0"/>
    <d v="1991-08-21T00:00:00"/>
    <n v="14630.52"/>
    <x v="0"/>
    <s v="tier - 3"/>
    <x v="2"/>
    <x v="14"/>
  </r>
  <r>
    <s v="Id1662"/>
    <s v="  Andrew"/>
    <n v="17.91"/>
    <n v="4.66"/>
    <s v="No"/>
    <x v="0"/>
    <x v="0"/>
    <n v="2"/>
    <x v="1"/>
    <x v="3"/>
    <x v="2"/>
    <d v="1967-09-01T00:00:00"/>
    <n v="14640.35"/>
    <x v="0"/>
    <s v="tier - 3"/>
    <x v="14"/>
    <x v="40"/>
  </r>
  <r>
    <s v="Id1663"/>
    <s v="  Hannah"/>
    <n v="20.76"/>
    <n v="6.26"/>
    <s v="No"/>
    <x v="0"/>
    <x v="0"/>
    <n v="0"/>
    <x v="1"/>
    <x v="2"/>
    <x v="1"/>
    <d v="1981-11-13T00:00:00"/>
    <n v="14657.2"/>
    <x v="0"/>
    <s v="tier - 1"/>
    <x v="1"/>
    <x v="19"/>
  </r>
  <r>
    <s v="Id1664"/>
    <s v="  Patricio Sr"/>
    <n v="38.99"/>
    <n v="5.21"/>
    <s v="No"/>
    <x v="1"/>
    <x v="0"/>
    <n v="1"/>
    <x v="1"/>
    <x v="0"/>
    <x v="2"/>
    <d v="1969-10-20T00:00:00"/>
    <n v="14665.75"/>
    <x v="0"/>
    <s v="tier - 1"/>
    <x v="1"/>
    <x v="34"/>
  </r>
  <r>
    <s v="Id1665"/>
    <s v="  Robert B"/>
    <n v="42.655000000000001"/>
    <n v="5.94"/>
    <s v="Yes"/>
    <x v="0"/>
    <x v="1"/>
    <n v="1"/>
    <x v="1"/>
    <x v="0"/>
    <x v="1"/>
    <d v="1958-07-23T00:00:00"/>
    <n v="14692.67"/>
    <x v="0"/>
    <s v="tier - 1"/>
    <x v="1"/>
    <x v="46"/>
  </r>
  <r>
    <s v="Id1666"/>
    <s v="  Benjamin M"/>
    <n v="30.57"/>
    <n v="5.34"/>
    <s v="No"/>
    <x v="0"/>
    <x v="1"/>
    <n v="1"/>
    <x v="1"/>
    <x v="0"/>
    <x v="2"/>
    <d v="1982-09-04T00:00:00"/>
    <n v="14696.77"/>
    <x v="0"/>
    <s v="tier - 2"/>
    <x v="2"/>
    <x v="23"/>
  </r>
  <r>
    <s v="Id1667"/>
    <s v="  Robert"/>
    <n v="17.7"/>
    <n v="6.38"/>
    <s v="No"/>
    <x v="0"/>
    <x v="0"/>
    <n v="2"/>
    <x v="1"/>
    <x v="3"/>
    <x v="1"/>
    <d v="2002-09-24T00:00:00"/>
    <n v="14711.74"/>
    <x v="0"/>
    <s v="tier - 2"/>
    <x v="1"/>
    <x v="5"/>
  </r>
  <r>
    <s v="Id1668"/>
    <s v="  Eric R"/>
    <n v="34.770000000000003"/>
    <n v="4.47"/>
    <s v="No"/>
    <x v="0"/>
    <x v="0"/>
    <n v="1"/>
    <x v="1"/>
    <x v="0"/>
    <x v="2"/>
    <d v="1962-07-29T00:00:00"/>
    <n v="14738.43"/>
    <x v="0"/>
    <s v="tier - 3"/>
    <x v="11"/>
    <x v="41"/>
  </r>
  <r>
    <s v="Id1669"/>
    <s v="  Matthew"/>
    <n v="16.88"/>
    <n v="9.9600000000000009"/>
    <s v="No"/>
    <x v="0"/>
    <x v="0"/>
    <n v="0"/>
    <x v="1"/>
    <x v="3"/>
    <x v="0"/>
    <d v="1965-07-27T00:00:00"/>
    <n v="14750.42"/>
    <x v="0"/>
    <s v="tier - 2"/>
    <x v="14"/>
    <x v="39"/>
  </r>
  <r>
    <s v="Id1670"/>
    <s v="  Bob R"/>
    <n v="40.26"/>
    <n v="9.92"/>
    <s v="Yes"/>
    <x v="0"/>
    <x v="0"/>
    <n v="0"/>
    <x v="1"/>
    <x v="0"/>
    <x v="0"/>
    <d v="1975-12-10T00:00:00"/>
    <n v="14819"/>
    <x v="0"/>
    <s v="tier - 3"/>
    <x v="9"/>
    <x v="31"/>
  </r>
  <r>
    <s v="Id1671"/>
    <s v="  Stephanie J"/>
    <n v="25.6"/>
    <n v="6.03"/>
    <s v="No"/>
    <x v="0"/>
    <x v="1"/>
    <n v="1"/>
    <x v="1"/>
    <x v="1"/>
    <x v="1"/>
    <d v="1979-10-18T00:00:00"/>
    <n v="14839.34"/>
    <x v="0"/>
    <s v="tier - 3"/>
    <x v="14"/>
    <x v="25"/>
  </r>
  <r>
    <s v="Id1672"/>
    <s v="  Jake"/>
    <n v="33.549999999999997"/>
    <n v="10.9"/>
    <s v="Yes"/>
    <x v="0"/>
    <x v="0"/>
    <n v="0"/>
    <x v="1"/>
    <x v="0"/>
    <x v="0"/>
    <d v="1981-06-05T00:00:00"/>
    <n v="14843.96"/>
    <x v="0"/>
    <s v="tier - 3"/>
    <x v="14"/>
    <x v="24"/>
  </r>
  <r>
    <s v="Id1673"/>
    <s v="  Alison L"/>
    <n v="16.690000000000001"/>
    <n v="10.66"/>
    <s v="No"/>
    <x v="0"/>
    <x v="0"/>
    <n v="0"/>
    <x v="1"/>
    <x v="3"/>
    <x v="0"/>
    <d v="1970-11-11T00:00:00"/>
    <n v="14847.63"/>
    <x v="0"/>
    <s v="tier - 2"/>
    <x v="9"/>
    <x v="33"/>
  </r>
  <r>
    <s v="Id1674"/>
    <s v="  Lindsay M"/>
    <n v="19.95"/>
    <n v="4.05"/>
    <s v="No"/>
    <x v="0"/>
    <x v="0"/>
    <n v="1"/>
    <x v="1"/>
    <x v="2"/>
    <x v="2"/>
    <d v="1958-10-17T00:00:00"/>
    <n v="14901.52"/>
    <x v="0"/>
    <s v="tier - 2"/>
    <x v="8"/>
    <x v="46"/>
  </r>
  <r>
    <s v="Id1675"/>
    <s v="  Guillaume"/>
    <n v="17.55"/>
    <n v="4.2300000000000004"/>
    <s v="No"/>
    <x v="0"/>
    <x v="0"/>
    <n v="2"/>
    <x v="1"/>
    <x v="3"/>
    <x v="2"/>
    <d v="1981-07-04T00:00:00"/>
    <n v="14908.27"/>
    <x v="0"/>
    <s v="tier - 1"/>
    <x v="2"/>
    <x v="19"/>
  </r>
  <r>
    <s v="Id1676"/>
    <s v="  Kaylee"/>
    <n v="22.01"/>
    <n v="5.01"/>
    <s v="No"/>
    <x v="0"/>
    <x v="0"/>
    <n v="1"/>
    <x v="1"/>
    <x v="2"/>
    <x v="2"/>
    <d v="1968-11-08T00:00:00"/>
    <n v="14926.97"/>
    <x v="0"/>
    <s v="tier - 2"/>
    <x v="1"/>
    <x v="36"/>
  </r>
  <r>
    <s v="Id1677"/>
    <s v="  Theresa"/>
    <n v="41.8"/>
    <n v="5.82"/>
    <s v="Yes"/>
    <x v="0"/>
    <x v="1"/>
    <n v="1"/>
    <x v="1"/>
    <x v="0"/>
    <x v="1"/>
    <d v="1962-11-29T00:00:00"/>
    <n v="14945.34"/>
    <x v="0"/>
    <s v="tier - 1"/>
    <x v="11"/>
    <x v="41"/>
  </r>
  <r>
    <s v="Id1678"/>
    <s v="  Travis G"/>
    <n v="19.170000000000002"/>
    <n v="7.94"/>
    <s v="No"/>
    <x v="0"/>
    <x v="0"/>
    <n v="0"/>
    <x v="1"/>
    <x v="2"/>
    <x v="0"/>
    <d v="1958-07-29T00:00:00"/>
    <n v="14988.43"/>
    <x v="0"/>
    <s v="tier - 3"/>
    <x v="2"/>
    <x v="46"/>
  </r>
  <r>
    <s v="Id1679"/>
    <s v="  Emma L"/>
    <n v="32.799999999999997"/>
    <n v="6.16"/>
    <s v="Yes"/>
    <x v="0"/>
    <x v="1"/>
    <n v="1"/>
    <x v="1"/>
    <x v="0"/>
    <x v="1"/>
    <d v="1995-08-02T00:00:00"/>
    <n v="15006.58"/>
    <x v="0"/>
    <s v="tier - 2"/>
    <x v="8"/>
    <x v="4"/>
  </r>
  <r>
    <s v="Id1680"/>
    <s v="  Linda"/>
    <n v="35.814999999999998"/>
    <n v="4.1500000000000004"/>
    <s v="No"/>
    <x v="0"/>
    <x v="0"/>
    <n v="1"/>
    <x v="1"/>
    <x v="0"/>
    <x v="2"/>
    <d v="1960-08-08T00:00:00"/>
    <n v="15019.76"/>
    <x v="0"/>
    <s v="tier - 2"/>
    <x v="1"/>
    <x v="44"/>
  </r>
  <r>
    <s v="Id1681"/>
    <s v="  Owen R"/>
    <n v="24.3"/>
    <n v="6.23"/>
    <s v="No"/>
    <x v="0"/>
    <x v="0"/>
    <n v="0"/>
    <x v="1"/>
    <x v="2"/>
    <x v="1"/>
    <d v="1979-11-25T00:00:00"/>
    <n v="15025.76"/>
    <x v="0"/>
    <s v="tier - 1"/>
    <x v="2"/>
    <x v="25"/>
  </r>
  <r>
    <s v="Id1682"/>
    <s v="  Jacob"/>
    <n v="19.059999999999999"/>
    <n v="7.41"/>
    <s v="No"/>
    <x v="0"/>
    <x v="0"/>
    <n v="0"/>
    <x v="1"/>
    <x v="2"/>
    <x v="0"/>
    <d v="1970-09-11T00:00:00"/>
    <n v="15026.3"/>
    <x v="0"/>
    <s v="tier - 3"/>
    <x v="2"/>
    <x v="33"/>
  </r>
  <r>
    <s v="Id1683"/>
    <s v="  Jacqueline"/>
    <n v="33.25"/>
    <n v="5.62"/>
    <s v="Yes"/>
    <x v="0"/>
    <x v="0"/>
    <n v="1"/>
    <x v="1"/>
    <x v="0"/>
    <x v="2"/>
    <d v="1971-08-15T00:00:00"/>
    <n v="15038.51"/>
    <x v="0"/>
    <s v="tier - 3"/>
    <x v="9"/>
    <x v="32"/>
  </r>
  <r>
    <s v="Id1684"/>
    <s v="  Yefeng"/>
    <n v="21.37"/>
    <n v="4.54"/>
    <s v="Yes"/>
    <x v="0"/>
    <x v="1"/>
    <n v="1"/>
    <x v="1"/>
    <x v="2"/>
    <x v="2"/>
    <d v="1968-06-12T00:00:00"/>
    <n v="15052.68"/>
    <x v="0"/>
    <s v="tier - 2"/>
    <x v="15"/>
    <x v="36"/>
  </r>
  <r>
    <s v="Id1685"/>
    <s v="  Thomas J"/>
    <n v="34.43"/>
    <n v="8.6199999999999992"/>
    <s v="Yes"/>
    <x v="0"/>
    <x v="0"/>
    <n v="1"/>
    <x v="1"/>
    <x v="0"/>
    <x v="0"/>
    <d v="1975-10-26T00:00:00"/>
    <n v="15090.35"/>
    <x v="0"/>
    <s v="tier - 1"/>
    <x v="9"/>
    <x v="31"/>
  </r>
  <r>
    <s v="Id1686"/>
    <s v="  Ken"/>
    <n v="20.86"/>
    <n v="4.3600000000000003"/>
    <s v="Yes"/>
    <x v="0"/>
    <x v="0"/>
    <n v="0"/>
    <x v="1"/>
    <x v="2"/>
    <x v="2"/>
    <d v="1972-11-07T00:00:00"/>
    <n v="15103.69"/>
    <x v="0"/>
    <s v="tier - 1"/>
    <x v="1"/>
    <x v="30"/>
  </r>
  <r>
    <s v="Id1687"/>
    <s v="  Annie E"/>
    <n v="18.34"/>
    <n v="10.01"/>
    <s v="No"/>
    <x v="0"/>
    <x v="0"/>
    <n v="0"/>
    <x v="1"/>
    <x v="3"/>
    <x v="0"/>
    <d v="1978-09-05T00:00:00"/>
    <n v="15123.19"/>
    <x v="0"/>
    <s v="tier - 1"/>
    <x v="2"/>
    <x v="27"/>
  </r>
  <r>
    <s v="Id1688"/>
    <s v="  Noel K"/>
    <n v="34.15"/>
    <n v="5.42"/>
    <s v="No"/>
    <x v="0"/>
    <x v="0"/>
    <n v="0"/>
    <x v="1"/>
    <x v="0"/>
    <x v="2"/>
    <d v="1971-11-25T00:00:00"/>
    <n v="15150.44"/>
    <x v="0"/>
    <s v="tier - 1"/>
    <x v="9"/>
    <x v="32"/>
  </r>
  <r>
    <s v="Id1689"/>
    <s v="  Mark S"/>
    <n v="18.350000000000001"/>
    <n v="5.12"/>
    <s v="No"/>
    <x v="0"/>
    <x v="0"/>
    <n v="0"/>
    <x v="1"/>
    <x v="3"/>
    <x v="2"/>
    <d v="1962-10-25T00:00:00"/>
    <n v="15161.25"/>
    <x v="0"/>
    <s v="tier - 2"/>
    <x v="1"/>
    <x v="41"/>
  </r>
  <r>
    <s v="Id1690"/>
    <s v="  Federica"/>
    <n v="22.13"/>
    <n v="9.1999999999999993"/>
    <s v="Yes"/>
    <x v="0"/>
    <x v="0"/>
    <n v="0"/>
    <x v="1"/>
    <x v="2"/>
    <x v="0"/>
    <d v="1959-06-04T00:00:00"/>
    <n v="15161.53"/>
    <x v="0"/>
    <s v="tier - 1"/>
    <x v="0"/>
    <x v="46"/>
  </r>
  <r>
    <s v="Id1691"/>
    <s v="  Pamela L"/>
    <n v="22.51"/>
    <n v="6.08"/>
    <s v="Yes"/>
    <x v="0"/>
    <x v="0"/>
    <n v="1"/>
    <x v="1"/>
    <x v="2"/>
    <x v="1"/>
    <d v="1959-12-03T00:00:00"/>
    <n v="15170.07"/>
    <x v="0"/>
    <s v="tier - 3"/>
    <x v="2"/>
    <x v="45"/>
  </r>
  <r>
    <s v="Id1692"/>
    <s v="  Andrew W"/>
    <n v="31"/>
    <n v="4.7699999999999996"/>
    <s v="No"/>
    <x v="0"/>
    <x v="0"/>
    <n v="1"/>
    <x v="1"/>
    <x v="0"/>
    <x v="2"/>
    <d v="1962-06-17T00:00:00"/>
    <n v="15174.81"/>
    <x v="0"/>
    <s v="tier - 1"/>
    <x v="1"/>
    <x v="41"/>
  </r>
  <r>
    <s v="Id1693"/>
    <s v="  Randall"/>
    <n v="28.27"/>
    <n v="4.62"/>
    <s v="No"/>
    <x v="0"/>
    <x v="0"/>
    <n v="1"/>
    <x v="1"/>
    <x v="1"/>
    <x v="2"/>
    <d v="1978-11-23T00:00:00"/>
    <n v="15207.92"/>
    <x v="0"/>
    <s v="tier - 1"/>
    <x v="1"/>
    <x v="27"/>
  </r>
  <r>
    <s v="Id1694"/>
    <s v="  Tracy L"/>
    <n v="29.92"/>
    <n v="9.07"/>
    <s v="Yes"/>
    <x v="0"/>
    <x v="0"/>
    <n v="1"/>
    <x v="1"/>
    <x v="1"/>
    <x v="0"/>
    <d v="1960-07-25T00:00:00"/>
    <n v="15230.32"/>
    <x v="0"/>
    <s v="tier - 2"/>
    <x v="8"/>
    <x v="44"/>
  </r>
  <r>
    <s v="Id1695"/>
    <s v="  Azelie"/>
    <n v="25.9"/>
    <n v="9.1199999999999992"/>
    <s v="Yes"/>
    <x v="0"/>
    <x v="0"/>
    <n v="1"/>
    <x v="1"/>
    <x v="1"/>
    <x v="0"/>
    <d v="1969-09-16T00:00:00"/>
    <n v="15260.52"/>
    <x v="0"/>
    <s v="tier - 2"/>
    <x v="9"/>
    <x v="34"/>
  </r>
  <r>
    <s v="Id1696"/>
    <s v="  Monica M"/>
    <n v="27.74"/>
    <n v="7.32"/>
    <s v="Yes"/>
    <x v="0"/>
    <x v="0"/>
    <n v="1"/>
    <x v="1"/>
    <x v="1"/>
    <x v="0"/>
    <d v="1963-12-13T00:00:00"/>
    <n v="15322.77"/>
    <x v="0"/>
    <s v="tier - 3"/>
    <x v="11"/>
    <x v="42"/>
  </r>
  <r>
    <s v="Id1697"/>
    <s v="  Katarina K"/>
    <n v="17.260000000000002"/>
    <n v="11.73"/>
    <s v="No"/>
    <x v="0"/>
    <x v="0"/>
    <n v="2"/>
    <x v="1"/>
    <x v="3"/>
    <x v="0"/>
    <d v="2001-07-14T00:00:00"/>
    <n v="15359.1"/>
    <x v="0"/>
    <s v="tier - 3"/>
    <x v="8"/>
    <x v="3"/>
  </r>
  <r>
    <s v="Id1698"/>
    <s v="  Jamie L"/>
    <n v="19.855"/>
    <n v="6.64"/>
    <s v="Yes"/>
    <x v="0"/>
    <x v="0"/>
    <n v="1"/>
    <x v="1"/>
    <x v="2"/>
    <x v="0"/>
    <d v="1988-12-17T00:00:00"/>
    <n v="15361.5"/>
    <x v="0"/>
    <s v="tier - 3"/>
    <x v="9"/>
    <x v="15"/>
  </r>
  <r>
    <s v="Id1699"/>
    <s v="  Brian"/>
    <n v="41.69"/>
    <n v="5.78"/>
    <s v="No"/>
    <x v="0"/>
    <x v="0"/>
    <n v="0"/>
    <x v="1"/>
    <x v="0"/>
    <x v="1"/>
    <d v="1968-07-18T00:00:00"/>
    <n v="15363.77"/>
    <x v="0"/>
    <s v="tier - 1"/>
    <x v="14"/>
    <x v="36"/>
  </r>
  <r>
    <s v="Id1700"/>
    <s v="  Stacey L"/>
    <n v="16.12"/>
    <n v="10.45"/>
    <s v="No"/>
    <x v="0"/>
    <x v="0"/>
    <n v="0"/>
    <x v="1"/>
    <x v="3"/>
    <x v="0"/>
    <d v="1962-09-06T00:00:00"/>
    <n v="15368.22"/>
    <x v="0"/>
    <s v="tier - 2"/>
    <x v="2"/>
    <x v="41"/>
  </r>
  <r>
    <s v="Id1701"/>
    <s v="  Stephen"/>
    <n v="37.43"/>
    <n v="4.5199999999999996"/>
    <s v="No"/>
    <x v="0"/>
    <x v="0"/>
    <n v="1"/>
    <x v="1"/>
    <x v="0"/>
    <x v="2"/>
    <d v="1964-09-04T00:00:00"/>
    <n v="15377.77"/>
    <x v="0"/>
    <s v="tier - 2"/>
    <x v="1"/>
    <x v="38"/>
  </r>
  <r>
    <s v="Id1702"/>
    <s v="  Joshua"/>
    <n v="31.065000000000001"/>
    <n v="5.71"/>
    <s v="No"/>
    <x v="0"/>
    <x v="0"/>
    <n v="0"/>
    <x v="1"/>
    <x v="0"/>
    <x v="1"/>
    <d v="1990-10-25T00:00:00"/>
    <n v="15440.2"/>
    <x v="0"/>
    <s v="tier - 1"/>
    <x v="1"/>
    <x v="16"/>
  </r>
  <r>
    <s v="Id1703"/>
    <s v="  Josh"/>
    <n v="25.08"/>
    <n v="4.7699999999999996"/>
    <s v="No"/>
    <x v="0"/>
    <x v="0"/>
    <n v="0"/>
    <x v="1"/>
    <x v="1"/>
    <x v="2"/>
    <d v="1976-07-20T00:00:00"/>
    <n v="15450.48"/>
    <x v="0"/>
    <s v="tier - 1"/>
    <x v="14"/>
    <x v="35"/>
  </r>
  <r>
    <s v="Id1704"/>
    <s v="  Heather"/>
    <n v="15.2"/>
    <n v="7.81"/>
    <s v="Yes"/>
    <x v="0"/>
    <x v="0"/>
    <n v="1"/>
    <x v="1"/>
    <x v="3"/>
    <x v="0"/>
    <d v="2004-07-17T00:00:00"/>
    <n v="15518.18"/>
    <x v="0"/>
    <s v="tier - 3"/>
    <x v="3"/>
    <x v="9"/>
  </r>
  <r>
    <s v="Id1705"/>
    <s v="  James C"/>
    <n v="22.34"/>
    <n v="5.19"/>
    <s v="Yes"/>
    <x v="0"/>
    <x v="0"/>
    <n v="0"/>
    <x v="1"/>
    <x v="2"/>
    <x v="2"/>
    <d v="1974-06-28T00:00:00"/>
    <n v="15532.16"/>
    <x v="0"/>
    <s v="tier - 2"/>
    <x v="14"/>
    <x v="28"/>
  </r>
  <r>
    <s v="Id1706"/>
    <s v="  Kim"/>
    <n v="40.15"/>
    <n v="5.93"/>
    <s v="No"/>
    <x v="0"/>
    <x v="0"/>
    <n v="1"/>
    <x v="1"/>
    <x v="0"/>
    <x v="1"/>
    <d v="1959-10-02T00:00:00"/>
    <n v="15555.19"/>
    <x v="0"/>
    <s v="tier - 3"/>
    <x v="1"/>
    <x v="45"/>
  </r>
  <r>
    <s v="Id1707"/>
    <s v="  Marie E"/>
    <n v="37.729999999999997"/>
    <n v="6.29"/>
    <s v="No"/>
    <x v="0"/>
    <x v="0"/>
    <n v="1"/>
    <x v="1"/>
    <x v="0"/>
    <x v="1"/>
    <d v="1974-07-30T00:00:00"/>
    <n v="15556.67"/>
    <x v="0"/>
    <s v="tier - 2"/>
    <x v="1"/>
    <x v="28"/>
  </r>
  <r>
    <s v="Id1708"/>
    <s v="  Dariusz"/>
    <n v="25.35"/>
    <n v="4.9000000000000004"/>
    <s v="No"/>
    <x v="0"/>
    <x v="0"/>
    <n v="0"/>
    <x v="1"/>
    <x v="1"/>
    <x v="2"/>
    <d v="1965-10-28T00:00:00"/>
    <n v="15608.58"/>
    <x v="0"/>
    <s v="tier - 2"/>
    <x v="14"/>
    <x v="39"/>
  </r>
  <r>
    <s v="Id1709"/>
    <s v="  Jessica E"/>
    <n v="26.41"/>
    <n v="5.07"/>
    <s v="Yes"/>
    <x v="0"/>
    <x v="0"/>
    <n v="1"/>
    <x v="1"/>
    <x v="1"/>
    <x v="2"/>
    <d v="1960-06-06T00:00:00"/>
    <n v="15612.19"/>
    <x v="0"/>
    <s v="tier - 2"/>
    <x v="1"/>
    <x v="45"/>
  </r>
  <r>
    <s v="Id1710"/>
    <s v="  Kristen"/>
    <n v="27.6"/>
    <n v="5.33"/>
    <s v="No"/>
    <x v="0"/>
    <x v="0"/>
    <n v="1"/>
    <x v="1"/>
    <x v="1"/>
    <x v="2"/>
    <d v="1988-12-22T00:00:00"/>
    <n v="15646.28"/>
    <x v="0"/>
    <s v="tier - 2"/>
    <x v="2"/>
    <x v="15"/>
  </r>
  <r>
    <s v="Id1711"/>
    <s v="  Jose Guadalupe P"/>
    <n v="33.82"/>
    <n v="8.93"/>
    <s v="Yes"/>
    <x v="0"/>
    <x v="0"/>
    <n v="1"/>
    <x v="1"/>
    <x v="0"/>
    <x v="0"/>
    <d v="1973-06-26T00:00:00"/>
    <n v="15670.3"/>
    <x v="0"/>
    <s v="tier - 2"/>
    <x v="14"/>
    <x v="29"/>
  </r>
  <r>
    <s v="Id1712"/>
    <s v="  Cynthia"/>
    <n v="32.9"/>
    <n v="4.3499999999999996"/>
    <s v="No"/>
    <x v="0"/>
    <x v="0"/>
    <n v="0"/>
    <x v="1"/>
    <x v="0"/>
    <x v="2"/>
    <d v="1976-09-20T00:00:00"/>
    <n v="15698.86"/>
    <x v="0"/>
    <s v="tier - 2"/>
    <x v="1"/>
    <x v="35"/>
  </r>
  <r>
    <s v="Id1713"/>
    <s v="  Tyler"/>
    <n v="30.875"/>
    <n v="9.5399999999999991"/>
    <s v="Yes"/>
    <x v="0"/>
    <x v="0"/>
    <n v="1"/>
    <x v="1"/>
    <x v="0"/>
    <x v="0"/>
    <d v="1974-08-29T00:00:00"/>
    <n v="15746.62"/>
    <x v="0"/>
    <s v="tier - 1"/>
    <x v="1"/>
    <x v="28"/>
  </r>
  <r>
    <s v="Id1714"/>
    <s v="  Holly J"/>
    <n v="32.64"/>
    <n v="5.91"/>
    <s v="No"/>
    <x v="0"/>
    <x v="0"/>
    <n v="0"/>
    <x v="1"/>
    <x v="0"/>
    <x v="1"/>
    <d v="1997-10-09T00:00:00"/>
    <n v="15817.99"/>
    <x v="0"/>
    <s v="tier - 2"/>
    <x v="1"/>
    <x v="6"/>
  </r>
  <r>
    <s v="Id1715"/>
    <s v="  Kristen"/>
    <n v="22.135000000000002"/>
    <n v="5.0999999999999996"/>
    <s v="No"/>
    <x v="0"/>
    <x v="0"/>
    <n v="0"/>
    <x v="1"/>
    <x v="2"/>
    <x v="2"/>
    <d v="1984-06-26T00:00:00"/>
    <n v="15820.7"/>
    <x v="0"/>
    <s v="tier - 3"/>
    <x v="2"/>
    <x v="21"/>
  </r>
  <r>
    <s v="Id1716"/>
    <s v="  Thomas"/>
    <n v="16.53"/>
    <n v="5.08"/>
    <s v="No"/>
    <x v="0"/>
    <x v="0"/>
    <n v="2"/>
    <x v="1"/>
    <x v="3"/>
    <x v="2"/>
    <d v="1982-11-11T00:00:00"/>
    <n v="15828.82"/>
    <x v="0"/>
    <s v="tier - 3"/>
    <x v="2"/>
    <x v="23"/>
  </r>
  <r>
    <s v="Id1717"/>
    <s v="  Tricity M"/>
    <n v="32.774999999999999"/>
    <n v="4.75"/>
    <s v="No"/>
    <x v="0"/>
    <x v="0"/>
    <n v="0"/>
    <x v="1"/>
    <x v="0"/>
    <x v="2"/>
    <d v="1962-12-25T00:00:00"/>
    <n v="15840.81"/>
    <x v="0"/>
    <s v="tier - 1"/>
    <x v="15"/>
    <x v="41"/>
  </r>
  <r>
    <s v="Id1718"/>
    <s v="  Sarah A"/>
    <n v="30.9"/>
    <n v="6.05"/>
    <s v="No"/>
    <x v="0"/>
    <x v="0"/>
    <n v="1"/>
    <x v="1"/>
    <x v="0"/>
    <x v="1"/>
    <d v="1980-10-12T00:00:00"/>
    <n v="15922.29"/>
    <x v="0"/>
    <s v="tier - 3"/>
    <x v="14"/>
    <x v="24"/>
  </r>
  <r>
    <s v="Id1719"/>
    <s v="  Lisa M"/>
    <n v="15.58"/>
    <n v="11.56"/>
    <s v="No"/>
    <x v="0"/>
    <x v="0"/>
    <n v="0"/>
    <x v="1"/>
    <x v="3"/>
    <x v="0"/>
    <d v="1982-07-24T00:00:00"/>
    <n v="15965.29"/>
    <x v="0"/>
    <s v="tier - 1"/>
    <x v="1"/>
    <x v="23"/>
  </r>
  <r>
    <s v="Id1720"/>
    <s v="  Tracy A"/>
    <n v="26.315000000000001"/>
    <n v="5.76"/>
    <s v="No"/>
    <x v="0"/>
    <x v="0"/>
    <n v="0"/>
    <x v="1"/>
    <x v="1"/>
    <x v="1"/>
    <d v="1980-09-19T00:00:00"/>
    <n v="15966.19"/>
    <x v="0"/>
    <s v="tier - 2"/>
    <x v="1"/>
    <x v="24"/>
  </r>
  <r>
    <s v="Id1721"/>
    <s v="  Patrick"/>
    <n v="35.61"/>
    <n v="5.65"/>
    <s v="No"/>
    <x v="1"/>
    <x v="0"/>
    <n v="1"/>
    <x v="1"/>
    <x v="0"/>
    <x v="2"/>
    <d v="1988-12-05T00:00:00"/>
    <n v="16059.06"/>
    <x v="0"/>
    <s v="tier - 3"/>
    <x v="1"/>
    <x v="15"/>
  </r>
  <r>
    <s v="Id1722"/>
    <s v="  Trent"/>
    <n v="37.56"/>
    <n v="5.88"/>
    <s v="No"/>
    <x v="1"/>
    <x v="0"/>
    <n v="1"/>
    <x v="1"/>
    <x v="0"/>
    <x v="1"/>
    <d v="1978-09-16T00:00:00"/>
    <n v="16062.89"/>
    <x v="0"/>
    <s v="tier - 2"/>
    <x v="14"/>
    <x v="27"/>
  </r>
  <r>
    <s v="Id1723"/>
    <s v="  Julie"/>
    <n v="15.49"/>
    <n v="9.6"/>
    <s v="No"/>
    <x v="0"/>
    <x v="0"/>
    <n v="0"/>
    <x v="1"/>
    <x v="3"/>
    <x v="0"/>
    <d v="1958-10-22T00:00:00"/>
    <n v="16069.08"/>
    <x v="0"/>
    <s v="tier - 2"/>
    <x v="8"/>
    <x v="46"/>
  </r>
  <r>
    <s v="Id1724"/>
    <s v="  Sawomir"/>
    <n v="23.48"/>
    <n v="6.24"/>
    <s v="No"/>
    <x v="0"/>
    <x v="0"/>
    <n v="1"/>
    <x v="1"/>
    <x v="2"/>
    <x v="1"/>
    <d v="1958-06-21T00:00:00"/>
    <n v="16085.13"/>
    <x v="0"/>
    <s v="tier - 2"/>
    <x v="0"/>
    <x v="46"/>
  </r>
  <r>
    <s v="Id1725"/>
    <s v="  Micah"/>
    <n v="30.02"/>
    <n v="7.63"/>
    <s v="Yes"/>
    <x v="0"/>
    <x v="0"/>
    <n v="1"/>
    <x v="1"/>
    <x v="0"/>
    <x v="0"/>
    <d v="1985-08-27T00:00:00"/>
    <n v="16097.94"/>
    <x v="0"/>
    <s v="tier - 3"/>
    <x v="1"/>
    <x v="20"/>
  </r>
  <r>
    <s v="Id1726"/>
    <s v="  Kelly H"/>
    <n v="26.885000000000002"/>
    <n v="8.66"/>
    <s v="Yes"/>
    <x v="0"/>
    <x v="0"/>
    <n v="1"/>
    <x v="1"/>
    <x v="1"/>
    <x v="0"/>
    <d v="1993-08-08T00:00:00"/>
    <n v="16115.3"/>
    <x v="0"/>
    <s v="tier - 1"/>
    <x v="8"/>
    <x v="1"/>
  </r>
  <r>
    <s v="Id1727"/>
    <s v="  Lindsay M"/>
    <n v="25.84"/>
    <n v="8.5500000000000007"/>
    <s v="Yes"/>
    <x v="0"/>
    <x v="0"/>
    <n v="1"/>
    <x v="1"/>
    <x v="1"/>
    <x v="0"/>
    <d v="1987-10-06T00:00:00"/>
    <n v="16122.65"/>
    <x v="0"/>
    <s v="tier - 1"/>
    <x v="2"/>
    <x v="17"/>
  </r>
  <r>
    <s v="Id1728"/>
    <s v="  Austen G"/>
    <n v="27.454999999999998"/>
    <n v="4.54"/>
    <s v="No"/>
    <x v="0"/>
    <x v="0"/>
    <n v="0"/>
    <x v="1"/>
    <x v="1"/>
    <x v="2"/>
    <d v="1993-12-12T00:00:00"/>
    <n v="16138.76"/>
    <x v="0"/>
    <s v="tier - 3"/>
    <x v="12"/>
    <x v="1"/>
  </r>
  <r>
    <s v="Id1729"/>
    <s v="  Tory J"/>
    <n v="24.605"/>
    <n v="5.7"/>
    <s v="No"/>
    <x v="0"/>
    <x v="0"/>
    <n v="0"/>
    <x v="1"/>
    <x v="2"/>
    <x v="1"/>
    <d v="1982-07-06T00:00:00"/>
    <n v="16152.04"/>
    <x v="0"/>
    <s v="tier - 1"/>
    <x v="14"/>
    <x v="23"/>
  </r>
  <r>
    <s v="Id1730"/>
    <s v="  Robert J"/>
    <n v="30.8"/>
    <n v="5.07"/>
    <s v="No"/>
    <x v="0"/>
    <x v="0"/>
    <n v="0"/>
    <x v="1"/>
    <x v="0"/>
    <x v="2"/>
    <d v="1974-09-11T00:00:00"/>
    <n v="16190.97"/>
    <x v="0"/>
    <s v="tier - 3"/>
    <x v="1"/>
    <x v="28"/>
  </r>
  <r>
    <s v="Id1731"/>
    <s v="  Steph"/>
    <n v="34.799999999999997"/>
    <n v="4.38"/>
    <s v="No"/>
    <x v="0"/>
    <x v="0"/>
    <n v="1"/>
    <x v="1"/>
    <x v="0"/>
    <x v="2"/>
    <d v="1988-08-06T00:00:00"/>
    <n v="16199.1"/>
    <x v="0"/>
    <s v="tier - 2"/>
    <x v="1"/>
    <x v="15"/>
  </r>
  <r>
    <s v="Id1732"/>
    <s v="  Kate"/>
    <n v="34.21"/>
    <n v="4.54"/>
    <s v="No"/>
    <x v="0"/>
    <x v="0"/>
    <n v="1"/>
    <x v="1"/>
    <x v="0"/>
    <x v="2"/>
    <d v="1988-08-21T00:00:00"/>
    <n v="16205.88"/>
    <x v="0"/>
    <s v="tier - 1"/>
    <x v="1"/>
    <x v="15"/>
  </r>
  <r>
    <s v="Id1733"/>
    <s v="  Kristina"/>
    <n v="31"/>
    <n v="5.38"/>
    <s v="No"/>
    <x v="0"/>
    <x v="0"/>
    <n v="1"/>
    <x v="1"/>
    <x v="0"/>
    <x v="2"/>
    <d v="2002-09-08T00:00:00"/>
    <n v="16232.85"/>
    <x v="0"/>
    <s v="tier - 1"/>
    <x v="2"/>
    <x v="5"/>
  </r>
  <r>
    <s v="Id1734"/>
    <s v="  Flo"/>
    <n v="26.125"/>
    <n v="5.55"/>
    <s v="No"/>
    <x v="0"/>
    <x v="0"/>
    <n v="1"/>
    <x v="1"/>
    <x v="1"/>
    <x v="2"/>
    <d v="1972-07-30T00:00:00"/>
    <n v="16267.32"/>
    <x v="0"/>
    <s v="tier - 2"/>
    <x v="9"/>
    <x v="30"/>
  </r>
  <r>
    <s v="Id1735"/>
    <s v="  Sarah P"/>
    <n v="30.13"/>
    <n v="4.03"/>
    <s v="Yes"/>
    <x v="0"/>
    <x v="0"/>
    <n v="1"/>
    <x v="1"/>
    <x v="0"/>
    <x v="2"/>
    <d v="2003-08-24T00:00:00"/>
    <n v="16297.85"/>
    <x v="0"/>
    <s v="tier - 3"/>
    <x v="2"/>
    <x v="12"/>
  </r>
  <r>
    <s v="Id1736"/>
    <s v="  Anabel"/>
    <n v="34.19"/>
    <n v="4.1900000000000004"/>
    <s v="No"/>
    <x v="0"/>
    <x v="0"/>
    <n v="0"/>
    <x v="1"/>
    <x v="0"/>
    <x v="2"/>
    <d v="1969-08-08T00:00:00"/>
    <n v="16311.05"/>
    <x v="0"/>
    <s v="tier - 3"/>
    <x v="14"/>
    <x v="34"/>
  </r>
  <r>
    <s v="Id1737"/>
    <s v="  Ian"/>
    <n v="22.515000000000001"/>
    <n v="4.37"/>
    <s v="No"/>
    <x v="0"/>
    <x v="1"/>
    <n v="1"/>
    <x v="1"/>
    <x v="2"/>
    <x v="2"/>
    <d v="1965-12-05T00:00:00"/>
    <n v="16351.42"/>
    <x v="0"/>
    <s v="tier - 3"/>
    <x v="14"/>
    <x v="39"/>
  </r>
  <r>
    <s v="Id1738"/>
    <s v="  Alex"/>
    <n v="18.239999999999998"/>
    <n v="5.31"/>
    <s v="Yes"/>
    <x v="0"/>
    <x v="1"/>
    <n v="1"/>
    <x v="1"/>
    <x v="3"/>
    <x v="2"/>
    <d v="1995-09-28T00:00:00"/>
    <n v="16420.490000000002"/>
    <x v="0"/>
    <s v="tier - 3"/>
    <x v="1"/>
    <x v="4"/>
  </r>
  <r>
    <s v="Id1739"/>
    <s v="  Richard J"/>
    <n v="37.28"/>
    <n v="4.66"/>
    <s v="No"/>
    <x v="1"/>
    <x v="0"/>
    <n v="1"/>
    <x v="1"/>
    <x v="0"/>
    <x v="2"/>
    <d v="2003-12-20T00:00:00"/>
    <n v="16450.89"/>
    <x v="0"/>
    <s v="tier - 1"/>
    <x v="1"/>
    <x v="12"/>
  </r>
  <r>
    <s v="Id1740"/>
    <s v="  Jacqueline N"/>
    <n v="18.2"/>
    <n v="6.19"/>
    <s v="No"/>
    <x v="0"/>
    <x v="1"/>
    <n v="1"/>
    <x v="1"/>
    <x v="3"/>
    <x v="1"/>
    <d v="1958-10-10T00:00:00"/>
    <n v="16455.71"/>
    <x v="0"/>
    <s v="tier - 2"/>
    <x v="1"/>
    <x v="46"/>
  </r>
  <r>
    <s v="Id1741"/>
    <s v="  Cindy"/>
    <n v="20.53"/>
    <n v="4.8600000000000003"/>
    <s v="No"/>
    <x v="0"/>
    <x v="0"/>
    <n v="1"/>
    <x v="1"/>
    <x v="2"/>
    <x v="2"/>
    <d v="1995-12-23T00:00:00"/>
    <n v="16577.78"/>
    <x v="0"/>
    <s v="tier - 1"/>
    <x v="0"/>
    <x v="4"/>
  </r>
  <r>
    <s v="Id1742"/>
    <s v="  Marcia"/>
    <n v="23.79"/>
    <n v="4.74"/>
    <s v="No"/>
    <x v="0"/>
    <x v="0"/>
    <n v="0"/>
    <x v="1"/>
    <x v="2"/>
    <x v="2"/>
    <d v="2001-06-25T00:00:00"/>
    <n v="16586.5"/>
    <x v="0"/>
    <s v="tier - 1"/>
    <x v="0"/>
    <x v="3"/>
  </r>
  <r>
    <s v="Id1743"/>
    <s v="  Samantha R"/>
    <n v="29.8"/>
    <n v="6.03"/>
    <s v="No"/>
    <x v="0"/>
    <x v="0"/>
    <n v="0"/>
    <x v="1"/>
    <x v="1"/>
    <x v="1"/>
    <d v="1963-06-25T00:00:00"/>
    <n v="16587.96"/>
    <x v="0"/>
    <s v="tier - 2"/>
    <x v="9"/>
    <x v="42"/>
  </r>
  <r>
    <s v="Id1744"/>
    <s v="  Katie"/>
    <n v="31.54"/>
    <n v="4.71"/>
    <s v="No"/>
    <x v="0"/>
    <x v="0"/>
    <n v="0"/>
    <x v="1"/>
    <x v="0"/>
    <x v="2"/>
    <d v="1970-07-10T00:00:00"/>
    <n v="16600.16"/>
    <x v="0"/>
    <s v="tier - 2"/>
    <x v="2"/>
    <x v="33"/>
  </r>
  <r>
    <s v="Id1745"/>
    <s v="  John P"/>
    <n v="20.82"/>
    <n v="5.55"/>
    <s v="No"/>
    <x v="0"/>
    <x v="0"/>
    <n v="1"/>
    <x v="1"/>
    <x v="2"/>
    <x v="2"/>
    <d v="1975-07-24T00:00:00"/>
    <n v="16602.18"/>
    <x v="0"/>
    <s v="tier - 1"/>
    <x v="14"/>
    <x v="31"/>
  </r>
  <r>
    <s v="Id1746"/>
    <s v="  Rachel"/>
    <n v="38.83"/>
    <n v="4.78"/>
    <s v="No"/>
    <x v="0"/>
    <x v="1"/>
    <n v="1"/>
    <x v="1"/>
    <x v="0"/>
    <x v="2"/>
    <d v="1977-09-25T00:00:00"/>
    <n v="16631.61"/>
    <x v="0"/>
    <s v="tier - 1"/>
    <x v="1"/>
    <x v="26"/>
  </r>
  <r>
    <s v="Id1747"/>
    <s v="  Isabelle"/>
    <n v="23.44"/>
    <n v="4.6500000000000004"/>
    <s v="Yes"/>
    <x v="0"/>
    <x v="0"/>
    <n v="1"/>
    <x v="1"/>
    <x v="2"/>
    <x v="2"/>
    <d v="1993-11-05T00:00:00"/>
    <n v="16657.72"/>
    <x v="0"/>
    <s v="tier - 1"/>
    <x v="8"/>
    <x v="1"/>
  </r>
  <r>
    <s v="Id1748"/>
    <s v="  Neil"/>
    <n v="24.13"/>
    <n v="5.2"/>
    <s v="No"/>
    <x v="0"/>
    <x v="0"/>
    <n v="1"/>
    <x v="1"/>
    <x v="2"/>
    <x v="2"/>
    <d v="1974-08-28T00:00:00"/>
    <n v="16770.990000000002"/>
    <x v="0"/>
    <s v="tier - 1"/>
    <x v="1"/>
    <x v="28"/>
  </r>
  <r>
    <s v="Id1749"/>
    <s v="  Tom"/>
    <n v="42.13"/>
    <n v="4.54"/>
    <s v="Yes"/>
    <x v="0"/>
    <x v="0"/>
    <n v="1"/>
    <x v="1"/>
    <x v="0"/>
    <x v="2"/>
    <d v="1989-09-23T00:00:00"/>
    <n v="16776.3"/>
    <x v="0"/>
    <s v="tier - 2"/>
    <x v="8"/>
    <x v="13"/>
  </r>
  <r>
    <s v="Id1750"/>
    <s v="  Nathan"/>
    <n v="17.86"/>
    <n v="4.1100000000000003"/>
    <s v="No"/>
    <x v="0"/>
    <x v="0"/>
    <n v="1"/>
    <x v="1"/>
    <x v="3"/>
    <x v="2"/>
    <d v="1962-07-29T00:00:00"/>
    <n v="16779.400000000001"/>
    <x v="0"/>
    <s v="tier - 2"/>
    <x v="14"/>
    <x v="41"/>
  </r>
  <r>
    <s v="Id1751"/>
    <s v="  Kelli N"/>
    <n v="32.78"/>
    <n v="4.63"/>
    <s v="No"/>
    <x v="0"/>
    <x v="0"/>
    <n v="0"/>
    <x v="1"/>
    <x v="0"/>
    <x v="2"/>
    <d v="1995-10-19T00:00:00"/>
    <n v="16796.41"/>
    <x v="0"/>
    <s v="tier - 3"/>
    <x v="8"/>
    <x v="4"/>
  </r>
  <r>
    <s v="Id1752"/>
    <s v="  Scott M"/>
    <n v="23.9"/>
    <n v="6.06"/>
    <s v="Yes"/>
    <x v="0"/>
    <x v="1"/>
    <n v="1"/>
    <x v="1"/>
    <x v="2"/>
    <x v="1"/>
    <d v="1974-08-08T00:00:00"/>
    <n v="16841.32"/>
    <x v="0"/>
    <s v="tier - 3"/>
    <x v="2"/>
    <x v="28"/>
  </r>
  <r>
    <s v="Id1753"/>
    <s v="  Grant A"/>
    <n v="15.47"/>
    <n v="8.43"/>
    <s v="No"/>
    <x v="0"/>
    <x v="0"/>
    <n v="0"/>
    <x v="1"/>
    <x v="3"/>
    <x v="0"/>
    <d v="2003-09-10T00:00:00"/>
    <n v="16884.919999999998"/>
    <x v="0"/>
    <s v="tier - 2"/>
    <x v="2"/>
    <x v="12"/>
  </r>
  <r>
    <s v="Id1754"/>
    <s v="  Jonathan C"/>
    <n v="28.54"/>
    <n v="5.51"/>
    <s v="No"/>
    <x v="0"/>
    <x v="1"/>
    <n v="1"/>
    <x v="1"/>
    <x v="1"/>
    <x v="2"/>
    <d v="1968-10-21T00:00:00"/>
    <n v="16903.5"/>
    <x v="0"/>
    <s v="tier - 3"/>
    <x v="1"/>
    <x v="36"/>
  </r>
  <r>
    <s v="Id1755"/>
    <s v="  Rachael M"/>
    <n v="18.54"/>
    <n v="4.95"/>
    <s v="No"/>
    <x v="0"/>
    <x v="0"/>
    <n v="0"/>
    <x v="1"/>
    <x v="2"/>
    <x v="2"/>
    <d v="1977-08-25T00:00:00"/>
    <n v="16921.09"/>
    <x v="0"/>
    <s v="tier - 3"/>
    <x v="9"/>
    <x v="26"/>
  </r>
  <r>
    <s v="Id1756"/>
    <s v="  Pilar"/>
    <n v="32.18"/>
    <n v="6.44"/>
    <s v="Yes"/>
    <x v="0"/>
    <x v="1"/>
    <n v="1"/>
    <x v="1"/>
    <x v="0"/>
    <x v="0"/>
    <d v="1980-07-16T00:00:00"/>
    <n v="16990.55"/>
    <x v="0"/>
    <s v="tier - 3"/>
    <x v="1"/>
    <x v="24"/>
  </r>
  <r>
    <s v="Id1757"/>
    <s v="  Kyle M"/>
    <n v="37.380000000000003"/>
    <n v="6.05"/>
    <s v="Yes"/>
    <x v="0"/>
    <x v="0"/>
    <n v="0"/>
    <x v="1"/>
    <x v="0"/>
    <x v="1"/>
    <d v="1971-08-22T00:00:00"/>
    <n v="17016.009999999998"/>
    <x v="0"/>
    <s v="tier - 2"/>
    <x v="9"/>
    <x v="32"/>
  </r>
  <r>
    <s v="Id1758"/>
    <s v="  Christie"/>
    <n v="31.12"/>
    <n v="4.76"/>
    <s v="Yes"/>
    <x v="0"/>
    <x v="1"/>
    <n v="1"/>
    <x v="1"/>
    <x v="0"/>
    <x v="2"/>
    <d v="1996-06-10T00:00:00"/>
    <n v="17043.34"/>
    <x v="0"/>
    <s v="tier - 3"/>
    <x v="0"/>
    <x v="8"/>
  </r>
  <r>
    <s v="Id1759"/>
    <s v="  David A"/>
    <n v="22.01"/>
    <n v="6.72"/>
    <s v="Yes"/>
    <x v="0"/>
    <x v="0"/>
    <n v="1"/>
    <x v="1"/>
    <x v="2"/>
    <x v="0"/>
    <d v="2003-12-26T00:00:00"/>
    <n v="17081.080000000002"/>
    <x v="0"/>
    <s v="tier - 2"/>
    <x v="2"/>
    <x v="12"/>
  </r>
  <r>
    <s v="Id1760"/>
    <s v="  Masahiro"/>
    <n v="27.645"/>
    <n v="5.7"/>
    <s v="No"/>
    <x v="0"/>
    <x v="0"/>
    <n v="0"/>
    <x v="1"/>
    <x v="1"/>
    <x v="1"/>
    <d v="2002-06-28T00:00:00"/>
    <n v="17085.27"/>
    <x v="0"/>
    <s v="tier - 3"/>
    <x v="0"/>
    <x v="5"/>
  </r>
  <r>
    <s v="Id1761"/>
    <s v="  Logan B"/>
    <n v="29.64"/>
    <n v="5.31"/>
    <s v="Yes"/>
    <x v="0"/>
    <x v="0"/>
    <n v="0"/>
    <x v="1"/>
    <x v="1"/>
    <x v="2"/>
    <d v="1998-06-03T00:00:00"/>
    <n v="17128.43"/>
    <x v="0"/>
    <s v="tier - 3"/>
    <x v="5"/>
    <x v="6"/>
  </r>
  <r>
    <s v="Id1762"/>
    <s v="  Stephanie L"/>
    <n v="33.700000000000003"/>
    <n v="4.32"/>
    <s v="Yes"/>
    <x v="0"/>
    <x v="0"/>
    <n v="1"/>
    <x v="1"/>
    <x v="0"/>
    <x v="2"/>
    <d v="1965-09-16T00:00:00"/>
    <n v="17172.27"/>
    <x v="0"/>
    <s v="tier - 2"/>
    <x v="14"/>
    <x v="39"/>
  </r>
  <r>
    <s v="Id1763"/>
    <s v="  Angela H"/>
    <n v="27.5"/>
    <n v="4.2300000000000004"/>
    <s v="Yes"/>
    <x v="0"/>
    <x v="0"/>
    <n v="1"/>
    <x v="1"/>
    <x v="1"/>
    <x v="2"/>
    <d v="1964-06-07T00:00:00"/>
    <n v="17174.52"/>
    <x v="0"/>
    <s v="tier - 2"/>
    <x v="1"/>
    <x v="42"/>
  </r>
  <r>
    <s v="Id1764"/>
    <s v="  Britt K"/>
    <n v="16.12"/>
    <n v="6.09"/>
    <s v="No"/>
    <x v="0"/>
    <x v="0"/>
    <n v="0"/>
    <x v="1"/>
    <x v="3"/>
    <x v="1"/>
    <d v="2004-08-18T00:00:00"/>
    <n v="17178.68"/>
    <x v="0"/>
    <s v="tier - 2"/>
    <x v="4"/>
    <x v="9"/>
  </r>
  <r>
    <s v="Id1765"/>
    <s v="  Joyce R"/>
    <n v="26.73"/>
    <n v="4.74"/>
    <s v="Yes"/>
    <x v="0"/>
    <x v="0"/>
    <n v="1"/>
    <x v="1"/>
    <x v="1"/>
    <x v="2"/>
    <d v="1982-10-22T00:00:00"/>
    <n v="17179.52"/>
    <x v="0"/>
    <s v="tier - 1"/>
    <x v="0"/>
    <x v="23"/>
  </r>
  <r>
    <s v="Id1766"/>
    <s v="  Ben"/>
    <n v="37.25"/>
    <n v="6.23"/>
    <s v="Yes"/>
    <x v="0"/>
    <x v="0"/>
    <n v="0"/>
    <x v="1"/>
    <x v="0"/>
    <x v="1"/>
    <d v="1975-08-25T00:00:00"/>
    <n v="17253.43"/>
    <x v="0"/>
    <s v="tier - 3"/>
    <x v="14"/>
    <x v="31"/>
  </r>
  <r>
    <s v="Id1767"/>
    <s v="  Sarah M"/>
    <n v="23.56"/>
    <n v="5.45"/>
    <s v="Yes"/>
    <x v="0"/>
    <x v="0"/>
    <n v="1"/>
    <x v="1"/>
    <x v="2"/>
    <x v="2"/>
    <d v="1963-07-12T00:00:00"/>
    <n v="17337.580000000002"/>
    <x v="0"/>
    <s v="tier - 3"/>
    <x v="9"/>
    <x v="42"/>
  </r>
  <r>
    <s v="Id1768"/>
    <s v="  Sarah"/>
    <n v="15.84"/>
    <n v="10.34"/>
    <s v="No"/>
    <x v="0"/>
    <x v="0"/>
    <n v="2"/>
    <x v="1"/>
    <x v="3"/>
    <x v="0"/>
    <d v="2003-11-01T00:00:00"/>
    <n v="17352.68"/>
    <x v="0"/>
    <s v="tier - 3"/>
    <x v="1"/>
    <x v="12"/>
  </r>
  <r>
    <s v="Id1769"/>
    <s v="  Katie"/>
    <n v="36.630000000000003"/>
    <n v="5.15"/>
    <s v="No"/>
    <x v="0"/>
    <x v="0"/>
    <n v="0"/>
    <x v="1"/>
    <x v="0"/>
    <x v="2"/>
    <d v="1992-10-18T00:00:00"/>
    <n v="17361.77"/>
    <x v="0"/>
    <s v="tier - 1"/>
    <x v="1"/>
    <x v="0"/>
  </r>
  <r>
    <s v="Id1770"/>
    <s v="  Michaela L"/>
    <n v="16.47"/>
    <n v="11.72"/>
    <s v="No"/>
    <x v="0"/>
    <x v="0"/>
    <n v="0"/>
    <x v="1"/>
    <x v="3"/>
    <x v="0"/>
    <d v="2003-11-02T00:00:00"/>
    <n v="17468.98"/>
    <x v="0"/>
    <s v="tier - 1"/>
    <x v="1"/>
    <x v="12"/>
  </r>
  <r>
    <s v="Id1771"/>
    <s v="  Shalaleh"/>
    <n v="25.8"/>
    <n v="5.29"/>
    <s v="No"/>
    <x v="0"/>
    <x v="0"/>
    <n v="0"/>
    <x v="1"/>
    <x v="1"/>
    <x v="2"/>
    <d v="1971-06-08T00:00:00"/>
    <n v="17479.53"/>
    <x v="2"/>
    <s v="tier - 1"/>
    <x v="1"/>
    <x v="33"/>
  </r>
  <r>
    <s v="Id1772"/>
    <s v="  Karen"/>
    <n v="23.6"/>
    <n v="4.33"/>
    <s v="No"/>
    <x v="0"/>
    <x v="0"/>
    <n v="0"/>
    <x v="1"/>
    <x v="2"/>
    <x v="2"/>
    <d v="1990-12-29T00:00:00"/>
    <n v="17496.310000000001"/>
    <x v="2"/>
    <s v="tier - 2"/>
    <x v="2"/>
    <x v="16"/>
  </r>
  <r>
    <s v="Id1773"/>
    <s v="  Zuzana"/>
    <n v="32.11"/>
    <n v="6.24"/>
    <s v="No"/>
    <x v="0"/>
    <x v="1"/>
    <n v="1"/>
    <x v="1"/>
    <x v="0"/>
    <x v="1"/>
    <d v="1965-06-16T00:00:00"/>
    <n v="17505.650000000001"/>
    <x v="2"/>
    <s v="tier - 2"/>
    <x v="9"/>
    <x v="39"/>
  </r>
  <r>
    <s v="Id1774"/>
    <s v="  Daniel J"/>
    <n v="30.114999999999998"/>
    <n v="11.61"/>
    <s v="No"/>
    <x v="0"/>
    <x v="0"/>
    <n v="0"/>
    <x v="1"/>
    <x v="0"/>
    <x v="0"/>
    <d v="1968-07-12T00:00:00"/>
    <n v="17507.47"/>
    <x v="2"/>
    <s v="tier - 1"/>
    <x v="14"/>
    <x v="36"/>
  </r>
  <r>
    <s v="Id1775"/>
    <s v="  Alexandra"/>
    <n v="20.28"/>
    <n v="11.07"/>
    <s v="Yes"/>
    <x v="0"/>
    <x v="0"/>
    <n v="0"/>
    <x v="1"/>
    <x v="2"/>
    <x v="0"/>
    <d v="1963-11-16T00:00:00"/>
    <n v="17556.88"/>
    <x v="2"/>
    <s v="tier - 2"/>
    <x v="1"/>
    <x v="42"/>
  </r>
  <r>
    <s v="Id1776"/>
    <s v="  Jessica"/>
    <n v="20.234999999999999"/>
    <n v="5.19"/>
    <s v="No"/>
    <x v="0"/>
    <x v="1"/>
    <n v="1"/>
    <x v="1"/>
    <x v="2"/>
    <x v="2"/>
    <d v="2002-08-25T00:00:00"/>
    <n v="17560.38"/>
    <x v="2"/>
    <s v="tier - 1"/>
    <x v="1"/>
    <x v="5"/>
  </r>
  <r>
    <s v="Id1777"/>
    <s v="  Matthew M"/>
    <n v="25.27"/>
    <n v="5.7"/>
    <s v="Yes"/>
    <x v="0"/>
    <x v="0"/>
    <n v="1"/>
    <x v="1"/>
    <x v="1"/>
    <x v="1"/>
    <d v="1970-07-26T00:00:00"/>
    <n v="17584.72"/>
    <x v="2"/>
    <s v="tier - 3"/>
    <x v="1"/>
    <x v="33"/>
  </r>
  <r>
    <s v="Id1778"/>
    <s v="  Nadine A"/>
    <n v="24.24"/>
    <n v="6.15"/>
    <s v="No"/>
    <x v="0"/>
    <x v="0"/>
    <n v="0"/>
    <x v="1"/>
    <x v="2"/>
    <x v="1"/>
    <d v="1990-10-25T00:00:00"/>
    <n v="17626.240000000002"/>
    <x v="2"/>
    <s v="tier - 3"/>
    <x v="0"/>
    <x v="16"/>
  </r>
  <r>
    <s v="Id1779"/>
    <s v="  Peter J"/>
    <n v="35.75"/>
    <n v="5.07"/>
    <s v="No"/>
    <x v="0"/>
    <x v="0"/>
    <n v="0"/>
    <x v="1"/>
    <x v="0"/>
    <x v="2"/>
    <d v="1994-07-01T00:00:00"/>
    <n v="17663.14"/>
    <x v="2"/>
    <s v="tier - 3"/>
    <x v="0"/>
    <x v="11"/>
  </r>
  <r>
    <s v="Id1780"/>
    <s v="  Colleen M"/>
    <n v="29.92"/>
    <n v="10.97"/>
    <s v="Yes"/>
    <x v="0"/>
    <x v="0"/>
    <n v="1"/>
    <x v="1"/>
    <x v="1"/>
    <x v="0"/>
    <d v="2003-07-14T00:00:00"/>
    <n v="17748.509999999998"/>
    <x v="2"/>
    <s v="tier - 1"/>
    <x v="1"/>
    <x v="12"/>
  </r>
  <r>
    <s v="Id1781"/>
    <s v="  Julie A"/>
    <n v="26.2"/>
    <n v="10.93"/>
    <s v="Yes"/>
    <x v="0"/>
    <x v="0"/>
    <n v="1"/>
    <x v="1"/>
    <x v="1"/>
    <x v="0"/>
    <d v="1966-06-21T00:00:00"/>
    <n v="17777.73"/>
    <x v="2"/>
    <s v="tier - 3"/>
    <x v="1"/>
    <x v="37"/>
  </r>
  <r>
    <s v="Id1782"/>
    <s v="  Douglas W"/>
    <n v="26.695"/>
    <n v="4.21"/>
    <s v="Yes"/>
    <x v="0"/>
    <x v="1"/>
    <n v="1"/>
    <x v="1"/>
    <x v="1"/>
    <x v="2"/>
    <d v="1979-10-10T00:00:00"/>
    <n v="17779.939999999999"/>
    <x v="2"/>
    <s v="tier - 2"/>
    <x v="1"/>
    <x v="25"/>
  </r>
  <r>
    <s v="Id1783"/>
    <s v="  Catherine"/>
    <n v="23.16"/>
    <n v="5.5"/>
    <s v="No"/>
    <x v="0"/>
    <x v="0"/>
    <n v="0"/>
    <x v="1"/>
    <x v="2"/>
    <x v="2"/>
    <d v="1963-12-08T00:00:00"/>
    <n v="17832.599999999999"/>
    <x v="2"/>
    <s v="tier - 2"/>
    <x v="1"/>
    <x v="42"/>
  </r>
  <r>
    <s v="Id1784"/>
    <s v="  James A"/>
    <n v="32.585000000000001"/>
    <n v="4.93"/>
    <s v="Yes"/>
    <x v="0"/>
    <x v="0"/>
    <n v="1"/>
    <x v="1"/>
    <x v="0"/>
    <x v="2"/>
    <d v="1976-12-12T00:00:00"/>
    <n v="17862.919999999998"/>
    <x v="2"/>
    <s v="tier - 2"/>
    <x v="1"/>
    <x v="35"/>
  </r>
  <r>
    <s v="Id1785"/>
    <s v="  Youngseong"/>
    <n v="33.97"/>
    <n v="5.6"/>
    <s v="Yes"/>
    <x v="0"/>
    <x v="0"/>
    <n v="0"/>
    <x v="1"/>
    <x v="0"/>
    <x v="2"/>
    <d v="1997-08-26T00:00:00"/>
    <n v="17878.900000000001"/>
    <x v="2"/>
    <s v="tier - 2"/>
    <x v="8"/>
    <x v="6"/>
  </r>
  <r>
    <s v="Id1786"/>
    <s v="  John"/>
    <n v="16.57"/>
    <n v="9.99"/>
    <s v="No"/>
    <x v="0"/>
    <x v="0"/>
    <n v="0"/>
    <x v="1"/>
    <x v="3"/>
    <x v="0"/>
    <d v="1979-11-12T00:00:00"/>
    <n v="17882.669999999998"/>
    <x v="2"/>
    <s v="tier - 3"/>
    <x v="1"/>
    <x v="25"/>
  </r>
  <r>
    <s v="Id1787"/>
    <s v="  Brandon S"/>
    <n v="17.55"/>
    <n v="5.93"/>
    <s v="No"/>
    <x v="0"/>
    <x v="1"/>
    <n v="1"/>
    <x v="1"/>
    <x v="3"/>
    <x v="1"/>
    <d v="1989-12-04T00:00:00"/>
    <n v="17904.53"/>
    <x v="2"/>
    <s v="tier - 2"/>
    <x v="12"/>
    <x v="13"/>
  </r>
  <r>
    <s v="Id1788"/>
    <s v="  Sean P"/>
    <n v="29.41"/>
    <n v="6.29"/>
    <s v="Yes"/>
    <x v="0"/>
    <x v="0"/>
    <n v="1"/>
    <x v="1"/>
    <x v="1"/>
    <x v="1"/>
    <d v="1977-10-17T00:00:00"/>
    <n v="17929.3"/>
    <x v="2"/>
    <s v="tier - 2"/>
    <x v="0"/>
    <x v="26"/>
  </r>
  <r>
    <s v="Id1789"/>
    <s v="  Scott"/>
    <n v="17.91"/>
    <n v="5.65"/>
    <s v="No"/>
    <x v="0"/>
    <x v="0"/>
    <n v="1"/>
    <x v="1"/>
    <x v="3"/>
    <x v="2"/>
    <d v="2001-09-28T00:00:00"/>
    <n v="17942.11"/>
    <x v="2"/>
    <s v="tier - 2"/>
    <x v="2"/>
    <x v="3"/>
  </r>
  <r>
    <s v="Id1790"/>
    <s v="  Janez"/>
    <n v="31.57"/>
    <n v="6.15"/>
    <s v="No"/>
    <x v="0"/>
    <x v="0"/>
    <n v="1"/>
    <x v="1"/>
    <x v="0"/>
    <x v="1"/>
    <d v="1975-06-27T00:00:00"/>
    <n v="18031.16"/>
    <x v="2"/>
    <s v="tier - 3"/>
    <x v="9"/>
    <x v="31"/>
  </r>
  <r>
    <s v="Id1791"/>
    <s v="  John I"/>
    <n v="33.18"/>
    <n v="5.22"/>
    <s v="No"/>
    <x v="1"/>
    <x v="0"/>
    <n v="1"/>
    <x v="1"/>
    <x v="0"/>
    <x v="2"/>
    <d v="1965-10-17T00:00:00"/>
    <n v="18031.189999999999"/>
    <x v="2"/>
    <s v="tier - 2"/>
    <x v="1"/>
    <x v="39"/>
  </r>
  <r>
    <s v="Id1792"/>
    <s v="  Heather"/>
    <n v="37"/>
    <n v="11.66"/>
    <s v="No"/>
    <x v="0"/>
    <x v="0"/>
    <n v="0"/>
    <x v="1"/>
    <x v="0"/>
    <x v="0"/>
    <d v="1999-10-24T00:00:00"/>
    <n v="18033.97"/>
    <x v="2"/>
    <s v="tier - 1"/>
    <x v="1"/>
    <x v="7"/>
  </r>
  <r>
    <s v="Id1793"/>
    <s v="  Michael"/>
    <n v="18.905000000000001"/>
    <n v="4.91"/>
    <s v="Yes"/>
    <x v="0"/>
    <x v="0"/>
    <n v="1"/>
    <x v="1"/>
    <x v="2"/>
    <x v="2"/>
    <d v="1993-07-12T00:00:00"/>
    <n v="18157.88"/>
    <x v="2"/>
    <s v="tier - 1"/>
    <x v="1"/>
    <x v="1"/>
  </r>
  <r>
    <s v="Id1794"/>
    <s v="  Kathleen"/>
    <n v="20.03"/>
    <n v="9.25"/>
    <s v="Yes"/>
    <x v="0"/>
    <x v="0"/>
    <n v="0"/>
    <x v="1"/>
    <x v="2"/>
    <x v="0"/>
    <d v="1963-07-04T00:00:00"/>
    <n v="18208.34"/>
    <x v="2"/>
    <s v="tier - 2"/>
    <x v="14"/>
    <x v="42"/>
  </r>
  <r>
    <s v="Id1795"/>
    <s v="  Ryan M"/>
    <n v="16.7"/>
    <n v="11.48"/>
    <s v="No"/>
    <x v="0"/>
    <x v="0"/>
    <n v="0"/>
    <x v="1"/>
    <x v="3"/>
    <x v="0"/>
    <d v="1997-06-15T00:00:00"/>
    <n v="18218.16"/>
    <x v="2"/>
    <s v="tier - 1"/>
    <x v="0"/>
    <x v="6"/>
  </r>
  <r>
    <s v="Id1796"/>
    <s v="  Sara"/>
    <n v="39.82"/>
    <n v="6.06"/>
    <s v="No"/>
    <x v="0"/>
    <x v="0"/>
    <n v="0"/>
    <x v="1"/>
    <x v="0"/>
    <x v="1"/>
    <d v="2004-09-10T00:00:00"/>
    <n v="18223.45"/>
    <x v="2"/>
    <s v="tier - 3"/>
    <x v="0"/>
    <x v="9"/>
  </r>
  <r>
    <s v="Id1797"/>
    <s v="  Deniz"/>
    <n v="22.04"/>
    <n v="5.86"/>
    <s v="No"/>
    <x v="0"/>
    <x v="0"/>
    <n v="1"/>
    <x v="1"/>
    <x v="2"/>
    <x v="1"/>
    <d v="1995-08-03T00:00:00"/>
    <n v="18246.5"/>
    <x v="2"/>
    <s v="tier - 1"/>
    <x v="0"/>
    <x v="4"/>
  </r>
  <r>
    <s v="Id1798"/>
    <s v="  Shannon L"/>
    <n v="28.27"/>
    <n v="5.33"/>
    <s v="No"/>
    <x v="0"/>
    <x v="0"/>
    <n v="0"/>
    <x v="1"/>
    <x v="1"/>
    <x v="2"/>
    <d v="1992-12-25T00:00:00"/>
    <n v="18259.22"/>
    <x v="2"/>
    <s v="tier - 3"/>
    <x v="2"/>
    <x v="0"/>
  </r>
  <r>
    <s v="Id1799"/>
    <s v="  Kaitlin M"/>
    <n v="18.5"/>
    <n v="5.33"/>
    <s v="No"/>
    <x v="0"/>
    <x v="0"/>
    <n v="0"/>
    <x v="1"/>
    <x v="2"/>
    <x v="2"/>
    <d v="1995-07-04T00:00:00"/>
    <n v="18310.740000000002"/>
    <x v="2"/>
    <s v="tier - 3"/>
    <x v="1"/>
    <x v="4"/>
  </r>
  <r>
    <s v="Id1800"/>
    <s v="  Alfredo"/>
    <n v="38.6"/>
    <n v="6.02"/>
    <s v="No"/>
    <x v="0"/>
    <x v="0"/>
    <n v="1"/>
    <x v="1"/>
    <x v="0"/>
    <x v="1"/>
    <d v="1999-12-15T00:00:00"/>
    <n v="18328.240000000002"/>
    <x v="2"/>
    <s v="tier - 2"/>
    <x v="0"/>
    <x v="7"/>
  </r>
  <r>
    <s v="Id1801"/>
    <s v="  Kristen"/>
    <n v="43.12"/>
    <n v="6.25"/>
    <s v="No"/>
    <x v="0"/>
    <x v="0"/>
    <n v="1"/>
    <x v="1"/>
    <x v="0"/>
    <x v="1"/>
    <d v="1964-09-26T00:00:00"/>
    <n v="18443.11"/>
    <x v="2"/>
    <s v="tier - 2"/>
    <x v="1"/>
    <x v="38"/>
  </r>
  <r>
    <s v="Id1802"/>
    <s v="  Daniel"/>
    <n v="30.5"/>
    <n v="4.8099999999999996"/>
    <s v="No"/>
    <x v="0"/>
    <x v="0"/>
    <n v="1"/>
    <x v="1"/>
    <x v="0"/>
    <x v="2"/>
    <d v="1986-08-12T00:00:00"/>
    <n v="18608.259999999998"/>
    <x v="2"/>
    <s v="tier - 3"/>
    <x v="2"/>
    <x v="18"/>
  </r>
  <r>
    <s v="Id1803"/>
    <s v="  Jonathan"/>
    <n v="27.61"/>
    <n v="4.5999999999999996"/>
    <s v="No"/>
    <x v="0"/>
    <x v="0"/>
    <n v="1"/>
    <x v="1"/>
    <x v="1"/>
    <x v="2"/>
    <d v="1998-09-23T00:00:00"/>
    <n v="18648.419999999998"/>
    <x v="2"/>
    <s v="tier - 1"/>
    <x v="4"/>
    <x v="2"/>
  </r>
  <r>
    <s v="Id1804"/>
    <s v="  Troy"/>
    <n v="27.1"/>
    <n v="5.08"/>
    <s v="No"/>
    <x v="0"/>
    <x v="0"/>
    <n v="1"/>
    <x v="1"/>
    <x v="1"/>
    <x v="2"/>
    <d v="1970-10-17T00:00:00"/>
    <n v="18682.740000000002"/>
    <x v="2"/>
    <s v="tier - 3"/>
    <x v="1"/>
    <x v="33"/>
  </r>
  <r>
    <s v="Id1805"/>
    <s v="  Daniel C"/>
    <n v="35.93"/>
    <n v="5.43"/>
    <s v="No"/>
    <x v="1"/>
    <x v="0"/>
    <n v="1"/>
    <x v="1"/>
    <x v="0"/>
    <x v="2"/>
    <d v="1967-08-30T00:00:00"/>
    <n v="18694.689999999999"/>
    <x v="2"/>
    <s v="tier - 1"/>
    <x v="9"/>
    <x v="40"/>
  </r>
  <r>
    <s v="Id1806"/>
    <s v="  Lauren"/>
    <n v="32.68"/>
    <n v="5.44"/>
    <s v="No"/>
    <x v="0"/>
    <x v="0"/>
    <n v="0"/>
    <x v="1"/>
    <x v="0"/>
    <x v="2"/>
    <d v="1992-12-27T00:00:00"/>
    <n v="18765.88"/>
    <x v="2"/>
    <s v="tier - 2"/>
    <x v="1"/>
    <x v="0"/>
  </r>
  <r>
    <s v="Id1807"/>
    <s v="  Jennefer"/>
    <n v="20.74"/>
    <n v="11.69"/>
    <s v="Yes"/>
    <x v="0"/>
    <x v="0"/>
    <n v="1"/>
    <x v="1"/>
    <x v="2"/>
    <x v="0"/>
    <d v="1979-11-19T00:00:00"/>
    <n v="18767.740000000002"/>
    <x v="2"/>
    <s v="tier - 1"/>
    <x v="0"/>
    <x v="25"/>
  </r>
  <r>
    <s v="Id1808"/>
    <s v="  Tracey L"/>
    <n v="15.57"/>
    <n v="6.07"/>
    <s v="No"/>
    <x v="0"/>
    <x v="0"/>
    <n v="0"/>
    <x v="1"/>
    <x v="3"/>
    <x v="1"/>
    <d v="1995-11-28T00:00:00"/>
    <n v="18804.75"/>
    <x v="2"/>
    <s v="tier - 1"/>
    <x v="1"/>
    <x v="4"/>
  </r>
  <r>
    <s v="Id1809"/>
    <s v="  Ashley"/>
    <n v="23.844999999999999"/>
    <n v="4.3600000000000003"/>
    <s v="No"/>
    <x v="0"/>
    <x v="0"/>
    <n v="0"/>
    <x v="1"/>
    <x v="2"/>
    <x v="2"/>
    <d v="1979-10-15T00:00:00"/>
    <n v="18806.150000000001"/>
    <x v="2"/>
    <s v="tier - 2"/>
    <x v="0"/>
    <x v="25"/>
  </r>
  <r>
    <s v="Id1810"/>
    <s v="  Cindy"/>
    <n v="22.895"/>
    <n v="5.24"/>
    <s v="No"/>
    <x v="0"/>
    <x v="0"/>
    <n v="1"/>
    <x v="1"/>
    <x v="2"/>
    <x v="2"/>
    <d v="1962-12-18T00:00:00"/>
    <n v="18815.53"/>
    <x v="2"/>
    <s v="tier - 1"/>
    <x v="9"/>
    <x v="41"/>
  </r>
  <r>
    <s v="Id1811"/>
    <s v="  Esther"/>
    <n v="21.945"/>
    <n v="5.37"/>
    <s v="No"/>
    <x v="0"/>
    <x v="0"/>
    <n v="1"/>
    <x v="1"/>
    <x v="2"/>
    <x v="2"/>
    <d v="2003-07-24T00:00:00"/>
    <n v="18838.7"/>
    <x v="2"/>
    <s v="tier - 3"/>
    <x v="1"/>
    <x v="12"/>
  </r>
  <r>
    <s v="Id1812"/>
    <s v="  Jackie"/>
    <n v="19.47"/>
    <n v="6.6"/>
    <s v="Yes"/>
    <x v="0"/>
    <x v="0"/>
    <n v="0"/>
    <x v="1"/>
    <x v="2"/>
    <x v="0"/>
    <d v="1963-12-06T00:00:00"/>
    <n v="18883.330000000002"/>
    <x v="2"/>
    <s v="tier - 1"/>
    <x v="14"/>
    <x v="42"/>
  </r>
  <r>
    <s v="Id1813"/>
    <s v="  Timothy P"/>
    <n v="15.61"/>
    <n v="5.77"/>
    <s v="No"/>
    <x v="0"/>
    <x v="0"/>
    <n v="0"/>
    <x v="1"/>
    <x v="3"/>
    <x v="1"/>
    <d v="1995-09-27T00:00:00"/>
    <n v="18903.490000000002"/>
    <x v="2"/>
    <s v="tier - 2"/>
    <x v="8"/>
    <x v="4"/>
  </r>
  <r>
    <s v="Id1814"/>
    <s v="  Lauren"/>
    <n v="28.6"/>
    <n v="6.08"/>
    <s v="No"/>
    <x v="0"/>
    <x v="1"/>
    <n v="1"/>
    <x v="1"/>
    <x v="1"/>
    <x v="1"/>
    <d v="1969-08-03T00:00:00"/>
    <n v="18932.810000000001"/>
    <x v="2"/>
    <s v="tier - 3"/>
    <x v="1"/>
    <x v="34"/>
  </r>
  <r>
    <s v="Id1815"/>
    <s v="  Benjamin"/>
    <n v="46.53"/>
    <n v="4.16"/>
    <s v="No"/>
    <x v="0"/>
    <x v="0"/>
    <n v="0"/>
    <x v="1"/>
    <x v="0"/>
    <x v="2"/>
    <d v="1963-10-20T00:00:00"/>
    <n v="18954.560000000001"/>
    <x v="2"/>
    <s v="tier - 1"/>
    <x v="14"/>
    <x v="42"/>
  </r>
  <r>
    <s v="Id1816"/>
    <s v="  Hugo M"/>
    <n v="34.99"/>
    <n v="5.0999999999999996"/>
    <s v="No"/>
    <x v="0"/>
    <x v="1"/>
    <n v="1"/>
    <x v="1"/>
    <x v="0"/>
    <x v="2"/>
    <d v="1998-08-06T00:00:00"/>
    <n v="18955.22"/>
    <x v="2"/>
    <s v="tier - 3"/>
    <x v="2"/>
    <x v="2"/>
  </r>
  <r>
    <s v="Id1817"/>
    <s v="  Daniel J"/>
    <n v="17.05"/>
    <n v="5.3"/>
    <s v="No"/>
    <x v="0"/>
    <x v="1"/>
    <n v="1"/>
    <x v="1"/>
    <x v="3"/>
    <x v="2"/>
    <d v="1992-11-30T00:00:00"/>
    <n v="18963.169999999998"/>
    <x v="2"/>
    <s v="tier - 1"/>
    <x v="0"/>
    <x v="0"/>
  </r>
  <r>
    <s v="Id1818"/>
    <s v="  Justin R"/>
    <n v="37.18"/>
    <n v="4.9000000000000004"/>
    <s v="No"/>
    <x v="0"/>
    <x v="0"/>
    <n v="0"/>
    <x v="1"/>
    <x v="0"/>
    <x v="2"/>
    <d v="1988-10-24T00:00:00"/>
    <n v="18972.5"/>
    <x v="2"/>
    <s v="tier - 3"/>
    <x v="0"/>
    <x v="15"/>
  </r>
  <r>
    <s v="Id1819"/>
    <s v="  Colin"/>
    <n v="35.200000000000003"/>
    <n v="5.55"/>
    <s v="No"/>
    <x v="0"/>
    <x v="0"/>
    <n v="0"/>
    <x v="1"/>
    <x v="0"/>
    <x v="2"/>
    <d v="1983-12-19T00:00:00"/>
    <n v="19023.259999999998"/>
    <x v="2"/>
    <s v="tier - 3"/>
    <x v="2"/>
    <x v="22"/>
  </r>
  <r>
    <s v="Id1820"/>
    <s v="  Rob"/>
    <n v="37.335000000000001"/>
    <n v="4.95"/>
    <s v="No"/>
    <x v="0"/>
    <x v="0"/>
    <n v="0"/>
    <x v="1"/>
    <x v="0"/>
    <x v="2"/>
    <d v="1989-06-05T00:00:00"/>
    <n v="19040.88"/>
    <x v="2"/>
    <s v="tier - 3"/>
    <x v="2"/>
    <x v="15"/>
  </r>
  <r>
    <s v="Id1821"/>
    <s v="  Patrick"/>
    <n v="27.265000000000001"/>
    <n v="6.46"/>
    <s v="Yes"/>
    <x v="0"/>
    <x v="0"/>
    <n v="0"/>
    <x v="1"/>
    <x v="1"/>
    <x v="0"/>
    <d v="1993-09-28T00:00:00"/>
    <n v="19107.78"/>
    <x v="2"/>
    <s v="tier - 2"/>
    <x v="0"/>
    <x v="1"/>
  </r>
  <r>
    <s v="Id1822"/>
    <s v="  Austin D"/>
    <n v="30.8"/>
    <n v="4.9000000000000004"/>
    <s v="Yes"/>
    <x v="0"/>
    <x v="0"/>
    <n v="0"/>
    <x v="1"/>
    <x v="0"/>
    <x v="2"/>
    <d v="1979-07-02T00:00:00"/>
    <n v="19144.580000000002"/>
    <x v="2"/>
    <s v="tier - 1"/>
    <x v="8"/>
    <x v="25"/>
  </r>
  <r>
    <s v="Id1823"/>
    <s v="  Brittany"/>
    <n v="30.21"/>
    <n v="5.21"/>
    <s v="No"/>
    <x v="0"/>
    <x v="0"/>
    <n v="1"/>
    <x v="1"/>
    <x v="0"/>
    <x v="2"/>
    <d v="1991-09-16T00:00:00"/>
    <n v="19199.939999999999"/>
    <x v="2"/>
    <s v="tier - 3"/>
    <x v="2"/>
    <x v="14"/>
  </r>
  <r>
    <s v="Id1824"/>
    <s v="  Matthew T"/>
    <n v="35.340000000000003"/>
    <n v="4.13"/>
    <s v="No"/>
    <x v="1"/>
    <x v="0"/>
    <n v="1"/>
    <x v="1"/>
    <x v="0"/>
    <x v="2"/>
    <d v="1985-12-28T00:00:00"/>
    <n v="19214.71"/>
    <x v="2"/>
    <s v="tier - 3"/>
    <x v="0"/>
    <x v="20"/>
  </r>
  <r>
    <s v="Id1825"/>
    <s v="  Becky G"/>
    <n v="26.695"/>
    <n v="5.28"/>
    <s v="No"/>
    <x v="0"/>
    <x v="0"/>
    <n v="0"/>
    <x v="1"/>
    <x v="1"/>
    <x v="2"/>
    <d v="1967-07-29T00:00:00"/>
    <n v="19259.96"/>
    <x v="2"/>
    <s v="tier - 1"/>
    <x v="1"/>
    <x v="40"/>
  </r>
  <r>
    <s v="Id1826"/>
    <s v="  Virginie"/>
    <n v="29.355"/>
    <n v="4.68"/>
    <s v="Yes"/>
    <x v="0"/>
    <x v="0"/>
    <n v="0"/>
    <x v="1"/>
    <x v="1"/>
    <x v="2"/>
    <d v="1966-11-15T00:00:00"/>
    <n v="19321.060000000001"/>
    <x v="2"/>
    <s v="tier - 1"/>
    <x v="1"/>
    <x v="37"/>
  </r>
  <r>
    <s v="Id1827"/>
    <s v="  Allison A"/>
    <n v="29.59"/>
    <n v="4.0599999999999996"/>
    <s v="No"/>
    <x v="0"/>
    <x v="0"/>
    <n v="0"/>
    <x v="1"/>
    <x v="1"/>
    <x v="2"/>
    <d v="1991-08-24T00:00:00"/>
    <n v="19350.37"/>
    <x v="2"/>
    <s v="tier - 3"/>
    <x v="0"/>
    <x v="14"/>
  </r>
  <r>
    <s v="Id1828"/>
    <s v="  Julie"/>
    <n v="31.35"/>
    <n v="4.2"/>
    <s v="No"/>
    <x v="1"/>
    <x v="0"/>
    <n v="1"/>
    <x v="1"/>
    <x v="0"/>
    <x v="2"/>
    <d v="1987-06-30T00:00:00"/>
    <n v="19362"/>
    <x v="2"/>
    <s v="tier - 3"/>
    <x v="0"/>
    <x v="17"/>
  </r>
  <r>
    <s v="Id1829"/>
    <s v="  Katherine"/>
    <n v="20.52"/>
    <n v="4.83"/>
    <s v="No"/>
    <x v="0"/>
    <x v="0"/>
    <n v="0"/>
    <x v="1"/>
    <x v="2"/>
    <x v="2"/>
    <d v="1993-09-06T00:00:00"/>
    <n v="19442.349999999999"/>
    <x v="2"/>
    <s v="tier - 3"/>
    <x v="1"/>
    <x v="1"/>
  </r>
  <r>
    <s v="Id1830"/>
    <s v="  Caleb"/>
    <n v="42.9"/>
    <n v="4.87"/>
    <s v="Yes"/>
    <x v="0"/>
    <x v="0"/>
    <n v="1"/>
    <x v="1"/>
    <x v="0"/>
    <x v="2"/>
    <d v="1982-12-15T00:00:00"/>
    <n v="19444.27"/>
    <x v="2"/>
    <s v="tier - 1"/>
    <x v="0"/>
    <x v="23"/>
  </r>
  <r>
    <s v="Id1831"/>
    <s v="  Jaime"/>
    <n v="24.6"/>
    <n v="5.86"/>
    <s v="No"/>
    <x v="0"/>
    <x v="1"/>
    <n v="1"/>
    <x v="1"/>
    <x v="2"/>
    <x v="1"/>
    <d v="1987-11-30T00:00:00"/>
    <n v="19496.72"/>
    <x v="2"/>
    <s v="tier - 3"/>
    <x v="4"/>
    <x v="17"/>
  </r>
  <r>
    <s v="Id1832"/>
    <s v="  Hannah"/>
    <n v="28.405000000000001"/>
    <n v="4.12"/>
    <s v="No"/>
    <x v="0"/>
    <x v="0"/>
    <n v="1"/>
    <x v="1"/>
    <x v="1"/>
    <x v="2"/>
    <d v="1980-11-08T00:00:00"/>
    <n v="19515.54"/>
    <x v="2"/>
    <s v="tier - 1"/>
    <x v="0"/>
    <x v="24"/>
  </r>
  <r>
    <s v="Id1833"/>
    <s v="  Zachariah"/>
    <n v="34.674999999999997"/>
    <n v="5.71"/>
    <s v="Yes"/>
    <x v="0"/>
    <x v="0"/>
    <n v="1"/>
    <x v="1"/>
    <x v="0"/>
    <x v="1"/>
    <d v="1992-08-19T00:00:00"/>
    <n v="19521.97"/>
    <x v="2"/>
    <s v="tier - 2"/>
    <x v="0"/>
    <x v="0"/>
  </r>
  <r>
    <s v="Id1834"/>
    <s v="  Patricia A"/>
    <n v="18.850000000000001"/>
    <n v="6.03"/>
    <s v="No"/>
    <x v="0"/>
    <x v="0"/>
    <n v="1"/>
    <x v="1"/>
    <x v="2"/>
    <x v="1"/>
    <d v="1985-09-17T00:00:00"/>
    <n v="19539.240000000002"/>
    <x v="2"/>
    <s v="tier - 1"/>
    <x v="0"/>
    <x v="20"/>
  </r>
  <r>
    <s v="Id1835"/>
    <s v="  Elizabeth A"/>
    <n v="34.130000000000003"/>
    <n v="5.65"/>
    <s v="No"/>
    <x v="0"/>
    <x v="1"/>
    <n v="1"/>
    <x v="1"/>
    <x v="0"/>
    <x v="2"/>
    <d v="1963-07-14T00:00:00"/>
    <n v="19551.34"/>
    <x v="2"/>
    <s v="tier - 3"/>
    <x v="1"/>
    <x v="42"/>
  </r>
  <r>
    <s v="Id1836"/>
    <s v="  Benjamin"/>
    <n v="17.34"/>
    <n v="5.05"/>
    <s v="No"/>
    <x v="0"/>
    <x v="0"/>
    <n v="0"/>
    <x v="1"/>
    <x v="3"/>
    <x v="2"/>
    <d v="1978-09-24T00:00:00"/>
    <n v="19594.810000000001"/>
    <x v="2"/>
    <s v="tier - 1"/>
    <x v="8"/>
    <x v="27"/>
  </r>
  <r>
    <s v="Id1837"/>
    <s v="  Breno"/>
    <n v="17.440000000000001"/>
    <n v="6.26"/>
    <s v="No"/>
    <x v="0"/>
    <x v="0"/>
    <n v="0"/>
    <x v="1"/>
    <x v="3"/>
    <x v="1"/>
    <d v="1994-08-27T00:00:00"/>
    <n v="19673.34"/>
    <x v="2"/>
    <s v="tier - 2"/>
    <x v="1"/>
    <x v="11"/>
  </r>
  <r>
    <s v="Id1838"/>
    <s v="  Takaya"/>
    <n v="33.659999999999997"/>
    <n v="4.08"/>
    <s v="Yes"/>
    <x v="0"/>
    <x v="1"/>
    <n v="1"/>
    <x v="1"/>
    <x v="0"/>
    <x v="2"/>
    <d v="1990-08-08T00:00:00"/>
    <n v="19719.689999999999"/>
    <x v="2"/>
    <s v="tier - 2"/>
    <x v="0"/>
    <x v="16"/>
  </r>
  <r>
    <s v="Id1839"/>
    <s v="  Thomas IV"/>
    <n v="21.375"/>
    <n v="6.19"/>
    <s v="Yes"/>
    <x v="0"/>
    <x v="0"/>
    <n v="1"/>
    <x v="1"/>
    <x v="2"/>
    <x v="1"/>
    <d v="1972-06-14T00:00:00"/>
    <n v="19749.38"/>
    <x v="2"/>
    <s v="tier - 3"/>
    <x v="0"/>
    <x v="30"/>
  </r>
  <r>
    <s v="Id1840"/>
    <s v="  Bradley E"/>
    <n v="27.14"/>
    <n v="6.01"/>
    <s v="No"/>
    <x v="0"/>
    <x v="0"/>
    <n v="1"/>
    <x v="1"/>
    <x v="1"/>
    <x v="1"/>
    <d v="1979-10-30T00:00:00"/>
    <n v="19798.05"/>
    <x v="2"/>
    <s v="tier - 1"/>
    <x v="8"/>
    <x v="25"/>
  </r>
  <r>
    <s v="Id1841"/>
    <s v="  Megan"/>
    <n v="35.78"/>
    <n v="6.07"/>
    <s v="No"/>
    <x v="1"/>
    <x v="0"/>
    <n v="1"/>
    <x v="1"/>
    <x v="0"/>
    <x v="1"/>
    <d v="1997-10-18T00:00:00"/>
    <n v="19933.46"/>
    <x v="2"/>
    <s v="tier - 3"/>
    <x v="2"/>
    <x v="6"/>
  </r>
  <r>
    <s v="Id1842"/>
    <s v="  Ruby J"/>
    <n v="34.96"/>
    <n v="5.63"/>
    <s v="No"/>
    <x v="0"/>
    <x v="0"/>
    <n v="0"/>
    <x v="1"/>
    <x v="0"/>
    <x v="2"/>
    <d v="1980-10-09T00:00:00"/>
    <n v="19964.75"/>
    <x v="2"/>
    <s v="tier - 2"/>
    <x v="8"/>
    <x v="24"/>
  </r>
  <r>
    <s v="Id1843"/>
    <s v="  Bart"/>
    <n v="38.39"/>
    <n v="6.05"/>
    <s v="No"/>
    <x v="0"/>
    <x v="0"/>
    <n v="0"/>
    <x v="1"/>
    <x v="0"/>
    <x v="1"/>
    <d v="1966-08-10T00:00:00"/>
    <n v="19995.29"/>
    <x v="2"/>
    <s v="tier - 3"/>
    <x v="14"/>
    <x v="37"/>
  </r>
  <r>
    <s v="Id1844"/>
    <s v="  Robert A"/>
    <n v="33.82"/>
    <n v="4.6500000000000004"/>
    <s v="No"/>
    <x v="0"/>
    <x v="0"/>
    <n v="0"/>
    <x v="1"/>
    <x v="0"/>
    <x v="2"/>
    <d v="1988-07-25T00:00:00"/>
    <n v="20009.63"/>
    <x v="0"/>
    <s v="tier - 1"/>
    <x v="1"/>
    <x v="15"/>
  </r>
  <r>
    <s v="Id1845"/>
    <s v="  Adam"/>
    <n v="27.835000000000001"/>
    <n v="5.37"/>
    <s v="No"/>
    <x v="0"/>
    <x v="0"/>
    <n v="0"/>
    <x v="1"/>
    <x v="1"/>
    <x v="2"/>
    <d v="1983-10-06T00:00:00"/>
    <n v="20149.32"/>
    <x v="0"/>
    <s v="tier - 1"/>
    <x v="5"/>
    <x v="22"/>
  </r>
  <r>
    <s v="Id1846"/>
    <s v="  Yemane Adhane"/>
    <n v="33"/>
    <n v="5.39"/>
    <s v="No"/>
    <x v="0"/>
    <x v="0"/>
    <n v="0"/>
    <x v="1"/>
    <x v="0"/>
    <x v="2"/>
    <d v="2002-07-09T00:00:00"/>
    <n v="20167.34"/>
    <x v="1"/>
    <s v="tier - 3"/>
    <x v="2"/>
    <x v="5"/>
  </r>
  <r>
    <s v="Id1847"/>
    <s v="  Jesse A"/>
    <n v="26.885000000000002"/>
    <n v="5.86"/>
    <s v="No"/>
    <x v="0"/>
    <x v="0"/>
    <n v="0"/>
    <x v="1"/>
    <x v="1"/>
    <x v="1"/>
    <d v="1994-06-08T00:00:00"/>
    <n v="20177.669999999998"/>
    <x v="0"/>
    <s v="tier - 1"/>
    <x v="2"/>
    <x v="1"/>
  </r>
  <r>
    <s v="Id1848"/>
    <s v="  Bird"/>
    <n v="29.26"/>
    <n v="4.4400000000000004"/>
    <s v="No"/>
    <x v="0"/>
    <x v="0"/>
    <n v="0"/>
    <x v="1"/>
    <x v="1"/>
    <x v="2"/>
    <d v="1987-10-17T00:00:00"/>
    <n v="20234.849999999999"/>
    <x v="0"/>
    <s v="tier - 3"/>
    <x v="1"/>
    <x v="17"/>
  </r>
  <r>
    <s v="Id1849"/>
    <s v="  Patrick M"/>
    <n v="26.98"/>
    <n v="4.41"/>
    <s v="No"/>
    <x v="0"/>
    <x v="0"/>
    <n v="0"/>
    <x v="1"/>
    <x v="1"/>
    <x v="2"/>
    <d v="1966-08-22T00:00:00"/>
    <n v="20253.84"/>
    <x v="0"/>
    <s v="tier - 3"/>
    <x v="1"/>
    <x v="37"/>
  </r>
  <r>
    <s v="Id1850"/>
    <s v="  Kyle"/>
    <n v="32.11"/>
    <n v="5.19"/>
    <s v="No"/>
    <x v="0"/>
    <x v="1"/>
    <n v="1"/>
    <x v="1"/>
    <x v="0"/>
    <x v="2"/>
    <d v="1993-09-07T00:00:00"/>
    <n v="20277.810000000001"/>
    <x v="1"/>
    <s v="tier - 3"/>
    <x v="5"/>
    <x v="1"/>
  </r>
  <r>
    <s v="Id1851"/>
    <s v="  Ryan"/>
    <n v="31.73"/>
    <n v="5.16"/>
    <s v="No"/>
    <x v="0"/>
    <x v="1"/>
    <n v="1"/>
    <x v="1"/>
    <x v="0"/>
    <x v="2"/>
    <d v="1985-09-17T00:00:00"/>
    <n v="20296.86"/>
    <x v="1"/>
    <s v="tier - 1"/>
    <x v="8"/>
    <x v="20"/>
  </r>
  <r>
    <s v="Id1852"/>
    <s v="  Yuri"/>
    <n v="22.515000000000001"/>
    <n v="4.24"/>
    <s v="No"/>
    <x v="0"/>
    <x v="0"/>
    <n v="0"/>
    <x v="1"/>
    <x v="2"/>
    <x v="2"/>
    <d v="1962-07-02T00:00:00"/>
    <n v="20354.5"/>
    <x v="1"/>
    <s v="tier - 2"/>
    <x v="14"/>
    <x v="41"/>
  </r>
  <r>
    <s v="Id1853"/>
    <s v="  Ryan"/>
    <n v="25.9"/>
    <n v="5.45"/>
    <s v="No"/>
    <x v="0"/>
    <x v="0"/>
    <n v="1"/>
    <x v="1"/>
    <x v="1"/>
    <x v="2"/>
    <d v="1985-07-12T00:00:00"/>
    <n v="20420.599999999999"/>
    <x v="1"/>
    <s v="tier - 2"/>
    <x v="2"/>
    <x v="20"/>
  </r>
  <r>
    <s v="Id1854"/>
    <s v="  Debbie"/>
    <n v="27.72"/>
    <n v="5.03"/>
    <s v="Yes"/>
    <x v="0"/>
    <x v="0"/>
    <n v="1"/>
    <x v="1"/>
    <x v="1"/>
    <x v="2"/>
    <d v="1962-10-18T00:00:00"/>
    <n v="20446.849999999999"/>
    <x v="0"/>
    <s v="tier - 1"/>
    <x v="1"/>
    <x v="41"/>
  </r>
  <r>
    <s v="Id1855"/>
    <s v="  Mark D"/>
    <n v="31.5"/>
    <n v="9.6199999999999992"/>
    <s v="Yes"/>
    <x v="0"/>
    <x v="0"/>
    <n v="1"/>
    <x v="1"/>
    <x v="0"/>
    <x v="0"/>
    <d v="1969-10-13T00:00:00"/>
    <n v="20463"/>
    <x v="0"/>
    <s v="tier - 2"/>
    <x v="0"/>
    <x v="34"/>
  </r>
  <r>
    <s v="Id1856"/>
    <s v="  Christopher"/>
    <n v="29.7"/>
    <n v="6.77"/>
    <s v="Yes"/>
    <x v="0"/>
    <x v="0"/>
    <n v="1"/>
    <x v="1"/>
    <x v="1"/>
    <x v="0"/>
    <d v="1966-07-09T00:00:00"/>
    <n v="20568.32"/>
    <x v="1"/>
    <s v="tier - 2"/>
    <x v="1"/>
    <x v="37"/>
  </r>
  <r>
    <s v="Id1857"/>
    <s v="  Daniell L"/>
    <n v="21.26"/>
    <n v="5.36"/>
    <s v="Yes"/>
    <x v="0"/>
    <x v="0"/>
    <n v="1"/>
    <x v="1"/>
    <x v="2"/>
    <x v="2"/>
    <d v="1967-12-17T00:00:00"/>
    <n v="20630.28"/>
    <x v="0"/>
    <s v="tier - 3"/>
    <x v="2"/>
    <x v="40"/>
  </r>
  <r>
    <s v="Id1858"/>
    <s v="  Janne"/>
    <n v="17.09"/>
    <n v="5.69"/>
    <s v="No"/>
    <x v="0"/>
    <x v="0"/>
    <n v="0"/>
    <x v="1"/>
    <x v="3"/>
    <x v="2"/>
    <d v="1965-08-01T00:00:00"/>
    <n v="20709.02"/>
    <x v="1"/>
    <s v="tier - 2"/>
    <x v="4"/>
    <x v="39"/>
  </r>
  <r>
    <s v="Id1859"/>
    <s v="  Martina"/>
    <n v="24.3"/>
    <n v="4.9000000000000004"/>
    <s v="Yes"/>
    <x v="0"/>
    <x v="1"/>
    <n v="1"/>
    <x v="1"/>
    <x v="2"/>
    <x v="2"/>
    <d v="1992-09-14T00:00:00"/>
    <n v="20745.990000000002"/>
    <x v="1"/>
    <s v="tier - 1"/>
    <x v="1"/>
    <x v="0"/>
  </r>
  <r>
    <s v="Id1860"/>
    <s v="  Elizabeth L"/>
    <n v="29.734999999999999"/>
    <n v="5.78"/>
    <s v="No"/>
    <x v="0"/>
    <x v="0"/>
    <n v="0"/>
    <x v="1"/>
    <x v="1"/>
    <x v="1"/>
    <d v="1986-08-04T00:00:00"/>
    <n v="20773.63"/>
    <x v="0"/>
    <s v="tier - 3"/>
    <x v="12"/>
    <x v="18"/>
  </r>
  <r>
    <s v="Id1861"/>
    <s v="  Stephanie C"/>
    <n v="29.26"/>
    <n v="4.7"/>
    <s v="No"/>
    <x v="0"/>
    <x v="0"/>
    <n v="0"/>
    <x v="1"/>
    <x v="1"/>
    <x v="2"/>
    <d v="1967-09-08T00:00:00"/>
    <n v="20781.490000000002"/>
    <x v="0"/>
    <s v="tier - 3"/>
    <x v="0"/>
    <x v="40"/>
  </r>
  <r>
    <s v="Id1862"/>
    <s v="  Katie"/>
    <n v="33"/>
    <n v="6.28"/>
    <s v="No"/>
    <x v="0"/>
    <x v="0"/>
    <n v="0"/>
    <x v="1"/>
    <x v="0"/>
    <x v="1"/>
    <d v="1975-12-08T00:00:00"/>
    <n v="20878.78"/>
    <x v="0"/>
    <s v="tier - 1"/>
    <x v="8"/>
    <x v="31"/>
  </r>
  <r>
    <s v="Id1863"/>
    <s v="  Callie"/>
    <n v="31.065000000000001"/>
    <n v="4.2300000000000004"/>
    <s v="No"/>
    <x v="0"/>
    <x v="0"/>
    <n v="0"/>
    <x v="1"/>
    <x v="0"/>
    <x v="2"/>
    <d v="1964-11-19T00:00:00"/>
    <n v="20893.060000000001"/>
    <x v="0"/>
    <s v="tier - 3"/>
    <x v="1"/>
    <x v="38"/>
  </r>
  <r>
    <s v="Id1864"/>
    <s v="  Inna"/>
    <n v="26.51"/>
    <n v="6.17"/>
    <s v="No"/>
    <x v="0"/>
    <x v="0"/>
    <n v="0"/>
    <x v="1"/>
    <x v="1"/>
    <x v="1"/>
    <d v="1987-11-27T00:00:00"/>
    <n v="20984.09"/>
    <x v="0"/>
    <s v="tier - 2"/>
    <x v="3"/>
    <x v="17"/>
  </r>
  <r>
    <s v="Id1865"/>
    <s v="  Mary K"/>
    <n v="28.88"/>
    <n v="4.96"/>
    <s v="No"/>
    <x v="0"/>
    <x v="0"/>
    <n v="0"/>
    <x v="1"/>
    <x v="1"/>
    <x v="2"/>
    <d v="1983-07-02T00:00:00"/>
    <n v="21082.16"/>
    <x v="1"/>
    <s v="tier - 2"/>
    <x v="2"/>
    <x v="22"/>
  </r>
  <r>
    <s v="Id1866"/>
    <s v="  Samuel M"/>
    <n v="35.814999999999998"/>
    <n v="5.1100000000000003"/>
    <s v="Yes"/>
    <x v="0"/>
    <x v="0"/>
    <n v="1"/>
    <x v="1"/>
    <x v="0"/>
    <x v="2"/>
    <d v="1977-11-23T00:00:00"/>
    <n v="21098.55"/>
    <x v="1"/>
    <s v="tier - 3"/>
    <x v="1"/>
    <x v="26"/>
  </r>
  <r>
    <s v="Id1867"/>
    <s v="  Kimberly"/>
    <n v="21.28"/>
    <n v="4.05"/>
    <s v="No"/>
    <x v="1"/>
    <x v="0"/>
    <n v="1"/>
    <x v="1"/>
    <x v="2"/>
    <x v="2"/>
    <d v="1969-08-26T00:00:00"/>
    <n v="21195.82"/>
    <x v="1"/>
    <s v="tier - 1"/>
    <x v="0"/>
    <x v="34"/>
  </r>
  <r>
    <s v="Id1868"/>
    <s v="  Tom J"/>
    <n v="33.81"/>
    <n v="6.49"/>
    <s v="No"/>
    <x v="0"/>
    <x v="1"/>
    <n v="1"/>
    <x v="1"/>
    <x v="0"/>
    <x v="0"/>
    <d v="1974-10-14T00:00:00"/>
    <n v="21223.68"/>
    <x v="1"/>
    <s v="tier - 2"/>
    <x v="0"/>
    <x v="28"/>
  </r>
  <r>
    <s v="Id1869"/>
    <s v="  Zachary"/>
    <n v="44.22"/>
    <n v="4.1900000000000004"/>
    <s v="No"/>
    <x v="0"/>
    <x v="0"/>
    <n v="1"/>
    <x v="1"/>
    <x v="0"/>
    <x v="2"/>
    <d v="1974-09-03T00:00:00"/>
    <n v="21232.18"/>
    <x v="1"/>
    <s v="tier - 2"/>
    <x v="2"/>
    <x v="28"/>
  </r>
  <r>
    <s v="Id1870"/>
    <s v="  Dane"/>
    <n v="15.46"/>
    <n v="4.99"/>
    <s v="Yes"/>
    <x v="0"/>
    <x v="1"/>
    <n v="1"/>
    <x v="1"/>
    <x v="3"/>
    <x v="2"/>
    <d v="1980-12-10T00:00:00"/>
    <n v="21259.38"/>
    <x v="1"/>
    <s v="tier - 3"/>
    <x v="4"/>
    <x v="24"/>
  </r>
  <r>
    <s v="Id1871"/>
    <s v="  Dougie J"/>
    <n v="30.3"/>
    <n v="4.7699999999999996"/>
    <s v="Yes"/>
    <x v="0"/>
    <x v="0"/>
    <n v="1"/>
    <x v="1"/>
    <x v="0"/>
    <x v="2"/>
    <d v="2004-08-04T00:00:00"/>
    <n v="21344.85"/>
    <x v="1"/>
    <s v="tier - 1"/>
    <x v="8"/>
    <x v="9"/>
  </r>
  <r>
    <s v="Id1872"/>
    <s v="  Jeremiah H"/>
    <n v="16.670000000000002"/>
    <n v="5.46"/>
    <s v="No"/>
    <x v="0"/>
    <x v="0"/>
    <n v="0"/>
    <x v="1"/>
    <x v="3"/>
    <x v="2"/>
    <d v="1980-09-04T00:00:00"/>
    <n v="21348.71"/>
    <x v="0"/>
    <s v="tier - 1"/>
    <x v="1"/>
    <x v="24"/>
  </r>
  <r>
    <s v="Id1873"/>
    <s v="  Ashley J"/>
    <n v="28.594999999999999"/>
    <n v="5.43"/>
    <s v="No"/>
    <x v="0"/>
    <x v="0"/>
    <n v="0"/>
    <x v="1"/>
    <x v="1"/>
    <x v="2"/>
    <d v="1990-11-21T00:00:00"/>
    <n v="21472.48"/>
    <x v="0"/>
    <s v="tier - 2"/>
    <x v="1"/>
    <x v="16"/>
  </r>
  <r>
    <s v="Id1874"/>
    <s v="  Turner J"/>
    <n v="25.934999999999999"/>
    <n v="4.29"/>
    <s v="No"/>
    <x v="0"/>
    <x v="0"/>
    <n v="0"/>
    <x v="1"/>
    <x v="1"/>
    <x v="2"/>
    <d v="1999-06-12T00:00:00"/>
    <n v="21595.38"/>
    <x v="0"/>
    <s v="tier - 3"/>
    <x v="1"/>
    <x v="7"/>
  </r>
  <r>
    <s v="Id1875"/>
    <s v="  Roger"/>
    <n v="27.645"/>
    <n v="5.25"/>
    <s v="No"/>
    <x v="0"/>
    <x v="0"/>
    <n v="1"/>
    <x v="1"/>
    <x v="1"/>
    <x v="2"/>
    <d v="1983-12-25T00:00:00"/>
    <n v="21659.93"/>
    <x v="1"/>
    <s v="tier - 3"/>
    <x v="8"/>
    <x v="22"/>
  </r>
  <r>
    <s v="Id1876"/>
    <s v="  Pamela"/>
    <n v="30.1"/>
    <n v="4.04"/>
    <s v="No"/>
    <x v="0"/>
    <x v="0"/>
    <n v="1"/>
    <x v="1"/>
    <x v="0"/>
    <x v="2"/>
    <d v="1962-11-16T00:00:00"/>
    <n v="21661.16"/>
    <x v="0"/>
    <s v="tier - 2"/>
    <x v="1"/>
    <x v="41"/>
  </r>
  <r>
    <s v="Id1877"/>
    <s v="  Allison M"/>
    <n v="26.79"/>
    <n v="5"/>
    <s v="Yes"/>
    <x v="0"/>
    <x v="1"/>
    <n v="1"/>
    <x v="1"/>
    <x v="1"/>
    <x v="2"/>
    <d v="1976-07-18T00:00:00"/>
    <n v="21677.279999999999"/>
    <x v="1"/>
    <s v="tier - 1"/>
    <x v="1"/>
    <x v="35"/>
  </r>
  <r>
    <s v="Id1878"/>
    <s v="  Katherine H"/>
    <n v="27.1"/>
    <n v="4.01"/>
    <s v="Yes"/>
    <x v="0"/>
    <x v="0"/>
    <n v="1"/>
    <x v="1"/>
    <x v="1"/>
    <x v="2"/>
    <d v="1979-09-20T00:00:00"/>
    <n v="21771.34"/>
    <x v="1"/>
    <s v="tier - 1"/>
    <x v="8"/>
    <x v="25"/>
  </r>
  <r>
    <s v="Id1879"/>
    <s v="  Robin"/>
    <n v="24.31"/>
    <n v="5.4"/>
    <s v="No"/>
    <x v="0"/>
    <x v="0"/>
    <n v="0"/>
    <x v="1"/>
    <x v="2"/>
    <x v="2"/>
    <d v="1979-09-28T00:00:00"/>
    <n v="21774.32"/>
    <x v="1"/>
    <s v="tier - 2"/>
    <x v="1"/>
    <x v="25"/>
  </r>
  <r>
    <s v="Id1880"/>
    <s v="  Terri"/>
    <n v="15.53"/>
    <n v="5.81"/>
    <s v="No"/>
    <x v="0"/>
    <x v="0"/>
    <n v="1"/>
    <x v="1"/>
    <x v="3"/>
    <x v="1"/>
    <d v="1963-08-27T00:00:00"/>
    <n v="21797"/>
    <x v="1"/>
    <s v="tier - 1"/>
    <x v="2"/>
    <x v="42"/>
  </r>
  <r>
    <s v="Id1881"/>
    <s v="  Eddie"/>
    <n v="30.7"/>
    <n v="5.82"/>
    <s v="No"/>
    <x v="0"/>
    <x v="0"/>
    <n v="1"/>
    <x v="1"/>
    <x v="0"/>
    <x v="1"/>
    <d v="1979-08-17T00:00:00"/>
    <n v="21880.82"/>
    <x v="1"/>
    <s v="tier - 1"/>
    <x v="1"/>
    <x v="25"/>
  </r>
  <r>
    <s v="Id1882"/>
    <s v="  Pamela"/>
    <n v="33.33"/>
    <n v="4.82"/>
    <s v="No"/>
    <x v="0"/>
    <x v="0"/>
    <n v="1"/>
    <x v="1"/>
    <x v="0"/>
    <x v="2"/>
    <d v="2003-09-28T00:00:00"/>
    <n v="21882.400000000001"/>
    <x v="0"/>
    <s v="tier - 1"/>
    <x v="2"/>
    <x v="12"/>
  </r>
  <r>
    <s v="Id1883"/>
    <s v="  Joyce"/>
    <n v="32.4"/>
    <n v="5.08"/>
    <s v="No"/>
    <x v="0"/>
    <x v="0"/>
    <n v="1"/>
    <x v="1"/>
    <x v="0"/>
    <x v="2"/>
    <d v="1975-12-19T00:00:00"/>
    <n v="21978.68"/>
    <x v="1"/>
    <s v="tier - 3"/>
    <x v="0"/>
    <x v="31"/>
  </r>
  <r>
    <s v="Id1884"/>
    <s v="  Alison W"/>
    <n v="27.93"/>
    <n v="5.59"/>
    <s v="No"/>
    <x v="0"/>
    <x v="0"/>
    <n v="1"/>
    <x v="1"/>
    <x v="1"/>
    <x v="2"/>
    <d v="1989-10-14T00:00:00"/>
    <n v="21984.47"/>
    <x v="1"/>
    <s v="tier - 1"/>
    <x v="1"/>
    <x v="13"/>
  </r>
  <r>
    <s v="Id1885"/>
    <s v="  Tammara C"/>
    <n v="21.754999999999999"/>
    <n v="5.12"/>
    <s v="No"/>
    <x v="0"/>
    <x v="0"/>
    <n v="0"/>
    <x v="1"/>
    <x v="2"/>
    <x v="2"/>
    <d v="2001-08-28T00:00:00"/>
    <n v="22097.62"/>
    <x v="1"/>
    <s v="tier - 1"/>
    <x v="2"/>
    <x v="3"/>
  </r>
  <r>
    <s v="Id1886"/>
    <s v="  Dorota"/>
    <n v="25.934999999999999"/>
    <n v="4.95"/>
    <s v="No"/>
    <x v="0"/>
    <x v="0"/>
    <n v="0"/>
    <x v="1"/>
    <x v="1"/>
    <x v="2"/>
    <d v="1980-09-12T00:00:00"/>
    <n v="22144.03"/>
    <x v="0"/>
    <s v="tier - 2"/>
    <x v="2"/>
    <x v="24"/>
  </r>
  <r>
    <s v="Id1887"/>
    <s v="  Jose Norberto Sr"/>
    <n v="31.5"/>
    <n v="6.16"/>
    <s v="No"/>
    <x v="0"/>
    <x v="0"/>
    <n v="0"/>
    <x v="1"/>
    <x v="0"/>
    <x v="1"/>
    <d v="1965-08-24T00:00:00"/>
    <n v="22192.44"/>
    <x v="1"/>
    <s v="tier - 1"/>
    <x v="0"/>
    <x v="39"/>
  </r>
  <r>
    <s v="Id1888"/>
    <s v="  Peter"/>
    <n v="30.03"/>
    <n v="6.41"/>
    <s v="No"/>
    <x v="0"/>
    <x v="0"/>
    <n v="0"/>
    <x v="1"/>
    <x v="0"/>
    <x v="0"/>
    <d v="1971-06-16T00:00:00"/>
    <n v="22218.11"/>
    <x v="0"/>
    <s v="tier - 3"/>
    <x v="0"/>
    <x v="32"/>
  </r>
  <r>
    <s v="Id1889"/>
    <s v="  Bryant"/>
    <n v="33.479999999999997"/>
    <n v="8.94"/>
    <s v="No"/>
    <x v="0"/>
    <x v="0"/>
    <n v="0"/>
    <x v="1"/>
    <x v="0"/>
    <x v="0"/>
    <d v="1982-12-27T00:00:00"/>
    <n v="22331.57"/>
    <x v="0"/>
    <s v="tier - 3"/>
    <x v="8"/>
    <x v="23"/>
  </r>
  <r>
    <s v="Id1890"/>
    <s v="  Christina"/>
    <n v="16.510000000000002"/>
    <n v="4.42"/>
    <s v="Yes"/>
    <x v="0"/>
    <x v="1"/>
    <n v="1"/>
    <x v="1"/>
    <x v="3"/>
    <x v="2"/>
    <d v="1999-08-26T00:00:00"/>
    <n v="22395.74"/>
    <x v="1"/>
    <s v="tier - 2"/>
    <x v="8"/>
    <x v="7"/>
  </r>
  <r>
    <s v="Id1891"/>
    <s v="  John"/>
    <n v="33.155000000000001"/>
    <n v="5.3"/>
    <s v="Yes"/>
    <x v="0"/>
    <x v="0"/>
    <n v="1"/>
    <x v="1"/>
    <x v="0"/>
    <x v="2"/>
    <d v="1966-08-18T00:00:00"/>
    <n v="22412.65"/>
    <x v="1"/>
    <s v="tier - 3"/>
    <x v="10"/>
    <x v="37"/>
  </r>
  <r>
    <s v="Id1892"/>
    <s v="  Eduardo"/>
    <n v="37.29"/>
    <n v="4.6399999999999997"/>
    <s v="No"/>
    <x v="0"/>
    <x v="1"/>
    <n v="1"/>
    <x v="1"/>
    <x v="0"/>
    <x v="2"/>
    <d v="1983-12-21T00:00:00"/>
    <n v="22462.04"/>
    <x v="1"/>
    <s v="tier - 1"/>
    <x v="4"/>
    <x v="22"/>
  </r>
  <r>
    <s v="Id1893"/>
    <s v="  Laura M"/>
    <n v="20.23"/>
    <n v="6.16"/>
    <s v="Yes"/>
    <x v="0"/>
    <x v="0"/>
    <n v="1"/>
    <x v="1"/>
    <x v="2"/>
    <x v="1"/>
    <d v="1979-11-14T00:00:00"/>
    <n v="22478.6"/>
    <x v="1"/>
    <s v="tier - 2"/>
    <x v="2"/>
    <x v="25"/>
  </r>
  <r>
    <s v="Id1894"/>
    <s v="  Charlie"/>
    <n v="28.975000000000001"/>
    <n v="4.12"/>
    <s v="No"/>
    <x v="0"/>
    <x v="1"/>
    <n v="1"/>
    <x v="1"/>
    <x v="1"/>
    <x v="2"/>
    <d v="2003-07-25T00:00:00"/>
    <n v="22493.66"/>
    <x v="0"/>
    <s v="tier - 1"/>
    <x v="1"/>
    <x v="12"/>
  </r>
  <r>
    <s v="Id1895"/>
    <s v="  Melissa D"/>
    <n v="16.420000000000002"/>
    <n v="5.77"/>
    <s v="Yes"/>
    <x v="0"/>
    <x v="1"/>
    <n v="1"/>
    <x v="1"/>
    <x v="3"/>
    <x v="1"/>
    <d v="1970-11-09T00:00:00"/>
    <n v="23045.57"/>
    <x v="0"/>
    <s v="tier - 2"/>
    <x v="8"/>
    <x v="33"/>
  </r>
  <r>
    <s v="Id1896"/>
    <s v="  Dan C"/>
    <n v="17.559999999999999"/>
    <n v="6.2"/>
    <s v="No"/>
    <x v="0"/>
    <x v="0"/>
    <n v="1"/>
    <x v="1"/>
    <x v="3"/>
    <x v="1"/>
    <d v="1975-09-09T00:00:00"/>
    <n v="23065.42"/>
    <x v="0"/>
    <s v="tier - 2"/>
    <x v="0"/>
    <x v="31"/>
  </r>
  <r>
    <s v="Id1897"/>
    <s v="  Matthew"/>
    <n v="24.13"/>
    <n v="4.3899999999999997"/>
    <s v="No"/>
    <x v="0"/>
    <x v="0"/>
    <n v="1"/>
    <x v="1"/>
    <x v="2"/>
    <x v="2"/>
    <d v="2003-12-14T00:00:00"/>
    <n v="23082.959999999999"/>
    <x v="0"/>
    <s v="tier - 2"/>
    <x v="2"/>
    <x v="12"/>
  </r>
  <r>
    <s v="Id1898"/>
    <s v="  Wesley C"/>
    <n v="19.95"/>
    <n v="5.13"/>
    <s v="No"/>
    <x v="1"/>
    <x v="0"/>
    <n v="2"/>
    <x v="1"/>
    <x v="2"/>
    <x v="2"/>
    <d v="1997-08-07T00:00:00"/>
    <n v="23241.47"/>
    <x v="0"/>
    <s v="tier - 3"/>
    <x v="6"/>
    <x v="6"/>
  </r>
  <r>
    <s v="Id1899"/>
    <s v="  Christopher"/>
    <n v="21.24"/>
    <n v="4.49"/>
    <s v="No"/>
    <x v="0"/>
    <x v="0"/>
    <n v="0"/>
    <x v="1"/>
    <x v="2"/>
    <x v="2"/>
    <d v="1969-11-14T00:00:00"/>
    <n v="23244.79"/>
    <x v="0"/>
    <s v="tier - 3"/>
    <x v="0"/>
    <x v="34"/>
  </r>
  <r>
    <s v="Id1900"/>
    <s v="  Jessica"/>
    <n v="44.22"/>
    <n v="6.35"/>
    <s v="No"/>
    <x v="0"/>
    <x v="0"/>
    <n v="0"/>
    <x v="1"/>
    <x v="0"/>
    <x v="1"/>
    <d v="1994-10-03T00:00:00"/>
    <n v="23288.93"/>
    <x v="0"/>
    <s v="tier - 3"/>
    <x v="8"/>
    <x v="11"/>
  </r>
  <r>
    <s v="Id1901"/>
    <s v="  Christin"/>
    <n v="41.1"/>
    <n v="5.79"/>
    <s v="No"/>
    <x v="0"/>
    <x v="0"/>
    <n v="0"/>
    <x v="1"/>
    <x v="0"/>
    <x v="1"/>
    <d v="1973-10-22T00:00:00"/>
    <n v="23306.55"/>
    <x v="0"/>
    <s v="tier - 2"/>
    <x v="2"/>
    <x v="29"/>
  </r>
  <r>
    <s v="Id1902"/>
    <s v="  Sara"/>
    <n v="34.200000000000003"/>
    <n v="4.78"/>
    <s v="Yes"/>
    <x v="0"/>
    <x v="0"/>
    <n v="0"/>
    <x v="1"/>
    <x v="0"/>
    <x v="2"/>
    <d v="1975-11-13T00:00:00"/>
    <n v="23401.31"/>
    <x v="0"/>
    <s v="tier - 3"/>
    <x v="8"/>
    <x v="31"/>
  </r>
  <r>
    <s v="Id1903"/>
    <s v="  Elizabeth"/>
    <n v="29.92"/>
    <n v="6.02"/>
    <s v="Yes"/>
    <x v="0"/>
    <x v="0"/>
    <n v="0"/>
    <x v="1"/>
    <x v="1"/>
    <x v="1"/>
    <d v="1983-08-26T00:00:00"/>
    <n v="23563.02"/>
    <x v="0"/>
    <s v="tier - 2"/>
    <x v="0"/>
    <x v="22"/>
  </r>
  <r>
    <s v="Id1904"/>
    <s v="  Margaret P"/>
    <n v="28.93"/>
    <n v="4.4400000000000004"/>
    <s v="No"/>
    <x v="0"/>
    <x v="0"/>
    <n v="0"/>
    <x v="1"/>
    <x v="1"/>
    <x v="2"/>
    <d v="1974-06-02T00:00:00"/>
    <n v="23568.27"/>
    <x v="0"/>
    <s v="tier - 2"/>
    <x v="2"/>
    <x v="29"/>
  </r>
  <r>
    <s v="Id1905"/>
    <s v="  Tiffany K"/>
    <n v="31.254999999999999"/>
    <n v="5.84"/>
    <s v="Yes"/>
    <x v="0"/>
    <x v="0"/>
    <n v="1"/>
    <x v="1"/>
    <x v="0"/>
    <x v="1"/>
    <d v="1973-06-27T00:00:00"/>
    <n v="23807.24"/>
    <x v="0"/>
    <s v="tier - 3"/>
    <x v="1"/>
    <x v="29"/>
  </r>
  <r>
    <s v="Id1906"/>
    <s v="  David M"/>
    <n v="29.83"/>
    <n v="5.39"/>
    <s v="No"/>
    <x v="0"/>
    <x v="0"/>
    <n v="0"/>
    <x v="1"/>
    <x v="1"/>
    <x v="2"/>
    <d v="1970-08-08T00:00:00"/>
    <n v="23887.66"/>
    <x v="0"/>
    <s v="tier - 3"/>
    <x v="1"/>
    <x v="33"/>
  </r>
  <r>
    <s v="Id1907"/>
    <s v="  Christine E"/>
    <n v="29.59"/>
    <n v="6.16"/>
    <s v="No"/>
    <x v="0"/>
    <x v="1"/>
    <n v="1"/>
    <x v="1"/>
    <x v="1"/>
    <x v="1"/>
    <d v="1971-07-10T00:00:00"/>
    <n v="23967.38"/>
    <x v="0"/>
    <s v="tier - 2"/>
    <x v="1"/>
    <x v="32"/>
  </r>
  <r>
    <s v="Id1908"/>
    <s v="  Donna"/>
    <n v="31.16"/>
    <n v="4.49"/>
    <s v="No"/>
    <x v="0"/>
    <x v="1"/>
    <n v="1"/>
    <x v="1"/>
    <x v="0"/>
    <x v="2"/>
    <d v="2003-12-30T00:00:00"/>
    <n v="24059.68"/>
    <x v="0"/>
    <s v="tier - 2"/>
    <x v="1"/>
    <x v="12"/>
  </r>
  <r>
    <s v="Id1909"/>
    <s v="  Rod"/>
    <n v="34.21"/>
    <n v="4.4800000000000004"/>
    <s v="Yes"/>
    <x v="0"/>
    <x v="0"/>
    <n v="1"/>
    <x v="1"/>
    <x v="0"/>
    <x v="2"/>
    <d v="1973-06-13T00:00:00"/>
    <n v="24106.91"/>
    <x v="0"/>
    <s v="tier - 2"/>
    <x v="8"/>
    <x v="29"/>
  </r>
  <r>
    <s v="Id1910"/>
    <s v="  Joe"/>
    <n v="34.86"/>
    <n v="10.97"/>
    <s v="No"/>
    <x v="0"/>
    <x v="0"/>
    <n v="0"/>
    <x v="1"/>
    <x v="0"/>
    <x v="0"/>
    <d v="1974-09-10T00:00:00"/>
    <n v="24180.93"/>
    <x v="0"/>
    <s v="tier - 1"/>
    <x v="0"/>
    <x v="28"/>
  </r>
  <r>
    <s v="Id1911"/>
    <s v="  Kayleigh"/>
    <n v="34.58"/>
    <n v="5.14"/>
    <s v="No"/>
    <x v="1"/>
    <x v="0"/>
    <n v="2"/>
    <x v="1"/>
    <x v="0"/>
    <x v="2"/>
    <d v="1964-12-16T00:00:00"/>
    <n v="24227.34"/>
    <x v="0"/>
    <s v="tier - 1"/>
    <x v="0"/>
    <x v="38"/>
  </r>
  <r>
    <s v="Id1912"/>
    <s v="  Lorcan A"/>
    <n v="17.940000000000001"/>
    <n v="5.17"/>
    <s v="Yes"/>
    <x v="0"/>
    <x v="0"/>
    <n v="0"/>
    <x v="1"/>
    <x v="3"/>
    <x v="2"/>
    <d v="2004-08-03T00:00:00"/>
    <n v="24294.02"/>
    <x v="0"/>
    <s v="tier - 1"/>
    <x v="2"/>
    <x v="9"/>
  </r>
  <r>
    <s v="Id1913"/>
    <s v="  Billy"/>
    <n v="26.8"/>
    <n v="6.18"/>
    <s v="Yes"/>
    <x v="0"/>
    <x v="1"/>
    <n v="1"/>
    <x v="1"/>
    <x v="1"/>
    <x v="1"/>
    <d v="1999-10-07T00:00:00"/>
    <n v="24387.74"/>
    <x v="0"/>
    <s v="tier - 1"/>
    <x v="2"/>
    <x v="7"/>
  </r>
  <r>
    <s v="Id1914"/>
    <s v="  Paul M"/>
    <n v="17.690000000000001"/>
    <n v="9.07"/>
    <s v="Yes"/>
    <x v="0"/>
    <x v="0"/>
    <n v="0"/>
    <x v="1"/>
    <x v="3"/>
    <x v="0"/>
    <d v="1970-11-30T00:00:00"/>
    <n v="24393.62"/>
    <x v="0"/>
    <s v="tier - 3"/>
    <x v="1"/>
    <x v="33"/>
  </r>
  <r>
    <s v="Id1915"/>
    <s v="  Brenda M"/>
    <n v="25.77"/>
    <n v="4.43"/>
    <s v="No"/>
    <x v="0"/>
    <x v="1"/>
    <n v="1"/>
    <x v="1"/>
    <x v="1"/>
    <x v="2"/>
    <d v="1968-07-06T00:00:00"/>
    <n v="24476.48"/>
    <x v="0"/>
    <s v="tier - 2"/>
    <x v="1"/>
    <x v="36"/>
  </r>
  <r>
    <s v="Id1916"/>
    <s v="  Jeff H"/>
    <n v="34.46"/>
    <n v="4.17"/>
    <s v="No"/>
    <x v="1"/>
    <x v="0"/>
    <n v="1"/>
    <x v="1"/>
    <x v="0"/>
    <x v="2"/>
    <d v="1961-10-21T00:00:00"/>
    <n v="24513.09"/>
    <x v="0"/>
    <s v="tier - 2"/>
    <x v="0"/>
    <x v="43"/>
  </r>
  <r>
    <s v="Id1917"/>
    <s v="  Michael"/>
    <n v="30.875"/>
    <n v="4.95"/>
    <s v="Yes"/>
    <x v="0"/>
    <x v="0"/>
    <n v="0"/>
    <x v="1"/>
    <x v="0"/>
    <x v="2"/>
    <d v="1972-09-14T00:00:00"/>
    <n v="24520.26"/>
    <x v="0"/>
    <s v="tier - 3"/>
    <x v="2"/>
    <x v="30"/>
  </r>
  <r>
    <s v="Id1918"/>
    <s v="  Jan"/>
    <n v="39.49"/>
    <n v="5.13"/>
    <s v="No"/>
    <x v="0"/>
    <x v="0"/>
    <n v="0"/>
    <x v="1"/>
    <x v="0"/>
    <x v="2"/>
    <d v="1975-06-13T00:00:00"/>
    <n v="24535.7"/>
    <x v="0"/>
    <s v="tier - 2"/>
    <x v="1"/>
    <x v="31"/>
  </r>
  <r>
    <s v="Id1919"/>
    <s v="  Bernard"/>
    <n v="28.88"/>
    <n v="4.0999999999999996"/>
    <s v="No"/>
    <x v="0"/>
    <x v="0"/>
    <n v="0"/>
    <x v="1"/>
    <x v="1"/>
    <x v="2"/>
    <d v="1976-10-12T00:00:00"/>
    <n v="24603.05"/>
    <x v="0"/>
    <s v="tier - 2"/>
    <x v="2"/>
    <x v="35"/>
  </r>
  <r>
    <s v="Id1920"/>
    <s v="  Craig"/>
    <n v="20.234999999999999"/>
    <n v="5.01"/>
    <s v="Yes"/>
    <x v="0"/>
    <x v="0"/>
    <n v="0"/>
    <x v="1"/>
    <x v="2"/>
    <x v="2"/>
    <d v="1970-06-12T00:00:00"/>
    <n v="24667.42"/>
    <x v="0"/>
    <s v="tier - 3"/>
    <x v="0"/>
    <x v="33"/>
  </r>
  <r>
    <s v="Id1921"/>
    <s v="  Bryn"/>
    <n v="30.67"/>
    <n v="5.09"/>
    <s v="Yes"/>
    <x v="0"/>
    <x v="0"/>
    <n v="0"/>
    <x v="1"/>
    <x v="0"/>
    <x v="2"/>
    <d v="1996-08-28T00:00:00"/>
    <n v="24671.66"/>
    <x v="0"/>
    <s v="tier - 1"/>
    <x v="8"/>
    <x v="8"/>
  </r>
  <r>
    <s v="Id1922"/>
    <s v="  Michael"/>
    <n v="30.875"/>
    <n v="6.49"/>
    <s v="No"/>
    <x v="0"/>
    <x v="0"/>
    <n v="0"/>
    <x v="1"/>
    <x v="0"/>
    <x v="0"/>
    <d v="1992-10-11T00:00:00"/>
    <n v="24795.040000000001"/>
    <x v="0"/>
    <s v="tier - 3"/>
    <x v="2"/>
    <x v="0"/>
  </r>
  <r>
    <s v="Id1923"/>
    <s v="  Benjamin"/>
    <n v="23.8"/>
    <n v="4.08"/>
    <s v="No"/>
    <x v="0"/>
    <x v="0"/>
    <n v="0"/>
    <x v="1"/>
    <x v="2"/>
    <x v="2"/>
    <d v="1994-09-09T00:00:00"/>
    <n v="24817.25"/>
    <x v="0"/>
    <s v="tier - 2"/>
    <x v="2"/>
    <x v="11"/>
  </r>
  <r>
    <s v="Id1924"/>
    <s v="  Jay"/>
    <n v="15.37"/>
    <n v="8.6300000000000008"/>
    <s v="Yes"/>
    <x v="0"/>
    <x v="0"/>
    <n v="0"/>
    <x v="1"/>
    <x v="3"/>
    <x v="0"/>
    <d v="1995-06-10T00:00:00"/>
    <n v="24863.25"/>
    <x v="0"/>
    <s v="tier - 3"/>
    <x v="2"/>
    <x v="4"/>
  </r>
  <r>
    <s v="Id1925"/>
    <s v="  William"/>
    <n v="30.4"/>
    <n v="5.28"/>
    <s v="No"/>
    <x v="0"/>
    <x v="0"/>
    <n v="0"/>
    <x v="1"/>
    <x v="0"/>
    <x v="2"/>
    <d v="1970-11-26T00:00:00"/>
    <n v="24869.84"/>
    <x v="0"/>
    <s v="tier - 2"/>
    <x v="5"/>
    <x v="33"/>
  </r>
  <r>
    <s v="Id1926"/>
    <s v="  Shelley"/>
    <n v="19.48"/>
    <n v="5.63"/>
    <s v="Yes"/>
    <x v="0"/>
    <x v="0"/>
    <n v="1"/>
    <x v="1"/>
    <x v="2"/>
    <x v="2"/>
    <d v="1969-07-23T00:00:00"/>
    <n v="24873.38"/>
    <x v="0"/>
    <s v="tier - 1"/>
    <x v="8"/>
    <x v="34"/>
  </r>
  <r>
    <s v="Id1927"/>
    <s v="  Jekaterina"/>
    <n v="16.96"/>
    <n v="11.47"/>
    <s v="Yes"/>
    <x v="0"/>
    <x v="0"/>
    <n v="0"/>
    <x v="1"/>
    <x v="3"/>
    <x v="0"/>
    <d v="1987-06-14T00:00:00"/>
    <n v="24915.05"/>
    <x v="0"/>
    <s v="tier - 1"/>
    <x v="8"/>
    <x v="17"/>
  </r>
  <r>
    <s v="Id1928"/>
    <s v="  Daniel"/>
    <n v="19.05"/>
    <n v="4.92"/>
    <s v="No"/>
    <x v="0"/>
    <x v="0"/>
    <n v="1"/>
    <x v="1"/>
    <x v="2"/>
    <x v="2"/>
    <d v="1975-11-14T00:00:00"/>
    <n v="24915.22"/>
    <x v="0"/>
    <s v="tier - 3"/>
    <x v="1"/>
    <x v="31"/>
  </r>
  <r>
    <s v="Id1929"/>
    <s v="  Pauline"/>
    <n v="37.619999999999997"/>
    <n v="4.18"/>
    <s v="No"/>
    <x v="0"/>
    <x v="0"/>
    <n v="0"/>
    <x v="1"/>
    <x v="0"/>
    <x v="2"/>
    <d v="1995-12-04T00:00:00"/>
    <n v="25075.97"/>
    <x v="0"/>
    <s v="tier - 2"/>
    <x v="2"/>
    <x v="4"/>
  </r>
  <r>
    <s v="Id1930"/>
    <s v="  Colleen"/>
    <n v="29.1"/>
    <n v="4.67"/>
    <s v="No"/>
    <x v="0"/>
    <x v="0"/>
    <n v="0"/>
    <x v="1"/>
    <x v="1"/>
    <x v="2"/>
    <d v="1998-06-14T00:00:00"/>
    <n v="25081.77"/>
    <x v="0"/>
    <s v="tier - 2"/>
    <x v="0"/>
    <x v="2"/>
  </r>
  <r>
    <s v="Id1931"/>
    <s v="  Aleah K"/>
    <n v="26.62"/>
    <n v="6.24"/>
    <s v="No"/>
    <x v="0"/>
    <x v="0"/>
    <n v="0"/>
    <x v="1"/>
    <x v="1"/>
    <x v="1"/>
    <d v="1998-11-24T00:00:00"/>
    <n v="25127.22"/>
    <x v="0"/>
    <s v="tier - 3"/>
    <x v="2"/>
    <x v="2"/>
  </r>
  <r>
    <s v="Id1932"/>
    <s v="  Mare"/>
    <n v="25.74"/>
    <n v="5.99"/>
    <s v="No"/>
    <x v="0"/>
    <x v="0"/>
    <n v="0"/>
    <x v="1"/>
    <x v="1"/>
    <x v="1"/>
    <d v="1975-12-14T00:00:00"/>
    <n v="25309.49"/>
    <x v="0"/>
    <s v="tier - 1"/>
    <x v="2"/>
    <x v="31"/>
  </r>
  <r>
    <s v="Id1933"/>
    <s v="  Kevin"/>
    <n v="18.22"/>
    <n v="10.27"/>
    <s v="Yes"/>
    <x v="0"/>
    <x v="0"/>
    <n v="1"/>
    <x v="1"/>
    <x v="3"/>
    <x v="0"/>
    <d v="1972-09-26T00:00:00"/>
    <n v="25333.33"/>
    <x v="0"/>
    <s v="tier - 2"/>
    <x v="12"/>
    <x v="30"/>
  </r>
  <r>
    <s v="Id1934"/>
    <s v="  Jessica"/>
    <n v="26.03"/>
    <n v="5.97"/>
    <s v="No"/>
    <x v="0"/>
    <x v="1"/>
    <n v="1"/>
    <x v="1"/>
    <x v="1"/>
    <x v="1"/>
    <d v="1968-08-22T00:00:00"/>
    <n v="25382.3"/>
    <x v="0"/>
    <s v="tier - 2"/>
    <x v="2"/>
    <x v="36"/>
  </r>
  <r>
    <s v="Id1935"/>
    <s v="  Amanda R"/>
    <n v="17.29"/>
    <n v="4.9800000000000004"/>
    <s v="No"/>
    <x v="0"/>
    <x v="0"/>
    <n v="0"/>
    <x v="1"/>
    <x v="3"/>
    <x v="2"/>
    <d v="1968-12-11T00:00:00"/>
    <n v="25517.11"/>
    <x v="0"/>
    <s v="tier - 3"/>
    <x v="12"/>
    <x v="36"/>
  </r>
  <r>
    <s v="Id1936"/>
    <s v="  Murray W"/>
    <n v="18.170000000000002"/>
    <n v="6.91"/>
    <s v="Yes"/>
    <x v="0"/>
    <x v="0"/>
    <n v="1"/>
    <x v="1"/>
    <x v="3"/>
    <x v="0"/>
    <d v="2001-08-02T00:00:00"/>
    <n v="25648.98"/>
    <x v="0"/>
    <s v="tier - 1"/>
    <x v="2"/>
    <x v="3"/>
  </r>
  <r>
    <s v="Id1937"/>
    <s v="  Meghan P"/>
    <n v="32.54"/>
    <n v="6.38"/>
    <s v="No"/>
    <x v="1"/>
    <x v="0"/>
    <n v="1"/>
    <x v="1"/>
    <x v="0"/>
    <x v="1"/>
    <d v="1972-07-17T00:00:00"/>
    <n v="25656.58"/>
    <x v="0"/>
    <s v="tier - 3"/>
    <x v="8"/>
    <x v="30"/>
  </r>
  <r>
    <s v="Id1938"/>
    <s v="  David"/>
    <n v="30.25"/>
    <n v="4.7699999999999996"/>
    <s v="No"/>
    <x v="0"/>
    <x v="0"/>
    <n v="0"/>
    <x v="1"/>
    <x v="0"/>
    <x v="2"/>
    <d v="1963-08-21T00:00:00"/>
    <n v="25678.78"/>
    <x v="0"/>
    <s v="tier - 3"/>
    <x v="1"/>
    <x v="42"/>
  </r>
  <r>
    <s v="Id1939"/>
    <s v="  Seth"/>
    <n v="19.59"/>
    <n v="6.04"/>
    <s v="Yes"/>
    <x v="0"/>
    <x v="0"/>
    <n v="1"/>
    <x v="1"/>
    <x v="2"/>
    <x v="1"/>
    <d v="1970-12-03T00:00:00"/>
    <n v="25992.82"/>
    <x v="0"/>
    <s v="tier - 2"/>
    <x v="0"/>
    <x v="33"/>
  </r>
  <r>
    <s v="Id1940"/>
    <s v="  Michael P"/>
    <n v="45.9"/>
    <n v="4.3"/>
    <s v="Yes"/>
    <x v="0"/>
    <x v="0"/>
    <n v="1"/>
    <x v="1"/>
    <x v="0"/>
    <x v="2"/>
    <d v="2001-06-05T00:00:00"/>
    <n v="26018.95"/>
    <x v="0"/>
    <s v="tier - 2"/>
    <x v="1"/>
    <x v="10"/>
  </r>
  <r>
    <s v="Id1941"/>
    <s v="  Russell M"/>
    <n v="17.059999999999999"/>
    <n v="8.75"/>
    <s v="Yes"/>
    <x v="0"/>
    <x v="0"/>
    <n v="0"/>
    <x v="1"/>
    <x v="3"/>
    <x v="0"/>
    <d v="2000-12-26T00:00:00"/>
    <n v="26026.97"/>
    <x v="0"/>
    <s v="tier - 3"/>
    <x v="2"/>
    <x v="10"/>
  </r>
  <r>
    <s v="Id1942"/>
    <s v="  Martin"/>
    <n v="32.07"/>
    <n v="5.25"/>
    <s v="No"/>
    <x v="0"/>
    <x v="1"/>
    <n v="1"/>
    <x v="1"/>
    <x v="0"/>
    <x v="2"/>
    <d v="1966-07-09T00:00:00"/>
    <n v="26109.33"/>
    <x v="0"/>
    <s v="tier - 3"/>
    <x v="1"/>
    <x v="37"/>
  </r>
  <r>
    <s v="Id1943"/>
    <s v="  Michael"/>
    <n v="16.5"/>
    <n v="5.03"/>
    <s v="No"/>
    <x v="0"/>
    <x v="0"/>
    <n v="1"/>
    <x v="1"/>
    <x v="3"/>
    <x v="2"/>
    <d v="2002-10-11T00:00:00"/>
    <n v="26125.67"/>
    <x v="0"/>
    <s v="tier - 1"/>
    <x v="0"/>
    <x v="5"/>
  </r>
  <r>
    <s v="Id1944"/>
    <s v="  Miles"/>
    <n v="31.4"/>
    <n v="5.88"/>
    <s v="No"/>
    <x v="0"/>
    <x v="0"/>
    <n v="1"/>
    <x v="1"/>
    <x v="0"/>
    <x v="1"/>
    <d v="1973-07-07T00:00:00"/>
    <n v="26140.36"/>
    <x v="0"/>
    <s v="tier - 3"/>
    <x v="2"/>
    <x v="29"/>
  </r>
  <r>
    <s v="Id1945"/>
    <s v="  Amanda"/>
    <n v="20.36"/>
    <n v="4.49"/>
    <s v="No"/>
    <x v="0"/>
    <x v="0"/>
    <n v="0"/>
    <x v="1"/>
    <x v="2"/>
    <x v="2"/>
    <d v="1975-06-04T00:00:00"/>
    <n v="26236.58"/>
    <x v="0"/>
    <s v="tier - 1"/>
    <x v="2"/>
    <x v="28"/>
  </r>
  <r>
    <s v="Id1946"/>
    <s v="  Roger"/>
    <n v="25.46"/>
    <n v="4.1399999999999997"/>
    <s v="No"/>
    <x v="0"/>
    <x v="0"/>
    <n v="1"/>
    <x v="1"/>
    <x v="1"/>
    <x v="2"/>
    <d v="2004-12-05T00:00:00"/>
    <n v="26316.59"/>
    <x v="0"/>
    <s v="tier - 3"/>
    <x v="2"/>
    <x v="9"/>
  </r>
  <r>
    <s v="Id1947"/>
    <s v="  Brock J"/>
    <n v="17.09"/>
    <n v="5.8"/>
    <s v="Yes"/>
    <x v="0"/>
    <x v="0"/>
    <n v="0"/>
    <x v="1"/>
    <x v="3"/>
    <x v="1"/>
    <d v="1974-09-21T00:00:00"/>
    <n v="26392.26"/>
    <x v="0"/>
    <s v="tier - 2"/>
    <x v="8"/>
    <x v="28"/>
  </r>
  <r>
    <s v="Id1948"/>
    <s v="  Stephen F"/>
    <n v="20.83"/>
    <n v="5.12"/>
    <s v="No"/>
    <x v="0"/>
    <x v="0"/>
    <n v="0"/>
    <x v="1"/>
    <x v="2"/>
    <x v="2"/>
    <d v="1970-08-27T00:00:00"/>
    <n v="26467.1"/>
    <x v="0"/>
    <s v="tier - 3"/>
    <x v="1"/>
    <x v="33"/>
  </r>
  <r>
    <s v="Id1949"/>
    <s v="  Missy"/>
    <n v="18.920000000000002"/>
    <n v="5.98"/>
    <s v="Yes"/>
    <x v="0"/>
    <x v="0"/>
    <n v="1"/>
    <x v="1"/>
    <x v="2"/>
    <x v="1"/>
    <d v="2004-09-05T00:00:00"/>
    <n v="26479.4"/>
    <x v="0"/>
    <s v="tier - 2"/>
    <x v="2"/>
    <x v="9"/>
  </r>
  <r>
    <s v="Id1950"/>
    <s v="  William"/>
    <n v="37.1"/>
    <n v="5.46"/>
    <s v="No"/>
    <x v="0"/>
    <x v="0"/>
    <n v="0"/>
    <x v="1"/>
    <x v="0"/>
    <x v="2"/>
    <d v="1988-07-22T00:00:00"/>
    <n v="26607.89"/>
    <x v="0"/>
    <s v="tier - 1"/>
    <x v="2"/>
    <x v="15"/>
  </r>
  <r>
    <s v="Id1951"/>
    <s v="  Lauren M"/>
    <n v="22.515000000000001"/>
    <n v="4.91"/>
    <s v="Yes"/>
    <x v="0"/>
    <x v="1"/>
    <n v="1"/>
    <x v="1"/>
    <x v="2"/>
    <x v="2"/>
    <d v="1991-08-22T00:00:00"/>
    <n v="26912.560000000001"/>
    <x v="0"/>
    <s v="tier - 2"/>
    <x v="2"/>
    <x v="14"/>
  </r>
  <r>
    <s v="Id1952"/>
    <s v="  Apolo U"/>
    <n v="32.700000000000003"/>
    <n v="4.66"/>
    <s v="No"/>
    <x v="0"/>
    <x v="0"/>
    <n v="0"/>
    <x v="1"/>
    <x v="0"/>
    <x v="2"/>
    <d v="1958-12-25T00:00:00"/>
    <n v="26926.51"/>
    <x v="0"/>
    <s v="tier - 1"/>
    <x v="0"/>
    <x v="46"/>
  </r>
  <r>
    <s v="Id1953"/>
    <s v="  Alfons"/>
    <n v="17.75"/>
    <n v="6.8"/>
    <s v="Yes"/>
    <x v="0"/>
    <x v="0"/>
    <n v="1"/>
    <x v="1"/>
    <x v="3"/>
    <x v="0"/>
    <d v="2002-06-17T00:00:00"/>
    <n v="26927.69"/>
    <x v="0"/>
    <s v="tier - 2"/>
    <x v="2"/>
    <x v="5"/>
  </r>
  <r>
    <s v="Id1954"/>
    <s v="  Amber"/>
    <n v="33.630000000000003"/>
    <n v="4.47"/>
    <s v="Yes"/>
    <x v="0"/>
    <x v="0"/>
    <n v="0"/>
    <x v="1"/>
    <x v="0"/>
    <x v="2"/>
    <d v="2000-11-09T00:00:00"/>
    <n v="26936.98"/>
    <x v="0"/>
    <s v="tier - 3"/>
    <x v="2"/>
    <x v="10"/>
  </r>
  <r>
    <s v="Id1955"/>
    <s v="  Leah C"/>
    <n v="34.799999999999997"/>
    <n v="4.08"/>
    <s v="Yes"/>
    <x v="0"/>
    <x v="0"/>
    <n v="1"/>
    <x v="1"/>
    <x v="0"/>
    <x v="2"/>
    <d v="1960-07-09T00:00:00"/>
    <n v="27000.98"/>
    <x v="0"/>
    <s v="tier - 2"/>
    <x v="0"/>
    <x v="44"/>
  </r>
  <r>
    <s v="Id1956"/>
    <s v="  Lilia"/>
    <n v="16.809999999999999"/>
    <n v="5.51"/>
    <s v="Yes"/>
    <x v="0"/>
    <x v="0"/>
    <n v="1"/>
    <x v="1"/>
    <x v="3"/>
    <x v="2"/>
    <d v="1958-06-30T00:00:00"/>
    <n v="27037.91"/>
    <x v="0"/>
    <s v="tier - 2"/>
    <x v="0"/>
    <x v="46"/>
  </r>
  <r>
    <s v="Id1957"/>
    <s v="  Danny"/>
    <n v="16.690000000000001"/>
    <n v="8.4"/>
    <s v="Yes"/>
    <x v="0"/>
    <x v="0"/>
    <n v="0"/>
    <x v="1"/>
    <x v="3"/>
    <x v="0"/>
    <d v="1994-07-02T00:00:00"/>
    <n v="27080.639999999999"/>
    <x v="0"/>
    <s v="tier - 2"/>
    <x v="2"/>
    <x v="11"/>
  </r>
  <r>
    <s v="Id1958"/>
    <s v="  Lauren"/>
    <n v="23.21"/>
    <n v="5.14"/>
    <s v="Yes"/>
    <x v="0"/>
    <x v="0"/>
    <n v="1"/>
    <x v="1"/>
    <x v="2"/>
    <x v="2"/>
    <d v="1990-12-13T00:00:00"/>
    <n v="27092.38"/>
    <x v="0"/>
    <s v="tier - 3"/>
    <x v="2"/>
    <x v="16"/>
  </r>
  <r>
    <s v="Id1959"/>
    <s v="  Courtney"/>
    <n v="25.175000000000001"/>
    <n v="5.21"/>
    <s v="Yes"/>
    <x v="0"/>
    <x v="0"/>
    <n v="1"/>
    <x v="1"/>
    <x v="1"/>
    <x v="2"/>
    <d v="1970-10-02T00:00:00"/>
    <n v="27117.99"/>
    <x v="0"/>
    <s v="tier - 2"/>
    <x v="0"/>
    <x v="33"/>
  </r>
  <r>
    <s v="Id1960"/>
    <s v="  Elizabeth"/>
    <n v="34.770000000000003"/>
    <n v="6.23"/>
    <s v="No"/>
    <x v="0"/>
    <x v="0"/>
    <n v="0"/>
    <x v="1"/>
    <x v="0"/>
    <x v="1"/>
    <d v="1965-12-21T00:00:00"/>
    <n v="27218.44"/>
    <x v="0"/>
    <s v="tier - 1"/>
    <x v="12"/>
    <x v="39"/>
  </r>
  <r>
    <s v="Id1961"/>
    <s v="  Satomi"/>
    <n v="27.7"/>
    <n v="5.6"/>
    <s v="No"/>
    <x v="0"/>
    <x v="0"/>
    <n v="1"/>
    <x v="1"/>
    <x v="1"/>
    <x v="2"/>
    <d v="1999-12-02T00:00:00"/>
    <n v="27236.959999999999"/>
    <x v="0"/>
    <s v="tier - 1"/>
    <x v="2"/>
    <x v="7"/>
  </r>
  <r>
    <s v="Id1962"/>
    <s v="  Matthew D"/>
    <n v="19.12"/>
    <n v="4.72"/>
    <s v="Yes"/>
    <x v="0"/>
    <x v="0"/>
    <n v="1"/>
    <x v="1"/>
    <x v="2"/>
    <x v="2"/>
    <d v="1968-06-06T00:00:00"/>
    <n v="27322.73"/>
    <x v="0"/>
    <s v="tier - 2"/>
    <x v="0"/>
    <x v="40"/>
  </r>
  <r>
    <s v="Id1963"/>
    <s v="  Peter T II"/>
    <n v="32.67"/>
    <n v="4.67"/>
    <s v="No"/>
    <x v="0"/>
    <x v="1"/>
    <n v="1"/>
    <x v="1"/>
    <x v="0"/>
    <x v="2"/>
    <d v="1969-10-16T00:00:00"/>
    <n v="27346.04"/>
    <x v="0"/>
    <s v="tier - 2"/>
    <x v="0"/>
    <x v="34"/>
  </r>
  <r>
    <s v="Id1964"/>
    <s v="  Manuel"/>
    <n v="28.5"/>
    <n v="6.11"/>
    <s v="No"/>
    <x v="0"/>
    <x v="0"/>
    <n v="1"/>
    <x v="1"/>
    <x v="1"/>
    <x v="1"/>
    <d v="1988-09-15T00:00:00"/>
    <n v="27375.9"/>
    <x v="0"/>
    <s v="tier - 3"/>
    <x v="3"/>
    <x v="15"/>
  </r>
  <r>
    <s v="Id1965"/>
    <s v="  Kindsey P"/>
    <n v="39.270000000000003"/>
    <n v="6.25"/>
    <s v="No"/>
    <x v="0"/>
    <x v="0"/>
    <n v="0"/>
    <x v="1"/>
    <x v="0"/>
    <x v="1"/>
    <d v="1985-12-05T00:00:00"/>
    <n v="27432.73"/>
    <x v="0"/>
    <s v="tier - 1"/>
    <x v="2"/>
    <x v="20"/>
  </r>
  <r>
    <s v="Id1966"/>
    <s v="  Thomas G"/>
    <n v="32.49"/>
    <n v="4"/>
    <s v="Yes"/>
    <x v="0"/>
    <x v="0"/>
    <n v="0"/>
    <x v="1"/>
    <x v="0"/>
    <x v="2"/>
    <d v="1981-10-03T00:00:00"/>
    <n v="27495.59"/>
    <x v="0"/>
    <s v="tier - 1"/>
    <x v="2"/>
    <x v="19"/>
  </r>
  <r>
    <s v="Id1967"/>
    <s v="  Kyle S"/>
    <n v="23.7"/>
    <n v="5.55"/>
    <s v="Yes"/>
    <x v="0"/>
    <x v="0"/>
    <n v="0"/>
    <x v="1"/>
    <x v="2"/>
    <x v="2"/>
    <d v="1965-10-19T00:00:00"/>
    <n v="27533.91"/>
    <x v="0"/>
    <s v="tier - 3"/>
    <x v="0"/>
    <x v="39"/>
  </r>
  <r>
    <s v="Id1968"/>
    <s v="  Alexander J"/>
    <n v="30.4"/>
    <n v="5.95"/>
    <s v="No"/>
    <x v="1"/>
    <x v="0"/>
    <n v="1"/>
    <x v="1"/>
    <x v="0"/>
    <x v="1"/>
    <d v="1984-07-22T00:00:00"/>
    <n v="27534.53"/>
    <x v="0"/>
    <s v="tier - 2"/>
    <x v="2"/>
    <x v="21"/>
  </r>
  <r>
    <s v="Id1969"/>
    <s v="  Dustin L"/>
    <n v="38.94"/>
    <n v="4.3600000000000003"/>
    <s v="No"/>
    <x v="0"/>
    <x v="1"/>
    <n v="1"/>
    <x v="1"/>
    <x v="0"/>
    <x v="2"/>
    <d v="1985-11-06T00:00:00"/>
    <n v="27598.93"/>
    <x v="0"/>
    <s v="tier - 1"/>
    <x v="2"/>
    <x v="20"/>
  </r>
  <r>
    <s v="Id1970"/>
    <s v="  Chloe"/>
    <n v="31.02"/>
    <n v="4.84"/>
    <s v="No"/>
    <x v="0"/>
    <x v="1"/>
    <n v="1"/>
    <x v="1"/>
    <x v="0"/>
    <x v="2"/>
    <d v="1992-06-11T00:00:00"/>
    <n v="27614.71"/>
    <x v="0"/>
    <s v="tier - 3"/>
    <x v="2"/>
    <x v="0"/>
  </r>
  <r>
    <s v="Id1971"/>
    <s v="  Cailtlin"/>
    <n v="17.5"/>
    <n v="4.5599999999999996"/>
    <s v="No"/>
    <x v="0"/>
    <x v="0"/>
    <n v="1"/>
    <x v="1"/>
    <x v="3"/>
    <x v="2"/>
    <d v="1997-09-09T00:00:00"/>
    <n v="27619.360000000001"/>
    <x v="0"/>
    <s v="tier - 3"/>
    <x v="2"/>
    <x v="6"/>
  </r>
  <r>
    <s v="Id1972"/>
    <s v="  Joshua"/>
    <n v="34.799999999999997"/>
    <n v="4.42"/>
    <s v="Yes"/>
    <x v="1"/>
    <x v="0"/>
    <n v="2"/>
    <x v="1"/>
    <x v="0"/>
    <x v="2"/>
    <d v="1997-10-07T00:00:00"/>
    <n v="27625.17"/>
    <x v="2"/>
    <s v="tier - 1"/>
    <x v="2"/>
    <x v="6"/>
  </r>
  <r>
    <s v="Id1973"/>
    <s v="  Chuy"/>
    <n v="17.3"/>
    <n v="7.66"/>
    <s v="Yes"/>
    <x v="0"/>
    <x v="0"/>
    <n v="1"/>
    <x v="1"/>
    <x v="3"/>
    <x v="0"/>
    <d v="1992-07-03T00:00:00"/>
    <n v="27696.11"/>
    <x v="2"/>
    <s v="tier - 2"/>
    <x v="2"/>
    <x v="0"/>
  </r>
  <r>
    <s v="Id1974"/>
    <s v="  Laurie B"/>
    <n v="32.25"/>
    <n v="5.2"/>
    <s v="Yes"/>
    <x v="0"/>
    <x v="0"/>
    <n v="0"/>
    <x v="1"/>
    <x v="0"/>
    <x v="2"/>
    <d v="2002-12-06T00:00:00"/>
    <n v="27724.29"/>
    <x v="2"/>
    <s v="tier - 3"/>
    <x v="0"/>
    <x v="5"/>
  </r>
  <r>
    <s v="Id1975"/>
    <s v="  Rachel B"/>
    <n v="42.4"/>
    <n v="5.53"/>
    <s v="Yes"/>
    <x v="0"/>
    <x v="0"/>
    <n v="0"/>
    <x v="1"/>
    <x v="0"/>
    <x v="2"/>
    <d v="1960-07-06T00:00:00"/>
    <n v="27808.73"/>
    <x v="2"/>
    <s v="tier - 1"/>
    <x v="0"/>
    <x v="44"/>
  </r>
  <r>
    <s v="Id1976"/>
    <s v="  Liza"/>
    <n v="38.664999999999999"/>
    <n v="4.8600000000000003"/>
    <s v="No"/>
    <x v="1"/>
    <x v="0"/>
    <n v="1"/>
    <x v="1"/>
    <x v="0"/>
    <x v="2"/>
    <d v="1985-12-04T00:00:00"/>
    <n v="27849.94"/>
    <x v="2"/>
    <s v="tier - 1"/>
    <x v="2"/>
    <x v="20"/>
  </r>
  <r>
    <s v="Id1977"/>
    <s v="  Lindsey"/>
    <n v="29.92"/>
    <n v="5.49"/>
    <s v="Yes"/>
    <x v="0"/>
    <x v="0"/>
    <n v="0"/>
    <x v="1"/>
    <x v="1"/>
    <x v="2"/>
    <d v="1989-11-21T00:00:00"/>
    <n v="27925.86"/>
    <x v="2"/>
    <s v="tier - 2"/>
    <x v="2"/>
    <x v="13"/>
  </r>
  <r>
    <s v="Id1978"/>
    <s v="  Lindsay E"/>
    <n v="29.48"/>
    <n v="4.09"/>
    <s v="Yes"/>
    <x v="0"/>
    <x v="0"/>
    <n v="0"/>
    <x v="1"/>
    <x v="1"/>
    <x v="2"/>
    <d v="1991-06-04T00:00:00"/>
    <n v="27931.11"/>
    <x v="2"/>
    <s v="tier - 3"/>
    <x v="2"/>
    <x v="16"/>
  </r>
  <r>
    <s v="Id1979"/>
    <s v="  Kathleen M"/>
    <n v="28.785"/>
    <n v="4.3099999999999996"/>
    <s v="Yes"/>
    <x v="0"/>
    <x v="0"/>
    <n v="0"/>
    <x v="1"/>
    <x v="1"/>
    <x v="2"/>
    <d v="1961-07-28T00:00:00"/>
    <n v="27941.29"/>
    <x v="2"/>
    <s v="tier - 3"/>
    <x v="2"/>
    <x v="43"/>
  </r>
  <r>
    <s v="Id1980"/>
    <s v="  Aya"/>
    <n v="19.8"/>
    <n v="4"/>
    <s v="Yes"/>
    <x v="0"/>
    <x v="0"/>
    <n v="0"/>
    <x v="1"/>
    <x v="2"/>
    <x v="2"/>
    <d v="1999-12-21T00:00:00"/>
    <n v="27980.77"/>
    <x v="2"/>
    <s v="tier - 1"/>
    <x v="2"/>
    <x v="7"/>
  </r>
  <r>
    <s v="Id1981"/>
    <s v="  Carolyn R"/>
    <n v="35.53"/>
    <n v="4.68"/>
    <s v="No"/>
    <x v="0"/>
    <x v="1"/>
    <n v="1"/>
    <x v="1"/>
    <x v="0"/>
    <x v="2"/>
    <d v="1985-11-29T00:00:00"/>
    <n v="28006.94"/>
    <x v="2"/>
    <s v="tier - 2"/>
    <x v="2"/>
    <x v="20"/>
  </r>
  <r>
    <s v="Id1982"/>
    <s v="  Bethany"/>
    <n v="21.47"/>
    <n v="4.0199999999999996"/>
    <s v="Yes"/>
    <x v="0"/>
    <x v="0"/>
    <n v="1"/>
    <x v="1"/>
    <x v="2"/>
    <x v="2"/>
    <d v="1960-11-22T00:00:00"/>
    <n v="28101.33"/>
    <x v="2"/>
    <s v="tier - 2"/>
    <x v="4"/>
    <x v="44"/>
  </r>
  <r>
    <s v="Id1983"/>
    <s v="  Holly A"/>
    <n v="25.9"/>
    <n v="5.12"/>
    <s v="No"/>
    <x v="0"/>
    <x v="1"/>
    <n v="1"/>
    <x v="1"/>
    <x v="1"/>
    <x v="2"/>
    <d v="1999-09-06T00:00:00"/>
    <n v="28245.34"/>
    <x v="2"/>
    <s v="tier - 3"/>
    <x v="2"/>
    <x v="7"/>
  </r>
  <r>
    <s v="Id1984"/>
    <s v="  Ping"/>
    <n v="20.81"/>
    <n v="5.52"/>
    <s v="No"/>
    <x v="0"/>
    <x v="0"/>
    <n v="0"/>
    <x v="1"/>
    <x v="2"/>
    <x v="2"/>
    <d v="1963-11-25T00:00:00"/>
    <n v="28287.9"/>
    <x v="2"/>
    <s v="tier - 1"/>
    <x v="0"/>
    <x v="42"/>
  </r>
  <r>
    <s v="Id1985"/>
    <s v="  Tim"/>
    <n v="25.84"/>
    <n v="5.81"/>
    <s v="Yes"/>
    <x v="0"/>
    <x v="1"/>
    <n v="1"/>
    <x v="1"/>
    <x v="1"/>
    <x v="1"/>
    <d v="1990-12-24T00:00:00"/>
    <n v="28302.33"/>
    <x v="2"/>
    <s v="tier - 2"/>
    <x v="2"/>
    <x v="16"/>
  </r>
  <r>
    <s v="Id1986"/>
    <s v="  John"/>
    <n v="30.95"/>
    <n v="5.16"/>
    <s v="No"/>
    <x v="0"/>
    <x v="1"/>
    <n v="1"/>
    <x v="1"/>
    <x v="0"/>
    <x v="2"/>
    <d v="1977-12-02T00:00:00"/>
    <n v="28340.19"/>
    <x v="2"/>
    <s v="tier - 2"/>
    <x v="1"/>
    <x v="26"/>
  </r>
  <r>
    <s v="Id1987"/>
    <s v="  Cynthia"/>
    <n v="30.54"/>
    <n v="5"/>
    <s v="No"/>
    <x v="0"/>
    <x v="1"/>
    <n v="1"/>
    <x v="1"/>
    <x v="0"/>
    <x v="2"/>
    <d v="1974-09-16T00:00:00"/>
    <n v="28468.92"/>
    <x v="2"/>
    <s v="tier - 1"/>
    <x v="1"/>
    <x v="28"/>
  </r>
  <r>
    <s v="Id1988"/>
    <s v="  Emmett"/>
    <n v="33.914999999999999"/>
    <n v="5.84"/>
    <s v="Yes"/>
    <x v="0"/>
    <x v="0"/>
    <n v="0"/>
    <x v="1"/>
    <x v="0"/>
    <x v="1"/>
    <d v="1982-12-11T00:00:00"/>
    <n v="28476.73"/>
    <x v="2"/>
    <s v="tier - 2"/>
    <x v="1"/>
    <x v="23"/>
  </r>
  <r>
    <s v="Id1989"/>
    <s v="  Kate"/>
    <n v="33.31"/>
    <n v="4.1900000000000004"/>
    <s v="No"/>
    <x v="0"/>
    <x v="1"/>
    <n v="1"/>
    <x v="1"/>
    <x v="0"/>
    <x v="2"/>
    <d v="1985-09-27T00:00:00"/>
    <n v="28542.86"/>
    <x v="2"/>
    <s v="tier - 3"/>
    <x v="2"/>
    <x v="20"/>
  </r>
  <r>
    <s v="Id1990"/>
    <s v="  Christopher L"/>
    <n v="25.745000000000001"/>
    <n v="4.62"/>
    <s v="Yes"/>
    <x v="0"/>
    <x v="0"/>
    <n v="0"/>
    <x v="1"/>
    <x v="1"/>
    <x v="2"/>
    <d v="1990-12-05T00:00:00"/>
    <n v="28716.14"/>
    <x v="2"/>
    <s v="tier - 3"/>
    <x v="2"/>
    <x v="16"/>
  </r>
  <r>
    <s v="Id1991"/>
    <s v="  Christopher P"/>
    <n v="37.1"/>
    <n v="6.24"/>
    <s v="No"/>
    <x v="0"/>
    <x v="0"/>
    <n v="0"/>
    <x v="1"/>
    <x v="0"/>
    <x v="1"/>
    <d v="1961-08-03T00:00:00"/>
    <n v="28868.66"/>
    <x v="2"/>
    <s v="tier - 2"/>
    <x v="1"/>
    <x v="43"/>
  </r>
  <r>
    <s v="Id1992"/>
    <s v="  Christopher W"/>
    <n v="35.435000000000002"/>
    <n v="5.81"/>
    <s v="No"/>
    <x v="0"/>
    <x v="0"/>
    <n v="0"/>
    <x v="1"/>
    <x v="0"/>
    <x v="1"/>
    <d v="1962-07-25T00:00:00"/>
    <n v="28923.14"/>
    <x v="2"/>
    <s v="tier - 1"/>
    <x v="1"/>
    <x v="41"/>
  </r>
  <r>
    <s v="Id1993"/>
    <s v="  Norman H"/>
    <n v="20.399999999999999"/>
    <n v="4.83"/>
    <s v="No"/>
    <x v="0"/>
    <x v="0"/>
    <n v="0"/>
    <x v="1"/>
    <x v="2"/>
    <x v="2"/>
    <d v="1959-12-05T00:00:00"/>
    <n v="28950.47"/>
    <x v="2"/>
    <s v="tier - 1"/>
    <x v="1"/>
    <x v="45"/>
  </r>
  <r>
    <s v="Id1994"/>
    <s v="  Susan"/>
    <n v="42.13"/>
    <n v="5.72"/>
    <s v="Yes"/>
    <x v="0"/>
    <x v="1"/>
    <n v="1"/>
    <x v="1"/>
    <x v="0"/>
    <x v="1"/>
    <d v="2003-09-01T00:00:00"/>
    <n v="28998.68"/>
    <x v="2"/>
    <s v="tier - 3"/>
    <x v="2"/>
    <x v="12"/>
  </r>
  <r>
    <s v="Id1995"/>
    <s v="  Tatyana K"/>
    <n v="33.99"/>
    <n v="4.83"/>
    <s v="Yes"/>
    <x v="0"/>
    <x v="1"/>
    <n v="1"/>
    <x v="1"/>
    <x v="0"/>
    <x v="2"/>
    <d v="1992-07-07T00:00:00"/>
    <n v="29007.82"/>
    <x v="2"/>
    <s v="tier - 3"/>
    <x v="2"/>
    <x v="0"/>
  </r>
  <r>
    <s v="Id1996"/>
    <s v="  Chrissy"/>
    <n v="28.594999999999999"/>
    <n v="4.1399999999999997"/>
    <s v="Yes"/>
    <x v="0"/>
    <x v="1"/>
    <n v="1"/>
    <x v="1"/>
    <x v="1"/>
    <x v="2"/>
    <d v="1980-07-14T00:00:00"/>
    <n v="29114.21"/>
    <x v="2"/>
    <s v="tier - 3"/>
    <x v="2"/>
    <x v="24"/>
  </r>
  <r>
    <s v="Id1997"/>
    <s v="  Carrie"/>
    <n v="20.8"/>
    <n v="4.07"/>
    <s v="Yes"/>
    <x v="0"/>
    <x v="1"/>
    <n v="1"/>
    <x v="1"/>
    <x v="2"/>
    <x v="2"/>
    <d v="1978-11-29T00:00:00"/>
    <n v="29114.77"/>
    <x v="2"/>
    <s v="tier - 1"/>
    <x v="2"/>
    <x v="27"/>
  </r>
  <r>
    <s v="Id1998"/>
    <s v="  Halle"/>
    <n v="23.465"/>
    <n v="6.26"/>
    <s v="Yes"/>
    <x v="0"/>
    <x v="1"/>
    <n v="1"/>
    <x v="1"/>
    <x v="2"/>
    <x v="1"/>
    <d v="1961-12-24T00:00:00"/>
    <n v="29141.360000000001"/>
    <x v="2"/>
    <s v="tier - 3"/>
    <x v="1"/>
    <x v="43"/>
  </r>
  <r>
    <s v="Id1999"/>
    <s v="  Carolyn"/>
    <n v="40.185000000000002"/>
    <n v="5.88"/>
    <s v="Yes"/>
    <x v="0"/>
    <x v="0"/>
    <n v="0"/>
    <x v="1"/>
    <x v="0"/>
    <x v="1"/>
    <d v="1976-11-08T00:00:00"/>
    <n v="29160.39"/>
    <x v="2"/>
    <s v="tier - 2"/>
    <x v="2"/>
    <x v="35"/>
  </r>
  <r>
    <s v="Id2000"/>
    <s v="  Tara D"/>
    <n v="21.89"/>
    <n v="5.72"/>
    <s v="Yes"/>
    <x v="0"/>
    <x v="0"/>
    <n v="0"/>
    <x v="1"/>
    <x v="2"/>
    <x v="1"/>
    <d v="1969-07-09T00:00:00"/>
    <n v="29186.48"/>
    <x v="2"/>
    <s v="tier - 3"/>
    <x v="8"/>
    <x v="34"/>
  </r>
  <r>
    <s v="Id2001"/>
    <s v="  Rasim M"/>
    <n v="29.34"/>
    <n v="6.09"/>
    <s v="Yes"/>
    <x v="1"/>
    <x v="0"/>
    <n v="2"/>
    <x v="1"/>
    <x v="1"/>
    <x v="1"/>
    <d v="1978-07-21T00:00:00"/>
    <n v="29227.599999999999"/>
    <x v="2"/>
    <s v="tier - 3"/>
    <x v="1"/>
    <x v="27"/>
  </r>
  <r>
    <s v="Id2002"/>
    <s v="  Dina"/>
    <n v="22.61"/>
    <n v="4.25"/>
    <s v="Yes"/>
    <x v="0"/>
    <x v="0"/>
    <n v="0"/>
    <x v="1"/>
    <x v="2"/>
    <x v="2"/>
    <d v="1958-06-05T00:00:00"/>
    <n v="29330.98"/>
    <x v="2"/>
    <s v="tier - 2"/>
    <x v="1"/>
    <x v="47"/>
  </r>
  <r>
    <s v="Id2003"/>
    <s v="  Lisa"/>
    <n v="22.23"/>
    <n v="6.09"/>
    <s v="Yes"/>
    <x v="0"/>
    <x v="0"/>
    <n v="0"/>
    <x v="1"/>
    <x v="2"/>
    <x v="1"/>
    <d v="1985-11-07T00:00:00"/>
    <n v="29352.560000000001"/>
    <x v="2"/>
    <s v="tier - 1"/>
    <x v="2"/>
    <x v="20"/>
  </r>
  <r>
    <s v="Id2004"/>
    <s v="  Caitrin"/>
    <n v="33.4"/>
    <n v="5.51"/>
    <s v="No"/>
    <x v="0"/>
    <x v="0"/>
    <n v="0"/>
    <x v="1"/>
    <x v="0"/>
    <x v="2"/>
    <d v="1987-07-16T00:00:00"/>
    <n v="29443.59"/>
    <x v="2"/>
    <s v="tier - 1"/>
    <x v="2"/>
    <x v="17"/>
  </r>
  <r>
    <s v="Id2005"/>
    <s v="  Adriana S"/>
    <n v="33.11"/>
    <n v="5.63"/>
    <s v="No"/>
    <x v="0"/>
    <x v="0"/>
    <n v="0"/>
    <x v="1"/>
    <x v="0"/>
    <x v="2"/>
    <d v="1959-10-20T00:00:00"/>
    <n v="29523.17"/>
    <x v="2"/>
    <s v="tier - 2"/>
    <x v="8"/>
    <x v="45"/>
  </r>
  <r>
    <s v="Id2006"/>
    <s v="  Megan"/>
    <n v="16.815000000000001"/>
    <n v="5.29"/>
    <s v="Yes"/>
    <x v="0"/>
    <x v="0"/>
    <n v="0"/>
    <x v="1"/>
    <x v="3"/>
    <x v="2"/>
    <d v="1975-11-03T00:00:00"/>
    <n v="29583.8"/>
    <x v="2"/>
    <s v="tier - 1"/>
    <x v="2"/>
    <x v="31"/>
  </r>
  <r>
    <s v="Id2007"/>
    <s v="  Kristen M"/>
    <n v="25.61"/>
    <n v="4"/>
    <s v="No"/>
    <x v="0"/>
    <x v="1"/>
    <n v="1"/>
    <x v="1"/>
    <x v="1"/>
    <x v="2"/>
    <d v="1993-07-27T00:00:00"/>
    <n v="29622.69"/>
    <x v="2"/>
    <s v="tier - 1"/>
    <x v="2"/>
    <x v="1"/>
  </r>
  <r>
    <s v="Id2008"/>
    <s v="  Alix"/>
    <n v="25.8"/>
    <n v="5.49"/>
    <s v="No"/>
    <x v="0"/>
    <x v="0"/>
    <n v="0"/>
    <x v="1"/>
    <x v="1"/>
    <x v="2"/>
    <d v="1973-08-23T00:00:00"/>
    <n v="29757.69"/>
    <x v="2"/>
    <s v="tier - 3"/>
    <x v="2"/>
    <x v="29"/>
  </r>
  <r>
    <s v="Id2009"/>
    <s v="  Kakushin"/>
    <n v="27.39"/>
    <n v="5.34"/>
    <s v="No"/>
    <x v="0"/>
    <x v="0"/>
    <n v="0"/>
    <x v="1"/>
    <x v="1"/>
    <x v="2"/>
    <d v="1998-06-20T00:00:00"/>
    <n v="29760.6"/>
    <x v="2"/>
    <s v="tier - 2"/>
    <x v="2"/>
    <x v="2"/>
  </r>
  <r>
    <s v="Id2010"/>
    <s v="  Michael J"/>
    <n v="17.03"/>
    <n v="4.12"/>
    <s v="No"/>
    <x v="0"/>
    <x v="0"/>
    <n v="1"/>
    <x v="1"/>
    <x v="3"/>
    <x v="2"/>
    <d v="1981-08-13T00:00:00"/>
    <n v="29816.639999999999"/>
    <x v="2"/>
    <s v="tier - 2"/>
    <x v="2"/>
    <x v="19"/>
  </r>
  <r>
    <s v="Id2011"/>
    <s v="  Bradley"/>
    <n v="23.75"/>
    <n v="5.49"/>
    <s v="Yes"/>
    <x v="0"/>
    <x v="0"/>
    <n v="0"/>
    <x v="1"/>
    <x v="2"/>
    <x v="2"/>
    <d v="1982-10-29T00:00:00"/>
    <n v="29818.76"/>
    <x v="2"/>
    <s v="tier - 1"/>
    <x v="1"/>
    <x v="23"/>
  </r>
  <r>
    <s v="Id2012"/>
    <s v="  Matt"/>
    <n v="26.03"/>
    <n v="5.1100000000000003"/>
    <s v="Yes"/>
    <x v="0"/>
    <x v="0"/>
    <n v="1"/>
    <x v="1"/>
    <x v="1"/>
    <x v="2"/>
    <d v="1989-12-30T00:00:00"/>
    <n v="29852.48"/>
    <x v="2"/>
    <s v="tier - 3"/>
    <x v="2"/>
    <x v="13"/>
  </r>
  <r>
    <s v="Id2013"/>
    <s v="  Amanda C"/>
    <n v="16.079999999999998"/>
    <n v="5.94"/>
    <s v="No"/>
    <x v="0"/>
    <x v="0"/>
    <n v="0"/>
    <x v="1"/>
    <x v="3"/>
    <x v="1"/>
    <d v="1975-08-19T00:00:00"/>
    <n v="29899.25"/>
    <x v="2"/>
    <s v="tier - 3"/>
    <x v="2"/>
    <x v="31"/>
  </r>
  <r>
    <s v="Id2014"/>
    <s v="  Valur"/>
    <n v="30.875"/>
    <n v="5.54"/>
    <s v="No"/>
    <x v="0"/>
    <x v="0"/>
    <n v="0"/>
    <x v="1"/>
    <x v="0"/>
    <x v="2"/>
    <d v="1988-12-30T00:00:00"/>
    <n v="29929.56"/>
    <x v="2"/>
    <s v="tier - 1"/>
    <x v="2"/>
    <x v="15"/>
  </r>
  <r>
    <s v="Id2015"/>
    <s v="  Erica J"/>
    <n v="31.79"/>
    <n v="7.09"/>
    <s v="No"/>
    <x v="0"/>
    <x v="0"/>
    <n v="0"/>
    <x v="1"/>
    <x v="0"/>
    <x v="0"/>
    <d v="1976-06-12T00:00:00"/>
    <n v="29933.75"/>
    <x v="2"/>
    <s v="tier - 1"/>
    <x v="2"/>
    <x v="35"/>
  </r>
  <r>
    <s v="Id2016"/>
    <s v="  Stephen F"/>
    <n v="28.48"/>
    <n v="6.22"/>
    <s v="Yes"/>
    <x v="0"/>
    <x v="1"/>
    <n v="1"/>
    <x v="1"/>
    <x v="1"/>
    <x v="1"/>
    <d v="1991-10-05T00:00:00"/>
    <n v="29969.67"/>
    <x v="2"/>
    <s v="tier - 1"/>
    <x v="2"/>
    <x v="14"/>
  </r>
  <r>
    <s v="Id2017"/>
    <s v="  Lissa"/>
    <n v="26.6"/>
    <n v="4.33"/>
    <s v="No"/>
    <x v="0"/>
    <x v="0"/>
    <n v="1"/>
    <x v="1"/>
    <x v="1"/>
    <x v="2"/>
    <d v="1981-08-04T00:00:00"/>
    <n v="30026.87"/>
    <x v="0"/>
    <s v="tier - 3"/>
    <x v="1"/>
    <x v="19"/>
  </r>
  <r>
    <s v="Id2018"/>
    <s v="  Megan"/>
    <n v="25.27"/>
    <n v="5.83"/>
    <s v="No"/>
    <x v="0"/>
    <x v="0"/>
    <n v="1"/>
    <x v="1"/>
    <x v="1"/>
    <x v="1"/>
    <d v="1967-06-16T00:00:00"/>
    <n v="30063.58"/>
    <x v="2"/>
    <s v="tier - 1"/>
    <x v="1"/>
    <x v="40"/>
  </r>
  <r>
    <s v="Id2019"/>
    <s v="  Alyson"/>
    <n v="34.484999999999999"/>
    <n v="4.7"/>
    <s v="Yes"/>
    <x v="0"/>
    <x v="1"/>
    <n v="1"/>
    <x v="1"/>
    <x v="0"/>
    <x v="2"/>
    <d v="1979-09-02T00:00:00"/>
    <n v="30095.97"/>
    <x v="0"/>
    <s v="tier - 3"/>
    <x v="2"/>
    <x v="25"/>
  </r>
  <r>
    <s v="Id2020"/>
    <s v="  Chance B"/>
    <n v="15.57"/>
    <n v="4.07"/>
    <s v="Yes"/>
    <x v="0"/>
    <x v="0"/>
    <n v="1"/>
    <x v="1"/>
    <x v="3"/>
    <x v="2"/>
    <d v="1971-12-25T00:00:00"/>
    <n v="30134.75"/>
    <x v="0"/>
    <s v="tier - 3"/>
    <x v="2"/>
    <x v="32"/>
  </r>
  <r>
    <s v="Id2021"/>
    <s v="  Sean P"/>
    <n v="30.36"/>
    <n v="9.39"/>
    <s v="No"/>
    <x v="0"/>
    <x v="0"/>
    <n v="0"/>
    <x v="1"/>
    <x v="0"/>
    <x v="0"/>
    <d v="1958-08-11T00:00:00"/>
    <n v="30166.62"/>
    <x v="2"/>
    <s v="tier - 3"/>
    <x v="1"/>
    <x v="46"/>
  </r>
  <r>
    <s v="Id2022"/>
    <s v="  Therese"/>
    <n v="19.37"/>
    <n v="4.18"/>
    <s v="No"/>
    <x v="0"/>
    <x v="0"/>
    <n v="0"/>
    <x v="1"/>
    <x v="2"/>
    <x v="2"/>
    <d v="1963-09-13T00:00:00"/>
    <n v="30184.94"/>
    <x v="2"/>
    <s v="tier - 1"/>
    <x v="10"/>
    <x v="42"/>
  </r>
  <r>
    <s v="Id2023"/>
    <s v="  Beau"/>
    <n v="16.71"/>
    <n v="4.18"/>
    <s v="No"/>
    <x v="0"/>
    <x v="0"/>
    <n v="1"/>
    <x v="1"/>
    <x v="3"/>
    <x v="2"/>
    <d v="1962-09-15T00:00:00"/>
    <n v="30260"/>
    <x v="2"/>
    <s v="tier - 1"/>
    <x v="10"/>
    <x v="41"/>
  </r>
  <r>
    <s v="Id2024"/>
    <s v="  Kelsey M"/>
    <n v="24.1"/>
    <n v="4.4000000000000004"/>
    <s v="Yes"/>
    <x v="0"/>
    <x v="0"/>
    <n v="1"/>
    <x v="1"/>
    <x v="2"/>
    <x v="2"/>
    <d v="1972-07-24T00:00:00"/>
    <n v="30284.639999999999"/>
    <x v="2"/>
    <s v="tier - 1"/>
    <x v="1"/>
    <x v="30"/>
  </r>
  <r>
    <s v="Id2025"/>
    <s v="  Gretchen"/>
    <n v="29.77"/>
    <n v="9.9"/>
    <s v="No"/>
    <x v="0"/>
    <x v="0"/>
    <n v="0"/>
    <x v="1"/>
    <x v="1"/>
    <x v="0"/>
    <d v="2004-06-01T00:00:00"/>
    <n v="30328.27"/>
    <x v="0"/>
    <s v="tier - 2"/>
    <x v="2"/>
    <x v="12"/>
  </r>
  <r>
    <s v="Id2026"/>
    <s v="  Nicholas E"/>
    <n v="46.53"/>
    <n v="4.84"/>
    <s v="Yes"/>
    <x v="0"/>
    <x v="0"/>
    <n v="0"/>
    <x v="1"/>
    <x v="0"/>
    <x v="2"/>
    <d v="1969-07-30T00:00:00"/>
    <n v="30366.93"/>
    <x v="0"/>
    <s v="tier - 2"/>
    <x v="2"/>
    <x v="34"/>
  </r>
  <r>
    <s v="Id2027"/>
    <s v="  Deborah"/>
    <n v="23.4"/>
    <n v="5.53"/>
    <s v="No"/>
    <x v="0"/>
    <x v="1"/>
    <n v="1"/>
    <x v="1"/>
    <x v="2"/>
    <x v="2"/>
    <d v="1976-09-03T00:00:00"/>
    <n v="30409.53"/>
    <x v="0"/>
    <s v="tier - 3"/>
    <x v="1"/>
    <x v="35"/>
  </r>
  <r>
    <s v="Id2028"/>
    <s v="  Chuck W"/>
    <n v="30"/>
    <n v="4.33"/>
    <s v="Yes"/>
    <x v="0"/>
    <x v="0"/>
    <n v="0"/>
    <x v="1"/>
    <x v="0"/>
    <x v="2"/>
    <d v="1998-10-28T00:00:00"/>
    <n v="30422.03"/>
    <x v="0"/>
    <s v="tier - 3"/>
    <x v="2"/>
    <x v="2"/>
  </r>
  <r>
    <s v="Id2029"/>
    <s v="  Daniel"/>
    <n v="29.15"/>
    <n v="4.91"/>
    <s v="Yes"/>
    <x v="0"/>
    <x v="0"/>
    <n v="0"/>
    <x v="1"/>
    <x v="1"/>
    <x v="2"/>
    <d v="1983-09-03T00:00:00"/>
    <n v="30457.37"/>
    <x v="0"/>
    <s v="tier - 1"/>
    <x v="1"/>
    <x v="22"/>
  </r>
  <r>
    <s v="Id2030"/>
    <s v="  Amany"/>
    <n v="34.865000000000002"/>
    <n v="4.8"/>
    <s v="No"/>
    <x v="0"/>
    <x v="0"/>
    <n v="0"/>
    <x v="1"/>
    <x v="0"/>
    <x v="2"/>
    <d v="1986-08-10T00:00:00"/>
    <n v="30530.5"/>
    <x v="0"/>
    <s v="tier - 1"/>
    <x v="2"/>
    <x v="18"/>
  </r>
  <r>
    <s v="Id2031"/>
    <s v="  Kipling"/>
    <n v="28.12"/>
    <n v="5.55"/>
    <s v="Yes"/>
    <x v="1"/>
    <x v="0"/>
    <n v="2"/>
    <x v="1"/>
    <x v="1"/>
    <x v="2"/>
    <d v="1970-11-11T00:00:00"/>
    <n v="30625.65"/>
    <x v="0"/>
    <s v="tier - 3"/>
    <x v="2"/>
    <x v="33"/>
  </r>
  <r>
    <s v="Id2032"/>
    <s v="  Duncan"/>
    <n v="29.45"/>
    <n v="5.24"/>
    <s v="Yes"/>
    <x v="0"/>
    <x v="0"/>
    <n v="0"/>
    <x v="1"/>
    <x v="1"/>
    <x v="2"/>
    <d v="1999-09-21T00:00:00"/>
    <n v="30697.71"/>
    <x v="2"/>
    <s v="tier - 2"/>
    <x v="2"/>
    <x v="7"/>
  </r>
  <r>
    <s v="Id2033"/>
    <s v="  Louis C"/>
    <n v="27.94"/>
    <n v="6.08"/>
    <s v="No"/>
    <x v="0"/>
    <x v="1"/>
    <n v="1"/>
    <x v="1"/>
    <x v="1"/>
    <x v="1"/>
    <d v="1983-12-21T00:00:00"/>
    <n v="30724.44"/>
    <x v="0"/>
    <s v="tier - 3"/>
    <x v="2"/>
    <x v="22"/>
  </r>
  <r>
    <s v="Id2034"/>
    <s v="  Daniel J"/>
    <n v="27.2"/>
    <n v="5.83"/>
    <s v="No"/>
    <x v="0"/>
    <x v="1"/>
    <n v="1"/>
    <x v="1"/>
    <x v="1"/>
    <x v="1"/>
    <d v="1988-09-05T00:00:00"/>
    <n v="30763.01"/>
    <x v="0"/>
    <s v="tier - 1"/>
    <x v="2"/>
    <x v="15"/>
  </r>
  <r>
    <s v="Id2035"/>
    <s v="  Ildiko M"/>
    <n v="33.344999999999999"/>
    <n v="4.29"/>
    <s v="No"/>
    <x v="0"/>
    <x v="0"/>
    <n v="1"/>
    <x v="1"/>
    <x v="0"/>
    <x v="2"/>
    <d v="1961-09-09T00:00:00"/>
    <n v="30942.19"/>
    <x v="0"/>
    <s v="tier - 2"/>
    <x v="0"/>
    <x v="43"/>
  </r>
  <r>
    <s v="Id2036"/>
    <s v="  Melinda E"/>
    <n v="29.925000000000001"/>
    <n v="5.3"/>
    <s v="No"/>
    <x v="0"/>
    <x v="0"/>
    <n v="1"/>
    <x v="1"/>
    <x v="1"/>
    <x v="2"/>
    <d v="2004-11-09T00:00:00"/>
    <n v="31196.61"/>
    <x v="0"/>
    <s v="tier - 1"/>
    <x v="2"/>
    <x v="9"/>
  </r>
  <r>
    <s v="Id2037"/>
    <s v="  Ashley M"/>
    <n v="24.225000000000001"/>
    <n v="4.42"/>
    <s v="No"/>
    <x v="0"/>
    <x v="0"/>
    <n v="1"/>
    <x v="1"/>
    <x v="2"/>
    <x v="2"/>
    <d v="2000-07-22T00:00:00"/>
    <n v="31234.560000000001"/>
    <x v="2"/>
    <s v="tier - 1"/>
    <x v="2"/>
    <x v="10"/>
  </r>
  <r>
    <s v="Id2038"/>
    <s v="  Stephanie"/>
    <n v="29.68"/>
    <n v="5.68"/>
    <s v="No"/>
    <x v="1"/>
    <x v="0"/>
    <n v="1"/>
    <x v="1"/>
    <x v="1"/>
    <x v="2"/>
    <d v="1968-07-09T00:00:00"/>
    <n v="31322.53"/>
    <x v="0"/>
    <s v="tier - 1"/>
    <x v="2"/>
    <x v="36"/>
  </r>
  <r>
    <s v="Id2039"/>
    <s v="  Sean P"/>
    <n v="20.614999999999998"/>
    <n v="6.05"/>
    <s v="No"/>
    <x v="0"/>
    <x v="1"/>
    <n v="1"/>
    <x v="1"/>
    <x v="2"/>
    <x v="1"/>
    <d v="1995-09-27T00:00:00"/>
    <n v="31328.27"/>
    <x v="0"/>
    <s v="tier - 2"/>
    <x v="2"/>
    <x v="4"/>
  </r>
  <r>
    <s v="Id2040"/>
    <s v="  Emily G"/>
    <n v="32.119999999999997"/>
    <n v="5.33"/>
    <s v="No"/>
    <x v="1"/>
    <x v="0"/>
    <n v="1"/>
    <x v="1"/>
    <x v="0"/>
    <x v="2"/>
    <d v="1974-10-08T00:00:00"/>
    <n v="31368.81"/>
    <x v="0"/>
    <s v="tier - 3"/>
    <x v="2"/>
    <x v="28"/>
  </r>
  <r>
    <s v="Id2041"/>
    <s v="  Malcolm"/>
    <n v="27.36"/>
    <n v="6.22"/>
    <s v="No"/>
    <x v="0"/>
    <x v="0"/>
    <n v="0"/>
    <x v="1"/>
    <x v="1"/>
    <x v="1"/>
    <d v="1975-10-29T00:00:00"/>
    <n v="31591.82"/>
    <x v="0"/>
    <s v="tier - 1"/>
    <x v="2"/>
    <x v="31"/>
  </r>
  <r>
    <s v="Id2042"/>
    <s v="  Danilo"/>
    <n v="17.385000000000002"/>
    <n v="5.84"/>
    <s v="No"/>
    <x v="0"/>
    <x v="0"/>
    <n v="0"/>
    <x v="1"/>
    <x v="3"/>
    <x v="1"/>
    <d v="1960-12-13T00:00:00"/>
    <n v="31620"/>
    <x v="0"/>
    <s v="tier - 1"/>
    <x v="8"/>
    <x v="44"/>
  </r>
  <r>
    <s v="Id2043"/>
    <s v="  Mikko"/>
    <n v="30.13"/>
    <n v="5.71"/>
    <s v="No"/>
    <x v="1"/>
    <x v="0"/>
    <n v="1"/>
    <x v="1"/>
    <x v="0"/>
    <x v="1"/>
    <d v="1977-10-14T00:00:00"/>
    <n v="31736.7"/>
    <x v="0"/>
    <s v="tier - 2"/>
    <x v="1"/>
    <x v="26"/>
  </r>
  <r>
    <s v="Id2044"/>
    <s v="  Paula C"/>
    <n v="25.44"/>
    <n v="6.04"/>
    <s v="Yes"/>
    <x v="0"/>
    <x v="1"/>
    <n v="1"/>
    <x v="1"/>
    <x v="1"/>
    <x v="1"/>
    <d v="1984-09-10T00:00:00"/>
    <n v="31743.919999999998"/>
    <x v="0"/>
    <s v="tier - 1"/>
    <x v="2"/>
    <x v="21"/>
  </r>
  <r>
    <s v="Id2045"/>
    <s v="  Kirsten N"/>
    <n v="39.805"/>
    <n v="4.38"/>
    <s v="No"/>
    <x v="1"/>
    <x v="0"/>
    <n v="1"/>
    <x v="1"/>
    <x v="0"/>
    <x v="2"/>
    <d v="1975-09-25T00:00:00"/>
    <n v="31897.1"/>
    <x v="0"/>
    <s v="tier - 3"/>
    <x v="2"/>
    <x v="31"/>
  </r>
  <r>
    <s v="Id2046"/>
    <s v="  Christy"/>
    <n v="30.4"/>
    <n v="5.56"/>
    <s v="Yes"/>
    <x v="1"/>
    <x v="0"/>
    <n v="1"/>
    <x v="1"/>
    <x v="0"/>
    <x v="2"/>
    <d v="1972-09-21T00:00:00"/>
    <n v="31980.89"/>
    <x v="0"/>
    <s v="tier - 1"/>
    <x v="2"/>
    <x v="30"/>
  </r>
  <r>
    <s v="Id2047"/>
    <s v="  Jennifer"/>
    <n v="23.18"/>
    <n v="4.24"/>
    <s v="No"/>
    <x v="1"/>
    <x v="0"/>
    <n v="1"/>
    <x v="1"/>
    <x v="2"/>
    <x v="2"/>
    <d v="1993-09-13T00:00:00"/>
    <n v="32086.21"/>
    <x v="2"/>
    <s v="tier - 3"/>
    <x v="2"/>
    <x v="1"/>
  </r>
  <r>
    <s v="Id2048"/>
    <s v="  Jingjing"/>
    <n v="39.615000000000002"/>
    <n v="6.32"/>
    <s v="No"/>
    <x v="0"/>
    <x v="1"/>
    <n v="1"/>
    <x v="1"/>
    <x v="0"/>
    <x v="1"/>
    <d v="1978-11-10T00:00:00"/>
    <n v="32108.66"/>
    <x v="2"/>
    <s v="tier - 3"/>
    <x v="12"/>
    <x v="27"/>
  </r>
  <r>
    <s v="Id2049"/>
    <s v="  Morgan"/>
    <n v="30.59"/>
    <n v="6.3"/>
    <s v="Yes"/>
    <x v="0"/>
    <x v="1"/>
    <n v="1"/>
    <x v="1"/>
    <x v="0"/>
    <x v="1"/>
    <d v="1969-09-11T00:00:00"/>
    <n v="32192.76"/>
    <x v="2"/>
    <s v="tier - 2"/>
    <x v="2"/>
    <x v="34"/>
  </r>
  <r>
    <s v="Id2050"/>
    <s v="  Patrick J"/>
    <n v="16.72"/>
    <n v="4.38"/>
    <s v="Yes"/>
    <x v="0"/>
    <x v="0"/>
    <n v="1"/>
    <x v="1"/>
    <x v="3"/>
    <x v="2"/>
    <d v="1994-09-08T00:00:00"/>
    <n v="32222.81"/>
    <x v="0"/>
    <s v="tier - 1"/>
    <x v="2"/>
    <x v="11"/>
  </r>
  <r>
    <s v="Id2051"/>
    <s v="  Frankline"/>
    <n v="26.22"/>
    <n v="4.6500000000000004"/>
    <s v="Yes"/>
    <x v="0"/>
    <x v="1"/>
    <n v="1"/>
    <x v="1"/>
    <x v="1"/>
    <x v="2"/>
    <d v="1975-12-17T00:00:00"/>
    <n v="32259.96"/>
    <x v="0"/>
    <s v="tier - 3"/>
    <x v="1"/>
    <x v="31"/>
  </r>
  <r>
    <s v="Id2052"/>
    <s v="  Laura T"/>
    <n v="31.824999999999999"/>
    <n v="4.7"/>
    <s v="No"/>
    <x v="0"/>
    <x v="1"/>
    <n v="1"/>
    <x v="1"/>
    <x v="0"/>
    <x v="2"/>
    <d v="1986-12-02T00:00:00"/>
    <n v="32288.49"/>
    <x v="0"/>
    <s v="tier - 2"/>
    <x v="2"/>
    <x v="18"/>
  </r>
  <r>
    <s v="Id2053"/>
    <s v="  Natalia"/>
    <n v="25.745000000000001"/>
    <n v="4.34"/>
    <s v="No"/>
    <x v="0"/>
    <x v="1"/>
    <n v="1"/>
    <x v="1"/>
    <x v="1"/>
    <x v="2"/>
    <d v="1972-10-19T00:00:00"/>
    <n v="32428.63"/>
    <x v="0"/>
    <s v="tier - 2"/>
    <x v="2"/>
    <x v="30"/>
  </r>
  <r>
    <s v="Id2054"/>
    <s v="  Jennifer L"/>
    <n v="24.605"/>
    <n v="5.62"/>
    <s v="No"/>
    <x v="0"/>
    <x v="1"/>
    <n v="1"/>
    <x v="1"/>
    <x v="2"/>
    <x v="2"/>
    <d v="1976-08-09T00:00:00"/>
    <n v="32430.22"/>
    <x v="0"/>
    <s v="tier - 3"/>
    <x v="2"/>
    <x v="35"/>
  </r>
  <r>
    <s v="Id2055"/>
    <s v="  Brooke"/>
    <n v="24.51"/>
    <n v="4.24"/>
    <s v="No"/>
    <x v="0"/>
    <x v="1"/>
    <n v="1"/>
    <x v="1"/>
    <x v="2"/>
    <x v="2"/>
    <d v="1981-09-27T00:00:00"/>
    <n v="32462.35"/>
    <x v="0"/>
    <s v="tier - 2"/>
    <x v="2"/>
    <x v="19"/>
  </r>
  <r>
    <s v="Id2056"/>
    <s v="  Jeremy M"/>
    <n v="31.065000000000001"/>
    <n v="4.57"/>
    <s v="Yes"/>
    <x v="0"/>
    <x v="0"/>
    <n v="0"/>
    <x v="1"/>
    <x v="0"/>
    <x v="2"/>
    <d v="1976-09-19T00:00:00"/>
    <n v="32485.46"/>
    <x v="0"/>
    <s v="tier - 1"/>
    <x v="2"/>
    <x v="35"/>
  </r>
  <r>
    <s v="Id2057"/>
    <s v="  Megan L"/>
    <n v="28.12"/>
    <n v="5.05"/>
    <s v="No"/>
    <x v="0"/>
    <x v="0"/>
    <n v="0"/>
    <x v="1"/>
    <x v="1"/>
    <x v="2"/>
    <d v="2003-10-08T00:00:00"/>
    <n v="32548.34"/>
    <x v="2"/>
    <s v="tier - 2"/>
    <x v="0"/>
    <x v="12"/>
  </r>
  <r>
    <s v="Id2058"/>
    <s v="  Bryan"/>
    <n v="38.06"/>
    <n v="6.16"/>
    <s v="No"/>
    <x v="0"/>
    <x v="0"/>
    <n v="0"/>
    <x v="1"/>
    <x v="0"/>
    <x v="1"/>
    <d v="1990-07-13T00:00:00"/>
    <n v="32672.11"/>
    <x v="2"/>
    <s v="tier - 1"/>
    <x v="2"/>
    <x v="16"/>
  </r>
  <r>
    <s v="Id2059"/>
    <s v="  Marny"/>
    <n v="24.96"/>
    <n v="4.57"/>
    <s v="No"/>
    <x v="0"/>
    <x v="0"/>
    <n v="0"/>
    <x v="1"/>
    <x v="2"/>
    <x v="2"/>
    <d v="1968-11-01T00:00:00"/>
    <n v="32686.080000000002"/>
    <x v="0"/>
    <s v="tier - 3"/>
    <x v="2"/>
    <x v="36"/>
  </r>
  <r>
    <s v="Id2060"/>
    <s v="  Marc"/>
    <n v="17.670000000000002"/>
    <n v="5.53"/>
    <s v="Yes"/>
    <x v="0"/>
    <x v="0"/>
    <n v="0"/>
    <x v="1"/>
    <x v="3"/>
    <x v="2"/>
    <d v="1990-09-30T00:00:00"/>
    <n v="32716.2"/>
    <x v="2"/>
    <s v="tier - 2"/>
    <x v="2"/>
    <x v="16"/>
  </r>
  <r>
    <s v="Id2061"/>
    <s v="  Benjamin L"/>
    <n v="31.35"/>
    <n v="5.84"/>
    <s v="No"/>
    <x v="1"/>
    <x v="0"/>
    <n v="1"/>
    <x v="1"/>
    <x v="0"/>
    <x v="1"/>
    <d v="1990-07-09T00:00:00"/>
    <n v="32734.19"/>
    <x v="0"/>
    <s v="tier - 1"/>
    <x v="1"/>
    <x v="16"/>
  </r>
  <r>
    <s v="Id2062"/>
    <s v="  Rob G"/>
    <n v="28.31"/>
    <n v="6.41"/>
    <s v="No"/>
    <x v="1"/>
    <x v="0"/>
    <n v="1"/>
    <x v="1"/>
    <x v="1"/>
    <x v="0"/>
    <d v="1974-12-06T00:00:00"/>
    <n v="32760.48"/>
    <x v="2"/>
    <s v="tier - 1"/>
    <x v="2"/>
    <x v="28"/>
  </r>
  <r>
    <s v="Id2063"/>
    <s v="  Stefanie A"/>
    <n v="30.3"/>
    <n v="4.7300000000000004"/>
    <s v="Yes"/>
    <x v="0"/>
    <x v="1"/>
    <n v="1"/>
    <x v="1"/>
    <x v="0"/>
    <x v="2"/>
    <d v="1972-11-07T00:00:00"/>
    <n v="32765.33"/>
    <x v="0"/>
    <s v="tier - 2"/>
    <x v="1"/>
    <x v="30"/>
  </r>
  <r>
    <s v="Id2064"/>
    <s v="  Stephanie"/>
    <n v="26.4"/>
    <n v="6.22"/>
    <s v="Yes"/>
    <x v="0"/>
    <x v="0"/>
    <n v="0"/>
    <x v="1"/>
    <x v="1"/>
    <x v="1"/>
    <d v="1980-12-12T00:00:00"/>
    <n v="32787.46"/>
    <x v="2"/>
    <s v="tier - 3"/>
    <x v="1"/>
    <x v="24"/>
  </r>
  <r>
    <s v="Id2065"/>
    <s v="  Caroline F"/>
    <n v="22.135000000000002"/>
    <n v="4.46"/>
    <s v="Yes"/>
    <x v="0"/>
    <x v="0"/>
    <n v="0"/>
    <x v="1"/>
    <x v="2"/>
    <x v="2"/>
    <d v="1995-12-04T00:00:00"/>
    <n v="32827.51"/>
    <x v="2"/>
    <s v="tier - 2"/>
    <x v="2"/>
    <x v="4"/>
  </r>
  <r>
    <s v="Id2066"/>
    <s v="  Julia J"/>
    <n v="17.399999999999999"/>
    <n v="4.5"/>
    <s v="Yes"/>
    <x v="0"/>
    <x v="0"/>
    <n v="0"/>
    <x v="1"/>
    <x v="3"/>
    <x v="2"/>
    <d v="1981-11-17T00:00:00"/>
    <n v="32906.69"/>
    <x v="0"/>
    <s v="tier - 3"/>
    <x v="2"/>
    <x v="19"/>
  </r>
  <r>
    <s v="Id2067"/>
    <s v="  Jack"/>
    <n v="28.06"/>
    <n v="8.93"/>
    <s v="No"/>
    <x v="0"/>
    <x v="0"/>
    <n v="0"/>
    <x v="1"/>
    <x v="1"/>
    <x v="0"/>
    <d v="1971-08-24T00:00:00"/>
    <n v="32947.629999999997"/>
    <x v="0"/>
    <s v="tier - 1"/>
    <x v="2"/>
    <x v="32"/>
  </r>
  <r>
    <s v="Id2068"/>
    <s v="  Bernat"/>
    <n v="31.13"/>
    <n v="11.02"/>
    <s v="No"/>
    <x v="0"/>
    <x v="0"/>
    <n v="0"/>
    <x v="1"/>
    <x v="0"/>
    <x v="0"/>
    <d v="1995-07-08T00:00:00"/>
    <n v="33017.46"/>
    <x v="2"/>
    <s v="tier - 1"/>
    <x v="2"/>
    <x v="4"/>
  </r>
  <r>
    <s v="Id2069"/>
    <s v="  Hicham"/>
    <n v="18.46"/>
    <n v="5.25"/>
    <s v="No"/>
    <x v="0"/>
    <x v="0"/>
    <n v="0"/>
    <x v="1"/>
    <x v="3"/>
    <x v="2"/>
    <d v="1967-07-10T00:00:00"/>
    <n v="33025.32"/>
    <x v="0"/>
    <s v="tier - 3"/>
    <x v="2"/>
    <x v="40"/>
  </r>
  <r>
    <s v="Id2070"/>
    <s v="  Sarah"/>
    <n v="17.3"/>
    <n v="4.75"/>
    <s v="No"/>
    <x v="0"/>
    <x v="0"/>
    <n v="0"/>
    <x v="1"/>
    <x v="3"/>
    <x v="2"/>
    <d v="1994-07-28T00:00:00"/>
    <n v="33057.230000000003"/>
    <x v="2"/>
    <s v="tier - 2"/>
    <x v="2"/>
    <x v="11"/>
  </r>
  <r>
    <s v="Id2071"/>
    <s v="  Anthony S"/>
    <n v="35.625"/>
    <n v="4.68"/>
    <s v="Yes"/>
    <x v="0"/>
    <x v="1"/>
    <n v="1"/>
    <x v="1"/>
    <x v="0"/>
    <x v="2"/>
    <d v="1962-07-01T00:00:00"/>
    <n v="33074.94"/>
    <x v="2"/>
    <s v="tier - 2"/>
    <x v="2"/>
    <x v="41"/>
  </r>
  <r>
    <s v="Id2072"/>
    <s v="  Elisabetta"/>
    <n v="20.234999999999999"/>
    <n v="6.17"/>
    <s v="Yes"/>
    <x v="1"/>
    <x v="0"/>
    <n v="2"/>
    <x v="1"/>
    <x v="2"/>
    <x v="1"/>
    <d v="1969-10-30T00:00:00"/>
    <n v="33090.660000000003"/>
    <x v="0"/>
    <s v="tier - 2"/>
    <x v="2"/>
    <x v="34"/>
  </r>
  <r>
    <s v="Id2073"/>
    <s v="  Trevor N"/>
    <n v="27.55"/>
    <n v="4.5599999999999996"/>
    <s v="Yes"/>
    <x v="0"/>
    <x v="1"/>
    <n v="1"/>
    <x v="1"/>
    <x v="1"/>
    <x v="2"/>
    <d v="1985-07-15T00:00:00"/>
    <n v="33121"/>
    <x v="0"/>
    <s v="tier - 1"/>
    <x v="2"/>
    <x v="20"/>
  </r>
  <r>
    <s v="Id2074"/>
    <s v="  Nancy"/>
    <n v="17.97"/>
    <n v="6.3"/>
    <s v="No"/>
    <x v="0"/>
    <x v="0"/>
    <n v="0"/>
    <x v="1"/>
    <x v="3"/>
    <x v="1"/>
    <d v="1990-10-12T00:00:00"/>
    <n v="33292.83"/>
    <x v="0"/>
    <s v="tier - 1"/>
    <x v="2"/>
    <x v="16"/>
  </r>
  <r>
    <s v="Id2075"/>
    <s v="  Allison R"/>
    <n v="29.98"/>
    <n v="6.03"/>
    <s v="No"/>
    <x v="1"/>
    <x v="0"/>
    <n v="1"/>
    <x v="1"/>
    <x v="1"/>
    <x v="1"/>
    <d v="2003-11-28T00:00:00"/>
    <n v="33307.550000000003"/>
    <x v="0"/>
    <s v="tier - 3"/>
    <x v="1"/>
    <x v="12"/>
  </r>
  <r>
    <s v="Id2076"/>
    <s v="  Robert J"/>
    <n v="33.659999999999997"/>
    <n v="4.2"/>
    <s v="Yes"/>
    <x v="0"/>
    <x v="0"/>
    <n v="1"/>
    <x v="1"/>
    <x v="0"/>
    <x v="2"/>
    <d v="1972-09-05T00:00:00"/>
    <n v="33344.449999999997"/>
    <x v="0"/>
    <s v="tier - 3"/>
    <x v="2"/>
    <x v="30"/>
  </r>
  <r>
    <s v="Id2077"/>
    <s v="  Nicholas"/>
    <n v="32.67"/>
    <n v="5.61"/>
    <s v="Yes"/>
    <x v="0"/>
    <x v="0"/>
    <n v="1"/>
    <x v="1"/>
    <x v="0"/>
    <x v="2"/>
    <d v="1985-12-07T00:00:00"/>
    <n v="33450.99"/>
    <x v="0"/>
    <s v="tier - 2"/>
    <x v="2"/>
    <x v="20"/>
  </r>
  <r>
    <s v="Id2078"/>
    <s v="  Kevin L"/>
    <n v="30.5"/>
    <n v="5.88"/>
    <s v="Yes"/>
    <x v="0"/>
    <x v="0"/>
    <n v="1"/>
    <x v="1"/>
    <x v="0"/>
    <x v="1"/>
    <d v="1970-06-18T00:00:00"/>
    <n v="33471.97"/>
    <x v="0"/>
    <s v="tier - 2"/>
    <x v="1"/>
    <x v="33"/>
  </r>
  <r>
    <s v="Id2079"/>
    <s v="  Bryan"/>
    <n v="23.1"/>
    <n v="5.92"/>
    <s v="Yes"/>
    <x v="0"/>
    <x v="0"/>
    <n v="1"/>
    <x v="1"/>
    <x v="2"/>
    <x v="1"/>
    <d v="2002-08-25T00:00:00"/>
    <n v="33475.82"/>
    <x v="2"/>
    <s v="tier - 1"/>
    <x v="6"/>
    <x v="5"/>
  </r>
  <r>
    <s v="Id2080"/>
    <s v="  Janae N"/>
    <n v="39.49"/>
    <n v="4.8099999999999996"/>
    <s v="No"/>
    <x v="0"/>
    <x v="0"/>
    <n v="1"/>
    <x v="1"/>
    <x v="0"/>
    <x v="2"/>
    <d v="1984-07-22T00:00:00"/>
    <n v="33527.1"/>
    <x v="0"/>
    <s v="tier - 3"/>
    <x v="2"/>
    <x v="21"/>
  </r>
  <r>
    <s v="Id2081"/>
    <s v="  Audrey"/>
    <n v="33.99"/>
    <n v="4.55"/>
    <s v="No"/>
    <x v="0"/>
    <x v="0"/>
    <n v="1"/>
    <x v="1"/>
    <x v="0"/>
    <x v="2"/>
    <d v="2003-09-09T00:00:00"/>
    <n v="33611.71"/>
    <x v="2"/>
    <s v="tier - 2"/>
    <x v="2"/>
    <x v="12"/>
  </r>
  <r>
    <s v="Id2082"/>
    <s v="  Laura"/>
    <n v="27.72"/>
    <n v="6.43"/>
    <s v="No"/>
    <x v="0"/>
    <x v="0"/>
    <n v="1"/>
    <x v="1"/>
    <x v="1"/>
    <x v="0"/>
    <d v="1993-11-28T00:00:00"/>
    <n v="33707.550000000003"/>
    <x v="0"/>
    <s v="tier - 2"/>
    <x v="2"/>
    <x v="1"/>
  </r>
  <r>
    <s v="Id2083"/>
    <s v="  Nicole F"/>
    <n v="30.59"/>
    <n v="11.62"/>
    <s v="No"/>
    <x v="0"/>
    <x v="0"/>
    <n v="0"/>
    <x v="1"/>
    <x v="0"/>
    <x v="0"/>
    <d v="2004-11-01T00:00:00"/>
    <n v="33732.69"/>
    <x v="2"/>
    <s v="tier - 1"/>
    <x v="12"/>
    <x v="9"/>
  </r>
  <r>
    <s v="Id2084"/>
    <s v="  Krista L"/>
    <n v="22.6"/>
    <n v="6.04"/>
    <s v="No"/>
    <x v="0"/>
    <x v="0"/>
    <n v="1"/>
    <x v="1"/>
    <x v="2"/>
    <x v="1"/>
    <d v="2003-09-12T00:00:00"/>
    <n v="33750.29"/>
    <x v="2"/>
    <s v="tier - 3"/>
    <x v="1"/>
    <x v="12"/>
  </r>
  <r>
    <s v="Id2085"/>
    <s v="  Denise"/>
    <n v="28.785"/>
    <n v="8.82"/>
    <s v="No"/>
    <x v="0"/>
    <x v="0"/>
    <n v="0"/>
    <x v="1"/>
    <x v="1"/>
    <x v="0"/>
    <d v="1962-12-11T00:00:00"/>
    <n v="33753.32"/>
    <x v="2"/>
    <s v="tier - 3"/>
    <x v="2"/>
    <x v="41"/>
  </r>
  <r>
    <s v="Id2086"/>
    <s v="  Ariel"/>
    <n v="50.38"/>
    <n v="5.8"/>
    <s v="No"/>
    <x v="0"/>
    <x v="0"/>
    <n v="0"/>
    <x v="1"/>
    <x v="0"/>
    <x v="1"/>
    <d v="2000-10-26T00:00:00"/>
    <n v="33829.39"/>
    <x v="0"/>
    <s v="tier - 3"/>
    <x v="2"/>
    <x v="10"/>
  </r>
  <r>
    <s v="Id2087"/>
    <s v="  Jeremy"/>
    <n v="35.200000000000003"/>
    <n v="4.28"/>
    <s v="No"/>
    <x v="0"/>
    <x v="0"/>
    <n v="0"/>
    <x v="1"/>
    <x v="0"/>
    <x v="2"/>
    <d v="1997-08-09T00:00:00"/>
    <n v="33900.65"/>
    <x v="0"/>
    <s v="tier - 3"/>
    <x v="2"/>
    <x v="6"/>
  </r>
  <r>
    <s v="Id2088"/>
    <s v="  Rosalie"/>
    <n v="35.72"/>
    <n v="5.5"/>
    <s v="Yes"/>
    <x v="0"/>
    <x v="0"/>
    <n v="0"/>
    <x v="1"/>
    <x v="0"/>
    <x v="2"/>
    <d v="2000-12-27T00:00:00"/>
    <n v="33907.550000000003"/>
    <x v="0"/>
    <s v="tier - 2"/>
    <x v="1"/>
    <x v="10"/>
  </r>
  <r>
    <s v="Id2089"/>
    <s v="  Jay"/>
    <n v="24.51"/>
    <n v="4.6900000000000004"/>
    <s v="No"/>
    <x v="0"/>
    <x v="0"/>
    <n v="0"/>
    <x v="1"/>
    <x v="2"/>
    <x v="2"/>
    <d v="1994-09-25T00:00:00"/>
    <n v="33975.47"/>
    <x v="0"/>
    <s v="tier - 2"/>
    <x v="2"/>
    <x v="11"/>
  </r>
  <r>
    <s v="Id2090"/>
    <s v="  Vitaliy"/>
    <n v="23.844999999999999"/>
    <n v="4.43"/>
    <s v="No"/>
    <x v="0"/>
    <x v="0"/>
    <n v="0"/>
    <x v="1"/>
    <x v="2"/>
    <x v="2"/>
    <d v="1972-07-26T00:00:00"/>
    <n v="34053.360000000001"/>
    <x v="0"/>
    <s v="tier - 2"/>
    <x v="2"/>
    <x v="30"/>
  </r>
  <r>
    <s v="Id2091"/>
    <s v="  Benjamin W"/>
    <n v="15.68"/>
    <n v="6.16"/>
    <s v="Yes"/>
    <x v="0"/>
    <x v="0"/>
    <n v="1"/>
    <x v="1"/>
    <x v="3"/>
    <x v="1"/>
    <d v="2002-12-26T00:00:00"/>
    <n v="34084.68"/>
    <x v="0"/>
    <s v="tier - 3"/>
    <x v="2"/>
    <x v="5"/>
  </r>
  <r>
    <s v="Id2092"/>
    <s v="  Jesse"/>
    <n v="32.395000000000003"/>
    <n v="6.66"/>
    <s v="No"/>
    <x v="0"/>
    <x v="0"/>
    <n v="0"/>
    <x v="1"/>
    <x v="0"/>
    <x v="0"/>
    <d v="1999-11-06T00:00:00"/>
    <n v="34166.269999999997"/>
    <x v="0"/>
    <s v="tier - 3"/>
    <x v="2"/>
    <x v="7"/>
  </r>
  <r>
    <s v="Id2093"/>
    <s v="  Mark"/>
    <n v="23.655000000000001"/>
    <n v="5.92"/>
    <s v="No"/>
    <x v="0"/>
    <x v="0"/>
    <n v="1"/>
    <x v="1"/>
    <x v="2"/>
    <x v="1"/>
    <d v="1971-08-25T00:00:00"/>
    <n v="34205.07"/>
    <x v="0"/>
    <s v="tier - 2"/>
    <x v="2"/>
    <x v="32"/>
  </r>
  <r>
    <s v="Id2094"/>
    <s v="  Lauren"/>
    <n v="28.4"/>
    <n v="5.97"/>
    <s v="No"/>
    <x v="0"/>
    <x v="1"/>
    <n v="1"/>
    <x v="1"/>
    <x v="1"/>
    <x v="1"/>
    <d v="1975-07-21T00:00:00"/>
    <n v="34210.33"/>
    <x v="0"/>
    <s v="tier - 1"/>
    <x v="1"/>
    <x v="31"/>
  </r>
  <r>
    <s v="Id2095"/>
    <s v="  Massimiliano"/>
    <n v="35.42"/>
    <n v="4.6399999999999997"/>
    <s v="Yes"/>
    <x v="0"/>
    <x v="0"/>
    <n v="0"/>
    <x v="1"/>
    <x v="0"/>
    <x v="2"/>
    <d v="1962-07-05T00:00:00"/>
    <n v="34218.019999999997"/>
    <x v="2"/>
    <s v="tier - 1"/>
    <x v="2"/>
    <x v="41"/>
  </r>
  <r>
    <s v="Id2096"/>
    <s v="  Josh"/>
    <n v="26.18"/>
    <n v="6.12"/>
    <s v="No"/>
    <x v="1"/>
    <x v="0"/>
    <n v="1"/>
    <x v="1"/>
    <x v="1"/>
    <x v="1"/>
    <d v="1998-06-11T00:00:00"/>
    <n v="34254.050000000003"/>
    <x v="2"/>
    <s v="tier - 3"/>
    <x v="4"/>
    <x v="2"/>
  </r>
  <r>
    <s v="Id2097"/>
    <s v="  Kiyokatsu"/>
    <n v="20.8"/>
    <n v="4.87"/>
    <s v="Yes"/>
    <x v="0"/>
    <x v="0"/>
    <n v="0"/>
    <x v="1"/>
    <x v="2"/>
    <x v="2"/>
    <d v="1995-10-30T00:00:00"/>
    <n v="34289.43"/>
    <x v="2"/>
    <s v="tier - 1"/>
    <x v="2"/>
    <x v="4"/>
  </r>
  <r>
    <s v="Id2098"/>
    <s v="  Amanda L"/>
    <n v="15.82"/>
    <n v="4.5999999999999996"/>
    <s v="No"/>
    <x v="0"/>
    <x v="0"/>
    <n v="0"/>
    <x v="1"/>
    <x v="3"/>
    <x v="2"/>
    <d v="1986-10-11T00:00:00"/>
    <n v="34293.120000000003"/>
    <x v="2"/>
    <s v="tier - 2"/>
    <x v="2"/>
    <x v="18"/>
  </r>
  <r>
    <s v="Id2099"/>
    <s v="  Matthew"/>
    <n v="17.670000000000002"/>
    <n v="4.78"/>
    <s v="No"/>
    <x v="0"/>
    <x v="0"/>
    <n v="0"/>
    <x v="1"/>
    <x v="3"/>
    <x v="2"/>
    <d v="2004-11-01T00:00:00"/>
    <n v="34303.17"/>
    <x v="2"/>
    <s v="tier - 3"/>
    <x v="0"/>
    <x v="9"/>
  </r>
  <r>
    <s v="Id2100"/>
    <s v="  Julia M"/>
    <n v="31.92"/>
    <n v="11.05"/>
    <s v="No"/>
    <x v="0"/>
    <x v="0"/>
    <n v="0"/>
    <x v="1"/>
    <x v="0"/>
    <x v="0"/>
    <d v="1983-10-02T00:00:00"/>
    <n v="34307.22"/>
    <x v="0"/>
    <s v="tier - 2"/>
    <x v="1"/>
    <x v="22"/>
  </r>
  <r>
    <s v="Id2101"/>
    <s v="  Rhea"/>
    <n v="28.975000000000001"/>
    <n v="7.62"/>
    <s v="No"/>
    <x v="0"/>
    <x v="0"/>
    <n v="0"/>
    <x v="1"/>
    <x v="1"/>
    <x v="0"/>
    <d v="1984-10-01T00:00:00"/>
    <n v="34402.22"/>
    <x v="0"/>
    <s v="tier - 3"/>
    <x v="2"/>
    <x v="21"/>
  </r>
  <r>
    <s v="Id2102"/>
    <s v="  Justin"/>
    <n v="31.73"/>
    <n v="4.78"/>
    <s v="Yes"/>
    <x v="1"/>
    <x v="0"/>
    <n v="2"/>
    <x v="1"/>
    <x v="0"/>
    <x v="2"/>
    <d v="2003-10-05T00:00:00"/>
    <n v="34439.86"/>
    <x v="0"/>
    <s v="tier - 1"/>
    <x v="0"/>
    <x v="12"/>
  </r>
  <r>
    <s v="Id2103"/>
    <s v="  Shamus M"/>
    <n v="28.88"/>
    <n v="6.09"/>
    <s v="Yes"/>
    <x v="1"/>
    <x v="0"/>
    <n v="2"/>
    <x v="1"/>
    <x v="1"/>
    <x v="1"/>
    <d v="1990-09-24T00:00:00"/>
    <n v="34456.269999999997"/>
    <x v="2"/>
    <s v="tier - 2"/>
    <x v="2"/>
    <x v="16"/>
  </r>
  <r>
    <s v="Id2104"/>
    <s v="  Mike"/>
    <n v="25.555"/>
    <n v="5.1100000000000003"/>
    <s v="No"/>
    <x v="0"/>
    <x v="1"/>
    <n v="1"/>
    <x v="1"/>
    <x v="1"/>
    <x v="2"/>
    <d v="1998-06-24T00:00:00"/>
    <n v="34472.839999999997"/>
    <x v="2"/>
    <s v="tier - 3"/>
    <x v="2"/>
    <x v="2"/>
  </r>
  <r>
    <s v="Id2105"/>
    <s v="  Mary Beth"/>
    <n v="37.29"/>
    <n v="4.46"/>
    <s v="No"/>
    <x v="1"/>
    <x v="0"/>
    <n v="1"/>
    <x v="1"/>
    <x v="0"/>
    <x v="2"/>
    <d v="1976-11-25T00:00:00"/>
    <n v="34543.39"/>
    <x v="0"/>
    <s v="tier - 3"/>
    <x v="2"/>
    <x v="35"/>
  </r>
  <r>
    <s v="Id2106"/>
    <s v="  Erin"/>
    <n v="40.28"/>
    <n v="6.11"/>
    <s v="No"/>
    <x v="1"/>
    <x v="0"/>
    <n v="1"/>
    <x v="1"/>
    <x v="0"/>
    <x v="1"/>
    <d v="2004-10-09T00:00:00"/>
    <n v="34617.839999999997"/>
    <x v="2"/>
    <s v="tier - 3"/>
    <x v="5"/>
    <x v="9"/>
  </r>
  <r>
    <s v="Id2107"/>
    <s v="  Hallie"/>
    <n v="40.185000000000002"/>
    <n v="4.66"/>
    <s v="No"/>
    <x v="1"/>
    <x v="0"/>
    <n v="1"/>
    <x v="1"/>
    <x v="0"/>
    <x v="2"/>
    <d v="1994-07-07T00:00:00"/>
    <n v="34672.15"/>
    <x v="2"/>
    <s v="tier - 3"/>
    <x v="0"/>
    <x v="11"/>
  </r>
  <r>
    <s v="Id2108"/>
    <s v="  Paige P"/>
    <n v="23.57"/>
    <n v="6.14"/>
    <s v="No"/>
    <x v="0"/>
    <x v="0"/>
    <n v="0"/>
    <x v="1"/>
    <x v="2"/>
    <x v="1"/>
    <d v="2003-07-03T00:00:00"/>
    <n v="34779.620000000003"/>
    <x v="2"/>
    <s v="tier - 2"/>
    <x v="2"/>
    <x v="12"/>
  </r>
  <r>
    <s v="Id2109"/>
    <s v="  Ji"/>
    <n v="35.625"/>
    <n v="6.21"/>
    <s v="No"/>
    <x v="1"/>
    <x v="0"/>
    <n v="1"/>
    <x v="1"/>
    <x v="0"/>
    <x v="1"/>
    <d v="1995-12-27T00:00:00"/>
    <n v="34806.47"/>
    <x v="2"/>
    <s v="tier - 2"/>
    <x v="0"/>
    <x v="4"/>
  </r>
  <r>
    <s v="Id2110"/>
    <s v="  Carissa A"/>
    <n v="33.155000000000001"/>
    <n v="4.5999999999999996"/>
    <s v="No"/>
    <x v="1"/>
    <x v="0"/>
    <n v="1"/>
    <x v="1"/>
    <x v="0"/>
    <x v="2"/>
    <d v="2003-09-17T00:00:00"/>
    <n v="34828.65"/>
    <x v="2"/>
    <s v="tier - 3"/>
    <x v="2"/>
    <x v="12"/>
  </r>
  <r>
    <s v="Id2111"/>
    <s v="  Mona"/>
    <n v="31.92"/>
    <n v="5.04"/>
    <s v="No"/>
    <x v="1"/>
    <x v="0"/>
    <n v="1"/>
    <x v="1"/>
    <x v="0"/>
    <x v="2"/>
    <d v="1995-10-17T00:00:00"/>
    <n v="34838.870000000003"/>
    <x v="0"/>
    <s v="tier - 3"/>
    <x v="2"/>
    <x v="4"/>
  </r>
  <r>
    <s v="Id2112"/>
    <s v="  Kristin R"/>
    <n v="30.305"/>
    <n v="5.08"/>
    <s v="No"/>
    <x v="1"/>
    <x v="0"/>
    <n v="1"/>
    <x v="1"/>
    <x v="0"/>
    <x v="2"/>
    <d v="1983-07-29T00:00:00"/>
    <n v="34940.61"/>
    <x v="0"/>
    <s v="tier - 3"/>
    <x v="2"/>
    <x v="22"/>
  </r>
  <r>
    <s v="Id2113"/>
    <s v="  Beth"/>
    <n v="30.114999999999998"/>
    <n v="4.38"/>
    <s v="No"/>
    <x v="1"/>
    <x v="0"/>
    <n v="1"/>
    <x v="1"/>
    <x v="0"/>
    <x v="2"/>
    <d v="1967-10-07T00:00:00"/>
    <n v="34975.68"/>
    <x v="0"/>
    <s v="tier - 2"/>
    <x v="2"/>
    <x v="40"/>
  </r>
  <r>
    <s v="Id2114"/>
    <s v="  Allison"/>
    <n v="24.09"/>
    <n v="4.79"/>
    <s v="No"/>
    <x v="1"/>
    <x v="0"/>
    <n v="1"/>
    <x v="1"/>
    <x v="2"/>
    <x v="2"/>
    <d v="1998-08-22T00:00:00"/>
    <n v="34976.42"/>
    <x v="0"/>
    <s v="tier - 1"/>
    <x v="2"/>
    <x v="2"/>
  </r>
  <r>
    <s v="Id2115"/>
    <s v="  Ashley E"/>
    <n v="28.215"/>
    <n v="4.21"/>
    <s v="No"/>
    <x v="1"/>
    <x v="0"/>
    <n v="1"/>
    <x v="1"/>
    <x v="1"/>
    <x v="2"/>
    <d v="1997-08-22T00:00:00"/>
    <n v="34979.86"/>
    <x v="0"/>
    <s v="tier - 2"/>
    <x v="2"/>
    <x v="6"/>
  </r>
  <r>
    <s v="Id2116"/>
    <s v="  Hilary K"/>
    <n v="26.315000000000001"/>
    <n v="5.47"/>
    <s v="No"/>
    <x v="1"/>
    <x v="0"/>
    <n v="1"/>
    <x v="1"/>
    <x v="1"/>
    <x v="2"/>
    <d v="1982-07-05T00:00:00"/>
    <n v="35000.730000000003"/>
    <x v="0"/>
    <s v="tier - 3"/>
    <x v="2"/>
    <x v="23"/>
  </r>
  <r>
    <s v="Id2117"/>
    <s v="  Dominique"/>
    <n v="25.08"/>
    <n v="5.09"/>
    <s v="No"/>
    <x v="1"/>
    <x v="0"/>
    <n v="1"/>
    <x v="1"/>
    <x v="1"/>
    <x v="2"/>
    <d v="1975-08-29T00:00:00"/>
    <n v="35050.620000000003"/>
    <x v="0"/>
    <s v="tier - 1"/>
    <x v="2"/>
    <x v="31"/>
  </r>
  <r>
    <s v="Id2118"/>
    <s v="  Carlos I"/>
    <n v="15.41"/>
    <n v="5.08"/>
    <s v="No"/>
    <x v="0"/>
    <x v="0"/>
    <n v="0"/>
    <x v="1"/>
    <x v="3"/>
    <x v="2"/>
    <d v="1977-06-29T00:00:00"/>
    <n v="35069.370000000003"/>
    <x v="2"/>
    <s v="tier - 1"/>
    <x v="12"/>
    <x v="26"/>
  </r>
  <r>
    <s v="Id2119"/>
    <s v="  Matthew"/>
    <n v="23.83"/>
    <n v="5.68"/>
    <s v="No"/>
    <x v="0"/>
    <x v="0"/>
    <n v="0"/>
    <x v="1"/>
    <x v="2"/>
    <x v="2"/>
    <d v="1998-12-22T00:00:00"/>
    <n v="35147.53"/>
    <x v="2"/>
    <s v="tier - 1"/>
    <x v="5"/>
    <x v="2"/>
  </r>
  <r>
    <s v="Id2120"/>
    <s v="  Kara"/>
    <n v="36"/>
    <n v="4.66"/>
    <s v="No"/>
    <x v="1"/>
    <x v="0"/>
    <n v="1"/>
    <x v="1"/>
    <x v="0"/>
    <x v="2"/>
    <d v="1967-12-30T00:00:00"/>
    <n v="35160.129999999997"/>
    <x v="0"/>
    <s v="tier - 2"/>
    <x v="2"/>
    <x v="40"/>
  </r>
  <r>
    <s v="Id2121"/>
    <s v="  Sarah S"/>
    <n v="28.82"/>
    <n v="5.59"/>
    <s v="No"/>
    <x v="1"/>
    <x v="0"/>
    <n v="1"/>
    <x v="1"/>
    <x v="1"/>
    <x v="2"/>
    <d v="1997-07-09T00:00:00"/>
    <n v="35302.089999999997"/>
    <x v="2"/>
    <s v="tier - 2"/>
    <x v="2"/>
    <x v="6"/>
  </r>
  <r>
    <s v="Id2122"/>
    <s v="  Shauna R"/>
    <n v="28.05"/>
    <n v="6.2"/>
    <s v="No"/>
    <x v="1"/>
    <x v="0"/>
    <n v="1"/>
    <x v="1"/>
    <x v="1"/>
    <x v="1"/>
    <d v="1988-09-19T00:00:00"/>
    <n v="35315.96"/>
    <x v="0"/>
    <s v="tier - 1"/>
    <x v="2"/>
    <x v="15"/>
  </r>
  <r>
    <s v="Id2123"/>
    <s v="  Lindsay J"/>
    <n v="27.1"/>
    <n v="4.45"/>
    <s v="No"/>
    <x v="1"/>
    <x v="0"/>
    <n v="1"/>
    <x v="1"/>
    <x v="1"/>
    <x v="2"/>
    <d v="1971-09-22T00:00:00"/>
    <n v="35345.730000000003"/>
    <x v="0"/>
    <s v="tier - 3"/>
    <x v="2"/>
    <x v="32"/>
  </r>
  <r>
    <s v="Id2124"/>
    <s v="  Danya A"/>
    <n v="24.3"/>
    <n v="6.1"/>
    <s v="Yes"/>
    <x v="1"/>
    <x v="0"/>
    <n v="1"/>
    <x v="1"/>
    <x v="2"/>
    <x v="1"/>
    <d v="1988-11-20T00:00:00"/>
    <n v="35491.64"/>
    <x v="2"/>
    <s v="tier - 2"/>
    <x v="2"/>
    <x v="15"/>
  </r>
  <r>
    <s v="Id2125"/>
    <s v="  Lorraine"/>
    <n v="30.72"/>
    <n v="6.06"/>
    <s v="No"/>
    <x v="1"/>
    <x v="0"/>
    <n v="1"/>
    <x v="1"/>
    <x v="0"/>
    <x v="1"/>
    <d v="1973-12-16T00:00:00"/>
    <n v="35517.19"/>
    <x v="0"/>
    <s v="tier - 2"/>
    <x v="2"/>
    <x v="29"/>
  </r>
  <r>
    <s v="Id2126"/>
    <s v="  Jennifer L"/>
    <n v="37.43"/>
    <n v="4.5599999999999996"/>
    <s v="No"/>
    <x v="0"/>
    <x v="1"/>
    <n v="1"/>
    <x v="1"/>
    <x v="0"/>
    <x v="2"/>
    <d v="1992-09-13T00:00:00"/>
    <n v="35547.47"/>
    <x v="0"/>
    <s v="tier - 3"/>
    <x v="2"/>
    <x v="0"/>
  </r>
  <r>
    <s v="Id2127"/>
    <s v="  Jesus Sr"/>
    <n v="25.74"/>
    <n v="6.41"/>
    <s v="Yes"/>
    <x v="0"/>
    <x v="1"/>
    <n v="1"/>
    <x v="1"/>
    <x v="1"/>
    <x v="0"/>
    <d v="1973-10-27T00:00:00"/>
    <n v="35547.72"/>
    <x v="2"/>
    <s v="tier - 1"/>
    <x v="2"/>
    <x v="29"/>
  </r>
  <r>
    <s v="Id2128"/>
    <s v="  Kristen"/>
    <n v="36.575000000000003"/>
    <n v="5.57"/>
    <s v="No"/>
    <x v="0"/>
    <x v="1"/>
    <n v="1"/>
    <x v="1"/>
    <x v="0"/>
    <x v="2"/>
    <d v="1964-08-29T00:00:00"/>
    <n v="35573.26"/>
    <x v="0"/>
    <s v="tier - 1"/>
    <x v="2"/>
    <x v="38"/>
  </r>
  <r>
    <s v="Id2129"/>
    <s v="  Catherine C"/>
    <n v="35.15"/>
    <n v="5.47"/>
    <s v="No"/>
    <x v="0"/>
    <x v="1"/>
    <n v="1"/>
    <x v="1"/>
    <x v="0"/>
    <x v="2"/>
    <d v="1971-08-10T00:00:00"/>
    <n v="35583.17"/>
    <x v="2"/>
    <s v="tier - 3"/>
    <x v="2"/>
    <x v="32"/>
  </r>
  <r>
    <s v="Id2130"/>
    <s v="  Paula"/>
    <n v="32.11"/>
    <n v="4.43"/>
    <s v="No"/>
    <x v="0"/>
    <x v="1"/>
    <n v="1"/>
    <x v="1"/>
    <x v="0"/>
    <x v="2"/>
    <d v="2000-10-13T00:00:00"/>
    <n v="35585.58"/>
    <x v="2"/>
    <s v="tier - 2"/>
    <x v="2"/>
    <x v="10"/>
  </r>
  <r>
    <s v="Id2131"/>
    <s v="  Evan"/>
    <n v="30.495000000000001"/>
    <n v="4.95"/>
    <s v="No"/>
    <x v="0"/>
    <x v="1"/>
    <n v="1"/>
    <x v="1"/>
    <x v="0"/>
    <x v="2"/>
    <d v="2000-11-19T00:00:00"/>
    <n v="35585.58"/>
    <x v="0"/>
    <s v="tier - 3"/>
    <x v="2"/>
    <x v="10"/>
  </r>
  <r>
    <s v="Id2132"/>
    <s v="  Nathan J"/>
    <n v="29.24"/>
    <n v="4.04"/>
    <s v="No"/>
    <x v="1"/>
    <x v="0"/>
    <n v="1"/>
    <x v="1"/>
    <x v="1"/>
    <x v="2"/>
    <d v="2000-12-17T00:00:00"/>
    <n v="35595.589999999997"/>
    <x v="0"/>
    <s v="tier - 3"/>
    <x v="0"/>
    <x v="10"/>
  </r>
  <r>
    <s v="Id2133"/>
    <s v="  Ashley M"/>
    <n v="22.515000000000001"/>
    <n v="5.93"/>
    <s v="No"/>
    <x v="0"/>
    <x v="1"/>
    <n v="1"/>
    <x v="1"/>
    <x v="2"/>
    <x v="1"/>
    <d v="1978-12-19T00:00:00"/>
    <n v="35701.9"/>
    <x v="0"/>
    <s v="tier - 1"/>
    <x v="2"/>
    <x v="27"/>
  </r>
  <r>
    <s v="Id2134"/>
    <s v="  Jason"/>
    <n v="15.65"/>
    <n v="4.2300000000000004"/>
    <s v="No"/>
    <x v="0"/>
    <x v="0"/>
    <n v="0"/>
    <x v="1"/>
    <x v="3"/>
    <x v="2"/>
    <d v="1974-07-15T00:00:00"/>
    <n v="35711.39"/>
    <x v="0"/>
    <s v="tier - 3"/>
    <x v="1"/>
    <x v="28"/>
  </r>
  <r>
    <s v="Id2135"/>
    <s v="  Marshall"/>
    <n v="27.36"/>
    <n v="5.59"/>
    <s v="Yes"/>
    <x v="0"/>
    <x v="0"/>
    <n v="0"/>
    <x v="1"/>
    <x v="1"/>
    <x v="2"/>
    <d v="1976-10-04T00:00:00"/>
    <n v="35733.96"/>
    <x v="0"/>
    <s v="tier - 2"/>
    <x v="2"/>
    <x v="35"/>
  </r>
  <r>
    <s v="Id2136"/>
    <s v="  Lavar"/>
    <n v="22.3"/>
    <n v="4.8899999999999997"/>
    <s v="Yes"/>
    <x v="0"/>
    <x v="0"/>
    <n v="0"/>
    <x v="1"/>
    <x v="2"/>
    <x v="2"/>
    <d v="1992-06-18T00:00:00"/>
    <n v="35883.269999999997"/>
    <x v="0"/>
    <s v="tier - 1"/>
    <x v="2"/>
    <x v="0"/>
  </r>
  <r>
    <s v="Id2137"/>
    <s v="  Charlie T"/>
    <n v="26.03"/>
    <n v="5.81"/>
    <s v="Yes"/>
    <x v="0"/>
    <x v="0"/>
    <n v="0"/>
    <x v="1"/>
    <x v="1"/>
    <x v="1"/>
    <d v="1981-11-22T00:00:00"/>
    <n v="35952.65"/>
    <x v="2"/>
    <s v="tier - 3"/>
    <x v="2"/>
    <x v="19"/>
  </r>
  <r>
    <s v="Id2138"/>
    <s v="  Lauren"/>
    <n v="27.74"/>
    <n v="4.29"/>
    <s v="No"/>
    <x v="1"/>
    <x v="0"/>
    <n v="1"/>
    <x v="1"/>
    <x v="1"/>
    <x v="2"/>
    <d v="1999-09-04T00:00:00"/>
    <n v="36021.01"/>
    <x v="0"/>
    <s v="tier - 3"/>
    <x v="0"/>
    <x v="7"/>
  </r>
  <r>
    <s v="Id2139"/>
    <s v="  Arthur"/>
    <n v="32.11"/>
    <n v="4.03"/>
    <s v="Yes"/>
    <x v="1"/>
    <x v="0"/>
    <n v="2"/>
    <x v="1"/>
    <x v="0"/>
    <x v="2"/>
    <d v="1963-07-22T00:00:00"/>
    <n v="36074.339999999997"/>
    <x v="0"/>
    <s v="tier - 1"/>
    <x v="2"/>
    <x v="42"/>
  </r>
  <r>
    <s v="Id2140"/>
    <s v="  Thomas"/>
    <n v="25.175000000000001"/>
    <n v="6.29"/>
    <s v="Yes"/>
    <x v="1"/>
    <x v="0"/>
    <n v="2"/>
    <x v="1"/>
    <x v="1"/>
    <x v="1"/>
    <d v="1996-08-20T00:00:00"/>
    <n v="36085.22"/>
    <x v="2"/>
    <s v="tier - 1"/>
    <x v="2"/>
    <x v="8"/>
  </r>
  <r>
    <s v="Id2141"/>
    <s v="  Jennifer"/>
    <n v="39.49"/>
    <n v="4.4800000000000004"/>
    <s v="Yes"/>
    <x v="0"/>
    <x v="0"/>
    <n v="0"/>
    <x v="1"/>
    <x v="0"/>
    <x v="2"/>
    <d v="1979-11-04T00:00:00"/>
    <n v="36090.49"/>
    <x v="0"/>
    <s v="tier - 2"/>
    <x v="2"/>
    <x v="25"/>
  </r>
  <r>
    <s v="Id2142"/>
    <s v="  Tammy"/>
    <n v="34.869999999999997"/>
    <n v="5.51"/>
    <s v="Yes"/>
    <x v="0"/>
    <x v="0"/>
    <n v="0"/>
    <x v="1"/>
    <x v="0"/>
    <x v="2"/>
    <d v="1997-06-12T00:00:00"/>
    <n v="36124.57"/>
    <x v="2"/>
    <s v="tier - 3"/>
    <x v="0"/>
    <x v="6"/>
  </r>
  <r>
    <s v="Id2143"/>
    <s v="  Lena"/>
    <n v="34.6"/>
    <n v="4.5"/>
    <s v="Yes"/>
    <x v="0"/>
    <x v="0"/>
    <n v="0"/>
    <x v="1"/>
    <x v="0"/>
    <x v="2"/>
    <d v="2004-08-30T00:00:00"/>
    <n v="36149.480000000003"/>
    <x v="0"/>
    <s v="tier - 2"/>
    <x v="0"/>
    <x v="9"/>
  </r>
  <r>
    <s v="Id2144"/>
    <s v="  Valentina"/>
    <n v="25.8"/>
    <n v="6.29"/>
    <s v="Yes"/>
    <x v="0"/>
    <x v="0"/>
    <n v="0"/>
    <x v="1"/>
    <x v="1"/>
    <x v="1"/>
    <d v="1974-12-06T00:00:00"/>
    <n v="36182.870000000003"/>
    <x v="0"/>
    <s v="tier - 3"/>
    <x v="1"/>
    <x v="28"/>
  </r>
  <r>
    <s v="Id2145"/>
    <s v="  Russell N"/>
    <n v="35.86"/>
    <n v="4.33"/>
    <s v="No"/>
    <x v="0"/>
    <x v="0"/>
    <n v="1"/>
    <x v="1"/>
    <x v="0"/>
    <x v="2"/>
    <d v="1999-10-01T00:00:00"/>
    <n v="36189.1"/>
    <x v="2"/>
    <s v="tier - 3"/>
    <x v="5"/>
    <x v="7"/>
  </r>
  <r>
    <s v="Id2146"/>
    <s v="  Scott R"/>
    <n v="40.47"/>
    <n v="11.15"/>
    <s v="No"/>
    <x v="0"/>
    <x v="0"/>
    <n v="0"/>
    <x v="1"/>
    <x v="0"/>
    <x v="0"/>
    <d v="1993-12-28T00:00:00"/>
    <n v="36197.699999999997"/>
    <x v="2"/>
    <s v="tier - 3"/>
    <x v="2"/>
    <x v="1"/>
  </r>
  <r>
    <s v="Id2147"/>
    <s v="  Jose Francisco Sr"/>
    <n v="32.01"/>
    <n v="6.45"/>
    <s v="No"/>
    <x v="0"/>
    <x v="0"/>
    <n v="1"/>
    <x v="1"/>
    <x v="0"/>
    <x v="0"/>
    <d v="2003-09-05T00:00:00"/>
    <n v="36219.410000000003"/>
    <x v="2"/>
    <s v="tier - 1"/>
    <x v="1"/>
    <x v="12"/>
  </r>
  <r>
    <s v="Id2148"/>
    <s v="  Paul J"/>
    <n v="33"/>
    <n v="9.27"/>
    <s v="No"/>
    <x v="0"/>
    <x v="0"/>
    <n v="0"/>
    <x v="1"/>
    <x v="0"/>
    <x v="0"/>
    <d v="2004-12-25T00:00:00"/>
    <n v="36307.800000000003"/>
    <x v="2"/>
    <s v="tier - 2"/>
    <x v="0"/>
    <x v="9"/>
  </r>
  <r>
    <s v="Id2149"/>
    <s v="  Adam"/>
    <n v="29.3"/>
    <n v="6.15"/>
    <s v="No"/>
    <x v="0"/>
    <x v="0"/>
    <n v="1"/>
    <x v="1"/>
    <x v="1"/>
    <x v="1"/>
    <d v="1992-06-16T00:00:00"/>
    <n v="36314.050000000003"/>
    <x v="0"/>
    <s v="tier - 2"/>
    <x v="2"/>
    <x v="0"/>
  </r>
  <r>
    <s v="Id2150"/>
    <s v="  Edward J"/>
    <n v="25.8"/>
    <n v="4.13"/>
    <s v="No"/>
    <x v="0"/>
    <x v="0"/>
    <n v="1"/>
    <x v="1"/>
    <x v="1"/>
    <x v="2"/>
    <d v="1967-10-18T00:00:00"/>
    <n v="36332.449999999997"/>
    <x v="2"/>
    <s v="tier - 3"/>
    <x v="2"/>
    <x v="40"/>
  </r>
  <r>
    <s v="Id2151"/>
    <s v="  Patrick A"/>
    <n v="23.4"/>
    <n v="4.24"/>
    <s v="No"/>
    <x v="0"/>
    <x v="0"/>
    <n v="1"/>
    <x v="1"/>
    <x v="2"/>
    <x v="2"/>
    <d v="1975-06-05T00:00:00"/>
    <n v="36350.71"/>
    <x v="2"/>
    <s v="tier - 2"/>
    <x v="2"/>
    <x v="28"/>
  </r>
  <r>
    <s v="Id2152"/>
    <s v="  Geraint H"/>
    <n v="27.93"/>
    <n v="9.8800000000000008"/>
    <s v="No"/>
    <x v="0"/>
    <x v="0"/>
    <n v="0"/>
    <x v="1"/>
    <x v="1"/>
    <x v="0"/>
    <d v="2003-12-09T00:00:00"/>
    <n v="36397.58"/>
    <x v="0"/>
    <s v="tier - 3"/>
    <x v="2"/>
    <x v="12"/>
  </r>
  <r>
    <s v="Id2153"/>
    <s v="  Dj"/>
    <n v="22"/>
    <n v="9.5"/>
    <s v="No"/>
    <x v="0"/>
    <x v="0"/>
    <n v="0"/>
    <x v="1"/>
    <x v="2"/>
    <x v="0"/>
    <d v="1962-11-19T00:00:00"/>
    <n v="36445.550000000003"/>
    <x v="0"/>
    <s v="tier - 2"/>
    <x v="2"/>
    <x v="41"/>
  </r>
  <r>
    <s v="Id2154"/>
    <s v="  Zachary A"/>
    <n v="36.86"/>
    <n v="4.97"/>
    <s v="Yes"/>
    <x v="0"/>
    <x v="0"/>
    <n v="0"/>
    <x v="1"/>
    <x v="0"/>
    <x v="2"/>
    <d v="1973-08-09T00:00:00"/>
    <n v="36541.550000000003"/>
    <x v="0"/>
    <s v="tier - 3"/>
    <x v="2"/>
    <x v="29"/>
  </r>
  <r>
    <s v="Id2155"/>
    <s v="  Brian W"/>
    <n v="31.254999999999999"/>
    <n v="5.49"/>
    <s v="Yes"/>
    <x v="0"/>
    <x v="0"/>
    <n v="0"/>
    <x v="1"/>
    <x v="0"/>
    <x v="2"/>
    <d v="1992-10-09T00:00:00"/>
    <n v="36572.800000000003"/>
    <x v="2"/>
    <s v="tier - 2"/>
    <x v="2"/>
    <x v="0"/>
  </r>
  <r>
    <s v="Id2156"/>
    <s v="  Joe"/>
    <n v="23.06"/>
    <n v="4.47"/>
    <s v="No"/>
    <x v="0"/>
    <x v="0"/>
    <n v="0"/>
    <x v="1"/>
    <x v="2"/>
    <x v="2"/>
    <d v="1961-07-29T00:00:00"/>
    <n v="36580.28"/>
    <x v="0"/>
    <s v="tier - 2"/>
    <x v="0"/>
    <x v="43"/>
  </r>
  <r>
    <s v="Id2157"/>
    <s v="  Stephen"/>
    <n v="28.975000000000001"/>
    <n v="4.34"/>
    <s v="Yes"/>
    <x v="0"/>
    <x v="0"/>
    <n v="0"/>
    <x v="1"/>
    <x v="1"/>
    <x v="2"/>
    <d v="1970-07-14T00:00:00"/>
    <n v="36786.370000000003"/>
    <x v="2"/>
    <s v="tier - 1"/>
    <x v="2"/>
    <x v="33"/>
  </r>
  <r>
    <s v="Id2158"/>
    <s v="  Ellen L"/>
    <n v="33.299999999999997"/>
    <n v="9.49"/>
    <s v="No"/>
    <x v="0"/>
    <x v="0"/>
    <n v="0"/>
    <x v="1"/>
    <x v="0"/>
    <x v="0"/>
    <d v="1965-12-28T00:00:00"/>
    <n v="36795.29"/>
    <x v="0"/>
    <s v="tier - 1"/>
    <x v="2"/>
    <x v="39"/>
  </r>
  <r>
    <s v="Id2159"/>
    <s v="  Cindy"/>
    <n v="33"/>
    <n v="10.16"/>
    <s v="No"/>
    <x v="0"/>
    <x v="0"/>
    <n v="0"/>
    <x v="1"/>
    <x v="0"/>
    <x v="0"/>
    <d v="1992-10-06T00:00:00"/>
    <n v="36837.47"/>
    <x v="2"/>
    <s v="tier - 2"/>
    <x v="2"/>
    <x v="0"/>
  </r>
  <r>
    <s v="Id2160"/>
    <s v="  Abigail R"/>
    <n v="31.46"/>
    <n v="11.19"/>
    <s v="No"/>
    <x v="0"/>
    <x v="0"/>
    <n v="0"/>
    <x v="1"/>
    <x v="0"/>
    <x v="0"/>
    <d v="1992-07-04T00:00:00"/>
    <n v="36837.47"/>
    <x v="0"/>
    <s v="tier - 3"/>
    <x v="2"/>
    <x v="0"/>
  </r>
  <r>
    <s v="Id2161"/>
    <s v="  Amy L"/>
    <n v="29.6"/>
    <n v="11.03"/>
    <s v="No"/>
    <x v="0"/>
    <x v="0"/>
    <n v="0"/>
    <x v="1"/>
    <x v="1"/>
    <x v="0"/>
    <d v="1972-12-05T00:00:00"/>
    <n v="36889.99"/>
    <x v="2"/>
    <s v="tier - 3"/>
    <x v="2"/>
    <x v="30"/>
  </r>
  <r>
    <s v="Id2162"/>
    <s v="  Amy"/>
    <n v="22.05"/>
    <n v="4.43"/>
    <s v="Yes"/>
    <x v="0"/>
    <x v="0"/>
    <n v="0"/>
    <x v="1"/>
    <x v="2"/>
    <x v="2"/>
    <d v="2003-06-21T00:00:00"/>
    <n v="36898.730000000003"/>
    <x v="0"/>
    <s v="tier - 1"/>
    <x v="1"/>
    <x v="12"/>
  </r>
  <r>
    <s v="Id2163"/>
    <s v="  Grace H"/>
    <n v="27.06"/>
    <n v="6.14"/>
    <s v="No"/>
    <x v="1"/>
    <x v="0"/>
    <n v="1"/>
    <x v="1"/>
    <x v="1"/>
    <x v="1"/>
    <d v="1963-07-24T00:00:00"/>
    <n v="36910.61"/>
    <x v="0"/>
    <s v="tier - 2"/>
    <x v="2"/>
    <x v="42"/>
  </r>
  <r>
    <s v="Id2164"/>
    <s v="  Caitie J"/>
    <n v="20.49"/>
    <n v="4.87"/>
    <s v="No"/>
    <x v="0"/>
    <x v="0"/>
    <n v="0"/>
    <x v="1"/>
    <x v="2"/>
    <x v="2"/>
    <d v="1991-06-10T00:00:00"/>
    <n v="36911.99"/>
    <x v="0"/>
    <s v="tier - 2"/>
    <x v="2"/>
    <x v="14"/>
  </r>
  <r>
    <s v="Id2165"/>
    <s v="  Benjamin"/>
    <n v="28.4"/>
    <n v="4.3"/>
    <s v="No"/>
    <x v="0"/>
    <x v="1"/>
    <n v="1"/>
    <x v="1"/>
    <x v="1"/>
    <x v="2"/>
    <d v="1968-10-22T00:00:00"/>
    <n v="36922.61"/>
    <x v="0"/>
    <s v="tier - 1"/>
    <x v="2"/>
    <x v="36"/>
  </r>
  <r>
    <s v="Id2166"/>
    <s v="  Ian T"/>
    <n v="41.91"/>
    <n v="6.19"/>
    <s v="No"/>
    <x v="0"/>
    <x v="0"/>
    <n v="0"/>
    <x v="1"/>
    <x v="0"/>
    <x v="1"/>
    <d v="1977-08-13T00:00:00"/>
    <n v="36935.64"/>
    <x v="0"/>
    <s v="tier - 1"/>
    <x v="2"/>
    <x v="26"/>
  </r>
  <r>
    <s v="Id2167"/>
    <s v="  Tadese"/>
    <n v="24.6"/>
    <n v="6.19"/>
    <s v="No"/>
    <x v="0"/>
    <x v="1"/>
    <n v="1"/>
    <x v="1"/>
    <x v="2"/>
    <x v="1"/>
    <d v="1992-08-25T00:00:00"/>
    <n v="36950.26"/>
    <x v="2"/>
    <s v="tier - 1"/>
    <x v="0"/>
    <x v="0"/>
  </r>
  <r>
    <s v="Id2168"/>
    <s v="  Jonathan"/>
    <n v="20.9"/>
    <n v="5.12"/>
    <s v="No"/>
    <x v="0"/>
    <x v="1"/>
    <n v="1"/>
    <x v="1"/>
    <x v="2"/>
    <x v="2"/>
    <d v="1992-09-13T00:00:00"/>
    <n v="36976.449999999997"/>
    <x v="0"/>
    <s v="tier - 3"/>
    <x v="2"/>
    <x v="0"/>
  </r>
  <r>
    <s v="Id2169"/>
    <s v="  Dathan"/>
    <n v="34.4"/>
    <n v="4.04"/>
    <s v="No"/>
    <x v="0"/>
    <x v="0"/>
    <n v="0"/>
    <x v="1"/>
    <x v="0"/>
    <x v="2"/>
    <d v="1991-11-01T00:00:00"/>
    <n v="37040.879999999997"/>
    <x v="0"/>
    <s v="tier - 2"/>
    <x v="2"/>
    <x v="14"/>
  </r>
  <r>
    <s v="Id2170"/>
    <s v="  Eric"/>
    <n v="32.56"/>
    <n v="5.36"/>
    <s v="No"/>
    <x v="0"/>
    <x v="0"/>
    <n v="0"/>
    <x v="1"/>
    <x v="0"/>
    <x v="2"/>
    <d v="1988-12-17T00:00:00"/>
    <n v="37076.370000000003"/>
    <x v="0"/>
    <s v="tier - 1"/>
    <x v="2"/>
    <x v="15"/>
  </r>
  <r>
    <s v="Id2171"/>
    <s v="  Allison M"/>
    <n v="27.98"/>
    <n v="4.38"/>
    <s v="No"/>
    <x v="1"/>
    <x v="0"/>
    <n v="1"/>
    <x v="1"/>
    <x v="1"/>
    <x v="2"/>
    <d v="1989-06-10T00:00:00"/>
    <n v="37079.370000000003"/>
    <x v="0"/>
    <s v="tier - 3"/>
    <x v="2"/>
    <x v="13"/>
  </r>
  <r>
    <s v="Id2172"/>
    <s v="  Paul"/>
    <n v="26.51"/>
    <n v="4.58"/>
    <s v="No"/>
    <x v="0"/>
    <x v="0"/>
    <n v="0"/>
    <x v="1"/>
    <x v="1"/>
    <x v="2"/>
    <d v="1995-10-30T00:00:00"/>
    <n v="37133.9"/>
    <x v="0"/>
    <s v="tier - 2"/>
    <x v="0"/>
    <x v="4"/>
  </r>
  <r>
    <s v="Id2174"/>
    <s v="  Caitlin H"/>
    <n v="40.5"/>
    <n v="5.4"/>
    <s v="No"/>
    <x v="0"/>
    <x v="1"/>
    <n v="1"/>
    <x v="1"/>
    <x v="0"/>
    <x v="2"/>
    <d v="1990-10-17T00:00:00"/>
    <n v="37251.22"/>
    <x v="0"/>
    <s v="tier - 2"/>
    <x v="2"/>
    <x v="16"/>
  </r>
  <r>
    <s v="Id2175"/>
    <s v="  Harald E"/>
    <n v="25.64"/>
    <n v="4.76"/>
    <s v="No"/>
    <x v="0"/>
    <x v="0"/>
    <n v="1"/>
    <x v="1"/>
    <x v="1"/>
    <x v="2"/>
    <d v="1985-11-17T00:00:00"/>
    <n v="37270.15"/>
    <x v="0"/>
    <s v="tier - 1"/>
    <x v="8"/>
    <x v="20"/>
  </r>
  <r>
    <s v="Id2176"/>
    <s v="  Siobhan A"/>
    <n v="32.9"/>
    <n v="4.78"/>
    <s v="No"/>
    <x v="0"/>
    <x v="1"/>
    <n v="1"/>
    <x v="1"/>
    <x v="0"/>
    <x v="2"/>
    <d v="1975-11-09T00:00:00"/>
    <n v="37272.339999999997"/>
    <x v="0"/>
    <s v="tier - 3"/>
    <x v="2"/>
    <x v="31"/>
  </r>
  <r>
    <s v="Id2177"/>
    <s v="  Andrea J"/>
    <n v="29.8"/>
    <n v="4.26"/>
    <s v="No"/>
    <x v="0"/>
    <x v="1"/>
    <n v="1"/>
    <x v="1"/>
    <x v="1"/>
    <x v="2"/>
    <d v="1969-10-30T00:00:00"/>
    <n v="37277.269999999997"/>
    <x v="2"/>
    <s v="tier - 3"/>
    <x v="2"/>
    <x v="34"/>
  </r>
  <r>
    <s v="Id2178"/>
    <s v="  Marie"/>
    <n v="28.9"/>
    <n v="5.85"/>
    <s v="No"/>
    <x v="0"/>
    <x v="1"/>
    <n v="1"/>
    <x v="1"/>
    <x v="1"/>
    <x v="1"/>
    <d v="1979-08-03T00:00:00"/>
    <n v="37425.94"/>
    <x v="0"/>
    <s v="tier - 1"/>
    <x v="2"/>
    <x v="25"/>
  </r>
  <r>
    <s v="Id2179"/>
    <s v="  Rachel A"/>
    <n v="24.7"/>
    <n v="5.32"/>
    <s v="No"/>
    <x v="0"/>
    <x v="1"/>
    <n v="1"/>
    <x v="1"/>
    <x v="2"/>
    <x v="2"/>
    <d v="2002-09-27T00:00:00"/>
    <n v="37465.339999999997"/>
    <x v="2"/>
    <s v="tier - 2"/>
    <x v="1"/>
    <x v="5"/>
  </r>
  <r>
    <s v="Id2180"/>
    <s v="  Emma"/>
    <n v="20.6"/>
    <n v="5.14"/>
    <s v="No"/>
    <x v="0"/>
    <x v="1"/>
    <n v="1"/>
    <x v="1"/>
    <x v="2"/>
    <x v="2"/>
    <d v="2000-10-12T00:00:00"/>
    <n v="37484.449999999997"/>
    <x v="2"/>
    <s v="tier - 1"/>
    <x v="0"/>
    <x v="10"/>
  </r>
  <r>
    <s v="Id2181"/>
    <s v="  Kiersten"/>
    <n v="18.600000000000001"/>
    <n v="5"/>
    <s v="No"/>
    <x v="0"/>
    <x v="1"/>
    <n v="1"/>
    <x v="1"/>
    <x v="2"/>
    <x v="2"/>
    <d v="1990-11-16T00:00:00"/>
    <n v="37607.53"/>
    <x v="2"/>
    <s v="tier - 2"/>
    <x v="4"/>
    <x v="16"/>
  </r>
  <r>
    <s v="Id2182"/>
    <s v="  Rachael"/>
    <n v="17.8"/>
    <n v="4.55"/>
    <s v="No"/>
    <x v="0"/>
    <x v="1"/>
    <n v="1"/>
    <x v="1"/>
    <x v="3"/>
    <x v="2"/>
    <d v="1982-06-20T00:00:00"/>
    <n v="37650.74"/>
    <x v="0"/>
    <s v="tier - 2"/>
    <x v="1"/>
    <x v="23"/>
  </r>
  <r>
    <s v="Id2183"/>
    <s v="  Timothy P"/>
    <n v="35.200000000000003"/>
    <n v="5.97"/>
    <s v="No"/>
    <x v="1"/>
    <x v="0"/>
    <n v="1"/>
    <x v="1"/>
    <x v="0"/>
    <x v="1"/>
    <d v="1970-10-28T00:00:00"/>
    <n v="37675.06"/>
    <x v="0"/>
    <s v="tier - 3"/>
    <x v="2"/>
    <x v="33"/>
  </r>
  <r>
    <s v="Id2184"/>
    <s v="  Lelisa"/>
    <n v="33.770000000000003"/>
    <n v="4.0199999999999996"/>
    <s v="No"/>
    <x v="1"/>
    <x v="0"/>
    <n v="1"/>
    <x v="1"/>
    <x v="0"/>
    <x v="2"/>
    <d v="1988-10-10T00:00:00"/>
    <n v="37701.879999999997"/>
    <x v="0"/>
    <s v="tier - 3"/>
    <x v="9"/>
    <x v="15"/>
  </r>
  <r>
    <s v="Id2185"/>
    <s v="  Nate"/>
    <n v="30.03"/>
    <n v="4.04"/>
    <s v="No"/>
    <x v="1"/>
    <x v="0"/>
    <n v="1"/>
    <x v="1"/>
    <x v="0"/>
    <x v="2"/>
    <d v="1976-09-18T00:00:00"/>
    <n v="37735.199999999997"/>
    <x v="0"/>
    <s v="tier - 2"/>
    <x v="2"/>
    <x v="35"/>
  </r>
  <r>
    <s v="Id2186"/>
    <s v="  Chris C"/>
    <n v="29.37"/>
    <n v="5.54"/>
    <s v="No"/>
    <x v="1"/>
    <x v="0"/>
    <n v="1"/>
    <x v="1"/>
    <x v="1"/>
    <x v="2"/>
    <d v="1986-08-15T00:00:00"/>
    <n v="37742.58"/>
    <x v="2"/>
    <s v="tier - 1"/>
    <x v="0"/>
    <x v="18"/>
  </r>
  <r>
    <s v="Id2187"/>
    <s v="  Scott"/>
    <n v="28.5"/>
    <n v="4.03"/>
    <s v="No"/>
    <x v="1"/>
    <x v="0"/>
    <n v="1"/>
    <x v="1"/>
    <x v="1"/>
    <x v="2"/>
    <d v="1983-07-26T00:00:00"/>
    <n v="37800.980000000003"/>
    <x v="0"/>
    <s v="tier - 2"/>
    <x v="2"/>
    <x v="22"/>
  </r>
  <r>
    <s v="Id2188"/>
    <s v="  Kevin"/>
    <n v="23.32"/>
    <n v="5.62"/>
    <s v="No"/>
    <x v="1"/>
    <x v="0"/>
    <n v="1"/>
    <x v="1"/>
    <x v="2"/>
    <x v="2"/>
    <d v="1979-09-09T00:00:00"/>
    <n v="37829.72"/>
    <x v="2"/>
    <s v="tier - 2"/>
    <x v="2"/>
    <x v="25"/>
  </r>
  <r>
    <s v="Id2189"/>
    <s v="  Erik C"/>
    <n v="26.125"/>
    <n v="5.27"/>
    <s v="No"/>
    <x v="1"/>
    <x v="0"/>
    <n v="1"/>
    <x v="1"/>
    <x v="1"/>
    <x v="2"/>
    <d v="1998-07-29T00:00:00"/>
    <n v="38126.25"/>
    <x v="2"/>
    <s v="tier - 3"/>
    <x v="0"/>
    <x v="2"/>
  </r>
  <r>
    <s v="Id2190"/>
    <s v="  Shawn C"/>
    <n v="25.46"/>
    <n v="5.18"/>
    <s v="No"/>
    <x v="1"/>
    <x v="0"/>
    <n v="1"/>
    <x v="1"/>
    <x v="1"/>
    <x v="2"/>
    <d v="1972-11-19T00:00:00"/>
    <n v="38189.1"/>
    <x v="0"/>
    <s v="tier - 2"/>
    <x v="2"/>
    <x v="30"/>
  </r>
  <r>
    <s v="Id2191"/>
    <s v="  Vajin L"/>
    <n v="23.75"/>
    <n v="5.27"/>
    <s v="No"/>
    <x v="1"/>
    <x v="0"/>
    <n v="1"/>
    <x v="1"/>
    <x v="2"/>
    <x v="2"/>
    <d v="1989-09-08T00:00:00"/>
    <n v="38237.339999999997"/>
    <x v="0"/>
    <s v="tier - 3"/>
    <x v="2"/>
    <x v="13"/>
  </r>
  <r>
    <s v="Id2192"/>
    <s v="  John K"/>
    <n v="23.085000000000001"/>
    <n v="5.62"/>
    <s v="No"/>
    <x v="1"/>
    <x v="0"/>
    <n v="1"/>
    <x v="1"/>
    <x v="2"/>
    <x v="2"/>
    <d v="1964-06-16T00:00:00"/>
    <n v="38241.74"/>
    <x v="0"/>
    <s v="tier - 3"/>
    <x v="2"/>
    <x v="38"/>
  </r>
  <r>
    <s v="Id2193"/>
    <s v="  Kevin J"/>
    <n v="22.99"/>
    <n v="5.0599999999999996"/>
    <s v="No"/>
    <x v="1"/>
    <x v="0"/>
    <n v="1"/>
    <x v="1"/>
    <x v="2"/>
    <x v="2"/>
    <d v="1980-08-16T00:00:00"/>
    <n v="38245.589999999997"/>
    <x v="2"/>
    <s v="tier - 2"/>
    <x v="0"/>
    <x v="24"/>
  </r>
  <r>
    <s v="Id2194"/>
    <s v="  Kirby W"/>
    <n v="21.47"/>
    <n v="4.6900000000000004"/>
    <s v="No"/>
    <x v="1"/>
    <x v="0"/>
    <n v="1"/>
    <x v="1"/>
    <x v="2"/>
    <x v="2"/>
    <d v="1989-10-30T00:00:00"/>
    <n v="38282.75"/>
    <x v="2"/>
    <s v="tier - 2"/>
    <x v="0"/>
    <x v="13"/>
  </r>
  <r>
    <s v="Id2195"/>
    <s v="  J A"/>
    <n v="15.96"/>
    <n v="5.44"/>
    <s v="No"/>
    <x v="1"/>
    <x v="0"/>
    <n v="1"/>
    <x v="1"/>
    <x v="3"/>
    <x v="2"/>
    <d v="1980-06-12T00:00:00"/>
    <n v="38313.129999999997"/>
    <x v="2"/>
    <s v="tier - 3"/>
    <x v="2"/>
    <x v="24"/>
  </r>
  <r>
    <s v="Id2196"/>
    <s v="  Dustin G"/>
    <n v="39.5"/>
    <n v="5.05"/>
    <s v="No"/>
    <x v="1"/>
    <x v="0"/>
    <n v="1"/>
    <x v="1"/>
    <x v="0"/>
    <x v="2"/>
    <d v="2002-09-17T00:00:00"/>
    <n v="38344.57"/>
    <x v="2"/>
    <s v="tier - 3"/>
    <x v="2"/>
    <x v="5"/>
  </r>
  <r>
    <s v="Id2197"/>
    <s v="  Anthony G"/>
    <n v="33.770000000000003"/>
    <n v="6"/>
    <s v="No"/>
    <x v="1"/>
    <x v="0"/>
    <n v="1"/>
    <x v="1"/>
    <x v="0"/>
    <x v="1"/>
    <d v="1970-08-22T00:00:00"/>
    <n v="38389.79"/>
    <x v="0"/>
    <s v="tier - 3"/>
    <x v="2"/>
    <x v="33"/>
  </r>
  <r>
    <s v="Id2198"/>
    <s v="  Ryan"/>
    <n v="26.84"/>
    <n v="5.99"/>
    <s v="Yes"/>
    <x v="1"/>
    <x v="0"/>
    <n v="1"/>
    <x v="1"/>
    <x v="1"/>
    <x v="1"/>
    <d v="1971-12-23T00:00:00"/>
    <n v="38405.26"/>
    <x v="0"/>
    <s v="tier - 1"/>
    <x v="2"/>
    <x v="32"/>
  </r>
  <r>
    <s v="Id2199"/>
    <s v="  Eric N"/>
    <n v="35.53"/>
    <n v="4.3600000000000003"/>
    <s v="No"/>
    <x v="0"/>
    <x v="1"/>
    <n v="1"/>
    <x v="1"/>
    <x v="0"/>
    <x v="2"/>
    <d v="1986-06-21T00:00:00"/>
    <n v="38415.47"/>
    <x v="2"/>
    <s v="tier - 2"/>
    <x v="2"/>
    <x v="18"/>
  </r>
  <r>
    <s v="Id2200"/>
    <s v="  Connor"/>
    <n v="30.59"/>
    <n v="4.41"/>
    <s v="No"/>
    <x v="0"/>
    <x v="1"/>
    <n v="1"/>
    <x v="1"/>
    <x v="0"/>
    <x v="2"/>
    <d v="1999-11-12T00:00:00"/>
    <n v="38511.629999999997"/>
    <x v="0"/>
    <s v="tier - 2"/>
    <x v="8"/>
    <x v="7"/>
  </r>
  <r>
    <s v="Id2201"/>
    <s v="  Patrick H"/>
    <n v="30.59"/>
    <n v="4.17"/>
    <s v="No"/>
    <x v="0"/>
    <x v="1"/>
    <n v="1"/>
    <x v="1"/>
    <x v="0"/>
    <x v="2"/>
    <d v="1990-07-13T00:00:00"/>
    <n v="38652.089999999997"/>
    <x v="0"/>
    <s v="tier - 2"/>
    <x v="2"/>
    <x v="16"/>
  </r>
  <r>
    <s v="Id2202"/>
    <s v="  Tyler"/>
    <n v="27.835000000000001"/>
    <n v="4.4400000000000004"/>
    <s v="No"/>
    <x v="0"/>
    <x v="1"/>
    <n v="1"/>
    <x v="1"/>
    <x v="1"/>
    <x v="2"/>
    <d v="1986-07-20T00:00:00"/>
    <n v="38709.18"/>
    <x v="2"/>
    <s v="tier - 3"/>
    <x v="0"/>
    <x v="18"/>
  </r>
  <r>
    <s v="Id2203"/>
    <s v="  Deborah L"/>
    <n v="40.26"/>
    <n v="5.52"/>
    <s v="No"/>
    <x v="1"/>
    <x v="0"/>
    <n v="1"/>
    <x v="1"/>
    <x v="0"/>
    <x v="2"/>
    <d v="1991-11-22T00:00:00"/>
    <n v="38711"/>
    <x v="2"/>
    <s v="tier - 3"/>
    <x v="2"/>
    <x v="14"/>
  </r>
  <r>
    <s v="Id2204"/>
    <s v="  Andrea K"/>
    <n v="39.82"/>
    <n v="6.01"/>
    <s v="No"/>
    <x v="1"/>
    <x v="0"/>
    <n v="1"/>
    <x v="1"/>
    <x v="0"/>
    <x v="1"/>
    <d v="1991-11-02T00:00:00"/>
    <n v="38711"/>
    <x v="0"/>
    <s v="tier - 2"/>
    <x v="2"/>
    <x v="14"/>
  </r>
  <r>
    <s v="Id2205"/>
    <s v="  Elleree"/>
    <n v="39.159999999999997"/>
    <n v="5.81"/>
    <s v="No"/>
    <x v="1"/>
    <x v="0"/>
    <n v="1"/>
    <x v="1"/>
    <x v="0"/>
    <x v="1"/>
    <d v="1976-06-15T00:00:00"/>
    <n v="38740.120000000003"/>
    <x v="0"/>
    <s v="tier - 2"/>
    <x v="1"/>
    <x v="35"/>
  </r>
  <r>
    <s v="Id2206"/>
    <s v="  Brandon J"/>
    <n v="25.555"/>
    <n v="4.37"/>
    <s v="No"/>
    <x v="0"/>
    <x v="1"/>
    <n v="1"/>
    <x v="1"/>
    <x v="1"/>
    <x v="2"/>
    <d v="1991-11-08T00:00:00"/>
    <n v="38746.36"/>
    <x v="2"/>
    <s v="tier - 2"/>
    <x v="1"/>
    <x v="14"/>
  </r>
  <r>
    <s v="Id2207"/>
    <s v="  Steve"/>
    <n v="25.175000000000001"/>
    <n v="5.74"/>
    <s v="No"/>
    <x v="0"/>
    <x v="1"/>
    <n v="1"/>
    <x v="1"/>
    <x v="1"/>
    <x v="1"/>
    <d v="2004-12-05T00:00:00"/>
    <n v="38792.69"/>
    <x v="0"/>
    <s v="tier - 2"/>
    <x v="0"/>
    <x v="9"/>
  </r>
  <r>
    <s v="Id2208"/>
    <s v="  Nina Wavik Sr"/>
    <n v="38.28"/>
    <n v="5.39"/>
    <s v="No"/>
    <x v="1"/>
    <x v="0"/>
    <n v="1"/>
    <x v="1"/>
    <x v="0"/>
    <x v="2"/>
    <d v="1979-12-03T00:00:00"/>
    <n v="38836.980000000003"/>
    <x v="0"/>
    <s v="tier - 1"/>
    <x v="2"/>
    <x v="25"/>
  </r>
  <r>
    <s v="Id2209"/>
    <s v="  Dani"/>
    <n v="38.17"/>
    <n v="4.07"/>
    <s v="No"/>
    <x v="1"/>
    <x v="0"/>
    <n v="1"/>
    <x v="1"/>
    <x v="0"/>
    <x v="2"/>
    <d v="1964-06-06T00:00:00"/>
    <n v="38869.25"/>
    <x v="0"/>
    <s v="tier - 2"/>
    <x v="2"/>
    <x v="42"/>
  </r>
  <r>
    <s v="Id2210"/>
    <s v="  Jennifer A"/>
    <n v="36.85"/>
    <n v="5.49"/>
    <s v="No"/>
    <x v="1"/>
    <x v="0"/>
    <n v="1"/>
    <x v="1"/>
    <x v="0"/>
    <x v="2"/>
    <d v="1967-07-30T00:00:00"/>
    <n v="38893.360000000001"/>
    <x v="2"/>
    <s v="tier - 2"/>
    <x v="2"/>
    <x v="40"/>
  </r>
  <r>
    <s v="Id2211"/>
    <s v="  Martin"/>
    <n v="22.61"/>
    <n v="5.68"/>
    <s v="No"/>
    <x v="0"/>
    <x v="1"/>
    <n v="1"/>
    <x v="1"/>
    <x v="2"/>
    <x v="2"/>
    <d v="1987-06-16T00:00:00"/>
    <n v="38924.04"/>
    <x v="0"/>
    <s v="tier - 2"/>
    <x v="2"/>
    <x v="17"/>
  </r>
  <r>
    <s v="Id2212"/>
    <s v="  Steve"/>
    <n v="21.754999999999999"/>
    <n v="6.09"/>
    <s v="No"/>
    <x v="0"/>
    <x v="1"/>
    <n v="1"/>
    <x v="1"/>
    <x v="2"/>
    <x v="1"/>
    <d v="1976-12-15T00:00:00"/>
    <n v="38932.559999999998"/>
    <x v="0"/>
    <s v="tier - 3"/>
    <x v="2"/>
    <x v="35"/>
  </r>
  <r>
    <s v="Id2213"/>
    <s v="  Christopher"/>
    <n v="20.425000000000001"/>
    <n v="5.53"/>
    <s v="No"/>
    <x v="0"/>
    <x v="1"/>
    <n v="1"/>
    <x v="1"/>
    <x v="2"/>
    <x v="2"/>
    <d v="1980-09-24T00:00:00"/>
    <n v="38947.43"/>
    <x v="0"/>
    <s v="tier - 3"/>
    <x v="2"/>
    <x v="24"/>
  </r>
  <r>
    <s v="Id2214"/>
    <s v="  Kathryn M"/>
    <n v="31.35"/>
    <n v="4.28"/>
    <s v="No"/>
    <x v="1"/>
    <x v="0"/>
    <n v="1"/>
    <x v="1"/>
    <x v="0"/>
    <x v="2"/>
    <d v="1978-10-12T00:00:00"/>
    <n v="38998.550000000003"/>
    <x v="2"/>
    <s v="tier - 1"/>
    <x v="2"/>
    <x v="27"/>
  </r>
  <r>
    <s v="Id2215"/>
    <s v="  Emily"/>
    <n v="31.13"/>
    <n v="6.01"/>
    <s v="No"/>
    <x v="1"/>
    <x v="0"/>
    <n v="1"/>
    <x v="1"/>
    <x v="0"/>
    <x v="1"/>
    <d v="1985-09-20T00:00:00"/>
    <n v="39047.29"/>
    <x v="2"/>
    <s v="tier - 3"/>
    <x v="12"/>
    <x v="20"/>
  </r>
  <r>
    <s v="Id2216"/>
    <s v="  Trent A"/>
    <n v="17.48"/>
    <n v="4.59"/>
    <s v="No"/>
    <x v="0"/>
    <x v="1"/>
    <n v="1"/>
    <x v="1"/>
    <x v="3"/>
    <x v="2"/>
    <d v="1982-08-04T00:00:00"/>
    <n v="39125.33"/>
    <x v="2"/>
    <s v="tier - 1"/>
    <x v="5"/>
    <x v="23"/>
  </r>
  <r>
    <s v="Id2217"/>
    <s v="  Jennifer E"/>
    <n v="22.57"/>
    <n v="5.8"/>
    <s v="Yes"/>
    <x v="0"/>
    <x v="0"/>
    <n v="1"/>
    <x v="1"/>
    <x v="2"/>
    <x v="1"/>
    <d v="1962-07-07T00:00:00"/>
    <n v="39221.120000000003"/>
    <x v="0"/>
    <s v="tier - 1"/>
    <x v="2"/>
    <x v="41"/>
  </r>
  <r>
    <s v="Id2218"/>
    <s v="  Polly"/>
    <n v="26.73"/>
    <n v="5.08"/>
    <s v="No"/>
    <x v="1"/>
    <x v="0"/>
    <n v="1"/>
    <x v="1"/>
    <x v="1"/>
    <x v="2"/>
    <d v="1992-11-30T00:00:00"/>
    <n v="39241.440000000002"/>
    <x v="2"/>
    <s v="tier - 3"/>
    <x v="2"/>
    <x v="0"/>
  </r>
  <r>
    <s v="Id2219"/>
    <s v="  Elizabeth"/>
    <n v="20.79"/>
    <n v="5.84"/>
    <s v="No"/>
    <x v="1"/>
    <x v="0"/>
    <n v="1"/>
    <x v="1"/>
    <x v="2"/>
    <x v="1"/>
    <d v="1982-08-16T00:00:00"/>
    <n v="39315.279999999999"/>
    <x v="0"/>
    <s v="tier - 3"/>
    <x v="2"/>
    <x v="23"/>
  </r>
  <r>
    <s v="Id2220"/>
    <s v="  Tiffany A"/>
    <n v="20.149999999999999"/>
    <n v="4.1500000000000004"/>
    <s v="No"/>
    <x v="0"/>
    <x v="0"/>
    <n v="1"/>
    <x v="1"/>
    <x v="2"/>
    <x v="2"/>
    <d v="1978-08-05T00:00:00"/>
    <n v="39352.6"/>
    <x v="0"/>
    <s v="tier - 3"/>
    <x v="2"/>
    <x v="27"/>
  </r>
  <r>
    <s v="Id2221"/>
    <s v="  Cole"/>
    <n v="36.85"/>
    <n v="4.3600000000000003"/>
    <s v="Yes"/>
    <x v="0"/>
    <x v="0"/>
    <n v="0"/>
    <x v="1"/>
    <x v="0"/>
    <x v="2"/>
    <d v="1966-06-24T00:00:00"/>
    <n v="39396.86"/>
    <x v="0"/>
    <s v="tier - 2"/>
    <x v="2"/>
    <x v="37"/>
  </r>
  <r>
    <s v="Id2222"/>
    <s v="  Matthew T"/>
    <n v="35.53"/>
    <n v="4.55"/>
    <s v="Yes"/>
    <x v="0"/>
    <x v="0"/>
    <n v="0"/>
    <x v="1"/>
    <x v="0"/>
    <x v="2"/>
    <d v="1978-07-12T00:00:00"/>
    <n v="39556.49"/>
    <x v="2"/>
    <s v="tier - 2"/>
    <x v="3"/>
    <x v="27"/>
  </r>
  <r>
    <s v="Id2223"/>
    <s v="  Zachary"/>
    <n v="31.1"/>
    <n v="4.37"/>
    <s v="Yes"/>
    <x v="0"/>
    <x v="0"/>
    <n v="0"/>
    <x v="1"/>
    <x v="0"/>
    <x v="2"/>
    <d v="1981-07-05T00:00:00"/>
    <n v="39597.410000000003"/>
    <x v="2"/>
    <s v="tier - 2"/>
    <x v="12"/>
    <x v="19"/>
  </r>
  <r>
    <s v="Id2224"/>
    <s v="  Matthew T"/>
    <n v="23.21"/>
    <n v="5.24"/>
    <s v="Yes"/>
    <x v="0"/>
    <x v="0"/>
    <n v="0"/>
    <x v="1"/>
    <x v="2"/>
    <x v="2"/>
    <d v="1995-08-07T00:00:00"/>
    <n v="39611.760000000002"/>
    <x v="2"/>
    <s v="tier - 3"/>
    <x v="0"/>
    <x v="4"/>
  </r>
  <r>
    <s v="Id2225"/>
    <s v="  Pat"/>
    <n v="18.36"/>
    <n v="5.96"/>
    <s v="No"/>
    <x v="0"/>
    <x v="0"/>
    <n v="1"/>
    <x v="1"/>
    <x v="3"/>
    <x v="1"/>
    <d v="1977-12-17T00:00:00"/>
    <n v="39670.44"/>
    <x v="0"/>
    <s v="tier - 1"/>
    <x v="1"/>
    <x v="26"/>
  </r>
  <r>
    <s v="Id2226"/>
    <s v="  Ashley"/>
    <n v="15.92"/>
    <n v="4.76"/>
    <s v="Yes"/>
    <x v="0"/>
    <x v="0"/>
    <n v="1"/>
    <x v="1"/>
    <x v="3"/>
    <x v="2"/>
    <d v="1968-09-29T00:00:00"/>
    <n v="39721.93"/>
    <x v="0"/>
    <s v="tier - 2"/>
    <x v="2"/>
    <x v="36"/>
  </r>
  <r>
    <s v="Id2227"/>
    <s v="  Elizabeth A"/>
    <n v="15.17"/>
    <n v="4.3"/>
    <s v="Yes"/>
    <x v="0"/>
    <x v="1"/>
    <n v="1"/>
    <x v="1"/>
    <x v="3"/>
    <x v="2"/>
    <d v="2003-07-16T00:00:00"/>
    <n v="39722.75"/>
    <x v="2"/>
    <s v="tier - 1"/>
    <x v="0"/>
    <x v="12"/>
  </r>
  <r>
    <s v="Id2228"/>
    <s v="  Rebecca M"/>
    <n v="16.63"/>
    <n v="4.5"/>
    <s v="No"/>
    <x v="0"/>
    <x v="0"/>
    <n v="1"/>
    <x v="1"/>
    <x v="3"/>
    <x v="2"/>
    <d v="1977-08-12T00:00:00"/>
    <n v="39725.519999999997"/>
    <x v="0"/>
    <s v="tier - 1"/>
    <x v="1"/>
    <x v="26"/>
  </r>
  <r>
    <s v="Id2229"/>
    <s v="  Ruth"/>
    <n v="19.39"/>
    <n v="5.59"/>
    <s v="No"/>
    <x v="0"/>
    <x v="1"/>
    <n v="1"/>
    <x v="1"/>
    <x v="2"/>
    <x v="2"/>
    <d v="1973-12-17T00:00:00"/>
    <n v="39727.61"/>
    <x v="2"/>
    <s v="tier - 2"/>
    <x v="2"/>
    <x v="29"/>
  </r>
  <r>
    <s v="Id2230"/>
    <s v="  Gregory S"/>
    <n v="17.34"/>
    <n v="6.29"/>
    <s v="Yes"/>
    <x v="0"/>
    <x v="1"/>
    <n v="1"/>
    <x v="1"/>
    <x v="3"/>
    <x v="1"/>
    <d v="1987-07-24T00:00:00"/>
    <n v="39774.28"/>
    <x v="2"/>
    <s v="tier - 1"/>
    <x v="10"/>
    <x v="17"/>
  </r>
  <r>
    <s v="Id2231"/>
    <s v="  Alexandra S"/>
    <n v="17.940000000000001"/>
    <n v="4.1900000000000004"/>
    <s v="No"/>
    <x v="1"/>
    <x v="0"/>
    <n v="1"/>
    <x v="1"/>
    <x v="3"/>
    <x v="2"/>
    <d v="1985-07-17T00:00:00"/>
    <n v="39836.519999999997"/>
    <x v="0"/>
    <s v="tier - 1"/>
    <x v="2"/>
    <x v="20"/>
  </r>
  <r>
    <s v="Id2232"/>
    <s v="  Hillary"/>
    <n v="16.670000000000002"/>
    <n v="4.7"/>
    <s v="Yes"/>
    <x v="0"/>
    <x v="1"/>
    <n v="1"/>
    <x v="1"/>
    <x v="3"/>
    <x v="2"/>
    <d v="1983-06-01T00:00:00"/>
    <n v="39865.699999999997"/>
    <x v="0"/>
    <s v="tier - 2"/>
    <x v="2"/>
    <x v="23"/>
  </r>
  <r>
    <s v="Id2233"/>
    <s v="  Amy K"/>
    <n v="20.58"/>
    <n v="5.64"/>
    <s v="Yes"/>
    <x v="0"/>
    <x v="0"/>
    <n v="0"/>
    <x v="1"/>
    <x v="2"/>
    <x v="2"/>
    <d v="1985-08-22T00:00:00"/>
    <n v="39871.699999999997"/>
    <x v="2"/>
    <s v="tier - 2"/>
    <x v="0"/>
    <x v="20"/>
  </r>
  <r>
    <s v="Id2234"/>
    <s v="  Scott"/>
    <n v="16.5"/>
    <n v="4.1100000000000003"/>
    <s v="Yes"/>
    <x v="0"/>
    <x v="0"/>
    <n v="0"/>
    <x v="1"/>
    <x v="3"/>
    <x v="2"/>
    <d v="1975-12-02T00:00:00"/>
    <n v="39963.120000000003"/>
    <x v="0"/>
    <s v="tier - 2"/>
    <x v="2"/>
    <x v="31"/>
  </r>
  <r>
    <s v="Id2235"/>
    <s v="  John"/>
    <n v="15.41"/>
    <n v="5.43"/>
    <s v="Yes"/>
    <x v="0"/>
    <x v="1"/>
    <n v="1"/>
    <x v="1"/>
    <x v="3"/>
    <x v="2"/>
    <d v="1987-08-08T00:00:00"/>
    <n v="39983.43"/>
    <x v="0"/>
    <s v="tier - 3"/>
    <x v="1"/>
    <x v="17"/>
  </r>
  <r>
    <s v="Id2236"/>
    <s v="  Maaikel"/>
    <n v="24.59"/>
    <n v="4.38"/>
    <s v="No"/>
    <x v="0"/>
    <x v="0"/>
    <n v="1"/>
    <x v="1"/>
    <x v="2"/>
    <x v="2"/>
    <d v="1982-12-25T00:00:00"/>
    <n v="40003.33"/>
    <x v="2"/>
    <s v="tier - 1"/>
    <x v="1"/>
    <x v="23"/>
  </r>
  <r>
    <s v="Id2237"/>
    <s v="  Daniel C"/>
    <n v="33.33"/>
    <n v="9.7899999999999991"/>
    <s v="No"/>
    <x v="0"/>
    <x v="0"/>
    <n v="0"/>
    <x v="1"/>
    <x v="0"/>
    <x v="0"/>
    <d v="1978-12-20T00:00:00"/>
    <n v="40054.730000000003"/>
    <x v="2"/>
    <s v="tier - 3"/>
    <x v="2"/>
    <x v="27"/>
  </r>
  <r>
    <s v="Id2238"/>
    <s v="  Christopher S"/>
    <n v="18.5"/>
    <n v="11.84"/>
    <s v="No"/>
    <x v="0"/>
    <x v="0"/>
    <n v="0"/>
    <x v="1"/>
    <x v="2"/>
    <x v="0"/>
    <d v="1966-08-12T00:00:00"/>
    <n v="40069.440000000002"/>
    <x v="2"/>
    <s v="tier - 3"/>
    <x v="2"/>
    <x v="37"/>
  </r>
  <r>
    <s v="Id2239"/>
    <s v="  William R"/>
    <n v="18.579999999999998"/>
    <n v="6.22"/>
    <s v="No"/>
    <x v="0"/>
    <x v="0"/>
    <n v="0"/>
    <x v="1"/>
    <x v="2"/>
    <x v="1"/>
    <d v="1983-10-14T00:00:00"/>
    <n v="40103.89"/>
    <x v="2"/>
    <s v="tier - 2"/>
    <x v="2"/>
    <x v="22"/>
  </r>
  <r>
    <s v="Id2240"/>
    <s v="  Lyndsy"/>
    <n v="16.64"/>
    <n v="10.01"/>
    <s v="No"/>
    <x v="0"/>
    <x v="0"/>
    <n v="0"/>
    <x v="1"/>
    <x v="3"/>
    <x v="0"/>
    <d v="1985-10-21T00:00:00"/>
    <n v="40182.25"/>
    <x v="2"/>
    <s v="tier - 2"/>
    <x v="2"/>
    <x v="20"/>
  </r>
  <r>
    <s v="Id2241"/>
    <s v="  Jessica"/>
    <n v="19.329999999999998"/>
    <n v="4.32"/>
    <s v="No"/>
    <x v="0"/>
    <x v="0"/>
    <n v="1"/>
    <x v="1"/>
    <x v="2"/>
    <x v="2"/>
    <d v="1979-08-18T00:00:00"/>
    <n v="40204.83"/>
    <x v="2"/>
    <s v="tier - 3"/>
    <x v="1"/>
    <x v="25"/>
  </r>
  <r>
    <s v="Id2242"/>
    <s v="  Anna"/>
    <n v="21.26"/>
    <n v="5.65"/>
    <s v="Yes"/>
    <x v="0"/>
    <x v="1"/>
    <n v="1"/>
    <x v="1"/>
    <x v="2"/>
    <x v="2"/>
    <d v="1981-07-28T00:00:00"/>
    <n v="40208.559999999998"/>
    <x v="2"/>
    <s v="tier - 2"/>
    <x v="2"/>
    <x v="19"/>
  </r>
  <r>
    <s v="Id2243"/>
    <s v="  Jordan"/>
    <n v="15.6"/>
    <n v="4.12"/>
    <s v="Yes"/>
    <x v="0"/>
    <x v="0"/>
    <n v="1"/>
    <x v="1"/>
    <x v="3"/>
    <x v="2"/>
    <d v="1981-10-04T00:00:00"/>
    <n v="40273.65"/>
    <x v="2"/>
    <s v="tier - 3"/>
    <x v="0"/>
    <x v="19"/>
  </r>
  <r>
    <s v="Id2244"/>
    <s v="  Brian"/>
    <n v="24.39"/>
    <n v="6.24"/>
    <s v="No"/>
    <x v="0"/>
    <x v="0"/>
    <n v="1"/>
    <x v="1"/>
    <x v="2"/>
    <x v="1"/>
    <d v="1977-06-27T00:00:00"/>
    <n v="40284.379999999997"/>
    <x v="2"/>
    <s v="tier - 3"/>
    <x v="1"/>
    <x v="26"/>
  </r>
  <r>
    <s v="Id2245"/>
    <s v="  Katherine A"/>
    <n v="24.75"/>
    <n v="4.83"/>
    <s v="No"/>
    <x v="0"/>
    <x v="0"/>
    <n v="0"/>
    <x v="1"/>
    <x v="2"/>
    <x v="2"/>
    <d v="1962-09-04T00:00:00"/>
    <n v="40309.93"/>
    <x v="2"/>
    <s v="tier - 3"/>
    <x v="2"/>
    <x v="41"/>
  </r>
  <r>
    <s v="Id2246"/>
    <s v="  Melanie"/>
    <n v="20.88"/>
    <n v="7.4"/>
    <s v="No"/>
    <x v="0"/>
    <x v="0"/>
    <n v="0"/>
    <x v="1"/>
    <x v="2"/>
    <x v="0"/>
    <d v="1966-08-12T00:00:00"/>
    <n v="40373.74"/>
    <x v="2"/>
    <s v="tier - 3"/>
    <x v="2"/>
    <x v="37"/>
  </r>
  <r>
    <s v="Id2247"/>
    <s v="  Jessica"/>
    <n v="20.43"/>
    <n v="4.54"/>
    <s v="No"/>
    <x v="0"/>
    <x v="0"/>
    <n v="0"/>
    <x v="1"/>
    <x v="2"/>
    <x v="2"/>
    <d v="1985-11-03T00:00:00"/>
    <n v="40419.019999999997"/>
    <x v="2"/>
    <s v="tier - 2"/>
    <x v="0"/>
    <x v="20"/>
  </r>
  <r>
    <s v="Id2248"/>
    <s v="  Eric S"/>
    <n v="15.18"/>
    <n v="11.11"/>
    <s v="No"/>
    <x v="0"/>
    <x v="0"/>
    <n v="0"/>
    <x v="1"/>
    <x v="3"/>
    <x v="0"/>
    <d v="1975-07-10T00:00:00"/>
    <n v="40590.550000000003"/>
    <x v="2"/>
    <s v="tier - 3"/>
    <x v="1"/>
    <x v="31"/>
  </r>
  <r>
    <s v="Id2249"/>
    <s v="  Joseph"/>
    <n v="15.12"/>
    <n v="4.03"/>
    <s v="Yes"/>
    <x v="0"/>
    <x v="0"/>
    <n v="0"/>
    <x v="1"/>
    <x v="3"/>
    <x v="2"/>
    <d v="1970-09-25T00:00:00"/>
    <n v="40692.910000000003"/>
    <x v="2"/>
    <s v="tier - 1"/>
    <x v="2"/>
    <x v="33"/>
  </r>
  <r>
    <s v="Id2250"/>
    <s v="  Mary"/>
    <n v="23.88"/>
    <n v="4.51"/>
    <s v="No"/>
    <x v="0"/>
    <x v="0"/>
    <n v="1"/>
    <x v="1"/>
    <x v="2"/>
    <x v="2"/>
    <d v="1976-12-26T00:00:00"/>
    <n v="40720.550000000003"/>
    <x v="2"/>
    <s v="tier - 3"/>
    <x v="1"/>
    <x v="35"/>
  </r>
  <r>
    <s v="Id2251"/>
    <s v="  Natalie"/>
    <n v="16.13"/>
    <n v="5.56"/>
    <s v="No"/>
    <x v="1"/>
    <x v="0"/>
    <n v="1"/>
    <x v="1"/>
    <x v="3"/>
    <x v="2"/>
    <d v="1972-06-10T00:00:00"/>
    <n v="40817.85"/>
    <x v="2"/>
    <s v="tier - 3"/>
    <x v="2"/>
    <x v="30"/>
  </r>
  <r>
    <s v="Id2252"/>
    <s v="  Christopher"/>
    <n v="24.09"/>
    <n v="4.0999999999999996"/>
    <s v="No"/>
    <x v="1"/>
    <x v="0"/>
    <n v="1"/>
    <x v="1"/>
    <x v="2"/>
    <x v="2"/>
    <d v="1999-07-02T00:00:00"/>
    <n v="40904.199999999997"/>
    <x v="2"/>
    <s v="tier - 1"/>
    <x v="8"/>
    <x v="7"/>
  </r>
  <r>
    <s v="Id2253"/>
    <s v="  Sonja"/>
    <n v="19.43"/>
    <n v="5.85"/>
    <s v="No"/>
    <x v="1"/>
    <x v="0"/>
    <n v="1"/>
    <x v="1"/>
    <x v="2"/>
    <x v="1"/>
    <d v="1992-08-04T00:00:00"/>
    <n v="40932.43"/>
    <x v="2"/>
    <s v="tier - 2"/>
    <x v="0"/>
    <x v="0"/>
  </r>
  <r>
    <s v="Id2254"/>
    <s v="  Alexandra"/>
    <n v="15.22"/>
    <n v="4.92"/>
    <s v="Yes"/>
    <x v="0"/>
    <x v="1"/>
    <n v="1"/>
    <x v="1"/>
    <x v="3"/>
    <x v="2"/>
    <d v="1979-09-16T00:00:00"/>
    <n v="40941.29"/>
    <x v="2"/>
    <s v="tier - 2"/>
    <x v="0"/>
    <x v="25"/>
  </r>
  <r>
    <s v="Id2255"/>
    <s v="  Martha L"/>
    <n v="20.72"/>
    <n v="9.4600000000000009"/>
    <s v="No"/>
    <x v="0"/>
    <x v="0"/>
    <n v="0"/>
    <x v="1"/>
    <x v="2"/>
    <x v="0"/>
    <d v="1983-09-08T00:00:00"/>
    <n v="40961.29"/>
    <x v="2"/>
    <s v="tier - 2"/>
    <x v="2"/>
    <x v="22"/>
  </r>
  <r>
    <s v="Id2256"/>
    <s v="  Ryan C"/>
    <n v="35.4"/>
    <n v="5.94"/>
    <s v="No"/>
    <x v="0"/>
    <x v="1"/>
    <n v="1"/>
    <x v="1"/>
    <x v="0"/>
    <x v="1"/>
    <d v="1974-06-05T00:00:00"/>
    <n v="40974.160000000003"/>
    <x v="2"/>
    <s v="tier - 2"/>
    <x v="0"/>
    <x v="29"/>
  </r>
  <r>
    <s v="Id2257"/>
    <s v="  Cliff"/>
    <n v="34.4"/>
    <n v="5.7"/>
    <s v="No"/>
    <x v="0"/>
    <x v="1"/>
    <n v="1"/>
    <x v="1"/>
    <x v="0"/>
    <x v="1"/>
    <d v="1979-10-11T00:00:00"/>
    <n v="41034.22"/>
    <x v="2"/>
    <s v="tier - 3"/>
    <x v="12"/>
    <x v="25"/>
  </r>
  <r>
    <s v="Id2258"/>
    <s v="  Blue"/>
    <n v="34.1"/>
    <n v="4.13"/>
    <s v="No"/>
    <x v="0"/>
    <x v="1"/>
    <n v="1"/>
    <x v="1"/>
    <x v="0"/>
    <x v="2"/>
    <d v="1972-08-12T00:00:00"/>
    <n v="41055.29"/>
    <x v="2"/>
    <s v="tier - 2"/>
    <x v="2"/>
    <x v="30"/>
  </r>
  <r>
    <s v="Id2259"/>
    <s v="  Jeffrey M"/>
    <n v="30.4"/>
    <n v="4.7699999999999996"/>
    <s v="No"/>
    <x v="0"/>
    <x v="1"/>
    <n v="1"/>
    <x v="1"/>
    <x v="0"/>
    <x v="2"/>
    <d v="1972-09-06T00:00:00"/>
    <n v="41097.160000000003"/>
    <x v="2"/>
    <s v="tier - 3"/>
    <x v="5"/>
    <x v="30"/>
  </r>
  <r>
    <s v="Id2260"/>
    <s v="  Andrew"/>
    <n v="28.7"/>
    <n v="4.99"/>
    <s v="No"/>
    <x v="0"/>
    <x v="1"/>
    <n v="1"/>
    <x v="1"/>
    <x v="1"/>
    <x v="2"/>
    <d v="1969-08-08T00:00:00"/>
    <n v="41191.57"/>
    <x v="2"/>
    <s v="tier - 2"/>
    <x v="2"/>
    <x v="34"/>
  </r>
  <r>
    <s v="Id2261"/>
    <s v="  Julia"/>
    <n v="17.440000000000001"/>
    <n v="4.42"/>
    <s v="Yes"/>
    <x v="0"/>
    <x v="1"/>
    <n v="1"/>
    <x v="1"/>
    <x v="3"/>
    <x v="2"/>
    <d v="1964-06-06T00:00:00"/>
    <n v="41250.39"/>
    <x v="2"/>
    <s v="tier - 3"/>
    <x v="2"/>
    <x v="42"/>
  </r>
  <r>
    <s v="Id2262"/>
    <s v="  Daniel"/>
    <n v="27.6"/>
    <n v="4.01"/>
    <s v="No"/>
    <x v="0"/>
    <x v="1"/>
    <n v="1"/>
    <x v="1"/>
    <x v="1"/>
    <x v="2"/>
    <d v="1977-08-27T00:00:00"/>
    <n v="41271.5"/>
    <x v="2"/>
    <s v="tier - 2"/>
    <x v="2"/>
    <x v="26"/>
  </r>
  <r>
    <s v="Id2263"/>
    <s v="  Jaime"/>
    <n v="20.7"/>
    <n v="4.49"/>
    <s v="No"/>
    <x v="0"/>
    <x v="1"/>
    <n v="1"/>
    <x v="1"/>
    <x v="2"/>
    <x v="2"/>
    <d v="1964-10-07T00:00:00"/>
    <n v="41331.79"/>
    <x v="2"/>
    <s v="tier - 2"/>
    <x v="2"/>
    <x v="38"/>
  </r>
  <r>
    <s v="Id2264"/>
    <s v="  Mohd Syahidan"/>
    <n v="20.3"/>
    <n v="6.37"/>
    <s v="No"/>
    <x v="0"/>
    <x v="1"/>
    <n v="1"/>
    <x v="1"/>
    <x v="2"/>
    <x v="1"/>
    <d v="1971-10-16T00:00:00"/>
    <n v="41351.879999999997"/>
    <x v="2"/>
    <s v="tier - 2"/>
    <x v="2"/>
    <x v="32"/>
  </r>
  <r>
    <s v="Id2265"/>
    <s v="  Matthew"/>
    <n v="19.8"/>
    <n v="5.12"/>
    <s v="No"/>
    <x v="0"/>
    <x v="1"/>
    <n v="1"/>
    <x v="1"/>
    <x v="2"/>
    <x v="2"/>
    <d v="1967-12-22T00:00:00"/>
    <n v="41505.15"/>
    <x v="2"/>
    <s v="tier - 2"/>
    <x v="2"/>
    <x v="40"/>
  </r>
  <r>
    <s v="Id2266"/>
    <s v="  Elizabeth S"/>
    <n v="21.87"/>
    <n v="8.59"/>
    <s v="No"/>
    <x v="0"/>
    <x v="0"/>
    <n v="0"/>
    <x v="1"/>
    <x v="2"/>
    <x v="0"/>
    <d v="1974-11-24T00:00:00"/>
    <n v="41636.199999999997"/>
    <x v="2"/>
    <s v="tier - 1"/>
    <x v="2"/>
    <x v="28"/>
  </r>
  <r>
    <s v="Id2267"/>
    <s v="  Katie"/>
    <n v="16.600000000000001"/>
    <n v="5.87"/>
    <s v="No"/>
    <x v="0"/>
    <x v="0"/>
    <n v="1"/>
    <x v="1"/>
    <x v="3"/>
    <x v="1"/>
    <d v="1976-10-29T00:00:00"/>
    <n v="41661.599999999999"/>
    <x v="2"/>
    <s v="tier - 3"/>
    <x v="2"/>
    <x v="35"/>
  </r>
  <r>
    <s v="Id2268"/>
    <s v="  Christi A"/>
    <n v="21.98"/>
    <n v="7.03"/>
    <s v="No"/>
    <x v="0"/>
    <x v="0"/>
    <n v="0"/>
    <x v="1"/>
    <x v="2"/>
    <x v="0"/>
    <d v="1975-11-14T00:00:00"/>
    <n v="41676.080000000002"/>
    <x v="2"/>
    <s v="tier - 2"/>
    <x v="0"/>
    <x v="31"/>
  </r>
  <r>
    <s v="Id2269"/>
    <s v="  Sandra K"/>
    <n v="19.7"/>
    <n v="5.51"/>
    <s v="No"/>
    <x v="0"/>
    <x v="0"/>
    <n v="1"/>
    <x v="1"/>
    <x v="2"/>
    <x v="2"/>
    <d v="1975-09-29T00:00:00"/>
    <n v="41681.86"/>
    <x v="2"/>
    <s v="tier - 1"/>
    <x v="2"/>
    <x v="31"/>
  </r>
  <r>
    <s v="Id2270"/>
    <s v="  Katharine"/>
    <n v="19.21"/>
    <n v="4.76"/>
    <s v="No"/>
    <x v="1"/>
    <x v="0"/>
    <n v="1"/>
    <x v="1"/>
    <x v="2"/>
    <x v="2"/>
    <d v="1962-09-22T00:00:00"/>
    <n v="41794.629999999997"/>
    <x v="2"/>
    <s v="tier - 3"/>
    <x v="2"/>
    <x v="41"/>
  </r>
  <r>
    <s v="Id2271"/>
    <s v="  Jerome"/>
    <n v="19.3"/>
    <n v="4.7"/>
    <s v="No"/>
    <x v="1"/>
    <x v="0"/>
    <n v="1"/>
    <x v="1"/>
    <x v="2"/>
    <x v="2"/>
    <d v="1966-09-21T00:00:00"/>
    <n v="41886.54"/>
    <x v="2"/>
    <s v="tier - 3"/>
    <x v="2"/>
    <x v="37"/>
  </r>
  <r>
    <s v="Id2272"/>
    <s v="  Julia R"/>
    <n v="16.22"/>
    <n v="6.21"/>
    <s v="Yes"/>
    <x v="0"/>
    <x v="0"/>
    <n v="0"/>
    <x v="1"/>
    <x v="3"/>
    <x v="1"/>
    <d v="1972-06-08T00:00:00"/>
    <n v="41919.1"/>
    <x v="2"/>
    <s v="tier - 1"/>
    <x v="5"/>
    <x v="32"/>
  </r>
  <r>
    <s v="Id2273"/>
    <s v="  Sean Henry"/>
    <n v="17.12"/>
    <n v="4.5199999999999996"/>
    <s v="No"/>
    <x v="1"/>
    <x v="0"/>
    <n v="1"/>
    <x v="1"/>
    <x v="3"/>
    <x v="2"/>
    <d v="1984-11-10T00:00:00"/>
    <n v="41949.24"/>
    <x v="2"/>
    <s v="tier - 1"/>
    <x v="0"/>
    <x v="21"/>
  </r>
  <r>
    <s v="Id2274"/>
    <s v="  Rachel A"/>
    <n v="19.07"/>
    <n v="5.45"/>
    <s v="No"/>
    <x v="0"/>
    <x v="0"/>
    <n v="1"/>
    <x v="1"/>
    <x v="2"/>
    <x v="2"/>
    <d v="1968-12-19T00:00:00"/>
    <n v="41999.519999999997"/>
    <x v="2"/>
    <s v="tier - 3"/>
    <x v="0"/>
    <x v="36"/>
  </r>
  <r>
    <s v="Id2275"/>
    <s v="  Jim"/>
    <n v="15.56"/>
    <n v="4.42"/>
    <s v="No"/>
    <x v="0"/>
    <x v="0"/>
    <n v="0"/>
    <x v="1"/>
    <x v="3"/>
    <x v="2"/>
    <d v="1976-11-28T00:00:00"/>
    <n v="42111.66"/>
    <x v="2"/>
    <s v="tier - 1"/>
    <x v="8"/>
    <x v="35"/>
  </r>
  <r>
    <s v="Id2276"/>
    <s v="  Tim"/>
    <n v="22.76"/>
    <n v="9.44"/>
    <s v="No"/>
    <x v="0"/>
    <x v="0"/>
    <n v="0"/>
    <x v="1"/>
    <x v="2"/>
    <x v="0"/>
    <d v="1997-12-09T00:00:00"/>
    <n v="42112.24"/>
    <x v="2"/>
    <s v="tier - 3"/>
    <x v="0"/>
    <x v="6"/>
  </r>
  <r>
    <s v="Id2277"/>
    <s v="  Abby L"/>
    <n v="22.79"/>
    <n v="6.15"/>
    <s v="Yes"/>
    <x v="0"/>
    <x v="1"/>
    <n v="1"/>
    <x v="1"/>
    <x v="2"/>
    <x v="1"/>
    <d v="1979-07-03T00:00:00"/>
    <n v="42124.52"/>
    <x v="2"/>
    <s v="tier - 1"/>
    <x v="0"/>
    <x v="25"/>
  </r>
  <r>
    <s v="Id2278"/>
    <s v="  Mark"/>
    <n v="17.41"/>
    <n v="5.13"/>
    <s v="Yes"/>
    <x v="0"/>
    <x v="0"/>
    <n v="0"/>
    <x v="1"/>
    <x v="3"/>
    <x v="2"/>
    <d v="1973-09-18T00:00:00"/>
    <n v="42188.15"/>
    <x v="2"/>
    <s v="tier - 1"/>
    <x v="2"/>
    <x v="29"/>
  </r>
  <r>
    <s v="Id2279"/>
    <s v="  Ali"/>
    <n v="19.32"/>
    <n v="4.96"/>
    <s v="Yes"/>
    <x v="0"/>
    <x v="0"/>
    <n v="0"/>
    <x v="1"/>
    <x v="2"/>
    <x v="2"/>
    <d v="1975-08-15T00:00:00"/>
    <n v="42211.14"/>
    <x v="2"/>
    <s v="tier - 3"/>
    <x v="0"/>
    <x v="31"/>
  </r>
  <r>
    <s v="Id2280"/>
    <s v="  Joshua"/>
    <n v="18.25"/>
    <n v="10.95"/>
    <s v="No"/>
    <x v="0"/>
    <x v="0"/>
    <n v="0"/>
    <x v="1"/>
    <x v="3"/>
    <x v="0"/>
    <d v="1967-06-28T00:00:00"/>
    <n v="42303.69"/>
    <x v="2"/>
    <s v="tier - 2"/>
    <x v="5"/>
    <x v="40"/>
  </r>
  <r>
    <s v="Id2281"/>
    <s v="  Pierre"/>
    <n v="53.13"/>
    <n v="4.4400000000000004"/>
    <s v="No"/>
    <x v="1"/>
    <x v="0"/>
    <n v="1"/>
    <x v="1"/>
    <x v="0"/>
    <x v="2"/>
    <d v="1968-08-03T00:00:00"/>
    <n v="42478.6"/>
    <x v="2"/>
    <s v="tier - 2"/>
    <x v="2"/>
    <x v="36"/>
  </r>
  <r>
    <s v="Id2282"/>
    <s v="  Kate"/>
    <n v="20.46"/>
    <n v="4.0199999999999996"/>
    <s v="No"/>
    <x v="0"/>
    <x v="0"/>
    <n v="0"/>
    <x v="1"/>
    <x v="2"/>
    <x v="2"/>
    <d v="1967-06-27T00:00:00"/>
    <n v="42538.720000000001"/>
    <x v="2"/>
    <s v="tier - 3"/>
    <x v="2"/>
    <x v="40"/>
  </r>
  <r>
    <s v="Id2283"/>
    <s v="  David"/>
    <n v="43.01"/>
    <n v="5.44"/>
    <s v="No"/>
    <x v="1"/>
    <x v="0"/>
    <n v="1"/>
    <x v="1"/>
    <x v="0"/>
    <x v="2"/>
    <d v="1979-12-27T00:00:00"/>
    <n v="42560.43"/>
    <x v="2"/>
    <s v="tier - 3"/>
    <x v="0"/>
    <x v="25"/>
  </r>
  <r>
    <s v="Id2284"/>
    <s v="  Carla"/>
    <n v="15.01"/>
    <n v="4.1500000000000004"/>
    <s v="No"/>
    <x v="0"/>
    <x v="1"/>
    <n v="1"/>
    <x v="1"/>
    <x v="3"/>
    <x v="2"/>
    <d v="1971-11-03T00:00:00"/>
    <n v="42644.2"/>
    <x v="2"/>
    <s v="tier - 3"/>
    <x v="2"/>
    <x v="32"/>
  </r>
  <r>
    <s v="Id2285"/>
    <s v="  Alvaro Sr"/>
    <n v="41.14"/>
    <n v="6.02"/>
    <s v="No"/>
    <x v="1"/>
    <x v="0"/>
    <n v="1"/>
    <x v="1"/>
    <x v="0"/>
    <x v="1"/>
    <d v="1977-10-21T00:00:00"/>
    <n v="42760.5"/>
    <x v="2"/>
    <s v="tier - 2"/>
    <x v="1"/>
    <x v="26"/>
  </r>
  <r>
    <s v="Id2286"/>
    <s v="  Hope"/>
    <n v="16.55"/>
    <n v="7.73"/>
    <s v="No"/>
    <x v="0"/>
    <x v="0"/>
    <n v="0"/>
    <x v="1"/>
    <x v="3"/>
    <x v="0"/>
    <d v="1965-10-29T00:00:00"/>
    <n v="42764.12"/>
    <x v="2"/>
    <s v="tier - 2"/>
    <x v="2"/>
    <x v="39"/>
  </r>
  <r>
    <s v="Id2287"/>
    <s v="  Mark P"/>
    <n v="37.29"/>
    <n v="5.03"/>
    <s v="No"/>
    <x v="1"/>
    <x v="0"/>
    <n v="1"/>
    <x v="1"/>
    <x v="0"/>
    <x v="2"/>
    <d v="1972-09-10T00:00:00"/>
    <n v="42856.84"/>
    <x v="2"/>
    <s v="tier - 1"/>
    <x v="2"/>
    <x v="30"/>
  </r>
  <r>
    <s v="Id2288"/>
    <s v="  Desiree"/>
    <n v="16.739999999999998"/>
    <n v="4.08"/>
    <s v="Yes"/>
    <x v="0"/>
    <x v="0"/>
    <n v="0"/>
    <x v="1"/>
    <x v="3"/>
    <x v="2"/>
    <d v="1975-10-23T00:00:00"/>
    <n v="42969.85"/>
    <x v="2"/>
    <s v="tier - 3"/>
    <x v="0"/>
    <x v="31"/>
  </r>
  <r>
    <s v="Id2289"/>
    <s v="  Mario Jr"/>
    <n v="34.43"/>
    <n v="4.2699999999999996"/>
    <s v="No"/>
    <x v="1"/>
    <x v="0"/>
    <n v="1"/>
    <x v="1"/>
    <x v="0"/>
    <x v="2"/>
    <d v="1978-11-04T00:00:00"/>
    <n v="42983.46"/>
    <x v="2"/>
    <s v="tier - 2"/>
    <x v="1"/>
    <x v="27"/>
  </r>
  <r>
    <s v="Id2290"/>
    <s v="  Lusapho"/>
    <n v="34.1"/>
    <n v="4.07"/>
    <s v="No"/>
    <x v="1"/>
    <x v="0"/>
    <n v="1"/>
    <x v="1"/>
    <x v="0"/>
    <x v="2"/>
    <d v="1965-11-29T00:00:00"/>
    <n v="43073.760000000002"/>
    <x v="0"/>
    <s v="tier - 2"/>
    <x v="2"/>
    <x v="39"/>
  </r>
  <r>
    <s v="Id2291"/>
    <s v="  Erin C"/>
    <n v="19.3"/>
    <n v="10.36"/>
    <s v="No"/>
    <x v="0"/>
    <x v="0"/>
    <n v="0"/>
    <x v="1"/>
    <x v="2"/>
    <x v="0"/>
    <d v="1969-12-03T00:00:00"/>
    <n v="43254.42"/>
    <x v="0"/>
    <s v="tier - 2"/>
    <x v="5"/>
    <x v="34"/>
  </r>
  <r>
    <s v="Id2292"/>
    <s v="  Alan F"/>
    <n v="33.659999999999997"/>
    <n v="5.71"/>
    <s v="No"/>
    <x v="1"/>
    <x v="0"/>
    <n v="1"/>
    <x v="1"/>
    <x v="0"/>
    <x v="1"/>
    <d v="1965-08-22T00:00:00"/>
    <n v="43578.94"/>
    <x v="0"/>
    <s v="tier - 2"/>
    <x v="1"/>
    <x v="39"/>
  </r>
  <r>
    <s v="Id2293"/>
    <s v="  Ryan"/>
    <n v="33.33"/>
    <n v="6.08"/>
    <s v="No"/>
    <x v="1"/>
    <x v="0"/>
    <n v="1"/>
    <x v="1"/>
    <x v="0"/>
    <x v="1"/>
    <d v="1986-12-29T00:00:00"/>
    <n v="43753.34"/>
    <x v="0"/>
    <s v="tier - 1"/>
    <x v="3"/>
    <x v="18"/>
  </r>
  <r>
    <s v="Id2294"/>
    <s v="  Hope"/>
    <n v="21.84"/>
    <n v="5.71"/>
    <s v="No"/>
    <x v="1"/>
    <x v="0"/>
    <n v="1"/>
    <x v="1"/>
    <x v="2"/>
    <x v="1"/>
    <d v="1966-10-25T00:00:00"/>
    <n v="43813.87"/>
    <x v="0"/>
    <s v="tier - 2"/>
    <x v="0"/>
    <x v="37"/>
  </r>
  <r>
    <s v="Id2295"/>
    <s v="  Josh"/>
    <n v="16.87"/>
    <n v="9.1300000000000008"/>
    <s v="No"/>
    <x v="0"/>
    <x v="0"/>
    <n v="0"/>
    <x v="1"/>
    <x v="3"/>
    <x v="0"/>
    <d v="1966-07-02T00:00:00"/>
    <n v="43817.45"/>
    <x v="0"/>
    <s v="tier - 3"/>
    <x v="1"/>
    <x v="37"/>
  </r>
  <r>
    <s v="Id2296"/>
    <s v="  Jacob J"/>
    <n v="30.14"/>
    <n v="5.49"/>
    <s v="No"/>
    <x v="1"/>
    <x v="0"/>
    <n v="1"/>
    <x v="1"/>
    <x v="0"/>
    <x v="2"/>
    <d v="1980-11-10T00:00:00"/>
    <n v="43896.38"/>
    <x v="0"/>
    <s v="tier - 1"/>
    <x v="0"/>
    <x v="24"/>
  </r>
  <r>
    <s v="Id2297"/>
    <s v="  Jose Tomas"/>
    <n v="23.21"/>
    <n v="4.37"/>
    <s v="No"/>
    <x v="1"/>
    <x v="0"/>
    <n v="1"/>
    <x v="1"/>
    <x v="2"/>
    <x v="2"/>
    <d v="1966-10-05T00:00:00"/>
    <n v="43921.18"/>
    <x v="0"/>
    <s v="tier - 2"/>
    <x v="1"/>
    <x v="37"/>
  </r>
  <r>
    <s v="Id2298"/>
    <s v="  Mary Evan"/>
    <n v="17.170000000000002"/>
    <n v="8.4600000000000009"/>
    <s v="No"/>
    <x v="0"/>
    <x v="0"/>
    <n v="0"/>
    <x v="1"/>
    <x v="3"/>
    <x v="0"/>
    <d v="1988-07-16T00:00:00"/>
    <n v="43943.88"/>
    <x v="0"/>
    <s v="tier - 1"/>
    <x v="1"/>
    <x v="15"/>
  </r>
  <r>
    <s v="Id2299"/>
    <s v="  Justin K"/>
    <n v="15.61"/>
    <n v="5.28"/>
    <s v="No"/>
    <x v="0"/>
    <x v="0"/>
    <n v="1"/>
    <x v="1"/>
    <x v="3"/>
    <x v="2"/>
    <d v="1975-06-01T00:00:00"/>
    <n v="44202.65"/>
    <x v="0"/>
    <s v="tier - 2"/>
    <x v="0"/>
    <x v="28"/>
  </r>
  <r>
    <s v="Id2300"/>
    <s v="  Patrick"/>
    <n v="17.98"/>
    <n v="5.33"/>
    <s v="Yes"/>
    <x v="0"/>
    <x v="1"/>
    <n v="1"/>
    <x v="1"/>
    <x v="3"/>
    <x v="2"/>
    <d v="1968-11-24T00:00:00"/>
    <n v="44260.75"/>
    <x v="0"/>
    <s v="tier - 1"/>
    <x v="0"/>
    <x v="36"/>
  </r>
  <r>
    <s v="Id2301"/>
    <s v="  Roman"/>
    <n v="21.64"/>
    <n v="5.5"/>
    <s v="No"/>
    <x v="1"/>
    <x v="0"/>
    <n v="1"/>
    <x v="1"/>
    <x v="2"/>
    <x v="2"/>
    <d v="1971-10-29T00:00:00"/>
    <n v="44400.41"/>
    <x v="0"/>
    <s v="tier - 2"/>
    <x v="0"/>
    <x v="32"/>
  </r>
  <r>
    <s v="Id2302"/>
    <s v="  David"/>
    <n v="16.399999999999999"/>
    <n v="5.4"/>
    <s v="No"/>
    <x v="0"/>
    <x v="1"/>
    <n v="1"/>
    <x v="1"/>
    <x v="3"/>
    <x v="2"/>
    <d v="1967-09-14T00:00:00"/>
    <n v="44423.8"/>
    <x v="0"/>
    <s v="tier - 3"/>
    <x v="0"/>
    <x v="40"/>
  </r>
  <r>
    <s v="Id2303"/>
    <s v="  Evelyn L"/>
    <n v="15.77"/>
    <n v="6.05"/>
    <s v="Yes"/>
    <x v="0"/>
    <x v="0"/>
    <n v="1"/>
    <x v="1"/>
    <x v="3"/>
    <x v="1"/>
    <d v="2000-08-02T00:00:00"/>
    <n v="44501.4"/>
    <x v="0"/>
    <s v="tier - 3"/>
    <x v="0"/>
    <x v="10"/>
  </r>
  <r>
    <s v="Id2304"/>
    <s v="  Jim"/>
    <n v="18.27"/>
    <n v="11.46"/>
    <s v="No"/>
    <x v="0"/>
    <x v="0"/>
    <n v="0"/>
    <x v="1"/>
    <x v="3"/>
    <x v="0"/>
    <d v="1993-10-11T00:00:00"/>
    <n v="44585.46"/>
    <x v="0"/>
    <s v="tier - 2"/>
    <x v="2"/>
    <x v="1"/>
  </r>
  <r>
    <s v="Id2305"/>
    <s v="  Matthew S"/>
    <n v="16.489999999999998"/>
    <n v="8.48"/>
    <s v="No"/>
    <x v="0"/>
    <x v="0"/>
    <n v="0"/>
    <x v="1"/>
    <x v="3"/>
    <x v="0"/>
    <d v="1971-08-13T00:00:00"/>
    <n v="44641.2"/>
    <x v="0"/>
    <s v="tier - 3"/>
    <x v="8"/>
    <x v="32"/>
  </r>
  <r>
    <s v="Id2306"/>
    <s v="  Kenneth"/>
    <n v="16.14"/>
    <n v="4.8600000000000003"/>
    <s v="No"/>
    <x v="0"/>
    <x v="0"/>
    <n v="0"/>
    <x v="1"/>
    <x v="3"/>
    <x v="2"/>
    <d v="1962-12-17T00:00:00"/>
    <n v="45008.959999999999"/>
    <x v="0"/>
    <s v="tier - 2"/>
    <x v="0"/>
    <x v="41"/>
  </r>
  <r>
    <s v="Id2307"/>
    <s v="  Andrea"/>
    <n v="20.85"/>
    <n v="4.45"/>
    <s v="Yes"/>
    <x v="0"/>
    <x v="0"/>
    <n v="1"/>
    <x v="1"/>
    <x v="2"/>
    <x v="2"/>
    <d v="1974-08-09T00:00:00"/>
    <n v="45702.02"/>
    <x v="0"/>
    <s v="tier - 2"/>
    <x v="1"/>
    <x v="28"/>
  </r>
  <r>
    <s v="Id2308"/>
    <s v="  Kristina"/>
    <n v="15.88"/>
    <n v="4.3600000000000003"/>
    <s v="No"/>
    <x v="0"/>
    <x v="0"/>
    <n v="0"/>
    <x v="1"/>
    <x v="3"/>
    <x v="2"/>
    <d v="1960-12-21T00:00:00"/>
    <n v="45710.21"/>
    <x v="0"/>
    <s v="tier - 2"/>
    <x v="5"/>
    <x v="44"/>
  </r>
  <r>
    <s v="Id2309"/>
    <s v="  Kristen"/>
    <n v="20.66"/>
    <n v="5.8"/>
    <s v="No"/>
    <x v="1"/>
    <x v="0"/>
    <n v="1"/>
    <x v="1"/>
    <x v="2"/>
    <x v="1"/>
    <d v="1979-08-12T00:00:00"/>
    <n v="45863.21"/>
    <x v="0"/>
    <s v="tier - 1"/>
    <x v="0"/>
    <x v="25"/>
  </r>
  <r>
    <s v="Id2310"/>
    <s v="  Matthew"/>
    <n v="20.399999999999999"/>
    <n v="5.27"/>
    <s v="No"/>
    <x v="0"/>
    <x v="0"/>
    <n v="0"/>
    <x v="1"/>
    <x v="2"/>
    <x v="2"/>
    <d v="1985-09-30T00:00:00"/>
    <n v="46113.51"/>
    <x v="0"/>
    <s v="tier - 3"/>
    <x v="2"/>
    <x v="20"/>
  </r>
  <r>
    <s v="Id2311"/>
    <s v="  Kathleen"/>
    <n v="25.19"/>
    <n v="5.64"/>
    <s v="Yes"/>
    <x v="0"/>
    <x v="0"/>
    <n v="0"/>
    <x v="1"/>
    <x v="1"/>
    <x v="2"/>
    <d v="1962-12-04T00:00:00"/>
    <n v="46130.53"/>
    <x v="2"/>
    <s v="tier - 1"/>
    <x v="1"/>
    <x v="41"/>
  </r>
  <r>
    <s v="Id2312"/>
    <s v="  Lindsey"/>
    <n v="20.54"/>
    <n v="4.2"/>
    <s v="Yes"/>
    <x v="0"/>
    <x v="0"/>
    <n v="1"/>
    <x v="1"/>
    <x v="2"/>
    <x v="2"/>
    <d v="1976-12-02T00:00:00"/>
    <n v="46151.12"/>
    <x v="2"/>
    <s v="tier - 3"/>
    <x v="0"/>
    <x v="35"/>
  </r>
  <r>
    <s v="Id2313"/>
    <s v="  Robert"/>
    <n v="20.13"/>
    <n v="5.42"/>
    <s v="No"/>
    <x v="0"/>
    <x v="0"/>
    <n v="0"/>
    <x v="1"/>
    <x v="2"/>
    <x v="2"/>
    <d v="1978-08-17T00:00:00"/>
    <n v="46200.99"/>
    <x v="2"/>
    <s v="tier - 1"/>
    <x v="0"/>
    <x v="27"/>
  </r>
  <r>
    <s v="Id2314"/>
    <s v="  Sarah E"/>
    <n v="18.93"/>
    <n v="6.11"/>
    <s v="No"/>
    <x v="0"/>
    <x v="1"/>
    <n v="1"/>
    <x v="1"/>
    <x v="2"/>
    <x v="1"/>
    <d v="1971-12-06T00:00:00"/>
    <n v="46255.11"/>
    <x v="2"/>
    <s v="tier - 3"/>
    <x v="8"/>
    <x v="32"/>
  </r>
  <r>
    <s v="Id2315"/>
    <s v="  Flannery"/>
    <n v="24.14"/>
    <n v="5.29"/>
    <s v="No"/>
    <x v="1"/>
    <x v="0"/>
    <n v="1"/>
    <x v="1"/>
    <x v="2"/>
    <x v="2"/>
    <d v="1961-08-08T00:00:00"/>
    <n v="46599.11"/>
    <x v="2"/>
    <s v="tier - 1"/>
    <x v="0"/>
    <x v="43"/>
  </r>
  <r>
    <s v="Id2316"/>
    <s v="  John T"/>
    <n v="25.03"/>
    <n v="5.91"/>
    <s v="No"/>
    <x v="1"/>
    <x v="0"/>
    <n v="1"/>
    <x v="1"/>
    <x v="1"/>
    <x v="1"/>
    <d v="1969-06-23T00:00:00"/>
    <n v="46661.440000000002"/>
    <x v="2"/>
    <s v="tier - 3"/>
    <x v="1"/>
    <x v="34"/>
  </r>
  <r>
    <s v="Id2317"/>
    <s v="  Koji"/>
    <n v="20.47"/>
    <n v="5.81"/>
    <s v="Yes"/>
    <x v="0"/>
    <x v="0"/>
    <n v="1"/>
    <x v="1"/>
    <x v="2"/>
    <x v="1"/>
    <d v="1960-11-17T00:00:00"/>
    <n v="46718.16"/>
    <x v="2"/>
    <s v="tier - 1"/>
    <x v="1"/>
    <x v="44"/>
  </r>
  <r>
    <s v="Id2318"/>
    <s v="  Candice M"/>
    <n v="18.82"/>
    <n v="5.51"/>
    <s v="Yes"/>
    <x v="0"/>
    <x v="0"/>
    <n v="0"/>
    <x v="1"/>
    <x v="2"/>
    <x v="2"/>
    <d v="1958-09-15T00:00:00"/>
    <n v="46889.26"/>
    <x v="0"/>
    <s v="tier - 3"/>
    <x v="0"/>
    <x v="46"/>
  </r>
  <r>
    <s v="Id2319"/>
    <s v="  Theodore A"/>
    <n v="17.079999999999998"/>
    <n v="5.73"/>
    <s v="No"/>
    <x v="0"/>
    <x v="1"/>
    <n v="1"/>
    <x v="1"/>
    <x v="3"/>
    <x v="1"/>
    <d v="1959-07-14T00:00:00"/>
    <n v="47055.53"/>
    <x v="0"/>
    <s v="tier - 1"/>
    <x v="0"/>
    <x v="45"/>
  </r>
  <r>
    <s v="Id2320"/>
    <s v="  Lindy"/>
    <n v="19.21"/>
    <n v="5.53"/>
    <s v="Yes"/>
    <x v="0"/>
    <x v="0"/>
    <n v="0"/>
    <x v="1"/>
    <x v="2"/>
    <x v="2"/>
    <d v="1970-12-28T00:00:00"/>
    <n v="47269.85"/>
    <x v="2"/>
    <s v="tier - 2"/>
    <x v="0"/>
    <x v="33"/>
  </r>
  <r>
    <s v="Id2321"/>
    <s v="  Thomas"/>
    <n v="17.86"/>
    <n v="5.43"/>
    <s v="No"/>
    <x v="0"/>
    <x v="1"/>
    <n v="1"/>
    <x v="1"/>
    <x v="3"/>
    <x v="2"/>
    <d v="1958-09-03T00:00:00"/>
    <n v="47291.06"/>
    <x v="0"/>
    <s v="tier - 1"/>
    <x v="2"/>
    <x v="46"/>
  </r>
  <r>
    <s v="Id2322"/>
    <s v="  Holly"/>
    <n v="21.38"/>
    <n v="8.01"/>
    <s v="No"/>
    <x v="0"/>
    <x v="0"/>
    <n v="0"/>
    <x v="1"/>
    <x v="2"/>
    <x v="0"/>
    <d v="1959-10-04T00:00:00"/>
    <n v="47305.31"/>
    <x v="0"/>
    <s v="tier - 1"/>
    <x v="2"/>
    <x v="45"/>
  </r>
  <r>
    <s v="Id2323"/>
    <s v="  Matthew"/>
    <n v="23.35"/>
    <n v="5.94"/>
    <s v="No"/>
    <x v="0"/>
    <x v="0"/>
    <n v="0"/>
    <x v="1"/>
    <x v="2"/>
    <x v="1"/>
    <d v="1961-06-13T00:00:00"/>
    <n v="47403.88"/>
    <x v="2"/>
    <s v="tier - 3"/>
    <x v="2"/>
    <x v="43"/>
  </r>
  <r>
    <s v="Id2324"/>
    <s v="  Meghan K"/>
    <n v="22.24"/>
    <n v="5.04"/>
    <s v="No"/>
    <x v="0"/>
    <x v="0"/>
    <n v="0"/>
    <x v="1"/>
    <x v="2"/>
    <x v="2"/>
    <d v="1971-09-27T00:00:00"/>
    <n v="47462.89"/>
    <x v="2"/>
    <s v="tier - 2"/>
    <x v="0"/>
    <x v="32"/>
  </r>
  <r>
    <s v="Id2325"/>
    <s v="  Fred"/>
    <n v="24.76"/>
    <n v="4.54"/>
    <s v="Yes"/>
    <x v="0"/>
    <x v="0"/>
    <n v="0"/>
    <x v="1"/>
    <x v="2"/>
    <x v="2"/>
    <d v="1964-11-07T00:00:00"/>
    <n v="47496.49"/>
    <x v="2"/>
    <s v="tier - 3"/>
    <x v="1"/>
    <x v="38"/>
  </r>
  <r>
    <s v="Id2326"/>
    <s v="  Sebastian"/>
    <n v="20.100000000000001"/>
    <n v="5.6"/>
    <s v="Yes"/>
    <x v="0"/>
    <x v="1"/>
    <n v="1"/>
    <x v="1"/>
    <x v="2"/>
    <x v="2"/>
    <d v="1963-08-05T00:00:00"/>
    <n v="47896.79"/>
    <x v="2"/>
    <s v="tier - 3"/>
    <x v="8"/>
    <x v="42"/>
  </r>
  <r>
    <s v="Id2327"/>
    <s v="  Laura"/>
    <n v="21.77"/>
    <n v="10.67"/>
    <s v="No"/>
    <x v="0"/>
    <x v="0"/>
    <n v="0"/>
    <x v="1"/>
    <x v="2"/>
    <x v="0"/>
    <d v="1958-11-16T00:00:00"/>
    <n v="47928.03"/>
    <x v="0"/>
    <s v="tier - 3"/>
    <x v="2"/>
    <x v="46"/>
  </r>
  <r>
    <s v="Id2328"/>
    <s v="  Nicole"/>
    <n v="17.82"/>
    <n v="5.26"/>
    <s v="Yes"/>
    <x v="0"/>
    <x v="0"/>
    <n v="1"/>
    <x v="1"/>
    <x v="3"/>
    <x v="2"/>
    <d v="1962-08-27T00:00:00"/>
    <n v="48173.36"/>
    <x v="2"/>
    <s v="tier - 3"/>
    <x v="2"/>
    <x v="41"/>
  </r>
  <r>
    <s v="Id2329"/>
    <s v="  Susan E"/>
    <n v="17.07"/>
    <n v="5.22"/>
    <s v="No"/>
    <x v="0"/>
    <x v="1"/>
    <n v="1"/>
    <x v="1"/>
    <x v="3"/>
    <x v="2"/>
    <d v="1961-12-21T00:00:00"/>
    <n v="48517.56"/>
    <x v="2"/>
    <s v="tier - 3"/>
    <x v="8"/>
    <x v="43"/>
  </r>
  <r>
    <s v="Id2330"/>
    <s v="  Katy"/>
    <n v="22.24"/>
    <n v="4.29"/>
    <s v="Yes"/>
    <x v="0"/>
    <x v="0"/>
    <n v="0"/>
    <x v="1"/>
    <x v="2"/>
    <x v="2"/>
    <d v="1968-12-01T00:00:00"/>
    <n v="48549.18"/>
    <x v="2"/>
    <s v="tier - 3"/>
    <x v="5"/>
    <x v="36"/>
  </r>
  <r>
    <s v="Id2331"/>
    <s v="  Jordan"/>
    <n v="22.34"/>
    <n v="5.57"/>
    <s v="No"/>
    <x v="0"/>
    <x v="0"/>
    <n v="1"/>
    <x v="1"/>
    <x v="2"/>
    <x v="2"/>
    <d v="1962-10-11T00:00:00"/>
    <n v="48673.56"/>
    <x v="2"/>
    <s v="tier - 2"/>
    <x v="0"/>
    <x v="41"/>
  </r>
  <r>
    <s v="Id2332"/>
    <s v="  Juan D"/>
    <n v="17.7"/>
    <n v="6.28"/>
    <s v="No"/>
    <x v="0"/>
    <x v="0"/>
    <n v="1"/>
    <x v="1"/>
    <x v="3"/>
    <x v="1"/>
    <d v="1965-10-27T00:00:00"/>
    <n v="48675.519999999997"/>
    <x v="2"/>
    <s v="tier - 2"/>
    <x v="0"/>
    <x v="39"/>
  </r>
  <r>
    <s v="Id2333"/>
    <s v="  Julie"/>
    <n v="16.47"/>
    <n v="6.35"/>
    <s v="No"/>
    <x v="0"/>
    <x v="1"/>
    <n v="1"/>
    <x v="1"/>
    <x v="3"/>
    <x v="1"/>
    <d v="1959-07-22T00:00:00"/>
    <n v="48824.45"/>
    <x v="0"/>
    <s v="tier - 1"/>
    <x v="2"/>
    <x v="45"/>
  </r>
  <r>
    <s v="Id2334"/>
    <s v="  Evan P"/>
    <n v="17.600000000000001"/>
    <n v="4.3899999999999997"/>
    <s v="No"/>
    <x v="0"/>
    <x v="0"/>
    <n v="1"/>
    <x v="1"/>
    <x v="3"/>
    <x v="2"/>
    <d v="1978-12-29T00:00:00"/>
    <n v="48885.14"/>
    <x v="2"/>
    <s v="tier - 2"/>
    <x v="0"/>
    <x v="27"/>
  </r>
  <r>
    <s v="Id2335"/>
    <s v="  Aaron K"/>
    <n v="17.579999999999998"/>
    <n v="4.51"/>
    <s v="No"/>
    <x v="0"/>
    <x v="0"/>
    <n v="1"/>
    <x v="1"/>
    <x v="3"/>
    <x v="2"/>
    <d v="1963-09-04T00:00:00"/>
    <n v="48970.25"/>
    <x v="2"/>
    <s v="tier - 2"/>
    <x v="0"/>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0476E-6431-4EC7-A1B9-35B165A5A0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6:K9"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pivotField showAll="0">
      <items count="4">
        <item x="0"/>
        <item x="2"/>
        <item x="1"/>
        <item t="default"/>
      </items>
    </pivotField>
    <pivotField numFmtId="14"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5" count="1" selected="0">
            <x v="0"/>
          </reference>
        </references>
      </pivotArea>
    </chartFormat>
    <chartFormat chart="9" format="14">
      <pivotArea type="data" outline="0" fieldPosition="0">
        <references count="2">
          <reference field="4294967294" count="1" selected="0">
            <x v="0"/>
          </reference>
          <reference field="5" count="1" selected="0">
            <x v="1"/>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5" count="1" selected="0">
            <x v="0"/>
          </reference>
        </references>
      </pivotArea>
    </chartFormat>
    <chartFormat chart="9"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D9619-1AAB-412B-BCC3-E772F51AD3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6:D9"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B1182-3B3E-4D7B-99EA-371FB16566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8:D4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showAll="0">
      <items count="4">
        <item x="2"/>
        <item h="1" x="0"/>
        <item h="1" x="1"/>
        <item t="default"/>
      </items>
    </pivotField>
    <pivotField showAll="0"/>
    <pivotField axis="axisRow" showAll="0">
      <items count="17">
        <item x="2"/>
        <item x="1"/>
        <item x="0"/>
        <item x="10"/>
        <item x="3"/>
        <item x="5"/>
        <item x="12"/>
        <item x="6"/>
        <item x="4"/>
        <item x="13"/>
        <item x="11"/>
        <item x="15"/>
        <item x="9"/>
        <item x="8"/>
        <item x="7"/>
        <item x="14"/>
        <item t="default"/>
      </items>
    </pivotField>
    <pivotField showAll="0"/>
  </pivotFields>
  <rowFields count="1">
    <field x="15"/>
  </rowFields>
  <rowItems count="13">
    <i>
      <x/>
    </i>
    <i>
      <x v="1"/>
    </i>
    <i>
      <x v="2"/>
    </i>
    <i>
      <x v="3"/>
    </i>
    <i>
      <x v="4"/>
    </i>
    <i>
      <x v="5"/>
    </i>
    <i>
      <x v="6"/>
    </i>
    <i>
      <x v="7"/>
    </i>
    <i>
      <x v="8"/>
    </i>
    <i>
      <x v="12"/>
    </i>
    <i>
      <x v="13"/>
    </i>
    <i>
      <x v="15"/>
    </i>
    <i t="grand">
      <x/>
    </i>
  </rowItems>
  <colItems count="1">
    <i/>
  </colItems>
  <dataFields count="1">
    <dataField name="Average of charges" fld="12" subtotal="average" baseField="0" baseItem="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F84934-9E99-411A-83E5-248F3A7829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7:D24"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4">
        <item x="0"/>
        <item x="2"/>
        <item x="1"/>
        <item t="default"/>
      </items>
    </pivotField>
    <pivotField numFmtId="14" showAll="0"/>
    <pivotField dataField="1" numFmtId="166" showAll="0"/>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346196-18EA-4E15-942E-29C872B75C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7:D56"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numFmtId="14" showAll="0"/>
    <pivotField dataField="1" numFmtId="166"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1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8CD455-903E-4E0F-8EB8-DFCF5B23FE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62:E111"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items count="4">
        <item x="0"/>
        <item x="2"/>
        <item x="1"/>
        <item t="default"/>
      </items>
    </pivotField>
    <pivotField numFmtId="14" showAll="0"/>
    <pivotField numFmtId="166" showAll="0"/>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B42E86CB-226D-4286-A908-5915E2970498}" sourceName="Hospital tier">
  <pivotTables>
    <pivotTable tabId="11" name="PivotTable5"/>
  </pivotTables>
  <data>
    <tabular pivotCacheId="1417639362">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979AADB-2A63-46A4-B9D9-26D7A6875AD5}" sourceName="Weight Status">
  <pivotTables>
    <pivotTable tabId="10" name="PivotTable1"/>
  </pivotTables>
  <data>
    <tabular pivotCacheId="141763936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D660F3A-F3FC-424E-A75B-4F0870CAA6C1}" sourceName="Diabetes Status">
  <pivotTables>
    <pivotTable tabId="10" name="PivotTable1"/>
    <pivotTable tabId="11" name="PivotTable4"/>
    <pivotTable tabId="11" name="PivotTable5"/>
    <pivotTable tabId="12" name="PivotTable6"/>
    <pivotTable tabId="12" name="PivotTable7"/>
    <pivotTable tabId="10" name="PivotTable3"/>
  </pivotTables>
  <data>
    <tabular pivotCacheId="14176393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D990FBF7-4BFF-4165-8F4A-96CC27DB2377}" cache="Slicer_Hospital_tier" caption="Hospital t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21EB13A-578A-4CAB-AB6B-021E11A352A7}" cache="Slicer_Weight_Status" caption="Weight Status" columnCount="4" rowHeight="234950"/>
  <slicer name="Diabetes Status" xr10:uid="{70777CED-DF61-42B5-84A8-13C056475670}" cache="Slicer_Diabetes_Status" caption="Diabetes Statu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54BE8-8DF1-46A8-B882-734ACC74A370}" name="Table1" displayName="Table1" ref="A1:Q2330" totalsRowShown="0" headerRowDxfId="20" headerRowBorderDxfId="19" tableBorderDxfId="18" totalsRowBorderDxfId="17">
  <autoFilter ref="A1:Q2330" xr:uid="{76554BE8-8DF1-46A8-B882-734ACC74A370}"/>
  <tableColumns count="17">
    <tableColumn id="1" xr3:uid="{2278DFC7-AA93-45AD-861D-701D5DE07EE8}" name="Customer ID" dataDxfId="16"/>
    <tableColumn id="2" xr3:uid="{5619F385-FBCF-4AB9-AE9F-6A2239A630D2}" name="First Name" dataDxfId="15">
      <calculatedColumnFormula>VLOOKUP(A2,'Data _Transformation'!A1:Q2330,2,FALSE)</calculatedColumnFormula>
    </tableColumn>
    <tableColumn id="3" xr3:uid="{7618D3D1-5993-4BAA-8258-55C96AD7727B}" name="BMI" dataDxfId="14">
      <calculatedColumnFormula>VLOOKUP(A2,'Data _Transformation'!A1:Q2330,3,FALSE)</calculatedColumnFormula>
    </tableColumn>
    <tableColumn id="4" xr3:uid="{D35ACCE8-7414-4E4A-9179-8F744410ADE5}" name="HBA1C" dataDxfId="13">
      <calculatedColumnFormula>VLOOKUP(A2,'Data _Transformation'!A1:Q2330,4,FALSE)</calculatedColumnFormula>
    </tableColumn>
    <tableColumn id="5" xr3:uid="{E11F3248-988C-47CA-AEFC-03CA64FD1D13}" name="Heart Issues" dataDxfId="12">
      <calculatedColumnFormula>VLOOKUP(A2,'Data _Transformation'!A1:Q2330,5,FALSE)</calculatedColumnFormula>
    </tableColumn>
    <tableColumn id="6" xr3:uid="{689E1976-5682-4429-9146-84673E71F565}" name="Any Transplants" dataDxfId="11">
      <calculatedColumnFormula>VLOOKUP(A2,'Data _Transformation'!A1:Q2330,6,FALSE)</calculatedColumnFormula>
    </tableColumn>
    <tableColumn id="7" xr3:uid="{968D6E02-50DC-4059-B254-CD723E73BAAC}" name="Cancer history" dataDxfId="10">
      <calculatedColumnFormula>VLOOKUP(A2,'Data _Transformation'!A1:Q2330,7,FALSE)</calculatedColumnFormula>
    </tableColumn>
    <tableColumn id="8" xr3:uid="{D9DEA928-6B0A-42D3-835C-68971B6BB100}" name="Number Of Major Surgeries" dataDxfId="9">
      <calculatedColumnFormula>VLOOKUP(A2,'Data _Transformation'!A1:Q2330,8,FALSE)</calculatedColumnFormula>
    </tableColumn>
    <tableColumn id="9" xr3:uid="{90CCFEA9-BDF1-4DF0-994D-64E84CF26F5D}" name="Smoking Habit" dataDxfId="8">
      <calculatedColumnFormula>VLOOKUP(A2,'Data _Transformation'!A1:Q2330,9,FALSE)</calculatedColumnFormula>
    </tableColumn>
    <tableColumn id="10" xr3:uid="{AF0D31ED-ED07-49CA-B62F-3B5BE01028B9}" name="Weight Status" dataDxfId="7">
      <calculatedColumnFormula>VLOOKUP(A2,'Data _Transformation'!A1:Q2330,10,FALSE)</calculatedColumnFormula>
    </tableColumn>
    <tableColumn id="11" xr3:uid="{EDE44099-63BC-4D69-8F6B-A12B004C2199}" name="Diabetes Status" dataDxfId="6">
      <calculatedColumnFormula>VLOOKUP(A2,'Data _Transformation'!A1:Q2330,11,FALSE)</calculatedColumnFormula>
    </tableColumn>
    <tableColumn id="12" xr3:uid="{614F68F5-1DEE-4834-AC4D-BA2D6301864B}" name="DOB" dataDxfId="5">
      <calculatedColumnFormula>VLOOKUP(A2,'Data _Transformation'!A1:Q2330,12,FALSE)</calculatedColumnFormula>
    </tableColumn>
    <tableColumn id="13" xr3:uid="{BDF31E76-689B-4EE4-A775-BB29B2A2D3EF}" name="charges" dataDxfId="4">
      <calculatedColumnFormula>VLOOKUP(A2,'Data _Transformation'!A1:Q2330,13,FALSE)</calculatedColumnFormula>
    </tableColumn>
    <tableColumn id="14" xr3:uid="{EFFDC951-5D0C-4110-9EA1-01825513A41A}" name="Hospital tier" dataDxfId="3">
      <calculatedColumnFormula>VLOOKUP(A2,'Data _Transformation'!A1:Q2330,14,FALSE)</calculatedColumnFormula>
    </tableColumn>
    <tableColumn id="15" xr3:uid="{0227DA3B-F534-4F7E-9330-3017ABCC877C}" name="City tier" dataDxfId="2">
      <calculatedColumnFormula>VLOOKUP(A2,'Data _Transformation'!A1:Q2330,15,FALSE)</calculatedColumnFormula>
    </tableColumn>
    <tableColumn id="16" xr3:uid="{25F0625C-FFFC-46C2-8E7A-3ADA80AE6DAB}" name="State ID" dataDxfId="1">
      <calculatedColumnFormula>VLOOKUP(A2,'Data _Transformation'!A1:Q2330,16,0)</calculatedColumnFormula>
    </tableColumn>
    <tableColumn id="17" xr3:uid="{6273AB4A-3BDF-44B6-A753-795D134AA206}" name="AGE" dataDxfId="0">
      <calculatedColumnFormula>VLOOKUP(A2,'Data _Transformation'!A1:Q2330,17,0)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Z2336"/>
  <sheetViews>
    <sheetView topLeftCell="A2309" workbookViewId="0">
      <selection activeCell="D2326" sqref="D2326"/>
    </sheetView>
  </sheetViews>
  <sheetFormatPr defaultColWidth="14.44140625" defaultRowHeight="15" customHeight="1" x14ac:dyDescent="0.3"/>
  <cols>
    <col min="1" max="1" width="15.5546875" customWidth="1"/>
    <col min="2" max="2" width="37.44140625" customWidth="1"/>
    <col min="3" max="26" width="8.6640625" customWidth="1"/>
  </cols>
  <sheetData>
    <row r="1" spans="1:26" ht="18.75" customHeight="1" x14ac:dyDescent="0.3">
      <c r="A1" s="1" t="s">
        <v>0</v>
      </c>
      <c r="B1" s="2" t="s">
        <v>1</v>
      </c>
      <c r="C1" s="3"/>
      <c r="D1" s="3"/>
      <c r="E1" s="3"/>
      <c r="F1" s="3"/>
      <c r="G1" s="3"/>
      <c r="H1" s="3"/>
      <c r="I1" s="3"/>
      <c r="J1" s="3"/>
      <c r="K1" s="3"/>
      <c r="L1" s="3"/>
      <c r="M1" s="3"/>
      <c r="N1" s="3"/>
      <c r="O1" s="3"/>
      <c r="P1" s="3"/>
      <c r="Q1" s="3"/>
      <c r="R1" s="3"/>
      <c r="S1" s="3"/>
      <c r="T1" s="3"/>
      <c r="U1" s="3"/>
      <c r="V1" s="3"/>
      <c r="W1" s="3"/>
      <c r="X1" s="3"/>
      <c r="Y1" s="3"/>
      <c r="Z1" s="3"/>
    </row>
    <row r="2" spans="1:26" ht="14.25" customHeight="1" x14ac:dyDescent="0.3">
      <c r="A2" s="4" t="s">
        <v>2</v>
      </c>
      <c r="B2" s="4" t="s">
        <v>3</v>
      </c>
    </row>
    <row r="3" spans="1:26" ht="14.25" customHeight="1" x14ac:dyDescent="0.3">
      <c r="A3" s="4" t="s">
        <v>4</v>
      </c>
      <c r="B3" s="4" t="s">
        <v>5</v>
      </c>
    </row>
    <row r="4" spans="1:26" ht="14.25" customHeight="1" x14ac:dyDescent="0.3">
      <c r="A4" s="4" t="s">
        <v>6</v>
      </c>
      <c r="B4" s="4" t="s">
        <v>7</v>
      </c>
    </row>
    <row r="5" spans="1:26" ht="14.25" customHeight="1" x14ac:dyDescent="0.3">
      <c r="A5" s="4" t="s">
        <v>8</v>
      </c>
      <c r="B5" s="4" t="s">
        <v>9</v>
      </c>
    </row>
    <row r="6" spans="1:26" ht="14.25" customHeight="1" x14ac:dyDescent="0.3">
      <c r="A6" s="4" t="s">
        <v>10</v>
      </c>
      <c r="B6" s="4" t="s">
        <v>12</v>
      </c>
    </row>
    <row r="7" spans="1:26" ht="14.25" customHeight="1" x14ac:dyDescent="0.3">
      <c r="A7" s="4" t="s">
        <v>14</v>
      </c>
      <c r="B7" s="4" t="s">
        <v>15</v>
      </c>
    </row>
    <row r="8" spans="1:26" ht="14.25" customHeight="1" x14ac:dyDescent="0.3">
      <c r="A8" s="4" t="s">
        <v>18</v>
      </c>
      <c r="B8" s="4" t="s">
        <v>19</v>
      </c>
    </row>
    <row r="9" spans="1:26" ht="14.25" customHeight="1" x14ac:dyDescent="0.3">
      <c r="A9" s="4" t="s">
        <v>23</v>
      </c>
      <c r="B9" s="4" t="s">
        <v>24</v>
      </c>
    </row>
    <row r="10" spans="1:26" ht="14.25" customHeight="1" x14ac:dyDescent="0.3">
      <c r="A10" s="4" t="s">
        <v>26</v>
      </c>
      <c r="B10" s="4" t="s">
        <v>27</v>
      </c>
    </row>
    <row r="11" spans="1:26" ht="14.25" customHeight="1" x14ac:dyDescent="0.3">
      <c r="A11" s="4" t="s">
        <v>30</v>
      </c>
      <c r="B11" s="4" t="s">
        <v>31</v>
      </c>
    </row>
    <row r="12" spans="1:26" ht="14.25" customHeight="1" x14ac:dyDescent="0.3">
      <c r="A12" s="4" t="s">
        <v>34</v>
      </c>
      <c r="B12" s="4" t="s">
        <v>36</v>
      </c>
    </row>
    <row r="13" spans="1:26" ht="14.25" customHeight="1" x14ac:dyDescent="0.3">
      <c r="A13" s="4" t="s">
        <v>40</v>
      </c>
      <c r="B13" s="4" t="s">
        <v>42</v>
      </c>
    </row>
    <row r="14" spans="1:26" ht="14.25" customHeight="1" x14ac:dyDescent="0.3">
      <c r="A14" s="4" t="s">
        <v>44</v>
      </c>
      <c r="B14" s="4" t="s">
        <v>45</v>
      </c>
    </row>
    <row r="15" spans="1:26" ht="14.25" customHeight="1" x14ac:dyDescent="0.3">
      <c r="A15" s="4" t="s">
        <v>46</v>
      </c>
      <c r="B15" s="4" t="s">
        <v>47</v>
      </c>
    </row>
    <row r="16" spans="1:26" ht="14.25" customHeight="1" x14ac:dyDescent="0.3">
      <c r="A16" s="4" t="s">
        <v>48</v>
      </c>
      <c r="B16" s="4" t="s">
        <v>49</v>
      </c>
    </row>
    <row r="17" spans="1:2" ht="14.25" customHeight="1" x14ac:dyDescent="0.3">
      <c r="A17" s="4" t="s">
        <v>50</v>
      </c>
      <c r="B17" s="4" t="s">
        <v>51</v>
      </c>
    </row>
    <row r="18" spans="1:2" ht="14.25" customHeight="1" x14ac:dyDescent="0.3">
      <c r="A18" s="4" t="s">
        <v>52</v>
      </c>
      <c r="B18" s="4" t="s">
        <v>53</v>
      </c>
    </row>
    <row r="19" spans="1:2" ht="14.25" customHeight="1" x14ac:dyDescent="0.3">
      <c r="A19" s="4" t="s">
        <v>54</v>
      </c>
      <c r="B19" s="4" t="s">
        <v>55</v>
      </c>
    </row>
    <row r="20" spans="1:2" ht="14.25" customHeight="1" x14ac:dyDescent="0.3">
      <c r="A20" s="4" t="s">
        <v>57</v>
      </c>
      <c r="B20" s="4" t="s">
        <v>58</v>
      </c>
    </row>
    <row r="21" spans="1:2" ht="14.25" customHeight="1" x14ac:dyDescent="0.3">
      <c r="A21" s="4" t="s">
        <v>60</v>
      </c>
      <c r="B21" s="4" t="s">
        <v>61</v>
      </c>
    </row>
    <row r="22" spans="1:2" ht="14.25" customHeight="1" x14ac:dyDescent="0.3">
      <c r="A22" s="4" t="s">
        <v>63</v>
      </c>
      <c r="B22" s="4" t="s">
        <v>65</v>
      </c>
    </row>
    <row r="23" spans="1:2" ht="14.25" customHeight="1" x14ac:dyDescent="0.3">
      <c r="A23" s="4" t="s">
        <v>67</v>
      </c>
      <c r="B23" s="4" t="s">
        <v>68</v>
      </c>
    </row>
    <row r="24" spans="1:2" ht="14.25" customHeight="1" x14ac:dyDescent="0.3">
      <c r="A24" s="4" t="s">
        <v>70</v>
      </c>
      <c r="B24" s="4" t="s">
        <v>71</v>
      </c>
    </row>
    <row r="25" spans="1:2" ht="14.25" customHeight="1" x14ac:dyDescent="0.3">
      <c r="A25" s="4" t="s">
        <v>73</v>
      </c>
      <c r="B25" s="4" t="s">
        <v>74</v>
      </c>
    </row>
    <row r="26" spans="1:2" ht="14.25" customHeight="1" x14ac:dyDescent="0.3">
      <c r="A26" s="4" t="s">
        <v>76</v>
      </c>
      <c r="B26" s="4" t="s">
        <v>77</v>
      </c>
    </row>
    <row r="27" spans="1:2" ht="14.25" customHeight="1" x14ac:dyDescent="0.3">
      <c r="A27" s="4" t="s">
        <v>78</v>
      </c>
      <c r="B27" s="4" t="s">
        <v>79</v>
      </c>
    </row>
    <row r="28" spans="1:2" ht="14.25" customHeight="1" x14ac:dyDescent="0.3">
      <c r="A28" s="4" t="s">
        <v>81</v>
      </c>
      <c r="B28" s="4" t="s">
        <v>82</v>
      </c>
    </row>
    <row r="29" spans="1:2" ht="14.25" customHeight="1" x14ac:dyDescent="0.3">
      <c r="A29" s="4" t="s">
        <v>84</v>
      </c>
      <c r="B29" s="4" t="s">
        <v>85</v>
      </c>
    </row>
    <row r="30" spans="1:2" ht="14.25" customHeight="1" x14ac:dyDescent="0.3">
      <c r="A30" s="4" t="s">
        <v>86</v>
      </c>
      <c r="B30" s="4" t="s">
        <v>87</v>
      </c>
    </row>
    <row r="31" spans="1:2" ht="14.25" customHeight="1" x14ac:dyDescent="0.3">
      <c r="A31" s="4" t="s">
        <v>88</v>
      </c>
      <c r="B31" s="4" t="s">
        <v>89</v>
      </c>
    </row>
    <row r="32" spans="1:2" ht="14.25" customHeight="1" x14ac:dyDescent="0.3">
      <c r="A32" s="4" t="s">
        <v>90</v>
      </c>
      <c r="B32" s="4" t="s">
        <v>91</v>
      </c>
    </row>
    <row r="33" spans="1:2" ht="14.25" customHeight="1" x14ac:dyDescent="0.3">
      <c r="A33" s="4" t="s">
        <v>94</v>
      </c>
      <c r="B33" s="4" t="s">
        <v>95</v>
      </c>
    </row>
    <row r="34" spans="1:2" ht="14.25" customHeight="1" x14ac:dyDescent="0.3">
      <c r="A34" s="4" t="s">
        <v>96</v>
      </c>
      <c r="B34" s="4" t="s">
        <v>97</v>
      </c>
    </row>
    <row r="35" spans="1:2" ht="14.25" customHeight="1" x14ac:dyDescent="0.3">
      <c r="A35" s="4" t="s">
        <v>98</v>
      </c>
      <c r="B35" s="4" t="s">
        <v>100</v>
      </c>
    </row>
    <row r="36" spans="1:2" ht="14.25" customHeight="1" x14ac:dyDescent="0.3">
      <c r="A36" s="4" t="s">
        <v>101</v>
      </c>
      <c r="B36" s="4" t="s">
        <v>102</v>
      </c>
    </row>
    <row r="37" spans="1:2" ht="14.25" customHeight="1" x14ac:dyDescent="0.3">
      <c r="A37" s="4" t="s">
        <v>104</v>
      </c>
      <c r="B37" s="4" t="s">
        <v>105</v>
      </c>
    </row>
    <row r="38" spans="1:2" ht="14.25" customHeight="1" x14ac:dyDescent="0.3">
      <c r="A38" s="4" t="s">
        <v>106</v>
      </c>
      <c r="B38" s="4" t="s">
        <v>107</v>
      </c>
    </row>
    <row r="39" spans="1:2" ht="14.25" customHeight="1" x14ac:dyDescent="0.3">
      <c r="A39" s="4" t="s">
        <v>108</v>
      </c>
      <c r="B39" s="4" t="s">
        <v>109</v>
      </c>
    </row>
    <row r="40" spans="1:2" ht="14.25" customHeight="1" x14ac:dyDescent="0.3">
      <c r="A40" s="4" t="s">
        <v>110</v>
      </c>
      <c r="B40" s="4" t="s">
        <v>111</v>
      </c>
    </row>
    <row r="41" spans="1:2" ht="14.25" customHeight="1" x14ac:dyDescent="0.3">
      <c r="A41" s="4" t="s">
        <v>113</v>
      </c>
      <c r="B41" s="4" t="s">
        <v>114</v>
      </c>
    </row>
    <row r="42" spans="1:2" ht="14.25" customHeight="1" x14ac:dyDescent="0.3">
      <c r="A42" s="4" t="s">
        <v>115</v>
      </c>
      <c r="B42" s="4" t="s">
        <v>116</v>
      </c>
    </row>
    <row r="43" spans="1:2" ht="14.25" customHeight="1" x14ac:dyDescent="0.3">
      <c r="A43" s="4" t="s">
        <v>117</v>
      </c>
      <c r="B43" s="4" t="s">
        <v>118</v>
      </c>
    </row>
    <row r="44" spans="1:2" ht="14.25" customHeight="1" x14ac:dyDescent="0.3">
      <c r="A44" s="4" t="s">
        <v>120</v>
      </c>
      <c r="B44" s="4" t="s">
        <v>121</v>
      </c>
    </row>
    <row r="45" spans="1:2" ht="14.25" customHeight="1" x14ac:dyDescent="0.3">
      <c r="A45" s="4" t="s">
        <v>122</v>
      </c>
      <c r="B45" s="4" t="s">
        <v>123</v>
      </c>
    </row>
    <row r="46" spans="1:2" ht="14.25" customHeight="1" x14ac:dyDescent="0.3">
      <c r="A46" s="4" t="s">
        <v>125</v>
      </c>
      <c r="B46" s="4" t="s">
        <v>126</v>
      </c>
    </row>
    <row r="47" spans="1:2" ht="14.25" customHeight="1" x14ac:dyDescent="0.3">
      <c r="A47" s="4" t="s">
        <v>127</v>
      </c>
      <c r="B47" s="4" t="s">
        <v>128</v>
      </c>
    </row>
    <row r="48" spans="1:2" ht="14.25" customHeight="1" x14ac:dyDescent="0.3">
      <c r="A48" s="4" t="s">
        <v>129</v>
      </c>
      <c r="B48" s="4" t="s">
        <v>130</v>
      </c>
    </row>
    <row r="49" spans="1:2" ht="14.25" customHeight="1" x14ac:dyDescent="0.3">
      <c r="A49" s="4" t="s">
        <v>131</v>
      </c>
      <c r="B49" s="4" t="s">
        <v>132</v>
      </c>
    </row>
    <row r="50" spans="1:2" ht="14.25" customHeight="1" x14ac:dyDescent="0.3">
      <c r="A50" s="4" t="s">
        <v>133</v>
      </c>
      <c r="B50" s="4" t="s">
        <v>134</v>
      </c>
    </row>
    <row r="51" spans="1:2" ht="14.25" customHeight="1" x14ac:dyDescent="0.3">
      <c r="A51" s="4" t="s">
        <v>136</v>
      </c>
      <c r="B51" s="4" t="s">
        <v>137</v>
      </c>
    </row>
    <row r="52" spans="1:2" ht="14.25" customHeight="1" x14ac:dyDescent="0.3">
      <c r="A52" s="4" t="s">
        <v>138</v>
      </c>
      <c r="B52" s="4" t="s">
        <v>139</v>
      </c>
    </row>
    <row r="53" spans="1:2" ht="14.25" customHeight="1" x14ac:dyDescent="0.3">
      <c r="A53" s="4" t="s">
        <v>140</v>
      </c>
      <c r="B53" s="4" t="s">
        <v>141</v>
      </c>
    </row>
    <row r="54" spans="1:2" ht="14.25" customHeight="1" x14ac:dyDescent="0.3">
      <c r="A54" s="4" t="s">
        <v>143</v>
      </c>
      <c r="B54" s="4" t="s">
        <v>144</v>
      </c>
    </row>
    <row r="55" spans="1:2" ht="14.25" customHeight="1" x14ac:dyDescent="0.3">
      <c r="A55" s="4" t="s">
        <v>145</v>
      </c>
      <c r="B55" s="4" t="s">
        <v>146</v>
      </c>
    </row>
    <row r="56" spans="1:2" ht="14.25" customHeight="1" x14ac:dyDescent="0.3">
      <c r="A56" s="4" t="s">
        <v>147</v>
      </c>
      <c r="B56" s="4" t="s">
        <v>148</v>
      </c>
    </row>
    <row r="57" spans="1:2" ht="14.25" customHeight="1" x14ac:dyDescent="0.3">
      <c r="A57" s="4" t="s">
        <v>150</v>
      </c>
      <c r="B57" s="4" t="s">
        <v>151</v>
      </c>
    </row>
    <row r="58" spans="1:2" ht="14.25" customHeight="1" x14ac:dyDescent="0.3">
      <c r="A58" s="4" t="s">
        <v>152</v>
      </c>
      <c r="B58" s="4" t="s">
        <v>153</v>
      </c>
    </row>
    <row r="59" spans="1:2" ht="14.25" customHeight="1" x14ac:dyDescent="0.3">
      <c r="A59" s="4" t="s">
        <v>154</v>
      </c>
      <c r="B59" s="4" t="s">
        <v>155</v>
      </c>
    </row>
    <row r="60" spans="1:2" ht="14.25" customHeight="1" x14ac:dyDescent="0.3">
      <c r="A60" s="4" t="s">
        <v>156</v>
      </c>
      <c r="B60" s="4" t="s">
        <v>158</v>
      </c>
    </row>
    <row r="61" spans="1:2" ht="14.25" customHeight="1" x14ac:dyDescent="0.3">
      <c r="A61" s="4" t="s">
        <v>159</v>
      </c>
      <c r="B61" s="4" t="s">
        <v>160</v>
      </c>
    </row>
    <row r="62" spans="1:2" ht="14.25" customHeight="1" x14ac:dyDescent="0.3">
      <c r="A62" s="4" t="s">
        <v>161</v>
      </c>
      <c r="B62" s="4" t="s">
        <v>162</v>
      </c>
    </row>
    <row r="63" spans="1:2" ht="14.25" customHeight="1" x14ac:dyDescent="0.3">
      <c r="A63" s="4" t="s">
        <v>163</v>
      </c>
      <c r="B63" s="4" t="s">
        <v>164</v>
      </c>
    </row>
    <row r="64" spans="1:2" ht="14.25" customHeight="1" x14ac:dyDescent="0.3">
      <c r="A64" s="4" t="s">
        <v>165</v>
      </c>
      <c r="B64" s="4" t="s">
        <v>167</v>
      </c>
    </row>
    <row r="65" spans="1:2" ht="14.25" customHeight="1" x14ac:dyDescent="0.3">
      <c r="A65" s="4" t="s">
        <v>169</v>
      </c>
      <c r="B65" s="4" t="s">
        <v>170</v>
      </c>
    </row>
    <row r="66" spans="1:2" ht="14.25" customHeight="1" x14ac:dyDescent="0.3">
      <c r="A66" s="4" t="s">
        <v>172</v>
      </c>
      <c r="B66" s="4" t="s">
        <v>173</v>
      </c>
    </row>
    <row r="67" spans="1:2" ht="14.25" customHeight="1" x14ac:dyDescent="0.3">
      <c r="A67" s="4" t="s">
        <v>174</v>
      </c>
      <c r="B67" s="4" t="s">
        <v>175</v>
      </c>
    </row>
    <row r="68" spans="1:2" ht="14.25" customHeight="1" x14ac:dyDescent="0.3">
      <c r="A68" s="4" t="s">
        <v>176</v>
      </c>
      <c r="B68" s="4" t="s">
        <v>178</v>
      </c>
    </row>
    <row r="69" spans="1:2" ht="14.25" customHeight="1" x14ac:dyDescent="0.3">
      <c r="A69" s="4" t="s">
        <v>179</v>
      </c>
      <c r="B69" s="4" t="s">
        <v>180</v>
      </c>
    </row>
    <row r="70" spans="1:2" ht="14.25" customHeight="1" x14ac:dyDescent="0.3">
      <c r="A70" s="4" t="s">
        <v>181</v>
      </c>
      <c r="B70" s="4" t="s">
        <v>182</v>
      </c>
    </row>
    <row r="71" spans="1:2" ht="14.25" customHeight="1" x14ac:dyDescent="0.3">
      <c r="A71" s="4" t="s">
        <v>183</v>
      </c>
      <c r="B71" s="4" t="s">
        <v>184</v>
      </c>
    </row>
    <row r="72" spans="1:2" ht="14.25" customHeight="1" x14ac:dyDescent="0.3">
      <c r="A72" s="4" t="s">
        <v>186</v>
      </c>
      <c r="B72" s="4" t="s">
        <v>187</v>
      </c>
    </row>
    <row r="73" spans="1:2" ht="14.25" customHeight="1" x14ac:dyDescent="0.3">
      <c r="A73" s="4" t="s">
        <v>188</v>
      </c>
      <c r="B73" s="4" t="s">
        <v>189</v>
      </c>
    </row>
    <row r="74" spans="1:2" ht="14.25" customHeight="1" x14ac:dyDescent="0.3">
      <c r="A74" s="4" t="s">
        <v>190</v>
      </c>
      <c r="B74" s="4" t="s">
        <v>191</v>
      </c>
    </row>
    <row r="75" spans="1:2" ht="14.25" customHeight="1" x14ac:dyDescent="0.3">
      <c r="A75" s="4" t="s">
        <v>192</v>
      </c>
      <c r="B75" s="4" t="s">
        <v>194</v>
      </c>
    </row>
    <row r="76" spans="1:2" ht="14.25" customHeight="1" x14ac:dyDescent="0.3">
      <c r="A76" s="4" t="s">
        <v>196</v>
      </c>
      <c r="B76" s="4" t="s">
        <v>197</v>
      </c>
    </row>
    <row r="77" spans="1:2" ht="14.25" customHeight="1" x14ac:dyDescent="0.3">
      <c r="A77" s="4" t="s">
        <v>198</v>
      </c>
      <c r="B77" s="4" t="s">
        <v>199</v>
      </c>
    </row>
    <row r="78" spans="1:2" ht="14.25" customHeight="1" x14ac:dyDescent="0.3">
      <c r="A78" s="4" t="s">
        <v>200</v>
      </c>
      <c r="B78" s="4" t="s">
        <v>201</v>
      </c>
    </row>
    <row r="79" spans="1:2" ht="14.25" customHeight="1" x14ac:dyDescent="0.3">
      <c r="A79" s="4" t="s">
        <v>204</v>
      </c>
      <c r="B79" s="4" t="s">
        <v>205</v>
      </c>
    </row>
    <row r="80" spans="1:2" ht="14.25" customHeight="1" x14ac:dyDescent="0.3">
      <c r="A80" s="4" t="s">
        <v>206</v>
      </c>
      <c r="B80" s="4" t="s">
        <v>207</v>
      </c>
    </row>
    <row r="81" spans="1:2" ht="14.25" customHeight="1" x14ac:dyDescent="0.3">
      <c r="A81" s="4" t="s">
        <v>208</v>
      </c>
      <c r="B81" s="4" t="s">
        <v>209</v>
      </c>
    </row>
    <row r="82" spans="1:2" ht="14.25" customHeight="1" x14ac:dyDescent="0.3">
      <c r="A82" s="4" t="s">
        <v>211</v>
      </c>
      <c r="B82" s="4" t="s">
        <v>212</v>
      </c>
    </row>
    <row r="83" spans="1:2" ht="14.25" customHeight="1" x14ac:dyDescent="0.3">
      <c r="A83" s="4" t="s">
        <v>213</v>
      </c>
      <c r="B83" s="4" t="s">
        <v>214</v>
      </c>
    </row>
    <row r="84" spans="1:2" ht="14.25" customHeight="1" x14ac:dyDescent="0.3">
      <c r="A84" s="4" t="s">
        <v>215</v>
      </c>
      <c r="B84" s="4" t="s">
        <v>216</v>
      </c>
    </row>
    <row r="85" spans="1:2" ht="14.25" customHeight="1" x14ac:dyDescent="0.3">
      <c r="A85" s="4" t="s">
        <v>217</v>
      </c>
      <c r="B85" s="4" t="s">
        <v>218</v>
      </c>
    </row>
    <row r="86" spans="1:2" ht="14.25" customHeight="1" x14ac:dyDescent="0.3">
      <c r="A86" s="4" t="s">
        <v>219</v>
      </c>
      <c r="B86" s="4" t="s">
        <v>220</v>
      </c>
    </row>
    <row r="87" spans="1:2" ht="14.25" customHeight="1" x14ac:dyDescent="0.3">
      <c r="A87" s="4" t="s">
        <v>222</v>
      </c>
      <c r="B87" s="4" t="s">
        <v>223</v>
      </c>
    </row>
    <row r="88" spans="1:2" ht="14.25" customHeight="1" x14ac:dyDescent="0.3">
      <c r="A88" s="4" t="s">
        <v>224</v>
      </c>
      <c r="B88" s="4" t="s">
        <v>225</v>
      </c>
    </row>
    <row r="89" spans="1:2" ht="14.25" customHeight="1" x14ac:dyDescent="0.3">
      <c r="A89" s="4" t="s">
        <v>226</v>
      </c>
      <c r="B89" s="4" t="s">
        <v>227</v>
      </c>
    </row>
    <row r="90" spans="1:2" ht="14.25" customHeight="1" x14ac:dyDescent="0.3">
      <c r="A90" s="4" t="s">
        <v>229</v>
      </c>
      <c r="B90" s="4" t="s">
        <v>230</v>
      </c>
    </row>
    <row r="91" spans="1:2" ht="14.25" customHeight="1" x14ac:dyDescent="0.3">
      <c r="A91" s="4" t="s">
        <v>231</v>
      </c>
      <c r="B91" s="4" t="s">
        <v>232</v>
      </c>
    </row>
    <row r="92" spans="1:2" ht="14.25" customHeight="1" x14ac:dyDescent="0.3">
      <c r="A92" s="4" t="s">
        <v>234</v>
      </c>
      <c r="B92" s="4" t="s">
        <v>235</v>
      </c>
    </row>
    <row r="93" spans="1:2" ht="14.25" customHeight="1" x14ac:dyDescent="0.3">
      <c r="A93" s="4" t="s">
        <v>237</v>
      </c>
      <c r="B93" s="4" t="s">
        <v>238</v>
      </c>
    </row>
    <row r="94" spans="1:2" ht="14.25" customHeight="1" x14ac:dyDescent="0.3">
      <c r="A94" s="4" t="s">
        <v>239</v>
      </c>
      <c r="B94" s="4" t="s">
        <v>240</v>
      </c>
    </row>
    <row r="95" spans="1:2" ht="14.25" customHeight="1" x14ac:dyDescent="0.3">
      <c r="A95" s="4" t="s">
        <v>242</v>
      </c>
      <c r="B95" s="4" t="s">
        <v>243</v>
      </c>
    </row>
    <row r="96" spans="1:2" ht="14.25" customHeight="1" x14ac:dyDescent="0.3">
      <c r="A96" s="4" t="s">
        <v>245</v>
      </c>
      <c r="B96" s="4" t="s">
        <v>246</v>
      </c>
    </row>
    <row r="97" spans="1:2" ht="14.25" customHeight="1" x14ac:dyDescent="0.3">
      <c r="A97" s="4" t="s">
        <v>247</v>
      </c>
      <c r="B97" s="4" t="s">
        <v>248</v>
      </c>
    </row>
    <row r="98" spans="1:2" ht="14.25" customHeight="1" x14ac:dyDescent="0.3">
      <c r="A98" s="4" t="s">
        <v>249</v>
      </c>
      <c r="B98" s="4" t="s">
        <v>250</v>
      </c>
    </row>
    <row r="99" spans="1:2" ht="14.25" customHeight="1" x14ac:dyDescent="0.3">
      <c r="A99" s="4" t="s">
        <v>252</v>
      </c>
      <c r="B99" s="4" t="s">
        <v>253</v>
      </c>
    </row>
    <row r="100" spans="1:2" ht="14.25" customHeight="1" x14ac:dyDescent="0.3">
      <c r="A100" s="4" t="s">
        <v>255</v>
      </c>
      <c r="B100" s="4" t="s">
        <v>256</v>
      </c>
    </row>
    <row r="101" spans="1:2" ht="14.25" customHeight="1" x14ac:dyDescent="0.3">
      <c r="A101" s="4" t="s">
        <v>257</v>
      </c>
      <c r="B101" s="4" t="s">
        <v>258</v>
      </c>
    </row>
    <row r="102" spans="1:2" ht="14.25" customHeight="1" x14ac:dyDescent="0.3">
      <c r="A102" s="4" t="s">
        <v>260</v>
      </c>
      <c r="B102" s="4" t="s">
        <v>261</v>
      </c>
    </row>
    <row r="103" spans="1:2" ht="14.25" customHeight="1" x14ac:dyDescent="0.3">
      <c r="A103" s="4" t="s">
        <v>262</v>
      </c>
      <c r="B103" s="4" t="s">
        <v>263</v>
      </c>
    </row>
    <row r="104" spans="1:2" ht="14.25" customHeight="1" x14ac:dyDescent="0.3">
      <c r="A104" s="4" t="s">
        <v>264</v>
      </c>
      <c r="B104" s="4" t="s">
        <v>265</v>
      </c>
    </row>
    <row r="105" spans="1:2" ht="14.25" customHeight="1" x14ac:dyDescent="0.3">
      <c r="A105" s="4" t="s">
        <v>267</v>
      </c>
      <c r="B105" s="4" t="s">
        <v>268</v>
      </c>
    </row>
    <row r="106" spans="1:2" ht="14.25" customHeight="1" x14ac:dyDescent="0.3">
      <c r="A106" s="4" t="s">
        <v>269</v>
      </c>
      <c r="B106" s="4" t="s">
        <v>270</v>
      </c>
    </row>
    <row r="107" spans="1:2" ht="14.25" customHeight="1" x14ac:dyDescent="0.3">
      <c r="A107" s="4" t="s">
        <v>271</v>
      </c>
      <c r="B107" s="4" t="s">
        <v>273</v>
      </c>
    </row>
    <row r="108" spans="1:2" ht="14.25" customHeight="1" x14ac:dyDescent="0.3">
      <c r="A108" s="4" t="s">
        <v>274</v>
      </c>
      <c r="B108" s="4" t="s">
        <v>275</v>
      </c>
    </row>
    <row r="109" spans="1:2" ht="14.25" customHeight="1" x14ac:dyDescent="0.3">
      <c r="A109" s="4" t="s">
        <v>276</v>
      </c>
      <c r="B109" s="4" t="s">
        <v>278</v>
      </c>
    </row>
    <row r="110" spans="1:2" ht="14.25" customHeight="1" x14ac:dyDescent="0.3">
      <c r="A110" s="4" t="s">
        <v>279</v>
      </c>
      <c r="B110" s="4" t="s">
        <v>280</v>
      </c>
    </row>
    <row r="111" spans="1:2" ht="14.25" customHeight="1" x14ac:dyDescent="0.3">
      <c r="A111" s="4" t="s">
        <v>281</v>
      </c>
      <c r="B111" s="4" t="s">
        <v>283</v>
      </c>
    </row>
    <row r="112" spans="1:2" ht="14.25" customHeight="1" x14ac:dyDescent="0.3">
      <c r="A112" s="4" t="s">
        <v>284</v>
      </c>
      <c r="B112" s="4" t="s">
        <v>285</v>
      </c>
    </row>
    <row r="113" spans="1:2" ht="14.25" customHeight="1" x14ac:dyDescent="0.3">
      <c r="A113" s="4" t="s">
        <v>286</v>
      </c>
      <c r="B113" s="4" t="s">
        <v>287</v>
      </c>
    </row>
    <row r="114" spans="1:2" ht="14.25" customHeight="1" x14ac:dyDescent="0.3">
      <c r="A114" s="4" t="s">
        <v>289</v>
      </c>
      <c r="B114" s="4" t="s">
        <v>290</v>
      </c>
    </row>
    <row r="115" spans="1:2" ht="14.25" customHeight="1" x14ac:dyDescent="0.3">
      <c r="A115" s="4" t="s">
        <v>291</v>
      </c>
      <c r="B115" s="4" t="s">
        <v>292</v>
      </c>
    </row>
    <row r="116" spans="1:2" ht="14.25" customHeight="1" x14ac:dyDescent="0.3">
      <c r="A116" s="4" t="s">
        <v>294</v>
      </c>
      <c r="B116" s="4" t="s">
        <v>295</v>
      </c>
    </row>
    <row r="117" spans="1:2" ht="14.25" customHeight="1" x14ac:dyDescent="0.3">
      <c r="A117" s="4" t="s">
        <v>296</v>
      </c>
      <c r="B117" s="4" t="s">
        <v>297</v>
      </c>
    </row>
    <row r="118" spans="1:2" ht="14.25" customHeight="1" x14ac:dyDescent="0.3">
      <c r="A118" s="4" t="s">
        <v>299</v>
      </c>
      <c r="B118" s="4" t="s">
        <v>300</v>
      </c>
    </row>
    <row r="119" spans="1:2" ht="14.25" customHeight="1" x14ac:dyDescent="0.3">
      <c r="A119" s="4" t="s">
        <v>301</v>
      </c>
      <c r="B119" s="4" t="s">
        <v>302</v>
      </c>
    </row>
    <row r="120" spans="1:2" ht="14.25" customHeight="1" x14ac:dyDescent="0.3">
      <c r="A120" s="4" t="s">
        <v>303</v>
      </c>
      <c r="B120" s="4" t="s">
        <v>305</v>
      </c>
    </row>
    <row r="121" spans="1:2" ht="14.25" customHeight="1" x14ac:dyDescent="0.3">
      <c r="A121" s="4" t="s">
        <v>306</v>
      </c>
      <c r="B121" s="4" t="s">
        <v>307</v>
      </c>
    </row>
    <row r="122" spans="1:2" ht="14.25" customHeight="1" x14ac:dyDescent="0.3">
      <c r="A122" s="4" t="s">
        <v>308</v>
      </c>
      <c r="B122" s="4" t="s">
        <v>309</v>
      </c>
    </row>
    <row r="123" spans="1:2" ht="14.25" customHeight="1" x14ac:dyDescent="0.3">
      <c r="A123" s="4" t="s">
        <v>311</v>
      </c>
      <c r="B123" s="4" t="s">
        <v>312</v>
      </c>
    </row>
    <row r="124" spans="1:2" ht="14.25" customHeight="1" x14ac:dyDescent="0.3">
      <c r="A124" s="4" t="s">
        <v>313</v>
      </c>
      <c r="B124" s="4" t="s">
        <v>314</v>
      </c>
    </row>
    <row r="125" spans="1:2" ht="14.25" customHeight="1" x14ac:dyDescent="0.3">
      <c r="A125" s="4" t="s">
        <v>315</v>
      </c>
      <c r="B125" s="4" t="s">
        <v>317</v>
      </c>
    </row>
    <row r="126" spans="1:2" ht="14.25" customHeight="1" x14ac:dyDescent="0.3">
      <c r="A126" s="4" t="s">
        <v>318</v>
      </c>
      <c r="B126" s="4" t="s">
        <v>319</v>
      </c>
    </row>
    <row r="127" spans="1:2" ht="14.25" customHeight="1" x14ac:dyDescent="0.3">
      <c r="A127" s="4" t="s">
        <v>320</v>
      </c>
      <c r="B127" s="4" t="s">
        <v>321</v>
      </c>
    </row>
    <row r="128" spans="1:2" ht="14.25" customHeight="1" x14ac:dyDescent="0.3">
      <c r="A128" s="4" t="s">
        <v>323</v>
      </c>
      <c r="B128" s="4" t="s">
        <v>324</v>
      </c>
    </row>
    <row r="129" spans="1:2" ht="14.25" customHeight="1" x14ac:dyDescent="0.3">
      <c r="A129" s="4" t="s">
        <v>325</v>
      </c>
      <c r="B129" s="4" t="s">
        <v>326</v>
      </c>
    </row>
    <row r="130" spans="1:2" ht="14.25" customHeight="1" x14ac:dyDescent="0.3">
      <c r="A130" s="4" t="s">
        <v>327</v>
      </c>
      <c r="B130" s="4" t="s">
        <v>328</v>
      </c>
    </row>
    <row r="131" spans="1:2" ht="14.25" customHeight="1" x14ac:dyDescent="0.3">
      <c r="A131" s="4" t="s">
        <v>330</v>
      </c>
      <c r="B131" s="4" t="s">
        <v>331</v>
      </c>
    </row>
    <row r="132" spans="1:2" ht="14.25" customHeight="1" x14ac:dyDescent="0.3">
      <c r="A132" s="4" t="s">
        <v>332</v>
      </c>
      <c r="B132" s="4" t="s">
        <v>333</v>
      </c>
    </row>
    <row r="133" spans="1:2" ht="14.25" customHeight="1" x14ac:dyDescent="0.3">
      <c r="A133" s="4" t="s">
        <v>335</v>
      </c>
      <c r="B133" s="4" t="s">
        <v>336</v>
      </c>
    </row>
    <row r="134" spans="1:2" ht="14.25" customHeight="1" x14ac:dyDescent="0.3">
      <c r="A134" s="4" t="s">
        <v>337</v>
      </c>
      <c r="B134" s="4" t="s">
        <v>338</v>
      </c>
    </row>
    <row r="135" spans="1:2" ht="14.25" customHeight="1" x14ac:dyDescent="0.3">
      <c r="A135" s="4" t="s">
        <v>339</v>
      </c>
      <c r="B135" s="4" t="s">
        <v>341</v>
      </c>
    </row>
    <row r="136" spans="1:2" ht="14.25" customHeight="1" x14ac:dyDescent="0.3">
      <c r="A136" s="4" t="s">
        <v>342</v>
      </c>
      <c r="B136" s="4" t="s">
        <v>343</v>
      </c>
    </row>
    <row r="137" spans="1:2" ht="14.25" customHeight="1" x14ac:dyDescent="0.3">
      <c r="A137" s="4" t="s">
        <v>344</v>
      </c>
      <c r="B137" s="4" t="s">
        <v>345</v>
      </c>
    </row>
    <row r="138" spans="1:2" ht="14.25" customHeight="1" x14ac:dyDescent="0.3">
      <c r="A138" s="4" t="s">
        <v>347</v>
      </c>
      <c r="B138" s="4" t="s">
        <v>348</v>
      </c>
    </row>
    <row r="139" spans="1:2" ht="14.25" customHeight="1" x14ac:dyDescent="0.3">
      <c r="A139" s="4" t="s">
        <v>349</v>
      </c>
      <c r="B139" s="4" t="s">
        <v>350</v>
      </c>
    </row>
    <row r="140" spans="1:2" ht="14.25" customHeight="1" x14ac:dyDescent="0.3">
      <c r="A140" s="4" t="s">
        <v>351</v>
      </c>
      <c r="B140" s="4" t="s">
        <v>352</v>
      </c>
    </row>
    <row r="141" spans="1:2" ht="14.25" customHeight="1" x14ac:dyDescent="0.3">
      <c r="A141" s="4" t="s">
        <v>354</v>
      </c>
      <c r="B141" s="4" t="s">
        <v>355</v>
      </c>
    </row>
    <row r="142" spans="1:2" ht="14.25" customHeight="1" x14ac:dyDescent="0.3">
      <c r="A142" s="4" t="s">
        <v>356</v>
      </c>
      <c r="B142" s="4" t="s">
        <v>357</v>
      </c>
    </row>
    <row r="143" spans="1:2" ht="14.25" customHeight="1" x14ac:dyDescent="0.3">
      <c r="A143" s="4" t="s">
        <v>358</v>
      </c>
      <c r="B143" s="4" t="s">
        <v>359</v>
      </c>
    </row>
    <row r="144" spans="1:2" ht="14.25" customHeight="1" x14ac:dyDescent="0.3">
      <c r="A144" s="4" t="s">
        <v>361</v>
      </c>
      <c r="B144" s="4" t="s">
        <v>362</v>
      </c>
    </row>
    <row r="145" spans="1:2" ht="14.25" customHeight="1" x14ac:dyDescent="0.3">
      <c r="A145" s="4" t="s">
        <v>363</v>
      </c>
      <c r="B145" s="4" t="s">
        <v>364</v>
      </c>
    </row>
    <row r="146" spans="1:2" ht="14.25" customHeight="1" x14ac:dyDescent="0.3">
      <c r="A146" s="4" t="s">
        <v>365</v>
      </c>
      <c r="B146" s="4" t="s">
        <v>366</v>
      </c>
    </row>
    <row r="147" spans="1:2" ht="14.25" customHeight="1" x14ac:dyDescent="0.3">
      <c r="A147" s="4" t="s">
        <v>368</v>
      </c>
      <c r="B147" s="4" t="s">
        <v>369</v>
      </c>
    </row>
    <row r="148" spans="1:2" ht="14.25" customHeight="1" x14ac:dyDescent="0.3">
      <c r="A148" s="4" t="s">
        <v>370</v>
      </c>
      <c r="B148" s="4" t="s">
        <v>371</v>
      </c>
    </row>
    <row r="149" spans="1:2" ht="14.25" customHeight="1" x14ac:dyDescent="0.3">
      <c r="A149" s="4" t="s">
        <v>372</v>
      </c>
      <c r="B149" s="4" t="s">
        <v>373</v>
      </c>
    </row>
    <row r="150" spans="1:2" ht="14.25" customHeight="1" x14ac:dyDescent="0.3">
      <c r="A150" s="4" t="s">
        <v>374</v>
      </c>
      <c r="B150" s="4" t="s">
        <v>376</v>
      </c>
    </row>
    <row r="151" spans="1:2" ht="14.25" customHeight="1" x14ac:dyDescent="0.3">
      <c r="A151" s="4" t="s">
        <v>377</v>
      </c>
      <c r="B151" s="4" t="s">
        <v>378</v>
      </c>
    </row>
    <row r="152" spans="1:2" ht="14.25" customHeight="1" x14ac:dyDescent="0.3">
      <c r="A152" s="4" t="s">
        <v>379</v>
      </c>
      <c r="B152" s="4" t="s">
        <v>380</v>
      </c>
    </row>
    <row r="153" spans="1:2" ht="14.25" customHeight="1" x14ac:dyDescent="0.3">
      <c r="A153" s="4" t="s">
        <v>381</v>
      </c>
      <c r="B153" s="4" t="s">
        <v>383</v>
      </c>
    </row>
    <row r="154" spans="1:2" ht="14.25" customHeight="1" x14ac:dyDescent="0.3">
      <c r="A154" s="4" t="s">
        <v>384</v>
      </c>
      <c r="B154" s="4" t="s">
        <v>385</v>
      </c>
    </row>
    <row r="155" spans="1:2" ht="14.25" customHeight="1" x14ac:dyDescent="0.3">
      <c r="A155" s="4" t="s">
        <v>386</v>
      </c>
      <c r="B155" s="4" t="s">
        <v>387</v>
      </c>
    </row>
    <row r="156" spans="1:2" ht="14.25" customHeight="1" x14ac:dyDescent="0.3">
      <c r="A156" s="4" t="s">
        <v>389</v>
      </c>
      <c r="B156" s="4" t="s">
        <v>390</v>
      </c>
    </row>
    <row r="157" spans="1:2" ht="14.25" customHeight="1" x14ac:dyDescent="0.3">
      <c r="A157" s="4" t="s">
        <v>391</v>
      </c>
      <c r="B157" s="4" t="s">
        <v>392</v>
      </c>
    </row>
    <row r="158" spans="1:2" ht="14.25" customHeight="1" x14ac:dyDescent="0.3">
      <c r="A158" s="4" t="s">
        <v>393</v>
      </c>
      <c r="B158" s="4" t="s">
        <v>394</v>
      </c>
    </row>
    <row r="159" spans="1:2" ht="14.25" customHeight="1" x14ac:dyDescent="0.3">
      <c r="A159" s="4" t="s">
        <v>396</v>
      </c>
      <c r="B159" s="4" t="s">
        <v>397</v>
      </c>
    </row>
    <row r="160" spans="1:2" ht="14.25" customHeight="1" x14ac:dyDescent="0.3">
      <c r="A160" s="4" t="s">
        <v>398</v>
      </c>
      <c r="B160" s="4" t="s">
        <v>399</v>
      </c>
    </row>
    <row r="161" spans="1:2" ht="14.25" customHeight="1" x14ac:dyDescent="0.3">
      <c r="A161" s="4" t="s">
        <v>400</v>
      </c>
      <c r="B161" s="4" t="s">
        <v>401</v>
      </c>
    </row>
    <row r="162" spans="1:2" ht="14.25" customHeight="1" x14ac:dyDescent="0.3">
      <c r="A162" s="4" t="s">
        <v>402</v>
      </c>
      <c r="B162" s="4" t="s">
        <v>403</v>
      </c>
    </row>
    <row r="163" spans="1:2" ht="14.25" customHeight="1" x14ac:dyDescent="0.3">
      <c r="A163" s="4" t="s">
        <v>404</v>
      </c>
      <c r="B163" s="4" t="s">
        <v>405</v>
      </c>
    </row>
    <row r="164" spans="1:2" ht="14.25" customHeight="1" x14ac:dyDescent="0.3">
      <c r="A164" s="4" t="s">
        <v>406</v>
      </c>
      <c r="B164" s="4" t="s">
        <v>407</v>
      </c>
    </row>
    <row r="165" spans="1:2" ht="14.25" customHeight="1" x14ac:dyDescent="0.3">
      <c r="A165" s="4" t="s">
        <v>409</v>
      </c>
      <c r="B165" s="4" t="s">
        <v>410</v>
      </c>
    </row>
    <row r="166" spans="1:2" ht="14.25" customHeight="1" x14ac:dyDescent="0.3">
      <c r="A166" s="4" t="s">
        <v>411</v>
      </c>
      <c r="B166" s="4" t="s">
        <v>412</v>
      </c>
    </row>
    <row r="167" spans="1:2" ht="14.25" customHeight="1" x14ac:dyDescent="0.3">
      <c r="A167" s="4" t="s">
        <v>413</v>
      </c>
      <c r="B167" s="4" t="s">
        <v>414</v>
      </c>
    </row>
    <row r="168" spans="1:2" ht="14.25" customHeight="1" x14ac:dyDescent="0.3">
      <c r="A168" s="4" t="s">
        <v>416</v>
      </c>
      <c r="B168" s="4" t="s">
        <v>417</v>
      </c>
    </row>
    <row r="169" spans="1:2" ht="14.25" customHeight="1" x14ac:dyDescent="0.3">
      <c r="A169" s="4" t="s">
        <v>418</v>
      </c>
      <c r="B169" s="4" t="s">
        <v>419</v>
      </c>
    </row>
    <row r="170" spans="1:2" ht="14.25" customHeight="1" x14ac:dyDescent="0.3">
      <c r="A170" s="4" t="s">
        <v>420</v>
      </c>
      <c r="B170" s="4" t="s">
        <v>422</v>
      </c>
    </row>
    <row r="171" spans="1:2" ht="14.25" customHeight="1" x14ac:dyDescent="0.3">
      <c r="A171" s="4" t="s">
        <v>423</v>
      </c>
      <c r="B171" s="4" t="s">
        <v>424</v>
      </c>
    </row>
    <row r="172" spans="1:2" ht="14.25" customHeight="1" x14ac:dyDescent="0.3">
      <c r="A172" s="4" t="s">
        <v>425</v>
      </c>
      <c r="B172" s="4" t="s">
        <v>426</v>
      </c>
    </row>
    <row r="173" spans="1:2" ht="14.25" customHeight="1" x14ac:dyDescent="0.3">
      <c r="A173" s="4" t="s">
        <v>428</v>
      </c>
      <c r="B173" s="4" t="s">
        <v>429</v>
      </c>
    </row>
    <row r="174" spans="1:2" ht="14.25" customHeight="1" x14ac:dyDescent="0.3">
      <c r="A174" s="4" t="s">
        <v>430</v>
      </c>
      <c r="B174" s="4" t="s">
        <v>431</v>
      </c>
    </row>
    <row r="175" spans="1:2" ht="14.25" customHeight="1" x14ac:dyDescent="0.3">
      <c r="A175" s="4" t="s">
        <v>432</v>
      </c>
      <c r="B175" s="4" t="s">
        <v>434</v>
      </c>
    </row>
    <row r="176" spans="1:2" ht="14.25" customHeight="1" x14ac:dyDescent="0.3">
      <c r="A176" s="4" t="s">
        <v>435</v>
      </c>
      <c r="B176" s="4" t="s">
        <v>436</v>
      </c>
    </row>
    <row r="177" spans="1:2" ht="14.25" customHeight="1" x14ac:dyDescent="0.3">
      <c r="A177" s="4" t="s">
        <v>437</v>
      </c>
      <c r="B177" s="4" t="s">
        <v>438</v>
      </c>
    </row>
    <row r="178" spans="1:2" ht="14.25" customHeight="1" x14ac:dyDescent="0.3">
      <c r="A178" s="4" t="s">
        <v>440</v>
      </c>
      <c r="B178" s="4" t="s">
        <v>441</v>
      </c>
    </row>
    <row r="179" spans="1:2" ht="14.25" customHeight="1" x14ac:dyDescent="0.3">
      <c r="A179" s="4" t="s">
        <v>442</v>
      </c>
      <c r="B179" s="4" t="s">
        <v>443</v>
      </c>
    </row>
    <row r="180" spans="1:2" ht="14.25" customHeight="1" x14ac:dyDescent="0.3">
      <c r="A180" s="4" t="s">
        <v>445</v>
      </c>
      <c r="B180" s="4" t="s">
        <v>446</v>
      </c>
    </row>
    <row r="181" spans="1:2" ht="14.25" customHeight="1" x14ac:dyDescent="0.3">
      <c r="A181" s="4" t="s">
        <v>447</v>
      </c>
      <c r="B181" s="4" t="s">
        <v>448</v>
      </c>
    </row>
    <row r="182" spans="1:2" ht="14.25" customHeight="1" x14ac:dyDescent="0.3">
      <c r="A182" s="4" t="s">
        <v>450</v>
      </c>
      <c r="B182" s="4" t="s">
        <v>451</v>
      </c>
    </row>
    <row r="183" spans="1:2" ht="14.25" customHeight="1" x14ac:dyDescent="0.3">
      <c r="A183" s="4" t="s">
        <v>452</v>
      </c>
      <c r="B183" s="4" t="s">
        <v>453</v>
      </c>
    </row>
    <row r="184" spans="1:2" ht="14.25" customHeight="1" x14ac:dyDescent="0.3">
      <c r="A184" s="4" t="s">
        <v>454</v>
      </c>
      <c r="B184" s="4" t="s">
        <v>455</v>
      </c>
    </row>
    <row r="185" spans="1:2" ht="14.25" customHeight="1" x14ac:dyDescent="0.3">
      <c r="A185" s="4" t="s">
        <v>457</v>
      </c>
      <c r="B185" s="4" t="s">
        <v>458</v>
      </c>
    </row>
    <row r="186" spans="1:2" ht="14.25" customHeight="1" x14ac:dyDescent="0.3">
      <c r="A186" s="4" t="s">
        <v>459</v>
      </c>
      <c r="B186" s="4" t="s">
        <v>460</v>
      </c>
    </row>
    <row r="187" spans="1:2" ht="14.25" customHeight="1" x14ac:dyDescent="0.3">
      <c r="A187" s="4" t="s">
        <v>461</v>
      </c>
      <c r="B187" s="4" t="s">
        <v>463</v>
      </c>
    </row>
    <row r="188" spans="1:2" ht="14.25" customHeight="1" x14ac:dyDescent="0.3">
      <c r="A188" s="4" t="s">
        <v>464</v>
      </c>
      <c r="B188" s="4" t="s">
        <v>465</v>
      </c>
    </row>
    <row r="189" spans="1:2" ht="14.25" customHeight="1" x14ac:dyDescent="0.3">
      <c r="A189" s="4" t="s">
        <v>466</v>
      </c>
      <c r="B189" s="4" t="s">
        <v>467</v>
      </c>
    </row>
    <row r="190" spans="1:2" ht="14.25" customHeight="1" x14ac:dyDescent="0.3">
      <c r="A190" s="4" t="s">
        <v>468</v>
      </c>
      <c r="B190" s="4" t="s">
        <v>470</v>
      </c>
    </row>
    <row r="191" spans="1:2" ht="14.25" customHeight="1" x14ac:dyDescent="0.3">
      <c r="A191" s="4" t="s">
        <v>472</v>
      </c>
      <c r="B191" s="4" t="s">
        <v>473</v>
      </c>
    </row>
    <row r="192" spans="1:2" ht="14.25" customHeight="1" x14ac:dyDescent="0.3">
      <c r="A192" s="4" t="s">
        <v>474</v>
      </c>
      <c r="B192" s="4" t="s">
        <v>475</v>
      </c>
    </row>
    <row r="193" spans="1:2" ht="14.25" customHeight="1" x14ac:dyDescent="0.3">
      <c r="A193" s="4" t="s">
        <v>477</v>
      </c>
      <c r="B193" s="4" t="s">
        <v>478</v>
      </c>
    </row>
    <row r="194" spans="1:2" ht="14.25" customHeight="1" x14ac:dyDescent="0.3">
      <c r="A194" s="4" t="s">
        <v>479</v>
      </c>
      <c r="B194" s="4" t="s">
        <v>480</v>
      </c>
    </row>
    <row r="195" spans="1:2" ht="14.25" customHeight="1" x14ac:dyDescent="0.3">
      <c r="A195" s="4" t="s">
        <v>481</v>
      </c>
      <c r="B195" s="4" t="s">
        <v>482</v>
      </c>
    </row>
    <row r="196" spans="1:2" ht="14.25" customHeight="1" x14ac:dyDescent="0.3">
      <c r="A196" s="4" t="s">
        <v>483</v>
      </c>
      <c r="B196" s="4" t="s">
        <v>484</v>
      </c>
    </row>
    <row r="197" spans="1:2" ht="14.25" customHeight="1" x14ac:dyDescent="0.3">
      <c r="A197" s="4" t="s">
        <v>485</v>
      </c>
      <c r="B197" s="4" t="s">
        <v>486</v>
      </c>
    </row>
    <row r="198" spans="1:2" ht="14.25" customHeight="1" x14ac:dyDescent="0.3">
      <c r="A198" s="4" t="s">
        <v>488</v>
      </c>
      <c r="B198" s="4" t="s">
        <v>489</v>
      </c>
    </row>
    <row r="199" spans="1:2" ht="14.25" customHeight="1" x14ac:dyDescent="0.3">
      <c r="A199" s="4" t="s">
        <v>490</v>
      </c>
      <c r="B199" s="4" t="s">
        <v>491</v>
      </c>
    </row>
    <row r="200" spans="1:2" ht="14.25" customHeight="1" x14ac:dyDescent="0.3">
      <c r="A200" s="4" t="s">
        <v>492</v>
      </c>
      <c r="B200" s="4" t="s">
        <v>493</v>
      </c>
    </row>
    <row r="201" spans="1:2" ht="14.25" customHeight="1" x14ac:dyDescent="0.3">
      <c r="A201" s="4" t="s">
        <v>495</v>
      </c>
      <c r="B201" s="4" t="s">
        <v>496</v>
      </c>
    </row>
    <row r="202" spans="1:2" ht="14.25" customHeight="1" x14ac:dyDescent="0.3">
      <c r="A202" s="4" t="s">
        <v>497</v>
      </c>
      <c r="B202" s="4" t="s">
        <v>498</v>
      </c>
    </row>
    <row r="203" spans="1:2" ht="14.25" customHeight="1" x14ac:dyDescent="0.3">
      <c r="A203" s="4" t="s">
        <v>499</v>
      </c>
      <c r="B203" s="4" t="s">
        <v>500</v>
      </c>
    </row>
    <row r="204" spans="1:2" ht="14.25" customHeight="1" x14ac:dyDescent="0.3">
      <c r="A204" s="4" t="s">
        <v>502</v>
      </c>
      <c r="B204" s="4" t="s">
        <v>503</v>
      </c>
    </row>
    <row r="205" spans="1:2" ht="14.25" customHeight="1" x14ac:dyDescent="0.3">
      <c r="A205" s="4" t="s">
        <v>504</v>
      </c>
      <c r="B205" s="4" t="s">
        <v>505</v>
      </c>
    </row>
    <row r="206" spans="1:2" ht="14.25" customHeight="1" x14ac:dyDescent="0.3">
      <c r="A206" s="4" t="s">
        <v>506</v>
      </c>
      <c r="B206" s="4" t="s">
        <v>508</v>
      </c>
    </row>
    <row r="207" spans="1:2" ht="14.25" customHeight="1" x14ac:dyDescent="0.3">
      <c r="A207" s="4" t="s">
        <v>509</v>
      </c>
      <c r="B207" s="4" t="s">
        <v>510</v>
      </c>
    </row>
    <row r="208" spans="1:2" ht="14.25" customHeight="1" x14ac:dyDescent="0.3">
      <c r="A208" s="4" t="s">
        <v>511</v>
      </c>
      <c r="B208" s="4" t="s">
        <v>512</v>
      </c>
    </row>
    <row r="209" spans="1:2" ht="14.25" customHeight="1" x14ac:dyDescent="0.3">
      <c r="A209" s="4" t="s">
        <v>514</v>
      </c>
      <c r="B209" s="4" t="s">
        <v>515</v>
      </c>
    </row>
    <row r="210" spans="1:2" ht="14.25" customHeight="1" x14ac:dyDescent="0.3">
      <c r="A210" s="4" t="s">
        <v>516</v>
      </c>
      <c r="B210" s="4" t="s">
        <v>517</v>
      </c>
    </row>
    <row r="211" spans="1:2" ht="14.25" customHeight="1" x14ac:dyDescent="0.3">
      <c r="A211" s="4" t="s">
        <v>518</v>
      </c>
      <c r="B211" s="4" t="s">
        <v>520</v>
      </c>
    </row>
    <row r="212" spans="1:2" ht="14.25" customHeight="1" x14ac:dyDescent="0.3">
      <c r="A212" s="4" t="s">
        <v>521</v>
      </c>
      <c r="B212" s="4" t="s">
        <v>522</v>
      </c>
    </row>
    <row r="213" spans="1:2" ht="14.25" customHeight="1" x14ac:dyDescent="0.3">
      <c r="A213" s="4" t="s">
        <v>523</v>
      </c>
      <c r="B213" s="4" t="s">
        <v>524</v>
      </c>
    </row>
    <row r="214" spans="1:2" ht="14.25" customHeight="1" x14ac:dyDescent="0.3">
      <c r="A214" s="4" t="s">
        <v>526</v>
      </c>
      <c r="B214" s="4" t="s">
        <v>527</v>
      </c>
    </row>
    <row r="215" spans="1:2" ht="14.25" customHeight="1" x14ac:dyDescent="0.3">
      <c r="A215" s="4" t="s">
        <v>528</v>
      </c>
      <c r="B215" s="4" t="s">
        <v>529</v>
      </c>
    </row>
    <row r="216" spans="1:2" ht="14.25" customHeight="1" x14ac:dyDescent="0.3">
      <c r="A216" s="4" t="s">
        <v>530</v>
      </c>
      <c r="B216" s="4" t="s">
        <v>531</v>
      </c>
    </row>
    <row r="217" spans="1:2" ht="14.25" customHeight="1" x14ac:dyDescent="0.3">
      <c r="A217" s="4" t="s">
        <v>533</v>
      </c>
      <c r="B217" s="4" t="s">
        <v>534</v>
      </c>
    </row>
    <row r="218" spans="1:2" ht="14.25" customHeight="1" x14ac:dyDescent="0.3">
      <c r="A218" s="4" t="s">
        <v>535</v>
      </c>
      <c r="B218" s="4" t="s">
        <v>536</v>
      </c>
    </row>
    <row r="219" spans="1:2" ht="14.25" customHeight="1" x14ac:dyDescent="0.3">
      <c r="A219" s="4" t="s">
        <v>537</v>
      </c>
      <c r="B219" s="4" t="s">
        <v>538</v>
      </c>
    </row>
    <row r="220" spans="1:2" ht="14.25" customHeight="1" x14ac:dyDescent="0.3">
      <c r="A220" s="4" t="s">
        <v>540</v>
      </c>
      <c r="B220" s="4" t="s">
        <v>541</v>
      </c>
    </row>
    <row r="221" spans="1:2" ht="14.25" customHeight="1" x14ac:dyDescent="0.3">
      <c r="A221" s="4" t="s">
        <v>542</v>
      </c>
      <c r="B221" s="4" t="s">
        <v>543</v>
      </c>
    </row>
    <row r="222" spans="1:2" ht="14.25" customHeight="1" x14ac:dyDescent="0.3">
      <c r="A222" s="4" t="s">
        <v>544</v>
      </c>
      <c r="B222" s="4" t="s">
        <v>545</v>
      </c>
    </row>
    <row r="223" spans="1:2" ht="14.25" customHeight="1" x14ac:dyDescent="0.3">
      <c r="A223" s="4" t="s">
        <v>547</v>
      </c>
      <c r="B223" s="4" t="s">
        <v>548</v>
      </c>
    </row>
    <row r="224" spans="1:2" ht="14.25" customHeight="1" x14ac:dyDescent="0.3">
      <c r="A224" s="4" t="s">
        <v>549</v>
      </c>
      <c r="B224" s="4" t="s">
        <v>550</v>
      </c>
    </row>
    <row r="225" spans="1:2" ht="14.25" customHeight="1" x14ac:dyDescent="0.3">
      <c r="A225" s="4" t="s">
        <v>551</v>
      </c>
      <c r="B225" s="4" t="s">
        <v>552</v>
      </c>
    </row>
    <row r="226" spans="1:2" ht="14.25" customHeight="1" x14ac:dyDescent="0.3">
      <c r="A226" s="4" t="s">
        <v>554</v>
      </c>
      <c r="B226" s="4" t="s">
        <v>555</v>
      </c>
    </row>
    <row r="227" spans="1:2" ht="14.25" customHeight="1" x14ac:dyDescent="0.3">
      <c r="A227" s="4" t="s">
        <v>556</v>
      </c>
      <c r="B227" s="4" t="s">
        <v>557</v>
      </c>
    </row>
    <row r="228" spans="1:2" ht="14.25" customHeight="1" x14ac:dyDescent="0.3">
      <c r="A228" s="4" t="s">
        <v>558</v>
      </c>
      <c r="B228" s="4" t="s">
        <v>559</v>
      </c>
    </row>
    <row r="229" spans="1:2" ht="14.25" customHeight="1" x14ac:dyDescent="0.3">
      <c r="A229" s="4" t="s">
        <v>561</v>
      </c>
      <c r="B229" s="4" t="s">
        <v>562</v>
      </c>
    </row>
    <row r="230" spans="1:2" ht="14.25" customHeight="1" x14ac:dyDescent="0.3">
      <c r="A230" s="4" t="s">
        <v>563</v>
      </c>
      <c r="B230" s="4" t="s">
        <v>564</v>
      </c>
    </row>
    <row r="231" spans="1:2" ht="14.25" customHeight="1" x14ac:dyDescent="0.3">
      <c r="A231" s="4" t="s">
        <v>565</v>
      </c>
      <c r="B231" s="4" t="s">
        <v>566</v>
      </c>
    </row>
    <row r="232" spans="1:2" ht="14.25" customHeight="1" x14ac:dyDescent="0.3">
      <c r="A232" s="4" t="s">
        <v>568</v>
      </c>
      <c r="B232" s="4" t="s">
        <v>569</v>
      </c>
    </row>
    <row r="233" spans="1:2" ht="14.25" customHeight="1" x14ac:dyDescent="0.3">
      <c r="A233" s="4" t="s">
        <v>570</v>
      </c>
      <c r="B233" s="4" t="s">
        <v>571</v>
      </c>
    </row>
    <row r="234" spans="1:2" ht="14.25" customHeight="1" x14ac:dyDescent="0.3">
      <c r="A234" s="4" t="s">
        <v>572</v>
      </c>
      <c r="B234" s="4" t="s">
        <v>573</v>
      </c>
    </row>
    <row r="235" spans="1:2" ht="14.25" customHeight="1" x14ac:dyDescent="0.3">
      <c r="A235" s="4" t="s">
        <v>575</v>
      </c>
      <c r="B235" s="4" t="s">
        <v>576</v>
      </c>
    </row>
    <row r="236" spans="1:2" ht="14.25" customHeight="1" x14ac:dyDescent="0.3">
      <c r="A236" s="4" t="s">
        <v>577</v>
      </c>
      <c r="B236" s="4" t="s">
        <v>578</v>
      </c>
    </row>
    <row r="237" spans="1:2" ht="14.25" customHeight="1" x14ac:dyDescent="0.3">
      <c r="A237" s="4" t="s">
        <v>579</v>
      </c>
      <c r="B237" s="4" t="s">
        <v>580</v>
      </c>
    </row>
    <row r="238" spans="1:2" ht="14.25" customHeight="1" x14ac:dyDescent="0.3">
      <c r="A238" s="4" t="s">
        <v>582</v>
      </c>
      <c r="B238" s="4" t="s">
        <v>583</v>
      </c>
    </row>
    <row r="239" spans="1:2" ht="14.25" customHeight="1" x14ac:dyDescent="0.3">
      <c r="A239" s="4" t="s">
        <v>584</v>
      </c>
      <c r="B239" s="4" t="s">
        <v>585</v>
      </c>
    </row>
    <row r="240" spans="1:2" ht="14.25" customHeight="1" x14ac:dyDescent="0.3">
      <c r="A240" s="4" t="s">
        <v>586</v>
      </c>
      <c r="B240" s="4" t="s">
        <v>588</v>
      </c>
    </row>
    <row r="241" spans="1:2" ht="14.25" customHeight="1" x14ac:dyDescent="0.3">
      <c r="A241" s="4" t="s">
        <v>589</v>
      </c>
      <c r="B241" s="4" t="s">
        <v>590</v>
      </c>
    </row>
    <row r="242" spans="1:2" ht="14.25" customHeight="1" x14ac:dyDescent="0.3">
      <c r="A242" s="4" t="s">
        <v>591</v>
      </c>
      <c r="B242" s="4" t="s">
        <v>592</v>
      </c>
    </row>
    <row r="243" spans="1:2" ht="14.25" customHeight="1" x14ac:dyDescent="0.3">
      <c r="A243" s="4" t="s">
        <v>593</v>
      </c>
      <c r="B243" s="4" t="s">
        <v>595</v>
      </c>
    </row>
    <row r="244" spans="1:2" ht="14.25" customHeight="1" x14ac:dyDescent="0.3">
      <c r="A244" s="4" t="s">
        <v>596</v>
      </c>
      <c r="B244" s="4" t="s">
        <v>597</v>
      </c>
    </row>
    <row r="245" spans="1:2" ht="14.25" customHeight="1" x14ac:dyDescent="0.3">
      <c r="A245" s="4" t="s">
        <v>598</v>
      </c>
      <c r="B245" s="4" t="s">
        <v>602</v>
      </c>
    </row>
    <row r="246" spans="1:2" ht="14.25" customHeight="1" x14ac:dyDescent="0.3">
      <c r="A246" s="4" t="s">
        <v>603</v>
      </c>
      <c r="B246" s="4" t="s">
        <v>604</v>
      </c>
    </row>
    <row r="247" spans="1:2" ht="14.25" customHeight="1" x14ac:dyDescent="0.3">
      <c r="A247" s="4" t="s">
        <v>606</v>
      </c>
      <c r="B247" s="4" t="s">
        <v>607</v>
      </c>
    </row>
    <row r="248" spans="1:2" ht="14.25" customHeight="1" x14ac:dyDescent="0.3">
      <c r="A248" s="4" t="s">
        <v>608</v>
      </c>
      <c r="B248" s="4" t="s">
        <v>609</v>
      </c>
    </row>
    <row r="249" spans="1:2" ht="14.25" customHeight="1" x14ac:dyDescent="0.3">
      <c r="A249" s="4" t="s">
        <v>611</v>
      </c>
      <c r="B249" s="4" t="s">
        <v>612</v>
      </c>
    </row>
    <row r="250" spans="1:2" ht="14.25" customHeight="1" x14ac:dyDescent="0.3">
      <c r="A250" s="4" t="s">
        <v>613</v>
      </c>
      <c r="B250" s="4" t="s">
        <v>614</v>
      </c>
    </row>
    <row r="251" spans="1:2" ht="14.25" customHeight="1" x14ac:dyDescent="0.3">
      <c r="A251" s="4" t="s">
        <v>616</v>
      </c>
      <c r="B251" s="4" t="s">
        <v>617</v>
      </c>
    </row>
    <row r="252" spans="1:2" ht="14.25" customHeight="1" x14ac:dyDescent="0.3">
      <c r="A252" s="4" t="s">
        <v>618</v>
      </c>
      <c r="B252" s="4" t="s">
        <v>619</v>
      </c>
    </row>
    <row r="253" spans="1:2" ht="14.25" customHeight="1" x14ac:dyDescent="0.3">
      <c r="A253" s="4" t="s">
        <v>620</v>
      </c>
      <c r="B253" s="4" t="s">
        <v>621</v>
      </c>
    </row>
    <row r="254" spans="1:2" ht="14.25" customHeight="1" x14ac:dyDescent="0.3">
      <c r="A254" s="4" t="s">
        <v>623</v>
      </c>
      <c r="B254" s="4" t="s">
        <v>624</v>
      </c>
    </row>
    <row r="255" spans="1:2" ht="14.25" customHeight="1" x14ac:dyDescent="0.3">
      <c r="A255" s="4" t="s">
        <v>625</v>
      </c>
      <c r="B255" s="4" t="s">
        <v>627</v>
      </c>
    </row>
    <row r="256" spans="1:2" ht="14.25" customHeight="1" x14ac:dyDescent="0.3">
      <c r="A256" s="4" t="s">
        <v>628</v>
      </c>
      <c r="B256" s="4" t="s">
        <v>629</v>
      </c>
    </row>
    <row r="257" spans="1:2" ht="14.25" customHeight="1" x14ac:dyDescent="0.3">
      <c r="A257" s="4" t="s">
        <v>630</v>
      </c>
      <c r="B257" s="4" t="s">
        <v>631</v>
      </c>
    </row>
    <row r="258" spans="1:2" ht="14.25" customHeight="1" x14ac:dyDescent="0.3">
      <c r="A258" s="4" t="s">
        <v>633</v>
      </c>
      <c r="B258" s="4" t="s">
        <v>634</v>
      </c>
    </row>
    <row r="259" spans="1:2" ht="14.25" customHeight="1" x14ac:dyDescent="0.3">
      <c r="A259" s="4" t="s">
        <v>635</v>
      </c>
      <c r="B259" s="4" t="s">
        <v>636</v>
      </c>
    </row>
    <row r="260" spans="1:2" ht="14.25" customHeight="1" x14ac:dyDescent="0.3">
      <c r="A260" s="4" t="s">
        <v>637</v>
      </c>
      <c r="B260" s="4" t="s">
        <v>639</v>
      </c>
    </row>
    <row r="261" spans="1:2" ht="14.25" customHeight="1" x14ac:dyDescent="0.3">
      <c r="A261" s="4" t="s">
        <v>640</v>
      </c>
      <c r="B261" s="4" t="s">
        <v>641</v>
      </c>
    </row>
    <row r="262" spans="1:2" ht="14.25" customHeight="1" x14ac:dyDescent="0.3">
      <c r="A262" s="4" t="s">
        <v>642</v>
      </c>
      <c r="B262" s="4" t="s">
        <v>643</v>
      </c>
    </row>
    <row r="263" spans="1:2" ht="14.25" customHeight="1" x14ac:dyDescent="0.3">
      <c r="A263" s="4" t="s">
        <v>645</v>
      </c>
      <c r="B263" s="4" t="s">
        <v>646</v>
      </c>
    </row>
    <row r="264" spans="1:2" ht="14.25" customHeight="1" x14ac:dyDescent="0.3">
      <c r="A264" s="4" t="s">
        <v>647</v>
      </c>
      <c r="B264" s="4" t="s">
        <v>648</v>
      </c>
    </row>
    <row r="265" spans="1:2" ht="14.25" customHeight="1" x14ac:dyDescent="0.3">
      <c r="A265" s="4" t="s">
        <v>650</v>
      </c>
      <c r="B265" s="4" t="s">
        <v>651</v>
      </c>
    </row>
    <row r="266" spans="1:2" ht="14.25" customHeight="1" x14ac:dyDescent="0.3">
      <c r="A266" s="4" t="s">
        <v>652</v>
      </c>
      <c r="B266" s="4" t="s">
        <v>653</v>
      </c>
    </row>
    <row r="267" spans="1:2" ht="14.25" customHeight="1" x14ac:dyDescent="0.3">
      <c r="A267" s="4" t="s">
        <v>654</v>
      </c>
      <c r="B267" s="4" t="s">
        <v>655</v>
      </c>
    </row>
    <row r="268" spans="1:2" ht="14.25" customHeight="1" x14ac:dyDescent="0.3">
      <c r="A268" s="4" t="s">
        <v>657</v>
      </c>
      <c r="B268" s="4" t="s">
        <v>658</v>
      </c>
    </row>
    <row r="269" spans="1:2" ht="14.25" customHeight="1" x14ac:dyDescent="0.3">
      <c r="A269" s="4" t="s">
        <v>659</v>
      </c>
      <c r="B269" s="4" t="s">
        <v>660</v>
      </c>
    </row>
    <row r="270" spans="1:2" ht="14.25" customHeight="1" x14ac:dyDescent="0.3">
      <c r="A270" s="4" t="s">
        <v>662</v>
      </c>
      <c r="B270" s="4" t="s">
        <v>663</v>
      </c>
    </row>
    <row r="271" spans="1:2" ht="14.25" customHeight="1" x14ac:dyDescent="0.3">
      <c r="A271" s="4" t="s">
        <v>664</v>
      </c>
      <c r="B271" s="4" t="s">
        <v>665</v>
      </c>
    </row>
    <row r="272" spans="1:2" ht="14.25" customHeight="1" x14ac:dyDescent="0.3">
      <c r="A272" s="4" t="s">
        <v>666</v>
      </c>
      <c r="B272" s="4" t="s">
        <v>667</v>
      </c>
    </row>
    <row r="273" spans="1:2" ht="14.25" customHeight="1" x14ac:dyDescent="0.3">
      <c r="A273" s="4" t="s">
        <v>669</v>
      </c>
      <c r="B273" s="4" t="s">
        <v>670</v>
      </c>
    </row>
    <row r="274" spans="1:2" ht="14.25" customHeight="1" x14ac:dyDescent="0.3">
      <c r="A274" s="4" t="s">
        <v>671</v>
      </c>
      <c r="B274" s="4" t="s">
        <v>672</v>
      </c>
    </row>
    <row r="275" spans="1:2" ht="14.25" customHeight="1" x14ac:dyDescent="0.3">
      <c r="A275" s="4" t="s">
        <v>673</v>
      </c>
      <c r="B275" s="4" t="s">
        <v>674</v>
      </c>
    </row>
    <row r="276" spans="1:2" ht="14.25" customHeight="1" x14ac:dyDescent="0.3">
      <c r="A276" s="4" t="s">
        <v>676</v>
      </c>
      <c r="B276" s="4" t="s">
        <v>677</v>
      </c>
    </row>
    <row r="277" spans="1:2" ht="14.25" customHeight="1" x14ac:dyDescent="0.3">
      <c r="A277" s="4" t="s">
        <v>678</v>
      </c>
      <c r="B277" s="4" t="s">
        <v>679</v>
      </c>
    </row>
    <row r="278" spans="1:2" ht="14.25" customHeight="1" x14ac:dyDescent="0.3">
      <c r="A278" s="4" t="s">
        <v>680</v>
      </c>
      <c r="B278" s="4" t="s">
        <v>682</v>
      </c>
    </row>
    <row r="279" spans="1:2" ht="14.25" customHeight="1" x14ac:dyDescent="0.3">
      <c r="A279" s="4" t="s">
        <v>683</v>
      </c>
      <c r="B279" s="4" t="s">
        <v>684</v>
      </c>
    </row>
    <row r="280" spans="1:2" ht="14.25" customHeight="1" x14ac:dyDescent="0.3">
      <c r="A280" s="4" t="s">
        <v>685</v>
      </c>
      <c r="B280" s="4" t="s">
        <v>686</v>
      </c>
    </row>
    <row r="281" spans="1:2" ht="14.25" customHeight="1" x14ac:dyDescent="0.3">
      <c r="A281" s="4" t="s">
        <v>688</v>
      </c>
      <c r="B281" s="4" t="s">
        <v>689</v>
      </c>
    </row>
    <row r="282" spans="1:2" ht="14.25" customHeight="1" x14ac:dyDescent="0.3">
      <c r="A282" s="4" t="s">
        <v>690</v>
      </c>
      <c r="B282" s="4" t="s">
        <v>691</v>
      </c>
    </row>
    <row r="283" spans="1:2" ht="14.25" customHeight="1" x14ac:dyDescent="0.3">
      <c r="A283" s="4" t="s">
        <v>692</v>
      </c>
      <c r="B283" s="4" t="s">
        <v>693</v>
      </c>
    </row>
    <row r="284" spans="1:2" ht="14.25" customHeight="1" x14ac:dyDescent="0.3">
      <c r="A284" s="4" t="s">
        <v>695</v>
      </c>
      <c r="B284" s="4" t="s">
        <v>696</v>
      </c>
    </row>
    <row r="285" spans="1:2" ht="14.25" customHeight="1" x14ac:dyDescent="0.3">
      <c r="A285" s="4" t="s">
        <v>697</v>
      </c>
      <c r="B285" s="4" t="s">
        <v>698</v>
      </c>
    </row>
    <row r="286" spans="1:2" ht="14.25" customHeight="1" x14ac:dyDescent="0.3">
      <c r="A286" s="4" t="s">
        <v>700</v>
      </c>
      <c r="B286" s="4" t="s">
        <v>701</v>
      </c>
    </row>
    <row r="287" spans="1:2" ht="14.25" customHeight="1" x14ac:dyDescent="0.3">
      <c r="A287" s="4" t="s">
        <v>702</v>
      </c>
      <c r="B287" s="4" t="s">
        <v>703</v>
      </c>
    </row>
    <row r="288" spans="1:2" ht="14.25" customHeight="1" x14ac:dyDescent="0.3">
      <c r="A288" s="4" t="s">
        <v>704</v>
      </c>
      <c r="B288" s="4" t="s">
        <v>706</v>
      </c>
    </row>
    <row r="289" spans="1:2" ht="14.25" customHeight="1" x14ac:dyDescent="0.3">
      <c r="A289" s="4" t="s">
        <v>707</v>
      </c>
      <c r="B289" s="4" t="s">
        <v>708</v>
      </c>
    </row>
    <row r="290" spans="1:2" ht="14.25" customHeight="1" x14ac:dyDescent="0.3">
      <c r="A290" s="4" t="s">
        <v>709</v>
      </c>
      <c r="B290" s="4" t="s">
        <v>710</v>
      </c>
    </row>
    <row r="291" spans="1:2" ht="14.25" customHeight="1" x14ac:dyDescent="0.3">
      <c r="A291" s="4" t="s">
        <v>712</v>
      </c>
      <c r="B291" s="4" t="s">
        <v>713</v>
      </c>
    </row>
    <row r="292" spans="1:2" ht="14.25" customHeight="1" x14ac:dyDescent="0.3">
      <c r="A292" s="4" t="s">
        <v>714</v>
      </c>
      <c r="B292" s="4" t="s">
        <v>715</v>
      </c>
    </row>
    <row r="293" spans="1:2" ht="14.25" customHeight="1" x14ac:dyDescent="0.3">
      <c r="A293" s="4" t="s">
        <v>716</v>
      </c>
      <c r="B293" s="4" t="s">
        <v>717</v>
      </c>
    </row>
    <row r="294" spans="1:2" ht="14.25" customHeight="1" x14ac:dyDescent="0.3">
      <c r="A294" s="4" t="s">
        <v>719</v>
      </c>
      <c r="B294" s="4" t="s">
        <v>720</v>
      </c>
    </row>
    <row r="295" spans="1:2" ht="14.25" customHeight="1" x14ac:dyDescent="0.3">
      <c r="A295" s="4" t="s">
        <v>721</v>
      </c>
      <c r="B295" s="4" t="s">
        <v>722</v>
      </c>
    </row>
    <row r="296" spans="1:2" ht="14.25" customHeight="1" x14ac:dyDescent="0.3">
      <c r="A296" s="4" t="s">
        <v>723</v>
      </c>
      <c r="B296" s="4" t="s">
        <v>724</v>
      </c>
    </row>
    <row r="297" spans="1:2" ht="14.25" customHeight="1" x14ac:dyDescent="0.3">
      <c r="A297" s="4" t="s">
        <v>725</v>
      </c>
      <c r="B297" s="4" t="s">
        <v>726</v>
      </c>
    </row>
    <row r="298" spans="1:2" ht="14.25" customHeight="1" x14ac:dyDescent="0.3">
      <c r="A298" s="4" t="s">
        <v>727</v>
      </c>
      <c r="B298" s="4" t="s">
        <v>728</v>
      </c>
    </row>
    <row r="299" spans="1:2" ht="14.25" customHeight="1" x14ac:dyDescent="0.3">
      <c r="A299" s="4" t="s">
        <v>729</v>
      </c>
      <c r="B299" s="4" t="s">
        <v>730</v>
      </c>
    </row>
    <row r="300" spans="1:2" ht="14.25" customHeight="1" x14ac:dyDescent="0.3">
      <c r="A300" s="4" t="s">
        <v>731</v>
      </c>
      <c r="B300" s="4" t="s">
        <v>732</v>
      </c>
    </row>
    <row r="301" spans="1:2" ht="14.25" customHeight="1" x14ac:dyDescent="0.3">
      <c r="A301" s="4" t="s">
        <v>734</v>
      </c>
      <c r="B301" s="4" t="s">
        <v>735</v>
      </c>
    </row>
    <row r="302" spans="1:2" ht="14.25" customHeight="1" x14ac:dyDescent="0.3">
      <c r="A302" s="4" t="s">
        <v>736</v>
      </c>
      <c r="B302" s="4" t="s">
        <v>737</v>
      </c>
    </row>
    <row r="303" spans="1:2" ht="14.25" customHeight="1" x14ac:dyDescent="0.3">
      <c r="A303" s="4" t="s">
        <v>738</v>
      </c>
      <c r="B303" s="4" t="s">
        <v>740</v>
      </c>
    </row>
    <row r="304" spans="1:2" ht="14.25" customHeight="1" x14ac:dyDescent="0.3">
      <c r="A304" s="4" t="s">
        <v>741</v>
      </c>
      <c r="B304" s="4" t="s">
        <v>742</v>
      </c>
    </row>
    <row r="305" spans="1:2" ht="14.25" customHeight="1" x14ac:dyDescent="0.3">
      <c r="A305" s="4" t="s">
        <v>743</v>
      </c>
      <c r="B305" s="4" t="s">
        <v>744</v>
      </c>
    </row>
    <row r="306" spans="1:2" ht="14.25" customHeight="1" x14ac:dyDescent="0.3">
      <c r="A306" s="4" t="s">
        <v>746</v>
      </c>
      <c r="B306" s="4" t="s">
        <v>747</v>
      </c>
    </row>
    <row r="307" spans="1:2" ht="14.25" customHeight="1" x14ac:dyDescent="0.3">
      <c r="A307" s="4" t="s">
        <v>748</v>
      </c>
      <c r="B307" s="4" t="s">
        <v>749</v>
      </c>
    </row>
    <row r="308" spans="1:2" ht="14.25" customHeight="1" x14ac:dyDescent="0.3">
      <c r="A308" s="4" t="s">
        <v>750</v>
      </c>
      <c r="B308" s="4" t="s">
        <v>751</v>
      </c>
    </row>
    <row r="309" spans="1:2" ht="14.25" customHeight="1" x14ac:dyDescent="0.3">
      <c r="A309" s="4" t="s">
        <v>753</v>
      </c>
      <c r="B309" s="4" t="s">
        <v>754</v>
      </c>
    </row>
    <row r="310" spans="1:2" ht="14.25" customHeight="1" x14ac:dyDescent="0.3">
      <c r="A310" s="4" t="s">
        <v>755</v>
      </c>
      <c r="B310" s="4" t="s">
        <v>756</v>
      </c>
    </row>
    <row r="311" spans="1:2" ht="14.25" customHeight="1" x14ac:dyDescent="0.3">
      <c r="A311" s="4" t="s">
        <v>758</v>
      </c>
      <c r="B311" s="4" t="s">
        <v>759</v>
      </c>
    </row>
    <row r="312" spans="1:2" ht="14.25" customHeight="1" x14ac:dyDescent="0.3">
      <c r="A312" s="4" t="s">
        <v>760</v>
      </c>
      <c r="B312" s="4" t="s">
        <v>761</v>
      </c>
    </row>
    <row r="313" spans="1:2" ht="14.25" customHeight="1" x14ac:dyDescent="0.3">
      <c r="A313" s="4" t="s">
        <v>762</v>
      </c>
      <c r="B313" s="4" t="s">
        <v>763</v>
      </c>
    </row>
    <row r="314" spans="1:2" ht="14.25" customHeight="1" x14ac:dyDescent="0.3">
      <c r="A314" s="4" t="s">
        <v>765</v>
      </c>
      <c r="B314" s="4" t="s">
        <v>766</v>
      </c>
    </row>
    <row r="315" spans="1:2" ht="14.25" customHeight="1" x14ac:dyDescent="0.3">
      <c r="A315" s="4" t="s">
        <v>767</v>
      </c>
      <c r="B315" s="4" t="s">
        <v>768</v>
      </c>
    </row>
    <row r="316" spans="1:2" ht="14.25" customHeight="1" x14ac:dyDescent="0.3">
      <c r="A316" s="4" t="s">
        <v>769</v>
      </c>
      <c r="B316" s="4" t="s">
        <v>770</v>
      </c>
    </row>
    <row r="317" spans="1:2" ht="14.25" customHeight="1" x14ac:dyDescent="0.3">
      <c r="A317" s="4" t="s">
        <v>772</v>
      </c>
      <c r="B317" s="4" t="s">
        <v>773</v>
      </c>
    </row>
    <row r="318" spans="1:2" ht="14.25" customHeight="1" x14ac:dyDescent="0.3">
      <c r="A318" s="4" t="s">
        <v>774</v>
      </c>
      <c r="B318" s="4" t="s">
        <v>775</v>
      </c>
    </row>
    <row r="319" spans="1:2" ht="14.25" customHeight="1" x14ac:dyDescent="0.3">
      <c r="A319" s="4" t="s">
        <v>776</v>
      </c>
      <c r="B319" s="4" t="s">
        <v>777</v>
      </c>
    </row>
    <row r="320" spans="1:2" ht="14.25" customHeight="1" x14ac:dyDescent="0.3">
      <c r="A320" s="4" t="s">
        <v>778</v>
      </c>
      <c r="B320" s="4" t="s">
        <v>779</v>
      </c>
    </row>
    <row r="321" spans="1:2" ht="14.25" customHeight="1" x14ac:dyDescent="0.3">
      <c r="A321" s="4" t="s">
        <v>781</v>
      </c>
      <c r="B321" s="4" t="s">
        <v>782</v>
      </c>
    </row>
    <row r="322" spans="1:2" ht="14.25" customHeight="1" x14ac:dyDescent="0.3">
      <c r="A322" s="4" t="s">
        <v>783</v>
      </c>
      <c r="B322" s="4" t="s">
        <v>785</v>
      </c>
    </row>
    <row r="323" spans="1:2" ht="14.25" customHeight="1" x14ac:dyDescent="0.3">
      <c r="A323" s="4" t="s">
        <v>786</v>
      </c>
      <c r="B323" s="4" t="s">
        <v>787</v>
      </c>
    </row>
    <row r="324" spans="1:2" ht="14.25" customHeight="1" x14ac:dyDescent="0.3">
      <c r="A324" s="4" t="s">
        <v>788</v>
      </c>
      <c r="B324" s="4" t="s">
        <v>789</v>
      </c>
    </row>
    <row r="325" spans="1:2" ht="14.25" customHeight="1" x14ac:dyDescent="0.3">
      <c r="A325" s="4" t="s">
        <v>791</v>
      </c>
      <c r="B325" s="4" t="s">
        <v>792</v>
      </c>
    </row>
    <row r="326" spans="1:2" ht="14.25" customHeight="1" x14ac:dyDescent="0.3">
      <c r="A326" s="4" t="s">
        <v>793</v>
      </c>
      <c r="B326" s="4" t="s">
        <v>794</v>
      </c>
    </row>
    <row r="327" spans="1:2" ht="14.25" customHeight="1" x14ac:dyDescent="0.3">
      <c r="A327" s="4" t="s">
        <v>796</v>
      </c>
      <c r="B327" s="4" t="s">
        <v>797</v>
      </c>
    </row>
    <row r="328" spans="1:2" ht="14.25" customHeight="1" x14ac:dyDescent="0.3">
      <c r="A328" s="4" t="s">
        <v>798</v>
      </c>
      <c r="B328" s="4" t="s">
        <v>799</v>
      </c>
    </row>
    <row r="329" spans="1:2" ht="14.25" customHeight="1" x14ac:dyDescent="0.3">
      <c r="A329" s="4" t="s">
        <v>801</v>
      </c>
      <c r="B329" s="4" t="s">
        <v>802</v>
      </c>
    </row>
    <row r="330" spans="1:2" ht="14.25" customHeight="1" x14ac:dyDescent="0.3">
      <c r="A330" s="4" t="s">
        <v>803</v>
      </c>
      <c r="B330" s="4" t="s">
        <v>804</v>
      </c>
    </row>
    <row r="331" spans="1:2" ht="14.25" customHeight="1" x14ac:dyDescent="0.3">
      <c r="A331" s="4" t="s">
        <v>806</v>
      </c>
      <c r="B331" s="4" t="s">
        <v>807</v>
      </c>
    </row>
    <row r="332" spans="1:2" ht="14.25" customHeight="1" x14ac:dyDescent="0.3">
      <c r="A332" s="4" t="s">
        <v>808</v>
      </c>
      <c r="B332" s="4" t="s">
        <v>809</v>
      </c>
    </row>
    <row r="333" spans="1:2" ht="14.25" customHeight="1" x14ac:dyDescent="0.3">
      <c r="A333" s="4" t="s">
        <v>811</v>
      </c>
      <c r="B333" s="4" t="s">
        <v>812</v>
      </c>
    </row>
    <row r="334" spans="1:2" ht="14.25" customHeight="1" x14ac:dyDescent="0.3">
      <c r="A334" s="4" t="s">
        <v>813</v>
      </c>
      <c r="B334" s="4" t="s">
        <v>814</v>
      </c>
    </row>
    <row r="335" spans="1:2" ht="14.25" customHeight="1" x14ac:dyDescent="0.3">
      <c r="A335" s="4" t="s">
        <v>816</v>
      </c>
      <c r="B335" s="4" t="s">
        <v>817</v>
      </c>
    </row>
    <row r="336" spans="1:2" ht="14.25" customHeight="1" x14ac:dyDescent="0.3">
      <c r="A336" s="4" t="s">
        <v>818</v>
      </c>
      <c r="B336" s="4" t="s">
        <v>819</v>
      </c>
    </row>
    <row r="337" spans="1:2" ht="14.25" customHeight="1" x14ac:dyDescent="0.3">
      <c r="A337" s="4" t="s">
        <v>821</v>
      </c>
      <c r="B337" s="4" t="s">
        <v>822</v>
      </c>
    </row>
    <row r="338" spans="1:2" ht="14.25" customHeight="1" x14ac:dyDescent="0.3">
      <c r="A338" s="4" t="s">
        <v>823</v>
      </c>
      <c r="B338" s="4" t="s">
        <v>824</v>
      </c>
    </row>
    <row r="339" spans="1:2" ht="14.25" customHeight="1" x14ac:dyDescent="0.3">
      <c r="A339" s="4" t="s">
        <v>826</v>
      </c>
      <c r="B339" s="4" t="s">
        <v>827</v>
      </c>
    </row>
    <row r="340" spans="1:2" ht="14.25" customHeight="1" x14ac:dyDescent="0.3">
      <c r="A340" s="4" t="s">
        <v>828</v>
      </c>
      <c r="B340" s="4" t="s">
        <v>829</v>
      </c>
    </row>
    <row r="341" spans="1:2" ht="14.25" customHeight="1" x14ac:dyDescent="0.3">
      <c r="A341" s="4" t="s">
        <v>831</v>
      </c>
      <c r="B341" s="4" t="s">
        <v>832</v>
      </c>
    </row>
    <row r="342" spans="1:2" ht="14.25" customHeight="1" x14ac:dyDescent="0.3">
      <c r="A342" s="4" t="s">
        <v>833</v>
      </c>
      <c r="B342" s="4" t="s">
        <v>834</v>
      </c>
    </row>
    <row r="343" spans="1:2" ht="14.25" customHeight="1" x14ac:dyDescent="0.3">
      <c r="A343" s="4" t="s">
        <v>835</v>
      </c>
      <c r="B343" s="4" t="s">
        <v>837</v>
      </c>
    </row>
    <row r="344" spans="1:2" ht="14.25" customHeight="1" x14ac:dyDescent="0.3">
      <c r="A344" s="4" t="s">
        <v>838</v>
      </c>
      <c r="B344" s="4" t="s">
        <v>839</v>
      </c>
    </row>
    <row r="345" spans="1:2" ht="14.25" customHeight="1" x14ac:dyDescent="0.3">
      <c r="A345" s="4" t="s">
        <v>840</v>
      </c>
      <c r="B345" s="4" t="s">
        <v>842</v>
      </c>
    </row>
    <row r="346" spans="1:2" ht="14.25" customHeight="1" x14ac:dyDescent="0.3">
      <c r="A346" s="4" t="s">
        <v>843</v>
      </c>
      <c r="B346" s="4" t="s">
        <v>844</v>
      </c>
    </row>
    <row r="347" spans="1:2" ht="14.25" customHeight="1" x14ac:dyDescent="0.3">
      <c r="A347" s="4" t="s">
        <v>845</v>
      </c>
      <c r="B347" s="4" t="s">
        <v>847</v>
      </c>
    </row>
    <row r="348" spans="1:2" ht="14.25" customHeight="1" x14ac:dyDescent="0.3">
      <c r="A348" s="4" t="s">
        <v>848</v>
      </c>
      <c r="B348" s="4" t="s">
        <v>849</v>
      </c>
    </row>
    <row r="349" spans="1:2" ht="14.25" customHeight="1" x14ac:dyDescent="0.3">
      <c r="A349" s="4" t="s">
        <v>851</v>
      </c>
      <c r="B349" s="4" t="s">
        <v>852</v>
      </c>
    </row>
    <row r="350" spans="1:2" ht="14.25" customHeight="1" x14ac:dyDescent="0.3">
      <c r="A350" s="4" t="s">
        <v>853</v>
      </c>
      <c r="B350" s="4" t="s">
        <v>854</v>
      </c>
    </row>
    <row r="351" spans="1:2" ht="14.25" customHeight="1" x14ac:dyDescent="0.3">
      <c r="A351" s="4" t="s">
        <v>856</v>
      </c>
      <c r="B351" s="4" t="s">
        <v>857</v>
      </c>
    </row>
    <row r="352" spans="1:2" ht="14.25" customHeight="1" x14ac:dyDescent="0.3">
      <c r="A352" s="4" t="s">
        <v>858</v>
      </c>
      <c r="B352" s="4" t="s">
        <v>859</v>
      </c>
    </row>
    <row r="353" spans="1:2" ht="14.25" customHeight="1" x14ac:dyDescent="0.3">
      <c r="A353" s="4" t="s">
        <v>860</v>
      </c>
      <c r="B353" s="4" t="s">
        <v>862</v>
      </c>
    </row>
    <row r="354" spans="1:2" ht="14.25" customHeight="1" x14ac:dyDescent="0.3">
      <c r="A354" s="4" t="s">
        <v>863</v>
      </c>
      <c r="B354" s="4" t="s">
        <v>864</v>
      </c>
    </row>
    <row r="355" spans="1:2" ht="14.25" customHeight="1" x14ac:dyDescent="0.3">
      <c r="A355" s="4" t="s">
        <v>865</v>
      </c>
      <c r="B355" s="4" t="s">
        <v>867</v>
      </c>
    </row>
    <row r="356" spans="1:2" ht="14.25" customHeight="1" x14ac:dyDescent="0.3">
      <c r="A356" s="4" t="s">
        <v>868</v>
      </c>
      <c r="B356" s="4" t="s">
        <v>869</v>
      </c>
    </row>
    <row r="357" spans="1:2" ht="14.25" customHeight="1" x14ac:dyDescent="0.3">
      <c r="A357" s="4" t="s">
        <v>870</v>
      </c>
      <c r="B357" s="4" t="s">
        <v>871</v>
      </c>
    </row>
    <row r="358" spans="1:2" ht="14.25" customHeight="1" x14ac:dyDescent="0.3">
      <c r="A358" s="4" t="s">
        <v>873</v>
      </c>
      <c r="B358" s="4" t="s">
        <v>874</v>
      </c>
    </row>
    <row r="359" spans="1:2" ht="14.25" customHeight="1" x14ac:dyDescent="0.3">
      <c r="A359" s="4" t="s">
        <v>875</v>
      </c>
      <c r="B359" s="4" t="s">
        <v>876</v>
      </c>
    </row>
    <row r="360" spans="1:2" ht="14.25" customHeight="1" x14ac:dyDescent="0.3">
      <c r="A360" s="4" t="s">
        <v>878</v>
      </c>
      <c r="B360" s="4" t="s">
        <v>879</v>
      </c>
    </row>
    <row r="361" spans="1:2" ht="14.25" customHeight="1" x14ac:dyDescent="0.3">
      <c r="A361" s="4" t="s">
        <v>880</v>
      </c>
      <c r="B361" s="4" t="s">
        <v>881</v>
      </c>
    </row>
    <row r="362" spans="1:2" ht="14.25" customHeight="1" x14ac:dyDescent="0.3">
      <c r="A362" s="4" t="s">
        <v>883</v>
      </c>
      <c r="B362" s="4" t="s">
        <v>884</v>
      </c>
    </row>
    <row r="363" spans="1:2" ht="14.25" customHeight="1" x14ac:dyDescent="0.3">
      <c r="A363" s="4" t="s">
        <v>885</v>
      </c>
      <c r="B363" s="4" t="s">
        <v>886</v>
      </c>
    </row>
    <row r="364" spans="1:2" ht="14.25" customHeight="1" x14ac:dyDescent="0.3">
      <c r="A364" s="4" t="s">
        <v>888</v>
      </c>
      <c r="B364" s="4" t="s">
        <v>889</v>
      </c>
    </row>
    <row r="365" spans="1:2" ht="14.25" customHeight="1" x14ac:dyDescent="0.3">
      <c r="A365" s="4" t="s">
        <v>891</v>
      </c>
      <c r="B365" s="4" t="s">
        <v>892</v>
      </c>
    </row>
    <row r="366" spans="1:2" ht="14.25" customHeight="1" x14ac:dyDescent="0.3">
      <c r="A366" s="4" t="s">
        <v>893</v>
      </c>
      <c r="B366" s="4" t="s">
        <v>894</v>
      </c>
    </row>
    <row r="367" spans="1:2" ht="14.25" customHeight="1" x14ac:dyDescent="0.3">
      <c r="A367" s="4" t="s">
        <v>896</v>
      </c>
      <c r="B367" s="4" t="s">
        <v>897</v>
      </c>
    </row>
    <row r="368" spans="1:2" ht="14.25" customHeight="1" x14ac:dyDescent="0.3">
      <c r="A368" s="4" t="s">
        <v>898</v>
      </c>
      <c r="B368" s="4" t="s">
        <v>899</v>
      </c>
    </row>
    <row r="369" spans="1:2" ht="14.25" customHeight="1" x14ac:dyDescent="0.3">
      <c r="A369" s="4" t="s">
        <v>901</v>
      </c>
      <c r="B369" s="4" t="s">
        <v>902</v>
      </c>
    </row>
    <row r="370" spans="1:2" ht="14.25" customHeight="1" x14ac:dyDescent="0.3">
      <c r="A370" s="4" t="s">
        <v>903</v>
      </c>
      <c r="B370" s="4" t="s">
        <v>904</v>
      </c>
    </row>
    <row r="371" spans="1:2" ht="14.25" customHeight="1" x14ac:dyDescent="0.3">
      <c r="A371" s="4" t="s">
        <v>906</v>
      </c>
      <c r="B371" s="4" t="s">
        <v>907</v>
      </c>
    </row>
    <row r="372" spans="1:2" ht="14.25" customHeight="1" x14ac:dyDescent="0.3">
      <c r="A372" s="4" t="s">
        <v>908</v>
      </c>
      <c r="B372" s="4" t="s">
        <v>909</v>
      </c>
    </row>
    <row r="373" spans="1:2" ht="14.25" customHeight="1" x14ac:dyDescent="0.3">
      <c r="A373" s="4" t="s">
        <v>911</v>
      </c>
      <c r="B373" s="4" t="s">
        <v>912</v>
      </c>
    </row>
    <row r="374" spans="1:2" ht="14.25" customHeight="1" x14ac:dyDescent="0.3">
      <c r="A374" s="4" t="s">
        <v>913</v>
      </c>
      <c r="B374" s="4" t="s">
        <v>914</v>
      </c>
    </row>
    <row r="375" spans="1:2" ht="14.25" customHeight="1" x14ac:dyDescent="0.3">
      <c r="A375" s="4" t="s">
        <v>916</v>
      </c>
      <c r="B375" s="4" t="s">
        <v>917</v>
      </c>
    </row>
    <row r="376" spans="1:2" ht="14.25" customHeight="1" x14ac:dyDescent="0.3">
      <c r="A376" s="4" t="s">
        <v>918</v>
      </c>
      <c r="B376" s="4" t="s">
        <v>920</v>
      </c>
    </row>
    <row r="377" spans="1:2" ht="14.25" customHeight="1" x14ac:dyDescent="0.3">
      <c r="A377" s="4" t="s">
        <v>921</v>
      </c>
      <c r="B377" s="4" t="s">
        <v>922</v>
      </c>
    </row>
    <row r="378" spans="1:2" ht="14.25" customHeight="1" x14ac:dyDescent="0.3">
      <c r="A378" s="4" t="s">
        <v>924</v>
      </c>
      <c r="B378" s="4" t="s">
        <v>925</v>
      </c>
    </row>
    <row r="379" spans="1:2" ht="14.25" customHeight="1" x14ac:dyDescent="0.3">
      <c r="A379" s="4" t="s">
        <v>926</v>
      </c>
      <c r="B379" s="4" t="s">
        <v>927</v>
      </c>
    </row>
    <row r="380" spans="1:2" ht="14.25" customHeight="1" x14ac:dyDescent="0.3">
      <c r="A380" s="4" t="s">
        <v>929</v>
      </c>
      <c r="B380" s="4" t="s">
        <v>930</v>
      </c>
    </row>
    <row r="381" spans="1:2" ht="14.25" customHeight="1" x14ac:dyDescent="0.3">
      <c r="A381" s="4" t="s">
        <v>931</v>
      </c>
      <c r="B381" s="4" t="s">
        <v>932</v>
      </c>
    </row>
    <row r="382" spans="1:2" ht="14.25" customHeight="1" x14ac:dyDescent="0.3">
      <c r="A382" s="4" t="s">
        <v>934</v>
      </c>
      <c r="B382" s="4" t="s">
        <v>935</v>
      </c>
    </row>
    <row r="383" spans="1:2" ht="14.25" customHeight="1" x14ac:dyDescent="0.3">
      <c r="A383" s="4" t="s">
        <v>936</v>
      </c>
      <c r="B383" s="4" t="s">
        <v>937</v>
      </c>
    </row>
    <row r="384" spans="1:2" ht="14.25" customHeight="1" x14ac:dyDescent="0.3">
      <c r="A384" s="4" t="s">
        <v>939</v>
      </c>
      <c r="B384" s="4" t="s">
        <v>940</v>
      </c>
    </row>
    <row r="385" spans="1:2" ht="14.25" customHeight="1" x14ac:dyDescent="0.3">
      <c r="A385" s="4" t="s">
        <v>941</v>
      </c>
      <c r="B385" s="4" t="s">
        <v>942</v>
      </c>
    </row>
    <row r="386" spans="1:2" ht="14.25" customHeight="1" x14ac:dyDescent="0.3">
      <c r="A386" s="4" t="s">
        <v>944</v>
      </c>
      <c r="B386" s="4" t="s">
        <v>945</v>
      </c>
    </row>
    <row r="387" spans="1:2" ht="14.25" customHeight="1" x14ac:dyDescent="0.3">
      <c r="A387" s="4" t="s">
        <v>946</v>
      </c>
      <c r="B387" s="4" t="s">
        <v>947</v>
      </c>
    </row>
    <row r="388" spans="1:2" ht="14.25" customHeight="1" x14ac:dyDescent="0.3">
      <c r="A388" s="4" t="s">
        <v>949</v>
      </c>
      <c r="B388" s="4" t="s">
        <v>950</v>
      </c>
    </row>
    <row r="389" spans="1:2" ht="14.25" customHeight="1" x14ac:dyDescent="0.3">
      <c r="A389" s="4" t="s">
        <v>951</v>
      </c>
      <c r="B389" s="4" t="s">
        <v>952</v>
      </c>
    </row>
    <row r="390" spans="1:2" ht="14.25" customHeight="1" x14ac:dyDescent="0.3">
      <c r="A390" s="4" t="s">
        <v>954</v>
      </c>
      <c r="B390" s="4" t="s">
        <v>955</v>
      </c>
    </row>
    <row r="391" spans="1:2" ht="14.25" customHeight="1" x14ac:dyDescent="0.3">
      <c r="A391" s="4" t="s">
        <v>956</v>
      </c>
      <c r="B391" s="4" t="s">
        <v>957</v>
      </c>
    </row>
    <row r="392" spans="1:2" ht="14.25" customHeight="1" x14ac:dyDescent="0.3">
      <c r="A392" s="4" t="s">
        <v>958</v>
      </c>
      <c r="B392" s="4" t="s">
        <v>960</v>
      </c>
    </row>
    <row r="393" spans="1:2" ht="14.25" customHeight="1" x14ac:dyDescent="0.3">
      <c r="A393" s="4" t="s">
        <v>961</v>
      </c>
      <c r="B393" s="4" t="s">
        <v>962</v>
      </c>
    </row>
    <row r="394" spans="1:2" ht="14.25" customHeight="1" x14ac:dyDescent="0.3">
      <c r="A394" s="4" t="s">
        <v>963</v>
      </c>
      <c r="B394" s="4" t="s">
        <v>965</v>
      </c>
    </row>
    <row r="395" spans="1:2" ht="14.25" customHeight="1" x14ac:dyDescent="0.3">
      <c r="A395" s="4" t="s">
        <v>967</v>
      </c>
      <c r="B395" s="4" t="s">
        <v>968</v>
      </c>
    </row>
    <row r="396" spans="1:2" ht="14.25" customHeight="1" x14ac:dyDescent="0.3">
      <c r="A396" s="4" t="s">
        <v>969</v>
      </c>
      <c r="B396" s="4" t="s">
        <v>970</v>
      </c>
    </row>
    <row r="397" spans="1:2" ht="14.25" customHeight="1" x14ac:dyDescent="0.3">
      <c r="A397" s="4" t="s">
        <v>971</v>
      </c>
      <c r="B397" s="4" t="s">
        <v>973</v>
      </c>
    </row>
    <row r="398" spans="1:2" ht="14.25" customHeight="1" x14ac:dyDescent="0.3">
      <c r="A398" s="4" t="s">
        <v>975</v>
      </c>
      <c r="B398" s="4" t="s">
        <v>976</v>
      </c>
    </row>
    <row r="399" spans="1:2" ht="14.25" customHeight="1" x14ac:dyDescent="0.3">
      <c r="A399" s="4" t="s">
        <v>977</v>
      </c>
      <c r="B399" s="4" t="s">
        <v>978</v>
      </c>
    </row>
    <row r="400" spans="1:2" ht="14.25" customHeight="1" x14ac:dyDescent="0.3">
      <c r="A400" s="4" t="s">
        <v>980</v>
      </c>
      <c r="B400" s="4" t="s">
        <v>982</v>
      </c>
    </row>
    <row r="401" spans="1:2" ht="14.25" customHeight="1" x14ac:dyDescent="0.3">
      <c r="A401" s="4" t="s">
        <v>983</v>
      </c>
      <c r="B401" s="4" t="s">
        <v>984</v>
      </c>
    </row>
    <row r="402" spans="1:2" ht="14.25" customHeight="1" x14ac:dyDescent="0.3">
      <c r="A402" s="4" t="s">
        <v>987</v>
      </c>
      <c r="B402" s="4" t="s">
        <v>988</v>
      </c>
    </row>
    <row r="403" spans="1:2" ht="14.25" customHeight="1" x14ac:dyDescent="0.3">
      <c r="A403" s="4" t="s">
        <v>990</v>
      </c>
      <c r="B403" s="4" t="s">
        <v>991</v>
      </c>
    </row>
    <row r="404" spans="1:2" ht="14.25" customHeight="1" x14ac:dyDescent="0.3">
      <c r="A404" s="4" t="s">
        <v>992</v>
      </c>
      <c r="B404" s="4" t="s">
        <v>993</v>
      </c>
    </row>
    <row r="405" spans="1:2" ht="14.25" customHeight="1" x14ac:dyDescent="0.3">
      <c r="A405" s="4" t="s">
        <v>996</v>
      </c>
      <c r="B405" s="4" t="s">
        <v>997</v>
      </c>
    </row>
    <row r="406" spans="1:2" ht="14.25" customHeight="1" x14ac:dyDescent="0.3">
      <c r="A406" s="4" t="s">
        <v>998</v>
      </c>
      <c r="B406" s="4" t="s">
        <v>1000</v>
      </c>
    </row>
    <row r="407" spans="1:2" ht="14.25" customHeight="1" x14ac:dyDescent="0.3">
      <c r="A407" s="4" t="s">
        <v>1001</v>
      </c>
      <c r="B407" s="4" t="s">
        <v>1002</v>
      </c>
    </row>
    <row r="408" spans="1:2" ht="14.25" customHeight="1" x14ac:dyDescent="0.3">
      <c r="A408" s="4" t="s">
        <v>1003</v>
      </c>
      <c r="B408" s="4" t="s">
        <v>1005</v>
      </c>
    </row>
    <row r="409" spans="1:2" ht="14.25" customHeight="1" x14ac:dyDescent="0.3">
      <c r="A409" s="4" t="s">
        <v>1006</v>
      </c>
      <c r="B409" s="4" t="s">
        <v>1007</v>
      </c>
    </row>
    <row r="410" spans="1:2" ht="14.25" customHeight="1" x14ac:dyDescent="0.3">
      <c r="A410" s="4" t="s">
        <v>1009</v>
      </c>
      <c r="B410" s="4" t="s">
        <v>1010</v>
      </c>
    </row>
    <row r="411" spans="1:2" ht="14.25" customHeight="1" x14ac:dyDescent="0.3">
      <c r="A411" s="4" t="s">
        <v>1011</v>
      </c>
      <c r="B411" s="4" t="s">
        <v>1012</v>
      </c>
    </row>
    <row r="412" spans="1:2" ht="14.25" customHeight="1" x14ac:dyDescent="0.3">
      <c r="A412" s="4" t="s">
        <v>1014</v>
      </c>
      <c r="B412" s="4" t="s">
        <v>1015</v>
      </c>
    </row>
    <row r="413" spans="1:2" ht="14.25" customHeight="1" x14ac:dyDescent="0.3">
      <c r="A413" s="4" t="s">
        <v>1016</v>
      </c>
      <c r="B413" s="4" t="s">
        <v>1017</v>
      </c>
    </row>
    <row r="414" spans="1:2" ht="14.25" customHeight="1" x14ac:dyDescent="0.3">
      <c r="A414" s="4" t="s">
        <v>1019</v>
      </c>
      <c r="B414" s="4" t="s">
        <v>1020</v>
      </c>
    </row>
    <row r="415" spans="1:2" ht="14.25" customHeight="1" x14ac:dyDescent="0.3">
      <c r="A415" s="4" t="s">
        <v>1021</v>
      </c>
      <c r="B415" s="4" t="s">
        <v>1023</v>
      </c>
    </row>
    <row r="416" spans="1:2" ht="14.25" customHeight="1" x14ac:dyDescent="0.3">
      <c r="A416" s="4" t="s">
        <v>1024</v>
      </c>
      <c r="B416" s="4" t="s">
        <v>1025</v>
      </c>
    </row>
    <row r="417" spans="1:2" ht="14.25" customHeight="1" x14ac:dyDescent="0.3">
      <c r="A417" s="4" t="s">
        <v>1027</v>
      </c>
      <c r="B417" s="4" t="s">
        <v>1028</v>
      </c>
    </row>
    <row r="418" spans="1:2" ht="14.25" customHeight="1" x14ac:dyDescent="0.3">
      <c r="A418" s="4" t="s">
        <v>1030</v>
      </c>
      <c r="B418" s="4" t="s">
        <v>1031</v>
      </c>
    </row>
    <row r="419" spans="1:2" ht="14.25" customHeight="1" x14ac:dyDescent="0.3">
      <c r="A419" s="4" t="s">
        <v>1032</v>
      </c>
      <c r="B419" s="4" t="s">
        <v>1033</v>
      </c>
    </row>
    <row r="420" spans="1:2" ht="14.25" customHeight="1" x14ac:dyDescent="0.3">
      <c r="A420" s="4" t="s">
        <v>1035</v>
      </c>
      <c r="B420" s="4" t="s">
        <v>1036</v>
      </c>
    </row>
    <row r="421" spans="1:2" ht="14.25" customHeight="1" x14ac:dyDescent="0.3">
      <c r="A421" s="4" t="s">
        <v>1037</v>
      </c>
      <c r="B421" s="4" t="s">
        <v>1038</v>
      </c>
    </row>
    <row r="422" spans="1:2" ht="14.25" customHeight="1" x14ac:dyDescent="0.3">
      <c r="A422" s="4" t="s">
        <v>1040</v>
      </c>
      <c r="B422" s="4" t="s">
        <v>1041</v>
      </c>
    </row>
    <row r="423" spans="1:2" ht="14.25" customHeight="1" x14ac:dyDescent="0.3">
      <c r="A423" s="4" t="s">
        <v>1042</v>
      </c>
      <c r="B423" s="4" t="s">
        <v>1043</v>
      </c>
    </row>
    <row r="424" spans="1:2" ht="14.25" customHeight="1" x14ac:dyDescent="0.3">
      <c r="A424" s="4" t="s">
        <v>1044</v>
      </c>
      <c r="B424" s="4" t="s">
        <v>1045</v>
      </c>
    </row>
    <row r="425" spans="1:2" ht="14.25" customHeight="1" x14ac:dyDescent="0.3">
      <c r="A425" s="4" t="s">
        <v>1047</v>
      </c>
      <c r="B425" s="4" t="s">
        <v>1048</v>
      </c>
    </row>
    <row r="426" spans="1:2" ht="14.25" customHeight="1" x14ac:dyDescent="0.3">
      <c r="A426" s="4" t="s">
        <v>1050</v>
      </c>
      <c r="B426" s="4" t="s">
        <v>1052</v>
      </c>
    </row>
    <row r="427" spans="1:2" ht="14.25" customHeight="1" x14ac:dyDescent="0.3">
      <c r="A427" s="4" t="s">
        <v>1053</v>
      </c>
      <c r="B427" s="4" t="s">
        <v>1054</v>
      </c>
    </row>
    <row r="428" spans="1:2" ht="14.25" customHeight="1" x14ac:dyDescent="0.3">
      <c r="A428" s="4" t="s">
        <v>1056</v>
      </c>
      <c r="B428" s="4" t="s">
        <v>1057</v>
      </c>
    </row>
    <row r="429" spans="1:2" ht="14.25" customHeight="1" x14ac:dyDescent="0.3">
      <c r="A429" s="4" t="s">
        <v>1058</v>
      </c>
      <c r="B429" s="4" t="s">
        <v>1059</v>
      </c>
    </row>
    <row r="430" spans="1:2" ht="14.25" customHeight="1" x14ac:dyDescent="0.3">
      <c r="A430" s="4" t="s">
        <v>1061</v>
      </c>
      <c r="B430" s="4" t="s">
        <v>1062</v>
      </c>
    </row>
    <row r="431" spans="1:2" ht="14.25" customHeight="1" x14ac:dyDescent="0.3">
      <c r="A431" s="4" t="s">
        <v>1063</v>
      </c>
      <c r="B431" s="4" t="s">
        <v>1064</v>
      </c>
    </row>
    <row r="432" spans="1:2" ht="14.25" customHeight="1" x14ac:dyDescent="0.3">
      <c r="A432" s="4" t="s">
        <v>1066</v>
      </c>
      <c r="B432" s="4" t="s">
        <v>1067</v>
      </c>
    </row>
    <row r="433" spans="1:2" ht="14.25" customHeight="1" x14ac:dyDescent="0.3">
      <c r="A433" s="4" t="s">
        <v>1068</v>
      </c>
      <c r="B433" s="4" t="s">
        <v>1070</v>
      </c>
    </row>
    <row r="434" spans="1:2" ht="14.25" customHeight="1" x14ac:dyDescent="0.3">
      <c r="A434" s="4" t="s">
        <v>1071</v>
      </c>
      <c r="B434" s="4" t="s">
        <v>1072</v>
      </c>
    </row>
    <row r="435" spans="1:2" ht="14.25" customHeight="1" x14ac:dyDescent="0.3">
      <c r="A435" s="4" t="s">
        <v>1074</v>
      </c>
      <c r="B435" s="4" t="s">
        <v>1075</v>
      </c>
    </row>
    <row r="436" spans="1:2" ht="14.25" customHeight="1" x14ac:dyDescent="0.3">
      <c r="A436" s="4" t="s">
        <v>1076</v>
      </c>
      <c r="B436" s="4" t="s">
        <v>1077</v>
      </c>
    </row>
    <row r="437" spans="1:2" ht="14.25" customHeight="1" x14ac:dyDescent="0.3">
      <c r="A437" s="4" t="s">
        <v>1079</v>
      </c>
      <c r="B437" s="4" t="s">
        <v>1080</v>
      </c>
    </row>
    <row r="438" spans="1:2" ht="14.25" customHeight="1" x14ac:dyDescent="0.3">
      <c r="A438" s="4" t="s">
        <v>1081</v>
      </c>
      <c r="B438" s="4" t="s">
        <v>1083</v>
      </c>
    </row>
    <row r="439" spans="1:2" ht="14.25" customHeight="1" x14ac:dyDescent="0.3">
      <c r="A439" s="4" t="s">
        <v>1084</v>
      </c>
      <c r="B439" s="4" t="s">
        <v>1085</v>
      </c>
    </row>
    <row r="440" spans="1:2" ht="14.25" customHeight="1" x14ac:dyDescent="0.3">
      <c r="A440" s="4" t="s">
        <v>1086</v>
      </c>
      <c r="B440" s="4" t="s">
        <v>1088</v>
      </c>
    </row>
    <row r="441" spans="1:2" ht="14.25" customHeight="1" x14ac:dyDescent="0.3">
      <c r="A441" s="4" t="s">
        <v>1089</v>
      </c>
      <c r="B441" s="4" t="s">
        <v>1090</v>
      </c>
    </row>
    <row r="442" spans="1:2" ht="14.25" customHeight="1" x14ac:dyDescent="0.3">
      <c r="A442" s="4" t="s">
        <v>1092</v>
      </c>
      <c r="B442" s="4" t="s">
        <v>1093</v>
      </c>
    </row>
    <row r="443" spans="1:2" ht="14.25" customHeight="1" x14ac:dyDescent="0.3">
      <c r="A443" s="4" t="s">
        <v>1094</v>
      </c>
      <c r="B443" s="4" t="s">
        <v>1095</v>
      </c>
    </row>
    <row r="444" spans="1:2" ht="14.25" customHeight="1" x14ac:dyDescent="0.3">
      <c r="A444" s="4" t="s">
        <v>1097</v>
      </c>
      <c r="B444" s="4" t="s">
        <v>1098</v>
      </c>
    </row>
    <row r="445" spans="1:2" ht="14.25" customHeight="1" x14ac:dyDescent="0.3">
      <c r="A445" s="4" t="s">
        <v>1099</v>
      </c>
      <c r="B445" s="4" t="s">
        <v>1101</v>
      </c>
    </row>
    <row r="446" spans="1:2" ht="14.25" customHeight="1" x14ac:dyDescent="0.3">
      <c r="A446" s="4" t="s">
        <v>1102</v>
      </c>
      <c r="B446" s="4" t="s">
        <v>1103</v>
      </c>
    </row>
    <row r="447" spans="1:2" ht="14.25" customHeight="1" x14ac:dyDescent="0.3">
      <c r="A447" s="4" t="s">
        <v>1105</v>
      </c>
      <c r="B447" s="4" t="s">
        <v>1106</v>
      </c>
    </row>
    <row r="448" spans="1:2" ht="14.25" customHeight="1" x14ac:dyDescent="0.3">
      <c r="A448" s="4" t="s">
        <v>1107</v>
      </c>
      <c r="B448" s="4" t="s">
        <v>1109</v>
      </c>
    </row>
    <row r="449" spans="1:2" ht="14.25" customHeight="1" x14ac:dyDescent="0.3">
      <c r="A449" s="4" t="s">
        <v>1111</v>
      </c>
      <c r="B449" s="4" t="s">
        <v>1112</v>
      </c>
    </row>
    <row r="450" spans="1:2" ht="14.25" customHeight="1" x14ac:dyDescent="0.3">
      <c r="A450" s="4" t="s">
        <v>1113</v>
      </c>
      <c r="B450" s="4" t="s">
        <v>1115</v>
      </c>
    </row>
    <row r="451" spans="1:2" ht="14.25" customHeight="1" x14ac:dyDescent="0.3">
      <c r="A451" s="4" t="s">
        <v>1116</v>
      </c>
      <c r="B451" s="4" t="s">
        <v>1117</v>
      </c>
    </row>
    <row r="452" spans="1:2" ht="14.25" customHeight="1" x14ac:dyDescent="0.3">
      <c r="A452" s="4" t="s">
        <v>1118</v>
      </c>
      <c r="B452" s="4" t="s">
        <v>1120</v>
      </c>
    </row>
    <row r="453" spans="1:2" ht="14.25" customHeight="1" x14ac:dyDescent="0.3">
      <c r="A453" s="4" t="s">
        <v>1121</v>
      </c>
      <c r="B453" s="4" t="s">
        <v>1122</v>
      </c>
    </row>
    <row r="454" spans="1:2" ht="14.25" customHeight="1" x14ac:dyDescent="0.3">
      <c r="A454" s="4" t="s">
        <v>1124</v>
      </c>
      <c r="B454" s="4" t="s">
        <v>1125</v>
      </c>
    </row>
    <row r="455" spans="1:2" ht="14.25" customHeight="1" x14ac:dyDescent="0.3">
      <c r="A455" s="4" t="s">
        <v>1127</v>
      </c>
      <c r="B455" s="4" t="s">
        <v>1128</v>
      </c>
    </row>
    <row r="456" spans="1:2" ht="14.25" customHeight="1" x14ac:dyDescent="0.3">
      <c r="A456" s="4" t="s">
        <v>1129</v>
      </c>
      <c r="B456" s="4" t="s">
        <v>1130</v>
      </c>
    </row>
    <row r="457" spans="1:2" ht="14.25" customHeight="1" x14ac:dyDescent="0.3">
      <c r="A457" s="4" t="s">
        <v>1132</v>
      </c>
      <c r="B457" s="4" t="s">
        <v>1133</v>
      </c>
    </row>
    <row r="458" spans="1:2" ht="14.25" customHeight="1" x14ac:dyDescent="0.3">
      <c r="A458" s="4" t="s">
        <v>1134</v>
      </c>
      <c r="B458" s="4" t="s">
        <v>1135</v>
      </c>
    </row>
    <row r="459" spans="1:2" ht="14.25" customHeight="1" x14ac:dyDescent="0.3">
      <c r="A459" s="4" t="s">
        <v>1137</v>
      </c>
      <c r="B459" s="4" t="s">
        <v>1138</v>
      </c>
    </row>
    <row r="460" spans="1:2" ht="14.25" customHeight="1" x14ac:dyDescent="0.3">
      <c r="A460" s="4" t="s">
        <v>1140</v>
      </c>
      <c r="B460" s="4" t="s">
        <v>1141</v>
      </c>
    </row>
    <row r="461" spans="1:2" ht="14.25" customHeight="1" x14ac:dyDescent="0.3">
      <c r="A461" s="4" t="s">
        <v>1142</v>
      </c>
      <c r="B461" s="4" t="s">
        <v>1144</v>
      </c>
    </row>
    <row r="462" spans="1:2" ht="14.25" customHeight="1" x14ac:dyDescent="0.3">
      <c r="A462" s="4" t="s">
        <v>1145</v>
      </c>
      <c r="B462" s="4" t="s">
        <v>1146</v>
      </c>
    </row>
    <row r="463" spans="1:2" ht="14.25" customHeight="1" x14ac:dyDescent="0.3">
      <c r="A463" s="4" t="s">
        <v>1148</v>
      </c>
      <c r="B463" s="4" t="s">
        <v>1149</v>
      </c>
    </row>
    <row r="464" spans="1:2" ht="14.25" customHeight="1" x14ac:dyDescent="0.3">
      <c r="A464" s="4" t="s">
        <v>1150</v>
      </c>
      <c r="B464" s="4" t="s">
        <v>1151</v>
      </c>
    </row>
    <row r="465" spans="1:2" ht="14.25" customHeight="1" x14ac:dyDescent="0.3">
      <c r="A465" s="4" t="s">
        <v>1153</v>
      </c>
      <c r="B465" s="4" t="s">
        <v>1154</v>
      </c>
    </row>
    <row r="466" spans="1:2" ht="14.25" customHeight="1" x14ac:dyDescent="0.3">
      <c r="A466" s="4" t="s">
        <v>1156</v>
      </c>
      <c r="B466" s="4" t="s">
        <v>1157</v>
      </c>
    </row>
    <row r="467" spans="1:2" ht="14.25" customHeight="1" x14ac:dyDescent="0.3">
      <c r="A467" s="4" t="s">
        <v>1159</v>
      </c>
      <c r="B467" s="4" t="s">
        <v>1160</v>
      </c>
    </row>
    <row r="468" spans="1:2" ht="14.25" customHeight="1" x14ac:dyDescent="0.3">
      <c r="A468" s="4" t="s">
        <v>1161</v>
      </c>
      <c r="B468" s="4" t="s">
        <v>1163</v>
      </c>
    </row>
    <row r="469" spans="1:2" ht="14.25" customHeight="1" x14ac:dyDescent="0.3">
      <c r="A469" s="4" t="s">
        <v>1164</v>
      </c>
      <c r="B469" s="4" t="s">
        <v>1165</v>
      </c>
    </row>
    <row r="470" spans="1:2" ht="14.25" customHeight="1" x14ac:dyDescent="0.3">
      <c r="A470" s="4" t="s">
        <v>1167</v>
      </c>
      <c r="B470" s="4" t="s">
        <v>1168</v>
      </c>
    </row>
    <row r="471" spans="1:2" ht="14.25" customHeight="1" x14ac:dyDescent="0.3">
      <c r="A471" s="4" t="s">
        <v>1170</v>
      </c>
      <c r="B471" s="4" t="s">
        <v>1171</v>
      </c>
    </row>
    <row r="472" spans="1:2" ht="14.25" customHeight="1" x14ac:dyDescent="0.3">
      <c r="A472" s="4" t="s">
        <v>1173</v>
      </c>
      <c r="B472" s="4" t="s">
        <v>1174</v>
      </c>
    </row>
    <row r="473" spans="1:2" ht="14.25" customHeight="1" x14ac:dyDescent="0.3">
      <c r="A473" s="4" t="s">
        <v>1176</v>
      </c>
      <c r="B473" s="4" t="s">
        <v>1177</v>
      </c>
    </row>
    <row r="474" spans="1:2" ht="14.25" customHeight="1" x14ac:dyDescent="0.3">
      <c r="A474" s="4" t="s">
        <v>1178</v>
      </c>
      <c r="B474" s="4" t="s">
        <v>1179</v>
      </c>
    </row>
    <row r="475" spans="1:2" ht="14.25" customHeight="1" x14ac:dyDescent="0.3">
      <c r="A475" s="4" t="s">
        <v>1181</v>
      </c>
      <c r="B475" s="4" t="s">
        <v>1182</v>
      </c>
    </row>
    <row r="476" spans="1:2" ht="14.25" customHeight="1" x14ac:dyDescent="0.3">
      <c r="A476" s="4" t="s">
        <v>1184</v>
      </c>
      <c r="B476" s="4" t="s">
        <v>1185</v>
      </c>
    </row>
    <row r="477" spans="1:2" ht="14.25" customHeight="1" x14ac:dyDescent="0.3">
      <c r="A477" s="4" t="s">
        <v>1187</v>
      </c>
      <c r="B477" s="4" t="s">
        <v>1188</v>
      </c>
    </row>
    <row r="478" spans="1:2" ht="14.25" customHeight="1" x14ac:dyDescent="0.3">
      <c r="A478" s="4" t="s">
        <v>1190</v>
      </c>
      <c r="B478" s="4" t="s">
        <v>1191</v>
      </c>
    </row>
    <row r="479" spans="1:2" ht="14.25" customHeight="1" x14ac:dyDescent="0.3">
      <c r="A479" s="4" t="s">
        <v>1193</v>
      </c>
      <c r="B479" s="4" t="s">
        <v>1194</v>
      </c>
    </row>
    <row r="480" spans="1:2" ht="14.25" customHeight="1" x14ac:dyDescent="0.3">
      <c r="A480" s="4" t="s">
        <v>1196</v>
      </c>
      <c r="B480" s="4" t="s">
        <v>1197</v>
      </c>
    </row>
    <row r="481" spans="1:2" ht="14.25" customHeight="1" x14ac:dyDescent="0.3">
      <c r="A481" s="4" t="s">
        <v>1199</v>
      </c>
      <c r="B481" s="4" t="s">
        <v>1200</v>
      </c>
    </row>
    <row r="482" spans="1:2" ht="14.25" customHeight="1" x14ac:dyDescent="0.3">
      <c r="A482" s="4" t="s">
        <v>1202</v>
      </c>
      <c r="B482" s="4" t="s">
        <v>1203</v>
      </c>
    </row>
    <row r="483" spans="1:2" ht="14.25" customHeight="1" x14ac:dyDescent="0.3">
      <c r="A483" s="4" t="s">
        <v>1205</v>
      </c>
      <c r="B483" s="4" t="s">
        <v>1206</v>
      </c>
    </row>
    <row r="484" spans="1:2" ht="14.25" customHeight="1" x14ac:dyDescent="0.3">
      <c r="A484" s="4" t="s">
        <v>1208</v>
      </c>
      <c r="B484" s="4" t="s">
        <v>1209</v>
      </c>
    </row>
    <row r="485" spans="1:2" ht="14.25" customHeight="1" x14ac:dyDescent="0.3">
      <c r="A485" s="4" t="s">
        <v>1210</v>
      </c>
      <c r="B485" s="4" t="s">
        <v>1211</v>
      </c>
    </row>
    <row r="486" spans="1:2" ht="14.25" customHeight="1" x14ac:dyDescent="0.3">
      <c r="A486" s="4" t="s">
        <v>1213</v>
      </c>
      <c r="B486" s="4" t="s">
        <v>1214</v>
      </c>
    </row>
    <row r="487" spans="1:2" ht="14.25" customHeight="1" x14ac:dyDescent="0.3">
      <c r="A487" s="4" t="s">
        <v>1216</v>
      </c>
      <c r="B487" s="4" t="s">
        <v>1217</v>
      </c>
    </row>
    <row r="488" spans="1:2" ht="14.25" customHeight="1" x14ac:dyDescent="0.3">
      <c r="A488" s="4" t="s">
        <v>1218</v>
      </c>
      <c r="B488" s="4" t="s">
        <v>1220</v>
      </c>
    </row>
    <row r="489" spans="1:2" ht="14.25" customHeight="1" x14ac:dyDescent="0.3">
      <c r="A489" s="4" t="s">
        <v>1221</v>
      </c>
      <c r="B489" s="4" t="s">
        <v>1222</v>
      </c>
    </row>
    <row r="490" spans="1:2" ht="14.25" customHeight="1" x14ac:dyDescent="0.3">
      <c r="A490" s="4" t="s">
        <v>1224</v>
      </c>
      <c r="B490" s="4" t="s">
        <v>1225</v>
      </c>
    </row>
    <row r="491" spans="1:2" ht="14.25" customHeight="1" x14ac:dyDescent="0.3">
      <c r="A491" s="4" t="s">
        <v>1227</v>
      </c>
      <c r="B491" s="4" t="s">
        <v>1228</v>
      </c>
    </row>
    <row r="492" spans="1:2" ht="14.25" customHeight="1" x14ac:dyDescent="0.3">
      <c r="A492" s="4" t="s">
        <v>1230</v>
      </c>
      <c r="B492" s="4" t="s">
        <v>1231</v>
      </c>
    </row>
    <row r="493" spans="1:2" ht="14.25" customHeight="1" x14ac:dyDescent="0.3">
      <c r="A493" s="4" t="s">
        <v>1233</v>
      </c>
      <c r="B493" s="4" t="s">
        <v>1234</v>
      </c>
    </row>
    <row r="494" spans="1:2" ht="14.25" customHeight="1" x14ac:dyDescent="0.3">
      <c r="A494" s="4" t="s">
        <v>1235</v>
      </c>
      <c r="B494" s="4" t="s">
        <v>1236</v>
      </c>
    </row>
    <row r="495" spans="1:2" ht="14.25" customHeight="1" x14ac:dyDescent="0.3">
      <c r="A495" s="4" t="s">
        <v>1238</v>
      </c>
      <c r="B495" s="4" t="s">
        <v>1239</v>
      </c>
    </row>
    <row r="496" spans="1:2" ht="14.25" customHeight="1" x14ac:dyDescent="0.3">
      <c r="A496" s="4" t="s">
        <v>1240</v>
      </c>
      <c r="B496" s="4" t="s">
        <v>1241</v>
      </c>
    </row>
    <row r="497" spans="1:2" ht="14.25" customHeight="1" x14ac:dyDescent="0.3">
      <c r="A497" s="4" t="s">
        <v>1243</v>
      </c>
      <c r="B497" s="4" t="s">
        <v>1244</v>
      </c>
    </row>
    <row r="498" spans="1:2" ht="14.25" customHeight="1" x14ac:dyDescent="0.3">
      <c r="A498" s="4" t="s">
        <v>1245</v>
      </c>
      <c r="B498" s="4" t="s">
        <v>1246</v>
      </c>
    </row>
    <row r="499" spans="1:2" ht="14.25" customHeight="1" x14ac:dyDescent="0.3">
      <c r="A499" s="4" t="s">
        <v>1248</v>
      </c>
      <c r="B499" s="4" t="s">
        <v>1249</v>
      </c>
    </row>
    <row r="500" spans="1:2" ht="14.25" customHeight="1" x14ac:dyDescent="0.3">
      <c r="A500" s="4" t="s">
        <v>1251</v>
      </c>
      <c r="B500" s="4" t="s">
        <v>1252</v>
      </c>
    </row>
    <row r="501" spans="1:2" ht="14.25" customHeight="1" x14ac:dyDescent="0.3">
      <c r="A501" s="4" t="s">
        <v>1254</v>
      </c>
      <c r="B501" s="4" t="s">
        <v>1255</v>
      </c>
    </row>
    <row r="502" spans="1:2" ht="14.25" customHeight="1" x14ac:dyDescent="0.3">
      <c r="A502" s="4" t="s">
        <v>1257</v>
      </c>
      <c r="B502" s="4" t="s">
        <v>1258</v>
      </c>
    </row>
    <row r="503" spans="1:2" ht="14.25" customHeight="1" x14ac:dyDescent="0.3">
      <c r="A503" s="4" t="s">
        <v>1259</v>
      </c>
      <c r="B503" s="4" t="s">
        <v>1260</v>
      </c>
    </row>
    <row r="504" spans="1:2" ht="14.25" customHeight="1" x14ac:dyDescent="0.3">
      <c r="A504" s="4" t="s">
        <v>1262</v>
      </c>
      <c r="B504" s="4" t="s">
        <v>1263</v>
      </c>
    </row>
    <row r="505" spans="1:2" ht="14.25" customHeight="1" x14ac:dyDescent="0.3">
      <c r="A505" s="4" t="s">
        <v>1264</v>
      </c>
      <c r="B505" s="4" t="s">
        <v>1265</v>
      </c>
    </row>
    <row r="506" spans="1:2" ht="14.25" customHeight="1" x14ac:dyDescent="0.3">
      <c r="A506" s="4" t="s">
        <v>1267</v>
      </c>
      <c r="B506" s="4" t="s">
        <v>1268</v>
      </c>
    </row>
    <row r="507" spans="1:2" ht="14.25" customHeight="1" x14ac:dyDescent="0.3">
      <c r="A507" s="4" t="s">
        <v>1269</v>
      </c>
      <c r="B507" s="4" t="s">
        <v>1271</v>
      </c>
    </row>
    <row r="508" spans="1:2" ht="14.25" customHeight="1" x14ac:dyDescent="0.3">
      <c r="A508" s="4" t="s">
        <v>1272</v>
      </c>
      <c r="B508" s="4" t="s">
        <v>1273</v>
      </c>
    </row>
    <row r="509" spans="1:2" ht="14.25" customHeight="1" x14ac:dyDescent="0.3">
      <c r="A509" s="4" t="s">
        <v>1275</v>
      </c>
      <c r="B509" s="4" t="s">
        <v>1276</v>
      </c>
    </row>
    <row r="510" spans="1:2" ht="14.25" customHeight="1" x14ac:dyDescent="0.3">
      <c r="A510" s="4" t="s">
        <v>1278</v>
      </c>
      <c r="B510" s="4" t="s">
        <v>1279</v>
      </c>
    </row>
    <row r="511" spans="1:2" ht="14.25" customHeight="1" x14ac:dyDescent="0.3">
      <c r="A511" s="4" t="s">
        <v>1281</v>
      </c>
      <c r="B511" s="4" t="s">
        <v>1283</v>
      </c>
    </row>
    <row r="512" spans="1:2" ht="14.25" customHeight="1" x14ac:dyDescent="0.3">
      <c r="A512" s="4" t="s">
        <v>1284</v>
      </c>
      <c r="B512" s="4" t="s">
        <v>1286</v>
      </c>
    </row>
    <row r="513" spans="1:2" ht="14.25" customHeight="1" x14ac:dyDescent="0.3">
      <c r="A513" s="4" t="s">
        <v>1288</v>
      </c>
      <c r="B513" s="4" t="s">
        <v>1289</v>
      </c>
    </row>
    <row r="514" spans="1:2" ht="14.25" customHeight="1" x14ac:dyDescent="0.3">
      <c r="A514" s="4" t="s">
        <v>1290</v>
      </c>
      <c r="B514" s="4" t="s">
        <v>1291</v>
      </c>
    </row>
    <row r="515" spans="1:2" ht="14.25" customHeight="1" x14ac:dyDescent="0.3">
      <c r="A515" s="4" t="s">
        <v>1293</v>
      </c>
      <c r="B515" s="4" t="s">
        <v>1294</v>
      </c>
    </row>
    <row r="516" spans="1:2" ht="14.25" customHeight="1" x14ac:dyDescent="0.3">
      <c r="A516" s="4" t="s">
        <v>1296</v>
      </c>
      <c r="B516" s="4" t="s">
        <v>1297</v>
      </c>
    </row>
    <row r="517" spans="1:2" ht="14.25" customHeight="1" x14ac:dyDescent="0.3">
      <c r="A517" s="4" t="s">
        <v>1298</v>
      </c>
      <c r="B517" s="4" t="s">
        <v>1299</v>
      </c>
    </row>
    <row r="518" spans="1:2" ht="14.25" customHeight="1" x14ac:dyDescent="0.3">
      <c r="A518" s="4" t="s">
        <v>1301</v>
      </c>
      <c r="B518" s="4" t="s">
        <v>1302</v>
      </c>
    </row>
    <row r="519" spans="1:2" ht="14.25" customHeight="1" x14ac:dyDescent="0.3">
      <c r="A519" s="4" t="s">
        <v>1304</v>
      </c>
      <c r="B519" s="4" t="s">
        <v>1305</v>
      </c>
    </row>
    <row r="520" spans="1:2" ht="14.25" customHeight="1" x14ac:dyDescent="0.3">
      <c r="A520" s="4" t="s">
        <v>1306</v>
      </c>
      <c r="B520" s="4" t="s">
        <v>1307</v>
      </c>
    </row>
    <row r="521" spans="1:2" ht="14.25" customHeight="1" x14ac:dyDescent="0.3">
      <c r="A521" s="4" t="s">
        <v>1309</v>
      </c>
      <c r="B521" s="4" t="s">
        <v>1310</v>
      </c>
    </row>
    <row r="522" spans="1:2" ht="14.25" customHeight="1" x14ac:dyDescent="0.3">
      <c r="A522" s="4" t="s">
        <v>1312</v>
      </c>
      <c r="B522" s="4" t="s">
        <v>1313</v>
      </c>
    </row>
    <row r="523" spans="1:2" ht="14.25" customHeight="1" x14ac:dyDescent="0.3">
      <c r="A523" s="4" t="s">
        <v>1315</v>
      </c>
      <c r="B523" s="4" t="s">
        <v>1316</v>
      </c>
    </row>
    <row r="524" spans="1:2" ht="14.25" customHeight="1" x14ac:dyDescent="0.3">
      <c r="A524" s="4" t="s">
        <v>1317</v>
      </c>
      <c r="B524" s="4" t="s">
        <v>1318</v>
      </c>
    </row>
    <row r="525" spans="1:2" ht="14.25" customHeight="1" x14ac:dyDescent="0.3">
      <c r="A525" s="4" t="s">
        <v>1320</v>
      </c>
      <c r="B525" s="4" t="s">
        <v>1321</v>
      </c>
    </row>
    <row r="526" spans="1:2" ht="14.25" customHeight="1" x14ac:dyDescent="0.3">
      <c r="A526" s="4" t="s">
        <v>1323</v>
      </c>
      <c r="B526" s="4" t="s">
        <v>1324</v>
      </c>
    </row>
    <row r="527" spans="1:2" ht="14.25" customHeight="1" x14ac:dyDescent="0.3">
      <c r="A527" s="4" t="s">
        <v>1325</v>
      </c>
      <c r="B527" s="4" t="s">
        <v>1326</v>
      </c>
    </row>
    <row r="528" spans="1:2" ht="14.25" customHeight="1" x14ac:dyDescent="0.3">
      <c r="A528" s="4" t="s">
        <v>1328</v>
      </c>
      <c r="B528" s="4" t="s">
        <v>1329</v>
      </c>
    </row>
    <row r="529" spans="1:2" ht="14.25" customHeight="1" x14ac:dyDescent="0.3">
      <c r="A529" s="4" t="s">
        <v>1330</v>
      </c>
      <c r="B529" s="4" t="s">
        <v>1332</v>
      </c>
    </row>
    <row r="530" spans="1:2" ht="14.25" customHeight="1" x14ac:dyDescent="0.3">
      <c r="A530" s="4" t="s">
        <v>1333</v>
      </c>
      <c r="B530" s="4" t="s">
        <v>1334</v>
      </c>
    </row>
    <row r="531" spans="1:2" ht="14.25" customHeight="1" x14ac:dyDescent="0.3">
      <c r="A531" s="4" t="s">
        <v>1336</v>
      </c>
      <c r="B531" s="4" t="s">
        <v>1337</v>
      </c>
    </row>
    <row r="532" spans="1:2" ht="14.25" customHeight="1" x14ac:dyDescent="0.3">
      <c r="A532" s="4" t="s">
        <v>1338</v>
      </c>
      <c r="B532" s="4" t="s">
        <v>1339</v>
      </c>
    </row>
    <row r="533" spans="1:2" ht="14.25" customHeight="1" x14ac:dyDescent="0.3">
      <c r="A533" s="4" t="s">
        <v>1341</v>
      </c>
      <c r="B533" s="4" t="s">
        <v>1342</v>
      </c>
    </row>
    <row r="534" spans="1:2" ht="14.25" customHeight="1" x14ac:dyDescent="0.3">
      <c r="A534" s="4" t="s">
        <v>1343</v>
      </c>
      <c r="B534" s="4" t="s">
        <v>1344</v>
      </c>
    </row>
    <row r="535" spans="1:2" ht="14.25" customHeight="1" x14ac:dyDescent="0.3">
      <c r="A535" s="4" t="s">
        <v>1346</v>
      </c>
      <c r="B535" s="4" t="s">
        <v>1347</v>
      </c>
    </row>
    <row r="536" spans="1:2" ht="14.25" customHeight="1" x14ac:dyDescent="0.3">
      <c r="A536" s="4" t="s">
        <v>1348</v>
      </c>
      <c r="B536" s="4" t="s">
        <v>1349</v>
      </c>
    </row>
    <row r="537" spans="1:2" ht="14.25" customHeight="1" x14ac:dyDescent="0.3">
      <c r="A537" s="4" t="s">
        <v>1351</v>
      </c>
      <c r="B537" s="4" t="s">
        <v>1352</v>
      </c>
    </row>
    <row r="538" spans="1:2" ht="14.25" customHeight="1" x14ac:dyDescent="0.3">
      <c r="A538" s="4" t="s">
        <v>1353</v>
      </c>
      <c r="B538" s="4" t="s">
        <v>1354</v>
      </c>
    </row>
    <row r="539" spans="1:2" ht="14.25" customHeight="1" x14ac:dyDescent="0.3">
      <c r="A539" s="4" t="s">
        <v>1356</v>
      </c>
      <c r="B539" s="4" t="s">
        <v>1357</v>
      </c>
    </row>
    <row r="540" spans="1:2" ht="14.25" customHeight="1" x14ac:dyDescent="0.3">
      <c r="A540" s="4" t="s">
        <v>1358</v>
      </c>
      <c r="B540" s="4" t="s">
        <v>1360</v>
      </c>
    </row>
    <row r="541" spans="1:2" ht="14.25" customHeight="1" x14ac:dyDescent="0.3">
      <c r="A541" s="4" t="s">
        <v>1361</v>
      </c>
      <c r="B541" s="4" t="s">
        <v>1362</v>
      </c>
    </row>
    <row r="542" spans="1:2" ht="14.25" customHeight="1" x14ac:dyDescent="0.3">
      <c r="A542" s="4" t="s">
        <v>1364</v>
      </c>
      <c r="B542" s="4" t="s">
        <v>1365</v>
      </c>
    </row>
    <row r="543" spans="1:2" ht="14.25" customHeight="1" x14ac:dyDescent="0.3">
      <c r="A543" s="4" t="s">
        <v>1366</v>
      </c>
      <c r="B543" s="4" t="s">
        <v>1367</v>
      </c>
    </row>
    <row r="544" spans="1:2" ht="14.25" customHeight="1" x14ac:dyDescent="0.3">
      <c r="A544" s="4" t="s">
        <v>1369</v>
      </c>
      <c r="B544" s="4" t="s">
        <v>1370</v>
      </c>
    </row>
    <row r="545" spans="1:2" ht="14.25" customHeight="1" x14ac:dyDescent="0.3">
      <c r="A545" s="4" t="s">
        <v>1371</v>
      </c>
      <c r="B545" s="4" t="s">
        <v>1373</v>
      </c>
    </row>
    <row r="546" spans="1:2" ht="14.25" customHeight="1" x14ac:dyDescent="0.3">
      <c r="A546" s="4" t="s">
        <v>1374</v>
      </c>
      <c r="B546" s="4" t="s">
        <v>1375</v>
      </c>
    </row>
    <row r="547" spans="1:2" ht="14.25" customHeight="1" x14ac:dyDescent="0.3">
      <c r="A547" s="4" t="s">
        <v>1377</v>
      </c>
      <c r="B547" s="4" t="s">
        <v>1378</v>
      </c>
    </row>
    <row r="548" spans="1:2" ht="14.25" customHeight="1" x14ac:dyDescent="0.3">
      <c r="A548" s="4" t="s">
        <v>1379</v>
      </c>
      <c r="B548" s="4" t="s">
        <v>1380</v>
      </c>
    </row>
    <row r="549" spans="1:2" ht="14.25" customHeight="1" x14ac:dyDescent="0.3">
      <c r="A549" s="4" t="s">
        <v>1382</v>
      </c>
      <c r="B549" s="4" t="s">
        <v>1383</v>
      </c>
    </row>
    <row r="550" spans="1:2" ht="14.25" customHeight="1" x14ac:dyDescent="0.3">
      <c r="A550" s="4" t="s">
        <v>1384</v>
      </c>
      <c r="B550" s="4" t="s">
        <v>1386</v>
      </c>
    </row>
    <row r="551" spans="1:2" ht="14.25" customHeight="1" x14ac:dyDescent="0.3">
      <c r="A551" s="4" t="s">
        <v>1387</v>
      </c>
      <c r="B551" s="4" t="s">
        <v>1388</v>
      </c>
    </row>
    <row r="552" spans="1:2" ht="14.25" customHeight="1" x14ac:dyDescent="0.3">
      <c r="A552" s="4" t="s">
        <v>1390</v>
      </c>
      <c r="B552" s="4" t="s">
        <v>1391</v>
      </c>
    </row>
    <row r="553" spans="1:2" ht="14.25" customHeight="1" x14ac:dyDescent="0.3">
      <c r="A553" s="4" t="s">
        <v>1392</v>
      </c>
      <c r="B553" s="4" t="s">
        <v>1393</v>
      </c>
    </row>
    <row r="554" spans="1:2" ht="14.25" customHeight="1" x14ac:dyDescent="0.3">
      <c r="A554" s="4" t="s">
        <v>1395</v>
      </c>
      <c r="B554" s="4" t="s">
        <v>1396</v>
      </c>
    </row>
    <row r="555" spans="1:2" ht="14.25" customHeight="1" x14ac:dyDescent="0.3">
      <c r="A555" s="4" t="s">
        <v>1398</v>
      </c>
      <c r="B555" s="4" t="s">
        <v>1399</v>
      </c>
    </row>
    <row r="556" spans="1:2" ht="14.25" customHeight="1" x14ac:dyDescent="0.3">
      <c r="A556" s="4" t="s">
        <v>1401</v>
      </c>
      <c r="B556" s="4" t="s">
        <v>1402</v>
      </c>
    </row>
    <row r="557" spans="1:2" ht="14.25" customHeight="1" x14ac:dyDescent="0.3">
      <c r="A557" s="4" t="s">
        <v>1403</v>
      </c>
      <c r="B557" s="4" t="s">
        <v>1404</v>
      </c>
    </row>
    <row r="558" spans="1:2" ht="14.25" customHeight="1" x14ac:dyDescent="0.3">
      <c r="A558" s="4" t="s">
        <v>1406</v>
      </c>
      <c r="B558" s="4" t="s">
        <v>1407</v>
      </c>
    </row>
    <row r="559" spans="1:2" ht="14.25" customHeight="1" x14ac:dyDescent="0.3">
      <c r="A559" s="4" t="s">
        <v>1408</v>
      </c>
      <c r="B559" s="4" t="s">
        <v>1409</v>
      </c>
    </row>
    <row r="560" spans="1:2" ht="14.25" customHeight="1" x14ac:dyDescent="0.3">
      <c r="A560" s="4" t="s">
        <v>1411</v>
      </c>
      <c r="B560" s="4" t="s">
        <v>1412</v>
      </c>
    </row>
    <row r="561" spans="1:2" ht="14.25" customHeight="1" x14ac:dyDescent="0.3">
      <c r="A561" s="4" t="s">
        <v>1413</v>
      </c>
      <c r="B561" s="4" t="s">
        <v>1414</v>
      </c>
    </row>
    <row r="562" spans="1:2" ht="14.25" customHeight="1" x14ac:dyDescent="0.3">
      <c r="A562" s="4" t="s">
        <v>1415</v>
      </c>
      <c r="B562" s="4" t="s">
        <v>1416</v>
      </c>
    </row>
    <row r="563" spans="1:2" ht="14.25" customHeight="1" x14ac:dyDescent="0.3">
      <c r="A563" s="4" t="s">
        <v>1417</v>
      </c>
      <c r="B563" s="4" t="s">
        <v>1418</v>
      </c>
    </row>
    <row r="564" spans="1:2" ht="14.25" customHeight="1" x14ac:dyDescent="0.3">
      <c r="A564" s="4" t="s">
        <v>1419</v>
      </c>
      <c r="B564" s="4" t="s">
        <v>1420</v>
      </c>
    </row>
    <row r="565" spans="1:2" ht="14.25" customHeight="1" x14ac:dyDescent="0.3">
      <c r="A565" s="4" t="s">
        <v>1421</v>
      </c>
      <c r="B565" s="4" t="s">
        <v>1422</v>
      </c>
    </row>
    <row r="566" spans="1:2" ht="14.25" customHeight="1" x14ac:dyDescent="0.3">
      <c r="A566" s="4" t="s">
        <v>1423</v>
      </c>
      <c r="B566" s="4" t="s">
        <v>1424</v>
      </c>
    </row>
    <row r="567" spans="1:2" ht="14.25" customHeight="1" x14ac:dyDescent="0.3">
      <c r="A567" s="4" t="s">
        <v>1425</v>
      </c>
      <c r="B567" s="4" t="s">
        <v>1426</v>
      </c>
    </row>
    <row r="568" spans="1:2" ht="14.25" customHeight="1" x14ac:dyDescent="0.3">
      <c r="A568" s="4" t="s">
        <v>1427</v>
      </c>
      <c r="B568" s="4" t="s">
        <v>1428</v>
      </c>
    </row>
    <row r="569" spans="1:2" ht="14.25" customHeight="1" x14ac:dyDescent="0.3">
      <c r="A569" s="4" t="s">
        <v>1430</v>
      </c>
      <c r="B569" s="4" t="s">
        <v>1431</v>
      </c>
    </row>
    <row r="570" spans="1:2" ht="14.25" customHeight="1" x14ac:dyDescent="0.3">
      <c r="A570" s="4" t="s">
        <v>1432</v>
      </c>
      <c r="B570" s="4" t="s">
        <v>1433</v>
      </c>
    </row>
    <row r="571" spans="1:2" ht="14.25" customHeight="1" x14ac:dyDescent="0.3">
      <c r="A571" s="4" t="s">
        <v>1435</v>
      </c>
      <c r="B571" s="4" t="s">
        <v>1436</v>
      </c>
    </row>
    <row r="572" spans="1:2" ht="14.25" customHeight="1" x14ac:dyDescent="0.3">
      <c r="A572" s="4" t="s">
        <v>1437</v>
      </c>
      <c r="B572" s="4" t="s">
        <v>1438</v>
      </c>
    </row>
    <row r="573" spans="1:2" ht="14.25" customHeight="1" x14ac:dyDescent="0.3">
      <c r="A573" s="4" t="s">
        <v>1439</v>
      </c>
      <c r="B573" s="4" t="s">
        <v>1440</v>
      </c>
    </row>
    <row r="574" spans="1:2" ht="14.25" customHeight="1" x14ac:dyDescent="0.3">
      <c r="A574" s="4" t="s">
        <v>1442</v>
      </c>
      <c r="B574" s="4" t="s">
        <v>1443</v>
      </c>
    </row>
    <row r="575" spans="1:2" ht="14.25" customHeight="1" x14ac:dyDescent="0.3">
      <c r="A575" s="4" t="s">
        <v>1445</v>
      </c>
      <c r="B575" s="4" t="s">
        <v>1446</v>
      </c>
    </row>
    <row r="576" spans="1:2" ht="14.25" customHeight="1" x14ac:dyDescent="0.3">
      <c r="A576" s="4" t="s">
        <v>1447</v>
      </c>
      <c r="B576" s="4" t="s">
        <v>1448</v>
      </c>
    </row>
    <row r="577" spans="1:2" ht="14.25" customHeight="1" x14ac:dyDescent="0.3">
      <c r="A577" s="4" t="s">
        <v>1449</v>
      </c>
      <c r="B577" s="4" t="s">
        <v>1450</v>
      </c>
    </row>
    <row r="578" spans="1:2" ht="14.25" customHeight="1" x14ac:dyDescent="0.3">
      <c r="A578" s="4" t="s">
        <v>1452</v>
      </c>
      <c r="B578" s="4" t="s">
        <v>1453</v>
      </c>
    </row>
    <row r="579" spans="1:2" ht="14.25" customHeight="1" x14ac:dyDescent="0.3">
      <c r="A579" s="4" t="s">
        <v>1454</v>
      </c>
      <c r="B579" s="4" t="s">
        <v>1455</v>
      </c>
    </row>
    <row r="580" spans="1:2" ht="14.25" customHeight="1" x14ac:dyDescent="0.3">
      <c r="A580" s="4" t="s">
        <v>1457</v>
      </c>
      <c r="B580" s="4" t="s">
        <v>1458</v>
      </c>
    </row>
    <row r="581" spans="1:2" ht="14.25" customHeight="1" x14ac:dyDescent="0.3">
      <c r="A581" s="4" t="s">
        <v>1459</v>
      </c>
      <c r="B581" s="4" t="s">
        <v>1460</v>
      </c>
    </row>
    <row r="582" spans="1:2" ht="14.25" customHeight="1" x14ac:dyDescent="0.3">
      <c r="A582" s="4" t="s">
        <v>1462</v>
      </c>
      <c r="B582" s="4" t="s">
        <v>1463</v>
      </c>
    </row>
    <row r="583" spans="1:2" ht="14.25" customHeight="1" x14ac:dyDescent="0.3">
      <c r="A583" s="4" t="s">
        <v>1464</v>
      </c>
      <c r="B583" s="4" t="s">
        <v>1465</v>
      </c>
    </row>
    <row r="584" spans="1:2" ht="14.25" customHeight="1" x14ac:dyDescent="0.3">
      <c r="A584" s="4" t="s">
        <v>1466</v>
      </c>
      <c r="B584" s="4" t="s">
        <v>1468</v>
      </c>
    </row>
    <row r="585" spans="1:2" ht="14.25" customHeight="1" x14ac:dyDescent="0.3">
      <c r="A585" s="4" t="s">
        <v>1469</v>
      </c>
      <c r="B585" s="4" t="s">
        <v>1470</v>
      </c>
    </row>
    <row r="586" spans="1:2" ht="14.25" customHeight="1" x14ac:dyDescent="0.3">
      <c r="A586" s="4" t="s">
        <v>1471</v>
      </c>
      <c r="B586" s="4" t="s">
        <v>1473</v>
      </c>
    </row>
    <row r="587" spans="1:2" ht="14.25" customHeight="1" x14ac:dyDescent="0.3">
      <c r="A587" s="4" t="s">
        <v>1474</v>
      </c>
      <c r="B587" s="4" t="s">
        <v>1475</v>
      </c>
    </row>
    <row r="588" spans="1:2" ht="14.25" customHeight="1" x14ac:dyDescent="0.3">
      <c r="A588" s="4" t="s">
        <v>1477</v>
      </c>
      <c r="B588" s="4" t="s">
        <v>1478</v>
      </c>
    </row>
    <row r="589" spans="1:2" ht="14.25" customHeight="1" x14ac:dyDescent="0.3">
      <c r="A589" s="4" t="s">
        <v>1479</v>
      </c>
      <c r="B589" s="4" t="s">
        <v>1480</v>
      </c>
    </row>
    <row r="590" spans="1:2" ht="14.25" customHeight="1" x14ac:dyDescent="0.3">
      <c r="A590" s="4" t="s">
        <v>1482</v>
      </c>
      <c r="B590" s="4" t="s">
        <v>1483</v>
      </c>
    </row>
    <row r="591" spans="1:2" ht="14.25" customHeight="1" x14ac:dyDescent="0.3">
      <c r="A591" s="4" t="s">
        <v>1485</v>
      </c>
      <c r="B591" s="4" t="s">
        <v>1486</v>
      </c>
    </row>
    <row r="592" spans="1:2" ht="14.25" customHeight="1" x14ac:dyDescent="0.3">
      <c r="A592" s="4" t="s">
        <v>1487</v>
      </c>
      <c r="B592" s="4" t="s">
        <v>1488</v>
      </c>
    </row>
    <row r="593" spans="1:2" ht="14.25" customHeight="1" x14ac:dyDescent="0.3">
      <c r="A593" s="4" t="s">
        <v>1490</v>
      </c>
      <c r="B593" s="4" t="s">
        <v>1491</v>
      </c>
    </row>
    <row r="594" spans="1:2" ht="14.25" customHeight="1" x14ac:dyDescent="0.3">
      <c r="A594" s="4" t="s">
        <v>1493</v>
      </c>
      <c r="B594" s="4" t="s">
        <v>1494</v>
      </c>
    </row>
    <row r="595" spans="1:2" ht="14.25" customHeight="1" x14ac:dyDescent="0.3">
      <c r="A595" s="4" t="s">
        <v>1495</v>
      </c>
      <c r="B595" s="4" t="s">
        <v>1496</v>
      </c>
    </row>
    <row r="596" spans="1:2" ht="14.25" customHeight="1" x14ac:dyDescent="0.3">
      <c r="A596" s="4" t="s">
        <v>1498</v>
      </c>
      <c r="B596" s="4" t="s">
        <v>1499</v>
      </c>
    </row>
    <row r="597" spans="1:2" ht="14.25" customHeight="1" x14ac:dyDescent="0.3">
      <c r="A597" s="4" t="s">
        <v>1500</v>
      </c>
      <c r="B597" s="4" t="s">
        <v>1501</v>
      </c>
    </row>
    <row r="598" spans="1:2" ht="14.25" customHeight="1" x14ac:dyDescent="0.3">
      <c r="A598" s="4" t="s">
        <v>1503</v>
      </c>
      <c r="B598" s="4" t="s">
        <v>1504</v>
      </c>
    </row>
    <row r="599" spans="1:2" ht="14.25" customHeight="1" x14ac:dyDescent="0.3">
      <c r="A599" s="4" t="s">
        <v>1505</v>
      </c>
      <c r="B599" s="4" t="s">
        <v>1506</v>
      </c>
    </row>
    <row r="600" spans="1:2" ht="14.25" customHeight="1" x14ac:dyDescent="0.3">
      <c r="A600" s="4" t="s">
        <v>1508</v>
      </c>
      <c r="B600" s="4" t="s">
        <v>1509</v>
      </c>
    </row>
    <row r="601" spans="1:2" ht="14.25" customHeight="1" x14ac:dyDescent="0.3">
      <c r="A601" s="4" t="s">
        <v>1510</v>
      </c>
      <c r="B601" s="4" t="s">
        <v>1512</v>
      </c>
    </row>
    <row r="602" spans="1:2" ht="14.25" customHeight="1" x14ac:dyDescent="0.3">
      <c r="A602" s="4" t="s">
        <v>1513</v>
      </c>
      <c r="B602" s="4" t="s">
        <v>1514</v>
      </c>
    </row>
    <row r="603" spans="1:2" ht="14.25" customHeight="1" x14ac:dyDescent="0.3">
      <c r="A603" s="4" t="s">
        <v>1515</v>
      </c>
      <c r="B603" s="4" t="s">
        <v>1517</v>
      </c>
    </row>
    <row r="604" spans="1:2" ht="14.25" customHeight="1" x14ac:dyDescent="0.3">
      <c r="A604" s="4" t="s">
        <v>1518</v>
      </c>
      <c r="B604" s="4" t="s">
        <v>1519</v>
      </c>
    </row>
    <row r="605" spans="1:2" ht="14.25" customHeight="1" x14ac:dyDescent="0.3">
      <c r="A605" s="4" t="s">
        <v>1520</v>
      </c>
      <c r="B605" s="4" t="s">
        <v>1522</v>
      </c>
    </row>
    <row r="606" spans="1:2" ht="14.25" customHeight="1" x14ac:dyDescent="0.3">
      <c r="A606" s="4" t="s">
        <v>1523</v>
      </c>
      <c r="B606" s="4" t="s">
        <v>1524</v>
      </c>
    </row>
    <row r="607" spans="1:2" ht="14.25" customHeight="1" x14ac:dyDescent="0.3">
      <c r="A607" s="4" t="s">
        <v>1526</v>
      </c>
      <c r="B607" s="4" t="s">
        <v>1527</v>
      </c>
    </row>
    <row r="608" spans="1:2" ht="14.25" customHeight="1" x14ac:dyDescent="0.3">
      <c r="A608" s="4" t="s">
        <v>1529</v>
      </c>
      <c r="B608" s="4" t="s">
        <v>1530</v>
      </c>
    </row>
    <row r="609" spans="1:2" ht="14.25" customHeight="1" x14ac:dyDescent="0.3">
      <c r="A609" s="4" t="s">
        <v>1531</v>
      </c>
      <c r="B609" s="4" t="s">
        <v>1533</v>
      </c>
    </row>
    <row r="610" spans="1:2" ht="14.25" customHeight="1" x14ac:dyDescent="0.3">
      <c r="A610" s="4" t="s">
        <v>1534</v>
      </c>
      <c r="B610" s="4" t="s">
        <v>1535</v>
      </c>
    </row>
    <row r="611" spans="1:2" ht="14.25" customHeight="1" x14ac:dyDescent="0.3">
      <c r="A611" s="4" t="s">
        <v>1536</v>
      </c>
      <c r="B611" s="4" t="s">
        <v>1537</v>
      </c>
    </row>
    <row r="612" spans="1:2" ht="14.25" customHeight="1" x14ac:dyDescent="0.3">
      <c r="A612" s="4" t="s">
        <v>1538</v>
      </c>
      <c r="B612" s="4" t="s">
        <v>1539</v>
      </c>
    </row>
    <row r="613" spans="1:2" ht="14.25" customHeight="1" x14ac:dyDescent="0.3">
      <c r="A613" s="4" t="s">
        <v>1540</v>
      </c>
      <c r="B613" s="4" t="s">
        <v>1541</v>
      </c>
    </row>
    <row r="614" spans="1:2" ht="14.25" customHeight="1" x14ac:dyDescent="0.3">
      <c r="A614" s="4" t="s">
        <v>1542</v>
      </c>
      <c r="B614" s="4" t="s">
        <v>1543</v>
      </c>
    </row>
    <row r="615" spans="1:2" ht="14.25" customHeight="1" x14ac:dyDescent="0.3">
      <c r="A615" s="4" t="s">
        <v>1545</v>
      </c>
      <c r="B615" s="4" t="s">
        <v>1546</v>
      </c>
    </row>
    <row r="616" spans="1:2" ht="14.25" customHeight="1" x14ac:dyDescent="0.3">
      <c r="A616" s="4" t="s">
        <v>1547</v>
      </c>
      <c r="B616" s="4" t="s">
        <v>1548</v>
      </c>
    </row>
    <row r="617" spans="1:2" ht="14.25" customHeight="1" x14ac:dyDescent="0.3">
      <c r="A617" s="4" t="s">
        <v>1549</v>
      </c>
      <c r="B617" s="4" t="s">
        <v>1550</v>
      </c>
    </row>
    <row r="618" spans="1:2" ht="14.25" customHeight="1" x14ac:dyDescent="0.3">
      <c r="A618" s="4" t="s">
        <v>1551</v>
      </c>
      <c r="B618" s="4" t="s">
        <v>1552</v>
      </c>
    </row>
    <row r="619" spans="1:2" ht="14.25" customHeight="1" x14ac:dyDescent="0.3">
      <c r="A619" s="4" t="s">
        <v>1554</v>
      </c>
      <c r="B619" s="4" t="s">
        <v>1555</v>
      </c>
    </row>
    <row r="620" spans="1:2" ht="14.25" customHeight="1" x14ac:dyDescent="0.3">
      <c r="A620" s="4" t="s">
        <v>1556</v>
      </c>
      <c r="B620" s="4" t="s">
        <v>1557</v>
      </c>
    </row>
    <row r="621" spans="1:2" ht="14.25" customHeight="1" x14ac:dyDescent="0.3">
      <c r="A621" s="4" t="s">
        <v>1559</v>
      </c>
      <c r="B621" s="4" t="s">
        <v>1560</v>
      </c>
    </row>
    <row r="622" spans="1:2" ht="14.25" customHeight="1" x14ac:dyDescent="0.3">
      <c r="A622" s="4" t="s">
        <v>1561</v>
      </c>
      <c r="B622" s="4" t="s">
        <v>1562</v>
      </c>
    </row>
    <row r="623" spans="1:2" ht="14.25" customHeight="1" x14ac:dyDescent="0.3">
      <c r="A623" s="4" t="s">
        <v>1564</v>
      </c>
      <c r="B623" s="4" t="s">
        <v>1565</v>
      </c>
    </row>
    <row r="624" spans="1:2" ht="14.25" customHeight="1" x14ac:dyDescent="0.3">
      <c r="A624" s="4" t="s">
        <v>1566</v>
      </c>
      <c r="B624" s="4" t="s">
        <v>1567</v>
      </c>
    </row>
    <row r="625" spans="1:2" ht="14.25" customHeight="1" x14ac:dyDescent="0.3">
      <c r="A625" s="4" t="s">
        <v>1569</v>
      </c>
      <c r="B625" s="4" t="s">
        <v>1570</v>
      </c>
    </row>
    <row r="626" spans="1:2" ht="14.25" customHeight="1" x14ac:dyDescent="0.3">
      <c r="A626" s="4" t="s">
        <v>1571</v>
      </c>
      <c r="B626" s="4" t="s">
        <v>1572</v>
      </c>
    </row>
    <row r="627" spans="1:2" ht="14.25" customHeight="1" x14ac:dyDescent="0.3">
      <c r="A627" s="4" t="s">
        <v>1574</v>
      </c>
      <c r="B627" s="4" t="s">
        <v>1575</v>
      </c>
    </row>
    <row r="628" spans="1:2" ht="14.25" customHeight="1" x14ac:dyDescent="0.3">
      <c r="A628" s="4" t="s">
        <v>1577</v>
      </c>
      <c r="B628" s="4" t="s">
        <v>1578</v>
      </c>
    </row>
    <row r="629" spans="1:2" ht="14.25" customHeight="1" x14ac:dyDescent="0.3">
      <c r="A629" s="4" t="s">
        <v>1579</v>
      </c>
      <c r="B629" s="4" t="s">
        <v>1580</v>
      </c>
    </row>
    <row r="630" spans="1:2" ht="14.25" customHeight="1" x14ac:dyDescent="0.3">
      <c r="A630" s="4" t="s">
        <v>1582</v>
      </c>
      <c r="B630" s="4" t="s">
        <v>1583</v>
      </c>
    </row>
    <row r="631" spans="1:2" ht="14.25" customHeight="1" x14ac:dyDescent="0.3">
      <c r="A631" s="4" t="s">
        <v>1584</v>
      </c>
      <c r="B631" s="4" t="s">
        <v>1585</v>
      </c>
    </row>
    <row r="632" spans="1:2" ht="14.25" customHeight="1" x14ac:dyDescent="0.3">
      <c r="A632" s="4" t="s">
        <v>1587</v>
      </c>
      <c r="B632" s="4" t="s">
        <v>1588</v>
      </c>
    </row>
    <row r="633" spans="1:2" ht="14.25" customHeight="1" x14ac:dyDescent="0.3">
      <c r="A633" s="4" t="s">
        <v>1589</v>
      </c>
      <c r="B633" s="4" t="s">
        <v>1590</v>
      </c>
    </row>
    <row r="634" spans="1:2" ht="14.25" customHeight="1" x14ac:dyDescent="0.3">
      <c r="A634" s="4" t="s">
        <v>1592</v>
      </c>
      <c r="B634" s="4" t="s">
        <v>1593</v>
      </c>
    </row>
    <row r="635" spans="1:2" ht="14.25" customHeight="1" x14ac:dyDescent="0.3">
      <c r="A635" s="4" t="s">
        <v>1594</v>
      </c>
      <c r="B635" s="4" t="s">
        <v>1595</v>
      </c>
    </row>
    <row r="636" spans="1:2" ht="14.25" customHeight="1" x14ac:dyDescent="0.3">
      <c r="A636" s="4" t="s">
        <v>1597</v>
      </c>
      <c r="B636" s="4" t="s">
        <v>1598</v>
      </c>
    </row>
    <row r="637" spans="1:2" ht="14.25" customHeight="1" x14ac:dyDescent="0.3">
      <c r="A637" s="4" t="s">
        <v>1599</v>
      </c>
      <c r="B637" s="4" t="s">
        <v>1600</v>
      </c>
    </row>
    <row r="638" spans="1:2" ht="14.25" customHeight="1" x14ac:dyDescent="0.3">
      <c r="A638" s="4" t="s">
        <v>1601</v>
      </c>
      <c r="B638" s="4" t="s">
        <v>1602</v>
      </c>
    </row>
    <row r="639" spans="1:2" ht="14.25" customHeight="1" x14ac:dyDescent="0.3">
      <c r="A639" s="4" t="s">
        <v>1603</v>
      </c>
      <c r="B639" s="4" t="s">
        <v>1604</v>
      </c>
    </row>
    <row r="640" spans="1:2" ht="14.25" customHeight="1" x14ac:dyDescent="0.3">
      <c r="A640" s="4" t="s">
        <v>1605</v>
      </c>
      <c r="B640" s="4" t="s">
        <v>1606</v>
      </c>
    </row>
    <row r="641" spans="1:2" ht="14.25" customHeight="1" x14ac:dyDescent="0.3">
      <c r="A641" s="4" t="s">
        <v>1608</v>
      </c>
      <c r="B641" s="4" t="s">
        <v>1609</v>
      </c>
    </row>
    <row r="642" spans="1:2" ht="14.25" customHeight="1" x14ac:dyDescent="0.3">
      <c r="A642" s="4" t="s">
        <v>1610</v>
      </c>
      <c r="B642" s="4" t="s">
        <v>1611</v>
      </c>
    </row>
    <row r="643" spans="1:2" ht="14.25" customHeight="1" x14ac:dyDescent="0.3">
      <c r="A643" s="4" t="s">
        <v>1612</v>
      </c>
      <c r="B643" s="4" t="s">
        <v>1613</v>
      </c>
    </row>
    <row r="644" spans="1:2" ht="14.25" customHeight="1" x14ac:dyDescent="0.3">
      <c r="A644" s="4" t="s">
        <v>1614</v>
      </c>
      <c r="B644" s="4" t="s">
        <v>1616</v>
      </c>
    </row>
    <row r="645" spans="1:2" ht="14.25" customHeight="1" x14ac:dyDescent="0.3">
      <c r="A645" s="4" t="s">
        <v>1617</v>
      </c>
      <c r="B645" s="4" t="s">
        <v>1618</v>
      </c>
    </row>
    <row r="646" spans="1:2" ht="14.25" customHeight="1" x14ac:dyDescent="0.3">
      <c r="A646" s="4" t="s">
        <v>1619</v>
      </c>
      <c r="B646" s="4" t="s">
        <v>1620</v>
      </c>
    </row>
    <row r="647" spans="1:2" ht="14.25" customHeight="1" x14ac:dyDescent="0.3">
      <c r="A647" s="4" t="s">
        <v>1621</v>
      </c>
      <c r="B647" s="4" t="s">
        <v>1622</v>
      </c>
    </row>
    <row r="648" spans="1:2" ht="14.25" customHeight="1" x14ac:dyDescent="0.3">
      <c r="A648" s="4" t="s">
        <v>1624</v>
      </c>
      <c r="B648" s="4" t="s">
        <v>1625</v>
      </c>
    </row>
    <row r="649" spans="1:2" ht="14.25" customHeight="1" x14ac:dyDescent="0.3">
      <c r="A649" s="4" t="s">
        <v>1626</v>
      </c>
      <c r="B649" s="4" t="s">
        <v>1627</v>
      </c>
    </row>
    <row r="650" spans="1:2" ht="14.25" customHeight="1" x14ac:dyDescent="0.3">
      <c r="A650" s="4" t="s">
        <v>1628</v>
      </c>
      <c r="B650" s="4" t="s">
        <v>1629</v>
      </c>
    </row>
    <row r="651" spans="1:2" ht="14.25" customHeight="1" x14ac:dyDescent="0.3">
      <c r="A651" s="4" t="s">
        <v>1630</v>
      </c>
      <c r="B651" s="4" t="s">
        <v>1631</v>
      </c>
    </row>
    <row r="652" spans="1:2" ht="14.25" customHeight="1" x14ac:dyDescent="0.3">
      <c r="A652" s="4" t="s">
        <v>1633</v>
      </c>
      <c r="B652" s="4" t="s">
        <v>1634</v>
      </c>
    </row>
    <row r="653" spans="1:2" ht="14.25" customHeight="1" x14ac:dyDescent="0.3">
      <c r="A653" s="4" t="s">
        <v>1635</v>
      </c>
      <c r="B653" s="4" t="s">
        <v>1636</v>
      </c>
    </row>
    <row r="654" spans="1:2" ht="14.25" customHeight="1" x14ac:dyDescent="0.3">
      <c r="A654" s="4" t="s">
        <v>1638</v>
      </c>
      <c r="B654" s="4" t="s">
        <v>1639</v>
      </c>
    </row>
    <row r="655" spans="1:2" ht="14.25" customHeight="1" x14ac:dyDescent="0.3">
      <c r="A655" s="4" t="s">
        <v>1640</v>
      </c>
      <c r="B655" s="4" t="s">
        <v>1641</v>
      </c>
    </row>
    <row r="656" spans="1:2" ht="14.25" customHeight="1" x14ac:dyDescent="0.3">
      <c r="A656" s="4" t="s">
        <v>1643</v>
      </c>
      <c r="B656" s="4" t="s">
        <v>1644</v>
      </c>
    </row>
    <row r="657" spans="1:2" ht="14.25" customHeight="1" x14ac:dyDescent="0.3">
      <c r="A657" s="4" t="s">
        <v>1645</v>
      </c>
      <c r="B657" s="4" t="s">
        <v>1646</v>
      </c>
    </row>
    <row r="658" spans="1:2" ht="14.25" customHeight="1" x14ac:dyDescent="0.3">
      <c r="A658" s="4" t="s">
        <v>1648</v>
      </c>
      <c r="B658" s="4" t="s">
        <v>1649</v>
      </c>
    </row>
    <row r="659" spans="1:2" ht="14.25" customHeight="1" x14ac:dyDescent="0.3">
      <c r="A659" s="4" t="s">
        <v>1650</v>
      </c>
      <c r="B659" s="4" t="s">
        <v>1651</v>
      </c>
    </row>
    <row r="660" spans="1:2" ht="14.25" customHeight="1" x14ac:dyDescent="0.3">
      <c r="A660" s="4" t="s">
        <v>1652</v>
      </c>
      <c r="B660" s="4" t="s">
        <v>1654</v>
      </c>
    </row>
    <row r="661" spans="1:2" ht="14.25" customHeight="1" x14ac:dyDescent="0.3">
      <c r="A661" s="4" t="s">
        <v>1656</v>
      </c>
      <c r="B661" s="4" t="s">
        <v>1657</v>
      </c>
    </row>
    <row r="662" spans="1:2" ht="14.25" customHeight="1" x14ac:dyDescent="0.3">
      <c r="A662" s="4" t="s">
        <v>1658</v>
      </c>
      <c r="B662" s="4" t="s">
        <v>1659</v>
      </c>
    </row>
    <row r="663" spans="1:2" ht="14.25" customHeight="1" x14ac:dyDescent="0.3">
      <c r="A663" s="4" t="s">
        <v>1660</v>
      </c>
      <c r="B663" s="4" t="s">
        <v>1661</v>
      </c>
    </row>
    <row r="664" spans="1:2" ht="14.25" customHeight="1" x14ac:dyDescent="0.3">
      <c r="A664" s="4" t="s">
        <v>1662</v>
      </c>
      <c r="B664" s="4" t="s">
        <v>1664</v>
      </c>
    </row>
    <row r="665" spans="1:2" ht="14.25" customHeight="1" x14ac:dyDescent="0.3">
      <c r="A665" s="4" t="s">
        <v>1665</v>
      </c>
      <c r="B665" s="4" t="s">
        <v>1666</v>
      </c>
    </row>
    <row r="666" spans="1:2" ht="14.25" customHeight="1" x14ac:dyDescent="0.3">
      <c r="A666" s="4" t="s">
        <v>1667</v>
      </c>
      <c r="B666" s="4" t="s">
        <v>1669</v>
      </c>
    </row>
    <row r="667" spans="1:2" ht="14.25" customHeight="1" x14ac:dyDescent="0.3">
      <c r="A667" s="4" t="s">
        <v>1670</v>
      </c>
      <c r="B667" s="4" t="s">
        <v>1671</v>
      </c>
    </row>
    <row r="668" spans="1:2" ht="14.25" customHeight="1" x14ac:dyDescent="0.3">
      <c r="A668" s="4" t="s">
        <v>1672</v>
      </c>
      <c r="B668" s="4" t="s">
        <v>1673</v>
      </c>
    </row>
    <row r="669" spans="1:2" ht="14.25" customHeight="1" x14ac:dyDescent="0.3">
      <c r="A669" s="4" t="s">
        <v>1674</v>
      </c>
      <c r="B669" s="4" t="s">
        <v>1675</v>
      </c>
    </row>
    <row r="670" spans="1:2" ht="14.25" customHeight="1" x14ac:dyDescent="0.3">
      <c r="A670" s="4" t="s">
        <v>1676</v>
      </c>
      <c r="B670" s="4" t="s">
        <v>1677</v>
      </c>
    </row>
    <row r="671" spans="1:2" ht="14.25" customHeight="1" x14ac:dyDescent="0.3">
      <c r="A671" s="4" t="s">
        <v>1679</v>
      </c>
      <c r="B671" s="4" t="s">
        <v>1680</v>
      </c>
    </row>
    <row r="672" spans="1:2" ht="14.25" customHeight="1" x14ac:dyDescent="0.3">
      <c r="A672" s="4" t="s">
        <v>1681</v>
      </c>
      <c r="B672" s="4" t="s">
        <v>1682</v>
      </c>
    </row>
    <row r="673" spans="1:2" ht="14.25" customHeight="1" x14ac:dyDescent="0.3">
      <c r="A673" s="4" t="s">
        <v>1683</v>
      </c>
      <c r="B673" s="4" t="s">
        <v>1685</v>
      </c>
    </row>
    <row r="674" spans="1:2" ht="14.25" customHeight="1" x14ac:dyDescent="0.3">
      <c r="A674" s="4" t="s">
        <v>1686</v>
      </c>
      <c r="B674" s="4" t="s">
        <v>1687</v>
      </c>
    </row>
    <row r="675" spans="1:2" ht="14.25" customHeight="1" x14ac:dyDescent="0.3">
      <c r="A675" s="4" t="s">
        <v>1688</v>
      </c>
      <c r="B675" s="4" t="s">
        <v>1689</v>
      </c>
    </row>
    <row r="676" spans="1:2" ht="14.25" customHeight="1" x14ac:dyDescent="0.3">
      <c r="A676" s="4" t="s">
        <v>1691</v>
      </c>
      <c r="B676" s="4" t="s">
        <v>1692</v>
      </c>
    </row>
    <row r="677" spans="1:2" ht="14.25" customHeight="1" x14ac:dyDescent="0.3">
      <c r="A677" s="4" t="s">
        <v>1693</v>
      </c>
      <c r="B677" s="4" t="s">
        <v>1694</v>
      </c>
    </row>
    <row r="678" spans="1:2" ht="14.25" customHeight="1" x14ac:dyDescent="0.3">
      <c r="A678" s="4" t="s">
        <v>1696</v>
      </c>
      <c r="B678" s="4" t="s">
        <v>1697</v>
      </c>
    </row>
    <row r="679" spans="1:2" ht="14.25" customHeight="1" x14ac:dyDescent="0.3">
      <c r="A679" s="4" t="s">
        <v>1698</v>
      </c>
      <c r="B679" s="4" t="s">
        <v>1699</v>
      </c>
    </row>
    <row r="680" spans="1:2" ht="14.25" customHeight="1" x14ac:dyDescent="0.3">
      <c r="A680" s="4" t="s">
        <v>1700</v>
      </c>
      <c r="B680" s="4" t="s">
        <v>1702</v>
      </c>
    </row>
    <row r="681" spans="1:2" ht="14.25" customHeight="1" x14ac:dyDescent="0.3">
      <c r="A681" s="4" t="s">
        <v>1703</v>
      </c>
      <c r="B681" s="4" t="s">
        <v>1704</v>
      </c>
    </row>
    <row r="682" spans="1:2" ht="14.25" customHeight="1" x14ac:dyDescent="0.3">
      <c r="A682" s="4" t="s">
        <v>1706</v>
      </c>
      <c r="B682" s="4" t="s">
        <v>1707</v>
      </c>
    </row>
    <row r="683" spans="1:2" ht="14.25" customHeight="1" x14ac:dyDescent="0.3">
      <c r="A683" s="4" t="s">
        <v>1708</v>
      </c>
      <c r="B683" s="4" t="s">
        <v>1709</v>
      </c>
    </row>
    <row r="684" spans="1:2" ht="14.25" customHeight="1" x14ac:dyDescent="0.3">
      <c r="A684" s="4" t="s">
        <v>1711</v>
      </c>
      <c r="B684" s="4" t="s">
        <v>1712</v>
      </c>
    </row>
    <row r="685" spans="1:2" ht="14.25" customHeight="1" x14ac:dyDescent="0.3">
      <c r="A685" s="4" t="s">
        <v>1714</v>
      </c>
      <c r="B685" s="4" t="s">
        <v>1715</v>
      </c>
    </row>
    <row r="686" spans="1:2" ht="14.25" customHeight="1" x14ac:dyDescent="0.3">
      <c r="A686" s="4" t="s">
        <v>1716</v>
      </c>
      <c r="B686" s="4" t="s">
        <v>1717</v>
      </c>
    </row>
    <row r="687" spans="1:2" ht="14.25" customHeight="1" x14ac:dyDescent="0.3">
      <c r="A687" s="4" t="s">
        <v>1719</v>
      </c>
      <c r="B687" s="4" t="s">
        <v>1720</v>
      </c>
    </row>
    <row r="688" spans="1:2" ht="14.25" customHeight="1" x14ac:dyDescent="0.3">
      <c r="A688" s="4" t="s">
        <v>1721</v>
      </c>
      <c r="B688" s="4" t="s">
        <v>1722</v>
      </c>
    </row>
    <row r="689" spans="1:2" ht="14.25" customHeight="1" x14ac:dyDescent="0.3">
      <c r="A689" s="4" t="s">
        <v>1724</v>
      </c>
      <c r="B689" s="4" t="s">
        <v>1725</v>
      </c>
    </row>
    <row r="690" spans="1:2" ht="14.25" customHeight="1" x14ac:dyDescent="0.3">
      <c r="A690" s="4" t="s">
        <v>1726</v>
      </c>
      <c r="B690" s="4" t="s">
        <v>1727</v>
      </c>
    </row>
    <row r="691" spans="1:2" ht="14.25" customHeight="1" x14ac:dyDescent="0.3">
      <c r="A691" s="4" t="s">
        <v>1728</v>
      </c>
      <c r="B691" s="4" t="s">
        <v>1730</v>
      </c>
    </row>
    <row r="692" spans="1:2" ht="14.25" customHeight="1" x14ac:dyDescent="0.3">
      <c r="A692" s="4" t="s">
        <v>1731</v>
      </c>
      <c r="B692" s="4" t="s">
        <v>1732</v>
      </c>
    </row>
    <row r="693" spans="1:2" ht="14.25" customHeight="1" x14ac:dyDescent="0.3">
      <c r="A693" s="4" t="s">
        <v>1733</v>
      </c>
      <c r="B693" s="4" t="s">
        <v>1734</v>
      </c>
    </row>
    <row r="694" spans="1:2" ht="14.25" customHeight="1" x14ac:dyDescent="0.3">
      <c r="A694" s="4" t="s">
        <v>1736</v>
      </c>
      <c r="B694" s="4" t="s">
        <v>1737</v>
      </c>
    </row>
    <row r="695" spans="1:2" ht="14.25" customHeight="1" x14ac:dyDescent="0.3">
      <c r="A695" s="4" t="s">
        <v>1738</v>
      </c>
      <c r="B695" s="4" t="s">
        <v>1739</v>
      </c>
    </row>
    <row r="696" spans="1:2" ht="14.25" customHeight="1" x14ac:dyDescent="0.3">
      <c r="A696" s="4" t="s">
        <v>1741</v>
      </c>
      <c r="B696" s="4" t="s">
        <v>1742</v>
      </c>
    </row>
    <row r="697" spans="1:2" ht="14.25" customHeight="1" x14ac:dyDescent="0.3">
      <c r="A697" s="4" t="s">
        <v>1743</v>
      </c>
      <c r="B697" s="4" t="s">
        <v>1744</v>
      </c>
    </row>
    <row r="698" spans="1:2" ht="14.25" customHeight="1" x14ac:dyDescent="0.3">
      <c r="A698" s="4" t="s">
        <v>1746</v>
      </c>
      <c r="B698" s="4" t="s">
        <v>1747</v>
      </c>
    </row>
    <row r="699" spans="1:2" ht="14.25" customHeight="1" x14ac:dyDescent="0.3">
      <c r="A699" s="4" t="s">
        <v>1748</v>
      </c>
      <c r="B699" s="4" t="s">
        <v>1749</v>
      </c>
    </row>
    <row r="700" spans="1:2" ht="14.25" customHeight="1" x14ac:dyDescent="0.3">
      <c r="A700" s="4" t="s">
        <v>1750</v>
      </c>
      <c r="B700" s="4" t="s">
        <v>1752</v>
      </c>
    </row>
    <row r="701" spans="1:2" ht="14.25" customHeight="1" x14ac:dyDescent="0.3">
      <c r="A701" s="4" t="s">
        <v>1753</v>
      </c>
      <c r="B701" s="4" t="s">
        <v>1754</v>
      </c>
    </row>
    <row r="702" spans="1:2" ht="14.25" customHeight="1" x14ac:dyDescent="0.3">
      <c r="A702" s="4" t="s">
        <v>1755</v>
      </c>
      <c r="B702" s="4" t="s">
        <v>1756</v>
      </c>
    </row>
    <row r="703" spans="1:2" ht="14.25" customHeight="1" x14ac:dyDescent="0.3">
      <c r="A703" s="4" t="s">
        <v>1757</v>
      </c>
      <c r="B703" s="4" t="s">
        <v>1758</v>
      </c>
    </row>
    <row r="704" spans="1:2" ht="14.25" customHeight="1" x14ac:dyDescent="0.3">
      <c r="A704" s="4" t="s">
        <v>1760</v>
      </c>
      <c r="B704" s="4" t="s">
        <v>1761</v>
      </c>
    </row>
    <row r="705" spans="1:2" ht="14.25" customHeight="1" x14ac:dyDescent="0.3">
      <c r="A705" s="4" t="s">
        <v>1762</v>
      </c>
      <c r="B705" s="4" t="s">
        <v>1763</v>
      </c>
    </row>
    <row r="706" spans="1:2" ht="14.25" customHeight="1" x14ac:dyDescent="0.3">
      <c r="A706" s="4" t="s">
        <v>1765</v>
      </c>
      <c r="B706" s="4" t="s">
        <v>1766</v>
      </c>
    </row>
    <row r="707" spans="1:2" ht="14.25" customHeight="1" x14ac:dyDescent="0.3">
      <c r="A707" s="4" t="s">
        <v>1767</v>
      </c>
      <c r="B707" s="4" t="s">
        <v>1768</v>
      </c>
    </row>
    <row r="708" spans="1:2" ht="14.25" customHeight="1" x14ac:dyDescent="0.3">
      <c r="A708" s="4" t="s">
        <v>1770</v>
      </c>
      <c r="B708" s="4" t="s">
        <v>1771</v>
      </c>
    </row>
    <row r="709" spans="1:2" ht="14.25" customHeight="1" x14ac:dyDescent="0.3">
      <c r="A709" s="4" t="s">
        <v>1772</v>
      </c>
      <c r="B709" s="4" t="s">
        <v>1773</v>
      </c>
    </row>
    <row r="710" spans="1:2" ht="14.25" customHeight="1" x14ac:dyDescent="0.3">
      <c r="A710" s="4" t="s">
        <v>1775</v>
      </c>
      <c r="B710" s="4" t="s">
        <v>1776</v>
      </c>
    </row>
    <row r="711" spans="1:2" ht="14.25" customHeight="1" x14ac:dyDescent="0.3">
      <c r="A711" s="4" t="s">
        <v>1777</v>
      </c>
      <c r="B711" s="4" t="s">
        <v>1779</v>
      </c>
    </row>
    <row r="712" spans="1:2" ht="14.25" customHeight="1" x14ac:dyDescent="0.3">
      <c r="A712" s="4" t="s">
        <v>1780</v>
      </c>
      <c r="B712" s="4" t="s">
        <v>1781</v>
      </c>
    </row>
    <row r="713" spans="1:2" ht="14.25" customHeight="1" x14ac:dyDescent="0.3">
      <c r="A713" s="4" t="s">
        <v>1783</v>
      </c>
      <c r="B713" s="4" t="s">
        <v>1784</v>
      </c>
    </row>
    <row r="714" spans="1:2" ht="14.25" customHeight="1" x14ac:dyDescent="0.3">
      <c r="A714" s="4" t="s">
        <v>1785</v>
      </c>
      <c r="B714" s="4" t="s">
        <v>1786</v>
      </c>
    </row>
    <row r="715" spans="1:2" ht="14.25" customHeight="1" x14ac:dyDescent="0.3">
      <c r="A715" s="4" t="s">
        <v>1787</v>
      </c>
      <c r="B715" s="4" t="s">
        <v>1788</v>
      </c>
    </row>
    <row r="716" spans="1:2" ht="14.25" customHeight="1" x14ac:dyDescent="0.3">
      <c r="A716" s="4" t="s">
        <v>1790</v>
      </c>
      <c r="B716" s="4" t="s">
        <v>1791</v>
      </c>
    </row>
    <row r="717" spans="1:2" ht="14.25" customHeight="1" x14ac:dyDescent="0.3">
      <c r="A717" s="4" t="s">
        <v>1792</v>
      </c>
      <c r="B717" s="4" t="s">
        <v>1793</v>
      </c>
    </row>
    <row r="718" spans="1:2" ht="14.25" customHeight="1" x14ac:dyDescent="0.3">
      <c r="A718" s="4" t="s">
        <v>1794</v>
      </c>
      <c r="B718" s="4" t="s">
        <v>1796</v>
      </c>
    </row>
    <row r="719" spans="1:2" ht="14.25" customHeight="1" x14ac:dyDescent="0.3">
      <c r="A719" s="4" t="s">
        <v>1797</v>
      </c>
      <c r="B719" s="4" t="s">
        <v>1798</v>
      </c>
    </row>
    <row r="720" spans="1:2" ht="14.25" customHeight="1" x14ac:dyDescent="0.3">
      <c r="A720" s="4" t="s">
        <v>1800</v>
      </c>
      <c r="B720" s="4" t="s">
        <v>1801</v>
      </c>
    </row>
    <row r="721" spans="1:2" ht="14.25" customHeight="1" x14ac:dyDescent="0.3">
      <c r="A721" s="4" t="s">
        <v>1802</v>
      </c>
      <c r="B721" s="4" t="s">
        <v>1803</v>
      </c>
    </row>
    <row r="722" spans="1:2" ht="14.25" customHeight="1" x14ac:dyDescent="0.3">
      <c r="A722" s="4" t="s">
        <v>1805</v>
      </c>
      <c r="B722" s="4" t="s">
        <v>1806</v>
      </c>
    </row>
    <row r="723" spans="1:2" ht="14.25" customHeight="1" x14ac:dyDescent="0.3">
      <c r="A723" s="4" t="s">
        <v>1807</v>
      </c>
      <c r="B723" s="4" t="s">
        <v>1808</v>
      </c>
    </row>
    <row r="724" spans="1:2" ht="14.25" customHeight="1" x14ac:dyDescent="0.3">
      <c r="A724" s="4" t="s">
        <v>1809</v>
      </c>
      <c r="B724" s="4" t="s">
        <v>1811</v>
      </c>
    </row>
    <row r="725" spans="1:2" ht="14.25" customHeight="1" x14ac:dyDescent="0.3">
      <c r="A725" s="4" t="s">
        <v>1812</v>
      </c>
      <c r="B725" s="4" t="s">
        <v>1813</v>
      </c>
    </row>
    <row r="726" spans="1:2" ht="14.25" customHeight="1" x14ac:dyDescent="0.3">
      <c r="A726" s="4" t="s">
        <v>1814</v>
      </c>
      <c r="B726" s="4" t="s">
        <v>1815</v>
      </c>
    </row>
    <row r="727" spans="1:2" ht="14.25" customHeight="1" x14ac:dyDescent="0.3">
      <c r="A727" s="4" t="s">
        <v>1817</v>
      </c>
      <c r="B727" s="4" t="s">
        <v>1818</v>
      </c>
    </row>
    <row r="728" spans="1:2" ht="14.25" customHeight="1" x14ac:dyDescent="0.3">
      <c r="A728" s="4" t="s">
        <v>1819</v>
      </c>
      <c r="B728" s="4" t="s">
        <v>1820</v>
      </c>
    </row>
    <row r="729" spans="1:2" ht="14.25" customHeight="1" x14ac:dyDescent="0.3">
      <c r="A729" s="4" t="s">
        <v>1822</v>
      </c>
      <c r="B729" s="4" t="s">
        <v>1823</v>
      </c>
    </row>
    <row r="730" spans="1:2" ht="14.25" customHeight="1" x14ac:dyDescent="0.3">
      <c r="A730" s="4" t="s">
        <v>1824</v>
      </c>
      <c r="B730" s="4" t="s">
        <v>1825</v>
      </c>
    </row>
    <row r="731" spans="1:2" ht="14.25" customHeight="1" x14ac:dyDescent="0.3">
      <c r="A731" s="4" t="s">
        <v>1827</v>
      </c>
      <c r="B731" s="4" t="s">
        <v>1828</v>
      </c>
    </row>
    <row r="732" spans="1:2" ht="14.25" customHeight="1" x14ac:dyDescent="0.3">
      <c r="A732" s="4" t="s">
        <v>1829</v>
      </c>
      <c r="B732" s="4" t="s">
        <v>1830</v>
      </c>
    </row>
    <row r="733" spans="1:2" ht="14.25" customHeight="1" x14ac:dyDescent="0.3">
      <c r="A733" s="4" t="s">
        <v>1831</v>
      </c>
      <c r="B733" s="4" t="s">
        <v>1833</v>
      </c>
    </row>
    <row r="734" spans="1:2" ht="14.25" customHeight="1" x14ac:dyDescent="0.3">
      <c r="A734" s="4" t="s">
        <v>1834</v>
      </c>
      <c r="B734" s="4" t="s">
        <v>1835</v>
      </c>
    </row>
    <row r="735" spans="1:2" ht="14.25" customHeight="1" x14ac:dyDescent="0.3">
      <c r="A735" s="4" t="s">
        <v>1836</v>
      </c>
      <c r="B735" s="4" t="s">
        <v>1837</v>
      </c>
    </row>
    <row r="736" spans="1:2" ht="14.25" customHeight="1" x14ac:dyDescent="0.3">
      <c r="A736" s="4" t="s">
        <v>1839</v>
      </c>
      <c r="B736" s="4" t="s">
        <v>1840</v>
      </c>
    </row>
    <row r="737" spans="1:2" ht="14.25" customHeight="1" x14ac:dyDescent="0.3">
      <c r="A737" s="4" t="s">
        <v>1842</v>
      </c>
      <c r="B737" s="4" t="s">
        <v>1843</v>
      </c>
    </row>
    <row r="738" spans="1:2" ht="14.25" customHeight="1" x14ac:dyDescent="0.3">
      <c r="A738" s="4" t="s">
        <v>1845</v>
      </c>
      <c r="B738" s="4" t="s">
        <v>1846</v>
      </c>
    </row>
    <row r="739" spans="1:2" ht="14.25" customHeight="1" x14ac:dyDescent="0.3">
      <c r="A739" s="4" t="s">
        <v>1847</v>
      </c>
      <c r="B739" s="4" t="s">
        <v>1848</v>
      </c>
    </row>
    <row r="740" spans="1:2" ht="14.25" customHeight="1" x14ac:dyDescent="0.3">
      <c r="A740" s="4" t="s">
        <v>1850</v>
      </c>
      <c r="B740" s="4" t="s">
        <v>1851</v>
      </c>
    </row>
    <row r="741" spans="1:2" ht="14.25" customHeight="1" x14ac:dyDescent="0.3">
      <c r="A741" s="4" t="s">
        <v>1852</v>
      </c>
      <c r="B741" s="4" t="s">
        <v>1853</v>
      </c>
    </row>
    <row r="742" spans="1:2" ht="14.25" customHeight="1" x14ac:dyDescent="0.3">
      <c r="A742" s="4" t="s">
        <v>1855</v>
      </c>
      <c r="B742" s="4" t="s">
        <v>1856</v>
      </c>
    </row>
    <row r="743" spans="1:2" ht="14.25" customHeight="1" x14ac:dyDescent="0.3">
      <c r="A743" s="4" t="s">
        <v>1857</v>
      </c>
      <c r="B743" s="4" t="s">
        <v>1858</v>
      </c>
    </row>
    <row r="744" spans="1:2" ht="14.25" customHeight="1" x14ac:dyDescent="0.3">
      <c r="A744" s="4" t="s">
        <v>1860</v>
      </c>
      <c r="B744" s="4" t="s">
        <v>1861</v>
      </c>
    </row>
    <row r="745" spans="1:2" ht="14.25" customHeight="1" x14ac:dyDescent="0.3">
      <c r="A745" s="4" t="s">
        <v>1862</v>
      </c>
      <c r="B745" s="4" t="s">
        <v>1863</v>
      </c>
    </row>
    <row r="746" spans="1:2" ht="14.25" customHeight="1" x14ac:dyDescent="0.3">
      <c r="A746" s="4" t="s">
        <v>1865</v>
      </c>
      <c r="B746" s="4" t="s">
        <v>1866</v>
      </c>
    </row>
    <row r="747" spans="1:2" ht="14.25" customHeight="1" x14ac:dyDescent="0.3">
      <c r="A747" s="4" t="s">
        <v>1867</v>
      </c>
      <c r="B747" s="4" t="s">
        <v>1868</v>
      </c>
    </row>
    <row r="748" spans="1:2" ht="14.25" customHeight="1" x14ac:dyDescent="0.3">
      <c r="A748" s="4" t="s">
        <v>1870</v>
      </c>
      <c r="B748" s="4" t="s">
        <v>1871</v>
      </c>
    </row>
    <row r="749" spans="1:2" ht="14.25" customHeight="1" x14ac:dyDescent="0.3">
      <c r="A749" s="4" t="s">
        <v>1872</v>
      </c>
      <c r="B749" s="4" t="s">
        <v>1873</v>
      </c>
    </row>
    <row r="750" spans="1:2" ht="14.25" customHeight="1" x14ac:dyDescent="0.3">
      <c r="A750" s="4" t="s">
        <v>1874</v>
      </c>
      <c r="B750" s="4" t="s">
        <v>1876</v>
      </c>
    </row>
    <row r="751" spans="1:2" ht="14.25" customHeight="1" x14ac:dyDescent="0.3">
      <c r="A751" s="4" t="s">
        <v>1877</v>
      </c>
      <c r="B751" s="4" t="s">
        <v>1878</v>
      </c>
    </row>
    <row r="752" spans="1:2" ht="14.25" customHeight="1" x14ac:dyDescent="0.3">
      <c r="A752" s="4" t="s">
        <v>1887</v>
      </c>
      <c r="B752" s="4" t="s">
        <v>1888</v>
      </c>
    </row>
    <row r="753" spans="1:2" ht="14.25" customHeight="1" x14ac:dyDescent="0.3">
      <c r="A753" s="4" t="s">
        <v>1889</v>
      </c>
      <c r="B753" s="4" t="s">
        <v>1890</v>
      </c>
    </row>
    <row r="754" spans="1:2" ht="14.25" customHeight="1" x14ac:dyDescent="0.3">
      <c r="A754" s="4" t="s">
        <v>1892</v>
      </c>
      <c r="B754" s="4" t="s">
        <v>1893</v>
      </c>
    </row>
    <row r="755" spans="1:2" ht="14.25" customHeight="1" x14ac:dyDescent="0.3">
      <c r="A755" s="4" t="s">
        <v>1895</v>
      </c>
      <c r="B755" s="4" t="s">
        <v>1896</v>
      </c>
    </row>
    <row r="756" spans="1:2" ht="14.25" customHeight="1" x14ac:dyDescent="0.3">
      <c r="A756" s="4" t="s">
        <v>1897</v>
      </c>
      <c r="B756" s="4" t="s">
        <v>1898</v>
      </c>
    </row>
    <row r="757" spans="1:2" ht="14.25" customHeight="1" x14ac:dyDescent="0.3">
      <c r="A757" s="4" t="s">
        <v>1900</v>
      </c>
      <c r="B757" s="4" t="s">
        <v>1901</v>
      </c>
    </row>
    <row r="758" spans="1:2" ht="14.25" customHeight="1" x14ac:dyDescent="0.3">
      <c r="A758" s="4" t="s">
        <v>1903</v>
      </c>
      <c r="B758" s="4" t="s">
        <v>1904</v>
      </c>
    </row>
    <row r="759" spans="1:2" ht="14.25" customHeight="1" x14ac:dyDescent="0.3">
      <c r="A759" s="4" t="s">
        <v>1905</v>
      </c>
      <c r="B759" s="4" t="s">
        <v>1906</v>
      </c>
    </row>
    <row r="760" spans="1:2" ht="14.25" customHeight="1" x14ac:dyDescent="0.3">
      <c r="A760" s="4" t="s">
        <v>1908</v>
      </c>
      <c r="B760" s="4" t="s">
        <v>1909</v>
      </c>
    </row>
    <row r="761" spans="1:2" ht="14.25" customHeight="1" x14ac:dyDescent="0.3">
      <c r="A761" s="4" t="s">
        <v>1910</v>
      </c>
      <c r="B761" s="4" t="s">
        <v>1911</v>
      </c>
    </row>
    <row r="762" spans="1:2" ht="14.25" customHeight="1" x14ac:dyDescent="0.3">
      <c r="A762" s="4" t="s">
        <v>1913</v>
      </c>
      <c r="B762" s="4" t="s">
        <v>1914</v>
      </c>
    </row>
    <row r="763" spans="1:2" ht="14.25" customHeight="1" x14ac:dyDescent="0.3">
      <c r="A763" s="4" t="s">
        <v>1915</v>
      </c>
      <c r="B763" s="4" t="s">
        <v>1916</v>
      </c>
    </row>
    <row r="764" spans="1:2" ht="14.25" customHeight="1" x14ac:dyDescent="0.3">
      <c r="A764" s="4" t="s">
        <v>1917</v>
      </c>
      <c r="B764" s="4" t="s">
        <v>1918</v>
      </c>
    </row>
    <row r="765" spans="1:2" ht="14.25" customHeight="1" x14ac:dyDescent="0.3">
      <c r="A765" s="4" t="s">
        <v>1920</v>
      </c>
      <c r="B765" s="4" t="s">
        <v>1921</v>
      </c>
    </row>
    <row r="766" spans="1:2" ht="14.25" customHeight="1" x14ac:dyDescent="0.3">
      <c r="A766" s="4" t="s">
        <v>1922</v>
      </c>
      <c r="B766" s="4" t="s">
        <v>1923</v>
      </c>
    </row>
    <row r="767" spans="1:2" ht="14.25" customHeight="1" x14ac:dyDescent="0.3">
      <c r="A767" s="4" t="s">
        <v>1924</v>
      </c>
      <c r="B767" s="4" t="s">
        <v>1925</v>
      </c>
    </row>
    <row r="768" spans="1:2" ht="14.25" customHeight="1" x14ac:dyDescent="0.3">
      <c r="A768" s="4" t="s">
        <v>1927</v>
      </c>
      <c r="B768" s="4" t="s">
        <v>1928</v>
      </c>
    </row>
    <row r="769" spans="1:2" ht="14.25" customHeight="1" x14ac:dyDescent="0.3">
      <c r="A769" s="4" t="s">
        <v>1929</v>
      </c>
      <c r="B769" s="4" t="s">
        <v>1930</v>
      </c>
    </row>
    <row r="770" spans="1:2" ht="14.25" customHeight="1" x14ac:dyDescent="0.3">
      <c r="A770" s="4" t="s">
        <v>1931</v>
      </c>
      <c r="B770" s="4" t="s">
        <v>1933</v>
      </c>
    </row>
    <row r="771" spans="1:2" ht="14.25" customHeight="1" x14ac:dyDescent="0.3">
      <c r="A771" s="4" t="s">
        <v>1934</v>
      </c>
      <c r="B771" s="4" t="s">
        <v>1935</v>
      </c>
    </row>
    <row r="772" spans="1:2" ht="14.25" customHeight="1" x14ac:dyDescent="0.3">
      <c r="A772" s="4" t="s">
        <v>1936</v>
      </c>
      <c r="B772" s="4" t="s">
        <v>1937</v>
      </c>
    </row>
    <row r="773" spans="1:2" ht="14.25" customHeight="1" x14ac:dyDescent="0.3">
      <c r="A773" s="4" t="s">
        <v>1939</v>
      </c>
      <c r="B773" s="4" t="s">
        <v>1940</v>
      </c>
    </row>
    <row r="774" spans="1:2" ht="14.25" customHeight="1" x14ac:dyDescent="0.3">
      <c r="A774" s="4" t="s">
        <v>1941</v>
      </c>
      <c r="B774" s="4" t="s">
        <v>1942</v>
      </c>
    </row>
    <row r="775" spans="1:2" ht="14.25" customHeight="1" x14ac:dyDescent="0.3">
      <c r="A775" s="4" t="s">
        <v>1943</v>
      </c>
      <c r="B775" s="4" t="s">
        <v>1945</v>
      </c>
    </row>
    <row r="776" spans="1:2" ht="14.25" customHeight="1" x14ac:dyDescent="0.3">
      <c r="A776" s="4" t="s">
        <v>1946</v>
      </c>
      <c r="B776" s="4" t="s">
        <v>1947</v>
      </c>
    </row>
    <row r="777" spans="1:2" ht="14.25" customHeight="1" x14ac:dyDescent="0.3">
      <c r="A777" s="4" t="s">
        <v>1948</v>
      </c>
      <c r="B777" s="4" t="s">
        <v>1949</v>
      </c>
    </row>
    <row r="778" spans="1:2" ht="14.25" customHeight="1" x14ac:dyDescent="0.3">
      <c r="A778" s="4" t="s">
        <v>1950</v>
      </c>
      <c r="B778" s="4" t="s">
        <v>1952</v>
      </c>
    </row>
    <row r="779" spans="1:2" ht="14.25" customHeight="1" x14ac:dyDescent="0.3">
      <c r="A779" s="4" t="s">
        <v>1953</v>
      </c>
      <c r="B779" s="4" t="s">
        <v>1954</v>
      </c>
    </row>
    <row r="780" spans="1:2" ht="14.25" customHeight="1" x14ac:dyDescent="0.3">
      <c r="A780" s="4" t="s">
        <v>1955</v>
      </c>
      <c r="B780" s="4" t="s">
        <v>1956</v>
      </c>
    </row>
    <row r="781" spans="1:2" ht="14.25" customHeight="1" x14ac:dyDescent="0.3">
      <c r="A781" s="4" t="s">
        <v>1957</v>
      </c>
      <c r="B781" s="4" t="s">
        <v>1958</v>
      </c>
    </row>
    <row r="782" spans="1:2" ht="14.25" customHeight="1" x14ac:dyDescent="0.3">
      <c r="A782" s="4" t="s">
        <v>1960</v>
      </c>
      <c r="B782" s="4" t="s">
        <v>1961</v>
      </c>
    </row>
    <row r="783" spans="1:2" ht="14.25" customHeight="1" x14ac:dyDescent="0.3">
      <c r="A783" s="4" t="s">
        <v>1962</v>
      </c>
      <c r="B783" s="4" t="s">
        <v>1963</v>
      </c>
    </row>
    <row r="784" spans="1:2" ht="14.25" customHeight="1" x14ac:dyDescent="0.3">
      <c r="A784" s="4" t="s">
        <v>1964</v>
      </c>
      <c r="B784" s="4" t="s">
        <v>1965</v>
      </c>
    </row>
    <row r="785" spans="1:2" ht="14.25" customHeight="1" x14ac:dyDescent="0.3">
      <c r="A785" s="4" t="s">
        <v>1967</v>
      </c>
      <c r="B785" s="4" t="s">
        <v>1968</v>
      </c>
    </row>
    <row r="786" spans="1:2" ht="14.25" customHeight="1" x14ac:dyDescent="0.3">
      <c r="A786" s="4" t="s">
        <v>1969</v>
      </c>
      <c r="B786" s="4" t="s">
        <v>1970</v>
      </c>
    </row>
    <row r="787" spans="1:2" ht="14.25" customHeight="1" x14ac:dyDescent="0.3">
      <c r="A787" s="4" t="s">
        <v>1972</v>
      </c>
      <c r="B787" s="4" t="s">
        <v>1973</v>
      </c>
    </row>
    <row r="788" spans="1:2" ht="14.25" customHeight="1" x14ac:dyDescent="0.3">
      <c r="A788" s="4" t="s">
        <v>1974</v>
      </c>
      <c r="B788" s="4" t="s">
        <v>1975</v>
      </c>
    </row>
    <row r="789" spans="1:2" ht="14.25" customHeight="1" x14ac:dyDescent="0.3">
      <c r="A789" s="4" t="s">
        <v>1986</v>
      </c>
      <c r="B789" s="4" t="s">
        <v>1988</v>
      </c>
    </row>
    <row r="790" spans="1:2" ht="14.25" customHeight="1" x14ac:dyDescent="0.3">
      <c r="A790" s="4" t="s">
        <v>1990</v>
      </c>
      <c r="B790" s="4" t="s">
        <v>1991</v>
      </c>
    </row>
    <row r="791" spans="1:2" ht="14.25" customHeight="1" x14ac:dyDescent="0.3">
      <c r="A791" s="4" t="s">
        <v>1992</v>
      </c>
      <c r="B791" s="4" t="s">
        <v>1994</v>
      </c>
    </row>
    <row r="792" spans="1:2" ht="14.25" customHeight="1" x14ac:dyDescent="0.3">
      <c r="A792" s="4" t="s">
        <v>1995</v>
      </c>
      <c r="B792" s="4" t="s">
        <v>1996</v>
      </c>
    </row>
    <row r="793" spans="1:2" ht="14.25" customHeight="1" x14ac:dyDescent="0.3">
      <c r="A793" s="4" t="s">
        <v>1998</v>
      </c>
      <c r="B793" s="4" t="s">
        <v>2000</v>
      </c>
    </row>
    <row r="794" spans="1:2" ht="14.25" customHeight="1" x14ac:dyDescent="0.3">
      <c r="A794" s="4" t="s">
        <v>2001</v>
      </c>
      <c r="B794" s="4" t="s">
        <v>2002</v>
      </c>
    </row>
    <row r="795" spans="1:2" ht="14.25" customHeight="1" x14ac:dyDescent="0.3">
      <c r="A795" s="4" t="s">
        <v>2003</v>
      </c>
      <c r="B795" s="4" t="s">
        <v>2005</v>
      </c>
    </row>
    <row r="796" spans="1:2" ht="14.25" customHeight="1" x14ac:dyDescent="0.3">
      <c r="A796" s="4" t="s">
        <v>2006</v>
      </c>
      <c r="B796" s="4" t="s">
        <v>2007</v>
      </c>
    </row>
    <row r="797" spans="1:2" ht="14.25" customHeight="1" x14ac:dyDescent="0.3">
      <c r="A797" s="4" t="s">
        <v>2008</v>
      </c>
      <c r="B797" s="4" t="s">
        <v>2010</v>
      </c>
    </row>
    <row r="798" spans="1:2" ht="14.25" customHeight="1" x14ac:dyDescent="0.3">
      <c r="A798" s="4" t="s">
        <v>2011</v>
      </c>
      <c r="B798" s="4" t="s">
        <v>2012</v>
      </c>
    </row>
    <row r="799" spans="1:2" ht="14.25" customHeight="1" x14ac:dyDescent="0.3">
      <c r="A799" s="4" t="s">
        <v>2014</v>
      </c>
      <c r="B799" s="4" t="s">
        <v>2015</v>
      </c>
    </row>
    <row r="800" spans="1:2" ht="14.25" customHeight="1" x14ac:dyDescent="0.3">
      <c r="A800" s="4" t="s">
        <v>2016</v>
      </c>
      <c r="B800" s="4" t="s">
        <v>2017</v>
      </c>
    </row>
    <row r="801" spans="1:2" ht="14.25" customHeight="1" x14ac:dyDescent="0.3">
      <c r="A801" s="4" t="s">
        <v>2019</v>
      </c>
      <c r="B801" s="4" t="s">
        <v>2020</v>
      </c>
    </row>
    <row r="802" spans="1:2" ht="14.25" customHeight="1" x14ac:dyDescent="0.3">
      <c r="A802" s="4" t="s">
        <v>2021</v>
      </c>
      <c r="B802" s="4" t="s">
        <v>2022</v>
      </c>
    </row>
    <row r="803" spans="1:2" ht="14.25" customHeight="1" x14ac:dyDescent="0.3">
      <c r="A803" s="4" t="s">
        <v>2023</v>
      </c>
      <c r="B803" s="4" t="s">
        <v>2024</v>
      </c>
    </row>
    <row r="804" spans="1:2" ht="14.25" customHeight="1" x14ac:dyDescent="0.3">
      <c r="A804" s="4" t="s">
        <v>2026</v>
      </c>
      <c r="B804" s="4" t="s">
        <v>2027</v>
      </c>
    </row>
    <row r="805" spans="1:2" ht="14.25" customHeight="1" x14ac:dyDescent="0.3">
      <c r="A805" s="4" t="s">
        <v>2028</v>
      </c>
      <c r="B805" s="4" t="s">
        <v>2029</v>
      </c>
    </row>
    <row r="806" spans="1:2" ht="14.25" customHeight="1" x14ac:dyDescent="0.3">
      <c r="A806" s="4" t="s">
        <v>2031</v>
      </c>
      <c r="B806" s="4" t="s">
        <v>2032</v>
      </c>
    </row>
    <row r="807" spans="1:2" ht="14.25" customHeight="1" x14ac:dyDescent="0.3">
      <c r="A807" s="4" t="s">
        <v>2033</v>
      </c>
      <c r="B807" s="4" t="s">
        <v>2034</v>
      </c>
    </row>
    <row r="808" spans="1:2" ht="14.25" customHeight="1" x14ac:dyDescent="0.3">
      <c r="A808" s="4" t="s">
        <v>2036</v>
      </c>
      <c r="B808" s="4" t="s">
        <v>2037</v>
      </c>
    </row>
    <row r="809" spans="1:2" ht="14.25" customHeight="1" x14ac:dyDescent="0.3">
      <c r="A809" s="4" t="s">
        <v>2038</v>
      </c>
      <c r="B809" s="4" t="s">
        <v>2039</v>
      </c>
    </row>
    <row r="810" spans="1:2" ht="14.25" customHeight="1" x14ac:dyDescent="0.3">
      <c r="A810" s="4" t="s">
        <v>2041</v>
      </c>
      <c r="B810" s="4" t="s">
        <v>2042</v>
      </c>
    </row>
    <row r="811" spans="1:2" ht="14.25" customHeight="1" x14ac:dyDescent="0.3">
      <c r="A811" s="4" t="s">
        <v>2043</v>
      </c>
      <c r="B811" s="4" t="s">
        <v>2044</v>
      </c>
    </row>
    <row r="812" spans="1:2" ht="14.25" customHeight="1" x14ac:dyDescent="0.3">
      <c r="A812" s="4" t="s">
        <v>2046</v>
      </c>
      <c r="B812" s="4" t="s">
        <v>2047</v>
      </c>
    </row>
    <row r="813" spans="1:2" ht="14.25" customHeight="1" x14ac:dyDescent="0.3">
      <c r="A813" s="4" t="s">
        <v>2048</v>
      </c>
      <c r="B813" s="4" t="s">
        <v>2049</v>
      </c>
    </row>
    <row r="814" spans="1:2" ht="14.25" customHeight="1" x14ac:dyDescent="0.3">
      <c r="A814" s="4" t="s">
        <v>2050</v>
      </c>
      <c r="B814" s="4" t="s">
        <v>2051</v>
      </c>
    </row>
    <row r="815" spans="1:2" ht="14.25" customHeight="1" x14ac:dyDescent="0.3">
      <c r="A815" s="4" t="s">
        <v>2053</v>
      </c>
      <c r="B815" s="4" t="s">
        <v>2054</v>
      </c>
    </row>
    <row r="816" spans="1:2" ht="14.25" customHeight="1" x14ac:dyDescent="0.3">
      <c r="A816" s="4" t="s">
        <v>2055</v>
      </c>
      <c r="B816" s="4" t="s">
        <v>2056</v>
      </c>
    </row>
    <row r="817" spans="1:2" ht="14.25" customHeight="1" x14ac:dyDescent="0.3">
      <c r="A817" s="4" t="s">
        <v>2058</v>
      </c>
      <c r="B817" s="4" t="s">
        <v>2059</v>
      </c>
    </row>
    <row r="818" spans="1:2" ht="14.25" customHeight="1" x14ac:dyDescent="0.3">
      <c r="A818" s="4" t="s">
        <v>2060</v>
      </c>
      <c r="B818" s="4" t="s">
        <v>2061</v>
      </c>
    </row>
    <row r="819" spans="1:2" ht="14.25" customHeight="1" x14ac:dyDescent="0.3">
      <c r="A819" s="4" t="s">
        <v>2063</v>
      </c>
      <c r="B819" s="4" t="s">
        <v>2064</v>
      </c>
    </row>
    <row r="820" spans="1:2" ht="14.25" customHeight="1" x14ac:dyDescent="0.3">
      <c r="A820" s="4" t="s">
        <v>2065</v>
      </c>
      <c r="B820" s="4" t="s">
        <v>2066</v>
      </c>
    </row>
    <row r="821" spans="1:2" ht="14.25" customHeight="1" x14ac:dyDescent="0.3">
      <c r="A821" s="4" t="s">
        <v>2068</v>
      </c>
      <c r="B821" s="4" t="s">
        <v>2069</v>
      </c>
    </row>
    <row r="822" spans="1:2" ht="14.25" customHeight="1" x14ac:dyDescent="0.3">
      <c r="A822" s="4" t="s">
        <v>2070</v>
      </c>
      <c r="B822" s="4" t="s">
        <v>2071</v>
      </c>
    </row>
    <row r="823" spans="1:2" ht="14.25" customHeight="1" x14ac:dyDescent="0.3">
      <c r="A823" s="4" t="s">
        <v>2072</v>
      </c>
      <c r="B823" s="4" t="s">
        <v>2073</v>
      </c>
    </row>
    <row r="824" spans="1:2" ht="14.25" customHeight="1" x14ac:dyDescent="0.3">
      <c r="A824" s="4" t="s">
        <v>2075</v>
      </c>
      <c r="B824" s="4" t="s">
        <v>2076</v>
      </c>
    </row>
    <row r="825" spans="1:2" ht="14.25" customHeight="1" x14ac:dyDescent="0.3">
      <c r="A825" s="4" t="s">
        <v>2077</v>
      </c>
      <c r="B825" s="4" t="s">
        <v>2078</v>
      </c>
    </row>
    <row r="826" spans="1:2" ht="14.25" customHeight="1" x14ac:dyDescent="0.3">
      <c r="A826" s="4" t="s">
        <v>2079</v>
      </c>
      <c r="B826" s="4" t="s">
        <v>2080</v>
      </c>
    </row>
    <row r="827" spans="1:2" ht="14.25" customHeight="1" x14ac:dyDescent="0.3">
      <c r="A827" s="4" t="s">
        <v>2081</v>
      </c>
      <c r="B827" s="4" t="s">
        <v>2083</v>
      </c>
    </row>
    <row r="828" spans="1:2" ht="14.25" customHeight="1" x14ac:dyDescent="0.3">
      <c r="A828" s="4" t="s">
        <v>2084</v>
      </c>
      <c r="B828" s="4" t="s">
        <v>2085</v>
      </c>
    </row>
    <row r="829" spans="1:2" ht="14.25" customHeight="1" x14ac:dyDescent="0.3">
      <c r="A829" s="4" t="s">
        <v>2086</v>
      </c>
      <c r="B829" s="4" t="s">
        <v>2087</v>
      </c>
    </row>
    <row r="830" spans="1:2" ht="14.25" customHeight="1" x14ac:dyDescent="0.3">
      <c r="A830" s="4" t="s">
        <v>2088</v>
      </c>
      <c r="B830" s="4" t="s">
        <v>2089</v>
      </c>
    </row>
    <row r="831" spans="1:2" ht="14.25" customHeight="1" x14ac:dyDescent="0.3">
      <c r="A831" s="4" t="s">
        <v>2091</v>
      </c>
      <c r="B831" s="4" t="s">
        <v>2092</v>
      </c>
    </row>
    <row r="832" spans="1:2" ht="14.25" customHeight="1" x14ac:dyDescent="0.3">
      <c r="A832" s="4" t="s">
        <v>2093</v>
      </c>
      <c r="B832" s="4" t="s">
        <v>2094</v>
      </c>
    </row>
    <row r="833" spans="1:2" ht="14.25" customHeight="1" x14ac:dyDescent="0.3">
      <c r="A833" s="4" t="s">
        <v>2095</v>
      </c>
      <c r="B833" s="4" t="s">
        <v>2096</v>
      </c>
    </row>
    <row r="834" spans="1:2" ht="14.25" customHeight="1" x14ac:dyDescent="0.3">
      <c r="A834" s="4" t="s">
        <v>2098</v>
      </c>
      <c r="B834" s="4" t="s">
        <v>2099</v>
      </c>
    </row>
    <row r="835" spans="1:2" ht="14.25" customHeight="1" x14ac:dyDescent="0.3">
      <c r="A835" s="4" t="s">
        <v>2100</v>
      </c>
      <c r="B835" s="4" t="s">
        <v>2101</v>
      </c>
    </row>
    <row r="836" spans="1:2" ht="14.25" customHeight="1" x14ac:dyDescent="0.3">
      <c r="A836" s="4" t="s">
        <v>2102</v>
      </c>
      <c r="B836" s="4" t="s">
        <v>2103</v>
      </c>
    </row>
    <row r="837" spans="1:2" ht="14.25" customHeight="1" x14ac:dyDescent="0.3">
      <c r="A837" s="4" t="s">
        <v>2105</v>
      </c>
      <c r="B837" s="4" t="s">
        <v>2106</v>
      </c>
    </row>
    <row r="838" spans="1:2" ht="14.25" customHeight="1" x14ac:dyDescent="0.3">
      <c r="A838" s="4" t="s">
        <v>2107</v>
      </c>
      <c r="B838" s="4" t="s">
        <v>2108</v>
      </c>
    </row>
    <row r="839" spans="1:2" ht="14.25" customHeight="1" x14ac:dyDescent="0.3">
      <c r="A839" s="4" t="s">
        <v>2109</v>
      </c>
      <c r="B839" s="4" t="s">
        <v>2110</v>
      </c>
    </row>
    <row r="840" spans="1:2" ht="14.25" customHeight="1" x14ac:dyDescent="0.3">
      <c r="A840" s="4" t="s">
        <v>2111</v>
      </c>
      <c r="B840" s="4" t="s">
        <v>2113</v>
      </c>
    </row>
    <row r="841" spans="1:2" ht="14.25" customHeight="1" x14ac:dyDescent="0.3">
      <c r="A841" s="4" t="s">
        <v>2114</v>
      </c>
      <c r="B841" s="4" t="s">
        <v>2115</v>
      </c>
    </row>
    <row r="842" spans="1:2" ht="14.25" customHeight="1" x14ac:dyDescent="0.3">
      <c r="A842" s="4" t="s">
        <v>2116</v>
      </c>
      <c r="B842" s="4" t="s">
        <v>2117</v>
      </c>
    </row>
    <row r="843" spans="1:2" ht="14.25" customHeight="1" x14ac:dyDescent="0.3">
      <c r="A843" s="4" t="s">
        <v>2119</v>
      </c>
      <c r="B843" s="4" t="s">
        <v>2120</v>
      </c>
    </row>
    <row r="844" spans="1:2" ht="14.25" customHeight="1" x14ac:dyDescent="0.3">
      <c r="A844" s="4" t="s">
        <v>2121</v>
      </c>
      <c r="B844" s="4" t="s">
        <v>2122</v>
      </c>
    </row>
    <row r="845" spans="1:2" ht="14.25" customHeight="1" x14ac:dyDescent="0.3">
      <c r="A845" s="4" t="s">
        <v>2124</v>
      </c>
      <c r="B845" s="4" t="s">
        <v>2125</v>
      </c>
    </row>
    <row r="846" spans="1:2" ht="14.25" customHeight="1" x14ac:dyDescent="0.3">
      <c r="A846" s="4" t="s">
        <v>2126</v>
      </c>
      <c r="B846" s="4" t="s">
        <v>2127</v>
      </c>
    </row>
    <row r="847" spans="1:2" ht="14.25" customHeight="1" x14ac:dyDescent="0.3">
      <c r="A847" s="4" t="s">
        <v>2128</v>
      </c>
      <c r="B847" s="4" t="s">
        <v>2130</v>
      </c>
    </row>
    <row r="848" spans="1:2" ht="14.25" customHeight="1" x14ac:dyDescent="0.3">
      <c r="A848" s="4" t="s">
        <v>2131</v>
      </c>
      <c r="B848" s="4" t="s">
        <v>2132</v>
      </c>
    </row>
    <row r="849" spans="1:2" ht="14.25" customHeight="1" x14ac:dyDescent="0.3">
      <c r="A849" s="4" t="s">
        <v>2133</v>
      </c>
      <c r="B849" s="4" t="s">
        <v>2134</v>
      </c>
    </row>
    <row r="850" spans="1:2" ht="14.25" customHeight="1" x14ac:dyDescent="0.3">
      <c r="A850" s="4" t="s">
        <v>2136</v>
      </c>
      <c r="B850" s="4" t="s">
        <v>2137</v>
      </c>
    </row>
    <row r="851" spans="1:2" ht="14.25" customHeight="1" x14ac:dyDescent="0.3">
      <c r="A851" s="4" t="s">
        <v>2138</v>
      </c>
      <c r="B851" s="4" t="s">
        <v>2139</v>
      </c>
    </row>
    <row r="852" spans="1:2" ht="14.25" customHeight="1" x14ac:dyDescent="0.3">
      <c r="A852" s="4" t="s">
        <v>2141</v>
      </c>
      <c r="B852" s="4" t="s">
        <v>2142</v>
      </c>
    </row>
    <row r="853" spans="1:2" ht="14.25" customHeight="1" x14ac:dyDescent="0.3">
      <c r="A853" s="4" t="s">
        <v>2143</v>
      </c>
      <c r="B853" s="4" t="s">
        <v>2144</v>
      </c>
    </row>
    <row r="854" spans="1:2" ht="14.25" customHeight="1" x14ac:dyDescent="0.3">
      <c r="A854" s="4" t="s">
        <v>2145</v>
      </c>
      <c r="B854" s="4" t="s">
        <v>2147</v>
      </c>
    </row>
    <row r="855" spans="1:2" ht="14.25" customHeight="1" x14ac:dyDescent="0.3">
      <c r="A855" s="4" t="s">
        <v>2148</v>
      </c>
      <c r="B855" s="4" t="s">
        <v>2149</v>
      </c>
    </row>
    <row r="856" spans="1:2" ht="14.25" customHeight="1" x14ac:dyDescent="0.3">
      <c r="A856" s="4" t="s">
        <v>2150</v>
      </c>
      <c r="B856" s="4" t="s">
        <v>2151</v>
      </c>
    </row>
    <row r="857" spans="1:2" ht="14.25" customHeight="1" x14ac:dyDescent="0.3">
      <c r="A857" s="4" t="s">
        <v>2153</v>
      </c>
      <c r="B857" s="4" t="s">
        <v>2154</v>
      </c>
    </row>
    <row r="858" spans="1:2" ht="14.25" customHeight="1" x14ac:dyDescent="0.3">
      <c r="A858" s="4" t="s">
        <v>2155</v>
      </c>
      <c r="B858" s="4" t="s">
        <v>2156</v>
      </c>
    </row>
    <row r="859" spans="1:2" ht="14.25" customHeight="1" x14ac:dyDescent="0.3">
      <c r="A859" s="4" t="s">
        <v>2157</v>
      </c>
      <c r="B859" s="4" t="s">
        <v>2159</v>
      </c>
    </row>
    <row r="860" spans="1:2" ht="14.25" customHeight="1" x14ac:dyDescent="0.3">
      <c r="A860" s="4" t="s">
        <v>2160</v>
      </c>
      <c r="B860" s="4" t="s">
        <v>2161</v>
      </c>
    </row>
    <row r="861" spans="1:2" ht="14.25" customHeight="1" x14ac:dyDescent="0.3">
      <c r="A861" s="4" t="s">
        <v>2162</v>
      </c>
      <c r="B861" s="4" t="s">
        <v>2163</v>
      </c>
    </row>
    <row r="862" spans="1:2" ht="14.25" customHeight="1" x14ac:dyDescent="0.3">
      <c r="A862" s="4" t="s">
        <v>2165</v>
      </c>
      <c r="B862" s="4" t="s">
        <v>2166</v>
      </c>
    </row>
    <row r="863" spans="1:2" ht="14.25" customHeight="1" x14ac:dyDescent="0.3">
      <c r="A863" s="4" t="s">
        <v>2167</v>
      </c>
      <c r="B863" s="4" t="s">
        <v>2168</v>
      </c>
    </row>
    <row r="864" spans="1:2" ht="14.25" customHeight="1" x14ac:dyDescent="0.3">
      <c r="A864" s="4" t="s">
        <v>2170</v>
      </c>
      <c r="B864" s="4" t="s">
        <v>2171</v>
      </c>
    </row>
    <row r="865" spans="1:2" ht="14.25" customHeight="1" x14ac:dyDescent="0.3">
      <c r="A865" s="4" t="s">
        <v>2172</v>
      </c>
      <c r="B865" s="4" t="s">
        <v>2173</v>
      </c>
    </row>
    <row r="866" spans="1:2" ht="14.25" customHeight="1" x14ac:dyDescent="0.3">
      <c r="A866" s="4" t="s">
        <v>2174</v>
      </c>
      <c r="B866" s="4" t="s">
        <v>2176</v>
      </c>
    </row>
    <row r="867" spans="1:2" ht="14.25" customHeight="1" x14ac:dyDescent="0.3">
      <c r="A867" s="4" t="s">
        <v>2177</v>
      </c>
      <c r="B867" s="4" t="s">
        <v>2178</v>
      </c>
    </row>
    <row r="868" spans="1:2" ht="14.25" customHeight="1" x14ac:dyDescent="0.3">
      <c r="A868" s="4" t="s">
        <v>2179</v>
      </c>
      <c r="B868" s="4" t="s">
        <v>2181</v>
      </c>
    </row>
    <row r="869" spans="1:2" ht="14.25" customHeight="1" x14ac:dyDescent="0.3">
      <c r="A869" s="4" t="s">
        <v>2182</v>
      </c>
      <c r="B869" s="4" t="s">
        <v>2183</v>
      </c>
    </row>
    <row r="870" spans="1:2" ht="14.25" customHeight="1" x14ac:dyDescent="0.3">
      <c r="A870" s="4" t="s">
        <v>2184</v>
      </c>
      <c r="B870" s="4" t="s">
        <v>2185</v>
      </c>
    </row>
    <row r="871" spans="1:2" ht="14.25" customHeight="1" x14ac:dyDescent="0.3">
      <c r="A871" s="4" t="s">
        <v>2187</v>
      </c>
      <c r="B871" s="4" t="s">
        <v>2188</v>
      </c>
    </row>
    <row r="872" spans="1:2" ht="14.25" customHeight="1" x14ac:dyDescent="0.3">
      <c r="A872" s="4" t="s">
        <v>2189</v>
      </c>
      <c r="B872" s="4" t="s">
        <v>2190</v>
      </c>
    </row>
    <row r="873" spans="1:2" ht="14.25" customHeight="1" x14ac:dyDescent="0.3">
      <c r="A873" s="4" t="s">
        <v>2191</v>
      </c>
      <c r="B873" s="4" t="s">
        <v>2192</v>
      </c>
    </row>
    <row r="874" spans="1:2" ht="14.25" customHeight="1" x14ac:dyDescent="0.3">
      <c r="A874" s="4" t="s">
        <v>2194</v>
      </c>
      <c r="B874" s="4" t="s">
        <v>2195</v>
      </c>
    </row>
    <row r="875" spans="1:2" ht="14.25" customHeight="1" x14ac:dyDescent="0.3">
      <c r="A875" s="4" t="s">
        <v>2196</v>
      </c>
      <c r="B875" s="4" t="s">
        <v>2197</v>
      </c>
    </row>
    <row r="876" spans="1:2" ht="14.25" customHeight="1" x14ac:dyDescent="0.3">
      <c r="A876" s="4" t="s">
        <v>2198</v>
      </c>
      <c r="B876" s="4" t="s">
        <v>2199</v>
      </c>
    </row>
    <row r="877" spans="1:2" ht="14.25" customHeight="1" x14ac:dyDescent="0.3">
      <c r="A877" s="4" t="s">
        <v>2201</v>
      </c>
      <c r="B877" s="4" t="s">
        <v>2202</v>
      </c>
    </row>
    <row r="878" spans="1:2" ht="14.25" customHeight="1" x14ac:dyDescent="0.3">
      <c r="A878" s="4" t="s">
        <v>2203</v>
      </c>
      <c r="B878" s="4" t="s">
        <v>2204</v>
      </c>
    </row>
    <row r="879" spans="1:2" ht="14.25" customHeight="1" x14ac:dyDescent="0.3">
      <c r="A879" s="4" t="s">
        <v>2205</v>
      </c>
      <c r="B879" s="4" t="s">
        <v>2206</v>
      </c>
    </row>
    <row r="880" spans="1:2" ht="14.25" customHeight="1" x14ac:dyDescent="0.3">
      <c r="A880" s="4" t="s">
        <v>2208</v>
      </c>
      <c r="B880" s="4" t="s">
        <v>2209</v>
      </c>
    </row>
    <row r="881" spans="1:2" ht="14.25" customHeight="1" x14ac:dyDescent="0.3">
      <c r="A881" s="4" t="s">
        <v>2210</v>
      </c>
      <c r="B881" s="4" t="s">
        <v>2211</v>
      </c>
    </row>
    <row r="882" spans="1:2" ht="14.25" customHeight="1" x14ac:dyDescent="0.3">
      <c r="A882" s="4" t="s">
        <v>2212</v>
      </c>
      <c r="B882" s="4" t="s">
        <v>2213</v>
      </c>
    </row>
    <row r="883" spans="1:2" ht="14.25" customHeight="1" x14ac:dyDescent="0.3">
      <c r="A883" s="4" t="s">
        <v>2214</v>
      </c>
      <c r="B883" s="4" t="s">
        <v>2215</v>
      </c>
    </row>
    <row r="884" spans="1:2" ht="14.25" customHeight="1" x14ac:dyDescent="0.3">
      <c r="A884" s="4" t="s">
        <v>2216</v>
      </c>
      <c r="B884" s="4" t="s">
        <v>2217</v>
      </c>
    </row>
    <row r="885" spans="1:2" ht="14.25" customHeight="1" x14ac:dyDescent="0.3">
      <c r="A885" s="4" t="s">
        <v>2218</v>
      </c>
      <c r="B885" s="4" t="s">
        <v>2220</v>
      </c>
    </row>
    <row r="886" spans="1:2" ht="14.25" customHeight="1" x14ac:dyDescent="0.3">
      <c r="A886" s="4" t="s">
        <v>2221</v>
      </c>
      <c r="B886" s="4" t="s">
        <v>2222</v>
      </c>
    </row>
    <row r="887" spans="1:2" ht="14.25" customHeight="1" x14ac:dyDescent="0.3">
      <c r="A887" s="4" t="s">
        <v>2223</v>
      </c>
      <c r="B887" s="4" t="s">
        <v>2224</v>
      </c>
    </row>
    <row r="888" spans="1:2" ht="14.25" customHeight="1" x14ac:dyDescent="0.3">
      <c r="A888" s="4" t="s">
        <v>2225</v>
      </c>
      <c r="B888" s="4" t="s">
        <v>2226</v>
      </c>
    </row>
    <row r="889" spans="1:2" ht="14.25" customHeight="1" x14ac:dyDescent="0.3">
      <c r="A889" s="4" t="s">
        <v>2227</v>
      </c>
      <c r="B889" s="4" t="s">
        <v>2228</v>
      </c>
    </row>
    <row r="890" spans="1:2" ht="14.25" customHeight="1" x14ac:dyDescent="0.3">
      <c r="A890" s="4" t="s">
        <v>2229</v>
      </c>
      <c r="B890" s="4" t="s">
        <v>2230</v>
      </c>
    </row>
    <row r="891" spans="1:2" ht="14.25" customHeight="1" x14ac:dyDescent="0.3">
      <c r="A891" s="4" t="s">
        <v>2232</v>
      </c>
      <c r="B891" s="4" t="s">
        <v>2233</v>
      </c>
    </row>
    <row r="892" spans="1:2" ht="14.25" customHeight="1" x14ac:dyDescent="0.3">
      <c r="A892" s="4" t="s">
        <v>2234</v>
      </c>
      <c r="B892" s="4" t="s">
        <v>2235</v>
      </c>
    </row>
    <row r="893" spans="1:2" ht="14.25" customHeight="1" x14ac:dyDescent="0.3">
      <c r="A893" s="4" t="s">
        <v>2236</v>
      </c>
      <c r="B893" s="4" t="s">
        <v>2237</v>
      </c>
    </row>
    <row r="894" spans="1:2" ht="14.25" customHeight="1" x14ac:dyDescent="0.3">
      <c r="A894" s="4" t="s">
        <v>2238</v>
      </c>
      <c r="B894" s="4" t="s">
        <v>2239</v>
      </c>
    </row>
    <row r="895" spans="1:2" ht="14.25" customHeight="1" x14ac:dyDescent="0.3">
      <c r="A895" s="4" t="s">
        <v>2240</v>
      </c>
      <c r="B895" s="4" t="s">
        <v>2241</v>
      </c>
    </row>
    <row r="896" spans="1:2" ht="14.25" customHeight="1" x14ac:dyDescent="0.3">
      <c r="A896" s="4" t="s">
        <v>2242</v>
      </c>
      <c r="B896" s="4" t="s">
        <v>2244</v>
      </c>
    </row>
    <row r="897" spans="1:2" ht="14.25" customHeight="1" x14ac:dyDescent="0.3">
      <c r="A897" s="4" t="s">
        <v>2245</v>
      </c>
      <c r="B897" s="4" t="s">
        <v>2246</v>
      </c>
    </row>
    <row r="898" spans="1:2" ht="14.25" customHeight="1" x14ac:dyDescent="0.3">
      <c r="A898" s="4" t="s">
        <v>2247</v>
      </c>
      <c r="B898" s="4" t="s">
        <v>2248</v>
      </c>
    </row>
    <row r="899" spans="1:2" ht="14.25" customHeight="1" x14ac:dyDescent="0.3">
      <c r="A899" s="4" t="s">
        <v>2249</v>
      </c>
      <c r="B899" s="4" t="s">
        <v>2250</v>
      </c>
    </row>
    <row r="900" spans="1:2" ht="14.25" customHeight="1" x14ac:dyDescent="0.3">
      <c r="A900" s="4" t="s">
        <v>2251</v>
      </c>
      <c r="B900" s="4" t="s">
        <v>2252</v>
      </c>
    </row>
    <row r="901" spans="1:2" ht="14.25" customHeight="1" x14ac:dyDescent="0.3">
      <c r="A901" s="4" t="s">
        <v>2253</v>
      </c>
      <c r="B901" s="4" t="s">
        <v>2254</v>
      </c>
    </row>
    <row r="902" spans="1:2" ht="14.25" customHeight="1" x14ac:dyDescent="0.3">
      <c r="A902" s="4" t="s">
        <v>2256</v>
      </c>
      <c r="B902" s="4" t="s">
        <v>2257</v>
      </c>
    </row>
    <row r="903" spans="1:2" ht="14.25" customHeight="1" x14ac:dyDescent="0.3">
      <c r="A903" s="4" t="s">
        <v>2258</v>
      </c>
      <c r="B903" s="4" t="s">
        <v>2259</v>
      </c>
    </row>
    <row r="904" spans="1:2" ht="14.25" customHeight="1" x14ac:dyDescent="0.3">
      <c r="A904" s="4" t="s">
        <v>2260</v>
      </c>
      <c r="B904" s="4" t="s">
        <v>2261</v>
      </c>
    </row>
    <row r="905" spans="1:2" ht="14.25" customHeight="1" x14ac:dyDescent="0.3">
      <c r="A905" s="4" t="s">
        <v>2262</v>
      </c>
      <c r="B905" s="4" t="s">
        <v>2263</v>
      </c>
    </row>
    <row r="906" spans="1:2" ht="14.25" customHeight="1" x14ac:dyDescent="0.3">
      <c r="A906" s="4" t="s">
        <v>2264</v>
      </c>
      <c r="B906" s="4" t="s">
        <v>2265</v>
      </c>
    </row>
    <row r="907" spans="1:2" ht="14.25" customHeight="1" x14ac:dyDescent="0.3">
      <c r="A907" s="4" t="s">
        <v>2266</v>
      </c>
      <c r="B907" s="4" t="s">
        <v>2267</v>
      </c>
    </row>
    <row r="908" spans="1:2" ht="14.25" customHeight="1" x14ac:dyDescent="0.3">
      <c r="A908" s="4" t="s">
        <v>2269</v>
      </c>
      <c r="B908" s="4" t="s">
        <v>2270</v>
      </c>
    </row>
    <row r="909" spans="1:2" ht="14.25" customHeight="1" x14ac:dyDescent="0.3">
      <c r="A909" s="4" t="s">
        <v>2271</v>
      </c>
      <c r="B909" s="4" t="s">
        <v>2272</v>
      </c>
    </row>
    <row r="910" spans="1:2" ht="14.25" customHeight="1" x14ac:dyDescent="0.3">
      <c r="A910" s="4" t="s">
        <v>2273</v>
      </c>
      <c r="B910" s="4" t="s">
        <v>2274</v>
      </c>
    </row>
    <row r="911" spans="1:2" ht="14.25" customHeight="1" x14ac:dyDescent="0.3">
      <c r="A911" s="4" t="s">
        <v>2275</v>
      </c>
      <c r="B911" s="4" t="s">
        <v>2276</v>
      </c>
    </row>
    <row r="912" spans="1:2" ht="14.25" customHeight="1" x14ac:dyDescent="0.3">
      <c r="A912" s="4" t="s">
        <v>2277</v>
      </c>
      <c r="B912" s="4" t="s">
        <v>2278</v>
      </c>
    </row>
    <row r="913" spans="1:2" ht="14.25" customHeight="1" x14ac:dyDescent="0.3">
      <c r="A913" s="4" t="s">
        <v>2280</v>
      </c>
      <c r="B913" s="4" t="s">
        <v>2281</v>
      </c>
    </row>
    <row r="914" spans="1:2" ht="14.25" customHeight="1" x14ac:dyDescent="0.3">
      <c r="A914" s="4" t="s">
        <v>2282</v>
      </c>
      <c r="B914" s="4" t="s">
        <v>2283</v>
      </c>
    </row>
    <row r="915" spans="1:2" ht="14.25" customHeight="1" x14ac:dyDescent="0.3">
      <c r="A915" s="4" t="s">
        <v>2284</v>
      </c>
      <c r="B915" s="4" t="s">
        <v>2285</v>
      </c>
    </row>
    <row r="916" spans="1:2" ht="14.25" customHeight="1" x14ac:dyDescent="0.3">
      <c r="A916" s="4" t="s">
        <v>2286</v>
      </c>
      <c r="B916" s="4" t="s">
        <v>2287</v>
      </c>
    </row>
    <row r="917" spans="1:2" ht="14.25" customHeight="1" x14ac:dyDescent="0.3">
      <c r="A917" s="4" t="s">
        <v>2289</v>
      </c>
      <c r="B917" s="4" t="s">
        <v>2290</v>
      </c>
    </row>
    <row r="918" spans="1:2" ht="14.25" customHeight="1" x14ac:dyDescent="0.3">
      <c r="A918" s="4" t="s">
        <v>2291</v>
      </c>
      <c r="B918" s="4" t="s">
        <v>2292</v>
      </c>
    </row>
    <row r="919" spans="1:2" ht="14.25" customHeight="1" x14ac:dyDescent="0.3">
      <c r="A919" s="4" t="s">
        <v>2293</v>
      </c>
      <c r="B919" s="4" t="s">
        <v>2294</v>
      </c>
    </row>
    <row r="920" spans="1:2" ht="14.25" customHeight="1" x14ac:dyDescent="0.3">
      <c r="A920" s="4" t="s">
        <v>2295</v>
      </c>
      <c r="B920" s="4" t="s">
        <v>2296</v>
      </c>
    </row>
    <row r="921" spans="1:2" ht="14.25" customHeight="1" x14ac:dyDescent="0.3">
      <c r="A921" s="4" t="s">
        <v>2298</v>
      </c>
      <c r="B921" s="4" t="s">
        <v>2299</v>
      </c>
    </row>
    <row r="922" spans="1:2" ht="14.25" customHeight="1" x14ac:dyDescent="0.3">
      <c r="A922" s="4" t="s">
        <v>2300</v>
      </c>
      <c r="B922" s="4" t="s">
        <v>2301</v>
      </c>
    </row>
    <row r="923" spans="1:2" ht="14.25" customHeight="1" x14ac:dyDescent="0.3">
      <c r="A923" s="4" t="s">
        <v>2302</v>
      </c>
      <c r="B923" s="4" t="s">
        <v>2303</v>
      </c>
    </row>
    <row r="924" spans="1:2" ht="14.25" customHeight="1" x14ac:dyDescent="0.3">
      <c r="A924" s="4" t="s">
        <v>2305</v>
      </c>
      <c r="B924" s="4" t="s">
        <v>2306</v>
      </c>
    </row>
    <row r="925" spans="1:2" ht="14.25" customHeight="1" x14ac:dyDescent="0.3">
      <c r="A925" s="4" t="s">
        <v>2307</v>
      </c>
      <c r="B925" s="4" t="s">
        <v>2308</v>
      </c>
    </row>
    <row r="926" spans="1:2" ht="14.25" customHeight="1" x14ac:dyDescent="0.3">
      <c r="A926" s="4" t="s">
        <v>2310</v>
      </c>
      <c r="B926" s="4" t="s">
        <v>2311</v>
      </c>
    </row>
    <row r="927" spans="1:2" ht="14.25" customHeight="1" x14ac:dyDescent="0.3">
      <c r="A927" s="4" t="s">
        <v>2312</v>
      </c>
      <c r="B927" s="4" t="s">
        <v>2313</v>
      </c>
    </row>
    <row r="928" spans="1:2" ht="14.25" customHeight="1" x14ac:dyDescent="0.3">
      <c r="A928" s="4" t="s">
        <v>2315</v>
      </c>
      <c r="B928" s="4" t="s">
        <v>2316</v>
      </c>
    </row>
    <row r="929" spans="1:2" ht="14.25" customHeight="1" x14ac:dyDescent="0.3">
      <c r="A929" s="4" t="s">
        <v>2317</v>
      </c>
      <c r="B929" s="4" t="s">
        <v>2318</v>
      </c>
    </row>
    <row r="930" spans="1:2" ht="14.25" customHeight="1" x14ac:dyDescent="0.3">
      <c r="A930" s="4" t="s">
        <v>2320</v>
      </c>
      <c r="B930" s="4" t="s">
        <v>2321</v>
      </c>
    </row>
    <row r="931" spans="1:2" ht="14.25" customHeight="1" x14ac:dyDescent="0.3">
      <c r="A931" s="4" t="s">
        <v>2322</v>
      </c>
      <c r="B931" s="4" t="s">
        <v>2323</v>
      </c>
    </row>
    <row r="932" spans="1:2" ht="14.25" customHeight="1" x14ac:dyDescent="0.3">
      <c r="A932" s="4" t="s">
        <v>2325</v>
      </c>
      <c r="B932" s="4" t="s">
        <v>2326</v>
      </c>
    </row>
    <row r="933" spans="1:2" ht="14.25" customHeight="1" x14ac:dyDescent="0.3">
      <c r="A933" s="4" t="s">
        <v>2327</v>
      </c>
      <c r="B933" s="4" t="s">
        <v>2328</v>
      </c>
    </row>
    <row r="934" spans="1:2" ht="14.25" customHeight="1" x14ac:dyDescent="0.3">
      <c r="A934" s="4" t="s">
        <v>2329</v>
      </c>
      <c r="B934" s="4" t="s">
        <v>2331</v>
      </c>
    </row>
    <row r="935" spans="1:2" ht="14.25" customHeight="1" x14ac:dyDescent="0.3">
      <c r="A935" s="4" t="s">
        <v>2332</v>
      </c>
      <c r="B935" s="4" t="s">
        <v>2333</v>
      </c>
    </row>
    <row r="936" spans="1:2" ht="14.25" customHeight="1" x14ac:dyDescent="0.3">
      <c r="A936" s="4" t="s">
        <v>2334</v>
      </c>
      <c r="B936" s="4" t="s">
        <v>2335</v>
      </c>
    </row>
    <row r="937" spans="1:2" ht="14.25" customHeight="1" x14ac:dyDescent="0.3">
      <c r="A937" s="4" t="s">
        <v>2337</v>
      </c>
      <c r="B937" s="4" t="s">
        <v>2338</v>
      </c>
    </row>
    <row r="938" spans="1:2" ht="14.25" customHeight="1" x14ac:dyDescent="0.3">
      <c r="A938" s="4" t="s">
        <v>2339</v>
      </c>
      <c r="B938" s="4" t="s">
        <v>2340</v>
      </c>
    </row>
    <row r="939" spans="1:2" ht="14.25" customHeight="1" x14ac:dyDescent="0.3">
      <c r="A939" s="4" t="s">
        <v>2342</v>
      </c>
      <c r="B939" s="4" t="s">
        <v>2343</v>
      </c>
    </row>
    <row r="940" spans="1:2" ht="14.25" customHeight="1" x14ac:dyDescent="0.3">
      <c r="A940" s="4" t="s">
        <v>2344</v>
      </c>
      <c r="B940" s="4" t="s">
        <v>2345</v>
      </c>
    </row>
    <row r="941" spans="1:2" ht="14.25" customHeight="1" x14ac:dyDescent="0.3">
      <c r="A941" s="4" t="s">
        <v>2347</v>
      </c>
      <c r="B941" s="4" t="s">
        <v>2348</v>
      </c>
    </row>
    <row r="942" spans="1:2" ht="14.25" customHeight="1" x14ac:dyDescent="0.3">
      <c r="A942" s="4" t="s">
        <v>2349</v>
      </c>
      <c r="B942" s="4" t="s">
        <v>2350</v>
      </c>
    </row>
    <row r="943" spans="1:2" ht="14.25" customHeight="1" x14ac:dyDescent="0.3">
      <c r="A943" s="4" t="s">
        <v>2352</v>
      </c>
      <c r="B943" s="4" t="s">
        <v>2353</v>
      </c>
    </row>
    <row r="944" spans="1:2" ht="14.25" customHeight="1" x14ac:dyDescent="0.3">
      <c r="A944" s="4" t="s">
        <v>2354</v>
      </c>
      <c r="B944" s="4" t="s">
        <v>2355</v>
      </c>
    </row>
    <row r="945" spans="1:2" ht="14.25" customHeight="1" x14ac:dyDescent="0.3">
      <c r="A945" s="4" t="s">
        <v>2356</v>
      </c>
      <c r="B945" s="4" t="s">
        <v>2357</v>
      </c>
    </row>
    <row r="946" spans="1:2" ht="14.25" customHeight="1" x14ac:dyDescent="0.3">
      <c r="A946" s="4" t="s">
        <v>2358</v>
      </c>
      <c r="B946" s="4" t="s">
        <v>2359</v>
      </c>
    </row>
    <row r="947" spans="1:2" ht="14.25" customHeight="1" x14ac:dyDescent="0.3">
      <c r="A947" s="4" t="s">
        <v>2361</v>
      </c>
      <c r="B947" s="4" t="s">
        <v>2362</v>
      </c>
    </row>
    <row r="948" spans="1:2" ht="14.25" customHeight="1" x14ac:dyDescent="0.3">
      <c r="A948" s="4" t="s">
        <v>2363</v>
      </c>
      <c r="B948" s="4" t="s">
        <v>2364</v>
      </c>
    </row>
    <row r="949" spans="1:2" ht="14.25" customHeight="1" x14ac:dyDescent="0.3">
      <c r="A949" s="4" t="s">
        <v>2365</v>
      </c>
      <c r="B949" s="4" t="s">
        <v>2366</v>
      </c>
    </row>
    <row r="950" spans="1:2" ht="14.25" customHeight="1" x14ac:dyDescent="0.3">
      <c r="A950" s="4" t="s">
        <v>2368</v>
      </c>
      <c r="B950" s="4" t="s">
        <v>2369</v>
      </c>
    </row>
    <row r="951" spans="1:2" ht="14.25" customHeight="1" x14ac:dyDescent="0.3">
      <c r="A951" s="4" t="s">
        <v>2370</v>
      </c>
      <c r="B951" s="4" t="s">
        <v>2372</v>
      </c>
    </row>
    <row r="952" spans="1:2" ht="14.25" customHeight="1" x14ac:dyDescent="0.3">
      <c r="A952" s="4" t="s">
        <v>2373</v>
      </c>
      <c r="B952" s="4" t="s">
        <v>2374</v>
      </c>
    </row>
    <row r="953" spans="1:2" ht="14.25" customHeight="1" x14ac:dyDescent="0.3">
      <c r="A953" s="4" t="s">
        <v>2375</v>
      </c>
      <c r="B953" s="4" t="s">
        <v>2377</v>
      </c>
    </row>
    <row r="954" spans="1:2" ht="14.25" customHeight="1" x14ac:dyDescent="0.3">
      <c r="A954" s="4" t="s">
        <v>2378</v>
      </c>
      <c r="B954" s="4" t="s">
        <v>2379</v>
      </c>
    </row>
    <row r="955" spans="1:2" ht="14.25" customHeight="1" x14ac:dyDescent="0.3">
      <c r="A955" s="4" t="s">
        <v>2380</v>
      </c>
      <c r="B955" s="4" t="s">
        <v>2382</v>
      </c>
    </row>
    <row r="956" spans="1:2" ht="14.25" customHeight="1" x14ac:dyDescent="0.3">
      <c r="A956" s="4" t="s">
        <v>2383</v>
      </c>
      <c r="B956" s="4" t="s">
        <v>2384</v>
      </c>
    </row>
    <row r="957" spans="1:2" ht="14.25" customHeight="1" x14ac:dyDescent="0.3">
      <c r="A957" s="4" t="s">
        <v>2385</v>
      </c>
      <c r="B957" s="4" t="s">
        <v>2386</v>
      </c>
    </row>
    <row r="958" spans="1:2" ht="14.25" customHeight="1" x14ac:dyDescent="0.3">
      <c r="A958" s="4" t="s">
        <v>2387</v>
      </c>
      <c r="B958" s="4" t="s">
        <v>2388</v>
      </c>
    </row>
    <row r="959" spans="1:2" ht="14.25" customHeight="1" x14ac:dyDescent="0.3">
      <c r="A959" s="4" t="s">
        <v>2390</v>
      </c>
      <c r="B959" s="4" t="s">
        <v>2391</v>
      </c>
    </row>
    <row r="960" spans="1:2" ht="14.25" customHeight="1" x14ac:dyDescent="0.3">
      <c r="A960" s="4" t="s">
        <v>2392</v>
      </c>
      <c r="B960" s="4" t="s">
        <v>2393</v>
      </c>
    </row>
    <row r="961" spans="1:2" ht="14.25" customHeight="1" x14ac:dyDescent="0.3">
      <c r="A961" s="4" t="s">
        <v>2394</v>
      </c>
      <c r="B961" s="4" t="s">
        <v>2396</v>
      </c>
    </row>
    <row r="962" spans="1:2" ht="14.25" customHeight="1" x14ac:dyDescent="0.3">
      <c r="A962" s="4" t="s">
        <v>2397</v>
      </c>
      <c r="B962" s="4" t="s">
        <v>2398</v>
      </c>
    </row>
    <row r="963" spans="1:2" ht="14.25" customHeight="1" x14ac:dyDescent="0.3">
      <c r="A963" s="4" t="s">
        <v>2399</v>
      </c>
      <c r="B963" s="4" t="s">
        <v>2400</v>
      </c>
    </row>
    <row r="964" spans="1:2" ht="14.25" customHeight="1" x14ac:dyDescent="0.3">
      <c r="A964" s="4" t="s">
        <v>2402</v>
      </c>
      <c r="B964" s="4" t="s">
        <v>2403</v>
      </c>
    </row>
    <row r="965" spans="1:2" ht="14.25" customHeight="1" x14ac:dyDescent="0.3">
      <c r="A965" s="4" t="s">
        <v>2404</v>
      </c>
      <c r="B965" s="4" t="s">
        <v>2405</v>
      </c>
    </row>
    <row r="966" spans="1:2" ht="14.25" customHeight="1" x14ac:dyDescent="0.3">
      <c r="A966" s="4" t="s">
        <v>2415</v>
      </c>
      <c r="B966" s="4" t="s">
        <v>2416</v>
      </c>
    </row>
    <row r="967" spans="1:2" ht="14.25" customHeight="1" x14ac:dyDescent="0.3">
      <c r="A967" s="4" t="s">
        <v>2418</v>
      </c>
      <c r="B967" s="4" t="s">
        <v>2419</v>
      </c>
    </row>
    <row r="968" spans="1:2" ht="14.25" customHeight="1" x14ac:dyDescent="0.3">
      <c r="A968" s="4" t="s">
        <v>2421</v>
      </c>
      <c r="B968" s="4" t="s">
        <v>2422</v>
      </c>
    </row>
    <row r="969" spans="1:2" ht="14.25" customHeight="1" x14ac:dyDescent="0.3">
      <c r="A969" s="4" t="s">
        <v>2423</v>
      </c>
      <c r="B969" s="4" t="s">
        <v>2424</v>
      </c>
    </row>
    <row r="970" spans="1:2" ht="14.25" customHeight="1" x14ac:dyDescent="0.3">
      <c r="A970" s="4" t="s">
        <v>2426</v>
      </c>
      <c r="B970" s="4" t="s">
        <v>2427</v>
      </c>
    </row>
    <row r="971" spans="1:2" ht="14.25" customHeight="1" x14ac:dyDescent="0.3">
      <c r="A971" s="4" t="s">
        <v>2428</v>
      </c>
      <c r="B971" s="4" t="s">
        <v>2429</v>
      </c>
    </row>
    <row r="972" spans="1:2" ht="14.25" customHeight="1" x14ac:dyDescent="0.3">
      <c r="A972" s="4" t="s">
        <v>2431</v>
      </c>
      <c r="B972" s="4" t="s">
        <v>2432</v>
      </c>
    </row>
    <row r="973" spans="1:2" ht="14.25" customHeight="1" x14ac:dyDescent="0.3">
      <c r="A973" s="4" t="s">
        <v>2433</v>
      </c>
      <c r="B973" s="4" t="s">
        <v>2434</v>
      </c>
    </row>
    <row r="974" spans="1:2" ht="14.25" customHeight="1" x14ac:dyDescent="0.3">
      <c r="A974" s="4" t="s">
        <v>2436</v>
      </c>
      <c r="B974" s="4" t="s">
        <v>2437</v>
      </c>
    </row>
    <row r="975" spans="1:2" ht="14.25" customHeight="1" x14ac:dyDescent="0.3">
      <c r="A975" s="4" t="s">
        <v>2438</v>
      </c>
      <c r="B975" s="4" t="s">
        <v>2439</v>
      </c>
    </row>
    <row r="976" spans="1:2" ht="14.25" customHeight="1" x14ac:dyDescent="0.3">
      <c r="A976" s="4" t="s">
        <v>2440</v>
      </c>
      <c r="B976" s="4" t="s">
        <v>2441</v>
      </c>
    </row>
    <row r="977" spans="1:2" ht="14.25" customHeight="1" x14ac:dyDescent="0.3">
      <c r="A977" s="4" t="s">
        <v>2442</v>
      </c>
      <c r="B977" s="4" t="s">
        <v>2444</v>
      </c>
    </row>
    <row r="978" spans="1:2" ht="14.25" customHeight="1" x14ac:dyDescent="0.3">
      <c r="A978" s="4" t="s">
        <v>2445</v>
      </c>
      <c r="B978" s="4" t="s">
        <v>2446</v>
      </c>
    </row>
    <row r="979" spans="1:2" ht="14.25" customHeight="1" x14ac:dyDescent="0.3">
      <c r="A979" s="4" t="s">
        <v>2447</v>
      </c>
      <c r="B979" s="4" t="s">
        <v>2448</v>
      </c>
    </row>
    <row r="980" spans="1:2" ht="14.25" customHeight="1" x14ac:dyDescent="0.3">
      <c r="A980" s="4" t="s">
        <v>2450</v>
      </c>
      <c r="B980" s="4" t="s">
        <v>2451</v>
      </c>
    </row>
    <row r="981" spans="1:2" ht="14.25" customHeight="1" x14ac:dyDescent="0.3">
      <c r="A981" s="4" t="s">
        <v>2452</v>
      </c>
      <c r="B981" s="4" t="s">
        <v>2453</v>
      </c>
    </row>
    <row r="982" spans="1:2" ht="14.25" customHeight="1" x14ac:dyDescent="0.3">
      <c r="A982" s="4" t="s">
        <v>2455</v>
      </c>
      <c r="B982" s="4" t="s">
        <v>2456</v>
      </c>
    </row>
    <row r="983" spans="1:2" ht="14.25" customHeight="1" x14ac:dyDescent="0.3">
      <c r="A983" s="4" t="s">
        <v>2457</v>
      </c>
      <c r="B983" s="4" t="s">
        <v>2458</v>
      </c>
    </row>
    <row r="984" spans="1:2" ht="14.25" customHeight="1" x14ac:dyDescent="0.3">
      <c r="A984" s="4" t="s">
        <v>2460</v>
      </c>
      <c r="B984" s="4" t="s">
        <v>2461</v>
      </c>
    </row>
    <row r="985" spans="1:2" ht="14.25" customHeight="1" x14ac:dyDescent="0.3">
      <c r="A985" s="4" t="s">
        <v>2462</v>
      </c>
      <c r="B985" s="4" t="s">
        <v>2463</v>
      </c>
    </row>
    <row r="986" spans="1:2" ht="14.25" customHeight="1" x14ac:dyDescent="0.3">
      <c r="A986" s="4" t="s">
        <v>2464</v>
      </c>
      <c r="B986" s="4" t="s">
        <v>2466</v>
      </c>
    </row>
    <row r="987" spans="1:2" ht="14.25" customHeight="1" x14ac:dyDescent="0.3">
      <c r="A987" s="4" t="s">
        <v>2467</v>
      </c>
      <c r="B987" s="4" t="s">
        <v>2468</v>
      </c>
    </row>
    <row r="988" spans="1:2" ht="14.25" customHeight="1" x14ac:dyDescent="0.3">
      <c r="A988" s="4" t="s">
        <v>2469</v>
      </c>
      <c r="B988" s="4" t="s">
        <v>2470</v>
      </c>
    </row>
    <row r="989" spans="1:2" ht="14.25" customHeight="1" x14ac:dyDescent="0.3">
      <c r="A989" s="4" t="s">
        <v>2472</v>
      </c>
      <c r="B989" s="4" t="s">
        <v>2473</v>
      </c>
    </row>
    <row r="990" spans="1:2" ht="14.25" customHeight="1" x14ac:dyDescent="0.3">
      <c r="A990" s="4" t="s">
        <v>2474</v>
      </c>
      <c r="B990" s="4" t="s">
        <v>2475</v>
      </c>
    </row>
    <row r="991" spans="1:2" ht="14.25" customHeight="1" x14ac:dyDescent="0.3">
      <c r="A991" s="4" t="s">
        <v>2477</v>
      </c>
      <c r="B991" s="4" t="s">
        <v>2478</v>
      </c>
    </row>
    <row r="992" spans="1:2" ht="14.25" customHeight="1" x14ac:dyDescent="0.3">
      <c r="A992" s="4" t="s">
        <v>2479</v>
      </c>
      <c r="B992" s="4" t="s">
        <v>2480</v>
      </c>
    </row>
    <row r="993" spans="1:2" ht="14.25" customHeight="1" x14ac:dyDescent="0.3">
      <c r="A993" s="4" t="s">
        <v>2482</v>
      </c>
      <c r="B993" s="4" t="s">
        <v>2483</v>
      </c>
    </row>
    <row r="994" spans="1:2" ht="14.25" customHeight="1" x14ac:dyDescent="0.3">
      <c r="A994" s="4" t="s">
        <v>2484</v>
      </c>
      <c r="B994" s="4" t="s">
        <v>2485</v>
      </c>
    </row>
    <row r="995" spans="1:2" ht="14.25" customHeight="1" x14ac:dyDescent="0.3">
      <c r="A995" s="4" t="s">
        <v>2486</v>
      </c>
      <c r="B995" s="4" t="s">
        <v>2487</v>
      </c>
    </row>
    <row r="996" spans="1:2" ht="14.25" customHeight="1" x14ac:dyDescent="0.3">
      <c r="A996" s="4" t="s">
        <v>2489</v>
      </c>
      <c r="B996" s="4" t="s">
        <v>2490</v>
      </c>
    </row>
    <row r="997" spans="1:2" ht="14.25" customHeight="1" x14ac:dyDescent="0.3">
      <c r="A997" s="4" t="s">
        <v>2491</v>
      </c>
      <c r="B997" s="4" t="s">
        <v>2492</v>
      </c>
    </row>
    <row r="998" spans="1:2" ht="14.25" customHeight="1" x14ac:dyDescent="0.3">
      <c r="A998" s="4" t="s">
        <v>2494</v>
      </c>
      <c r="B998" s="4" t="s">
        <v>2495</v>
      </c>
    </row>
    <row r="999" spans="1:2" ht="14.25" customHeight="1" x14ac:dyDescent="0.3">
      <c r="A999" s="4" t="s">
        <v>2496</v>
      </c>
      <c r="B999" s="4" t="s">
        <v>2497</v>
      </c>
    </row>
    <row r="1000" spans="1:2" ht="14.25" customHeight="1" x14ac:dyDescent="0.3">
      <c r="A1000" s="4" t="s">
        <v>2499</v>
      </c>
      <c r="B1000" s="4" t="s">
        <v>2500</v>
      </c>
    </row>
    <row r="1001" spans="1:2" ht="14.25" customHeight="1" x14ac:dyDescent="0.3">
      <c r="A1001" s="4" t="s">
        <v>2501</v>
      </c>
      <c r="B1001" s="4" t="s">
        <v>2502</v>
      </c>
    </row>
    <row r="1002" spans="1:2" ht="14.25" customHeight="1" x14ac:dyDescent="0.3">
      <c r="A1002" s="4" t="s">
        <v>2504</v>
      </c>
      <c r="B1002" s="4" t="s">
        <v>2505</v>
      </c>
    </row>
    <row r="1003" spans="1:2" ht="14.25" customHeight="1" x14ac:dyDescent="0.3">
      <c r="A1003" s="4" t="s">
        <v>2506</v>
      </c>
      <c r="B1003" s="4" t="s">
        <v>2507</v>
      </c>
    </row>
    <row r="1004" spans="1:2" ht="14.25" customHeight="1" x14ac:dyDescent="0.3">
      <c r="A1004" s="4" t="s">
        <v>2509</v>
      </c>
      <c r="B1004" s="4" t="s">
        <v>2510</v>
      </c>
    </row>
    <row r="1005" spans="1:2" ht="14.25" customHeight="1" x14ac:dyDescent="0.3">
      <c r="A1005" s="4" t="s">
        <v>2511</v>
      </c>
      <c r="B1005" s="4" t="s">
        <v>2512</v>
      </c>
    </row>
    <row r="1006" spans="1:2" ht="14.25" customHeight="1" x14ac:dyDescent="0.3">
      <c r="A1006" s="4" t="s">
        <v>2514</v>
      </c>
      <c r="B1006" s="4" t="s">
        <v>2515</v>
      </c>
    </row>
    <row r="1007" spans="1:2" ht="14.25" customHeight="1" x14ac:dyDescent="0.3">
      <c r="A1007" s="4" t="s">
        <v>2516</v>
      </c>
      <c r="B1007" s="4" t="s">
        <v>2517</v>
      </c>
    </row>
    <row r="1008" spans="1:2" ht="14.25" customHeight="1" x14ac:dyDescent="0.3">
      <c r="A1008" s="4" t="s">
        <v>2519</v>
      </c>
      <c r="B1008" s="4" t="s">
        <v>2520</v>
      </c>
    </row>
    <row r="1009" spans="1:2" ht="14.25" customHeight="1" x14ac:dyDescent="0.3">
      <c r="A1009" s="4" t="s">
        <v>2521</v>
      </c>
      <c r="B1009" s="4" t="s">
        <v>2522</v>
      </c>
    </row>
    <row r="1010" spans="1:2" ht="14.25" customHeight="1" x14ac:dyDescent="0.3">
      <c r="A1010" s="4" t="s">
        <v>2524</v>
      </c>
      <c r="B1010" s="4" t="s">
        <v>2525</v>
      </c>
    </row>
    <row r="1011" spans="1:2" ht="14.25" customHeight="1" x14ac:dyDescent="0.3">
      <c r="A1011" s="4" t="s">
        <v>2526</v>
      </c>
      <c r="B1011" s="4" t="s">
        <v>2528</v>
      </c>
    </row>
    <row r="1012" spans="1:2" ht="14.25" customHeight="1" x14ac:dyDescent="0.3">
      <c r="A1012" s="4" t="s">
        <v>2529</v>
      </c>
      <c r="B1012" s="4" t="s">
        <v>2530</v>
      </c>
    </row>
    <row r="1013" spans="1:2" ht="14.25" customHeight="1" x14ac:dyDescent="0.3">
      <c r="A1013" s="4" t="s">
        <v>2532</v>
      </c>
      <c r="B1013" s="4" t="s">
        <v>2533</v>
      </c>
    </row>
    <row r="1014" spans="1:2" ht="14.25" customHeight="1" x14ac:dyDescent="0.3">
      <c r="A1014" s="4" t="s">
        <v>2534</v>
      </c>
      <c r="B1014" s="4" t="s">
        <v>2535</v>
      </c>
    </row>
    <row r="1015" spans="1:2" ht="14.25" customHeight="1" x14ac:dyDescent="0.3">
      <c r="A1015" s="4" t="s">
        <v>2537</v>
      </c>
      <c r="B1015" s="4" t="s">
        <v>2538</v>
      </c>
    </row>
    <row r="1016" spans="1:2" ht="14.25" customHeight="1" x14ac:dyDescent="0.3">
      <c r="A1016" s="4" t="s">
        <v>2540</v>
      </c>
      <c r="B1016" s="4" t="s">
        <v>2541</v>
      </c>
    </row>
    <row r="1017" spans="1:2" ht="14.25" customHeight="1" x14ac:dyDescent="0.3">
      <c r="A1017" s="4" t="s">
        <v>2542</v>
      </c>
      <c r="B1017" s="4" t="s">
        <v>2543</v>
      </c>
    </row>
    <row r="1018" spans="1:2" ht="14.25" customHeight="1" x14ac:dyDescent="0.3">
      <c r="A1018" s="4" t="s">
        <v>2544</v>
      </c>
      <c r="B1018" s="4" t="s">
        <v>2545</v>
      </c>
    </row>
    <row r="1019" spans="1:2" ht="14.25" customHeight="1" x14ac:dyDescent="0.3">
      <c r="A1019" s="4" t="s">
        <v>2547</v>
      </c>
      <c r="B1019" s="4" t="s">
        <v>2548</v>
      </c>
    </row>
    <row r="1020" spans="1:2" ht="14.25" customHeight="1" x14ac:dyDescent="0.3">
      <c r="A1020" s="4" t="s">
        <v>2549</v>
      </c>
      <c r="B1020" s="4" t="s">
        <v>2550</v>
      </c>
    </row>
    <row r="1021" spans="1:2" ht="14.25" customHeight="1" x14ac:dyDescent="0.3">
      <c r="A1021" s="4" t="s">
        <v>2551</v>
      </c>
      <c r="B1021" s="4" t="s">
        <v>2552</v>
      </c>
    </row>
    <row r="1022" spans="1:2" ht="14.25" customHeight="1" x14ac:dyDescent="0.3">
      <c r="A1022" s="4" t="s">
        <v>2554</v>
      </c>
      <c r="B1022" s="4" t="s">
        <v>2555</v>
      </c>
    </row>
    <row r="1023" spans="1:2" ht="14.25" customHeight="1" x14ac:dyDescent="0.3">
      <c r="A1023" s="4" t="s">
        <v>2556</v>
      </c>
      <c r="B1023" s="4" t="s">
        <v>2557</v>
      </c>
    </row>
    <row r="1024" spans="1:2" ht="14.25" customHeight="1" x14ac:dyDescent="0.3">
      <c r="A1024" s="4" t="s">
        <v>2558</v>
      </c>
      <c r="B1024" s="4" t="s">
        <v>2559</v>
      </c>
    </row>
    <row r="1025" spans="1:2" ht="14.25" customHeight="1" x14ac:dyDescent="0.3">
      <c r="A1025" s="4" t="s">
        <v>2561</v>
      </c>
      <c r="B1025" s="4" t="s">
        <v>2562</v>
      </c>
    </row>
    <row r="1026" spans="1:2" ht="14.25" customHeight="1" x14ac:dyDescent="0.3">
      <c r="A1026" s="4" t="s">
        <v>2563</v>
      </c>
      <c r="B1026" s="4" t="s">
        <v>2564</v>
      </c>
    </row>
    <row r="1027" spans="1:2" ht="14.25" customHeight="1" x14ac:dyDescent="0.3">
      <c r="A1027" s="4" t="s">
        <v>2565</v>
      </c>
      <c r="B1027" s="4" t="s">
        <v>2566</v>
      </c>
    </row>
    <row r="1028" spans="1:2" ht="14.25" customHeight="1" x14ac:dyDescent="0.3">
      <c r="A1028" s="4" t="s">
        <v>2567</v>
      </c>
      <c r="B1028" s="4" t="s">
        <v>2569</v>
      </c>
    </row>
    <row r="1029" spans="1:2" ht="14.25" customHeight="1" x14ac:dyDescent="0.3">
      <c r="A1029" s="4" t="s">
        <v>2570</v>
      </c>
      <c r="B1029" s="4" t="s">
        <v>2571</v>
      </c>
    </row>
    <row r="1030" spans="1:2" ht="14.25" customHeight="1" x14ac:dyDescent="0.3">
      <c r="A1030" s="4" t="s">
        <v>2572</v>
      </c>
      <c r="B1030" s="4" t="s">
        <v>2573</v>
      </c>
    </row>
    <row r="1031" spans="1:2" ht="14.25" customHeight="1" x14ac:dyDescent="0.3">
      <c r="A1031" s="4" t="s">
        <v>2575</v>
      </c>
      <c r="B1031" s="4" t="s">
        <v>2576</v>
      </c>
    </row>
    <row r="1032" spans="1:2" ht="14.25" customHeight="1" x14ac:dyDescent="0.3">
      <c r="A1032" s="4" t="s">
        <v>2577</v>
      </c>
      <c r="B1032" s="4" t="s">
        <v>2578</v>
      </c>
    </row>
    <row r="1033" spans="1:2" ht="14.25" customHeight="1" x14ac:dyDescent="0.3">
      <c r="A1033" s="4" t="s">
        <v>2580</v>
      </c>
      <c r="B1033" s="4" t="s">
        <v>2581</v>
      </c>
    </row>
    <row r="1034" spans="1:2" ht="14.25" customHeight="1" x14ac:dyDescent="0.3">
      <c r="A1034" s="4" t="s">
        <v>2582</v>
      </c>
      <c r="B1034" s="4" t="s">
        <v>2583</v>
      </c>
    </row>
    <row r="1035" spans="1:2" ht="14.25" customHeight="1" x14ac:dyDescent="0.3">
      <c r="A1035" s="4" t="s">
        <v>2584</v>
      </c>
      <c r="B1035" s="4" t="s">
        <v>2586</v>
      </c>
    </row>
    <row r="1036" spans="1:2" ht="14.25" customHeight="1" x14ac:dyDescent="0.3">
      <c r="A1036" s="4" t="s">
        <v>2587</v>
      </c>
      <c r="B1036" s="4" t="s">
        <v>2588</v>
      </c>
    </row>
    <row r="1037" spans="1:2" ht="14.25" customHeight="1" x14ac:dyDescent="0.3">
      <c r="A1037" s="4" t="s">
        <v>2589</v>
      </c>
      <c r="B1037" s="4" t="s">
        <v>2591</v>
      </c>
    </row>
    <row r="1038" spans="1:2" ht="14.25" customHeight="1" x14ac:dyDescent="0.3">
      <c r="A1038" s="4" t="s">
        <v>2592</v>
      </c>
      <c r="B1038" s="4" t="s">
        <v>2593</v>
      </c>
    </row>
    <row r="1039" spans="1:2" ht="14.25" customHeight="1" x14ac:dyDescent="0.3">
      <c r="A1039" s="4" t="s">
        <v>2594</v>
      </c>
      <c r="B1039" s="4" t="s">
        <v>2595</v>
      </c>
    </row>
    <row r="1040" spans="1:2" ht="14.25" customHeight="1" x14ac:dyDescent="0.3">
      <c r="A1040" s="4" t="s">
        <v>2597</v>
      </c>
      <c r="B1040" s="4" t="s">
        <v>2598</v>
      </c>
    </row>
    <row r="1041" spans="1:2" ht="14.25" customHeight="1" x14ac:dyDescent="0.3">
      <c r="A1041" s="4" t="s">
        <v>2599</v>
      </c>
      <c r="B1041" s="4" t="s">
        <v>2600</v>
      </c>
    </row>
    <row r="1042" spans="1:2" ht="14.25" customHeight="1" x14ac:dyDescent="0.3">
      <c r="A1042" s="4" t="s">
        <v>2602</v>
      </c>
      <c r="B1042" s="4" t="s">
        <v>2603</v>
      </c>
    </row>
    <row r="1043" spans="1:2" ht="14.25" customHeight="1" x14ac:dyDescent="0.3">
      <c r="A1043" s="4" t="s">
        <v>2604</v>
      </c>
      <c r="B1043" s="4" t="s">
        <v>2606</v>
      </c>
    </row>
    <row r="1044" spans="1:2" ht="14.25" customHeight="1" x14ac:dyDescent="0.3">
      <c r="A1044" s="4" t="s">
        <v>2607</v>
      </c>
      <c r="B1044" s="4" t="s">
        <v>2608</v>
      </c>
    </row>
    <row r="1045" spans="1:2" ht="14.25" customHeight="1" x14ac:dyDescent="0.3">
      <c r="A1045" s="4" t="s">
        <v>2609</v>
      </c>
      <c r="B1045" s="4" t="s">
        <v>2610</v>
      </c>
    </row>
    <row r="1046" spans="1:2" ht="14.25" customHeight="1" x14ac:dyDescent="0.3">
      <c r="A1046" s="4" t="s">
        <v>2611</v>
      </c>
      <c r="B1046" s="4" t="s">
        <v>2612</v>
      </c>
    </row>
    <row r="1047" spans="1:2" ht="14.25" customHeight="1" x14ac:dyDescent="0.3">
      <c r="A1047" s="4" t="s">
        <v>2613</v>
      </c>
      <c r="B1047" s="4" t="s">
        <v>2615</v>
      </c>
    </row>
    <row r="1048" spans="1:2" ht="14.25" customHeight="1" x14ac:dyDescent="0.3">
      <c r="A1048" s="4" t="s">
        <v>2616</v>
      </c>
      <c r="B1048" s="4" t="s">
        <v>2617</v>
      </c>
    </row>
    <row r="1049" spans="1:2" ht="14.25" customHeight="1" x14ac:dyDescent="0.3">
      <c r="A1049" s="4" t="s">
        <v>2618</v>
      </c>
      <c r="B1049" s="4" t="s">
        <v>2619</v>
      </c>
    </row>
    <row r="1050" spans="1:2" ht="14.25" customHeight="1" x14ac:dyDescent="0.3">
      <c r="A1050" s="4" t="s">
        <v>2621</v>
      </c>
      <c r="B1050" s="4" t="s">
        <v>2622</v>
      </c>
    </row>
    <row r="1051" spans="1:2" ht="14.25" customHeight="1" x14ac:dyDescent="0.3">
      <c r="A1051" s="4" t="s">
        <v>2623</v>
      </c>
      <c r="B1051" s="4" t="s">
        <v>2624</v>
      </c>
    </row>
    <row r="1052" spans="1:2" ht="14.25" customHeight="1" x14ac:dyDescent="0.3">
      <c r="A1052" s="4" t="s">
        <v>2626</v>
      </c>
      <c r="B1052" s="4" t="s">
        <v>2627</v>
      </c>
    </row>
    <row r="1053" spans="1:2" ht="14.25" customHeight="1" x14ac:dyDescent="0.3">
      <c r="A1053" s="4" t="s">
        <v>2628</v>
      </c>
      <c r="B1053" s="4" t="s">
        <v>2629</v>
      </c>
    </row>
    <row r="1054" spans="1:2" ht="14.25" customHeight="1" x14ac:dyDescent="0.3">
      <c r="A1054" s="4" t="s">
        <v>2630</v>
      </c>
      <c r="B1054" s="4" t="s">
        <v>2632</v>
      </c>
    </row>
    <row r="1055" spans="1:2" ht="14.25" customHeight="1" x14ac:dyDescent="0.3">
      <c r="A1055" s="4" t="s">
        <v>2633</v>
      </c>
      <c r="B1055" s="4" t="s">
        <v>2634</v>
      </c>
    </row>
    <row r="1056" spans="1:2" ht="14.25" customHeight="1" x14ac:dyDescent="0.3">
      <c r="A1056" s="4" t="s">
        <v>2636</v>
      </c>
      <c r="B1056" s="4" t="s">
        <v>2637</v>
      </c>
    </row>
    <row r="1057" spans="1:2" ht="14.25" customHeight="1" x14ac:dyDescent="0.3">
      <c r="A1057" s="4" t="s">
        <v>2639</v>
      </c>
      <c r="B1057" s="4" t="s">
        <v>2640</v>
      </c>
    </row>
    <row r="1058" spans="1:2" ht="14.25" customHeight="1" x14ac:dyDescent="0.3">
      <c r="A1058" s="4" t="s">
        <v>2642</v>
      </c>
      <c r="B1058" s="4" t="s">
        <v>2643</v>
      </c>
    </row>
    <row r="1059" spans="1:2" ht="14.25" customHeight="1" x14ac:dyDescent="0.3">
      <c r="A1059" s="4" t="s">
        <v>2645</v>
      </c>
      <c r="B1059" s="4" t="s">
        <v>2646</v>
      </c>
    </row>
    <row r="1060" spans="1:2" ht="14.25" customHeight="1" x14ac:dyDescent="0.3">
      <c r="A1060" s="4" t="s">
        <v>2648</v>
      </c>
      <c r="B1060" s="4" t="s">
        <v>2650</v>
      </c>
    </row>
    <row r="1061" spans="1:2" ht="14.25" customHeight="1" x14ac:dyDescent="0.3">
      <c r="A1061" s="4" t="s">
        <v>2651</v>
      </c>
      <c r="B1061" s="4" t="s">
        <v>2652</v>
      </c>
    </row>
    <row r="1062" spans="1:2" ht="14.25" customHeight="1" x14ac:dyDescent="0.3">
      <c r="A1062" s="4" t="s">
        <v>2654</v>
      </c>
      <c r="B1062" s="4" t="s">
        <v>2655</v>
      </c>
    </row>
    <row r="1063" spans="1:2" ht="14.25" customHeight="1" x14ac:dyDescent="0.3">
      <c r="A1063" s="4" t="s">
        <v>2656</v>
      </c>
      <c r="B1063" s="4" t="s">
        <v>2657</v>
      </c>
    </row>
    <row r="1064" spans="1:2" ht="14.25" customHeight="1" x14ac:dyDescent="0.3">
      <c r="A1064" s="4" t="s">
        <v>2659</v>
      </c>
      <c r="B1064" s="4" t="s">
        <v>2660</v>
      </c>
    </row>
    <row r="1065" spans="1:2" ht="14.25" customHeight="1" x14ac:dyDescent="0.3">
      <c r="A1065" s="4" t="s">
        <v>2661</v>
      </c>
      <c r="B1065" s="4" t="s">
        <v>2662</v>
      </c>
    </row>
    <row r="1066" spans="1:2" ht="14.25" customHeight="1" x14ac:dyDescent="0.3">
      <c r="A1066" s="4" t="s">
        <v>2664</v>
      </c>
      <c r="B1066" s="4" t="s">
        <v>2665</v>
      </c>
    </row>
    <row r="1067" spans="1:2" ht="14.25" customHeight="1" x14ac:dyDescent="0.3">
      <c r="A1067" s="4" t="s">
        <v>2666</v>
      </c>
      <c r="B1067" s="4" t="s">
        <v>2667</v>
      </c>
    </row>
    <row r="1068" spans="1:2" ht="14.25" customHeight="1" x14ac:dyDescent="0.3">
      <c r="A1068" s="4" t="s">
        <v>2669</v>
      </c>
      <c r="B1068" s="4" t="s">
        <v>2670</v>
      </c>
    </row>
    <row r="1069" spans="1:2" ht="14.25" customHeight="1" x14ac:dyDescent="0.3">
      <c r="A1069" s="4" t="s">
        <v>2671</v>
      </c>
      <c r="B1069" s="4" t="s">
        <v>2672</v>
      </c>
    </row>
    <row r="1070" spans="1:2" ht="14.25" customHeight="1" x14ac:dyDescent="0.3">
      <c r="A1070" s="4" t="s">
        <v>2673</v>
      </c>
      <c r="B1070" s="4" t="s">
        <v>2674</v>
      </c>
    </row>
    <row r="1071" spans="1:2" ht="14.25" customHeight="1" x14ac:dyDescent="0.3">
      <c r="A1071" s="4" t="s">
        <v>2676</v>
      </c>
      <c r="B1071" s="4" t="s">
        <v>2677</v>
      </c>
    </row>
    <row r="1072" spans="1:2" ht="14.25" customHeight="1" x14ac:dyDescent="0.3">
      <c r="A1072" s="4" t="s">
        <v>2678</v>
      </c>
      <c r="B1072" s="4" t="s">
        <v>2679</v>
      </c>
    </row>
    <row r="1073" spans="1:2" ht="14.25" customHeight="1" x14ac:dyDescent="0.3">
      <c r="A1073" s="4" t="s">
        <v>2680</v>
      </c>
      <c r="B1073" s="4" t="s">
        <v>2681</v>
      </c>
    </row>
    <row r="1074" spans="1:2" ht="14.25" customHeight="1" x14ac:dyDescent="0.3">
      <c r="A1074" s="4" t="s">
        <v>2683</v>
      </c>
      <c r="B1074" s="4" t="s">
        <v>2684</v>
      </c>
    </row>
    <row r="1075" spans="1:2" ht="14.25" customHeight="1" x14ac:dyDescent="0.3">
      <c r="A1075" s="4" t="s">
        <v>2685</v>
      </c>
      <c r="B1075" s="4" t="s">
        <v>2686</v>
      </c>
    </row>
    <row r="1076" spans="1:2" ht="14.25" customHeight="1" x14ac:dyDescent="0.3">
      <c r="A1076" s="4" t="s">
        <v>2687</v>
      </c>
      <c r="B1076" s="4" t="s">
        <v>2688</v>
      </c>
    </row>
    <row r="1077" spans="1:2" ht="14.25" customHeight="1" x14ac:dyDescent="0.3">
      <c r="A1077" s="4" t="s">
        <v>2690</v>
      </c>
      <c r="B1077" s="4" t="s">
        <v>2691</v>
      </c>
    </row>
    <row r="1078" spans="1:2" ht="14.25" customHeight="1" x14ac:dyDescent="0.3">
      <c r="A1078" s="4" t="s">
        <v>2692</v>
      </c>
      <c r="B1078" s="4" t="s">
        <v>2693</v>
      </c>
    </row>
    <row r="1079" spans="1:2" ht="14.25" customHeight="1" x14ac:dyDescent="0.3">
      <c r="A1079" s="4" t="s">
        <v>2694</v>
      </c>
      <c r="B1079" s="4" t="s">
        <v>2695</v>
      </c>
    </row>
    <row r="1080" spans="1:2" ht="14.25" customHeight="1" x14ac:dyDescent="0.3">
      <c r="A1080" s="4" t="s">
        <v>2697</v>
      </c>
      <c r="B1080" s="4" t="s">
        <v>2698</v>
      </c>
    </row>
    <row r="1081" spans="1:2" ht="14.25" customHeight="1" x14ac:dyDescent="0.3">
      <c r="A1081" s="4" t="s">
        <v>2699</v>
      </c>
      <c r="B1081" s="4" t="s">
        <v>2700</v>
      </c>
    </row>
    <row r="1082" spans="1:2" ht="14.25" customHeight="1" x14ac:dyDescent="0.3">
      <c r="A1082" s="4" t="s">
        <v>2701</v>
      </c>
      <c r="B1082" s="4" t="s">
        <v>2702</v>
      </c>
    </row>
    <row r="1083" spans="1:2" ht="14.25" customHeight="1" x14ac:dyDescent="0.3">
      <c r="A1083" s="4" t="s">
        <v>2704</v>
      </c>
      <c r="B1083" s="4" t="s">
        <v>2705</v>
      </c>
    </row>
    <row r="1084" spans="1:2" ht="14.25" customHeight="1" x14ac:dyDescent="0.3">
      <c r="A1084" s="4" t="s">
        <v>2706</v>
      </c>
      <c r="B1084" s="4" t="s">
        <v>2707</v>
      </c>
    </row>
    <row r="1085" spans="1:2" ht="14.25" customHeight="1" x14ac:dyDescent="0.3">
      <c r="A1085" s="4" t="s">
        <v>2709</v>
      </c>
      <c r="B1085" s="4" t="s">
        <v>2710</v>
      </c>
    </row>
    <row r="1086" spans="1:2" ht="14.25" customHeight="1" x14ac:dyDescent="0.3">
      <c r="A1086" s="4" t="s">
        <v>2711</v>
      </c>
      <c r="B1086" s="4" t="s">
        <v>2712</v>
      </c>
    </row>
    <row r="1087" spans="1:2" ht="14.25" customHeight="1" x14ac:dyDescent="0.3">
      <c r="A1087" s="4" t="s">
        <v>2713</v>
      </c>
      <c r="B1087" s="4" t="s">
        <v>2714</v>
      </c>
    </row>
    <row r="1088" spans="1:2" ht="14.25" customHeight="1" x14ac:dyDescent="0.3">
      <c r="A1088" s="4" t="s">
        <v>2716</v>
      </c>
      <c r="B1088" s="4" t="s">
        <v>2717</v>
      </c>
    </row>
    <row r="1089" spans="1:2" ht="14.25" customHeight="1" x14ac:dyDescent="0.3">
      <c r="A1089" s="4" t="s">
        <v>2718</v>
      </c>
      <c r="B1089" s="4" t="s">
        <v>2719</v>
      </c>
    </row>
    <row r="1090" spans="1:2" ht="14.25" customHeight="1" x14ac:dyDescent="0.3">
      <c r="A1090" s="4" t="s">
        <v>2721</v>
      </c>
      <c r="B1090" s="4" t="s">
        <v>2722</v>
      </c>
    </row>
    <row r="1091" spans="1:2" ht="14.25" customHeight="1" x14ac:dyDescent="0.3">
      <c r="A1091" s="4" t="s">
        <v>2723</v>
      </c>
      <c r="B1091" s="4" t="s">
        <v>2724</v>
      </c>
    </row>
    <row r="1092" spans="1:2" ht="14.25" customHeight="1" x14ac:dyDescent="0.3">
      <c r="A1092" s="4" t="s">
        <v>2725</v>
      </c>
      <c r="B1092" s="4" t="s">
        <v>2727</v>
      </c>
    </row>
    <row r="1093" spans="1:2" ht="14.25" customHeight="1" x14ac:dyDescent="0.3">
      <c r="A1093" s="4" t="s">
        <v>2728</v>
      </c>
      <c r="B1093" s="4" t="s">
        <v>2729</v>
      </c>
    </row>
    <row r="1094" spans="1:2" ht="14.25" customHeight="1" x14ac:dyDescent="0.3">
      <c r="A1094" s="4" t="s">
        <v>2730</v>
      </c>
      <c r="B1094" s="4" t="s">
        <v>2732</v>
      </c>
    </row>
    <row r="1095" spans="1:2" ht="14.25" customHeight="1" x14ac:dyDescent="0.3">
      <c r="A1095" s="4" t="s">
        <v>2733</v>
      </c>
      <c r="B1095" s="4" t="s">
        <v>2734</v>
      </c>
    </row>
    <row r="1096" spans="1:2" ht="14.25" customHeight="1" x14ac:dyDescent="0.3">
      <c r="A1096" s="4" t="s">
        <v>2735</v>
      </c>
      <c r="B1096" s="4" t="s">
        <v>2736</v>
      </c>
    </row>
    <row r="1097" spans="1:2" ht="14.25" customHeight="1" x14ac:dyDescent="0.3">
      <c r="A1097" s="4" t="s">
        <v>2737</v>
      </c>
      <c r="B1097" s="4" t="s">
        <v>2739</v>
      </c>
    </row>
    <row r="1098" spans="1:2" ht="14.25" customHeight="1" x14ac:dyDescent="0.3">
      <c r="A1098" s="4" t="s">
        <v>2740</v>
      </c>
      <c r="B1098" s="4" t="s">
        <v>2741</v>
      </c>
    </row>
    <row r="1099" spans="1:2" ht="14.25" customHeight="1" x14ac:dyDescent="0.3">
      <c r="A1099" s="4" t="s">
        <v>2742</v>
      </c>
      <c r="B1099" s="4" t="s">
        <v>2743</v>
      </c>
    </row>
    <row r="1100" spans="1:2" ht="14.25" customHeight="1" x14ac:dyDescent="0.3">
      <c r="A1100" s="4" t="s">
        <v>2745</v>
      </c>
      <c r="B1100" s="4" t="s">
        <v>2746</v>
      </c>
    </row>
    <row r="1101" spans="1:2" ht="14.25" customHeight="1" x14ac:dyDescent="0.3">
      <c r="A1101" s="4" t="s">
        <v>2747</v>
      </c>
      <c r="B1101" s="4" t="s">
        <v>2748</v>
      </c>
    </row>
    <row r="1102" spans="1:2" ht="14.25" customHeight="1" x14ac:dyDescent="0.3">
      <c r="A1102" s="4" t="s">
        <v>2749</v>
      </c>
      <c r="B1102" s="4" t="s">
        <v>2750</v>
      </c>
    </row>
    <row r="1103" spans="1:2" ht="14.25" customHeight="1" x14ac:dyDescent="0.3">
      <c r="A1103" s="4" t="s">
        <v>2752</v>
      </c>
      <c r="B1103" s="4" t="s">
        <v>2753</v>
      </c>
    </row>
    <row r="1104" spans="1:2" ht="14.25" customHeight="1" x14ac:dyDescent="0.3">
      <c r="A1104" s="4" t="s">
        <v>2754</v>
      </c>
      <c r="B1104" s="4" t="s">
        <v>2755</v>
      </c>
    </row>
    <row r="1105" spans="1:2" ht="14.25" customHeight="1" x14ac:dyDescent="0.3">
      <c r="A1105" s="4" t="s">
        <v>2756</v>
      </c>
      <c r="B1105" s="4" t="s">
        <v>2758</v>
      </c>
    </row>
    <row r="1106" spans="1:2" ht="14.25" customHeight="1" x14ac:dyDescent="0.3">
      <c r="A1106" s="4" t="s">
        <v>2759</v>
      </c>
      <c r="B1106" s="4" t="s">
        <v>2761</v>
      </c>
    </row>
    <row r="1107" spans="1:2" ht="14.25" customHeight="1" x14ac:dyDescent="0.3">
      <c r="A1107" s="4" t="s">
        <v>2762</v>
      </c>
      <c r="B1107" s="4" t="s">
        <v>2763</v>
      </c>
    </row>
    <row r="1108" spans="1:2" ht="14.25" customHeight="1" x14ac:dyDescent="0.3">
      <c r="A1108" s="4" t="s">
        <v>2764</v>
      </c>
      <c r="B1108" s="4" t="s">
        <v>2765</v>
      </c>
    </row>
    <row r="1109" spans="1:2" ht="14.25" customHeight="1" x14ac:dyDescent="0.3">
      <c r="A1109" s="4" t="s">
        <v>2766</v>
      </c>
      <c r="B1109" s="4" t="s">
        <v>2767</v>
      </c>
    </row>
    <row r="1110" spans="1:2" ht="14.25" customHeight="1" x14ac:dyDescent="0.3">
      <c r="A1110" s="4" t="s">
        <v>2769</v>
      </c>
      <c r="B1110" s="4" t="s">
        <v>2770</v>
      </c>
    </row>
    <row r="1111" spans="1:2" ht="14.25" customHeight="1" x14ac:dyDescent="0.3">
      <c r="A1111" s="4" t="s">
        <v>2771</v>
      </c>
      <c r="B1111" s="4" t="s">
        <v>2772</v>
      </c>
    </row>
    <row r="1112" spans="1:2" ht="14.25" customHeight="1" x14ac:dyDescent="0.3">
      <c r="A1112" s="4" t="s">
        <v>2774</v>
      </c>
      <c r="B1112" s="4" t="s">
        <v>2775</v>
      </c>
    </row>
    <row r="1113" spans="1:2" ht="14.25" customHeight="1" x14ac:dyDescent="0.3">
      <c r="A1113" s="4" t="s">
        <v>2779</v>
      </c>
      <c r="B1113" s="4" t="s">
        <v>2780</v>
      </c>
    </row>
    <row r="1114" spans="1:2" ht="14.25" customHeight="1" x14ac:dyDescent="0.3">
      <c r="A1114" s="4" t="s">
        <v>2782</v>
      </c>
      <c r="B1114" s="4" t="s">
        <v>2783</v>
      </c>
    </row>
    <row r="1115" spans="1:2" ht="14.25" customHeight="1" x14ac:dyDescent="0.3">
      <c r="A1115" s="4" t="s">
        <v>2784</v>
      </c>
      <c r="B1115" s="4" t="s">
        <v>2785</v>
      </c>
    </row>
    <row r="1116" spans="1:2" ht="14.25" customHeight="1" x14ac:dyDescent="0.3">
      <c r="A1116" s="4" t="s">
        <v>2786</v>
      </c>
      <c r="B1116" s="4" t="s">
        <v>2788</v>
      </c>
    </row>
    <row r="1117" spans="1:2" ht="14.25" customHeight="1" x14ac:dyDescent="0.3">
      <c r="A1117" s="4" t="s">
        <v>2789</v>
      </c>
      <c r="B1117" s="4" t="s">
        <v>2790</v>
      </c>
    </row>
    <row r="1118" spans="1:2" ht="14.25" customHeight="1" x14ac:dyDescent="0.3">
      <c r="A1118" s="4" t="s">
        <v>2791</v>
      </c>
      <c r="B1118" s="4" t="s">
        <v>2793</v>
      </c>
    </row>
    <row r="1119" spans="1:2" ht="14.25" customHeight="1" x14ac:dyDescent="0.3">
      <c r="A1119" s="4" t="s">
        <v>2794</v>
      </c>
      <c r="B1119" s="4" t="s">
        <v>2795</v>
      </c>
    </row>
    <row r="1120" spans="1:2" ht="14.25" customHeight="1" x14ac:dyDescent="0.3">
      <c r="A1120" s="4" t="s">
        <v>2797</v>
      </c>
      <c r="B1120" s="4" t="s">
        <v>2798</v>
      </c>
    </row>
    <row r="1121" spans="1:2" ht="14.25" customHeight="1" x14ac:dyDescent="0.3">
      <c r="A1121" s="4" t="s">
        <v>2799</v>
      </c>
      <c r="B1121" s="4" t="s">
        <v>2800</v>
      </c>
    </row>
    <row r="1122" spans="1:2" ht="14.25" customHeight="1" x14ac:dyDescent="0.3">
      <c r="A1122" s="4" t="s">
        <v>2802</v>
      </c>
      <c r="B1122" s="4" t="s">
        <v>2803</v>
      </c>
    </row>
    <row r="1123" spans="1:2" ht="14.25" customHeight="1" x14ac:dyDescent="0.3">
      <c r="A1123" s="4" t="s">
        <v>2804</v>
      </c>
      <c r="B1123" s="4" t="s">
        <v>2805</v>
      </c>
    </row>
    <row r="1124" spans="1:2" ht="14.25" customHeight="1" x14ac:dyDescent="0.3">
      <c r="A1124" s="4" t="s">
        <v>2807</v>
      </c>
      <c r="B1124" s="4" t="s">
        <v>2808</v>
      </c>
    </row>
    <row r="1125" spans="1:2" ht="14.25" customHeight="1" x14ac:dyDescent="0.3">
      <c r="A1125" s="4" t="s">
        <v>2809</v>
      </c>
      <c r="B1125" s="4" t="s">
        <v>2810</v>
      </c>
    </row>
    <row r="1126" spans="1:2" ht="14.25" customHeight="1" x14ac:dyDescent="0.3">
      <c r="A1126" s="4" t="s">
        <v>2812</v>
      </c>
      <c r="B1126" s="4" t="s">
        <v>2813</v>
      </c>
    </row>
    <row r="1127" spans="1:2" ht="14.25" customHeight="1" x14ac:dyDescent="0.3">
      <c r="A1127" s="4" t="s">
        <v>2814</v>
      </c>
      <c r="B1127" s="4" t="s">
        <v>2815</v>
      </c>
    </row>
    <row r="1128" spans="1:2" ht="14.25" customHeight="1" x14ac:dyDescent="0.3">
      <c r="A1128" s="4" t="s">
        <v>2817</v>
      </c>
      <c r="B1128" s="4" t="s">
        <v>2818</v>
      </c>
    </row>
    <row r="1129" spans="1:2" ht="14.25" customHeight="1" x14ac:dyDescent="0.3">
      <c r="A1129" s="4" t="s">
        <v>2819</v>
      </c>
      <c r="B1129" s="4" t="s">
        <v>2820</v>
      </c>
    </row>
    <row r="1130" spans="1:2" ht="14.25" customHeight="1" x14ac:dyDescent="0.3">
      <c r="A1130" s="4" t="s">
        <v>2821</v>
      </c>
      <c r="B1130" s="4" t="s">
        <v>2823</v>
      </c>
    </row>
    <row r="1131" spans="1:2" ht="14.25" customHeight="1" x14ac:dyDescent="0.3">
      <c r="A1131" s="4" t="s">
        <v>2824</v>
      </c>
      <c r="B1131" s="4" t="s">
        <v>2825</v>
      </c>
    </row>
    <row r="1132" spans="1:2" ht="14.25" customHeight="1" x14ac:dyDescent="0.3">
      <c r="A1132" s="4" t="s">
        <v>2826</v>
      </c>
      <c r="B1132" s="4" t="s">
        <v>2828</v>
      </c>
    </row>
    <row r="1133" spans="1:2" ht="14.25" customHeight="1" x14ac:dyDescent="0.3">
      <c r="A1133" s="4" t="s">
        <v>2829</v>
      </c>
      <c r="B1133" s="4" t="s">
        <v>2830</v>
      </c>
    </row>
    <row r="1134" spans="1:2" ht="14.25" customHeight="1" x14ac:dyDescent="0.3">
      <c r="A1134" s="4" t="s">
        <v>2831</v>
      </c>
      <c r="B1134" s="4" t="s">
        <v>2832</v>
      </c>
    </row>
    <row r="1135" spans="1:2" ht="14.25" customHeight="1" x14ac:dyDescent="0.3">
      <c r="A1135" s="4" t="s">
        <v>2833</v>
      </c>
      <c r="B1135" s="4" t="s">
        <v>2834</v>
      </c>
    </row>
    <row r="1136" spans="1:2" ht="14.25" customHeight="1" x14ac:dyDescent="0.3">
      <c r="A1136" s="4" t="s">
        <v>2836</v>
      </c>
      <c r="B1136" s="4" t="s">
        <v>2837</v>
      </c>
    </row>
    <row r="1137" spans="1:2" ht="14.25" customHeight="1" x14ac:dyDescent="0.3">
      <c r="A1137" s="4" t="s">
        <v>2838</v>
      </c>
      <c r="B1137" s="4" t="s">
        <v>2839</v>
      </c>
    </row>
    <row r="1138" spans="1:2" ht="14.25" customHeight="1" x14ac:dyDescent="0.3">
      <c r="A1138" s="4" t="s">
        <v>2841</v>
      </c>
      <c r="B1138" s="4" t="s">
        <v>2842</v>
      </c>
    </row>
    <row r="1139" spans="1:2" ht="14.25" customHeight="1" x14ac:dyDescent="0.3">
      <c r="A1139" s="4" t="s">
        <v>2843</v>
      </c>
      <c r="B1139" s="4" t="s">
        <v>2844</v>
      </c>
    </row>
    <row r="1140" spans="1:2" ht="14.25" customHeight="1" x14ac:dyDescent="0.3">
      <c r="A1140" s="4" t="s">
        <v>2846</v>
      </c>
      <c r="B1140" s="4" t="s">
        <v>2847</v>
      </c>
    </row>
    <row r="1141" spans="1:2" ht="14.25" customHeight="1" x14ac:dyDescent="0.3">
      <c r="A1141" s="4" t="s">
        <v>2848</v>
      </c>
      <c r="B1141" s="4" t="s">
        <v>2849</v>
      </c>
    </row>
    <row r="1142" spans="1:2" ht="14.25" customHeight="1" x14ac:dyDescent="0.3">
      <c r="A1142" s="4" t="s">
        <v>2850</v>
      </c>
      <c r="B1142" s="4" t="s">
        <v>2852</v>
      </c>
    </row>
    <row r="1143" spans="1:2" ht="14.25" customHeight="1" x14ac:dyDescent="0.3">
      <c r="A1143" s="4" t="s">
        <v>2853</v>
      </c>
      <c r="B1143" s="4" t="s">
        <v>2854</v>
      </c>
    </row>
    <row r="1144" spans="1:2" ht="14.25" customHeight="1" x14ac:dyDescent="0.3">
      <c r="A1144" s="4" t="s">
        <v>2855</v>
      </c>
      <c r="B1144" s="4" t="s">
        <v>2856</v>
      </c>
    </row>
    <row r="1145" spans="1:2" ht="14.25" customHeight="1" x14ac:dyDescent="0.3">
      <c r="A1145" s="4" t="s">
        <v>2858</v>
      </c>
      <c r="B1145" s="4" t="s">
        <v>2859</v>
      </c>
    </row>
    <row r="1146" spans="1:2" ht="14.25" customHeight="1" x14ac:dyDescent="0.3">
      <c r="A1146" s="4" t="s">
        <v>2860</v>
      </c>
      <c r="B1146" s="4" t="s">
        <v>2861</v>
      </c>
    </row>
    <row r="1147" spans="1:2" ht="14.25" customHeight="1" x14ac:dyDescent="0.3">
      <c r="A1147" s="4" t="s">
        <v>2863</v>
      </c>
      <c r="B1147" s="4" t="s">
        <v>2864</v>
      </c>
    </row>
    <row r="1148" spans="1:2" ht="14.25" customHeight="1" x14ac:dyDescent="0.3">
      <c r="A1148" s="4" t="s">
        <v>2865</v>
      </c>
      <c r="B1148" s="4" t="s">
        <v>2866</v>
      </c>
    </row>
    <row r="1149" spans="1:2" ht="14.25" customHeight="1" x14ac:dyDescent="0.3">
      <c r="A1149" s="4" t="s">
        <v>2868</v>
      </c>
      <c r="B1149" s="4" t="s">
        <v>2869</v>
      </c>
    </row>
    <row r="1150" spans="1:2" ht="14.25" customHeight="1" x14ac:dyDescent="0.3">
      <c r="A1150" s="4" t="s">
        <v>2870</v>
      </c>
      <c r="B1150" s="4" t="s">
        <v>2871</v>
      </c>
    </row>
    <row r="1151" spans="1:2" ht="14.25" customHeight="1" x14ac:dyDescent="0.3">
      <c r="A1151" s="4" t="s">
        <v>2873</v>
      </c>
      <c r="B1151" s="4" t="s">
        <v>2874</v>
      </c>
    </row>
    <row r="1152" spans="1:2" ht="14.25" customHeight="1" x14ac:dyDescent="0.3">
      <c r="A1152" s="4" t="s">
        <v>2875</v>
      </c>
      <c r="B1152" s="4" t="s">
        <v>2876</v>
      </c>
    </row>
    <row r="1153" spans="1:2" ht="14.25" customHeight="1" x14ac:dyDescent="0.3">
      <c r="A1153" s="4" t="s">
        <v>2877</v>
      </c>
      <c r="B1153" s="4" t="s">
        <v>2879</v>
      </c>
    </row>
    <row r="1154" spans="1:2" ht="14.25" customHeight="1" x14ac:dyDescent="0.3">
      <c r="A1154" s="4" t="s">
        <v>2880</v>
      </c>
      <c r="B1154" s="4" t="s">
        <v>2881</v>
      </c>
    </row>
    <row r="1155" spans="1:2" ht="14.25" customHeight="1" x14ac:dyDescent="0.3">
      <c r="A1155" s="4" t="s">
        <v>2882</v>
      </c>
      <c r="B1155" s="4" t="s">
        <v>2884</v>
      </c>
    </row>
    <row r="1156" spans="1:2" ht="14.25" customHeight="1" x14ac:dyDescent="0.3">
      <c r="A1156" s="4" t="s">
        <v>2885</v>
      </c>
      <c r="B1156" s="4" t="s">
        <v>2886</v>
      </c>
    </row>
    <row r="1157" spans="1:2" ht="14.25" customHeight="1" x14ac:dyDescent="0.3">
      <c r="A1157" s="4" t="s">
        <v>2888</v>
      </c>
      <c r="B1157" s="4" t="s">
        <v>2889</v>
      </c>
    </row>
    <row r="1158" spans="1:2" ht="14.25" customHeight="1" x14ac:dyDescent="0.3">
      <c r="A1158" s="4" t="s">
        <v>2890</v>
      </c>
      <c r="B1158" s="4" t="s">
        <v>2891</v>
      </c>
    </row>
    <row r="1159" spans="1:2" ht="14.25" customHeight="1" x14ac:dyDescent="0.3">
      <c r="A1159" s="4" t="s">
        <v>2893</v>
      </c>
      <c r="B1159" s="4" t="s">
        <v>2894</v>
      </c>
    </row>
    <row r="1160" spans="1:2" ht="14.25" customHeight="1" x14ac:dyDescent="0.3">
      <c r="A1160" s="4" t="s">
        <v>2895</v>
      </c>
      <c r="B1160" s="4" t="s">
        <v>2896</v>
      </c>
    </row>
    <row r="1161" spans="1:2" ht="14.25" customHeight="1" x14ac:dyDescent="0.3">
      <c r="A1161" s="4" t="s">
        <v>2898</v>
      </c>
      <c r="B1161" s="4" t="s">
        <v>2899</v>
      </c>
    </row>
    <row r="1162" spans="1:2" ht="14.25" customHeight="1" x14ac:dyDescent="0.3">
      <c r="A1162" s="4" t="s">
        <v>2900</v>
      </c>
      <c r="B1162" s="4" t="s">
        <v>2901</v>
      </c>
    </row>
    <row r="1163" spans="1:2" ht="14.25" customHeight="1" x14ac:dyDescent="0.3">
      <c r="A1163" s="4" t="s">
        <v>2903</v>
      </c>
      <c r="B1163" s="4" t="s">
        <v>2904</v>
      </c>
    </row>
    <row r="1164" spans="1:2" ht="14.25" customHeight="1" x14ac:dyDescent="0.3">
      <c r="A1164" s="4" t="s">
        <v>2905</v>
      </c>
      <c r="B1164" s="4" t="s">
        <v>2906</v>
      </c>
    </row>
    <row r="1165" spans="1:2" ht="14.25" customHeight="1" x14ac:dyDescent="0.3">
      <c r="A1165" s="4" t="s">
        <v>2908</v>
      </c>
      <c r="B1165" s="4" t="s">
        <v>2909</v>
      </c>
    </row>
    <row r="1166" spans="1:2" ht="14.25" customHeight="1" x14ac:dyDescent="0.3">
      <c r="A1166" s="4" t="s">
        <v>2911</v>
      </c>
      <c r="B1166" s="4" t="s">
        <v>2912</v>
      </c>
    </row>
    <row r="1167" spans="1:2" ht="14.25" customHeight="1" x14ac:dyDescent="0.3">
      <c r="A1167" s="4" t="s">
        <v>2913</v>
      </c>
      <c r="B1167" s="4" t="s">
        <v>2914</v>
      </c>
    </row>
    <row r="1168" spans="1:2" ht="14.25" customHeight="1" x14ac:dyDescent="0.3">
      <c r="A1168" s="4" t="s">
        <v>2916</v>
      </c>
      <c r="B1168" s="4" t="s">
        <v>2917</v>
      </c>
    </row>
    <row r="1169" spans="1:2" ht="14.25" customHeight="1" x14ac:dyDescent="0.3">
      <c r="A1169" s="4" t="s">
        <v>2918</v>
      </c>
      <c r="B1169" s="4" t="s">
        <v>2919</v>
      </c>
    </row>
    <row r="1170" spans="1:2" ht="14.25" customHeight="1" x14ac:dyDescent="0.3">
      <c r="A1170" s="4" t="s">
        <v>2921</v>
      </c>
      <c r="B1170" s="4" t="s">
        <v>2922</v>
      </c>
    </row>
    <row r="1171" spans="1:2" ht="14.25" customHeight="1" x14ac:dyDescent="0.3">
      <c r="A1171" s="4" t="s">
        <v>2923</v>
      </c>
      <c r="B1171" s="4" t="s">
        <v>2925</v>
      </c>
    </row>
    <row r="1172" spans="1:2" ht="14.25" customHeight="1" x14ac:dyDescent="0.3">
      <c r="A1172" s="4" t="s">
        <v>2926</v>
      </c>
      <c r="B1172" s="4" t="s">
        <v>2927</v>
      </c>
    </row>
    <row r="1173" spans="1:2" ht="14.25" customHeight="1" x14ac:dyDescent="0.3">
      <c r="A1173" s="4" t="s">
        <v>2928</v>
      </c>
      <c r="B1173" s="4" t="s">
        <v>2929</v>
      </c>
    </row>
    <row r="1174" spans="1:2" ht="14.25" customHeight="1" x14ac:dyDescent="0.3">
      <c r="A1174" s="4" t="s">
        <v>2931</v>
      </c>
      <c r="B1174" s="4" t="s">
        <v>2932</v>
      </c>
    </row>
    <row r="1175" spans="1:2" ht="14.25" customHeight="1" x14ac:dyDescent="0.3">
      <c r="A1175" s="4" t="s">
        <v>2933</v>
      </c>
      <c r="B1175" s="4" t="s">
        <v>2934</v>
      </c>
    </row>
    <row r="1176" spans="1:2" ht="14.25" customHeight="1" x14ac:dyDescent="0.3">
      <c r="A1176" s="4" t="s">
        <v>2936</v>
      </c>
      <c r="B1176" s="4" t="s">
        <v>2937</v>
      </c>
    </row>
    <row r="1177" spans="1:2" ht="14.25" customHeight="1" x14ac:dyDescent="0.3">
      <c r="A1177" s="4" t="s">
        <v>2938</v>
      </c>
      <c r="B1177" s="4" t="s">
        <v>2939</v>
      </c>
    </row>
    <row r="1178" spans="1:2" ht="14.25" customHeight="1" x14ac:dyDescent="0.3">
      <c r="A1178" s="4" t="s">
        <v>2941</v>
      </c>
      <c r="B1178" s="4" t="s">
        <v>2942</v>
      </c>
    </row>
    <row r="1179" spans="1:2" ht="14.25" customHeight="1" x14ac:dyDescent="0.3">
      <c r="A1179" s="4" t="s">
        <v>2943</v>
      </c>
      <c r="B1179" s="4" t="s">
        <v>2944</v>
      </c>
    </row>
    <row r="1180" spans="1:2" ht="14.25" customHeight="1" x14ac:dyDescent="0.3">
      <c r="A1180" s="4" t="s">
        <v>2946</v>
      </c>
      <c r="B1180" s="4" t="s">
        <v>2947</v>
      </c>
    </row>
    <row r="1181" spans="1:2" ht="14.25" customHeight="1" x14ac:dyDescent="0.3">
      <c r="A1181" s="4" t="s">
        <v>2948</v>
      </c>
      <c r="B1181" s="4" t="s">
        <v>2949</v>
      </c>
    </row>
    <row r="1182" spans="1:2" ht="14.25" customHeight="1" x14ac:dyDescent="0.3">
      <c r="A1182" s="4" t="s">
        <v>2951</v>
      </c>
      <c r="B1182" s="4" t="s">
        <v>2952</v>
      </c>
    </row>
    <row r="1183" spans="1:2" ht="14.25" customHeight="1" x14ac:dyDescent="0.3">
      <c r="A1183" s="4" t="s">
        <v>2953</v>
      </c>
      <c r="B1183" s="4" t="s">
        <v>2954</v>
      </c>
    </row>
    <row r="1184" spans="1:2" ht="14.25" customHeight="1" x14ac:dyDescent="0.3">
      <c r="A1184" s="4" t="s">
        <v>2955</v>
      </c>
      <c r="B1184" s="4" t="s">
        <v>2956</v>
      </c>
    </row>
    <row r="1185" spans="1:2" ht="14.25" customHeight="1" x14ac:dyDescent="0.3">
      <c r="A1185" s="4" t="s">
        <v>2958</v>
      </c>
      <c r="B1185" s="4" t="s">
        <v>2959</v>
      </c>
    </row>
    <row r="1186" spans="1:2" ht="14.25" customHeight="1" x14ac:dyDescent="0.3">
      <c r="A1186" s="4" t="s">
        <v>2960</v>
      </c>
      <c r="B1186" s="4" t="s">
        <v>2961</v>
      </c>
    </row>
    <row r="1187" spans="1:2" ht="14.25" customHeight="1" x14ac:dyDescent="0.3">
      <c r="A1187" s="4" t="s">
        <v>2963</v>
      </c>
      <c r="B1187" s="4" t="s">
        <v>2964</v>
      </c>
    </row>
    <row r="1188" spans="1:2" ht="14.25" customHeight="1" x14ac:dyDescent="0.3">
      <c r="A1188" s="4" t="s">
        <v>2965</v>
      </c>
      <c r="B1188" s="4" t="s">
        <v>2966</v>
      </c>
    </row>
    <row r="1189" spans="1:2" ht="14.25" customHeight="1" x14ac:dyDescent="0.3">
      <c r="A1189" s="4" t="s">
        <v>2968</v>
      </c>
      <c r="B1189" s="4" t="s">
        <v>2969</v>
      </c>
    </row>
    <row r="1190" spans="1:2" ht="14.25" customHeight="1" x14ac:dyDescent="0.3">
      <c r="A1190" s="4" t="s">
        <v>2970</v>
      </c>
      <c r="B1190" s="4" t="s">
        <v>2971</v>
      </c>
    </row>
    <row r="1191" spans="1:2" ht="14.25" customHeight="1" x14ac:dyDescent="0.3">
      <c r="A1191" s="4" t="s">
        <v>2973</v>
      </c>
      <c r="B1191" s="4" t="s">
        <v>2974</v>
      </c>
    </row>
    <row r="1192" spans="1:2" ht="14.25" customHeight="1" x14ac:dyDescent="0.3">
      <c r="A1192" s="4" t="s">
        <v>2975</v>
      </c>
      <c r="B1192" s="4" t="s">
        <v>2976</v>
      </c>
    </row>
    <row r="1193" spans="1:2" ht="14.25" customHeight="1" x14ac:dyDescent="0.3">
      <c r="A1193" s="4" t="s">
        <v>2978</v>
      </c>
      <c r="B1193" s="4" t="s">
        <v>2979</v>
      </c>
    </row>
    <row r="1194" spans="1:2" ht="14.25" customHeight="1" x14ac:dyDescent="0.3">
      <c r="A1194" s="4" t="s">
        <v>2980</v>
      </c>
      <c r="B1194" s="4" t="s">
        <v>2981</v>
      </c>
    </row>
    <row r="1195" spans="1:2" ht="14.25" customHeight="1" x14ac:dyDescent="0.3">
      <c r="A1195" s="4" t="s">
        <v>2983</v>
      </c>
      <c r="B1195" s="4" t="s">
        <v>2984</v>
      </c>
    </row>
    <row r="1196" spans="1:2" ht="14.25" customHeight="1" x14ac:dyDescent="0.3">
      <c r="A1196" s="4" t="s">
        <v>2985</v>
      </c>
      <c r="B1196" s="4" t="s">
        <v>2986</v>
      </c>
    </row>
    <row r="1197" spans="1:2" ht="14.25" customHeight="1" x14ac:dyDescent="0.3">
      <c r="A1197" s="4" t="s">
        <v>2988</v>
      </c>
      <c r="B1197" s="4" t="s">
        <v>2989</v>
      </c>
    </row>
    <row r="1198" spans="1:2" ht="14.25" customHeight="1" x14ac:dyDescent="0.3">
      <c r="A1198" s="4" t="s">
        <v>2990</v>
      </c>
      <c r="B1198" s="4" t="s">
        <v>2991</v>
      </c>
    </row>
    <row r="1199" spans="1:2" ht="14.25" customHeight="1" x14ac:dyDescent="0.3">
      <c r="A1199" s="4" t="s">
        <v>2992</v>
      </c>
      <c r="B1199" s="4" t="s">
        <v>2994</v>
      </c>
    </row>
    <row r="1200" spans="1:2" ht="14.25" customHeight="1" x14ac:dyDescent="0.3">
      <c r="A1200" s="4" t="s">
        <v>2995</v>
      </c>
      <c r="B1200" s="4" t="s">
        <v>2996</v>
      </c>
    </row>
    <row r="1201" spans="1:2" ht="14.25" customHeight="1" x14ac:dyDescent="0.3">
      <c r="A1201" s="4" t="s">
        <v>2997</v>
      </c>
      <c r="B1201" s="4" t="s">
        <v>2998</v>
      </c>
    </row>
    <row r="1202" spans="1:2" ht="14.25" customHeight="1" x14ac:dyDescent="0.3">
      <c r="A1202" s="4" t="s">
        <v>3000</v>
      </c>
      <c r="B1202" s="4" t="s">
        <v>3001</v>
      </c>
    </row>
    <row r="1203" spans="1:2" ht="14.25" customHeight="1" x14ac:dyDescent="0.3">
      <c r="A1203" s="4" t="s">
        <v>3002</v>
      </c>
      <c r="B1203" s="4" t="s">
        <v>3003</v>
      </c>
    </row>
    <row r="1204" spans="1:2" ht="14.25" customHeight="1" x14ac:dyDescent="0.3">
      <c r="A1204" s="4" t="s">
        <v>3005</v>
      </c>
      <c r="B1204" s="4" t="s">
        <v>3006</v>
      </c>
    </row>
    <row r="1205" spans="1:2" ht="14.25" customHeight="1" x14ac:dyDescent="0.3">
      <c r="A1205" s="4" t="s">
        <v>3007</v>
      </c>
      <c r="B1205" s="4" t="s">
        <v>3008</v>
      </c>
    </row>
    <row r="1206" spans="1:2" ht="14.25" customHeight="1" x14ac:dyDescent="0.3">
      <c r="A1206" s="4" t="s">
        <v>3010</v>
      </c>
      <c r="B1206" s="4" t="s">
        <v>3011</v>
      </c>
    </row>
    <row r="1207" spans="1:2" ht="14.25" customHeight="1" x14ac:dyDescent="0.3">
      <c r="A1207" s="4" t="s">
        <v>3012</v>
      </c>
      <c r="B1207" s="4" t="s">
        <v>3013</v>
      </c>
    </row>
    <row r="1208" spans="1:2" ht="14.25" customHeight="1" x14ac:dyDescent="0.3">
      <c r="A1208" s="4" t="s">
        <v>3015</v>
      </c>
      <c r="B1208" s="4" t="s">
        <v>3016</v>
      </c>
    </row>
    <row r="1209" spans="1:2" ht="14.25" customHeight="1" x14ac:dyDescent="0.3">
      <c r="A1209" s="4" t="s">
        <v>3017</v>
      </c>
      <c r="B1209" s="4" t="s">
        <v>3018</v>
      </c>
    </row>
    <row r="1210" spans="1:2" ht="14.25" customHeight="1" x14ac:dyDescent="0.3">
      <c r="A1210" s="4" t="s">
        <v>3019</v>
      </c>
      <c r="B1210" s="4" t="s">
        <v>3021</v>
      </c>
    </row>
    <row r="1211" spans="1:2" ht="14.25" customHeight="1" x14ac:dyDescent="0.3">
      <c r="A1211" s="4" t="s">
        <v>3022</v>
      </c>
      <c r="B1211" s="4" t="s">
        <v>3023</v>
      </c>
    </row>
    <row r="1212" spans="1:2" ht="14.25" customHeight="1" x14ac:dyDescent="0.3">
      <c r="A1212" s="4" t="s">
        <v>3024</v>
      </c>
      <c r="B1212" s="4" t="s">
        <v>3025</v>
      </c>
    </row>
    <row r="1213" spans="1:2" ht="14.25" customHeight="1" x14ac:dyDescent="0.3">
      <c r="A1213" s="4" t="s">
        <v>3027</v>
      </c>
      <c r="B1213" s="4" t="s">
        <v>3028</v>
      </c>
    </row>
    <row r="1214" spans="1:2" ht="14.25" customHeight="1" x14ac:dyDescent="0.3">
      <c r="A1214" s="4" t="s">
        <v>3029</v>
      </c>
      <c r="B1214" s="4" t="s">
        <v>3030</v>
      </c>
    </row>
    <row r="1215" spans="1:2" ht="14.25" customHeight="1" x14ac:dyDescent="0.3">
      <c r="A1215" s="4" t="s">
        <v>3032</v>
      </c>
      <c r="B1215" s="4" t="s">
        <v>3033</v>
      </c>
    </row>
    <row r="1216" spans="1:2" ht="14.25" customHeight="1" x14ac:dyDescent="0.3">
      <c r="A1216" s="4" t="s">
        <v>3034</v>
      </c>
      <c r="B1216" s="4" t="s">
        <v>3035</v>
      </c>
    </row>
    <row r="1217" spans="1:2" ht="14.25" customHeight="1" x14ac:dyDescent="0.3">
      <c r="A1217" s="4" t="s">
        <v>3037</v>
      </c>
      <c r="B1217" s="4" t="s">
        <v>3038</v>
      </c>
    </row>
    <row r="1218" spans="1:2" ht="14.25" customHeight="1" x14ac:dyDescent="0.3">
      <c r="A1218" s="4" t="s">
        <v>3039</v>
      </c>
      <c r="B1218" s="4" t="s">
        <v>3040</v>
      </c>
    </row>
    <row r="1219" spans="1:2" ht="14.25" customHeight="1" x14ac:dyDescent="0.3">
      <c r="A1219" s="4" t="s">
        <v>3042</v>
      </c>
      <c r="B1219" s="4" t="s">
        <v>3043</v>
      </c>
    </row>
    <row r="1220" spans="1:2" ht="14.25" customHeight="1" x14ac:dyDescent="0.3">
      <c r="A1220" s="4" t="s">
        <v>3044</v>
      </c>
      <c r="B1220" s="4" t="s">
        <v>3045</v>
      </c>
    </row>
    <row r="1221" spans="1:2" ht="14.25" customHeight="1" x14ac:dyDescent="0.3">
      <c r="A1221" s="4" t="s">
        <v>3046</v>
      </c>
      <c r="B1221" s="4" t="s">
        <v>3048</v>
      </c>
    </row>
    <row r="1222" spans="1:2" ht="14.25" customHeight="1" x14ac:dyDescent="0.3">
      <c r="A1222" s="4" t="s">
        <v>3049</v>
      </c>
      <c r="B1222" s="4" t="s">
        <v>3050</v>
      </c>
    </row>
    <row r="1223" spans="1:2" ht="14.25" customHeight="1" x14ac:dyDescent="0.3">
      <c r="A1223" s="4" t="s">
        <v>3051</v>
      </c>
      <c r="B1223" s="4" t="s">
        <v>3052</v>
      </c>
    </row>
    <row r="1224" spans="1:2" ht="14.25" customHeight="1" x14ac:dyDescent="0.3">
      <c r="A1224" s="4" t="s">
        <v>3054</v>
      </c>
      <c r="B1224" s="4" t="s">
        <v>3055</v>
      </c>
    </row>
    <row r="1225" spans="1:2" ht="14.25" customHeight="1" x14ac:dyDescent="0.3">
      <c r="A1225" s="4" t="s">
        <v>3056</v>
      </c>
      <c r="B1225" s="4" t="s">
        <v>3057</v>
      </c>
    </row>
    <row r="1226" spans="1:2" ht="14.25" customHeight="1" x14ac:dyDescent="0.3">
      <c r="A1226" s="4" t="s">
        <v>3058</v>
      </c>
      <c r="B1226" s="4" t="s">
        <v>3059</v>
      </c>
    </row>
    <row r="1227" spans="1:2" ht="14.25" customHeight="1" x14ac:dyDescent="0.3">
      <c r="A1227" s="4" t="s">
        <v>3060</v>
      </c>
      <c r="B1227" s="4" t="s">
        <v>3062</v>
      </c>
    </row>
    <row r="1228" spans="1:2" ht="14.25" customHeight="1" x14ac:dyDescent="0.3">
      <c r="A1228" s="4" t="s">
        <v>3063</v>
      </c>
      <c r="B1228" s="4" t="s">
        <v>3064</v>
      </c>
    </row>
    <row r="1229" spans="1:2" ht="14.25" customHeight="1" x14ac:dyDescent="0.3">
      <c r="A1229" s="4" t="s">
        <v>3066</v>
      </c>
      <c r="B1229" s="4" t="s">
        <v>3067</v>
      </c>
    </row>
    <row r="1230" spans="1:2" ht="14.25" customHeight="1" x14ac:dyDescent="0.3">
      <c r="A1230" s="4" t="s">
        <v>3068</v>
      </c>
      <c r="B1230" s="4" t="s">
        <v>3069</v>
      </c>
    </row>
    <row r="1231" spans="1:2" ht="14.25" customHeight="1" x14ac:dyDescent="0.3">
      <c r="A1231" s="4" t="s">
        <v>3070</v>
      </c>
      <c r="B1231" s="4" t="s">
        <v>3072</v>
      </c>
    </row>
    <row r="1232" spans="1:2" ht="14.25" customHeight="1" x14ac:dyDescent="0.3">
      <c r="A1232" s="4" t="s">
        <v>3073</v>
      </c>
      <c r="B1232" s="4" t="s">
        <v>3074</v>
      </c>
    </row>
    <row r="1233" spans="1:2" ht="14.25" customHeight="1" x14ac:dyDescent="0.3">
      <c r="A1233" s="4" t="s">
        <v>3075</v>
      </c>
      <c r="B1233" s="4" t="s">
        <v>3076</v>
      </c>
    </row>
    <row r="1234" spans="1:2" ht="14.25" customHeight="1" x14ac:dyDescent="0.3">
      <c r="A1234" s="4" t="s">
        <v>3077</v>
      </c>
      <c r="B1234" s="4" t="s">
        <v>3078</v>
      </c>
    </row>
    <row r="1235" spans="1:2" ht="14.25" customHeight="1" x14ac:dyDescent="0.3">
      <c r="A1235" s="4" t="s">
        <v>3079</v>
      </c>
      <c r="B1235" s="4" t="s">
        <v>3080</v>
      </c>
    </row>
    <row r="1236" spans="1:2" ht="14.25" customHeight="1" x14ac:dyDescent="0.3">
      <c r="A1236" s="4" t="s">
        <v>3081</v>
      </c>
      <c r="B1236" s="4" t="s">
        <v>3082</v>
      </c>
    </row>
    <row r="1237" spans="1:2" ht="14.25" customHeight="1" x14ac:dyDescent="0.3">
      <c r="A1237" s="4" t="s">
        <v>3083</v>
      </c>
      <c r="B1237" s="4" t="s">
        <v>3084</v>
      </c>
    </row>
    <row r="1238" spans="1:2" ht="14.25" customHeight="1" x14ac:dyDescent="0.3">
      <c r="A1238" s="4" t="s">
        <v>3085</v>
      </c>
      <c r="B1238" s="4" t="s">
        <v>3086</v>
      </c>
    </row>
    <row r="1239" spans="1:2" ht="14.25" customHeight="1" x14ac:dyDescent="0.3">
      <c r="A1239" s="4" t="s">
        <v>3087</v>
      </c>
      <c r="B1239" s="4" t="s">
        <v>3088</v>
      </c>
    </row>
    <row r="1240" spans="1:2" ht="14.25" customHeight="1" x14ac:dyDescent="0.3">
      <c r="A1240" s="4" t="s">
        <v>3089</v>
      </c>
      <c r="B1240" s="4" t="s">
        <v>3090</v>
      </c>
    </row>
    <row r="1241" spans="1:2" ht="14.25" customHeight="1" x14ac:dyDescent="0.3">
      <c r="A1241" s="4" t="s">
        <v>3092</v>
      </c>
      <c r="B1241" s="4" t="s">
        <v>3093</v>
      </c>
    </row>
    <row r="1242" spans="1:2" ht="14.25" customHeight="1" x14ac:dyDescent="0.3">
      <c r="A1242" s="4" t="s">
        <v>3094</v>
      </c>
      <c r="B1242" s="4" t="s">
        <v>3095</v>
      </c>
    </row>
    <row r="1243" spans="1:2" ht="14.25" customHeight="1" x14ac:dyDescent="0.3">
      <c r="A1243" s="4" t="s">
        <v>3096</v>
      </c>
      <c r="B1243" s="4" t="s">
        <v>3097</v>
      </c>
    </row>
    <row r="1244" spans="1:2" ht="14.25" customHeight="1" x14ac:dyDescent="0.3">
      <c r="A1244" s="4" t="s">
        <v>3098</v>
      </c>
      <c r="B1244" s="4" t="s">
        <v>3099</v>
      </c>
    </row>
    <row r="1245" spans="1:2" ht="14.25" customHeight="1" x14ac:dyDescent="0.3">
      <c r="A1245" s="4" t="s">
        <v>3101</v>
      </c>
      <c r="B1245" s="4" t="s">
        <v>3102</v>
      </c>
    </row>
    <row r="1246" spans="1:2" ht="14.25" customHeight="1" x14ac:dyDescent="0.3">
      <c r="A1246" s="4" t="s">
        <v>3103</v>
      </c>
      <c r="B1246" s="4" t="s">
        <v>3104</v>
      </c>
    </row>
    <row r="1247" spans="1:2" ht="14.25" customHeight="1" x14ac:dyDescent="0.3">
      <c r="A1247" s="4" t="s">
        <v>3105</v>
      </c>
      <c r="B1247" s="4" t="s">
        <v>3106</v>
      </c>
    </row>
    <row r="1248" spans="1:2" ht="14.25" customHeight="1" x14ac:dyDescent="0.3">
      <c r="A1248" s="4" t="s">
        <v>3108</v>
      </c>
      <c r="B1248" s="4" t="s">
        <v>3109</v>
      </c>
    </row>
    <row r="1249" spans="1:2" ht="14.25" customHeight="1" x14ac:dyDescent="0.3">
      <c r="A1249" s="4" t="s">
        <v>3110</v>
      </c>
      <c r="B1249" s="4" t="s">
        <v>3111</v>
      </c>
    </row>
    <row r="1250" spans="1:2" ht="14.25" customHeight="1" x14ac:dyDescent="0.3">
      <c r="A1250" s="4" t="s">
        <v>3112</v>
      </c>
      <c r="B1250" s="4" t="s">
        <v>3113</v>
      </c>
    </row>
    <row r="1251" spans="1:2" ht="14.25" customHeight="1" x14ac:dyDescent="0.3">
      <c r="A1251" s="4" t="s">
        <v>3115</v>
      </c>
      <c r="B1251" s="4" t="s">
        <v>3116</v>
      </c>
    </row>
    <row r="1252" spans="1:2" ht="14.25" customHeight="1" x14ac:dyDescent="0.3">
      <c r="A1252" s="4" t="s">
        <v>3117</v>
      </c>
      <c r="B1252" s="4" t="s">
        <v>3118</v>
      </c>
    </row>
    <row r="1253" spans="1:2" ht="14.25" customHeight="1" x14ac:dyDescent="0.3">
      <c r="A1253" s="4" t="s">
        <v>3119</v>
      </c>
      <c r="B1253" s="4" t="s">
        <v>3120</v>
      </c>
    </row>
    <row r="1254" spans="1:2" ht="14.25" customHeight="1" x14ac:dyDescent="0.3">
      <c r="A1254" s="4" t="s">
        <v>3123</v>
      </c>
      <c r="B1254" s="4" t="s">
        <v>3124</v>
      </c>
    </row>
    <row r="1255" spans="1:2" ht="14.25" customHeight="1" x14ac:dyDescent="0.3">
      <c r="A1255" s="4" t="s">
        <v>3125</v>
      </c>
      <c r="B1255" s="4" t="s">
        <v>3126</v>
      </c>
    </row>
    <row r="1256" spans="1:2" ht="14.25" customHeight="1" x14ac:dyDescent="0.3">
      <c r="A1256" s="4" t="s">
        <v>3128</v>
      </c>
      <c r="B1256" s="4" t="s">
        <v>3129</v>
      </c>
    </row>
    <row r="1257" spans="1:2" ht="14.25" customHeight="1" x14ac:dyDescent="0.3">
      <c r="A1257" s="4" t="s">
        <v>3130</v>
      </c>
      <c r="B1257" s="4" t="s">
        <v>3131</v>
      </c>
    </row>
    <row r="1258" spans="1:2" ht="14.25" customHeight="1" x14ac:dyDescent="0.3">
      <c r="A1258" s="4" t="s">
        <v>3132</v>
      </c>
      <c r="B1258" s="4" t="s">
        <v>3134</v>
      </c>
    </row>
    <row r="1259" spans="1:2" ht="14.25" customHeight="1" x14ac:dyDescent="0.3">
      <c r="A1259" s="4" t="s">
        <v>3135</v>
      </c>
      <c r="B1259" s="4" t="s">
        <v>3136</v>
      </c>
    </row>
    <row r="1260" spans="1:2" ht="14.25" customHeight="1" x14ac:dyDescent="0.3">
      <c r="A1260" s="4" t="s">
        <v>3137</v>
      </c>
      <c r="B1260" s="4" t="s">
        <v>3138</v>
      </c>
    </row>
    <row r="1261" spans="1:2" ht="14.25" customHeight="1" x14ac:dyDescent="0.3">
      <c r="A1261" s="4" t="s">
        <v>3139</v>
      </c>
      <c r="B1261" s="4" t="s">
        <v>3141</v>
      </c>
    </row>
    <row r="1262" spans="1:2" ht="14.25" customHeight="1" x14ac:dyDescent="0.3">
      <c r="A1262" s="4" t="s">
        <v>3142</v>
      </c>
      <c r="B1262" s="4" t="s">
        <v>3143</v>
      </c>
    </row>
    <row r="1263" spans="1:2" ht="14.25" customHeight="1" x14ac:dyDescent="0.3">
      <c r="A1263" s="4" t="s">
        <v>3144</v>
      </c>
      <c r="B1263" s="4" t="s">
        <v>3145</v>
      </c>
    </row>
    <row r="1264" spans="1:2" ht="14.25" customHeight="1" x14ac:dyDescent="0.3">
      <c r="A1264" s="4" t="s">
        <v>3147</v>
      </c>
      <c r="B1264" s="4" t="s">
        <v>3148</v>
      </c>
    </row>
    <row r="1265" spans="1:2" ht="14.25" customHeight="1" x14ac:dyDescent="0.3">
      <c r="A1265" s="4" t="s">
        <v>3149</v>
      </c>
      <c r="B1265" s="4" t="s">
        <v>3150</v>
      </c>
    </row>
    <row r="1266" spans="1:2" ht="14.25" customHeight="1" x14ac:dyDescent="0.3">
      <c r="A1266" s="4" t="s">
        <v>3152</v>
      </c>
      <c r="B1266" s="4" t="s">
        <v>3153</v>
      </c>
    </row>
    <row r="1267" spans="1:2" ht="14.25" customHeight="1" x14ac:dyDescent="0.3">
      <c r="A1267" s="4" t="s">
        <v>3154</v>
      </c>
      <c r="B1267" s="4" t="s">
        <v>3155</v>
      </c>
    </row>
    <row r="1268" spans="1:2" ht="14.25" customHeight="1" x14ac:dyDescent="0.3">
      <c r="A1268" s="4" t="s">
        <v>3157</v>
      </c>
      <c r="B1268" s="4" t="s">
        <v>3158</v>
      </c>
    </row>
    <row r="1269" spans="1:2" ht="14.25" customHeight="1" x14ac:dyDescent="0.3">
      <c r="A1269" s="4" t="s">
        <v>3159</v>
      </c>
      <c r="B1269" s="4" t="s">
        <v>3160</v>
      </c>
    </row>
    <row r="1270" spans="1:2" ht="14.25" customHeight="1" x14ac:dyDescent="0.3">
      <c r="A1270" s="4" t="s">
        <v>3162</v>
      </c>
      <c r="B1270" s="4" t="s">
        <v>3163</v>
      </c>
    </row>
    <row r="1271" spans="1:2" ht="14.25" customHeight="1" x14ac:dyDescent="0.3">
      <c r="A1271" s="4" t="s">
        <v>3164</v>
      </c>
      <c r="B1271" s="4" t="s">
        <v>3165</v>
      </c>
    </row>
    <row r="1272" spans="1:2" ht="14.25" customHeight="1" x14ac:dyDescent="0.3">
      <c r="A1272" s="4" t="s">
        <v>3166</v>
      </c>
      <c r="B1272" s="4" t="s">
        <v>3168</v>
      </c>
    </row>
    <row r="1273" spans="1:2" ht="14.25" customHeight="1" x14ac:dyDescent="0.3">
      <c r="A1273" s="4" t="s">
        <v>3169</v>
      </c>
      <c r="B1273" s="4" t="s">
        <v>3170</v>
      </c>
    </row>
    <row r="1274" spans="1:2" ht="14.25" customHeight="1" x14ac:dyDescent="0.3">
      <c r="A1274" s="4" t="s">
        <v>3171</v>
      </c>
      <c r="B1274" s="4" t="s">
        <v>3172</v>
      </c>
    </row>
    <row r="1275" spans="1:2" ht="14.25" customHeight="1" x14ac:dyDescent="0.3">
      <c r="A1275" s="4" t="s">
        <v>3174</v>
      </c>
      <c r="B1275" s="4" t="s">
        <v>3175</v>
      </c>
    </row>
    <row r="1276" spans="1:2" ht="14.25" customHeight="1" x14ac:dyDescent="0.3">
      <c r="A1276" s="4" t="s">
        <v>3176</v>
      </c>
      <c r="B1276" s="4" t="s">
        <v>3177</v>
      </c>
    </row>
    <row r="1277" spans="1:2" ht="14.25" customHeight="1" x14ac:dyDescent="0.3">
      <c r="A1277" s="4" t="s">
        <v>3178</v>
      </c>
      <c r="B1277" s="4" t="s">
        <v>3179</v>
      </c>
    </row>
    <row r="1278" spans="1:2" ht="14.25" customHeight="1" x14ac:dyDescent="0.3">
      <c r="A1278" s="4" t="s">
        <v>3181</v>
      </c>
      <c r="B1278" s="4" t="s">
        <v>3182</v>
      </c>
    </row>
    <row r="1279" spans="1:2" ht="14.25" customHeight="1" x14ac:dyDescent="0.3">
      <c r="A1279" s="4" t="s">
        <v>3183</v>
      </c>
      <c r="B1279" s="4" t="s">
        <v>3184</v>
      </c>
    </row>
    <row r="1280" spans="1:2" ht="14.25" customHeight="1" x14ac:dyDescent="0.3">
      <c r="A1280" s="4" t="s">
        <v>3185</v>
      </c>
      <c r="B1280" s="4" t="s">
        <v>3187</v>
      </c>
    </row>
    <row r="1281" spans="1:2" ht="14.25" customHeight="1" x14ac:dyDescent="0.3">
      <c r="A1281" s="4" t="s">
        <v>3188</v>
      </c>
      <c r="B1281" s="4" t="s">
        <v>3189</v>
      </c>
    </row>
    <row r="1282" spans="1:2" ht="14.25" customHeight="1" x14ac:dyDescent="0.3">
      <c r="A1282" s="4" t="s">
        <v>3190</v>
      </c>
      <c r="B1282" s="4" t="s">
        <v>3192</v>
      </c>
    </row>
    <row r="1283" spans="1:2" ht="14.25" customHeight="1" x14ac:dyDescent="0.3">
      <c r="A1283" s="4" t="s">
        <v>3193</v>
      </c>
      <c r="B1283" s="4" t="s">
        <v>3195</v>
      </c>
    </row>
    <row r="1284" spans="1:2" ht="14.25" customHeight="1" x14ac:dyDescent="0.3">
      <c r="A1284" s="4" t="s">
        <v>3196</v>
      </c>
      <c r="B1284" s="4" t="s">
        <v>3198</v>
      </c>
    </row>
    <row r="1285" spans="1:2" ht="14.25" customHeight="1" x14ac:dyDescent="0.3">
      <c r="A1285" s="4" t="s">
        <v>3199</v>
      </c>
      <c r="B1285" s="4" t="s">
        <v>3200</v>
      </c>
    </row>
    <row r="1286" spans="1:2" ht="14.25" customHeight="1" x14ac:dyDescent="0.3">
      <c r="A1286" s="4" t="s">
        <v>3202</v>
      </c>
      <c r="B1286" s="4" t="s">
        <v>3203</v>
      </c>
    </row>
    <row r="1287" spans="1:2" ht="14.25" customHeight="1" x14ac:dyDescent="0.3">
      <c r="A1287" s="4" t="s">
        <v>3204</v>
      </c>
      <c r="B1287" s="4" t="s">
        <v>3205</v>
      </c>
    </row>
    <row r="1288" spans="1:2" ht="14.25" customHeight="1" x14ac:dyDescent="0.3">
      <c r="A1288" s="4" t="s">
        <v>3207</v>
      </c>
      <c r="B1288" s="4" t="s">
        <v>3208</v>
      </c>
    </row>
    <row r="1289" spans="1:2" ht="14.25" customHeight="1" x14ac:dyDescent="0.3">
      <c r="A1289" s="4" t="s">
        <v>3209</v>
      </c>
      <c r="B1289" s="4" t="s">
        <v>3211</v>
      </c>
    </row>
    <row r="1290" spans="1:2" ht="14.25" customHeight="1" x14ac:dyDescent="0.3">
      <c r="A1290" s="4" t="s">
        <v>3212</v>
      </c>
      <c r="B1290" s="4" t="s">
        <v>3213</v>
      </c>
    </row>
    <row r="1291" spans="1:2" ht="14.25" customHeight="1" x14ac:dyDescent="0.3">
      <c r="A1291" s="4" t="s">
        <v>3215</v>
      </c>
      <c r="B1291" s="4" t="s">
        <v>3216</v>
      </c>
    </row>
    <row r="1292" spans="1:2" ht="14.25" customHeight="1" x14ac:dyDescent="0.3">
      <c r="A1292" s="4" t="s">
        <v>3217</v>
      </c>
      <c r="B1292" s="4" t="s">
        <v>3218</v>
      </c>
    </row>
    <row r="1293" spans="1:2" ht="14.25" customHeight="1" x14ac:dyDescent="0.3">
      <c r="A1293" s="4" t="s">
        <v>3220</v>
      </c>
      <c r="B1293" s="4" t="s">
        <v>3221</v>
      </c>
    </row>
    <row r="1294" spans="1:2" ht="14.25" customHeight="1" x14ac:dyDescent="0.3">
      <c r="A1294" s="4" t="s">
        <v>3222</v>
      </c>
      <c r="B1294" s="4" t="s">
        <v>3223</v>
      </c>
    </row>
    <row r="1295" spans="1:2" ht="14.25" customHeight="1" x14ac:dyDescent="0.3">
      <c r="A1295" s="4" t="s">
        <v>3225</v>
      </c>
      <c r="B1295" s="4" t="s">
        <v>3226</v>
      </c>
    </row>
    <row r="1296" spans="1:2" ht="14.25" customHeight="1" x14ac:dyDescent="0.3">
      <c r="A1296" s="4" t="s">
        <v>3227</v>
      </c>
      <c r="B1296" s="4" t="s">
        <v>3228</v>
      </c>
    </row>
    <row r="1297" spans="1:2" ht="14.25" customHeight="1" x14ac:dyDescent="0.3">
      <c r="A1297" s="4" t="s">
        <v>3230</v>
      </c>
      <c r="B1297" s="4" t="s">
        <v>3231</v>
      </c>
    </row>
    <row r="1298" spans="1:2" ht="14.25" customHeight="1" x14ac:dyDescent="0.3">
      <c r="A1298" s="4" t="s">
        <v>3232</v>
      </c>
      <c r="B1298" s="4" t="s">
        <v>3234</v>
      </c>
    </row>
    <row r="1299" spans="1:2" ht="14.25" customHeight="1" x14ac:dyDescent="0.3">
      <c r="A1299" s="4" t="s">
        <v>3235</v>
      </c>
      <c r="B1299" s="4" t="s">
        <v>3237</v>
      </c>
    </row>
    <row r="1300" spans="1:2" ht="14.25" customHeight="1" x14ac:dyDescent="0.3">
      <c r="A1300" s="4" t="s">
        <v>3238</v>
      </c>
      <c r="B1300" s="4" t="s">
        <v>3239</v>
      </c>
    </row>
    <row r="1301" spans="1:2" ht="14.25" customHeight="1" x14ac:dyDescent="0.3">
      <c r="A1301" s="4" t="s">
        <v>3241</v>
      </c>
      <c r="B1301" s="4" t="s">
        <v>3242</v>
      </c>
    </row>
    <row r="1302" spans="1:2" ht="14.25" customHeight="1" x14ac:dyDescent="0.3">
      <c r="A1302" s="4" t="s">
        <v>3243</v>
      </c>
      <c r="B1302" s="4" t="s">
        <v>3244</v>
      </c>
    </row>
    <row r="1303" spans="1:2" ht="14.25" customHeight="1" x14ac:dyDescent="0.3">
      <c r="A1303" s="4" t="s">
        <v>3246</v>
      </c>
      <c r="B1303" s="4" t="s">
        <v>3247</v>
      </c>
    </row>
    <row r="1304" spans="1:2" ht="14.25" customHeight="1" x14ac:dyDescent="0.3">
      <c r="A1304" s="4" t="s">
        <v>3248</v>
      </c>
      <c r="B1304" s="4" t="s">
        <v>3249</v>
      </c>
    </row>
    <row r="1305" spans="1:2" ht="14.25" customHeight="1" x14ac:dyDescent="0.3">
      <c r="A1305" s="4" t="s">
        <v>3250</v>
      </c>
      <c r="B1305" s="4" t="s">
        <v>3251</v>
      </c>
    </row>
    <row r="1306" spans="1:2" ht="14.25" customHeight="1" x14ac:dyDescent="0.3">
      <c r="A1306" s="4" t="s">
        <v>3252</v>
      </c>
      <c r="B1306" s="4" t="s">
        <v>3253</v>
      </c>
    </row>
    <row r="1307" spans="1:2" ht="14.25" customHeight="1" x14ac:dyDescent="0.3">
      <c r="A1307" s="4" t="s">
        <v>3254</v>
      </c>
      <c r="B1307" s="4" t="s">
        <v>3256</v>
      </c>
    </row>
    <row r="1308" spans="1:2" ht="14.25" customHeight="1" x14ac:dyDescent="0.3">
      <c r="A1308" s="4" t="s">
        <v>3257</v>
      </c>
      <c r="B1308" s="4" t="s">
        <v>3258</v>
      </c>
    </row>
    <row r="1309" spans="1:2" ht="14.25" customHeight="1" x14ac:dyDescent="0.3">
      <c r="A1309" s="4" t="s">
        <v>3260</v>
      </c>
      <c r="B1309" s="4" t="s">
        <v>3261</v>
      </c>
    </row>
    <row r="1310" spans="1:2" ht="14.25" customHeight="1" x14ac:dyDescent="0.3">
      <c r="A1310" s="4" t="s">
        <v>3262</v>
      </c>
      <c r="B1310" s="4" t="s">
        <v>3263</v>
      </c>
    </row>
    <row r="1311" spans="1:2" ht="14.25" customHeight="1" x14ac:dyDescent="0.3">
      <c r="A1311" s="4" t="s">
        <v>3265</v>
      </c>
      <c r="B1311" s="4" t="s">
        <v>3266</v>
      </c>
    </row>
    <row r="1312" spans="1:2" ht="14.25" customHeight="1" x14ac:dyDescent="0.3">
      <c r="A1312" s="4" t="s">
        <v>3268</v>
      </c>
      <c r="B1312" s="4" t="s">
        <v>3269</v>
      </c>
    </row>
    <row r="1313" spans="1:2" ht="14.25" customHeight="1" x14ac:dyDescent="0.3">
      <c r="A1313" s="4" t="s">
        <v>3271</v>
      </c>
      <c r="B1313" s="4" t="s">
        <v>3272</v>
      </c>
    </row>
    <row r="1314" spans="1:2" ht="14.25" customHeight="1" x14ac:dyDescent="0.3">
      <c r="A1314" s="4" t="s">
        <v>3273</v>
      </c>
      <c r="B1314" s="4" t="s">
        <v>3275</v>
      </c>
    </row>
    <row r="1315" spans="1:2" ht="14.25" customHeight="1" x14ac:dyDescent="0.3">
      <c r="A1315" s="4" t="s">
        <v>3276</v>
      </c>
      <c r="B1315" s="4" t="s">
        <v>3277</v>
      </c>
    </row>
    <row r="1316" spans="1:2" ht="14.25" customHeight="1" x14ac:dyDescent="0.3">
      <c r="A1316" s="4" t="s">
        <v>3279</v>
      </c>
      <c r="B1316" s="4" t="s">
        <v>3280</v>
      </c>
    </row>
    <row r="1317" spans="1:2" ht="14.25" customHeight="1" x14ac:dyDescent="0.3">
      <c r="A1317" s="4" t="s">
        <v>3281</v>
      </c>
      <c r="B1317" s="4" t="s">
        <v>3282</v>
      </c>
    </row>
    <row r="1318" spans="1:2" ht="14.25" customHeight="1" x14ac:dyDescent="0.3">
      <c r="A1318" s="4" t="s">
        <v>3284</v>
      </c>
      <c r="B1318" s="4" t="s">
        <v>3285</v>
      </c>
    </row>
    <row r="1319" spans="1:2" ht="14.25" customHeight="1" x14ac:dyDescent="0.3">
      <c r="A1319" s="4" t="s">
        <v>3288</v>
      </c>
      <c r="B1319" s="4" t="s">
        <v>3289</v>
      </c>
    </row>
    <row r="1320" spans="1:2" ht="14.25" customHeight="1" x14ac:dyDescent="0.3">
      <c r="A1320" s="4" t="s">
        <v>3291</v>
      </c>
      <c r="B1320" s="4" t="s">
        <v>3292</v>
      </c>
    </row>
    <row r="1321" spans="1:2" ht="14.25" customHeight="1" x14ac:dyDescent="0.3">
      <c r="A1321" s="4" t="s">
        <v>3293</v>
      </c>
      <c r="B1321" s="4" t="s">
        <v>3294</v>
      </c>
    </row>
    <row r="1322" spans="1:2" ht="14.25" customHeight="1" x14ac:dyDescent="0.3">
      <c r="A1322" s="4" t="s">
        <v>3296</v>
      </c>
      <c r="B1322" s="4" t="s">
        <v>3297</v>
      </c>
    </row>
    <row r="1323" spans="1:2" ht="14.25" customHeight="1" x14ac:dyDescent="0.3">
      <c r="A1323" s="4" t="s">
        <v>3299</v>
      </c>
      <c r="B1323" s="4" t="s">
        <v>3300</v>
      </c>
    </row>
    <row r="1324" spans="1:2" ht="14.25" customHeight="1" x14ac:dyDescent="0.3">
      <c r="A1324" s="4" t="s">
        <v>3301</v>
      </c>
      <c r="B1324" s="4" t="s">
        <v>3302</v>
      </c>
    </row>
    <row r="1325" spans="1:2" ht="14.25" customHeight="1" x14ac:dyDescent="0.3">
      <c r="A1325" s="4" t="s">
        <v>3304</v>
      </c>
      <c r="B1325" s="4" t="s">
        <v>3305</v>
      </c>
    </row>
    <row r="1326" spans="1:2" ht="14.25" customHeight="1" x14ac:dyDescent="0.3">
      <c r="A1326" s="4" t="s">
        <v>3306</v>
      </c>
      <c r="B1326" s="4" t="s">
        <v>3307</v>
      </c>
    </row>
    <row r="1327" spans="1:2" ht="14.25" customHeight="1" x14ac:dyDescent="0.3">
      <c r="A1327" s="4" t="s">
        <v>3309</v>
      </c>
      <c r="B1327" s="4" t="s">
        <v>3310</v>
      </c>
    </row>
    <row r="1328" spans="1:2" ht="14.25" customHeight="1" x14ac:dyDescent="0.3">
      <c r="A1328" s="4" t="s">
        <v>3311</v>
      </c>
      <c r="B1328" s="4" t="s">
        <v>3312</v>
      </c>
    </row>
    <row r="1329" spans="1:2" ht="14.25" customHeight="1" x14ac:dyDescent="0.3">
      <c r="A1329" s="4" t="s">
        <v>3314</v>
      </c>
      <c r="B1329" s="4" t="s">
        <v>3315</v>
      </c>
    </row>
    <row r="1330" spans="1:2" ht="14.25" customHeight="1" x14ac:dyDescent="0.3">
      <c r="A1330" s="4" t="s">
        <v>3316</v>
      </c>
      <c r="B1330" s="4" t="s">
        <v>3317</v>
      </c>
    </row>
    <row r="1331" spans="1:2" ht="14.25" customHeight="1" x14ac:dyDescent="0.3">
      <c r="A1331" s="4" t="s">
        <v>3319</v>
      </c>
      <c r="B1331" s="4" t="s">
        <v>3320</v>
      </c>
    </row>
    <row r="1332" spans="1:2" ht="14.25" customHeight="1" x14ac:dyDescent="0.3">
      <c r="A1332" s="4" t="s">
        <v>3321</v>
      </c>
      <c r="B1332" s="4" t="s">
        <v>3322</v>
      </c>
    </row>
    <row r="1333" spans="1:2" ht="14.25" customHeight="1" x14ac:dyDescent="0.3">
      <c r="A1333" s="4" t="s">
        <v>3324</v>
      </c>
      <c r="B1333" s="4" t="s">
        <v>3325</v>
      </c>
    </row>
    <row r="1334" spans="1:2" ht="14.25" customHeight="1" x14ac:dyDescent="0.3">
      <c r="A1334" s="4" t="s">
        <v>3326</v>
      </c>
      <c r="B1334" s="4" t="s">
        <v>3327</v>
      </c>
    </row>
    <row r="1335" spans="1:2" ht="14.25" customHeight="1" x14ac:dyDescent="0.3">
      <c r="A1335" s="4" t="s">
        <v>3329</v>
      </c>
      <c r="B1335" s="4" t="s">
        <v>3330</v>
      </c>
    </row>
    <row r="1336" spans="1:2" ht="14.25" customHeight="1" x14ac:dyDescent="0.3">
      <c r="A1336" s="4" t="s">
        <v>3331</v>
      </c>
      <c r="B1336" s="4" t="s">
        <v>3333</v>
      </c>
    </row>
    <row r="1337" spans="1:2" ht="14.25" customHeight="1" x14ac:dyDescent="0.3">
      <c r="A1337" s="4" t="s">
        <v>3334</v>
      </c>
      <c r="B1337" s="4" t="s">
        <v>3335</v>
      </c>
    </row>
    <row r="1338" spans="1:2" ht="14.25" customHeight="1" x14ac:dyDescent="0.3">
      <c r="A1338" s="4" t="s">
        <v>3337</v>
      </c>
      <c r="B1338" s="4" t="s">
        <v>3338</v>
      </c>
    </row>
    <row r="1339" spans="1:2" ht="14.25" customHeight="1" x14ac:dyDescent="0.3">
      <c r="A1339" s="4" t="s">
        <v>3339</v>
      </c>
      <c r="B1339" s="4" t="s">
        <v>3340</v>
      </c>
    </row>
    <row r="1340" spans="1:2" ht="14.25" customHeight="1" x14ac:dyDescent="0.3">
      <c r="A1340" s="4" t="s">
        <v>3342</v>
      </c>
      <c r="B1340" s="4" t="s">
        <v>3343</v>
      </c>
    </row>
    <row r="1341" spans="1:2" ht="14.25" customHeight="1" x14ac:dyDescent="0.3">
      <c r="A1341" s="4" t="s">
        <v>3344</v>
      </c>
      <c r="B1341" s="4" t="s">
        <v>3346</v>
      </c>
    </row>
    <row r="1342" spans="1:2" ht="14.25" customHeight="1" x14ac:dyDescent="0.3">
      <c r="A1342" s="4" t="s">
        <v>3347</v>
      </c>
      <c r="B1342" s="4" t="s">
        <v>3348</v>
      </c>
    </row>
    <row r="1343" spans="1:2" ht="14.25" customHeight="1" x14ac:dyDescent="0.3">
      <c r="A1343" s="4" t="s">
        <v>3349</v>
      </c>
      <c r="B1343" s="4" t="s">
        <v>3351</v>
      </c>
    </row>
    <row r="1344" spans="1:2" ht="14.25" customHeight="1" x14ac:dyDescent="0.3">
      <c r="A1344" s="4" t="s">
        <v>3352</v>
      </c>
      <c r="B1344" s="4" t="s">
        <v>3353</v>
      </c>
    </row>
    <row r="1345" spans="1:2" ht="14.25" customHeight="1" x14ac:dyDescent="0.3">
      <c r="A1345" s="4" t="s">
        <v>3355</v>
      </c>
      <c r="B1345" s="4" t="s">
        <v>3356</v>
      </c>
    </row>
    <row r="1346" spans="1:2" ht="14.25" customHeight="1" x14ac:dyDescent="0.3">
      <c r="A1346" s="4" t="s">
        <v>3357</v>
      </c>
      <c r="B1346" s="4" t="s">
        <v>3358</v>
      </c>
    </row>
    <row r="1347" spans="1:2" ht="14.25" customHeight="1" x14ac:dyDescent="0.3">
      <c r="A1347" s="4" t="s">
        <v>3360</v>
      </c>
      <c r="B1347" s="4" t="s">
        <v>3361</v>
      </c>
    </row>
    <row r="1348" spans="1:2" ht="14.25" customHeight="1" x14ac:dyDescent="0.3">
      <c r="A1348" s="4" t="s">
        <v>3362</v>
      </c>
      <c r="B1348" s="4" t="s">
        <v>3363</v>
      </c>
    </row>
    <row r="1349" spans="1:2" ht="14.25" customHeight="1" x14ac:dyDescent="0.3">
      <c r="A1349" s="4" t="s">
        <v>3365</v>
      </c>
      <c r="B1349" s="4" t="s">
        <v>3366</v>
      </c>
    </row>
    <row r="1350" spans="1:2" ht="14.25" customHeight="1" x14ac:dyDescent="0.3">
      <c r="A1350" s="4" t="s">
        <v>3368</v>
      </c>
      <c r="B1350" s="4" t="s">
        <v>3369</v>
      </c>
    </row>
    <row r="1351" spans="1:2" ht="14.25" customHeight="1" x14ac:dyDescent="0.3">
      <c r="A1351" s="4" t="s">
        <v>3370</v>
      </c>
      <c r="B1351" s="4" t="s">
        <v>3371</v>
      </c>
    </row>
    <row r="1352" spans="1:2" ht="14.25" customHeight="1" x14ac:dyDescent="0.3">
      <c r="A1352" s="4" t="s">
        <v>3373</v>
      </c>
      <c r="B1352" s="4" t="s">
        <v>3374</v>
      </c>
    </row>
    <row r="1353" spans="1:2" ht="14.25" customHeight="1" x14ac:dyDescent="0.3">
      <c r="A1353" s="4" t="s">
        <v>3375</v>
      </c>
      <c r="B1353" s="4" t="s">
        <v>3376</v>
      </c>
    </row>
    <row r="1354" spans="1:2" ht="14.25" customHeight="1" x14ac:dyDescent="0.3">
      <c r="A1354" s="4" t="s">
        <v>3378</v>
      </c>
      <c r="B1354" s="4" t="s">
        <v>3379</v>
      </c>
    </row>
    <row r="1355" spans="1:2" ht="14.25" customHeight="1" x14ac:dyDescent="0.3">
      <c r="A1355" s="4" t="s">
        <v>3381</v>
      </c>
      <c r="B1355" s="4" t="s">
        <v>3384</v>
      </c>
    </row>
    <row r="1356" spans="1:2" ht="14.25" customHeight="1" x14ac:dyDescent="0.3">
      <c r="A1356" s="4" t="s">
        <v>3386</v>
      </c>
      <c r="B1356" s="4" t="s">
        <v>3387</v>
      </c>
    </row>
    <row r="1357" spans="1:2" ht="14.25" customHeight="1" x14ac:dyDescent="0.3">
      <c r="A1357" s="4" t="s">
        <v>3388</v>
      </c>
      <c r="B1357" s="4" t="s">
        <v>3390</v>
      </c>
    </row>
    <row r="1358" spans="1:2" ht="14.25" customHeight="1" x14ac:dyDescent="0.3">
      <c r="A1358" s="4" t="s">
        <v>3391</v>
      </c>
      <c r="B1358" s="4" t="s">
        <v>3392</v>
      </c>
    </row>
    <row r="1359" spans="1:2" ht="14.25" customHeight="1" x14ac:dyDescent="0.3">
      <c r="A1359" s="4" t="s">
        <v>3394</v>
      </c>
      <c r="B1359" s="4" t="s">
        <v>3395</v>
      </c>
    </row>
    <row r="1360" spans="1:2" ht="14.25" customHeight="1" x14ac:dyDescent="0.3">
      <c r="A1360" s="4" t="s">
        <v>3397</v>
      </c>
      <c r="B1360" s="4" t="s">
        <v>3398</v>
      </c>
    </row>
    <row r="1361" spans="1:2" ht="14.25" customHeight="1" x14ac:dyDescent="0.3">
      <c r="A1361" s="4" t="s">
        <v>3399</v>
      </c>
      <c r="B1361" s="4" t="s">
        <v>3400</v>
      </c>
    </row>
    <row r="1362" spans="1:2" ht="14.25" customHeight="1" x14ac:dyDescent="0.3">
      <c r="A1362" s="4" t="s">
        <v>3402</v>
      </c>
      <c r="B1362" s="4" t="s">
        <v>3403</v>
      </c>
    </row>
    <row r="1363" spans="1:2" ht="14.25" customHeight="1" x14ac:dyDescent="0.3">
      <c r="A1363" s="4" t="s">
        <v>3405</v>
      </c>
      <c r="B1363" s="4" t="s">
        <v>3406</v>
      </c>
    </row>
    <row r="1364" spans="1:2" ht="14.25" customHeight="1" x14ac:dyDescent="0.3">
      <c r="A1364" s="4" t="s">
        <v>3407</v>
      </c>
      <c r="B1364" s="4" t="s">
        <v>3409</v>
      </c>
    </row>
    <row r="1365" spans="1:2" ht="14.25" customHeight="1" x14ac:dyDescent="0.3">
      <c r="A1365" s="4" t="s">
        <v>3410</v>
      </c>
      <c r="B1365" s="4" t="s">
        <v>3411</v>
      </c>
    </row>
    <row r="1366" spans="1:2" ht="14.25" customHeight="1" x14ac:dyDescent="0.3">
      <c r="A1366" s="4" t="s">
        <v>3413</v>
      </c>
      <c r="B1366" s="4" t="s">
        <v>3414</v>
      </c>
    </row>
    <row r="1367" spans="1:2" ht="14.25" customHeight="1" x14ac:dyDescent="0.3">
      <c r="A1367" s="4" t="s">
        <v>3416</v>
      </c>
      <c r="B1367" s="4" t="s">
        <v>3417</v>
      </c>
    </row>
    <row r="1368" spans="1:2" ht="14.25" customHeight="1" x14ac:dyDescent="0.3">
      <c r="A1368" s="4" t="s">
        <v>3418</v>
      </c>
      <c r="B1368" s="4" t="s">
        <v>3419</v>
      </c>
    </row>
    <row r="1369" spans="1:2" ht="14.25" customHeight="1" x14ac:dyDescent="0.3">
      <c r="A1369" s="4" t="s">
        <v>3421</v>
      </c>
      <c r="B1369" s="4" t="s">
        <v>3422</v>
      </c>
    </row>
    <row r="1370" spans="1:2" ht="14.25" customHeight="1" x14ac:dyDescent="0.3">
      <c r="A1370" s="4" t="s">
        <v>3423</v>
      </c>
      <c r="B1370" s="4" t="s">
        <v>3424</v>
      </c>
    </row>
    <row r="1371" spans="1:2" ht="14.25" customHeight="1" x14ac:dyDescent="0.3">
      <c r="A1371" s="4" t="s">
        <v>3426</v>
      </c>
      <c r="B1371" s="4" t="s">
        <v>3428</v>
      </c>
    </row>
    <row r="1372" spans="1:2" ht="14.25" customHeight="1" x14ac:dyDescent="0.3">
      <c r="A1372" s="4" t="s">
        <v>3429</v>
      </c>
      <c r="B1372" s="4" t="s">
        <v>3430</v>
      </c>
    </row>
    <row r="1373" spans="1:2" ht="14.25" customHeight="1" x14ac:dyDescent="0.3">
      <c r="A1373" s="4" t="s">
        <v>3433</v>
      </c>
      <c r="B1373" s="4" t="s">
        <v>3434</v>
      </c>
    </row>
    <row r="1374" spans="1:2" ht="14.25" customHeight="1" x14ac:dyDescent="0.3">
      <c r="A1374" s="4" t="s">
        <v>3435</v>
      </c>
      <c r="B1374" s="4" t="s">
        <v>3436</v>
      </c>
    </row>
    <row r="1375" spans="1:2" ht="14.25" customHeight="1" x14ac:dyDescent="0.3">
      <c r="A1375" s="4" t="s">
        <v>3438</v>
      </c>
      <c r="B1375" s="4" t="s">
        <v>3439</v>
      </c>
    </row>
    <row r="1376" spans="1:2" ht="14.25" customHeight="1" x14ac:dyDescent="0.3">
      <c r="A1376" s="4" t="s">
        <v>3440</v>
      </c>
      <c r="B1376" s="4" t="s">
        <v>3441</v>
      </c>
    </row>
    <row r="1377" spans="1:2" ht="14.25" customHeight="1" x14ac:dyDescent="0.3">
      <c r="A1377" s="4" t="s">
        <v>3442</v>
      </c>
      <c r="B1377" s="4" t="s">
        <v>3444</v>
      </c>
    </row>
    <row r="1378" spans="1:2" ht="14.25" customHeight="1" x14ac:dyDescent="0.3">
      <c r="A1378" s="4" t="s">
        <v>3445</v>
      </c>
      <c r="B1378" s="4" t="s">
        <v>3446</v>
      </c>
    </row>
    <row r="1379" spans="1:2" ht="14.25" customHeight="1" x14ac:dyDescent="0.3">
      <c r="A1379" s="4" t="s">
        <v>3447</v>
      </c>
      <c r="B1379" s="4" t="s">
        <v>3449</v>
      </c>
    </row>
    <row r="1380" spans="1:2" ht="14.25" customHeight="1" x14ac:dyDescent="0.3">
      <c r="A1380" s="4" t="s">
        <v>3450</v>
      </c>
      <c r="B1380" s="4" t="s">
        <v>3451</v>
      </c>
    </row>
    <row r="1381" spans="1:2" ht="14.25" customHeight="1" x14ac:dyDescent="0.3">
      <c r="A1381" s="4" t="s">
        <v>3452</v>
      </c>
      <c r="B1381" s="4" t="s">
        <v>3454</v>
      </c>
    </row>
    <row r="1382" spans="1:2" ht="14.25" customHeight="1" x14ac:dyDescent="0.3">
      <c r="A1382" s="4" t="s">
        <v>3455</v>
      </c>
      <c r="B1382" s="4" t="s">
        <v>3456</v>
      </c>
    </row>
    <row r="1383" spans="1:2" ht="14.25" customHeight="1" x14ac:dyDescent="0.3">
      <c r="A1383" s="4" t="s">
        <v>3457</v>
      </c>
      <c r="B1383" s="4" t="s">
        <v>3459</v>
      </c>
    </row>
    <row r="1384" spans="1:2" ht="14.25" customHeight="1" x14ac:dyDescent="0.3">
      <c r="A1384" s="4" t="s">
        <v>3460</v>
      </c>
      <c r="B1384" s="4" t="s">
        <v>3461</v>
      </c>
    </row>
    <row r="1385" spans="1:2" ht="14.25" customHeight="1" x14ac:dyDescent="0.3">
      <c r="A1385" s="4" t="s">
        <v>3462</v>
      </c>
      <c r="B1385" s="4" t="s">
        <v>3463</v>
      </c>
    </row>
    <row r="1386" spans="1:2" ht="14.25" customHeight="1" x14ac:dyDescent="0.3">
      <c r="A1386" s="4" t="s">
        <v>3465</v>
      </c>
      <c r="B1386" s="4" t="s">
        <v>3466</v>
      </c>
    </row>
    <row r="1387" spans="1:2" ht="14.25" customHeight="1" x14ac:dyDescent="0.3">
      <c r="A1387" s="4" t="s">
        <v>3467</v>
      </c>
      <c r="B1387" s="4" t="s">
        <v>3468</v>
      </c>
    </row>
    <row r="1388" spans="1:2" ht="14.25" customHeight="1" x14ac:dyDescent="0.3">
      <c r="A1388" s="4" t="s">
        <v>3470</v>
      </c>
      <c r="B1388" s="4" t="s">
        <v>3471</v>
      </c>
    </row>
    <row r="1389" spans="1:2" ht="14.25" customHeight="1" x14ac:dyDescent="0.3">
      <c r="A1389" s="4" t="s">
        <v>3472</v>
      </c>
      <c r="B1389" s="4" t="s">
        <v>3473</v>
      </c>
    </row>
    <row r="1390" spans="1:2" ht="14.25" customHeight="1" x14ac:dyDescent="0.3">
      <c r="A1390" s="4" t="s">
        <v>3475</v>
      </c>
      <c r="B1390" s="4" t="s">
        <v>3476</v>
      </c>
    </row>
    <row r="1391" spans="1:2" ht="14.25" customHeight="1" x14ac:dyDescent="0.3">
      <c r="A1391" s="4" t="s">
        <v>3477</v>
      </c>
      <c r="B1391" s="4" t="s">
        <v>3478</v>
      </c>
    </row>
    <row r="1392" spans="1:2" ht="14.25" customHeight="1" x14ac:dyDescent="0.3">
      <c r="A1392" s="4" t="s">
        <v>3480</v>
      </c>
      <c r="B1392" s="4" t="s">
        <v>3481</v>
      </c>
    </row>
    <row r="1393" spans="1:2" ht="14.25" customHeight="1" x14ac:dyDescent="0.3">
      <c r="A1393" s="4" t="s">
        <v>3482</v>
      </c>
      <c r="B1393" s="4" t="s">
        <v>3483</v>
      </c>
    </row>
    <row r="1394" spans="1:2" ht="14.25" customHeight="1" x14ac:dyDescent="0.3">
      <c r="A1394" s="4" t="s">
        <v>3485</v>
      </c>
      <c r="B1394" s="4" t="s">
        <v>3486</v>
      </c>
    </row>
    <row r="1395" spans="1:2" ht="14.25" customHeight="1" x14ac:dyDescent="0.3">
      <c r="A1395" s="4" t="s">
        <v>3487</v>
      </c>
      <c r="B1395" s="4" t="s">
        <v>3488</v>
      </c>
    </row>
    <row r="1396" spans="1:2" ht="14.25" customHeight="1" x14ac:dyDescent="0.3">
      <c r="A1396" s="4" t="s">
        <v>3490</v>
      </c>
      <c r="B1396" s="4" t="s">
        <v>3491</v>
      </c>
    </row>
    <row r="1397" spans="1:2" ht="14.25" customHeight="1" x14ac:dyDescent="0.3">
      <c r="A1397" s="4" t="s">
        <v>3492</v>
      </c>
      <c r="B1397" s="4" t="s">
        <v>3493</v>
      </c>
    </row>
    <row r="1398" spans="1:2" ht="14.25" customHeight="1" x14ac:dyDescent="0.3">
      <c r="A1398" s="4" t="s">
        <v>3495</v>
      </c>
      <c r="B1398" s="4" t="s">
        <v>3496</v>
      </c>
    </row>
    <row r="1399" spans="1:2" ht="14.25" customHeight="1" x14ac:dyDescent="0.3">
      <c r="A1399" s="4" t="s">
        <v>3497</v>
      </c>
      <c r="B1399" s="4" t="s">
        <v>3498</v>
      </c>
    </row>
    <row r="1400" spans="1:2" ht="14.25" customHeight="1" x14ac:dyDescent="0.3">
      <c r="A1400" s="4" t="s">
        <v>3500</v>
      </c>
      <c r="B1400" s="4" t="s">
        <v>3501</v>
      </c>
    </row>
    <row r="1401" spans="1:2" ht="14.25" customHeight="1" x14ac:dyDescent="0.3">
      <c r="A1401" s="4" t="s">
        <v>3502</v>
      </c>
      <c r="B1401" s="4" t="s">
        <v>3503</v>
      </c>
    </row>
    <row r="1402" spans="1:2" ht="14.25" customHeight="1" x14ac:dyDescent="0.3">
      <c r="A1402" s="4" t="s">
        <v>3505</v>
      </c>
      <c r="B1402" s="4" t="s">
        <v>3506</v>
      </c>
    </row>
    <row r="1403" spans="1:2" ht="14.25" customHeight="1" x14ac:dyDescent="0.3">
      <c r="A1403" s="4" t="s">
        <v>3507</v>
      </c>
      <c r="B1403" s="4" t="s">
        <v>3509</v>
      </c>
    </row>
    <row r="1404" spans="1:2" ht="14.25" customHeight="1" x14ac:dyDescent="0.3">
      <c r="A1404" s="4" t="s">
        <v>3510</v>
      </c>
      <c r="B1404" s="4" t="s">
        <v>3511</v>
      </c>
    </row>
    <row r="1405" spans="1:2" ht="14.25" customHeight="1" x14ac:dyDescent="0.3">
      <c r="A1405" s="4" t="s">
        <v>3513</v>
      </c>
      <c r="B1405" s="4" t="s">
        <v>3514</v>
      </c>
    </row>
    <row r="1406" spans="1:2" ht="14.25" customHeight="1" x14ac:dyDescent="0.3">
      <c r="A1406" s="4" t="s">
        <v>3515</v>
      </c>
      <c r="B1406" s="4" t="s">
        <v>3516</v>
      </c>
    </row>
    <row r="1407" spans="1:2" ht="14.25" customHeight="1" x14ac:dyDescent="0.3">
      <c r="A1407" s="4" t="s">
        <v>3518</v>
      </c>
      <c r="B1407" s="4" t="s">
        <v>3519</v>
      </c>
    </row>
    <row r="1408" spans="1:2" ht="14.25" customHeight="1" x14ac:dyDescent="0.3">
      <c r="A1408" s="4" t="s">
        <v>3520</v>
      </c>
      <c r="B1408" s="4" t="s">
        <v>3521</v>
      </c>
    </row>
    <row r="1409" spans="1:2" ht="14.25" customHeight="1" x14ac:dyDescent="0.3">
      <c r="A1409" s="4" t="s">
        <v>3523</v>
      </c>
      <c r="B1409" s="4" t="s">
        <v>3524</v>
      </c>
    </row>
    <row r="1410" spans="1:2" ht="14.25" customHeight="1" x14ac:dyDescent="0.3">
      <c r="A1410" s="4" t="s">
        <v>3525</v>
      </c>
      <c r="B1410" s="4" t="s">
        <v>3527</v>
      </c>
    </row>
    <row r="1411" spans="1:2" ht="14.25" customHeight="1" x14ac:dyDescent="0.3">
      <c r="A1411" s="4" t="s">
        <v>3528</v>
      </c>
      <c r="B1411" s="4" t="s">
        <v>3529</v>
      </c>
    </row>
    <row r="1412" spans="1:2" ht="14.25" customHeight="1" x14ac:dyDescent="0.3">
      <c r="A1412" s="4" t="s">
        <v>3531</v>
      </c>
      <c r="B1412" s="4" t="s">
        <v>3532</v>
      </c>
    </row>
    <row r="1413" spans="1:2" ht="14.25" customHeight="1" x14ac:dyDescent="0.3">
      <c r="A1413" s="4" t="s">
        <v>3533</v>
      </c>
      <c r="B1413" s="4" t="s">
        <v>3534</v>
      </c>
    </row>
    <row r="1414" spans="1:2" ht="14.25" customHeight="1" x14ac:dyDescent="0.3">
      <c r="A1414" s="4" t="s">
        <v>3536</v>
      </c>
      <c r="B1414" s="4" t="s">
        <v>3537</v>
      </c>
    </row>
    <row r="1415" spans="1:2" ht="14.25" customHeight="1" x14ac:dyDescent="0.3">
      <c r="A1415" s="4" t="s">
        <v>3538</v>
      </c>
      <c r="B1415" s="4" t="s">
        <v>3539</v>
      </c>
    </row>
    <row r="1416" spans="1:2" ht="14.25" customHeight="1" x14ac:dyDescent="0.3">
      <c r="A1416" s="4" t="s">
        <v>3541</v>
      </c>
      <c r="B1416" s="4" t="s">
        <v>3542</v>
      </c>
    </row>
    <row r="1417" spans="1:2" ht="14.25" customHeight="1" x14ac:dyDescent="0.3">
      <c r="A1417" s="4" t="s">
        <v>3544</v>
      </c>
      <c r="B1417" s="4" t="s">
        <v>3545</v>
      </c>
    </row>
    <row r="1418" spans="1:2" ht="14.25" customHeight="1" x14ac:dyDescent="0.3">
      <c r="A1418" s="4" t="s">
        <v>3546</v>
      </c>
      <c r="B1418" s="4" t="s">
        <v>3547</v>
      </c>
    </row>
    <row r="1419" spans="1:2" ht="14.25" customHeight="1" x14ac:dyDescent="0.3">
      <c r="A1419" s="4" t="s">
        <v>3549</v>
      </c>
      <c r="B1419" s="4" t="s">
        <v>3550</v>
      </c>
    </row>
    <row r="1420" spans="1:2" ht="14.25" customHeight="1" x14ac:dyDescent="0.3">
      <c r="A1420" s="4" t="s">
        <v>3552</v>
      </c>
      <c r="B1420" s="4" t="s">
        <v>3553</v>
      </c>
    </row>
    <row r="1421" spans="1:2" ht="14.25" customHeight="1" x14ac:dyDescent="0.3">
      <c r="A1421" s="4" t="s">
        <v>3554</v>
      </c>
      <c r="B1421" s="4" t="s">
        <v>3555</v>
      </c>
    </row>
    <row r="1422" spans="1:2" ht="14.25" customHeight="1" x14ac:dyDescent="0.3">
      <c r="A1422" s="4" t="s">
        <v>3557</v>
      </c>
      <c r="B1422" s="4" t="s">
        <v>3558</v>
      </c>
    </row>
    <row r="1423" spans="1:2" ht="14.25" customHeight="1" x14ac:dyDescent="0.3">
      <c r="A1423" s="4" t="s">
        <v>3559</v>
      </c>
      <c r="B1423" s="4" t="s">
        <v>3560</v>
      </c>
    </row>
    <row r="1424" spans="1:2" ht="14.25" customHeight="1" x14ac:dyDescent="0.3">
      <c r="A1424" s="4" t="s">
        <v>3562</v>
      </c>
      <c r="B1424" s="4" t="s">
        <v>3563</v>
      </c>
    </row>
    <row r="1425" spans="1:2" ht="14.25" customHeight="1" x14ac:dyDescent="0.3">
      <c r="A1425" s="4" t="s">
        <v>3564</v>
      </c>
      <c r="B1425" s="4" t="s">
        <v>3565</v>
      </c>
    </row>
    <row r="1426" spans="1:2" ht="14.25" customHeight="1" x14ac:dyDescent="0.3">
      <c r="A1426" s="4" t="s">
        <v>3567</v>
      </c>
      <c r="B1426" s="4" t="s">
        <v>3568</v>
      </c>
    </row>
    <row r="1427" spans="1:2" ht="14.25" customHeight="1" x14ac:dyDescent="0.3">
      <c r="A1427" s="4" t="s">
        <v>3569</v>
      </c>
      <c r="B1427" s="4" t="s">
        <v>3570</v>
      </c>
    </row>
    <row r="1428" spans="1:2" ht="14.25" customHeight="1" x14ac:dyDescent="0.3">
      <c r="A1428" s="4" t="s">
        <v>3572</v>
      </c>
      <c r="B1428" s="4" t="s">
        <v>3573</v>
      </c>
    </row>
    <row r="1429" spans="1:2" ht="14.25" customHeight="1" x14ac:dyDescent="0.3">
      <c r="A1429" s="4" t="s">
        <v>3574</v>
      </c>
      <c r="B1429" s="4" t="s">
        <v>3576</v>
      </c>
    </row>
    <row r="1430" spans="1:2" ht="14.25" customHeight="1" x14ac:dyDescent="0.3">
      <c r="A1430" s="4" t="s">
        <v>3577</v>
      </c>
      <c r="B1430" s="4" t="s">
        <v>3578</v>
      </c>
    </row>
    <row r="1431" spans="1:2" ht="14.25" customHeight="1" x14ac:dyDescent="0.3">
      <c r="A1431" s="4" t="s">
        <v>3579</v>
      </c>
      <c r="B1431" s="4" t="s">
        <v>3581</v>
      </c>
    </row>
    <row r="1432" spans="1:2" ht="14.25" customHeight="1" x14ac:dyDescent="0.3">
      <c r="A1432" s="4" t="s">
        <v>3582</v>
      </c>
      <c r="B1432" s="4" t="s">
        <v>3583</v>
      </c>
    </row>
    <row r="1433" spans="1:2" ht="14.25" customHeight="1" x14ac:dyDescent="0.3">
      <c r="A1433" s="4" t="s">
        <v>3584</v>
      </c>
      <c r="B1433" s="4" t="s">
        <v>3586</v>
      </c>
    </row>
    <row r="1434" spans="1:2" ht="14.25" customHeight="1" x14ac:dyDescent="0.3">
      <c r="A1434" s="4" t="s">
        <v>3587</v>
      </c>
      <c r="B1434" s="4" t="s">
        <v>3588</v>
      </c>
    </row>
    <row r="1435" spans="1:2" ht="14.25" customHeight="1" x14ac:dyDescent="0.3">
      <c r="A1435" s="4" t="s">
        <v>3589</v>
      </c>
      <c r="B1435" s="4" t="s">
        <v>3591</v>
      </c>
    </row>
    <row r="1436" spans="1:2" ht="14.25" customHeight="1" x14ac:dyDescent="0.3">
      <c r="A1436" s="4" t="s">
        <v>3592</v>
      </c>
      <c r="B1436" s="4" t="s">
        <v>3593</v>
      </c>
    </row>
    <row r="1437" spans="1:2" ht="14.25" customHeight="1" x14ac:dyDescent="0.3">
      <c r="A1437" s="4" t="s">
        <v>3594</v>
      </c>
      <c r="B1437" s="4" t="s">
        <v>3595</v>
      </c>
    </row>
    <row r="1438" spans="1:2" ht="14.25" customHeight="1" x14ac:dyDescent="0.3">
      <c r="A1438" s="4" t="s">
        <v>3596</v>
      </c>
      <c r="B1438" s="4" t="s">
        <v>3597</v>
      </c>
    </row>
    <row r="1439" spans="1:2" ht="14.25" customHeight="1" x14ac:dyDescent="0.3">
      <c r="A1439" s="4" t="s">
        <v>3598</v>
      </c>
      <c r="B1439" s="4" t="s">
        <v>3599</v>
      </c>
    </row>
    <row r="1440" spans="1:2" ht="14.25" customHeight="1" x14ac:dyDescent="0.3">
      <c r="A1440" s="4" t="s">
        <v>3600</v>
      </c>
      <c r="B1440" s="4" t="s">
        <v>3601</v>
      </c>
    </row>
    <row r="1441" spans="1:2" ht="14.25" customHeight="1" x14ac:dyDescent="0.3">
      <c r="A1441" s="4" t="s">
        <v>3602</v>
      </c>
      <c r="B1441" s="4" t="s">
        <v>3603</v>
      </c>
    </row>
    <row r="1442" spans="1:2" ht="14.25" customHeight="1" x14ac:dyDescent="0.3">
      <c r="A1442" s="4" t="s">
        <v>3604</v>
      </c>
      <c r="B1442" s="4" t="s">
        <v>3605</v>
      </c>
    </row>
    <row r="1443" spans="1:2" ht="14.25" customHeight="1" x14ac:dyDescent="0.3">
      <c r="A1443" s="4" t="s">
        <v>3606</v>
      </c>
      <c r="B1443" s="4" t="s">
        <v>3607</v>
      </c>
    </row>
    <row r="1444" spans="1:2" ht="14.25" customHeight="1" x14ac:dyDescent="0.3">
      <c r="A1444" s="4" t="s">
        <v>3608</v>
      </c>
      <c r="B1444" s="4" t="s">
        <v>3609</v>
      </c>
    </row>
    <row r="1445" spans="1:2" ht="14.25" customHeight="1" x14ac:dyDescent="0.3">
      <c r="A1445" s="4" t="s">
        <v>3610</v>
      </c>
      <c r="B1445" s="4" t="s">
        <v>3611</v>
      </c>
    </row>
    <row r="1446" spans="1:2" ht="14.25" customHeight="1" x14ac:dyDescent="0.3">
      <c r="A1446" s="4" t="s">
        <v>3612</v>
      </c>
      <c r="B1446" s="4" t="s">
        <v>3613</v>
      </c>
    </row>
    <row r="1447" spans="1:2" ht="14.25" customHeight="1" x14ac:dyDescent="0.3">
      <c r="A1447" s="4" t="s">
        <v>3614</v>
      </c>
      <c r="B1447" s="4" t="s">
        <v>3615</v>
      </c>
    </row>
    <row r="1448" spans="1:2" ht="14.25" customHeight="1" x14ac:dyDescent="0.3">
      <c r="A1448" s="4" t="s">
        <v>3616</v>
      </c>
      <c r="B1448" s="4" t="s">
        <v>3617</v>
      </c>
    </row>
    <row r="1449" spans="1:2" ht="14.25" customHeight="1" x14ac:dyDescent="0.3">
      <c r="A1449" s="4" t="s">
        <v>3618</v>
      </c>
      <c r="B1449" s="4" t="s">
        <v>3619</v>
      </c>
    </row>
    <row r="1450" spans="1:2" ht="14.25" customHeight="1" x14ac:dyDescent="0.3">
      <c r="A1450" s="4" t="s">
        <v>3620</v>
      </c>
      <c r="B1450" s="4" t="s">
        <v>3621</v>
      </c>
    </row>
    <row r="1451" spans="1:2" ht="14.25" customHeight="1" x14ac:dyDescent="0.3">
      <c r="A1451" s="4" t="s">
        <v>3622</v>
      </c>
      <c r="B1451" s="4" t="s">
        <v>3623</v>
      </c>
    </row>
    <row r="1452" spans="1:2" ht="14.25" customHeight="1" x14ac:dyDescent="0.3">
      <c r="A1452" s="4" t="s">
        <v>3624</v>
      </c>
      <c r="B1452" s="4" t="s">
        <v>3626</v>
      </c>
    </row>
    <row r="1453" spans="1:2" ht="14.25" customHeight="1" x14ac:dyDescent="0.3">
      <c r="A1453" s="4" t="s">
        <v>3627</v>
      </c>
      <c r="B1453" s="4" t="s">
        <v>3628</v>
      </c>
    </row>
    <row r="1454" spans="1:2" ht="14.25" customHeight="1" x14ac:dyDescent="0.3">
      <c r="A1454" s="4" t="s">
        <v>3630</v>
      </c>
      <c r="B1454" s="4" t="s">
        <v>3631</v>
      </c>
    </row>
    <row r="1455" spans="1:2" ht="14.25" customHeight="1" x14ac:dyDescent="0.3">
      <c r="A1455" s="4" t="s">
        <v>3632</v>
      </c>
      <c r="B1455" s="4" t="s">
        <v>3633</v>
      </c>
    </row>
    <row r="1456" spans="1:2" ht="14.25" customHeight="1" x14ac:dyDescent="0.3">
      <c r="A1456" s="4" t="s">
        <v>3635</v>
      </c>
      <c r="B1456" s="4" t="s">
        <v>3636</v>
      </c>
    </row>
    <row r="1457" spans="1:2" ht="14.25" customHeight="1" x14ac:dyDescent="0.3">
      <c r="A1457" s="4" t="s">
        <v>3638</v>
      </c>
      <c r="B1457" s="4" t="s">
        <v>3639</v>
      </c>
    </row>
    <row r="1458" spans="1:2" ht="14.25" customHeight="1" x14ac:dyDescent="0.3">
      <c r="A1458" s="4" t="s">
        <v>3640</v>
      </c>
      <c r="B1458" s="4" t="s">
        <v>3642</v>
      </c>
    </row>
    <row r="1459" spans="1:2" ht="14.25" customHeight="1" x14ac:dyDescent="0.3">
      <c r="A1459" s="4" t="s">
        <v>3643</v>
      </c>
      <c r="B1459" s="4" t="s">
        <v>3644</v>
      </c>
    </row>
    <row r="1460" spans="1:2" ht="14.25" customHeight="1" x14ac:dyDescent="0.3">
      <c r="A1460" s="4" t="s">
        <v>3646</v>
      </c>
      <c r="B1460" s="4" t="s">
        <v>3647</v>
      </c>
    </row>
    <row r="1461" spans="1:2" ht="14.25" customHeight="1" x14ac:dyDescent="0.3">
      <c r="A1461" s="4" t="s">
        <v>3648</v>
      </c>
      <c r="B1461" s="4" t="s">
        <v>3649</v>
      </c>
    </row>
    <row r="1462" spans="1:2" ht="14.25" customHeight="1" x14ac:dyDescent="0.3">
      <c r="A1462" s="4" t="s">
        <v>3651</v>
      </c>
      <c r="B1462" s="4" t="s">
        <v>3652</v>
      </c>
    </row>
    <row r="1463" spans="1:2" ht="14.25" customHeight="1" x14ac:dyDescent="0.3">
      <c r="A1463" s="4" t="s">
        <v>3654</v>
      </c>
      <c r="B1463" s="4" t="s">
        <v>3655</v>
      </c>
    </row>
    <row r="1464" spans="1:2" ht="14.25" customHeight="1" x14ac:dyDescent="0.3">
      <c r="A1464" s="4" t="s">
        <v>3657</v>
      </c>
      <c r="B1464" s="4" t="s">
        <v>3658</v>
      </c>
    </row>
    <row r="1465" spans="1:2" ht="14.25" customHeight="1" x14ac:dyDescent="0.3">
      <c r="A1465" s="4" t="s">
        <v>3659</v>
      </c>
      <c r="B1465" s="4" t="s">
        <v>3660</v>
      </c>
    </row>
    <row r="1466" spans="1:2" ht="14.25" customHeight="1" x14ac:dyDescent="0.3">
      <c r="A1466" s="4" t="s">
        <v>3662</v>
      </c>
      <c r="B1466" s="4" t="s">
        <v>3663</v>
      </c>
    </row>
    <row r="1467" spans="1:2" ht="14.25" customHeight="1" x14ac:dyDescent="0.3">
      <c r="A1467" s="4" t="s">
        <v>3664</v>
      </c>
      <c r="B1467" s="4" t="s">
        <v>3666</v>
      </c>
    </row>
    <row r="1468" spans="1:2" ht="14.25" customHeight="1" x14ac:dyDescent="0.3">
      <c r="A1468" s="4" t="s">
        <v>3667</v>
      </c>
      <c r="B1468" s="4" t="s">
        <v>3668</v>
      </c>
    </row>
    <row r="1469" spans="1:2" ht="14.25" customHeight="1" x14ac:dyDescent="0.3">
      <c r="A1469" s="4" t="s">
        <v>3670</v>
      </c>
      <c r="B1469" s="4" t="s">
        <v>3671</v>
      </c>
    </row>
    <row r="1470" spans="1:2" ht="14.25" customHeight="1" x14ac:dyDescent="0.3">
      <c r="A1470" s="4" t="s">
        <v>3672</v>
      </c>
      <c r="B1470" s="4" t="s">
        <v>3673</v>
      </c>
    </row>
    <row r="1471" spans="1:2" ht="14.25" customHeight="1" x14ac:dyDescent="0.3">
      <c r="A1471" s="4" t="s">
        <v>3675</v>
      </c>
      <c r="B1471" s="4" t="s">
        <v>3676</v>
      </c>
    </row>
    <row r="1472" spans="1:2" ht="14.25" customHeight="1" x14ac:dyDescent="0.3">
      <c r="A1472" s="4" t="s">
        <v>3677</v>
      </c>
      <c r="B1472" s="4" t="s">
        <v>3678</v>
      </c>
    </row>
    <row r="1473" spans="1:2" ht="14.25" customHeight="1" x14ac:dyDescent="0.3">
      <c r="A1473" s="4" t="s">
        <v>3680</v>
      </c>
      <c r="B1473" s="4" t="s">
        <v>3681</v>
      </c>
    </row>
    <row r="1474" spans="1:2" ht="14.25" customHeight="1" x14ac:dyDescent="0.3">
      <c r="A1474" s="4" t="s">
        <v>3682</v>
      </c>
      <c r="B1474" s="4" t="s">
        <v>3683</v>
      </c>
    </row>
    <row r="1475" spans="1:2" ht="14.25" customHeight="1" x14ac:dyDescent="0.3">
      <c r="A1475" s="4" t="s">
        <v>3685</v>
      </c>
      <c r="B1475" s="4" t="s">
        <v>3686</v>
      </c>
    </row>
    <row r="1476" spans="1:2" ht="14.25" customHeight="1" x14ac:dyDescent="0.3">
      <c r="A1476" s="4" t="s">
        <v>3687</v>
      </c>
      <c r="B1476" s="4" t="s">
        <v>3688</v>
      </c>
    </row>
    <row r="1477" spans="1:2" ht="14.25" customHeight="1" x14ac:dyDescent="0.3">
      <c r="A1477" s="4" t="s">
        <v>3690</v>
      </c>
      <c r="B1477" s="4" t="s">
        <v>3691</v>
      </c>
    </row>
    <row r="1478" spans="1:2" ht="14.25" customHeight="1" x14ac:dyDescent="0.3">
      <c r="A1478" s="4" t="s">
        <v>3692</v>
      </c>
      <c r="B1478" s="4" t="s">
        <v>3693</v>
      </c>
    </row>
    <row r="1479" spans="1:2" ht="14.25" customHeight="1" x14ac:dyDescent="0.3">
      <c r="A1479" s="4" t="s">
        <v>3695</v>
      </c>
      <c r="B1479" s="4" t="s">
        <v>3696</v>
      </c>
    </row>
    <row r="1480" spans="1:2" ht="14.25" customHeight="1" x14ac:dyDescent="0.3">
      <c r="A1480" s="4" t="s">
        <v>3697</v>
      </c>
      <c r="B1480" s="4" t="s">
        <v>3698</v>
      </c>
    </row>
    <row r="1481" spans="1:2" ht="14.25" customHeight="1" x14ac:dyDescent="0.3">
      <c r="A1481" s="4" t="s">
        <v>3700</v>
      </c>
      <c r="B1481" s="4" t="s">
        <v>3701</v>
      </c>
    </row>
    <row r="1482" spans="1:2" ht="14.25" customHeight="1" x14ac:dyDescent="0.3">
      <c r="A1482" s="4" t="s">
        <v>3702</v>
      </c>
      <c r="B1482" s="4" t="s">
        <v>3703</v>
      </c>
    </row>
    <row r="1483" spans="1:2" ht="14.25" customHeight="1" x14ac:dyDescent="0.3">
      <c r="A1483" s="4" t="s">
        <v>3704</v>
      </c>
      <c r="B1483" s="4" t="s">
        <v>3706</v>
      </c>
    </row>
    <row r="1484" spans="1:2" ht="14.25" customHeight="1" x14ac:dyDescent="0.3">
      <c r="A1484" s="4" t="s">
        <v>3707</v>
      </c>
      <c r="B1484" s="4" t="s">
        <v>3708</v>
      </c>
    </row>
    <row r="1485" spans="1:2" ht="14.25" customHeight="1" x14ac:dyDescent="0.3">
      <c r="A1485" s="4" t="s">
        <v>3709</v>
      </c>
      <c r="B1485" s="4" t="s">
        <v>3710</v>
      </c>
    </row>
    <row r="1486" spans="1:2" ht="14.25" customHeight="1" x14ac:dyDescent="0.3">
      <c r="A1486" s="4" t="s">
        <v>3712</v>
      </c>
      <c r="B1486" s="4" t="s">
        <v>3713</v>
      </c>
    </row>
    <row r="1487" spans="1:2" ht="14.25" customHeight="1" x14ac:dyDescent="0.3">
      <c r="A1487" s="4" t="s">
        <v>3714</v>
      </c>
      <c r="B1487" s="4" t="s">
        <v>3715</v>
      </c>
    </row>
    <row r="1488" spans="1:2" ht="14.25" customHeight="1" x14ac:dyDescent="0.3">
      <c r="A1488" s="4" t="s">
        <v>3716</v>
      </c>
      <c r="B1488" s="4" t="s">
        <v>3717</v>
      </c>
    </row>
    <row r="1489" spans="1:2" ht="14.25" customHeight="1" x14ac:dyDescent="0.3">
      <c r="A1489" s="4" t="s">
        <v>3719</v>
      </c>
      <c r="B1489" s="4" t="s">
        <v>3720</v>
      </c>
    </row>
    <row r="1490" spans="1:2" ht="14.25" customHeight="1" x14ac:dyDescent="0.3">
      <c r="A1490" s="4" t="s">
        <v>3721</v>
      </c>
      <c r="B1490" s="4" t="s">
        <v>3722</v>
      </c>
    </row>
    <row r="1491" spans="1:2" ht="14.25" customHeight="1" x14ac:dyDescent="0.3">
      <c r="A1491" s="4" t="s">
        <v>3723</v>
      </c>
      <c r="B1491" s="4" t="s">
        <v>3724</v>
      </c>
    </row>
    <row r="1492" spans="1:2" ht="14.25" customHeight="1" x14ac:dyDescent="0.3">
      <c r="A1492" s="4" t="s">
        <v>3726</v>
      </c>
      <c r="B1492" s="4" t="s">
        <v>3727</v>
      </c>
    </row>
    <row r="1493" spans="1:2" ht="14.25" customHeight="1" x14ac:dyDescent="0.3">
      <c r="A1493" s="4" t="s">
        <v>3728</v>
      </c>
      <c r="B1493" s="4" t="s">
        <v>3729</v>
      </c>
    </row>
    <row r="1494" spans="1:2" ht="14.25" customHeight="1" x14ac:dyDescent="0.3">
      <c r="A1494" s="4" t="s">
        <v>3730</v>
      </c>
      <c r="B1494" s="4" t="s">
        <v>3731</v>
      </c>
    </row>
    <row r="1495" spans="1:2" ht="14.25" customHeight="1" x14ac:dyDescent="0.3">
      <c r="A1495" s="4" t="s">
        <v>3732</v>
      </c>
      <c r="B1495" s="4" t="s">
        <v>3734</v>
      </c>
    </row>
    <row r="1496" spans="1:2" ht="14.25" customHeight="1" x14ac:dyDescent="0.3">
      <c r="A1496" s="4" t="s">
        <v>3735</v>
      </c>
      <c r="B1496" s="4" t="s">
        <v>3736</v>
      </c>
    </row>
    <row r="1497" spans="1:2" ht="14.25" customHeight="1" x14ac:dyDescent="0.3">
      <c r="A1497" s="4" t="s">
        <v>3737</v>
      </c>
      <c r="B1497" s="4" t="s">
        <v>3738</v>
      </c>
    </row>
    <row r="1498" spans="1:2" ht="14.25" customHeight="1" x14ac:dyDescent="0.3">
      <c r="A1498" s="4" t="s">
        <v>3739</v>
      </c>
      <c r="B1498" s="4" t="s">
        <v>3740</v>
      </c>
    </row>
    <row r="1499" spans="1:2" ht="14.25" customHeight="1" x14ac:dyDescent="0.3">
      <c r="A1499" s="4" t="s">
        <v>3742</v>
      </c>
      <c r="B1499" s="4" t="s">
        <v>3743</v>
      </c>
    </row>
    <row r="1500" spans="1:2" ht="14.25" customHeight="1" x14ac:dyDescent="0.3">
      <c r="A1500" s="4" t="s">
        <v>3744</v>
      </c>
      <c r="B1500" s="4" t="s">
        <v>3745</v>
      </c>
    </row>
    <row r="1501" spans="1:2" ht="14.25" customHeight="1" x14ac:dyDescent="0.3">
      <c r="A1501" s="4" t="s">
        <v>3746</v>
      </c>
      <c r="B1501" s="4" t="s">
        <v>3747</v>
      </c>
    </row>
    <row r="1502" spans="1:2" ht="14.25" customHeight="1" x14ac:dyDescent="0.3">
      <c r="A1502" s="4" t="s">
        <v>3748</v>
      </c>
      <c r="B1502" s="4" t="s">
        <v>3749</v>
      </c>
    </row>
    <row r="1503" spans="1:2" ht="14.25" customHeight="1" x14ac:dyDescent="0.3">
      <c r="A1503" s="4" t="s">
        <v>3751</v>
      </c>
      <c r="B1503" s="4" t="s">
        <v>3752</v>
      </c>
    </row>
    <row r="1504" spans="1:2" ht="14.25" customHeight="1" x14ac:dyDescent="0.3">
      <c r="A1504" s="4" t="s">
        <v>3753</v>
      </c>
      <c r="B1504" s="4" t="s">
        <v>3754</v>
      </c>
    </row>
    <row r="1505" spans="1:2" ht="14.25" customHeight="1" x14ac:dyDescent="0.3">
      <c r="A1505" s="4" t="s">
        <v>3755</v>
      </c>
      <c r="B1505" s="4" t="s">
        <v>3756</v>
      </c>
    </row>
    <row r="1506" spans="1:2" ht="14.25" customHeight="1" x14ac:dyDescent="0.3">
      <c r="A1506" s="4" t="s">
        <v>3758</v>
      </c>
      <c r="B1506" s="4" t="s">
        <v>3759</v>
      </c>
    </row>
    <row r="1507" spans="1:2" ht="14.25" customHeight="1" x14ac:dyDescent="0.3">
      <c r="A1507" s="4" t="s">
        <v>3760</v>
      </c>
      <c r="B1507" s="4" t="s">
        <v>3761</v>
      </c>
    </row>
    <row r="1508" spans="1:2" ht="14.25" customHeight="1" x14ac:dyDescent="0.3">
      <c r="A1508" s="4" t="s">
        <v>3762</v>
      </c>
      <c r="B1508" s="4" t="s">
        <v>3763</v>
      </c>
    </row>
    <row r="1509" spans="1:2" ht="14.25" customHeight="1" x14ac:dyDescent="0.3">
      <c r="A1509" s="4" t="s">
        <v>3764</v>
      </c>
      <c r="B1509" s="4" t="s">
        <v>3766</v>
      </c>
    </row>
    <row r="1510" spans="1:2" ht="14.25" customHeight="1" x14ac:dyDescent="0.3">
      <c r="A1510" s="4" t="s">
        <v>3767</v>
      </c>
      <c r="B1510" s="4" t="s">
        <v>3768</v>
      </c>
    </row>
    <row r="1511" spans="1:2" ht="14.25" customHeight="1" x14ac:dyDescent="0.3">
      <c r="A1511" s="4" t="s">
        <v>3769</v>
      </c>
      <c r="B1511" s="4" t="s">
        <v>3770</v>
      </c>
    </row>
    <row r="1512" spans="1:2" ht="14.25" customHeight="1" x14ac:dyDescent="0.3">
      <c r="A1512" s="4" t="s">
        <v>3772</v>
      </c>
      <c r="B1512" s="4" t="s">
        <v>3773</v>
      </c>
    </row>
    <row r="1513" spans="1:2" ht="14.25" customHeight="1" x14ac:dyDescent="0.3">
      <c r="A1513" s="4" t="s">
        <v>3774</v>
      </c>
      <c r="B1513" s="4" t="s">
        <v>3775</v>
      </c>
    </row>
    <row r="1514" spans="1:2" ht="14.25" customHeight="1" x14ac:dyDescent="0.3">
      <c r="A1514" s="4" t="s">
        <v>3776</v>
      </c>
      <c r="B1514" s="4" t="s">
        <v>3777</v>
      </c>
    </row>
    <row r="1515" spans="1:2" ht="14.25" customHeight="1" x14ac:dyDescent="0.3">
      <c r="A1515" s="4" t="s">
        <v>3779</v>
      </c>
      <c r="B1515" s="4" t="s">
        <v>3780</v>
      </c>
    </row>
    <row r="1516" spans="1:2" ht="14.25" customHeight="1" x14ac:dyDescent="0.3">
      <c r="A1516" s="4" t="s">
        <v>3781</v>
      </c>
      <c r="B1516" s="4" t="s">
        <v>3782</v>
      </c>
    </row>
    <row r="1517" spans="1:2" ht="14.25" customHeight="1" x14ac:dyDescent="0.3">
      <c r="A1517" s="4" t="s">
        <v>3783</v>
      </c>
      <c r="B1517" s="4" t="s">
        <v>3784</v>
      </c>
    </row>
    <row r="1518" spans="1:2" ht="14.25" customHeight="1" x14ac:dyDescent="0.3">
      <c r="A1518" s="4" t="s">
        <v>3785</v>
      </c>
      <c r="B1518" s="4" t="s">
        <v>3786</v>
      </c>
    </row>
    <row r="1519" spans="1:2" ht="14.25" customHeight="1" x14ac:dyDescent="0.3">
      <c r="A1519" s="4" t="s">
        <v>3788</v>
      </c>
      <c r="B1519" s="4" t="s">
        <v>3789</v>
      </c>
    </row>
    <row r="1520" spans="1:2" ht="14.25" customHeight="1" x14ac:dyDescent="0.3">
      <c r="A1520" s="4" t="s">
        <v>3790</v>
      </c>
      <c r="B1520" s="4" t="s">
        <v>3791</v>
      </c>
    </row>
    <row r="1521" spans="1:2" ht="14.25" customHeight="1" x14ac:dyDescent="0.3">
      <c r="A1521" s="4" t="s">
        <v>3792</v>
      </c>
      <c r="B1521" s="4" t="s">
        <v>3793</v>
      </c>
    </row>
    <row r="1522" spans="1:2" ht="14.25" customHeight="1" x14ac:dyDescent="0.3">
      <c r="A1522" s="4" t="s">
        <v>3795</v>
      </c>
      <c r="B1522" s="4" t="s">
        <v>3796</v>
      </c>
    </row>
    <row r="1523" spans="1:2" ht="14.25" customHeight="1" x14ac:dyDescent="0.3">
      <c r="A1523" s="4" t="s">
        <v>3797</v>
      </c>
      <c r="B1523" s="4" t="s">
        <v>3798</v>
      </c>
    </row>
    <row r="1524" spans="1:2" ht="14.25" customHeight="1" x14ac:dyDescent="0.3">
      <c r="A1524" s="4" t="s">
        <v>3799</v>
      </c>
      <c r="B1524" s="4" t="s">
        <v>3800</v>
      </c>
    </row>
    <row r="1525" spans="1:2" ht="14.25" customHeight="1" x14ac:dyDescent="0.3">
      <c r="A1525" s="4" t="s">
        <v>3801</v>
      </c>
      <c r="B1525" s="4" t="s">
        <v>3802</v>
      </c>
    </row>
    <row r="1526" spans="1:2" ht="14.25" customHeight="1" x14ac:dyDescent="0.3">
      <c r="A1526" s="4" t="s">
        <v>3804</v>
      </c>
      <c r="B1526" s="4" t="s">
        <v>3805</v>
      </c>
    </row>
    <row r="1527" spans="1:2" ht="14.25" customHeight="1" x14ac:dyDescent="0.3">
      <c r="A1527" s="4" t="s">
        <v>3806</v>
      </c>
      <c r="B1527" s="4" t="s">
        <v>3807</v>
      </c>
    </row>
    <row r="1528" spans="1:2" ht="14.25" customHeight="1" x14ac:dyDescent="0.3">
      <c r="A1528" s="4" t="s">
        <v>3808</v>
      </c>
      <c r="B1528" s="4" t="s">
        <v>3809</v>
      </c>
    </row>
    <row r="1529" spans="1:2" ht="14.25" customHeight="1" x14ac:dyDescent="0.3">
      <c r="A1529" s="4" t="s">
        <v>3810</v>
      </c>
      <c r="B1529" s="4" t="s">
        <v>3811</v>
      </c>
    </row>
    <row r="1530" spans="1:2" ht="14.25" customHeight="1" x14ac:dyDescent="0.3">
      <c r="A1530" s="4" t="s">
        <v>3813</v>
      </c>
      <c r="B1530" s="4" t="s">
        <v>3814</v>
      </c>
    </row>
    <row r="1531" spans="1:2" ht="14.25" customHeight="1" x14ac:dyDescent="0.3">
      <c r="A1531" s="4" t="s">
        <v>3815</v>
      </c>
      <c r="B1531" s="4" t="s">
        <v>3816</v>
      </c>
    </row>
    <row r="1532" spans="1:2" ht="14.25" customHeight="1" x14ac:dyDescent="0.3">
      <c r="A1532" s="4" t="s">
        <v>3818</v>
      </c>
      <c r="B1532" s="4" t="s">
        <v>3819</v>
      </c>
    </row>
    <row r="1533" spans="1:2" ht="14.25" customHeight="1" x14ac:dyDescent="0.3">
      <c r="A1533" s="4" t="s">
        <v>3820</v>
      </c>
      <c r="B1533" s="4" t="s">
        <v>3821</v>
      </c>
    </row>
    <row r="1534" spans="1:2" ht="14.25" customHeight="1" x14ac:dyDescent="0.3">
      <c r="A1534" s="4" t="s">
        <v>3823</v>
      </c>
      <c r="B1534" s="4" t="s">
        <v>3824</v>
      </c>
    </row>
    <row r="1535" spans="1:2" ht="14.25" customHeight="1" x14ac:dyDescent="0.3">
      <c r="A1535" s="4" t="s">
        <v>3825</v>
      </c>
      <c r="B1535" s="4" t="s">
        <v>3826</v>
      </c>
    </row>
    <row r="1536" spans="1:2" ht="14.25" customHeight="1" x14ac:dyDescent="0.3">
      <c r="A1536" s="4" t="s">
        <v>3827</v>
      </c>
      <c r="B1536" s="4" t="s">
        <v>3828</v>
      </c>
    </row>
    <row r="1537" spans="1:2" ht="14.25" customHeight="1" x14ac:dyDescent="0.3">
      <c r="A1537" s="4" t="s">
        <v>3830</v>
      </c>
      <c r="B1537" s="4" t="s">
        <v>3831</v>
      </c>
    </row>
    <row r="1538" spans="1:2" ht="14.25" customHeight="1" x14ac:dyDescent="0.3">
      <c r="A1538" s="4" t="s">
        <v>3832</v>
      </c>
      <c r="B1538" s="4" t="s">
        <v>3833</v>
      </c>
    </row>
    <row r="1539" spans="1:2" ht="14.25" customHeight="1" x14ac:dyDescent="0.3">
      <c r="A1539" s="4" t="s">
        <v>3834</v>
      </c>
      <c r="B1539" s="4" t="s">
        <v>3836</v>
      </c>
    </row>
    <row r="1540" spans="1:2" ht="14.25" customHeight="1" x14ac:dyDescent="0.3">
      <c r="A1540" s="4" t="s">
        <v>3837</v>
      </c>
      <c r="B1540" s="4" t="s">
        <v>3838</v>
      </c>
    </row>
    <row r="1541" spans="1:2" ht="14.25" customHeight="1" x14ac:dyDescent="0.3">
      <c r="A1541" s="4" t="s">
        <v>3839</v>
      </c>
      <c r="B1541" s="4" t="s">
        <v>3840</v>
      </c>
    </row>
    <row r="1542" spans="1:2" ht="14.25" customHeight="1" x14ac:dyDescent="0.3">
      <c r="A1542" s="4" t="s">
        <v>3842</v>
      </c>
      <c r="B1542" s="4" t="s">
        <v>3843</v>
      </c>
    </row>
    <row r="1543" spans="1:2" ht="14.25" customHeight="1" x14ac:dyDescent="0.3">
      <c r="A1543" s="4" t="s">
        <v>3844</v>
      </c>
      <c r="B1543" s="4" t="s">
        <v>3845</v>
      </c>
    </row>
    <row r="1544" spans="1:2" ht="14.25" customHeight="1" x14ac:dyDescent="0.3">
      <c r="A1544" s="4" t="s">
        <v>3847</v>
      </c>
      <c r="B1544" s="4" t="s">
        <v>3848</v>
      </c>
    </row>
    <row r="1545" spans="1:2" ht="14.25" customHeight="1" x14ac:dyDescent="0.3">
      <c r="A1545" s="4" t="s">
        <v>3849</v>
      </c>
      <c r="B1545" s="4" t="s">
        <v>3850</v>
      </c>
    </row>
    <row r="1546" spans="1:2" ht="14.25" customHeight="1" x14ac:dyDescent="0.3">
      <c r="A1546" s="4" t="s">
        <v>3852</v>
      </c>
      <c r="B1546" s="4" t="s">
        <v>3853</v>
      </c>
    </row>
    <row r="1547" spans="1:2" ht="14.25" customHeight="1" x14ac:dyDescent="0.3">
      <c r="A1547" s="4" t="s">
        <v>3854</v>
      </c>
      <c r="B1547" s="4" t="s">
        <v>3855</v>
      </c>
    </row>
    <row r="1548" spans="1:2" ht="14.25" customHeight="1" x14ac:dyDescent="0.3">
      <c r="A1548" s="4" t="s">
        <v>3857</v>
      </c>
      <c r="B1548" s="4" t="s">
        <v>3858</v>
      </c>
    </row>
    <row r="1549" spans="1:2" ht="14.25" customHeight="1" x14ac:dyDescent="0.3">
      <c r="A1549" s="4" t="s">
        <v>3859</v>
      </c>
      <c r="B1549" s="4" t="s">
        <v>3860</v>
      </c>
    </row>
    <row r="1550" spans="1:2" ht="14.25" customHeight="1" x14ac:dyDescent="0.3">
      <c r="A1550" s="4" t="s">
        <v>3862</v>
      </c>
      <c r="B1550" s="4" t="s">
        <v>3863</v>
      </c>
    </row>
    <row r="1551" spans="1:2" ht="14.25" customHeight="1" x14ac:dyDescent="0.3">
      <c r="A1551" s="4" t="s">
        <v>3864</v>
      </c>
      <c r="B1551" s="4" t="s">
        <v>3865</v>
      </c>
    </row>
    <row r="1552" spans="1:2" ht="14.25" customHeight="1" x14ac:dyDescent="0.3">
      <c r="A1552" s="4" t="s">
        <v>3866</v>
      </c>
      <c r="B1552" s="4" t="s">
        <v>3868</v>
      </c>
    </row>
    <row r="1553" spans="1:2" ht="14.25" customHeight="1" x14ac:dyDescent="0.3">
      <c r="A1553" s="4" t="s">
        <v>3869</v>
      </c>
      <c r="B1553" s="4" t="s">
        <v>3870</v>
      </c>
    </row>
    <row r="1554" spans="1:2" ht="14.25" customHeight="1" x14ac:dyDescent="0.3">
      <c r="A1554" s="4" t="s">
        <v>3871</v>
      </c>
      <c r="B1554" s="4" t="s">
        <v>3872</v>
      </c>
    </row>
    <row r="1555" spans="1:2" ht="14.25" customHeight="1" x14ac:dyDescent="0.3">
      <c r="A1555" s="4" t="s">
        <v>3874</v>
      </c>
      <c r="B1555" s="4" t="s">
        <v>3875</v>
      </c>
    </row>
    <row r="1556" spans="1:2" ht="14.25" customHeight="1" x14ac:dyDescent="0.3">
      <c r="A1556" s="4" t="s">
        <v>3876</v>
      </c>
      <c r="B1556" s="4" t="s">
        <v>3877</v>
      </c>
    </row>
    <row r="1557" spans="1:2" ht="14.25" customHeight="1" x14ac:dyDescent="0.3">
      <c r="A1557" s="4" t="s">
        <v>3879</v>
      </c>
      <c r="B1557" s="4" t="s">
        <v>3880</v>
      </c>
    </row>
    <row r="1558" spans="1:2" ht="14.25" customHeight="1" x14ac:dyDescent="0.3">
      <c r="A1558" s="4" t="s">
        <v>3881</v>
      </c>
      <c r="B1558" s="4" t="s">
        <v>3882</v>
      </c>
    </row>
    <row r="1559" spans="1:2" ht="14.25" customHeight="1" x14ac:dyDescent="0.3">
      <c r="A1559" s="4" t="s">
        <v>3884</v>
      </c>
      <c r="B1559" s="4" t="s">
        <v>3885</v>
      </c>
    </row>
    <row r="1560" spans="1:2" ht="14.25" customHeight="1" x14ac:dyDescent="0.3">
      <c r="A1560" s="4" t="s">
        <v>3886</v>
      </c>
      <c r="B1560" s="4" t="s">
        <v>3887</v>
      </c>
    </row>
    <row r="1561" spans="1:2" ht="14.25" customHeight="1" x14ac:dyDescent="0.3">
      <c r="A1561" s="4" t="s">
        <v>3888</v>
      </c>
      <c r="B1561" s="4" t="s">
        <v>3889</v>
      </c>
    </row>
    <row r="1562" spans="1:2" ht="14.25" customHeight="1" x14ac:dyDescent="0.3">
      <c r="A1562" s="4" t="s">
        <v>3891</v>
      </c>
      <c r="B1562" s="4" t="s">
        <v>3892</v>
      </c>
    </row>
    <row r="1563" spans="1:2" ht="14.25" customHeight="1" x14ac:dyDescent="0.3">
      <c r="A1563" s="4" t="s">
        <v>3893</v>
      </c>
      <c r="B1563" s="4" t="s">
        <v>3894</v>
      </c>
    </row>
    <row r="1564" spans="1:2" ht="14.25" customHeight="1" x14ac:dyDescent="0.3">
      <c r="A1564" s="4" t="s">
        <v>3895</v>
      </c>
      <c r="B1564" s="4" t="s">
        <v>3897</v>
      </c>
    </row>
    <row r="1565" spans="1:2" ht="14.25" customHeight="1" x14ac:dyDescent="0.3">
      <c r="A1565" s="4" t="s">
        <v>3898</v>
      </c>
      <c r="B1565" s="4" t="s">
        <v>3899</v>
      </c>
    </row>
    <row r="1566" spans="1:2" ht="14.25" customHeight="1" x14ac:dyDescent="0.3">
      <c r="A1566" s="4" t="s">
        <v>3900</v>
      </c>
      <c r="B1566" s="4" t="s">
        <v>3901</v>
      </c>
    </row>
    <row r="1567" spans="1:2" ht="14.25" customHeight="1" x14ac:dyDescent="0.3">
      <c r="A1567" s="4" t="s">
        <v>3902</v>
      </c>
      <c r="B1567" s="4" t="s">
        <v>3903</v>
      </c>
    </row>
    <row r="1568" spans="1:2" ht="14.25" customHeight="1" x14ac:dyDescent="0.3">
      <c r="A1568" s="4" t="s">
        <v>3905</v>
      </c>
      <c r="B1568" s="4" t="s">
        <v>3906</v>
      </c>
    </row>
    <row r="1569" spans="1:2" ht="14.25" customHeight="1" x14ac:dyDescent="0.3">
      <c r="A1569" s="4" t="s">
        <v>3907</v>
      </c>
      <c r="B1569" s="4" t="s">
        <v>3908</v>
      </c>
    </row>
    <row r="1570" spans="1:2" ht="14.25" customHeight="1" x14ac:dyDescent="0.3">
      <c r="A1570" s="4" t="s">
        <v>3909</v>
      </c>
      <c r="B1570" s="4" t="s">
        <v>3910</v>
      </c>
    </row>
    <row r="1571" spans="1:2" ht="14.25" customHeight="1" x14ac:dyDescent="0.3">
      <c r="A1571" s="4" t="s">
        <v>3912</v>
      </c>
      <c r="B1571" s="4" t="s">
        <v>3913</v>
      </c>
    </row>
    <row r="1572" spans="1:2" ht="14.25" customHeight="1" x14ac:dyDescent="0.3">
      <c r="A1572" s="4" t="s">
        <v>3914</v>
      </c>
      <c r="B1572" s="4" t="s">
        <v>3915</v>
      </c>
    </row>
    <row r="1573" spans="1:2" ht="14.25" customHeight="1" x14ac:dyDescent="0.3">
      <c r="A1573" s="4" t="s">
        <v>3916</v>
      </c>
      <c r="B1573" s="4" t="s">
        <v>3917</v>
      </c>
    </row>
    <row r="1574" spans="1:2" ht="14.25" customHeight="1" x14ac:dyDescent="0.3">
      <c r="A1574" s="4" t="s">
        <v>3919</v>
      </c>
      <c r="B1574" s="4" t="s">
        <v>3920</v>
      </c>
    </row>
    <row r="1575" spans="1:2" ht="14.25" customHeight="1" x14ac:dyDescent="0.3">
      <c r="A1575" s="4" t="s">
        <v>3921</v>
      </c>
      <c r="B1575" s="4" t="s">
        <v>3922</v>
      </c>
    </row>
    <row r="1576" spans="1:2" ht="14.25" customHeight="1" x14ac:dyDescent="0.3">
      <c r="A1576" s="4" t="s">
        <v>3924</v>
      </c>
      <c r="B1576" s="4" t="s">
        <v>3925</v>
      </c>
    </row>
    <row r="1577" spans="1:2" ht="14.25" customHeight="1" x14ac:dyDescent="0.3">
      <c r="A1577" s="4" t="s">
        <v>3926</v>
      </c>
      <c r="B1577" s="4" t="s">
        <v>3927</v>
      </c>
    </row>
    <row r="1578" spans="1:2" ht="14.25" customHeight="1" x14ac:dyDescent="0.3">
      <c r="A1578" s="4" t="s">
        <v>3929</v>
      </c>
      <c r="B1578" s="4" t="s">
        <v>3930</v>
      </c>
    </row>
    <row r="1579" spans="1:2" ht="14.25" customHeight="1" x14ac:dyDescent="0.3">
      <c r="A1579" s="4" t="s">
        <v>3931</v>
      </c>
      <c r="B1579" s="4" t="s">
        <v>3932</v>
      </c>
    </row>
    <row r="1580" spans="1:2" ht="14.25" customHeight="1" x14ac:dyDescent="0.3">
      <c r="A1580" s="4" t="s">
        <v>3933</v>
      </c>
      <c r="B1580" s="4" t="s">
        <v>3935</v>
      </c>
    </row>
    <row r="1581" spans="1:2" ht="14.25" customHeight="1" x14ac:dyDescent="0.3">
      <c r="A1581" s="4" t="s">
        <v>3936</v>
      </c>
      <c r="B1581" s="4" t="s">
        <v>3937</v>
      </c>
    </row>
    <row r="1582" spans="1:2" ht="14.25" customHeight="1" x14ac:dyDescent="0.3">
      <c r="A1582" s="4" t="s">
        <v>3938</v>
      </c>
      <c r="B1582" s="4" t="s">
        <v>3939</v>
      </c>
    </row>
    <row r="1583" spans="1:2" ht="14.25" customHeight="1" x14ac:dyDescent="0.3">
      <c r="A1583" s="4" t="s">
        <v>3941</v>
      </c>
      <c r="B1583" s="4" t="s">
        <v>3942</v>
      </c>
    </row>
    <row r="1584" spans="1:2" ht="14.25" customHeight="1" x14ac:dyDescent="0.3">
      <c r="A1584" s="4" t="s">
        <v>3943</v>
      </c>
      <c r="B1584" s="4" t="s">
        <v>3944</v>
      </c>
    </row>
    <row r="1585" spans="1:2" ht="14.25" customHeight="1" x14ac:dyDescent="0.3">
      <c r="A1585" s="4" t="s">
        <v>3945</v>
      </c>
      <c r="B1585" s="4" t="s">
        <v>3947</v>
      </c>
    </row>
    <row r="1586" spans="1:2" ht="14.25" customHeight="1" x14ac:dyDescent="0.3">
      <c r="A1586" s="4" t="s">
        <v>3948</v>
      </c>
      <c r="B1586" s="4" t="s">
        <v>3949</v>
      </c>
    </row>
    <row r="1587" spans="1:2" ht="14.25" customHeight="1" x14ac:dyDescent="0.3">
      <c r="A1587" s="4" t="s">
        <v>3950</v>
      </c>
      <c r="B1587" s="4" t="s">
        <v>3951</v>
      </c>
    </row>
    <row r="1588" spans="1:2" ht="14.25" customHeight="1" x14ac:dyDescent="0.3">
      <c r="A1588" s="4" t="s">
        <v>3952</v>
      </c>
      <c r="B1588" s="4" t="s">
        <v>3953</v>
      </c>
    </row>
    <row r="1589" spans="1:2" ht="14.25" customHeight="1" x14ac:dyDescent="0.3">
      <c r="A1589" s="4" t="s">
        <v>3954</v>
      </c>
      <c r="B1589" s="4" t="s">
        <v>3955</v>
      </c>
    </row>
    <row r="1590" spans="1:2" ht="14.25" customHeight="1" x14ac:dyDescent="0.3">
      <c r="A1590" s="4" t="s">
        <v>3957</v>
      </c>
      <c r="B1590" s="4" t="s">
        <v>3958</v>
      </c>
    </row>
    <row r="1591" spans="1:2" ht="14.25" customHeight="1" x14ac:dyDescent="0.3">
      <c r="A1591" s="4" t="s">
        <v>3959</v>
      </c>
      <c r="B1591" s="4" t="s">
        <v>3960</v>
      </c>
    </row>
    <row r="1592" spans="1:2" ht="14.25" customHeight="1" x14ac:dyDescent="0.3">
      <c r="A1592" s="4" t="s">
        <v>3962</v>
      </c>
      <c r="B1592" s="4" t="s">
        <v>3963</v>
      </c>
    </row>
    <row r="1593" spans="1:2" ht="14.25" customHeight="1" x14ac:dyDescent="0.3">
      <c r="A1593" s="4" t="s">
        <v>3964</v>
      </c>
      <c r="B1593" s="4" t="s">
        <v>3965</v>
      </c>
    </row>
    <row r="1594" spans="1:2" ht="14.25" customHeight="1" x14ac:dyDescent="0.3">
      <c r="A1594" s="4" t="s">
        <v>3967</v>
      </c>
      <c r="B1594" s="4" t="s">
        <v>3968</v>
      </c>
    </row>
    <row r="1595" spans="1:2" ht="14.25" customHeight="1" x14ac:dyDescent="0.3">
      <c r="A1595" s="4" t="s">
        <v>3969</v>
      </c>
      <c r="B1595" s="4" t="s">
        <v>3970</v>
      </c>
    </row>
    <row r="1596" spans="1:2" ht="14.25" customHeight="1" x14ac:dyDescent="0.3">
      <c r="A1596" s="4" t="s">
        <v>3971</v>
      </c>
      <c r="B1596" s="4" t="s">
        <v>3972</v>
      </c>
    </row>
    <row r="1597" spans="1:2" ht="14.25" customHeight="1" x14ac:dyDescent="0.3">
      <c r="A1597" s="4" t="s">
        <v>3974</v>
      </c>
      <c r="B1597" s="4" t="s">
        <v>3975</v>
      </c>
    </row>
    <row r="1598" spans="1:2" ht="14.25" customHeight="1" x14ac:dyDescent="0.3">
      <c r="A1598" s="4" t="s">
        <v>3976</v>
      </c>
      <c r="B1598" s="4" t="s">
        <v>3977</v>
      </c>
    </row>
    <row r="1599" spans="1:2" ht="14.25" customHeight="1" x14ac:dyDescent="0.3">
      <c r="A1599" s="4" t="s">
        <v>3979</v>
      </c>
      <c r="B1599" s="4" t="s">
        <v>3980</v>
      </c>
    </row>
    <row r="1600" spans="1:2" ht="14.25" customHeight="1" x14ac:dyDescent="0.3">
      <c r="A1600" s="4" t="s">
        <v>3981</v>
      </c>
      <c r="B1600" s="4" t="s">
        <v>3982</v>
      </c>
    </row>
    <row r="1601" spans="1:2" ht="14.25" customHeight="1" x14ac:dyDescent="0.3">
      <c r="A1601" s="4" t="s">
        <v>3984</v>
      </c>
      <c r="B1601" s="4" t="s">
        <v>3985</v>
      </c>
    </row>
    <row r="1602" spans="1:2" ht="14.25" customHeight="1" x14ac:dyDescent="0.3">
      <c r="A1602" s="4" t="s">
        <v>3983</v>
      </c>
      <c r="B1602" s="4" t="s">
        <v>3986</v>
      </c>
    </row>
    <row r="1603" spans="1:2" ht="14.25" customHeight="1" x14ac:dyDescent="0.3">
      <c r="A1603" s="4" t="s">
        <v>3978</v>
      </c>
      <c r="B1603" s="4" t="s">
        <v>3987</v>
      </c>
    </row>
    <row r="1604" spans="1:2" ht="14.25" customHeight="1" x14ac:dyDescent="0.3">
      <c r="A1604" s="4" t="s">
        <v>3973</v>
      </c>
      <c r="B1604" s="4" t="s">
        <v>3988</v>
      </c>
    </row>
    <row r="1605" spans="1:2" ht="14.25" customHeight="1" x14ac:dyDescent="0.3">
      <c r="A1605" s="4" t="s">
        <v>3966</v>
      </c>
      <c r="B1605" s="4" t="s">
        <v>3989</v>
      </c>
    </row>
    <row r="1606" spans="1:2" ht="14.25" customHeight="1" x14ac:dyDescent="0.3">
      <c r="A1606" s="4" t="s">
        <v>3961</v>
      </c>
      <c r="B1606" s="4" t="s">
        <v>3990</v>
      </c>
    </row>
    <row r="1607" spans="1:2" ht="14.25" customHeight="1" x14ac:dyDescent="0.3">
      <c r="A1607" s="4" t="s">
        <v>3956</v>
      </c>
      <c r="B1607" s="4" t="s">
        <v>3991</v>
      </c>
    </row>
    <row r="1608" spans="1:2" ht="14.25" customHeight="1" x14ac:dyDescent="0.3">
      <c r="A1608" s="4" t="s">
        <v>3946</v>
      </c>
      <c r="B1608" s="4" t="s">
        <v>3992</v>
      </c>
    </row>
    <row r="1609" spans="1:2" ht="14.25" customHeight="1" x14ac:dyDescent="0.3">
      <c r="A1609" s="4" t="s">
        <v>3940</v>
      </c>
      <c r="B1609" s="4" t="s">
        <v>3993</v>
      </c>
    </row>
    <row r="1610" spans="1:2" ht="14.25" customHeight="1" x14ac:dyDescent="0.3">
      <c r="A1610" s="4" t="s">
        <v>3934</v>
      </c>
      <c r="B1610" s="4" t="s">
        <v>3994</v>
      </c>
    </row>
    <row r="1611" spans="1:2" ht="14.25" customHeight="1" x14ac:dyDescent="0.3">
      <c r="A1611" s="4" t="s">
        <v>3928</v>
      </c>
      <c r="B1611" s="4" t="s">
        <v>3995</v>
      </c>
    </row>
    <row r="1612" spans="1:2" ht="14.25" customHeight="1" x14ac:dyDescent="0.3">
      <c r="A1612" s="4" t="s">
        <v>3923</v>
      </c>
      <c r="B1612" s="4" t="s">
        <v>3996</v>
      </c>
    </row>
    <row r="1613" spans="1:2" ht="14.25" customHeight="1" x14ac:dyDescent="0.3">
      <c r="A1613" s="4" t="s">
        <v>3918</v>
      </c>
      <c r="B1613" s="4" t="s">
        <v>3997</v>
      </c>
    </row>
    <row r="1614" spans="1:2" ht="14.25" customHeight="1" x14ac:dyDescent="0.3">
      <c r="A1614" s="4" t="s">
        <v>3911</v>
      </c>
      <c r="B1614" s="4" t="s">
        <v>3998</v>
      </c>
    </row>
    <row r="1615" spans="1:2" ht="14.25" customHeight="1" x14ac:dyDescent="0.3">
      <c r="A1615" s="4" t="s">
        <v>3904</v>
      </c>
      <c r="B1615" s="4" t="s">
        <v>3999</v>
      </c>
    </row>
    <row r="1616" spans="1:2" ht="14.25" customHeight="1" x14ac:dyDescent="0.3">
      <c r="A1616" s="4" t="s">
        <v>3896</v>
      </c>
      <c r="B1616" s="4" t="s">
        <v>4000</v>
      </c>
    </row>
    <row r="1617" spans="1:2" ht="14.25" customHeight="1" x14ac:dyDescent="0.3">
      <c r="A1617" s="4" t="s">
        <v>3890</v>
      </c>
      <c r="B1617" s="4" t="s">
        <v>4001</v>
      </c>
    </row>
    <row r="1618" spans="1:2" ht="14.25" customHeight="1" x14ac:dyDescent="0.3">
      <c r="A1618" s="4" t="s">
        <v>3883</v>
      </c>
      <c r="B1618" s="4" t="s">
        <v>4002</v>
      </c>
    </row>
    <row r="1619" spans="1:2" ht="14.25" customHeight="1" x14ac:dyDescent="0.3">
      <c r="A1619" s="4" t="s">
        <v>3878</v>
      </c>
      <c r="B1619" s="4" t="s">
        <v>4003</v>
      </c>
    </row>
    <row r="1620" spans="1:2" ht="14.25" customHeight="1" x14ac:dyDescent="0.3">
      <c r="A1620" s="4" t="s">
        <v>3873</v>
      </c>
      <c r="B1620" s="4" t="s">
        <v>4004</v>
      </c>
    </row>
    <row r="1621" spans="1:2" ht="14.25" customHeight="1" x14ac:dyDescent="0.3">
      <c r="A1621" s="4" t="s">
        <v>3867</v>
      </c>
      <c r="B1621" s="4" t="s">
        <v>4005</v>
      </c>
    </row>
    <row r="1622" spans="1:2" ht="14.25" customHeight="1" x14ac:dyDescent="0.3">
      <c r="A1622" s="4" t="s">
        <v>3861</v>
      </c>
      <c r="B1622" s="4" t="s">
        <v>4006</v>
      </c>
    </row>
    <row r="1623" spans="1:2" ht="14.25" customHeight="1" x14ac:dyDescent="0.3">
      <c r="A1623" s="4" t="s">
        <v>3856</v>
      </c>
      <c r="B1623" s="4" t="s">
        <v>4007</v>
      </c>
    </row>
    <row r="1624" spans="1:2" ht="14.25" customHeight="1" x14ac:dyDescent="0.3">
      <c r="A1624" s="4" t="s">
        <v>3851</v>
      </c>
      <c r="B1624" s="4" t="s">
        <v>4008</v>
      </c>
    </row>
    <row r="1625" spans="1:2" ht="14.25" customHeight="1" x14ac:dyDescent="0.3">
      <c r="A1625" s="4" t="s">
        <v>3846</v>
      </c>
      <c r="B1625" s="4" t="s">
        <v>4009</v>
      </c>
    </row>
    <row r="1626" spans="1:2" ht="14.25" customHeight="1" x14ac:dyDescent="0.3">
      <c r="A1626" s="4" t="s">
        <v>3841</v>
      </c>
      <c r="B1626" s="4" t="s">
        <v>4010</v>
      </c>
    </row>
    <row r="1627" spans="1:2" ht="14.25" customHeight="1" x14ac:dyDescent="0.3">
      <c r="A1627" s="4" t="s">
        <v>3835</v>
      </c>
      <c r="B1627" s="4" t="s">
        <v>4011</v>
      </c>
    </row>
    <row r="1628" spans="1:2" ht="14.25" customHeight="1" x14ac:dyDescent="0.3">
      <c r="A1628" s="4" t="s">
        <v>3829</v>
      </c>
      <c r="B1628" s="4" t="s">
        <v>4012</v>
      </c>
    </row>
    <row r="1629" spans="1:2" ht="14.25" customHeight="1" x14ac:dyDescent="0.3">
      <c r="A1629" s="4" t="s">
        <v>3822</v>
      </c>
      <c r="B1629" s="4" t="s">
        <v>4013</v>
      </c>
    </row>
    <row r="1630" spans="1:2" ht="14.25" customHeight="1" x14ac:dyDescent="0.3">
      <c r="A1630" s="4" t="s">
        <v>3817</v>
      </c>
      <c r="B1630" s="4" t="s">
        <v>4014</v>
      </c>
    </row>
    <row r="1631" spans="1:2" ht="14.25" customHeight="1" x14ac:dyDescent="0.3">
      <c r="A1631" s="4" t="s">
        <v>3812</v>
      </c>
      <c r="B1631" s="4" t="s">
        <v>4015</v>
      </c>
    </row>
    <row r="1632" spans="1:2" ht="14.25" customHeight="1" x14ac:dyDescent="0.3">
      <c r="A1632" s="4" t="s">
        <v>3803</v>
      </c>
      <c r="B1632" s="4" t="s">
        <v>4016</v>
      </c>
    </row>
    <row r="1633" spans="1:2" ht="14.25" customHeight="1" x14ac:dyDescent="0.3">
      <c r="A1633" s="4" t="s">
        <v>3794</v>
      </c>
      <c r="B1633" s="4" t="s">
        <v>4017</v>
      </c>
    </row>
    <row r="1634" spans="1:2" ht="14.25" customHeight="1" x14ac:dyDescent="0.3">
      <c r="A1634" s="4" t="s">
        <v>3787</v>
      </c>
      <c r="B1634" s="4" t="s">
        <v>4018</v>
      </c>
    </row>
    <row r="1635" spans="1:2" ht="14.25" customHeight="1" x14ac:dyDescent="0.3">
      <c r="A1635" s="4" t="s">
        <v>3778</v>
      </c>
      <c r="B1635" s="4" t="s">
        <v>4019</v>
      </c>
    </row>
    <row r="1636" spans="1:2" ht="14.25" customHeight="1" x14ac:dyDescent="0.3">
      <c r="A1636" s="4" t="s">
        <v>3771</v>
      </c>
      <c r="B1636" s="4" t="s">
        <v>4020</v>
      </c>
    </row>
    <row r="1637" spans="1:2" ht="14.25" customHeight="1" x14ac:dyDescent="0.3">
      <c r="A1637" s="4" t="s">
        <v>3765</v>
      </c>
      <c r="B1637" s="4" t="s">
        <v>4021</v>
      </c>
    </row>
    <row r="1638" spans="1:2" ht="14.25" customHeight="1" x14ac:dyDescent="0.3">
      <c r="A1638" s="4" t="s">
        <v>3757</v>
      </c>
      <c r="B1638" s="4" t="s">
        <v>4022</v>
      </c>
    </row>
    <row r="1639" spans="1:2" ht="14.25" customHeight="1" x14ac:dyDescent="0.3">
      <c r="A1639" s="4" t="s">
        <v>3750</v>
      </c>
      <c r="B1639" s="4" t="s">
        <v>4023</v>
      </c>
    </row>
    <row r="1640" spans="1:2" ht="14.25" customHeight="1" x14ac:dyDescent="0.3">
      <c r="A1640" s="4" t="s">
        <v>3741</v>
      </c>
      <c r="B1640" s="4" t="s">
        <v>4024</v>
      </c>
    </row>
    <row r="1641" spans="1:2" ht="14.25" customHeight="1" x14ac:dyDescent="0.3">
      <c r="A1641" s="4" t="s">
        <v>3733</v>
      </c>
      <c r="B1641" s="4" t="s">
        <v>4025</v>
      </c>
    </row>
    <row r="1642" spans="1:2" ht="14.25" customHeight="1" x14ac:dyDescent="0.3">
      <c r="A1642" s="4" t="s">
        <v>3725</v>
      </c>
      <c r="B1642" s="4" t="s">
        <v>4026</v>
      </c>
    </row>
    <row r="1643" spans="1:2" ht="14.25" customHeight="1" x14ac:dyDescent="0.3">
      <c r="A1643" s="4" t="s">
        <v>3718</v>
      </c>
      <c r="B1643" s="4" t="s">
        <v>4027</v>
      </c>
    </row>
    <row r="1644" spans="1:2" ht="14.25" customHeight="1" x14ac:dyDescent="0.3">
      <c r="A1644" s="4" t="s">
        <v>3711</v>
      </c>
      <c r="B1644" s="4" t="s">
        <v>4028</v>
      </c>
    </row>
    <row r="1645" spans="1:2" ht="14.25" customHeight="1" x14ac:dyDescent="0.3">
      <c r="A1645" s="4" t="s">
        <v>3705</v>
      </c>
      <c r="B1645" s="4" t="s">
        <v>4029</v>
      </c>
    </row>
    <row r="1646" spans="1:2" ht="14.25" customHeight="1" x14ac:dyDescent="0.3">
      <c r="A1646" s="4" t="s">
        <v>3699</v>
      </c>
      <c r="B1646" s="4" t="s">
        <v>4030</v>
      </c>
    </row>
    <row r="1647" spans="1:2" ht="14.25" customHeight="1" x14ac:dyDescent="0.3">
      <c r="A1647" s="4" t="s">
        <v>3694</v>
      </c>
      <c r="B1647" s="4" t="s">
        <v>4031</v>
      </c>
    </row>
    <row r="1648" spans="1:2" ht="14.25" customHeight="1" x14ac:dyDescent="0.3">
      <c r="A1648" s="4" t="s">
        <v>3689</v>
      </c>
      <c r="B1648" s="4" t="s">
        <v>4032</v>
      </c>
    </row>
    <row r="1649" spans="1:2" ht="14.25" customHeight="1" x14ac:dyDescent="0.3">
      <c r="A1649" s="4" t="s">
        <v>3684</v>
      </c>
      <c r="B1649" s="4" t="s">
        <v>4033</v>
      </c>
    </row>
    <row r="1650" spans="1:2" ht="14.25" customHeight="1" x14ac:dyDescent="0.3">
      <c r="A1650" s="4" t="s">
        <v>3679</v>
      </c>
      <c r="B1650" s="4" t="s">
        <v>4034</v>
      </c>
    </row>
    <row r="1651" spans="1:2" ht="14.25" customHeight="1" x14ac:dyDescent="0.3">
      <c r="A1651" s="4" t="s">
        <v>3674</v>
      </c>
      <c r="B1651" s="4" t="s">
        <v>4035</v>
      </c>
    </row>
    <row r="1652" spans="1:2" ht="14.25" customHeight="1" x14ac:dyDescent="0.3">
      <c r="A1652" s="4" t="s">
        <v>3669</v>
      </c>
      <c r="B1652" s="4" t="s">
        <v>4036</v>
      </c>
    </row>
    <row r="1653" spans="1:2" ht="14.25" customHeight="1" x14ac:dyDescent="0.3">
      <c r="A1653" s="4" t="s">
        <v>3665</v>
      </c>
      <c r="B1653" s="4" t="s">
        <v>4037</v>
      </c>
    </row>
    <row r="1654" spans="1:2" ht="14.25" customHeight="1" x14ac:dyDescent="0.3">
      <c r="A1654" s="4" t="s">
        <v>3661</v>
      </c>
      <c r="B1654" s="4" t="s">
        <v>4038</v>
      </c>
    </row>
    <row r="1655" spans="1:2" ht="14.25" customHeight="1" x14ac:dyDescent="0.3">
      <c r="A1655" s="4" t="s">
        <v>3656</v>
      </c>
      <c r="B1655" s="4" t="s">
        <v>4039</v>
      </c>
    </row>
    <row r="1656" spans="1:2" ht="14.25" customHeight="1" x14ac:dyDescent="0.3">
      <c r="A1656" s="4" t="s">
        <v>3653</v>
      </c>
      <c r="B1656" s="4" t="s">
        <v>4040</v>
      </c>
    </row>
    <row r="1657" spans="1:2" ht="14.25" customHeight="1" x14ac:dyDescent="0.3">
      <c r="A1657" s="4" t="s">
        <v>3650</v>
      </c>
      <c r="B1657" s="4" t="s">
        <v>4041</v>
      </c>
    </row>
    <row r="1658" spans="1:2" ht="14.25" customHeight="1" x14ac:dyDescent="0.3">
      <c r="A1658" s="4" t="s">
        <v>3645</v>
      </c>
      <c r="B1658" s="4" t="s">
        <v>4042</v>
      </c>
    </row>
    <row r="1659" spans="1:2" ht="14.25" customHeight="1" x14ac:dyDescent="0.3">
      <c r="A1659" s="4" t="s">
        <v>3641</v>
      </c>
      <c r="B1659" s="4" t="s">
        <v>4043</v>
      </c>
    </row>
    <row r="1660" spans="1:2" ht="14.25" customHeight="1" x14ac:dyDescent="0.3">
      <c r="A1660" s="4" t="s">
        <v>3637</v>
      </c>
      <c r="B1660" s="4" t="s">
        <v>4044</v>
      </c>
    </row>
    <row r="1661" spans="1:2" ht="14.25" customHeight="1" x14ac:dyDescent="0.3">
      <c r="A1661" s="4" t="s">
        <v>3634</v>
      </c>
      <c r="B1661" s="4" t="s">
        <v>4045</v>
      </c>
    </row>
    <row r="1662" spans="1:2" ht="14.25" customHeight="1" x14ac:dyDescent="0.3">
      <c r="A1662" s="4" t="s">
        <v>3629</v>
      </c>
      <c r="B1662" s="4" t="s">
        <v>4046</v>
      </c>
    </row>
    <row r="1663" spans="1:2" ht="14.25" customHeight="1" x14ac:dyDescent="0.3">
      <c r="A1663" s="4" t="s">
        <v>3625</v>
      </c>
      <c r="B1663" s="4" t="s">
        <v>4047</v>
      </c>
    </row>
    <row r="1664" spans="1:2" ht="14.25" customHeight="1" x14ac:dyDescent="0.3">
      <c r="A1664" s="4" t="s">
        <v>3590</v>
      </c>
      <c r="B1664" s="4" t="s">
        <v>4048</v>
      </c>
    </row>
    <row r="1665" spans="1:2" ht="14.25" customHeight="1" x14ac:dyDescent="0.3">
      <c r="A1665" s="4" t="s">
        <v>3585</v>
      </c>
      <c r="B1665" s="4" t="s">
        <v>4049</v>
      </c>
    </row>
    <row r="1666" spans="1:2" ht="14.25" customHeight="1" x14ac:dyDescent="0.3">
      <c r="A1666" s="4" t="s">
        <v>3580</v>
      </c>
      <c r="B1666" s="4" t="s">
        <v>4050</v>
      </c>
    </row>
    <row r="1667" spans="1:2" ht="14.25" customHeight="1" x14ac:dyDescent="0.3">
      <c r="A1667" s="4" t="s">
        <v>3575</v>
      </c>
      <c r="B1667" s="4" t="s">
        <v>4051</v>
      </c>
    </row>
    <row r="1668" spans="1:2" ht="14.25" customHeight="1" x14ac:dyDescent="0.3">
      <c r="A1668" s="4" t="s">
        <v>3571</v>
      </c>
      <c r="B1668" s="4" t="s">
        <v>4052</v>
      </c>
    </row>
    <row r="1669" spans="1:2" ht="14.25" customHeight="1" x14ac:dyDescent="0.3">
      <c r="A1669" s="4" t="s">
        <v>3566</v>
      </c>
      <c r="B1669" s="4" t="s">
        <v>4053</v>
      </c>
    </row>
    <row r="1670" spans="1:2" ht="14.25" customHeight="1" x14ac:dyDescent="0.3">
      <c r="A1670" s="4" t="s">
        <v>3561</v>
      </c>
      <c r="B1670" s="4" t="s">
        <v>4054</v>
      </c>
    </row>
    <row r="1671" spans="1:2" ht="14.25" customHeight="1" x14ac:dyDescent="0.3">
      <c r="A1671" s="4" t="s">
        <v>3556</v>
      </c>
      <c r="B1671" s="4" t="s">
        <v>4055</v>
      </c>
    </row>
    <row r="1672" spans="1:2" ht="14.25" customHeight="1" x14ac:dyDescent="0.3">
      <c r="A1672" s="4" t="s">
        <v>3551</v>
      </c>
      <c r="B1672" s="4" t="s">
        <v>4056</v>
      </c>
    </row>
    <row r="1673" spans="1:2" ht="14.25" customHeight="1" x14ac:dyDescent="0.3">
      <c r="A1673" s="4" t="s">
        <v>3548</v>
      </c>
      <c r="B1673" s="4" t="s">
        <v>4057</v>
      </c>
    </row>
    <row r="1674" spans="1:2" ht="14.25" customHeight="1" x14ac:dyDescent="0.3">
      <c r="A1674" s="4" t="s">
        <v>3543</v>
      </c>
      <c r="B1674" s="4" t="s">
        <v>4058</v>
      </c>
    </row>
    <row r="1675" spans="1:2" ht="14.25" customHeight="1" x14ac:dyDescent="0.3">
      <c r="A1675" s="4" t="s">
        <v>3540</v>
      </c>
      <c r="B1675" s="4" t="s">
        <v>4059</v>
      </c>
    </row>
    <row r="1676" spans="1:2" ht="14.25" customHeight="1" x14ac:dyDescent="0.3">
      <c r="A1676" s="4" t="s">
        <v>3535</v>
      </c>
      <c r="B1676" s="4" t="s">
        <v>4060</v>
      </c>
    </row>
    <row r="1677" spans="1:2" ht="14.25" customHeight="1" x14ac:dyDescent="0.3">
      <c r="A1677" s="4" t="s">
        <v>3530</v>
      </c>
      <c r="B1677" s="4" t="s">
        <v>4061</v>
      </c>
    </row>
    <row r="1678" spans="1:2" ht="14.25" customHeight="1" x14ac:dyDescent="0.3">
      <c r="A1678" s="4" t="s">
        <v>3526</v>
      </c>
      <c r="B1678" s="4" t="s">
        <v>4062</v>
      </c>
    </row>
    <row r="1679" spans="1:2" ht="14.25" customHeight="1" x14ac:dyDescent="0.3">
      <c r="A1679" s="4" t="s">
        <v>3522</v>
      </c>
      <c r="B1679" s="4" t="s">
        <v>4063</v>
      </c>
    </row>
    <row r="1680" spans="1:2" ht="14.25" customHeight="1" x14ac:dyDescent="0.3">
      <c r="A1680" s="4" t="s">
        <v>3517</v>
      </c>
      <c r="B1680" s="4" t="s">
        <v>4064</v>
      </c>
    </row>
    <row r="1681" spans="1:2" ht="14.25" customHeight="1" x14ac:dyDescent="0.3">
      <c r="A1681" s="4" t="s">
        <v>3512</v>
      </c>
      <c r="B1681" s="4" t="s">
        <v>4065</v>
      </c>
    </row>
    <row r="1682" spans="1:2" ht="14.25" customHeight="1" x14ac:dyDescent="0.3">
      <c r="A1682" s="4" t="s">
        <v>3508</v>
      </c>
      <c r="B1682" s="4" t="s">
        <v>4066</v>
      </c>
    </row>
    <row r="1683" spans="1:2" ht="14.25" customHeight="1" x14ac:dyDescent="0.3">
      <c r="A1683" s="4" t="s">
        <v>3504</v>
      </c>
      <c r="B1683" s="4" t="s">
        <v>4067</v>
      </c>
    </row>
    <row r="1684" spans="1:2" ht="14.25" customHeight="1" x14ac:dyDescent="0.3">
      <c r="A1684" s="4" t="s">
        <v>3499</v>
      </c>
      <c r="B1684" s="4" t="s">
        <v>4068</v>
      </c>
    </row>
    <row r="1685" spans="1:2" ht="14.25" customHeight="1" x14ac:dyDescent="0.3">
      <c r="A1685" s="4" t="s">
        <v>3494</v>
      </c>
      <c r="B1685" s="4" t="s">
        <v>4069</v>
      </c>
    </row>
    <row r="1686" spans="1:2" ht="14.25" customHeight="1" x14ac:dyDescent="0.3">
      <c r="A1686" s="4" t="s">
        <v>3489</v>
      </c>
      <c r="B1686" s="4" t="s">
        <v>4070</v>
      </c>
    </row>
    <row r="1687" spans="1:2" ht="14.25" customHeight="1" x14ac:dyDescent="0.3">
      <c r="A1687" s="4" t="s">
        <v>3484</v>
      </c>
      <c r="B1687" s="4" t="s">
        <v>4071</v>
      </c>
    </row>
    <row r="1688" spans="1:2" ht="14.25" customHeight="1" x14ac:dyDescent="0.3">
      <c r="A1688" s="4" t="s">
        <v>3479</v>
      </c>
      <c r="B1688" s="4" t="s">
        <v>4072</v>
      </c>
    </row>
    <row r="1689" spans="1:2" ht="14.25" customHeight="1" x14ac:dyDescent="0.3">
      <c r="A1689" s="4" t="s">
        <v>3474</v>
      </c>
      <c r="B1689" s="4" t="s">
        <v>4073</v>
      </c>
    </row>
    <row r="1690" spans="1:2" ht="14.25" customHeight="1" x14ac:dyDescent="0.3">
      <c r="A1690" s="4" t="s">
        <v>3469</v>
      </c>
      <c r="B1690" s="4" t="s">
        <v>4074</v>
      </c>
    </row>
    <row r="1691" spans="1:2" ht="14.25" customHeight="1" x14ac:dyDescent="0.3">
      <c r="A1691" s="4" t="s">
        <v>3464</v>
      </c>
      <c r="B1691" s="4" t="s">
        <v>4075</v>
      </c>
    </row>
    <row r="1692" spans="1:2" ht="14.25" customHeight="1" x14ac:dyDescent="0.3">
      <c r="A1692" s="4" t="s">
        <v>3458</v>
      </c>
      <c r="B1692" s="4" t="s">
        <v>4076</v>
      </c>
    </row>
    <row r="1693" spans="1:2" ht="14.25" customHeight="1" x14ac:dyDescent="0.3">
      <c r="A1693" s="4" t="s">
        <v>3453</v>
      </c>
      <c r="B1693" s="4" t="s">
        <v>4077</v>
      </c>
    </row>
    <row r="1694" spans="1:2" ht="14.25" customHeight="1" x14ac:dyDescent="0.3">
      <c r="A1694" s="4" t="s">
        <v>3448</v>
      </c>
      <c r="B1694" s="4" t="s">
        <v>4078</v>
      </c>
    </row>
    <row r="1695" spans="1:2" ht="14.25" customHeight="1" x14ac:dyDescent="0.3">
      <c r="A1695" s="4" t="s">
        <v>3443</v>
      </c>
      <c r="B1695" s="4" t="s">
        <v>4079</v>
      </c>
    </row>
    <row r="1696" spans="1:2" ht="14.25" customHeight="1" x14ac:dyDescent="0.3">
      <c r="A1696" s="4" t="s">
        <v>3437</v>
      </c>
      <c r="B1696" s="4" t="s">
        <v>4080</v>
      </c>
    </row>
    <row r="1697" spans="1:2" ht="14.25" customHeight="1" x14ac:dyDescent="0.3">
      <c r="A1697" s="4" t="s">
        <v>3432</v>
      </c>
      <c r="B1697" s="4" t="s">
        <v>4081</v>
      </c>
    </row>
    <row r="1698" spans="1:2" ht="14.25" customHeight="1" x14ac:dyDescent="0.3">
      <c r="A1698" s="4" t="s">
        <v>3431</v>
      </c>
      <c r="B1698" s="4" t="s">
        <v>4082</v>
      </c>
    </row>
    <row r="1699" spans="1:2" ht="14.25" customHeight="1" x14ac:dyDescent="0.3">
      <c r="A1699" s="4" t="s">
        <v>3427</v>
      </c>
      <c r="B1699" s="4" t="s">
        <v>4083</v>
      </c>
    </row>
    <row r="1700" spans="1:2" ht="14.25" customHeight="1" x14ac:dyDescent="0.3">
      <c r="A1700" s="4" t="s">
        <v>3425</v>
      </c>
      <c r="B1700" s="4" t="s">
        <v>4084</v>
      </c>
    </row>
    <row r="1701" spans="1:2" ht="14.25" customHeight="1" x14ac:dyDescent="0.3">
      <c r="A1701" s="4" t="s">
        <v>3420</v>
      </c>
      <c r="B1701" s="4" t="s">
        <v>4085</v>
      </c>
    </row>
    <row r="1702" spans="1:2" ht="14.25" customHeight="1" x14ac:dyDescent="0.3">
      <c r="A1702" s="4" t="s">
        <v>3415</v>
      </c>
      <c r="B1702" s="4" t="s">
        <v>4086</v>
      </c>
    </row>
    <row r="1703" spans="1:2" ht="14.25" customHeight="1" x14ac:dyDescent="0.3">
      <c r="A1703" s="4" t="s">
        <v>3412</v>
      </c>
      <c r="B1703" s="4" t="s">
        <v>4087</v>
      </c>
    </row>
    <row r="1704" spans="1:2" ht="14.25" customHeight="1" x14ac:dyDescent="0.3">
      <c r="A1704" s="4" t="s">
        <v>3408</v>
      </c>
      <c r="B1704" s="4" t="s">
        <v>4088</v>
      </c>
    </row>
    <row r="1705" spans="1:2" ht="14.25" customHeight="1" x14ac:dyDescent="0.3">
      <c r="A1705" s="4" t="s">
        <v>3404</v>
      </c>
      <c r="B1705" s="4" t="s">
        <v>4089</v>
      </c>
    </row>
    <row r="1706" spans="1:2" ht="14.25" customHeight="1" x14ac:dyDescent="0.3">
      <c r="A1706" s="4" t="s">
        <v>3401</v>
      </c>
      <c r="B1706" s="4" t="s">
        <v>4090</v>
      </c>
    </row>
    <row r="1707" spans="1:2" ht="14.25" customHeight="1" x14ac:dyDescent="0.3">
      <c r="A1707" s="4" t="s">
        <v>3396</v>
      </c>
      <c r="B1707" s="4" t="s">
        <v>4091</v>
      </c>
    </row>
    <row r="1708" spans="1:2" ht="14.25" customHeight="1" x14ac:dyDescent="0.3">
      <c r="A1708" s="4" t="s">
        <v>3393</v>
      </c>
      <c r="B1708" s="4" t="s">
        <v>4092</v>
      </c>
    </row>
    <row r="1709" spans="1:2" ht="14.25" customHeight="1" x14ac:dyDescent="0.3">
      <c r="A1709" s="4" t="s">
        <v>3389</v>
      </c>
      <c r="B1709" s="4" t="s">
        <v>4093</v>
      </c>
    </row>
    <row r="1710" spans="1:2" ht="14.25" customHeight="1" x14ac:dyDescent="0.3">
      <c r="A1710" s="4" t="s">
        <v>3385</v>
      </c>
      <c r="B1710" s="4" t="s">
        <v>4094</v>
      </c>
    </row>
    <row r="1711" spans="1:2" ht="14.25" customHeight="1" x14ac:dyDescent="0.3">
      <c r="A1711" s="4" t="s">
        <v>3383</v>
      </c>
      <c r="B1711" s="4" t="s">
        <v>4095</v>
      </c>
    </row>
    <row r="1712" spans="1:2" ht="14.25" customHeight="1" x14ac:dyDescent="0.3">
      <c r="A1712" s="4" t="s">
        <v>3382</v>
      </c>
      <c r="B1712" s="4" t="s">
        <v>4096</v>
      </c>
    </row>
    <row r="1713" spans="1:2" ht="14.25" customHeight="1" x14ac:dyDescent="0.3">
      <c r="A1713" s="4" t="s">
        <v>3380</v>
      </c>
      <c r="B1713" s="4" t="s">
        <v>4097</v>
      </c>
    </row>
    <row r="1714" spans="1:2" ht="14.25" customHeight="1" x14ac:dyDescent="0.3">
      <c r="A1714" s="4" t="s">
        <v>3377</v>
      </c>
      <c r="B1714" s="4" t="s">
        <v>4098</v>
      </c>
    </row>
    <row r="1715" spans="1:2" ht="14.25" customHeight="1" x14ac:dyDescent="0.3">
      <c r="A1715" s="4" t="s">
        <v>3372</v>
      </c>
      <c r="B1715" s="4" t="s">
        <v>4099</v>
      </c>
    </row>
    <row r="1716" spans="1:2" ht="14.25" customHeight="1" x14ac:dyDescent="0.3">
      <c r="A1716" s="4" t="s">
        <v>3367</v>
      </c>
      <c r="B1716" s="4" t="s">
        <v>4100</v>
      </c>
    </row>
    <row r="1717" spans="1:2" ht="14.25" customHeight="1" x14ac:dyDescent="0.3">
      <c r="A1717" s="4" t="s">
        <v>3364</v>
      </c>
      <c r="B1717" s="4" t="s">
        <v>4101</v>
      </c>
    </row>
    <row r="1718" spans="1:2" ht="14.25" customHeight="1" x14ac:dyDescent="0.3">
      <c r="A1718" s="4" t="s">
        <v>3359</v>
      </c>
      <c r="B1718" s="4" t="s">
        <v>4102</v>
      </c>
    </row>
    <row r="1719" spans="1:2" ht="14.25" customHeight="1" x14ac:dyDescent="0.3">
      <c r="A1719" s="4" t="s">
        <v>3354</v>
      </c>
      <c r="B1719" s="4" t="s">
        <v>4103</v>
      </c>
    </row>
    <row r="1720" spans="1:2" ht="14.25" customHeight="1" x14ac:dyDescent="0.3">
      <c r="A1720" s="4" t="s">
        <v>3350</v>
      </c>
      <c r="B1720" s="4" t="s">
        <v>4104</v>
      </c>
    </row>
    <row r="1721" spans="1:2" ht="14.25" customHeight="1" x14ac:dyDescent="0.3">
      <c r="A1721" s="4" t="s">
        <v>3345</v>
      </c>
      <c r="B1721" s="4" t="s">
        <v>4105</v>
      </c>
    </row>
    <row r="1722" spans="1:2" ht="14.25" customHeight="1" x14ac:dyDescent="0.3">
      <c r="A1722" s="4" t="s">
        <v>3341</v>
      </c>
      <c r="B1722" s="4" t="s">
        <v>4106</v>
      </c>
    </row>
    <row r="1723" spans="1:2" ht="14.25" customHeight="1" x14ac:dyDescent="0.3">
      <c r="A1723" s="4" t="s">
        <v>3336</v>
      </c>
      <c r="B1723" s="4" t="s">
        <v>4107</v>
      </c>
    </row>
    <row r="1724" spans="1:2" ht="14.25" customHeight="1" x14ac:dyDescent="0.3">
      <c r="A1724" s="4" t="s">
        <v>3332</v>
      </c>
      <c r="B1724" s="4" t="s">
        <v>4108</v>
      </c>
    </row>
    <row r="1725" spans="1:2" ht="14.25" customHeight="1" x14ac:dyDescent="0.3">
      <c r="A1725" s="4" t="s">
        <v>3328</v>
      </c>
      <c r="B1725" s="4" t="s">
        <v>4109</v>
      </c>
    </row>
    <row r="1726" spans="1:2" ht="14.25" customHeight="1" x14ac:dyDescent="0.3">
      <c r="A1726" s="4" t="s">
        <v>3323</v>
      </c>
      <c r="B1726" s="4" t="s">
        <v>4110</v>
      </c>
    </row>
    <row r="1727" spans="1:2" ht="14.25" customHeight="1" x14ac:dyDescent="0.3">
      <c r="A1727" s="4" t="s">
        <v>3318</v>
      </c>
      <c r="B1727" s="4" t="s">
        <v>4111</v>
      </c>
    </row>
    <row r="1728" spans="1:2" ht="14.25" customHeight="1" x14ac:dyDescent="0.3">
      <c r="A1728" s="4" t="s">
        <v>3313</v>
      </c>
      <c r="B1728" s="4" t="s">
        <v>4112</v>
      </c>
    </row>
    <row r="1729" spans="1:2" ht="14.25" customHeight="1" x14ac:dyDescent="0.3">
      <c r="A1729" s="4" t="s">
        <v>3308</v>
      </c>
      <c r="B1729" s="4" t="s">
        <v>4113</v>
      </c>
    </row>
    <row r="1730" spans="1:2" ht="14.25" customHeight="1" x14ac:dyDescent="0.3">
      <c r="A1730" s="4" t="s">
        <v>3303</v>
      </c>
      <c r="B1730" s="4" t="s">
        <v>4114</v>
      </c>
    </row>
    <row r="1731" spans="1:2" ht="14.25" customHeight="1" x14ac:dyDescent="0.3">
      <c r="A1731" s="4" t="s">
        <v>3298</v>
      </c>
      <c r="B1731" s="4" t="s">
        <v>4115</v>
      </c>
    </row>
    <row r="1732" spans="1:2" ht="14.25" customHeight="1" x14ac:dyDescent="0.3">
      <c r="A1732" s="4" t="s">
        <v>3295</v>
      </c>
      <c r="B1732" s="4" t="s">
        <v>4116</v>
      </c>
    </row>
    <row r="1733" spans="1:2" ht="14.25" customHeight="1" x14ac:dyDescent="0.3">
      <c r="A1733" s="4" t="s">
        <v>3290</v>
      </c>
      <c r="B1733" s="4" t="s">
        <v>4117</v>
      </c>
    </row>
    <row r="1734" spans="1:2" ht="14.25" customHeight="1" x14ac:dyDescent="0.3">
      <c r="A1734" s="4" t="s">
        <v>3287</v>
      </c>
      <c r="B1734" s="4" t="s">
        <v>4118</v>
      </c>
    </row>
    <row r="1735" spans="1:2" ht="14.25" customHeight="1" x14ac:dyDescent="0.3">
      <c r="A1735" s="4" t="s">
        <v>3286</v>
      </c>
      <c r="B1735" s="4" t="s">
        <v>4119</v>
      </c>
    </row>
    <row r="1736" spans="1:2" ht="14.25" customHeight="1" x14ac:dyDescent="0.3">
      <c r="A1736" s="4" t="s">
        <v>3283</v>
      </c>
      <c r="B1736" s="4" t="s">
        <v>4120</v>
      </c>
    </row>
    <row r="1737" spans="1:2" ht="14.25" customHeight="1" x14ac:dyDescent="0.3">
      <c r="A1737" s="4" t="s">
        <v>3278</v>
      </c>
      <c r="B1737" s="4" t="s">
        <v>4121</v>
      </c>
    </row>
    <row r="1738" spans="1:2" ht="14.25" customHeight="1" x14ac:dyDescent="0.3">
      <c r="A1738" s="4" t="s">
        <v>3274</v>
      </c>
      <c r="B1738" s="4" t="s">
        <v>4122</v>
      </c>
    </row>
    <row r="1739" spans="1:2" ht="14.25" customHeight="1" x14ac:dyDescent="0.3">
      <c r="A1739" s="4" t="s">
        <v>3270</v>
      </c>
      <c r="B1739" s="4" t="s">
        <v>4123</v>
      </c>
    </row>
    <row r="1740" spans="1:2" ht="14.25" customHeight="1" x14ac:dyDescent="0.3">
      <c r="A1740" s="4" t="s">
        <v>3264</v>
      </c>
      <c r="B1740" s="4" t="s">
        <v>4124</v>
      </c>
    </row>
    <row r="1741" spans="1:2" ht="14.25" customHeight="1" x14ac:dyDescent="0.3">
      <c r="A1741" s="4" t="s">
        <v>3259</v>
      </c>
      <c r="B1741" s="4" t="s">
        <v>4125</v>
      </c>
    </row>
    <row r="1742" spans="1:2" ht="14.25" customHeight="1" x14ac:dyDescent="0.3">
      <c r="A1742" s="4" t="s">
        <v>3255</v>
      </c>
      <c r="B1742" s="4" t="s">
        <v>4126</v>
      </c>
    </row>
    <row r="1743" spans="1:2" ht="14.25" customHeight="1" x14ac:dyDescent="0.3">
      <c r="A1743" s="4" t="s">
        <v>3245</v>
      </c>
      <c r="B1743" s="4" t="s">
        <v>4127</v>
      </c>
    </row>
    <row r="1744" spans="1:2" ht="14.25" customHeight="1" x14ac:dyDescent="0.3">
      <c r="A1744" s="4" t="s">
        <v>3240</v>
      </c>
      <c r="B1744" s="4" t="s">
        <v>4128</v>
      </c>
    </row>
    <row r="1745" spans="1:2" ht="14.25" customHeight="1" x14ac:dyDescent="0.3">
      <c r="A1745" s="4" t="s">
        <v>3236</v>
      </c>
      <c r="B1745" s="4" t="s">
        <v>4129</v>
      </c>
    </row>
    <row r="1746" spans="1:2" ht="14.25" customHeight="1" x14ac:dyDescent="0.3">
      <c r="A1746" s="4" t="s">
        <v>3233</v>
      </c>
      <c r="B1746" s="4" t="s">
        <v>4130</v>
      </c>
    </row>
    <row r="1747" spans="1:2" ht="14.25" customHeight="1" x14ac:dyDescent="0.3">
      <c r="A1747" s="4" t="s">
        <v>3229</v>
      </c>
      <c r="B1747" s="4" t="s">
        <v>4131</v>
      </c>
    </row>
    <row r="1748" spans="1:2" ht="14.25" customHeight="1" x14ac:dyDescent="0.3">
      <c r="A1748" s="4" t="s">
        <v>3224</v>
      </c>
      <c r="B1748" s="4" t="s">
        <v>4132</v>
      </c>
    </row>
    <row r="1749" spans="1:2" ht="14.25" customHeight="1" x14ac:dyDescent="0.3">
      <c r="A1749" s="4" t="s">
        <v>3219</v>
      </c>
      <c r="B1749" s="4" t="s">
        <v>4133</v>
      </c>
    </row>
    <row r="1750" spans="1:2" ht="14.25" customHeight="1" x14ac:dyDescent="0.3">
      <c r="A1750" s="4" t="s">
        <v>3214</v>
      </c>
      <c r="B1750" s="4" t="s">
        <v>4134</v>
      </c>
    </row>
    <row r="1751" spans="1:2" ht="14.25" customHeight="1" x14ac:dyDescent="0.3">
      <c r="A1751" s="4" t="s">
        <v>3210</v>
      </c>
      <c r="B1751" s="4" t="s">
        <v>4135</v>
      </c>
    </row>
    <row r="1752" spans="1:2" ht="14.25" customHeight="1" x14ac:dyDescent="0.3">
      <c r="A1752" s="4" t="s">
        <v>3206</v>
      </c>
      <c r="B1752" s="4" t="s">
        <v>4136</v>
      </c>
    </row>
    <row r="1753" spans="1:2" ht="14.25" customHeight="1" x14ac:dyDescent="0.3">
      <c r="A1753" s="4" t="s">
        <v>3201</v>
      </c>
      <c r="B1753" s="4" t="s">
        <v>4137</v>
      </c>
    </row>
    <row r="1754" spans="1:2" ht="14.25" customHeight="1" x14ac:dyDescent="0.3">
      <c r="A1754" s="4" t="s">
        <v>3197</v>
      </c>
      <c r="B1754" s="4" t="s">
        <v>4138</v>
      </c>
    </row>
    <row r="1755" spans="1:2" ht="14.25" customHeight="1" x14ac:dyDescent="0.3">
      <c r="A1755" s="4" t="s">
        <v>3194</v>
      </c>
      <c r="B1755" s="4" t="s">
        <v>4139</v>
      </c>
    </row>
    <row r="1756" spans="1:2" ht="14.25" customHeight="1" x14ac:dyDescent="0.3">
      <c r="A1756" s="4" t="s">
        <v>3191</v>
      </c>
      <c r="B1756" s="4" t="s">
        <v>4140</v>
      </c>
    </row>
    <row r="1757" spans="1:2" ht="14.25" customHeight="1" x14ac:dyDescent="0.3">
      <c r="A1757" s="4" t="s">
        <v>3186</v>
      </c>
      <c r="B1757" s="4" t="s">
        <v>4141</v>
      </c>
    </row>
    <row r="1758" spans="1:2" ht="14.25" customHeight="1" x14ac:dyDescent="0.3">
      <c r="A1758" s="4" t="s">
        <v>3180</v>
      </c>
      <c r="B1758" s="4" t="s">
        <v>4142</v>
      </c>
    </row>
    <row r="1759" spans="1:2" ht="14.25" customHeight="1" x14ac:dyDescent="0.3">
      <c r="A1759" s="4" t="s">
        <v>3173</v>
      </c>
      <c r="B1759" s="4" t="s">
        <v>4143</v>
      </c>
    </row>
    <row r="1760" spans="1:2" ht="14.25" customHeight="1" x14ac:dyDescent="0.3">
      <c r="A1760" s="4" t="s">
        <v>3167</v>
      </c>
      <c r="B1760" s="4" t="s">
        <v>4144</v>
      </c>
    </row>
    <row r="1761" spans="1:2" ht="14.25" customHeight="1" x14ac:dyDescent="0.3">
      <c r="A1761" s="4" t="s">
        <v>3161</v>
      </c>
      <c r="B1761" s="4" t="s">
        <v>4145</v>
      </c>
    </row>
    <row r="1762" spans="1:2" ht="14.25" customHeight="1" x14ac:dyDescent="0.3">
      <c r="A1762" s="4" t="s">
        <v>3156</v>
      </c>
      <c r="B1762" s="4" t="s">
        <v>4146</v>
      </c>
    </row>
    <row r="1763" spans="1:2" ht="14.25" customHeight="1" x14ac:dyDescent="0.3">
      <c r="A1763" s="4" t="s">
        <v>3151</v>
      </c>
      <c r="B1763" s="4" t="s">
        <v>4147</v>
      </c>
    </row>
    <row r="1764" spans="1:2" ht="14.25" customHeight="1" x14ac:dyDescent="0.3">
      <c r="A1764" s="4" t="s">
        <v>3146</v>
      </c>
      <c r="B1764" s="4" t="s">
        <v>4148</v>
      </c>
    </row>
    <row r="1765" spans="1:2" ht="14.25" customHeight="1" x14ac:dyDescent="0.3">
      <c r="A1765" s="4" t="s">
        <v>3140</v>
      </c>
      <c r="B1765" s="4" t="s">
        <v>4149</v>
      </c>
    </row>
    <row r="1766" spans="1:2" ht="14.25" customHeight="1" x14ac:dyDescent="0.3">
      <c r="A1766" s="4" t="s">
        <v>3133</v>
      </c>
      <c r="B1766" s="4" t="s">
        <v>4150</v>
      </c>
    </row>
    <row r="1767" spans="1:2" ht="14.25" customHeight="1" x14ac:dyDescent="0.3">
      <c r="A1767" s="4" t="s">
        <v>3127</v>
      </c>
      <c r="B1767" s="4" t="s">
        <v>4151</v>
      </c>
    </row>
    <row r="1768" spans="1:2" ht="14.25" customHeight="1" x14ac:dyDescent="0.3">
      <c r="A1768" s="4" t="s">
        <v>3122</v>
      </c>
      <c r="B1768" s="4" t="s">
        <v>4152</v>
      </c>
    </row>
    <row r="1769" spans="1:2" ht="14.25" customHeight="1" x14ac:dyDescent="0.3">
      <c r="A1769" s="4" t="s">
        <v>3121</v>
      </c>
      <c r="B1769" s="4" t="s">
        <v>4153</v>
      </c>
    </row>
    <row r="1770" spans="1:2" ht="14.25" customHeight="1" x14ac:dyDescent="0.3">
      <c r="A1770" s="4" t="s">
        <v>3114</v>
      </c>
      <c r="B1770" s="4" t="s">
        <v>4154</v>
      </c>
    </row>
    <row r="1771" spans="1:2" ht="14.25" customHeight="1" x14ac:dyDescent="0.3">
      <c r="A1771" s="4" t="s">
        <v>3107</v>
      </c>
      <c r="B1771" s="4" t="s">
        <v>4155</v>
      </c>
    </row>
    <row r="1772" spans="1:2" ht="14.25" customHeight="1" x14ac:dyDescent="0.3">
      <c r="A1772" s="4" t="s">
        <v>3100</v>
      </c>
      <c r="B1772" s="4" t="s">
        <v>4156</v>
      </c>
    </row>
    <row r="1773" spans="1:2" ht="14.25" customHeight="1" x14ac:dyDescent="0.3">
      <c r="A1773" s="4" t="s">
        <v>3091</v>
      </c>
      <c r="B1773" s="4" t="s">
        <v>4157</v>
      </c>
    </row>
    <row r="1774" spans="1:2" ht="14.25" customHeight="1" x14ac:dyDescent="0.3">
      <c r="A1774" s="4" t="s">
        <v>3071</v>
      </c>
      <c r="B1774" s="4" t="s">
        <v>4158</v>
      </c>
    </row>
    <row r="1775" spans="1:2" ht="14.25" customHeight="1" x14ac:dyDescent="0.3">
      <c r="A1775" s="4" t="s">
        <v>3065</v>
      </c>
      <c r="B1775" s="4" t="s">
        <v>4159</v>
      </c>
    </row>
    <row r="1776" spans="1:2" ht="14.25" customHeight="1" x14ac:dyDescent="0.3">
      <c r="A1776" s="4" t="s">
        <v>3061</v>
      </c>
      <c r="B1776" s="4" t="s">
        <v>4160</v>
      </c>
    </row>
    <row r="1777" spans="1:2" ht="14.25" customHeight="1" x14ac:dyDescent="0.3">
      <c r="A1777" s="4" t="s">
        <v>3053</v>
      </c>
      <c r="B1777" s="4" t="s">
        <v>4161</v>
      </c>
    </row>
    <row r="1778" spans="1:2" ht="14.25" customHeight="1" x14ac:dyDescent="0.3">
      <c r="A1778" s="4" t="s">
        <v>3047</v>
      </c>
      <c r="B1778" s="4" t="s">
        <v>4162</v>
      </c>
    </row>
    <row r="1779" spans="1:2" ht="14.25" customHeight="1" x14ac:dyDescent="0.3">
      <c r="A1779" s="4" t="s">
        <v>3041</v>
      </c>
      <c r="B1779" s="4" t="s">
        <v>4163</v>
      </c>
    </row>
    <row r="1780" spans="1:2" ht="14.25" customHeight="1" x14ac:dyDescent="0.3">
      <c r="A1780" s="4" t="s">
        <v>3036</v>
      </c>
      <c r="B1780" s="4" t="s">
        <v>4164</v>
      </c>
    </row>
    <row r="1781" spans="1:2" ht="14.25" customHeight="1" x14ac:dyDescent="0.3">
      <c r="A1781" s="4" t="s">
        <v>3031</v>
      </c>
      <c r="B1781" s="4" t="s">
        <v>4165</v>
      </c>
    </row>
    <row r="1782" spans="1:2" ht="14.25" customHeight="1" x14ac:dyDescent="0.3">
      <c r="A1782" s="4" t="s">
        <v>3026</v>
      </c>
      <c r="B1782" s="4" t="s">
        <v>4166</v>
      </c>
    </row>
    <row r="1783" spans="1:2" ht="14.25" customHeight="1" x14ac:dyDescent="0.3">
      <c r="A1783" s="4" t="s">
        <v>3020</v>
      </c>
      <c r="B1783" s="4" t="s">
        <v>4167</v>
      </c>
    </row>
    <row r="1784" spans="1:2" ht="14.25" customHeight="1" x14ac:dyDescent="0.3">
      <c r="A1784" s="4" t="s">
        <v>3014</v>
      </c>
      <c r="B1784" s="4" t="s">
        <v>4168</v>
      </c>
    </row>
    <row r="1785" spans="1:2" ht="14.25" customHeight="1" x14ac:dyDescent="0.3">
      <c r="A1785" s="4" t="s">
        <v>3009</v>
      </c>
      <c r="B1785" s="4" t="s">
        <v>4169</v>
      </c>
    </row>
    <row r="1786" spans="1:2" ht="14.25" customHeight="1" x14ac:dyDescent="0.3">
      <c r="A1786" s="4" t="s">
        <v>3004</v>
      </c>
      <c r="B1786" s="4" t="s">
        <v>4170</v>
      </c>
    </row>
    <row r="1787" spans="1:2" ht="14.25" customHeight="1" x14ac:dyDescent="0.3">
      <c r="A1787" s="4" t="s">
        <v>2999</v>
      </c>
      <c r="B1787" s="4" t="s">
        <v>4171</v>
      </c>
    </row>
    <row r="1788" spans="1:2" ht="14.25" customHeight="1" x14ac:dyDescent="0.3">
      <c r="A1788" s="4" t="s">
        <v>2993</v>
      </c>
      <c r="B1788" s="4" t="s">
        <v>4172</v>
      </c>
    </row>
    <row r="1789" spans="1:2" ht="14.25" customHeight="1" x14ac:dyDescent="0.3">
      <c r="A1789" s="4" t="s">
        <v>2987</v>
      </c>
      <c r="B1789" s="4" t="s">
        <v>4173</v>
      </c>
    </row>
    <row r="1790" spans="1:2" ht="14.25" customHeight="1" x14ac:dyDescent="0.3">
      <c r="A1790" s="4" t="s">
        <v>2982</v>
      </c>
      <c r="B1790" s="4" t="s">
        <v>4174</v>
      </c>
    </row>
    <row r="1791" spans="1:2" ht="14.25" customHeight="1" x14ac:dyDescent="0.3">
      <c r="A1791" s="4" t="s">
        <v>2977</v>
      </c>
      <c r="B1791" s="4" t="s">
        <v>4175</v>
      </c>
    </row>
    <row r="1792" spans="1:2" ht="14.25" customHeight="1" x14ac:dyDescent="0.3">
      <c r="A1792" s="4" t="s">
        <v>2972</v>
      </c>
      <c r="B1792" s="4" t="s">
        <v>4176</v>
      </c>
    </row>
    <row r="1793" spans="1:2" ht="14.25" customHeight="1" x14ac:dyDescent="0.3">
      <c r="A1793" s="4" t="s">
        <v>2967</v>
      </c>
      <c r="B1793" s="4" t="s">
        <v>4177</v>
      </c>
    </row>
    <row r="1794" spans="1:2" ht="14.25" customHeight="1" x14ac:dyDescent="0.3">
      <c r="A1794" s="4" t="s">
        <v>2962</v>
      </c>
      <c r="B1794" s="4" t="s">
        <v>4178</v>
      </c>
    </row>
    <row r="1795" spans="1:2" ht="14.25" customHeight="1" x14ac:dyDescent="0.3">
      <c r="A1795" s="4" t="s">
        <v>2957</v>
      </c>
      <c r="B1795" s="4" t="s">
        <v>4179</v>
      </c>
    </row>
    <row r="1796" spans="1:2" ht="14.25" customHeight="1" x14ac:dyDescent="0.3">
      <c r="A1796" s="4" t="s">
        <v>2950</v>
      </c>
      <c r="B1796" s="4" t="s">
        <v>4180</v>
      </c>
    </row>
    <row r="1797" spans="1:2" ht="14.25" customHeight="1" x14ac:dyDescent="0.3">
      <c r="A1797" s="4" t="s">
        <v>2945</v>
      </c>
      <c r="B1797" s="4" t="s">
        <v>4181</v>
      </c>
    </row>
    <row r="1798" spans="1:2" ht="14.25" customHeight="1" x14ac:dyDescent="0.3">
      <c r="A1798" s="4" t="s">
        <v>2940</v>
      </c>
      <c r="B1798" s="4" t="s">
        <v>4182</v>
      </c>
    </row>
    <row r="1799" spans="1:2" ht="14.25" customHeight="1" x14ac:dyDescent="0.3">
      <c r="A1799" s="4" t="s">
        <v>2935</v>
      </c>
      <c r="B1799" s="4" t="s">
        <v>4183</v>
      </c>
    </row>
    <row r="1800" spans="1:2" ht="14.25" customHeight="1" x14ac:dyDescent="0.3">
      <c r="A1800" s="4" t="s">
        <v>2930</v>
      </c>
      <c r="B1800" s="4" t="s">
        <v>4184</v>
      </c>
    </row>
    <row r="1801" spans="1:2" ht="14.25" customHeight="1" x14ac:dyDescent="0.3">
      <c r="A1801" s="4" t="s">
        <v>2924</v>
      </c>
      <c r="B1801" s="4" t="s">
        <v>4185</v>
      </c>
    </row>
    <row r="1802" spans="1:2" ht="14.25" customHeight="1" x14ac:dyDescent="0.3">
      <c r="A1802" s="4" t="s">
        <v>2920</v>
      </c>
      <c r="B1802" s="4" t="s">
        <v>4186</v>
      </c>
    </row>
    <row r="1803" spans="1:2" ht="14.25" customHeight="1" x14ac:dyDescent="0.3">
      <c r="A1803" s="4" t="s">
        <v>2915</v>
      </c>
      <c r="B1803" s="4" t="s">
        <v>4187</v>
      </c>
    </row>
    <row r="1804" spans="1:2" ht="14.25" customHeight="1" x14ac:dyDescent="0.3">
      <c r="A1804" s="4" t="s">
        <v>2910</v>
      </c>
      <c r="B1804" s="4" t="s">
        <v>4188</v>
      </c>
    </row>
    <row r="1805" spans="1:2" ht="14.25" customHeight="1" x14ac:dyDescent="0.3">
      <c r="A1805" s="4" t="s">
        <v>2907</v>
      </c>
      <c r="B1805" s="4" t="s">
        <v>4189</v>
      </c>
    </row>
    <row r="1806" spans="1:2" ht="14.25" customHeight="1" x14ac:dyDescent="0.3">
      <c r="A1806" s="4" t="s">
        <v>2902</v>
      </c>
      <c r="B1806" s="4" t="s">
        <v>4190</v>
      </c>
    </row>
    <row r="1807" spans="1:2" ht="14.25" customHeight="1" x14ac:dyDescent="0.3">
      <c r="A1807" s="4" t="s">
        <v>2897</v>
      </c>
      <c r="B1807" s="4" t="s">
        <v>4191</v>
      </c>
    </row>
    <row r="1808" spans="1:2" ht="14.25" customHeight="1" x14ac:dyDescent="0.3">
      <c r="A1808" s="4" t="s">
        <v>2892</v>
      </c>
      <c r="B1808" s="4" t="s">
        <v>4192</v>
      </c>
    </row>
    <row r="1809" spans="1:2" ht="14.25" customHeight="1" x14ac:dyDescent="0.3">
      <c r="A1809" s="4" t="s">
        <v>2887</v>
      </c>
      <c r="B1809" s="4" t="s">
        <v>4193</v>
      </c>
    </row>
    <row r="1810" spans="1:2" ht="14.25" customHeight="1" x14ac:dyDescent="0.3">
      <c r="A1810" s="4" t="s">
        <v>2883</v>
      </c>
      <c r="B1810" s="4" t="s">
        <v>4194</v>
      </c>
    </row>
    <row r="1811" spans="1:2" ht="14.25" customHeight="1" x14ac:dyDescent="0.3">
      <c r="A1811" s="4" t="s">
        <v>2878</v>
      </c>
      <c r="B1811" s="4" t="s">
        <v>4195</v>
      </c>
    </row>
    <row r="1812" spans="1:2" ht="14.25" customHeight="1" x14ac:dyDescent="0.3">
      <c r="A1812" s="4" t="s">
        <v>2872</v>
      </c>
      <c r="B1812" s="4" t="s">
        <v>4196</v>
      </c>
    </row>
    <row r="1813" spans="1:2" ht="14.25" customHeight="1" x14ac:dyDescent="0.3">
      <c r="A1813" s="4" t="s">
        <v>2867</v>
      </c>
      <c r="B1813" s="4" t="s">
        <v>4197</v>
      </c>
    </row>
    <row r="1814" spans="1:2" ht="14.25" customHeight="1" x14ac:dyDescent="0.3">
      <c r="A1814" s="4" t="s">
        <v>2862</v>
      </c>
      <c r="B1814" s="4" t="s">
        <v>4198</v>
      </c>
    </row>
    <row r="1815" spans="1:2" ht="14.25" customHeight="1" x14ac:dyDescent="0.3">
      <c r="A1815" s="4" t="s">
        <v>2857</v>
      </c>
      <c r="B1815" s="4" t="s">
        <v>4199</v>
      </c>
    </row>
    <row r="1816" spans="1:2" ht="14.25" customHeight="1" x14ac:dyDescent="0.3">
      <c r="A1816" s="4" t="s">
        <v>2851</v>
      </c>
      <c r="B1816" s="4" t="s">
        <v>4200</v>
      </c>
    </row>
    <row r="1817" spans="1:2" ht="14.25" customHeight="1" x14ac:dyDescent="0.3">
      <c r="A1817" s="4" t="s">
        <v>2845</v>
      </c>
      <c r="B1817" s="4" t="s">
        <v>4201</v>
      </c>
    </row>
    <row r="1818" spans="1:2" ht="14.25" customHeight="1" x14ac:dyDescent="0.3">
      <c r="A1818" s="4" t="s">
        <v>2840</v>
      </c>
      <c r="B1818" s="4" t="s">
        <v>4202</v>
      </c>
    </row>
    <row r="1819" spans="1:2" ht="14.25" customHeight="1" x14ac:dyDescent="0.3">
      <c r="A1819" s="4" t="s">
        <v>2835</v>
      </c>
      <c r="B1819" s="4" t="s">
        <v>4203</v>
      </c>
    </row>
    <row r="1820" spans="1:2" ht="14.25" customHeight="1" x14ac:dyDescent="0.3">
      <c r="A1820" s="4" t="s">
        <v>2827</v>
      </c>
      <c r="B1820" s="4" t="s">
        <v>4204</v>
      </c>
    </row>
    <row r="1821" spans="1:2" ht="14.25" customHeight="1" x14ac:dyDescent="0.3">
      <c r="A1821" s="4" t="s">
        <v>2822</v>
      </c>
      <c r="B1821" s="4" t="s">
        <v>4205</v>
      </c>
    </row>
    <row r="1822" spans="1:2" ht="14.25" customHeight="1" x14ac:dyDescent="0.3">
      <c r="A1822" s="4" t="s">
        <v>2816</v>
      </c>
      <c r="B1822" s="4" t="s">
        <v>4206</v>
      </c>
    </row>
    <row r="1823" spans="1:2" ht="14.25" customHeight="1" x14ac:dyDescent="0.3">
      <c r="A1823" s="4" t="s">
        <v>2811</v>
      </c>
      <c r="B1823" s="4" t="s">
        <v>4207</v>
      </c>
    </row>
    <row r="1824" spans="1:2" ht="14.25" customHeight="1" x14ac:dyDescent="0.3">
      <c r="A1824" s="4" t="s">
        <v>2806</v>
      </c>
      <c r="B1824" s="4" t="s">
        <v>4208</v>
      </c>
    </row>
    <row r="1825" spans="1:2" ht="14.25" customHeight="1" x14ac:dyDescent="0.3">
      <c r="A1825" s="4" t="s">
        <v>2801</v>
      </c>
      <c r="B1825" s="4" t="s">
        <v>4209</v>
      </c>
    </row>
    <row r="1826" spans="1:2" ht="14.25" customHeight="1" x14ac:dyDescent="0.3">
      <c r="A1826" s="4" t="s">
        <v>2796</v>
      </c>
      <c r="B1826" s="4" t="s">
        <v>4210</v>
      </c>
    </row>
    <row r="1827" spans="1:2" ht="14.25" customHeight="1" x14ac:dyDescent="0.3">
      <c r="A1827" s="4" t="s">
        <v>2792</v>
      </c>
      <c r="B1827" s="4" t="s">
        <v>4211</v>
      </c>
    </row>
    <row r="1828" spans="1:2" ht="14.25" customHeight="1" x14ac:dyDescent="0.3">
      <c r="A1828" s="4" t="s">
        <v>2787</v>
      </c>
      <c r="B1828" s="4" t="s">
        <v>4212</v>
      </c>
    </row>
    <row r="1829" spans="1:2" ht="14.25" customHeight="1" x14ac:dyDescent="0.3">
      <c r="A1829" s="4" t="s">
        <v>2781</v>
      </c>
      <c r="B1829" s="4" t="s">
        <v>4213</v>
      </c>
    </row>
    <row r="1830" spans="1:2" ht="14.25" customHeight="1" x14ac:dyDescent="0.3">
      <c r="A1830" s="4" t="s">
        <v>2778</v>
      </c>
      <c r="B1830" s="4" t="s">
        <v>4214</v>
      </c>
    </row>
    <row r="1831" spans="1:2" ht="14.25" customHeight="1" x14ac:dyDescent="0.3">
      <c r="A1831" s="4" t="s">
        <v>2777</v>
      </c>
      <c r="B1831" s="4" t="s">
        <v>4215</v>
      </c>
    </row>
    <row r="1832" spans="1:2" ht="14.25" customHeight="1" x14ac:dyDescent="0.3">
      <c r="A1832" s="4" t="s">
        <v>2776</v>
      </c>
      <c r="B1832" s="4" t="s">
        <v>4216</v>
      </c>
    </row>
    <row r="1833" spans="1:2" ht="14.25" customHeight="1" x14ac:dyDescent="0.3">
      <c r="A1833" s="4" t="s">
        <v>2773</v>
      </c>
      <c r="B1833" s="4" t="s">
        <v>4217</v>
      </c>
    </row>
    <row r="1834" spans="1:2" ht="14.25" customHeight="1" x14ac:dyDescent="0.3">
      <c r="A1834" s="4" t="s">
        <v>2768</v>
      </c>
      <c r="B1834" s="4" t="s">
        <v>4218</v>
      </c>
    </row>
    <row r="1835" spans="1:2" ht="14.25" customHeight="1" x14ac:dyDescent="0.3">
      <c r="A1835" s="4" t="s">
        <v>2760</v>
      </c>
      <c r="B1835" s="4" t="s">
        <v>4219</v>
      </c>
    </row>
    <row r="1836" spans="1:2" ht="14.25" customHeight="1" x14ac:dyDescent="0.3">
      <c r="A1836" s="4" t="s">
        <v>2751</v>
      </c>
      <c r="B1836" s="4" t="s">
        <v>4220</v>
      </c>
    </row>
    <row r="1837" spans="1:2" ht="14.25" customHeight="1" x14ac:dyDescent="0.3">
      <c r="A1837" s="4" t="s">
        <v>2744</v>
      </c>
      <c r="B1837" s="4" t="s">
        <v>4221</v>
      </c>
    </row>
    <row r="1838" spans="1:2" ht="14.25" customHeight="1" x14ac:dyDescent="0.3">
      <c r="A1838" s="4" t="s">
        <v>2738</v>
      </c>
      <c r="B1838" s="4" t="s">
        <v>4222</v>
      </c>
    </row>
    <row r="1839" spans="1:2" ht="14.25" customHeight="1" x14ac:dyDescent="0.3">
      <c r="A1839" s="4" t="s">
        <v>2731</v>
      </c>
      <c r="B1839" s="4" t="s">
        <v>4223</v>
      </c>
    </row>
    <row r="1840" spans="1:2" ht="14.25" customHeight="1" x14ac:dyDescent="0.3">
      <c r="A1840" s="4" t="s">
        <v>2726</v>
      </c>
      <c r="B1840" s="4" t="s">
        <v>4224</v>
      </c>
    </row>
    <row r="1841" spans="1:2" ht="14.25" customHeight="1" x14ac:dyDescent="0.3">
      <c r="A1841" s="4" t="s">
        <v>2720</v>
      </c>
      <c r="B1841" s="4" t="s">
        <v>4225</v>
      </c>
    </row>
    <row r="1842" spans="1:2" ht="14.25" customHeight="1" x14ac:dyDescent="0.3">
      <c r="A1842" s="4" t="s">
        <v>2715</v>
      </c>
      <c r="B1842" s="4" t="s">
        <v>4226</v>
      </c>
    </row>
    <row r="1843" spans="1:2" ht="14.25" customHeight="1" x14ac:dyDescent="0.3">
      <c r="A1843" s="4" t="s">
        <v>2708</v>
      </c>
      <c r="B1843" s="4" t="s">
        <v>4227</v>
      </c>
    </row>
    <row r="1844" spans="1:2" ht="14.25" customHeight="1" x14ac:dyDescent="0.3">
      <c r="A1844" s="4" t="s">
        <v>2703</v>
      </c>
      <c r="B1844" s="4" t="s">
        <v>4228</v>
      </c>
    </row>
    <row r="1845" spans="1:2" ht="14.25" customHeight="1" x14ac:dyDescent="0.3">
      <c r="A1845" s="4" t="s">
        <v>2696</v>
      </c>
      <c r="B1845" s="4" t="s">
        <v>4229</v>
      </c>
    </row>
    <row r="1846" spans="1:2" ht="14.25" customHeight="1" x14ac:dyDescent="0.3">
      <c r="A1846" s="4" t="s">
        <v>2689</v>
      </c>
      <c r="B1846" s="4" t="s">
        <v>4230</v>
      </c>
    </row>
    <row r="1847" spans="1:2" ht="14.25" customHeight="1" x14ac:dyDescent="0.3">
      <c r="A1847" s="4" t="s">
        <v>2682</v>
      </c>
      <c r="B1847" s="4" t="s">
        <v>4231</v>
      </c>
    </row>
    <row r="1848" spans="1:2" ht="14.25" customHeight="1" x14ac:dyDescent="0.3">
      <c r="A1848" s="4" t="s">
        <v>2675</v>
      </c>
      <c r="B1848" s="4" t="s">
        <v>4232</v>
      </c>
    </row>
    <row r="1849" spans="1:2" ht="14.25" customHeight="1" x14ac:dyDescent="0.3">
      <c r="A1849" s="4" t="s">
        <v>2668</v>
      </c>
      <c r="B1849" s="4" t="s">
        <v>4233</v>
      </c>
    </row>
    <row r="1850" spans="1:2" ht="14.25" customHeight="1" x14ac:dyDescent="0.3">
      <c r="A1850" s="4" t="s">
        <v>2663</v>
      </c>
      <c r="B1850" s="4" t="s">
        <v>4234</v>
      </c>
    </row>
    <row r="1851" spans="1:2" ht="14.25" customHeight="1" x14ac:dyDescent="0.3">
      <c r="A1851" s="4" t="s">
        <v>2658</v>
      </c>
      <c r="B1851" s="4" t="s">
        <v>4235</v>
      </c>
    </row>
    <row r="1852" spans="1:2" ht="14.25" customHeight="1" x14ac:dyDescent="0.3">
      <c r="A1852" s="4" t="s">
        <v>2653</v>
      </c>
      <c r="B1852" s="4" t="s">
        <v>4236</v>
      </c>
    </row>
    <row r="1853" spans="1:2" ht="14.25" customHeight="1" x14ac:dyDescent="0.3">
      <c r="A1853" s="4" t="s">
        <v>2649</v>
      </c>
      <c r="B1853" s="4" t="s">
        <v>4237</v>
      </c>
    </row>
    <row r="1854" spans="1:2" ht="14.25" customHeight="1" x14ac:dyDescent="0.3">
      <c r="A1854" s="4" t="s">
        <v>2644</v>
      </c>
      <c r="B1854" s="4" t="s">
        <v>4238</v>
      </c>
    </row>
    <row r="1855" spans="1:2" ht="14.25" customHeight="1" x14ac:dyDescent="0.3">
      <c r="A1855" s="4" t="s">
        <v>2641</v>
      </c>
      <c r="B1855" s="4" t="s">
        <v>4239</v>
      </c>
    </row>
    <row r="1856" spans="1:2" ht="14.25" customHeight="1" x14ac:dyDescent="0.3">
      <c r="A1856" s="4" t="s">
        <v>2638</v>
      </c>
      <c r="B1856" s="4" t="s">
        <v>4240</v>
      </c>
    </row>
    <row r="1857" spans="1:2" ht="14.25" customHeight="1" x14ac:dyDescent="0.3">
      <c r="A1857" s="4" t="s">
        <v>2635</v>
      </c>
      <c r="B1857" s="4" t="s">
        <v>4241</v>
      </c>
    </row>
    <row r="1858" spans="1:2" ht="14.25" customHeight="1" x14ac:dyDescent="0.3">
      <c r="A1858" s="4" t="s">
        <v>2631</v>
      </c>
      <c r="B1858" s="4" t="s">
        <v>4242</v>
      </c>
    </row>
    <row r="1859" spans="1:2" ht="14.25" customHeight="1" x14ac:dyDescent="0.3">
      <c r="A1859" s="4" t="s">
        <v>2625</v>
      </c>
      <c r="B1859" s="4" t="s">
        <v>4243</v>
      </c>
    </row>
    <row r="1860" spans="1:2" ht="14.25" customHeight="1" x14ac:dyDescent="0.3">
      <c r="A1860" s="4" t="s">
        <v>2620</v>
      </c>
      <c r="B1860" s="4" t="s">
        <v>4244</v>
      </c>
    </row>
    <row r="1861" spans="1:2" ht="14.25" customHeight="1" x14ac:dyDescent="0.3">
      <c r="A1861" s="4" t="s">
        <v>2614</v>
      </c>
      <c r="B1861" s="4" t="s">
        <v>4245</v>
      </c>
    </row>
    <row r="1862" spans="1:2" ht="14.25" customHeight="1" x14ac:dyDescent="0.3">
      <c r="A1862" s="4" t="s">
        <v>2605</v>
      </c>
      <c r="B1862" s="4" t="s">
        <v>4246</v>
      </c>
    </row>
    <row r="1863" spans="1:2" ht="14.25" customHeight="1" x14ac:dyDescent="0.3">
      <c r="A1863" s="4" t="s">
        <v>2601</v>
      </c>
      <c r="B1863" s="4" t="s">
        <v>4247</v>
      </c>
    </row>
    <row r="1864" spans="1:2" ht="14.25" customHeight="1" x14ac:dyDescent="0.3">
      <c r="A1864" s="4" t="s">
        <v>2596</v>
      </c>
      <c r="B1864" s="4" t="s">
        <v>4248</v>
      </c>
    </row>
    <row r="1865" spans="1:2" ht="14.25" customHeight="1" x14ac:dyDescent="0.3">
      <c r="A1865" s="4" t="s">
        <v>2590</v>
      </c>
      <c r="B1865" s="4" t="s">
        <v>4249</v>
      </c>
    </row>
    <row r="1866" spans="1:2" ht="14.25" customHeight="1" x14ac:dyDescent="0.3">
      <c r="A1866" s="4" t="s">
        <v>2585</v>
      </c>
      <c r="B1866" s="4" t="s">
        <v>4250</v>
      </c>
    </row>
    <row r="1867" spans="1:2" ht="14.25" customHeight="1" x14ac:dyDescent="0.3">
      <c r="A1867" s="4" t="s">
        <v>2579</v>
      </c>
      <c r="B1867" s="4" t="s">
        <v>4251</v>
      </c>
    </row>
    <row r="1868" spans="1:2" ht="14.25" customHeight="1" x14ac:dyDescent="0.3">
      <c r="A1868" s="4" t="s">
        <v>2574</v>
      </c>
      <c r="B1868" s="4" t="s">
        <v>4252</v>
      </c>
    </row>
    <row r="1869" spans="1:2" ht="14.25" customHeight="1" x14ac:dyDescent="0.3">
      <c r="A1869" s="4" t="s">
        <v>2568</v>
      </c>
      <c r="B1869" s="4" t="s">
        <v>4253</v>
      </c>
    </row>
    <row r="1870" spans="1:2" ht="14.25" customHeight="1" x14ac:dyDescent="0.3">
      <c r="A1870" s="4" t="s">
        <v>2560</v>
      </c>
      <c r="B1870" s="4" t="s">
        <v>4254</v>
      </c>
    </row>
    <row r="1871" spans="1:2" ht="14.25" customHeight="1" x14ac:dyDescent="0.3">
      <c r="A1871" s="4" t="s">
        <v>2553</v>
      </c>
      <c r="B1871" s="4" t="s">
        <v>4255</v>
      </c>
    </row>
    <row r="1872" spans="1:2" ht="14.25" customHeight="1" x14ac:dyDescent="0.3">
      <c r="A1872" s="4" t="s">
        <v>2546</v>
      </c>
      <c r="B1872" s="4" t="s">
        <v>4256</v>
      </c>
    </row>
    <row r="1873" spans="1:2" ht="14.25" customHeight="1" x14ac:dyDescent="0.3">
      <c r="A1873" s="4" t="s">
        <v>2539</v>
      </c>
      <c r="B1873" s="4" t="s">
        <v>4257</v>
      </c>
    </row>
    <row r="1874" spans="1:2" ht="14.25" customHeight="1" x14ac:dyDescent="0.3">
      <c r="A1874" s="4" t="s">
        <v>2536</v>
      </c>
      <c r="B1874" s="4" t="s">
        <v>4258</v>
      </c>
    </row>
    <row r="1875" spans="1:2" ht="14.25" customHeight="1" x14ac:dyDescent="0.3">
      <c r="A1875" s="4" t="s">
        <v>2531</v>
      </c>
      <c r="B1875" s="4" t="s">
        <v>4259</v>
      </c>
    </row>
    <row r="1876" spans="1:2" ht="14.25" customHeight="1" x14ac:dyDescent="0.3">
      <c r="A1876" s="4" t="s">
        <v>2527</v>
      </c>
      <c r="B1876" s="4" t="s">
        <v>4260</v>
      </c>
    </row>
    <row r="1877" spans="1:2" ht="14.25" customHeight="1" x14ac:dyDescent="0.3">
      <c r="A1877" s="4" t="s">
        <v>2523</v>
      </c>
      <c r="B1877" s="4" t="s">
        <v>4261</v>
      </c>
    </row>
    <row r="1878" spans="1:2" ht="14.25" customHeight="1" x14ac:dyDescent="0.3">
      <c r="A1878" s="4" t="s">
        <v>2518</v>
      </c>
      <c r="B1878" s="4" t="s">
        <v>4262</v>
      </c>
    </row>
    <row r="1879" spans="1:2" ht="14.25" customHeight="1" x14ac:dyDescent="0.3">
      <c r="A1879" s="4" t="s">
        <v>2513</v>
      </c>
      <c r="B1879" s="4" t="s">
        <v>4263</v>
      </c>
    </row>
    <row r="1880" spans="1:2" ht="14.25" customHeight="1" x14ac:dyDescent="0.3">
      <c r="A1880" s="4" t="s">
        <v>2508</v>
      </c>
      <c r="B1880" s="4" t="s">
        <v>4264</v>
      </c>
    </row>
    <row r="1881" spans="1:2" ht="14.25" customHeight="1" x14ac:dyDescent="0.3">
      <c r="A1881" s="4" t="s">
        <v>2503</v>
      </c>
      <c r="B1881" s="4" t="s">
        <v>4265</v>
      </c>
    </row>
    <row r="1882" spans="1:2" ht="14.25" customHeight="1" x14ac:dyDescent="0.3">
      <c r="A1882" s="4" t="s">
        <v>2498</v>
      </c>
      <c r="B1882" s="4" t="s">
        <v>4266</v>
      </c>
    </row>
    <row r="1883" spans="1:2" ht="14.25" customHeight="1" x14ac:dyDescent="0.3">
      <c r="A1883" s="4" t="s">
        <v>2493</v>
      </c>
      <c r="B1883" s="4" t="s">
        <v>4267</v>
      </c>
    </row>
    <row r="1884" spans="1:2" ht="14.25" customHeight="1" x14ac:dyDescent="0.3">
      <c r="A1884" s="4" t="s">
        <v>2488</v>
      </c>
      <c r="B1884" s="4" t="s">
        <v>4268</v>
      </c>
    </row>
    <row r="1885" spans="1:2" ht="14.25" customHeight="1" x14ac:dyDescent="0.3">
      <c r="A1885" s="4" t="s">
        <v>2481</v>
      </c>
      <c r="B1885" s="4" t="s">
        <v>4269</v>
      </c>
    </row>
    <row r="1886" spans="1:2" ht="14.25" customHeight="1" x14ac:dyDescent="0.3">
      <c r="A1886" s="4" t="s">
        <v>2476</v>
      </c>
      <c r="B1886" s="4" t="s">
        <v>4270</v>
      </c>
    </row>
    <row r="1887" spans="1:2" ht="14.25" customHeight="1" x14ac:dyDescent="0.3">
      <c r="A1887" s="4" t="s">
        <v>2471</v>
      </c>
      <c r="B1887" s="4" t="s">
        <v>4271</v>
      </c>
    </row>
    <row r="1888" spans="1:2" ht="14.25" customHeight="1" x14ac:dyDescent="0.3">
      <c r="A1888" s="4" t="s">
        <v>2465</v>
      </c>
      <c r="B1888" s="4" t="s">
        <v>4272</v>
      </c>
    </row>
    <row r="1889" spans="1:2" ht="14.25" customHeight="1" x14ac:dyDescent="0.3">
      <c r="A1889" s="4" t="s">
        <v>2459</v>
      </c>
      <c r="B1889" s="4" t="s">
        <v>4273</v>
      </c>
    </row>
    <row r="1890" spans="1:2" ht="14.25" customHeight="1" x14ac:dyDescent="0.3">
      <c r="A1890" s="4" t="s">
        <v>2454</v>
      </c>
      <c r="B1890" s="4" t="s">
        <v>4274</v>
      </c>
    </row>
    <row r="1891" spans="1:2" ht="14.25" customHeight="1" x14ac:dyDescent="0.3">
      <c r="A1891" s="4" t="s">
        <v>2449</v>
      </c>
      <c r="B1891" s="4" t="s">
        <v>4275</v>
      </c>
    </row>
    <row r="1892" spans="1:2" ht="14.25" customHeight="1" x14ac:dyDescent="0.3">
      <c r="A1892" s="4" t="s">
        <v>2443</v>
      </c>
      <c r="B1892" s="4" t="s">
        <v>4276</v>
      </c>
    </row>
    <row r="1893" spans="1:2" ht="14.25" customHeight="1" x14ac:dyDescent="0.3">
      <c r="A1893" s="4" t="s">
        <v>2435</v>
      </c>
      <c r="B1893" s="4" t="s">
        <v>4277</v>
      </c>
    </row>
    <row r="1894" spans="1:2" ht="14.25" customHeight="1" x14ac:dyDescent="0.3">
      <c r="A1894" s="4" t="s">
        <v>2430</v>
      </c>
      <c r="B1894" s="4" t="s">
        <v>4278</v>
      </c>
    </row>
    <row r="1895" spans="1:2" ht="14.25" customHeight="1" x14ac:dyDescent="0.3">
      <c r="A1895" s="4" t="s">
        <v>2425</v>
      </c>
      <c r="B1895" s="4" t="s">
        <v>4279</v>
      </c>
    </row>
    <row r="1896" spans="1:2" ht="14.25" customHeight="1" x14ac:dyDescent="0.3">
      <c r="A1896" s="4" t="s">
        <v>2420</v>
      </c>
      <c r="B1896" s="4" t="s">
        <v>4280</v>
      </c>
    </row>
    <row r="1897" spans="1:2" ht="14.25" customHeight="1" x14ac:dyDescent="0.3">
      <c r="A1897" s="4" t="s">
        <v>2417</v>
      </c>
      <c r="B1897" s="4" t="s">
        <v>4281</v>
      </c>
    </row>
    <row r="1898" spans="1:2" ht="14.25" customHeight="1" x14ac:dyDescent="0.3">
      <c r="A1898" s="4" t="s">
        <v>2414</v>
      </c>
      <c r="B1898" s="4" t="s">
        <v>4282</v>
      </c>
    </row>
    <row r="1899" spans="1:2" ht="14.25" customHeight="1" x14ac:dyDescent="0.3">
      <c r="A1899" s="4" t="s">
        <v>2413</v>
      </c>
      <c r="B1899" s="4" t="s">
        <v>4283</v>
      </c>
    </row>
    <row r="1900" spans="1:2" ht="14.25" customHeight="1" x14ac:dyDescent="0.3">
      <c r="A1900" s="4" t="s">
        <v>2412</v>
      </c>
      <c r="B1900" s="4" t="s">
        <v>4284</v>
      </c>
    </row>
    <row r="1901" spans="1:2" ht="14.25" customHeight="1" x14ac:dyDescent="0.3">
      <c r="A1901" s="4" t="s">
        <v>2411</v>
      </c>
      <c r="B1901" s="4" t="s">
        <v>4285</v>
      </c>
    </row>
    <row r="1902" spans="1:2" ht="14.25" customHeight="1" x14ac:dyDescent="0.3">
      <c r="A1902" s="4" t="s">
        <v>2410</v>
      </c>
      <c r="B1902" s="4" t="s">
        <v>4286</v>
      </c>
    </row>
    <row r="1903" spans="1:2" ht="14.25" customHeight="1" x14ac:dyDescent="0.3">
      <c r="A1903" s="4" t="s">
        <v>2409</v>
      </c>
      <c r="B1903" s="4" t="s">
        <v>4287</v>
      </c>
    </row>
    <row r="1904" spans="1:2" ht="14.25" customHeight="1" x14ac:dyDescent="0.3">
      <c r="A1904" s="4" t="s">
        <v>2408</v>
      </c>
      <c r="B1904" s="4" t="s">
        <v>4288</v>
      </c>
    </row>
    <row r="1905" spans="1:2" ht="14.25" customHeight="1" x14ac:dyDescent="0.3">
      <c r="A1905" s="4" t="s">
        <v>2407</v>
      </c>
      <c r="B1905" s="4" t="s">
        <v>4289</v>
      </c>
    </row>
    <row r="1906" spans="1:2" ht="14.25" customHeight="1" x14ac:dyDescent="0.3">
      <c r="A1906" s="4" t="s">
        <v>2406</v>
      </c>
      <c r="B1906" s="4" t="s">
        <v>4290</v>
      </c>
    </row>
    <row r="1907" spans="1:2" ht="14.25" customHeight="1" x14ac:dyDescent="0.3">
      <c r="A1907" s="4" t="s">
        <v>2401</v>
      </c>
      <c r="B1907" s="4" t="s">
        <v>4291</v>
      </c>
    </row>
    <row r="1908" spans="1:2" ht="14.25" customHeight="1" x14ac:dyDescent="0.3">
      <c r="A1908" s="4" t="s">
        <v>2395</v>
      </c>
      <c r="B1908" s="4" t="s">
        <v>4292</v>
      </c>
    </row>
    <row r="1909" spans="1:2" ht="14.25" customHeight="1" x14ac:dyDescent="0.3">
      <c r="A1909" s="4" t="s">
        <v>2389</v>
      </c>
      <c r="B1909" s="4" t="s">
        <v>4293</v>
      </c>
    </row>
    <row r="1910" spans="1:2" ht="14.25" customHeight="1" x14ac:dyDescent="0.3">
      <c r="A1910" s="4" t="s">
        <v>2381</v>
      </c>
      <c r="B1910" s="4" t="s">
        <v>4294</v>
      </c>
    </row>
    <row r="1911" spans="1:2" ht="14.25" customHeight="1" x14ac:dyDescent="0.3">
      <c r="A1911" s="4" t="s">
        <v>2376</v>
      </c>
      <c r="B1911" s="4" t="s">
        <v>4295</v>
      </c>
    </row>
    <row r="1912" spans="1:2" ht="14.25" customHeight="1" x14ac:dyDescent="0.3">
      <c r="A1912" s="4" t="s">
        <v>2371</v>
      </c>
      <c r="B1912" s="4" t="s">
        <v>4296</v>
      </c>
    </row>
    <row r="1913" spans="1:2" ht="14.25" customHeight="1" x14ac:dyDescent="0.3">
      <c r="A1913" s="4" t="s">
        <v>2367</v>
      </c>
      <c r="B1913" s="4" t="s">
        <v>4297</v>
      </c>
    </row>
    <row r="1914" spans="1:2" ht="14.25" customHeight="1" x14ac:dyDescent="0.3">
      <c r="A1914" s="4" t="s">
        <v>2360</v>
      </c>
      <c r="B1914" s="4" t="s">
        <v>4298</v>
      </c>
    </row>
    <row r="1915" spans="1:2" ht="14.25" customHeight="1" x14ac:dyDescent="0.3">
      <c r="A1915" s="4" t="s">
        <v>2351</v>
      </c>
      <c r="B1915" s="4" t="s">
        <v>4299</v>
      </c>
    </row>
    <row r="1916" spans="1:2" ht="14.25" customHeight="1" x14ac:dyDescent="0.3">
      <c r="A1916" s="4" t="s">
        <v>2346</v>
      </c>
      <c r="B1916" s="4" t="s">
        <v>4300</v>
      </c>
    </row>
    <row r="1917" spans="1:2" ht="14.25" customHeight="1" x14ac:dyDescent="0.3">
      <c r="A1917" s="4" t="s">
        <v>2341</v>
      </c>
      <c r="B1917" s="4" t="s">
        <v>4301</v>
      </c>
    </row>
    <row r="1918" spans="1:2" ht="14.25" customHeight="1" x14ac:dyDescent="0.3">
      <c r="A1918" s="4" t="s">
        <v>2336</v>
      </c>
      <c r="B1918" s="4" t="s">
        <v>4302</v>
      </c>
    </row>
    <row r="1919" spans="1:2" ht="14.25" customHeight="1" x14ac:dyDescent="0.3">
      <c r="A1919" s="4" t="s">
        <v>2330</v>
      </c>
      <c r="B1919" s="4" t="s">
        <v>4303</v>
      </c>
    </row>
    <row r="1920" spans="1:2" ht="14.25" customHeight="1" x14ac:dyDescent="0.3">
      <c r="A1920" s="4" t="s">
        <v>2324</v>
      </c>
      <c r="B1920" s="4" t="s">
        <v>4304</v>
      </c>
    </row>
    <row r="1921" spans="1:2" ht="14.25" customHeight="1" x14ac:dyDescent="0.3">
      <c r="A1921" s="4" t="s">
        <v>2319</v>
      </c>
      <c r="B1921" s="4" t="s">
        <v>4305</v>
      </c>
    </row>
    <row r="1922" spans="1:2" ht="14.25" customHeight="1" x14ac:dyDescent="0.3">
      <c r="A1922" s="4" t="s">
        <v>2314</v>
      </c>
      <c r="B1922" s="4" t="s">
        <v>4306</v>
      </c>
    </row>
    <row r="1923" spans="1:2" ht="14.25" customHeight="1" x14ac:dyDescent="0.3">
      <c r="A1923" s="4" t="s">
        <v>2309</v>
      </c>
      <c r="B1923" s="4" t="s">
        <v>4307</v>
      </c>
    </row>
    <row r="1924" spans="1:2" ht="14.25" customHeight="1" x14ac:dyDescent="0.3">
      <c r="A1924" s="4" t="s">
        <v>2304</v>
      </c>
      <c r="B1924" s="4" t="s">
        <v>4308</v>
      </c>
    </row>
    <row r="1925" spans="1:2" ht="14.25" customHeight="1" x14ac:dyDescent="0.3">
      <c r="A1925" s="4" t="s">
        <v>2297</v>
      </c>
      <c r="B1925" s="4" t="s">
        <v>4309</v>
      </c>
    </row>
    <row r="1926" spans="1:2" ht="14.25" customHeight="1" x14ac:dyDescent="0.3">
      <c r="A1926" s="4" t="s">
        <v>2288</v>
      </c>
      <c r="B1926" s="4" t="s">
        <v>4310</v>
      </c>
    </row>
    <row r="1927" spans="1:2" ht="14.25" customHeight="1" x14ac:dyDescent="0.3">
      <c r="A1927" s="4" t="s">
        <v>2279</v>
      </c>
      <c r="B1927" s="4" t="s">
        <v>4311</v>
      </c>
    </row>
    <row r="1928" spans="1:2" ht="14.25" customHeight="1" x14ac:dyDescent="0.3">
      <c r="A1928" s="4" t="s">
        <v>2268</v>
      </c>
      <c r="B1928" s="4" t="s">
        <v>4312</v>
      </c>
    </row>
    <row r="1929" spans="1:2" ht="14.25" customHeight="1" x14ac:dyDescent="0.3">
      <c r="A1929" s="4" t="s">
        <v>2255</v>
      </c>
      <c r="B1929" s="4" t="s">
        <v>4313</v>
      </c>
    </row>
    <row r="1930" spans="1:2" ht="14.25" customHeight="1" x14ac:dyDescent="0.3">
      <c r="A1930" s="4" t="s">
        <v>2243</v>
      </c>
      <c r="B1930" s="4" t="s">
        <v>4314</v>
      </c>
    </row>
    <row r="1931" spans="1:2" ht="14.25" customHeight="1" x14ac:dyDescent="0.3">
      <c r="A1931" s="4" t="s">
        <v>2231</v>
      </c>
      <c r="B1931" s="4" t="s">
        <v>4315</v>
      </c>
    </row>
    <row r="1932" spans="1:2" ht="14.25" customHeight="1" x14ac:dyDescent="0.3">
      <c r="A1932" s="4" t="s">
        <v>2219</v>
      </c>
      <c r="B1932" s="4" t="s">
        <v>4316</v>
      </c>
    </row>
    <row r="1933" spans="1:2" ht="14.25" customHeight="1" x14ac:dyDescent="0.3">
      <c r="A1933" s="4" t="s">
        <v>2207</v>
      </c>
      <c r="B1933" s="4" t="s">
        <v>4317</v>
      </c>
    </row>
    <row r="1934" spans="1:2" ht="14.25" customHeight="1" x14ac:dyDescent="0.3">
      <c r="A1934" s="4" t="s">
        <v>2200</v>
      </c>
      <c r="B1934" s="4" t="s">
        <v>4318</v>
      </c>
    </row>
    <row r="1935" spans="1:2" ht="14.25" customHeight="1" x14ac:dyDescent="0.3">
      <c r="A1935" s="4" t="s">
        <v>2193</v>
      </c>
      <c r="B1935" s="4" t="s">
        <v>4319</v>
      </c>
    </row>
    <row r="1936" spans="1:2" ht="14.25" customHeight="1" x14ac:dyDescent="0.3">
      <c r="A1936" s="4" t="s">
        <v>2186</v>
      </c>
      <c r="B1936" s="4" t="s">
        <v>4320</v>
      </c>
    </row>
    <row r="1937" spans="1:2" ht="14.25" customHeight="1" x14ac:dyDescent="0.3">
      <c r="A1937" s="4" t="s">
        <v>2180</v>
      </c>
      <c r="B1937" s="4" t="s">
        <v>4321</v>
      </c>
    </row>
    <row r="1938" spans="1:2" ht="14.25" customHeight="1" x14ac:dyDescent="0.3">
      <c r="A1938" s="4" t="s">
        <v>2175</v>
      </c>
      <c r="B1938" s="4" t="s">
        <v>4322</v>
      </c>
    </row>
    <row r="1939" spans="1:2" ht="14.25" customHeight="1" x14ac:dyDescent="0.3">
      <c r="A1939" s="4" t="s">
        <v>2169</v>
      </c>
      <c r="B1939" s="4" t="s">
        <v>4323</v>
      </c>
    </row>
    <row r="1940" spans="1:2" ht="14.25" customHeight="1" x14ac:dyDescent="0.3">
      <c r="A1940" s="4" t="s">
        <v>2164</v>
      </c>
      <c r="B1940" s="4" t="s">
        <v>4324</v>
      </c>
    </row>
    <row r="1941" spans="1:2" ht="14.25" customHeight="1" x14ac:dyDescent="0.3">
      <c r="A1941" s="4" t="s">
        <v>2158</v>
      </c>
      <c r="B1941" s="4" t="s">
        <v>4325</v>
      </c>
    </row>
    <row r="1942" spans="1:2" ht="14.25" customHeight="1" x14ac:dyDescent="0.3">
      <c r="A1942" s="4" t="s">
        <v>2152</v>
      </c>
      <c r="B1942" s="4" t="s">
        <v>4326</v>
      </c>
    </row>
    <row r="1943" spans="1:2" ht="14.25" customHeight="1" x14ac:dyDescent="0.3">
      <c r="A1943" s="4" t="s">
        <v>2146</v>
      </c>
      <c r="B1943" s="4" t="s">
        <v>4327</v>
      </c>
    </row>
    <row r="1944" spans="1:2" ht="14.25" customHeight="1" x14ac:dyDescent="0.3">
      <c r="A1944" s="4" t="s">
        <v>2140</v>
      </c>
      <c r="B1944" s="4" t="s">
        <v>4328</v>
      </c>
    </row>
    <row r="1945" spans="1:2" ht="14.25" customHeight="1" x14ac:dyDescent="0.3">
      <c r="A1945" s="4" t="s">
        <v>2135</v>
      </c>
      <c r="B1945" s="4" t="s">
        <v>4329</v>
      </c>
    </row>
    <row r="1946" spans="1:2" ht="14.25" customHeight="1" x14ac:dyDescent="0.3">
      <c r="A1946" s="4" t="s">
        <v>2129</v>
      </c>
      <c r="B1946" s="4" t="s">
        <v>4330</v>
      </c>
    </row>
    <row r="1947" spans="1:2" ht="14.25" customHeight="1" x14ac:dyDescent="0.3">
      <c r="A1947" s="4" t="s">
        <v>2123</v>
      </c>
      <c r="B1947" s="4" t="s">
        <v>4331</v>
      </c>
    </row>
    <row r="1948" spans="1:2" ht="14.25" customHeight="1" x14ac:dyDescent="0.3">
      <c r="A1948" s="4" t="s">
        <v>2118</v>
      </c>
      <c r="B1948" s="4" t="s">
        <v>4332</v>
      </c>
    </row>
    <row r="1949" spans="1:2" ht="14.25" customHeight="1" x14ac:dyDescent="0.3">
      <c r="A1949" s="4" t="s">
        <v>2112</v>
      </c>
      <c r="B1949" s="4" t="s">
        <v>4333</v>
      </c>
    </row>
    <row r="1950" spans="1:2" ht="14.25" customHeight="1" x14ac:dyDescent="0.3">
      <c r="A1950" s="4" t="s">
        <v>2104</v>
      </c>
      <c r="B1950" s="4" t="s">
        <v>4334</v>
      </c>
    </row>
    <row r="1951" spans="1:2" ht="14.25" customHeight="1" x14ac:dyDescent="0.3">
      <c r="A1951" s="4" t="s">
        <v>2097</v>
      </c>
      <c r="B1951" s="4" t="s">
        <v>4335</v>
      </c>
    </row>
    <row r="1952" spans="1:2" ht="14.25" customHeight="1" x14ac:dyDescent="0.3">
      <c r="A1952" s="4" t="s">
        <v>2090</v>
      </c>
      <c r="B1952" s="4" t="s">
        <v>4336</v>
      </c>
    </row>
    <row r="1953" spans="1:2" ht="14.25" customHeight="1" x14ac:dyDescent="0.3">
      <c r="A1953" s="4" t="s">
        <v>2082</v>
      </c>
      <c r="B1953" s="4" t="s">
        <v>4337</v>
      </c>
    </row>
    <row r="1954" spans="1:2" ht="14.25" customHeight="1" x14ac:dyDescent="0.3">
      <c r="A1954" s="4" t="s">
        <v>2074</v>
      </c>
      <c r="B1954" s="4" t="s">
        <v>4338</v>
      </c>
    </row>
    <row r="1955" spans="1:2" ht="14.25" customHeight="1" x14ac:dyDescent="0.3">
      <c r="A1955" s="4" t="s">
        <v>2067</v>
      </c>
      <c r="B1955" s="4" t="s">
        <v>4339</v>
      </c>
    </row>
    <row r="1956" spans="1:2" ht="14.25" customHeight="1" x14ac:dyDescent="0.3">
      <c r="A1956" s="4" t="s">
        <v>2062</v>
      </c>
      <c r="B1956" s="4" t="s">
        <v>4340</v>
      </c>
    </row>
    <row r="1957" spans="1:2" ht="14.25" customHeight="1" x14ac:dyDescent="0.3">
      <c r="A1957" s="4" t="s">
        <v>2057</v>
      </c>
      <c r="B1957" s="4" t="s">
        <v>4341</v>
      </c>
    </row>
    <row r="1958" spans="1:2" ht="14.25" customHeight="1" x14ac:dyDescent="0.3">
      <c r="A1958" s="4" t="s">
        <v>2052</v>
      </c>
      <c r="B1958" s="4" t="s">
        <v>4342</v>
      </c>
    </row>
    <row r="1959" spans="1:2" ht="14.25" customHeight="1" x14ac:dyDescent="0.3">
      <c r="A1959" s="4" t="s">
        <v>2045</v>
      </c>
      <c r="B1959" s="4" t="s">
        <v>4343</v>
      </c>
    </row>
    <row r="1960" spans="1:2" ht="14.25" customHeight="1" x14ac:dyDescent="0.3">
      <c r="A1960" s="4" t="s">
        <v>2040</v>
      </c>
      <c r="B1960" s="4" t="s">
        <v>4344</v>
      </c>
    </row>
    <row r="1961" spans="1:2" ht="14.25" customHeight="1" x14ac:dyDescent="0.3">
      <c r="A1961" s="4" t="s">
        <v>2035</v>
      </c>
      <c r="B1961" s="4" t="s">
        <v>4345</v>
      </c>
    </row>
    <row r="1962" spans="1:2" ht="14.25" customHeight="1" x14ac:dyDescent="0.3">
      <c r="A1962" s="4" t="s">
        <v>2030</v>
      </c>
      <c r="B1962" s="4" t="s">
        <v>4346</v>
      </c>
    </row>
    <row r="1963" spans="1:2" ht="14.25" customHeight="1" x14ac:dyDescent="0.3">
      <c r="A1963" s="4" t="s">
        <v>2025</v>
      </c>
      <c r="B1963" s="4" t="s">
        <v>4347</v>
      </c>
    </row>
    <row r="1964" spans="1:2" ht="14.25" customHeight="1" x14ac:dyDescent="0.3">
      <c r="A1964" s="4" t="s">
        <v>2018</v>
      </c>
      <c r="B1964" s="4" t="s">
        <v>4348</v>
      </c>
    </row>
    <row r="1965" spans="1:2" ht="14.25" customHeight="1" x14ac:dyDescent="0.3">
      <c r="A1965" s="4" t="s">
        <v>2013</v>
      </c>
      <c r="B1965" s="4" t="s">
        <v>4349</v>
      </c>
    </row>
    <row r="1966" spans="1:2" ht="14.25" customHeight="1" x14ac:dyDescent="0.3">
      <c r="A1966" s="4" t="s">
        <v>2009</v>
      </c>
      <c r="B1966" s="4" t="s">
        <v>4350</v>
      </c>
    </row>
    <row r="1967" spans="1:2" ht="14.25" customHeight="1" x14ac:dyDescent="0.3">
      <c r="A1967" s="4" t="s">
        <v>2004</v>
      </c>
      <c r="B1967" s="4" t="s">
        <v>4351</v>
      </c>
    </row>
    <row r="1968" spans="1:2" ht="14.25" customHeight="1" x14ac:dyDescent="0.3">
      <c r="A1968" s="4" t="s">
        <v>1999</v>
      </c>
      <c r="B1968" s="4" t="s">
        <v>4352</v>
      </c>
    </row>
    <row r="1969" spans="1:2" ht="14.25" customHeight="1" x14ac:dyDescent="0.3">
      <c r="A1969" s="4" t="s">
        <v>1997</v>
      </c>
      <c r="B1969" s="4" t="s">
        <v>4353</v>
      </c>
    </row>
    <row r="1970" spans="1:2" ht="14.25" customHeight="1" x14ac:dyDescent="0.3">
      <c r="A1970" s="4" t="s">
        <v>1993</v>
      </c>
      <c r="B1970" s="4" t="s">
        <v>4354</v>
      </c>
    </row>
    <row r="1971" spans="1:2" ht="14.25" customHeight="1" x14ac:dyDescent="0.3">
      <c r="A1971" s="4" t="s">
        <v>1989</v>
      </c>
      <c r="B1971" s="4" t="s">
        <v>4355</v>
      </c>
    </row>
    <row r="1972" spans="1:2" ht="14.25" customHeight="1" x14ac:dyDescent="0.3">
      <c r="A1972" s="4" t="s">
        <v>1987</v>
      </c>
      <c r="B1972" s="4" t="s">
        <v>4356</v>
      </c>
    </row>
    <row r="1973" spans="1:2" ht="14.25" customHeight="1" x14ac:dyDescent="0.3">
      <c r="A1973" s="4" t="s">
        <v>1985</v>
      </c>
      <c r="B1973" s="4" t="s">
        <v>4357</v>
      </c>
    </row>
    <row r="1974" spans="1:2" ht="14.25" customHeight="1" x14ac:dyDescent="0.3">
      <c r="A1974" s="4" t="s">
        <v>1984</v>
      </c>
      <c r="B1974" s="4" t="s">
        <v>4358</v>
      </c>
    </row>
    <row r="1975" spans="1:2" ht="14.25" customHeight="1" x14ac:dyDescent="0.3">
      <c r="A1975" s="4" t="s">
        <v>1983</v>
      </c>
      <c r="B1975" s="4" t="s">
        <v>4359</v>
      </c>
    </row>
    <row r="1976" spans="1:2" ht="14.25" customHeight="1" x14ac:dyDescent="0.3">
      <c r="A1976" s="4" t="s">
        <v>1982</v>
      </c>
      <c r="B1976" s="4" t="s">
        <v>4360</v>
      </c>
    </row>
    <row r="1977" spans="1:2" ht="14.25" customHeight="1" x14ac:dyDescent="0.3">
      <c r="A1977" s="4" t="s">
        <v>1981</v>
      </c>
      <c r="B1977" s="4" t="s">
        <v>4361</v>
      </c>
    </row>
    <row r="1978" spans="1:2" ht="14.25" customHeight="1" x14ac:dyDescent="0.3">
      <c r="A1978" s="4" t="s">
        <v>1980</v>
      </c>
      <c r="B1978" s="4" t="s">
        <v>4362</v>
      </c>
    </row>
    <row r="1979" spans="1:2" ht="14.25" customHeight="1" x14ac:dyDescent="0.3">
      <c r="A1979" s="4" t="s">
        <v>1979</v>
      </c>
      <c r="B1979" s="4" t="s">
        <v>4363</v>
      </c>
    </row>
    <row r="1980" spans="1:2" ht="14.25" customHeight="1" x14ac:dyDescent="0.3">
      <c r="A1980" s="4" t="s">
        <v>1978</v>
      </c>
      <c r="B1980" s="4" t="s">
        <v>4364</v>
      </c>
    </row>
    <row r="1981" spans="1:2" ht="14.25" customHeight="1" x14ac:dyDescent="0.3">
      <c r="A1981" s="4" t="s">
        <v>1977</v>
      </c>
      <c r="B1981" s="4" t="s">
        <v>4365</v>
      </c>
    </row>
    <row r="1982" spans="1:2" ht="14.25" customHeight="1" x14ac:dyDescent="0.3">
      <c r="A1982" s="4" t="s">
        <v>1976</v>
      </c>
      <c r="B1982" s="4" t="s">
        <v>4366</v>
      </c>
    </row>
    <row r="1983" spans="1:2" ht="14.25" customHeight="1" x14ac:dyDescent="0.3">
      <c r="A1983" s="4" t="s">
        <v>1971</v>
      </c>
      <c r="B1983" s="4" t="s">
        <v>4367</v>
      </c>
    </row>
    <row r="1984" spans="1:2" ht="14.25" customHeight="1" x14ac:dyDescent="0.3">
      <c r="A1984" s="4" t="s">
        <v>1966</v>
      </c>
      <c r="B1984" s="4" t="s">
        <v>4368</v>
      </c>
    </row>
    <row r="1985" spans="1:2" ht="14.25" customHeight="1" x14ac:dyDescent="0.3">
      <c r="A1985" s="4" t="s">
        <v>1959</v>
      </c>
      <c r="B1985" s="4" t="s">
        <v>4369</v>
      </c>
    </row>
    <row r="1986" spans="1:2" ht="14.25" customHeight="1" x14ac:dyDescent="0.3">
      <c r="A1986" s="4" t="s">
        <v>1951</v>
      </c>
      <c r="B1986" s="4" t="s">
        <v>4370</v>
      </c>
    </row>
    <row r="1987" spans="1:2" ht="14.25" customHeight="1" x14ac:dyDescent="0.3">
      <c r="A1987" s="4" t="s">
        <v>1944</v>
      </c>
      <c r="B1987" s="4" t="s">
        <v>4371</v>
      </c>
    </row>
    <row r="1988" spans="1:2" ht="14.25" customHeight="1" x14ac:dyDescent="0.3">
      <c r="A1988" s="4" t="s">
        <v>1938</v>
      </c>
      <c r="B1988" s="4" t="s">
        <v>4372</v>
      </c>
    </row>
    <row r="1989" spans="1:2" ht="14.25" customHeight="1" x14ac:dyDescent="0.3">
      <c r="A1989" s="4" t="s">
        <v>1932</v>
      </c>
      <c r="B1989" s="4" t="s">
        <v>4373</v>
      </c>
    </row>
    <row r="1990" spans="1:2" ht="14.25" customHeight="1" x14ac:dyDescent="0.3">
      <c r="A1990" s="4" t="s">
        <v>1926</v>
      </c>
      <c r="B1990" s="4" t="s">
        <v>4374</v>
      </c>
    </row>
    <row r="1991" spans="1:2" ht="14.25" customHeight="1" x14ac:dyDescent="0.3">
      <c r="A1991" s="4" t="s">
        <v>1919</v>
      </c>
      <c r="B1991" s="4" t="s">
        <v>4375</v>
      </c>
    </row>
    <row r="1992" spans="1:2" ht="14.25" customHeight="1" x14ac:dyDescent="0.3">
      <c r="A1992" s="4" t="s">
        <v>1912</v>
      </c>
      <c r="B1992" s="4" t="s">
        <v>4376</v>
      </c>
    </row>
    <row r="1993" spans="1:2" ht="14.25" customHeight="1" x14ac:dyDescent="0.3">
      <c r="A1993" s="4" t="s">
        <v>1907</v>
      </c>
      <c r="B1993" s="4" t="s">
        <v>4377</v>
      </c>
    </row>
    <row r="1994" spans="1:2" ht="14.25" customHeight="1" x14ac:dyDescent="0.3">
      <c r="A1994" s="4" t="s">
        <v>1902</v>
      </c>
      <c r="B1994" s="4" t="s">
        <v>4378</v>
      </c>
    </row>
    <row r="1995" spans="1:2" ht="14.25" customHeight="1" x14ac:dyDescent="0.3">
      <c r="A1995" s="4" t="s">
        <v>1899</v>
      </c>
      <c r="B1995" s="4" t="s">
        <v>4379</v>
      </c>
    </row>
    <row r="1996" spans="1:2" ht="14.25" customHeight="1" x14ac:dyDescent="0.3">
      <c r="A1996" s="4" t="s">
        <v>1894</v>
      </c>
      <c r="B1996" s="4" t="s">
        <v>4380</v>
      </c>
    </row>
    <row r="1997" spans="1:2" ht="14.25" customHeight="1" x14ac:dyDescent="0.3">
      <c r="A1997" s="4" t="s">
        <v>1891</v>
      </c>
      <c r="B1997" s="4" t="s">
        <v>4381</v>
      </c>
    </row>
    <row r="1998" spans="1:2" ht="14.25" customHeight="1" x14ac:dyDescent="0.3">
      <c r="A1998" s="4" t="s">
        <v>1886</v>
      </c>
      <c r="B1998" s="4" t="s">
        <v>4382</v>
      </c>
    </row>
    <row r="1999" spans="1:2" ht="14.25" customHeight="1" x14ac:dyDescent="0.3">
      <c r="A1999" s="4" t="s">
        <v>1885</v>
      </c>
      <c r="B1999" s="4" t="s">
        <v>4383</v>
      </c>
    </row>
    <row r="2000" spans="1:2" ht="14.25" customHeight="1" x14ac:dyDescent="0.3">
      <c r="A2000" s="4" t="s">
        <v>1884</v>
      </c>
      <c r="B2000" s="4" t="s">
        <v>4384</v>
      </c>
    </row>
    <row r="2001" spans="1:2" ht="14.25" customHeight="1" x14ac:dyDescent="0.3">
      <c r="A2001" s="4" t="s">
        <v>1883</v>
      </c>
      <c r="B2001" s="4" t="s">
        <v>4385</v>
      </c>
    </row>
    <row r="2002" spans="1:2" ht="14.25" customHeight="1" x14ac:dyDescent="0.3">
      <c r="A2002" s="4" t="s">
        <v>1882</v>
      </c>
      <c r="B2002" s="4" t="s">
        <v>4386</v>
      </c>
    </row>
    <row r="2003" spans="1:2" ht="14.25" customHeight="1" x14ac:dyDescent="0.3">
      <c r="A2003" s="4" t="s">
        <v>1881</v>
      </c>
      <c r="B2003" s="4" t="s">
        <v>4387</v>
      </c>
    </row>
    <row r="2004" spans="1:2" ht="14.25" customHeight="1" x14ac:dyDescent="0.3">
      <c r="A2004" s="4" t="s">
        <v>1880</v>
      </c>
      <c r="B2004" s="4" t="s">
        <v>4388</v>
      </c>
    </row>
    <row r="2005" spans="1:2" ht="14.25" customHeight="1" x14ac:dyDescent="0.3">
      <c r="A2005" s="4" t="s">
        <v>1879</v>
      </c>
      <c r="B2005" s="4" t="s">
        <v>4389</v>
      </c>
    </row>
    <row r="2006" spans="1:2" ht="14.25" customHeight="1" x14ac:dyDescent="0.3">
      <c r="A2006" s="4" t="s">
        <v>1875</v>
      </c>
      <c r="B2006" s="4" t="s">
        <v>4390</v>
      </c>
    </row>
    <row r="2007" spans="1:2" ht="14.25" customHeight="1" x14ac:dyDescent="0.3">
      <c r="A2007" s="4" t="s">
        <v>1869</v>
      </c>
      <c r="B2007" s="4" t="s">
        <v>4391</v>
      </c>
    </row>
    <row r="2008" spans="1:2" ht="14.25" customHeight="1" x14ac:dyDescent="0.3">
      <c r="A2008" s="4" t="s">
        <v>1864</v>
      </c>
      <c r="B2008" s="4" t="s">
        <v>4392</v>
      </c>
    </row>
    <row r="2009" spans="1:2" ht="14.25" customHeight="1" x14ac:dyDescent="0.3">
      <c r="A2009" s="4" t="s">
        <v>1859</v>
      </c>
      <c r="B2009" s="4" t="s">
        <v>4393</v>
      </c>
    </row>
    <row r="2010" spans="1:2" ht="14.25" customHeight="1" x14ac:dyDescent="0.3">
      <c r="A2010" s="4" t="s">
        <v>1854</v>
      </c>
      <c r="B2010" s="4" t="s">
        <v>4394</v>
      </c>
    </row>
    <row r="2011" spans="1:2" ht="14.25" customHeight="1" x14ac:dyDescent="0.3">
      <c r="A2011" s="4" t="s">
        <v>1849</v>
      </c>
      <c r="B2011" s="4" t="s">
        <v>4395</v>
      </c>
    </row>
    <row r="2012" spans="1:2" ht="14.25" customHeight="1" x14ac:dyDescent="0.3">
      <c r="A2012" s="4" t="s">
        <v>1844</v>
      </c>
      <c r="B2012" s="4" t="s">
        <v>4396</v>
      </c>
    </row>
    <row r="2013" spans="1:2" ht="14.25" customHeight="1" x14ac:dyDescent="0.3">
      <c r="A2013" s="4" t="s">
        <v>1838</v>
      </c>
      <c r="B2013" s="4" t="s">
        <v>4397</v>
      </c>
    </row>
    <row r="2014" spans="1:2" ht="14.25" customHeight="1" x14ac:dyDescent="0.3">
      <c r="A2014" s="4" t="s">
        <v>1832</v>
      </c>
      <c r="B2014" s="4" t="s">
        <v>4398</v>
      </c>
    </row>
    <row r="2015" spans="1:2" ht="14.25" customHeight="1" x14ac:dyDescent="0.3">
      <c r="A2015" s="4" t="s">
        <v>1826</v>
      </c>
      <c r="B2015" s="4" t="s">
        <v>4399</v>
      </c>
    </row>
    <row r="2016" spans="1:2" ht="14.25" customHeight="1" x14ac:dyDescent="0.3">
      <c r="A2016" s="4" t="s">
        <v>1821</v>
      </c>
      <c r="B2016" s="4" t="s">
        <v>4400</v>
      </c>
    </row>
    <row r="2017" spans="1:2" ht="14.25" customHeight="1" x14ac:dyDescent="0.3">
      <c r="A2017" s="4" t="s">
        <v>1816</v>
      </c>
      <c r="B2017" s="4" t="s">
        <v>4401</v>
      </c>
    </row>
    <row r="2018" spans="1:2" ht="14.25" customHeight="1" x14ac:dyDescent="0.3">
      <c r="A2018" s="4" t="s">
        <v>1810</v>
      </c>
      <c r="B2018" s="4" t="s">
        <v>4402</v>
      </c>
    </row>
    <row r="2019" spans="1:2" ht="14.25" customHeight="1" x14ac:dyDescent="0.3">
      <c r="A2019" s="4" t="s">
        <v>1804</v>
      </c>
      <c r="B2019" s="4" t="s">
        <v>4403</v>
      </c>
    </row>
    <row r="2020" spans="1:2" ht="14.25" customHeight="1" x14ac:dyDescent="0.3">
      <c r="A2020" s="4" t="s">
        <v>1799</v>
      </c>
      <c r="B2020" s="4" t="s">
        <v>4404</v>
      </c>
    </row>
    <row r="2021" spans="1:2" ht="14.25" customHeight="1" x14ac:dyDescent="0.3">
      <c r="A2021" s="4" t="s">
        <v>1795</v>
      </c>
      <c r="B2021" s="4" t="s">
        <v>4405</v>
      </c>
    </row>
    <row r="2022" spans="1:2" ht="14.25" customHeight="1" x14ac:dyDescent="0.3">
      <c r="A2022" s="4" t="s">
        <v>1789</v>
      </c>
      <c r="B2022" s="4" t="s">
        <v>4406</v>
      </c>
    </row>
    <row r="2023" spans="1:2" ht="14.25" customHeight="1" x14ac:dyDescent="0.3">
      <c r="A2023" s="4" t="s">
        <v>1782</v>
      </c>
      <c r="B2023" s="4" t="s">
        <v>4407</v>
      </c>
    </row>
    <row r="2024" spans="1:2" ht="14.25" customHeight="1" x14ac:dyDescent="0.3">
      <c r="A2024" s="4" t="s">
        <v>1778</v>
      </c>
      <c r="B2024" s="4" t="s">
        <v>4408</v>
      </c>
    </row>
    <row r="2025" spans="1:2" ht="14.25" customHeight="1" x14ac:dyDescent="0.3">
      <c r="A2025" s="4" t="s">
        <v>1774</v>
      </c>
      <c r="B2025" s="4" t="s">
        <v>4409</v>
      </c>
    </row>
    <row r="2026" spans="1:2" ht="14.25" customHeight="1" x14ac:dyDescent="0.3">
      <c r="A2026" s="4" t="s">
        <v>1769</v>
      </c>
      <c r="B2026" s="4" t="s">
        <v>4410</v>
      </c>
    </row>
    <row r="2027" spans="1:2" ht="14.25" customHeight="1" x14ac:dyDescent="0.3">
      <c r="A2027" s="4" t="s">
        <v>1764</v>
      </c>
      <c r="B2027" s="4" t="s">
        <v>4411</v>
      </c>
    </row>
    <row r="2028" spans="1:2" ht="14.25" customHeight="1" x14ac:dyDescent="0.3">
      <c r="A2028" s="4" t="s">
        <v>1759</v>
      </c>
      <c r="B2028" s="4" t="s">
        <v>4412</v>
      </c>
    </row>
    <row r="2029" spans="1:2" ht="14.25" customHeight="1" x14ac:dyDescent="0.3">
      <c r="A2029" s="4" t="s">
        <v>1751</v>
      </c>
      <c r="B2029" s="4" t="s">
        <v>4413</v>
      </c>
    </row>
    <row r="2030" spans="1:2" ht="14.25" customHeight="1" x14ac:dyDescent="0.3">
      <c r="A2030" s="4" t="s">
        <v>1745</v>
      </c>
      <c r="B2030" s="4" t="s">
        <v>4414</v>
      </c>
    </row>
    <row r="2031" spans="1:2" ht="14.25" customHeight="1" x14ac:dyDescent="0.3">
      <c r="A2031" s="4" t="s">
        <v>1740</v>
      </c>
      <c r="B2031" s="4" t="s">
        <v>4415</v>
      </c>
    </row>
    <row r="2032" spans="1:2" ht="14.25" customHeight="1" x14ac:dyDescent="0.3">
      <c r="A2032" s="4" t="s">
        <v>1735</v>
      </c>
      <c r="B2032" s="4" t="s">
        <v>4416</v>
      </c>
    </row>
    <row r="2033" spans="1:2" ht="14.25" customHeight="1" x14ac:dyDescent="0.3">
      <c r="A2033" s="4" t="s">
        <v>1729</v>
      </c>
      <c r="B2033" s="4" t="s">
        <v>4417</v>
      </c>
    </row>
    <row r="2034" spans="1:2" ht="14.25" customHeight="1" x14ac:dyDescent="0.3">
      <c r="A2034" s="4" t="s">
        <v>1723</v>
      </c>
      <c r="B2034" s="4" t="s">
        <v>4418</v>
      </c>
    </row>
    <row r="2035" spans="1:2" ht="14.25" customHeight="1" x14ac:dyDescent="0.3">
      <c r="A2035" s="4" t="s">
        <v>1718</v>
      </c>
      <c r="B2035" s="4" t="s">
        <v>4419</v>
      </c>
    </row>
    <row r="2036" spans="1:2" ht="14.25" customHeight="1" x14ac:dyDescent="0.3">
      <c r="A2036" s="4" t="s">
        <v>1713</v>
      </c>
      <c r="B2036" s="4" t="s">
        <v>4420</v>
      </c>
    </row>
    <row r="2037" spans="1:2" ht="14.25" customHeight="1" x14ac:dyDescent="0.3">
      <c r="A2037" s="4" t="s">
        <v>1710</v>
      </c>
      <c r="B2037" s="4" t="s">
        <v>4421</v>
      </c>
    </row>
    <row r="2038" spans="1:2" ht="14.25" customHeight="1" x14ac:dyDescent="0.3">
      <c r="A2038" s="4" t="s">
        <v>1705</v>
      </c>
      <c r="B2038" s="4" t="s">
        <v>4422</v>
      </c>
    </row>
    <row r="2039" spans="1:2" ht="14.25" customHeight="1" x14ac:dyDescent="0.3">
      <c r="A2039" s="4" t="s">
        <v>1701</v>
      </c>
      <c r="B2039" s="4" t="s">
        <v>4423</v>
      </c>
    </row>
    <row r="2040" spans="1:2" ht="14.25" customHeight="1" x14ac:dyDescent="0.3">
      <c r="A2040" s="4" t="s">
        <v>1695</v>
      </c>
      <c r="B2040" s="4" t="s">
        <v>4424</v>
      </c>
    </row>
    <row r="2041" spans="1:2" ht="14.25" customHeight="1" x14ac:dyDescent="0.3">
      <c r="A2041" s="4" t="s">
        <v>1690</v>
      </c>
      <c r="B2041" s="4" t="s">
        <v>4425</v>
      </c>
    </row>
    <row r="2042" spans="1:2" ht="14.25" customHeight="1" x14ac:dyDescent="0.3">
      <c r="A2042" s="4" t="s">
        <v>1684</v>
      </c>
      <c r="B2042" s="4" t="s">
        <v>4426</v>
      </c>
    </row>
    <row r="2043" spans="1:2" ht="14.25" customHeight="1" x14ac:dyDescent="0.3">
      <c r="A2043" s="4" t="s">
        <v>1678</v>
      </c>
      <c r="B2043" s="4" t="s">
        <v>4427</v>
      </c>
    </row>
    <row r="2044" spans="1:2" ht="14.25" customHeight="1" x14ac:dyDescent="0.3">
      <c r="A2044" s="4" t="s">
        <v>1668</v>
      </c>
      <c r="B2044" s="4" t="s">
        <v>4428</v>
      </c>
    </row>
    <row r="2045" spans="1:2" ht="14.25" customHeight="1" x14ac:dyDescent="0.3">
      <c r="A2045" s="4" t="s">
        <v>1663</v>
      </c>
      <c r="B2045" s="4" t="s">
        <v>4429</v>
      </c>
    </row>
    <row r="2046" spans="1:2" ht="14.25" customHeight="1" x14ac:dyDescent="0.3">
      <c r="A2046" s="4" t="s">
        <v>1655</v>
      </c>
      <c r="B2046" s="4" t="s">
        <v>4430</v>
      </c>
    </row>
    <row r="2047" spans="1:2" ht="14.25" customHeight="1" x14ac:dyDescent="0.3">
      <c r="A2047" s="4" t="s">
        <v>1653</v>
      </c>
      <c r="B2047" s="4" t="s">
        <v>4431</v>
      </c>
    </row>
    <row r="2048" spans="1:2" ht="14.25" customHeight="1" x14ac:dyDescent="0.3">
      <c r="A2048" s="4" t="s">
        <v>1647</v>
      </c>
      <c r="B2048" s="4" t="s">
        <v>4432</v>
      </c>
    </row>
    <row r="2049" spans="1:2" ht="14.25" customHeight="1" x14ac:dyDescent="0.3">
      <c r="A2049" s="4" t="s">
        <v>1642</v>
      </c>
      <c r="B2049" s="4" t="s">
        <v>4433</v>
      </c>
    </row>
    <row r="2050" spans="1:2" ht="14.25" customHeight="1" x14ac:dyDescent="0.3">
      <c r="A2050" s="4" t="s">
        <v>1637</v>
      </c>
      <c r="B2050" s="4" t="s">
        <v>4434</v>
      </c>
    </row>
    <row r="2051" spans="1:2" ht="14.25" customHeight="1" x14ac:dyDescent="0.3">
      <c r="A2051" s="4" t="s">
        <v>1632</v>
      </c>
      <c r="B2051" s="4" t="s">
        <v>4435</v>
      </c>
    </row>
    <row r="2052" spans="1:2" ht="14.25" customHeight="1" x14ac:dyDescent="0.3">
      <c r="A2052" s="4" t="s">
        <v>1623</v>
      </c>
      <c r="B2052" s="4" t="s">
        <v>4436</v>
      </c>
    </row>
    <row r="2053" spans="1:2" ht="14.25" customHeight="1" x14ac:dyDescent="0.3">
      <c r="A2053" s="4" t="s">
        <v>1615</v>
      </c>
      <c r="B2053" s="4" t="s">
        <v>4437</v>
      </c>
    </row>
    <row r="2054" spans="1:2" ht="14.25" customHeight="1" x14ac:dyDescent="0.3">
      <c r="A2054" s="4" t="s">
        <v>1607</v>
      </c>
      <c r="B2054" s="4" t="s">
        <v>4438</v>
      </c>
    </row>
    <row r="2055" spans="1:2" ht="14.25" customHeight="1" x14ac:dyDescent="0.3">
      <c r="A2055" s="4" t="s">
        <v>1596</v>
      </c>
      <c r="B2055" s="4" t="s">
        <v>4439</v>
      </c>
    </row>
    <row r="2056" spans="1:2" ht="14.25" customHeight="1" x14ac:dyDescent="0.3">
      <c r="A2056" s="4" t="s">
        <v>1591</v>
      </c>
      <c r="B2056" s="4" t="s">
        <v>4440</v>
      </c>
    </row>
    <row r="2057" spans="1:2" ht="14.25" customHeight="1" x14ac:dyDescent="0.3">
      <c r="A2057" s="4" t="s">
        <v>1586</v>
      </c>
      <c r="B2057" s="4" t="s">
        <v>4441</v>
      </c>
    </row>
    <row r="2058" spans="1:2" ht="14.25" customHeight="1" x14ac:dyDescent="0.3">
      <c r="A2058" s="4" t="s">
        <v>1581</v>
      </c>
      <c r="B2058" s="4" t="s">
        <v>4442</v>
      </c>
    </row>
    <row r="2059" spans="1:2" ht="14.25" customHeight="1" x14ac:dyDescent="0.3">
      <c r="A2059" s="4" t="s">
        <v>1576</v>
      </c>
      <c r="B2059" s="4" t="s">
        <v>4443</v>
      </c>
    </row>
    <row r="2060" spans="1:2" ht="14.25" customHeight="1" x14ac:dyDescent="0.3">
      <c r="A2060" s="4" t="s">
        <v>1573</v>
      </c>
      <c r="B2060" s="4" t="s">
        <v>4444</v>
      </c>
    </row>
    <row r="2061" spans="1:2" ht="14.25" customHeight="1" x14ac:dyDescent="0.3">
      <c r="A2061" s="4" t="s">
        <v>1568</v>
      </c>
      <c r="B2061" s="4" t="s">
        <v>4445</v>
      </c>
    </row>
    <row r="2062" spans="1:2" ht="14.25" customHeight="1" x14ac:dyDescent="0.3">
      <c r="A2062" s="4" t="s">
        <v>1563</v>
      </c>
      <c r="B2062" s="4" t="s">
        <v>4446</v>
      </c>
    </row>
    <row r="2063" spans="1:2" ht="14.25" customHeight="1" x14ac:dyDescent="0.3">
      <c r="A2063" s="4" t="s">
        <v>1558</v>
      </c>
      <c r="B2063" s="4" t="s">
        <v>4447</v>
      </c>
    </row>
    <row r="2064" spans="1:2" ht="14.25" customHeight="1" x14ac:dyDescent="0.3">
      <c r="A2064" s="4" t="s">
        <v>1553</v>
      </c>
      <c r="B2064" s="4" t="s">
        <v>4448</v>
      </c>
    </row>
    <row r="2065" spans="1:2" ht="14.25" customHeight="1" x14ac:dyDescent="0.3">
      <c r="A2065" s="4" t="s">
        <v>1544</v>
      </c>
      <c r="B2065" s="4" t="s">
        <v>4449</v>
      </c>
    </row>
    <row r="2066" spans="1:2" ht="14.25" customHeight="1" x14ac:dyDescent="0.3">
      <c r="A2066" s="4" t="s">
        <v>1532</v>
      </c>
      <c r="B2066" s="4" t="s">
        <v>4450</v>
      </c>
    </row>
    <row r="2067" spans="1:2" ht="14.25" customHeight="1" x14ac:dyDescent="0.3">
      <c r="A2067" s="4" t="s">
        <v>1528</v>
      </c>
      <c r="B2067" s="4" t="s">
        <v>4451</v>
      </c>
    </row>
    <row r="2068" spans="1:2" ht="14.25" customHeight="1" x14ac:dyDescent="0.3">
      <c r="A2068" s="4" t="s">
        <v>1521</v>
      </c>
      <c r="B2068" s="4" t="s">
        <v>4452</v>
      </c>
    </row>
    <row r="2069" spans="1:2" ht="14.25" customHeight="1" x14ac:dyDescent="0.3">
      <c r="A2069" s="4" t="s">
        <v>1516</v>
      </c>
      <c r="B2069" s="4" t="s">
        <v>4453</v>
      </c>
    </row>
    <row r="2070" spans="1:2" ht="14.25" customHeight="1" x14ac:dyDescent="0.3">
      <c r="A2070" s="4" t="s">
        <v>1511</v>
      </c>
      <c r="B2070" s="4" t="s">
        <v>4454</v>
      </c>
    </row>
    <row r="2071" spans="1:2" ht="14.25" customHeight="1" x14ac:dyDescent="0.3">
      <c r="A2071" s="4" t="s">
        <v>1507</v>
      </c>
      <c r="B2071" s="4" t="s">
        <v>4455</v>
      </c>
    </row>
    <row r="2072" spans="1:2" ht="14.25" customHeight="1" x14ac:dyDescent="0.3">
      <c r="A2072" s="4" t="s">
        <v>1502</v>
      </c>
      <c r="B2072" s="4" t="s">
        <v>4456</v>
      </c>
    </row>
    <row r="2073" spans="1:2" ht="14.25" customHeight="1" x14ac:dyDescent="0.3">
      <c r="A2073" s="4" t="s">
        <v>1497</v>
      </c>
      <c r="B2073" s="4" t="s">
        <v>4457</v>
      </c>
    </row>
    <row r="2074" spans="1:2" ht="14.25" customHeight="1" x14ac:dyDescent="0.3">
      <c r="A2074" s="4" t="s">
        <v>1492</v>
      </c>
      <c r="B2074" s="4" t="s">
        <v>4458</v>
      </c>
    </row>
    <row r="2075" spans="1:2" ht="14.25" customHeight="1" x14ac:dyDescent="0.3">
      <c r="A2075" s="4" t="s">
        <v>1489</v>
      </c>
      <c r="B2075" s="4" t="s">
        <v>4459</v>
      </c>
    </row>
    <row r="2076" spans="1:2" ht="14.25" customHeight="1" x14ac:dyDescent="0.3">
      <c r="A2076" s="4" t="s">
        <v>1484</v>
      </c>
      <c r="B2076" s="4" t="s">
        <v>4460</v>
      </c>
    </row>
    <row r="2077" spans="1:2" ht="14.25" customHeight="1" x14ac:dyDescent="0.3">
      <c r="A2077" s="4" t="s">
        <v>1481</v>
      </c>
      <c r="B2077" s="4" t="s">
        <v>4461</v>
      </c>
    </row>
    <row r="2078" spans="1:2" ht="14.25" customHeight="1" x14ac:dyDescent="0.3">
      <c r="A2078" s="4" t="s">
        <v>1476</v>
      </c>
      <c r="B2078" s="4" t="s">
        <v>4462</v>
      </c>
    </row>
    <row r="2079" spans="1:2" ht="14.25" customHeight="1" x14ac:dyDescent="0.3">
      <c r="A2079" s="4" t="s">
        <v>1472</v>
      </c>
      <c r="B2079" s="4" t="s">
        <v>4463</v>
      </c>
    </row>
    <row r="2080" spans="1:2" ht="14.25" customHeight="1" x14ac:dyDescent="0.3">
      <c r="A2080" s="4" t="s">
        <v>1467</v>
      </c>
      <c r="B2080" s="4" t="s">
        <v>4464</v>
      </c>
    </row>
    <row r="2081" spans="1:2" ht="14.25" customHeight="1" x14ac:dyDescent="0.3">
      <c r="A2081" s="4" t="s">
        <v>1461</v>
      </c>
      <c r="B2081" s="4" t="s">
        <v>4465</v>
      </c>
    </row>
    <row r="2082" spans="1:2" ht="14.25" customHeight="1" x14ac:dyDescent="0.3">
      <c r="A2082" s="4" t="s">
        <v>1456</v>
      </c>
      <c r="B2082" s="4" t="s">
        <v>4466</v>
      </c>
    </row>
    <row r="2083" spans="1:2" ht="14.25" customHeight="1" x14ac:dyDescent="0.3">
      <c r="A2083" s="4" t="s">
        <v>1451</v>
      </c>
      <c r="B2083" s="4" t="s">
        <v>4467</v>
      </c>
    </row>
    <row r="2084" spans="1:2" ht="14.25" customHeight="1" x14ac:dyDescent="0.3">
      <c r="A2084" s="4" t="s">
        <v>1444</v>
      </c>
      <c r="B2084" s="4" t="s">
        <v>4468</v>
      </c>
    </row>
    <row r="2085" spans="1:2" ht="14.25" customHeight="1" x14ac:dyDescent="0.3">
      <c r="A2085" s="4" t="s">
        <v>1441</v>
      </c>
      <c r="B2085" s="4" t="s">
        <v>4469</v>
      </c>
    </row>
    <row r="2086" spans="1:2" ht="14.25" customHeight="1" x14ac:dyDescent="0.3">
      <c r="A2086" s="4" t="s">
        <v>1434</v>
      </c>
      <c r="B2086" s="4" t="s">
        <v>4470</v>
      </c>
    </row>
    <row r="2087" spans="1:2" ht="14.25" customHeight="1" x14ac:dyDescent="0.3">
      <c r="A2087" s="4" t="s">
        <v>1429</v>
      </c>
      <c r="B2087" s="4" t="s">
        <v>4471</v>
      </c>
    </row>
    <row r="2088" spans="1:2" ht="14.25" customHeight="1" x14ac:dyDescent="0.3">
      <c r="A2088" s="4" t="s">
        <v>1410</v>
      </c>
      <c r="B2088" s="4" t="s">
        <v>4472</v>
      </c>
    </row>
    <row r="2089" spans="1:2" ht="14.25" customHeight="1" x14ac:dyDescent="0.3">
      <c r="A2089" s="4" t="s">
        <v>1405</v>
      </c>
      <c r="B2089" s="4" t="s">
        <v>4473</v>
      </c>
    </row>
    <row r="2090" spans="1:2" ht="14.25" customHeight="1" x14ac:dyDescent="0.3">
      <c r="A2090" s="4" t="s">
        <v>1400</v>
      </c>
      <c r="B2090" s="4" t="s">
        <v>4474</v>
      </c>
    </row>
    <row r="2091" spans="1:2" ht="14.25" customHeight="1" x14ac:dyDescent="0.3">
      <c r="A2091" s="4" t="s">
        <v>1394</v>
      </c>
      <c r="B2091" s="4" t="s">
        <v>4475</v>
      </c>
    </row>
    <row r="2092" spans="1:2" ht="14.25" customHeight="1" x14ac:dyDescent="0.3">
      <c r="A2092" s="4" t="s">
        <v>1389</v>
      </c>
      <c r="B2092" s="4" t="s">
        <v>4476</v>
      </c>
    </row>
    <row r="2093" spans="1:2" ht="14.25" customHeight="1" x14ac:dyDescent="0.3">
      <c r="A2093" s="4" t="s">
        <v>1385</v>
      </c>
      <c r="B2093" s="4" t="s">
        <v>4477</v>
      </c>
    </row>
    <row r="2094" spans="1:2" ht="14.25" customHeight="1" x14ac:dyDescent="0.3">
      <c r="A2094" s="4" t="s">
        <v>1381</v>
      </c>
      <c r="B2094" s="4" t="s">
        <v>4478</v>
      </c>
    </row>
    <row r="2095" spans="1:2" ht="14.25" customHeight="1" x14ac:dyDescent="0.3">
      <c r="A2095" s="4" t="s">
        <v>1376</v>
      </c>
      <c r="B2095" s="4" t="s">
        <v>4479</v>
      </c>
    </row>
    <row r="2096" spans="1:2" ht="14.25" customHeight="1" x14ac:dyDescent="0.3">
      <c r="A2096" s="4" t="s">
        <v>1372</v>
      </c>
      <c r="B2096" s="4" t="s">
        <v>4480</v>
      </c>
    </row>
    <row r="2097" spans="1:2" ht="14.25" customHeight="1" x14ac:dyDescent="0.3">
      <c r="A2097" s="4" t="s">
        <v>1368</v>
      </c>
      <c r="B2097" s="4" t="s">
        <v>4481</v>
      </c>
    </row>
    <row r="2098" spans="1:2" ht="14.25" customHeight="1" x14ac:dyDescent="0.3">
      <c r="A2098" s="4" t="s">
        <v>1363</v>
      </c>
      <c r="B2098" s="4" t="s">
        <v>4482</v>
      </c>
    </row>
    <row r="2099" spans="1:2" ht="14.25" customHeight="1" x14ac:dyDescent="0.3">
      <c r="A2099" s="4" t="s">
        <v>1359</v>
      </c>
      <c r="B2099" s="4" t="s">
        <v>4483</v>
      </c>
    </row>
    <row r="2100" spans="1:2" ht="14.25" customHeight="1" x14ac:dyDescent="0.3">
      <c r="A2100" s="4" t="s">
        <v>1355</v>
      </c>
      <c r="B2100" s="4" t="s">
        <v>4484</v>
      </c>
    </row>
    <row r="2101" spans="1:2" ht="14.25" customHeight="1" x14ac:dyDescent="0.3">
      <c r="A2101" s="4" t="s">
        <v>1350</v>
      </c>
      <c r="B2101" s="4" t="s">
        <v>4485</v>
      </c>
    </row>
    <row r="2102" spans="1:2" ht="14.25" customHeight="1" x14ac:dyDescent="0.3">
      <c r="A2102" s="4" t="s">
        <v>1345</v>
      </c>
      <c r="B2102" s="4" t="s">
        <v>4486</v>
      </c>
    </row>
    <row r="2103" spans="1:2" ht="14.25" customHeight="1" x14ac:dyDescent="0.3">
      <c r="A2103" s="4" t="s">
        <v>1340</v>
      </c>
      <c r="B2103" s="4" t="s">
        <v>4487</v>
      </c>
    </row>
    <row r="2104" spans="1:2" ht="14.25" customHeight="1" x14ac:dyDescent="0.3">
      <c r="A2104" s="4" t="s">
        <v>1335</v>
      </c>
      <c r="B2104" s="4" t="s">
        <v>4488</v>
      </c>
    </row>
    <row r="2105" spans="1:2" ht="14.25" customHeight="1" x14ac:dyDescent="0.3">
      <c r="A2105" s="4" t="s">
        <v>1331</v>
      </c>
      <c r="B2105" s="4" t="s">
        <v>4489</v>
      </c>
    </row>
    <row r="2106" spans="1:2" ht="14.25" customHeight="1" x14ac:dyDescent="0.3">
      <c r="A2106" s="4" t="s">
        <v>1327</v>
      </c>
      <c r="B2106" s="4" t="s">
        <v>4490</v>
      </c>
    </row>
    <row r="2107" spans="1:2" ht="14.25" customHeight="1" x14ac:dyDescent="0.3">
      <c r="A2107" s="4" t="s">
        <v>1322</v>
      </c>
      <c r="B2107" s="4" t="s">
        <v>4491</v>
      </c>
    </row>
    <row r="2108" spans="1:2" ht="14.25" customHeight="1" x14ac:dyDescent="0.3">
      <c r="A2108" s="4" t="s">
        <v>1319</v>
      </c>
      <c r="B2108" s="4" t="s">
        <v>4492</v>
      </c>
    </row>
    <row r="2109" spans="1:2" ht="14.25" customHeight="1" x14ac:dyDescent="0.3">
      <c r="A2109" s="4" t="s">
        <v>1314</v>
      </c>
      <c r="B2109" s="4" t="s">
        <v>4493</v>
      </c>
    </row>
    <row r="2110" spans="1:2" ht="14.25" customHeight="1" x14ac:dyDescent="0.3">
      <c r="A2110" s="4" t="s">
        <v>1311</v>
      </c>
      <c r="B2110" s="4" t="s">
        <v>4494</v>
      </c>
    </row>
    <row r="2111" spans="1:2" ht="14.25" customHeight="1" x14ac:dyDescent="0.3">
      <c r="A2111" s="4" t="s">
        <v>1308</v>
      </c>
      <c r="B2111" s="4" t="s">
        <v>4495</v>
      </c>
    </row>
    <row r="2112" spans="1:2" ht="14.25" customHeight="1" x14ac:dyDescent="0.3">
      <c r="A2112" s="4" t="s">
        <v>1303</v>
      </c>
      <c r="B2112" s="4" t="s">
        <v>4496</v>
      </c>
    </row>
    <row r="2113" spans="1:2" ht="14.25" customHeight="1" x14ac:dyDescent="0.3">
      <c r="A2113" s="4" t="s">
        <v>1300</v>
      </c>
      <c r="B2113" s="4" t="s">
        <v>4497</v>
      </c>
    </row>
    <row r="2114" spans="1:2" ht="14.25" customHeight="1" x14ac:dyDescent="0.3">
      <c r="A2114" s="4" t="s">
        <v>1295</v>
      </c>
      <c r="B2114" s="4" t="s">
        <v>4498</v>
      </c>
    </row>
    <row r="2115" spans="1:2" ht="14.25" customHeight="1" x14ac:dyDescent="0.3">
      <c r="A2115" s="4" t="s">
        <v>1292</v>
      </c>
      <c r="B2115" s="4" t="s">
        <v>4499</v>
      </c>
    </row>
    <row r="2116" spans="1:2" ht="14.25" customHeight="1" x14ac:dyDescent="0.3">
      <c r="A2116" s="4" t="s">
        <v>1287</v>
      </c>
      <c r="B2116" s="4" t="s">
        <v>4500</v>
      </c>
    </row>
    <row r="2117" spans="1:2" ht="14.25" customHeight="1" x14ac:dyDescent="0.3">
      <c r="A2117" s="4" t="s">
        <v>1282</v>
      </c>
      <c r="B2117" s="4" t="s">
        <v>4501</v>
      </c>
    </row>
    <row r="2118" spans="1:2" ht="14.25" customHeight="1" x14ac:dyDescent="0.3">
      <c r="A2118" s="4" t="s">
        <v>1277</v>
      </c>
      <c r="B2118" s="4" t="s">
        <v>4502</v>
      </c>
    </row>
    <row r="2119" spans="1:2" ht="14.25" customHeight="1" x14ac:dyDescent="0.3">
      <c r="A2119" s="4" t="s">
        <v>1274</v>
      </c>
      <c r="B2119" s="4" t="s">
        <v>4503</v>
      </c>
    </row>
    <row r="2120" spans="1:2" ht="14.25" customHeight="1" x14ac:dyDescent="0.3">
      <c r="A2120" s="4" t="s">
        <v>1270</v>
      </c>
      <c r="B2120" s="4" t="s">
        <v>4504</v>
      </c>
    </row>
    <row r="2121" spans="1:2" ht="14.25" customHeight="1" x14ac:dyDescent="0.3">
      <c r="A2121" s="4" t="s">
        <v>1266</v>
      </c>
      <c r="B2121" s="4" t="s">
        <v>4505</v>
      </c>
    </row>
    <row r="2122" spans="1:2" ht="14.25" customHeight="1" x14ac:dyDescent="0.3">
      <c r="A2122" s="4" t="s">
        <v>1261</v>
      </c>
      <c r="B2122" s="4" t="s">
        <v>4506</v>
      </c>
    </row>
    <row r="2123" spans="1:2" ht="14.25" customHeight="1" x14ac:dyDescent="0.3">
      <c r="A2123" s="4" t="s">
        <v>1256</v>
      </c>
      <c r="B2123" s="4" t="s">
        <v>4507</v>
      </c>
    </row>
    <row r="2124" spans="1:2" ht="14.25" customHeight="1" x14ac:dyDescent="0.3">
      <c r="A2124" s="4" t="s">
        <v>1253</v>
      </c>
      <c r="B2124" s="4" t="s">
        <v>4508</v>
      </c>
    </row>
    <row r="2125" spans="1:2" ht="14.25" customHeight="1" x14ac:dyDescent="0.3">
      <c r="A2125" s="4" t="s">
        <v>1250</v>
      </c>
      <c r="B2125" s="4" t="s">
        <v>4509</v>
      </c>
    </row>
    <row r="2126" spans="1:2" ht="14.25" customHeight="1" x14ac:dyDescent="0.3">
      <c r="A2126" s="4" t="s">
        <v>1247</v>
      </c>
      <c r="B2126" s="4" t="s">
        <v>4510</v>
      </c>
    </row>
    <row r="2127" spans="1:2" ht="14.25" customHeight="1" x14ac:dyDescent="0.3">
      <c r="A2127" s="4" t="s">
        <v>1242</v>
      </c>
      <c r="B2127" s="4" t="s">
        <v>4511</v>
      </c>
    </row>
    <row r="2128" spans="1:2" ht="14.25" customHeight="1" x14ac:dyDescent="0.3">
      <c r="A2128" s="4" t="s">
        <v>1237</v>
      </c>
      <c r="B2128" s="4" t="s">
        <v>4512</v>
      </c>
    </row>
    <row r="2129" spans="1:2" ht="14.25" customHeight="1" x14ac:dyDescent="0.3">
      <c r="A2129" s="4" t="s">
        <v>1232</v>
      </c>
      <c r="B2129" s="4" t="s">
        <v>4513</v>
      </c>
    </row>
    <row r="2130" spans="1:2" ht="14.25" customHeight="1" x14ac:dyDescent="0.3">
      <c r="A2130" s="4" t="s">
        <v>1229</v>
      </c>
      <c r="B2130" s="4" t="s">
        <v>4514</v>
      </c>
    </row>
    <row r="2131" spans="1:2" ht="14.25" customHeight="1" x14ac:dyDescent="0.3">
      <c r="A2131" s="4" t="s">
        <v>1226</v>
      </c>
      <c r="B2131" s="4" t="s">
        <v>4515</v>
      </c>
    </row>
    <row r="2132" spans="1:2" ht="14.25" customHeight="1" x14ac:dyDescent="0.3">
      <c r="A2132" s="4" t="s">
        <v>1223</v>
      </c>
      <c r="B2132" s="4" t="s">
        <v>4516</v>
      </c>
    </row>
    <row r="2133" spans="1:2" ht="14.25" customHeight="1" x14ac:dyDescent="0.3">
      <c r="A2133" s="4" t="s">
        <v>1219</v>
      </c>
      <c r="B2133" s="4" t="s">
        <v>4517</v>
      </c>
    </row>
    <row r="2134" spans="1:2" ht="14.25" customHeight="1" x14ac:dyDescent="0.3">
      <c r="A2134" s="4" t="s">
        <v>1215</v>
      </c>
      <c r="B2134" s="4" t="s">
        <v>4518</v>
      </c>
    </row>
    <row r="2135" spans="1:2" ht="14.25" customHeight="1" x14ac:dyDescent="0.3">
      <c r="A2135" s="4" t="s">
        <v>1212</v>
      </c>
      <c r="B2135" s="4" t="s">
        <v>4519</v>
      </c>
    </row>
    <row r="2136" spans="1:2" ht="14.25" customHeight="1" x14ac:dyDescent="0.3">
      <c r="A2136" s="4" t="s">
        <v>1207</v>
      </c>
      <c r="B2136" s="4" t="s">
        <v>4520</v>
      </c>
    </row>
    <row r="2137" spans="1:2" ht="14.25" customHeight="1" x14ac:dyDescent="0.3">
      <c r="A2137" s="4" t="s">
        <v>1204</v>
      </c>
      <c r="B2137" s="4" t="s">
        <v>4521</v>
      </c>
    </row>
    <row r="2138" spans="1:2" ht="14.25" customHeight="1" x14ac:dyDescent="0.3">
      <c r="A2138" s="4" t="s">
        <v>1201</v>
      </c>
      <c r="B2138" s="4" t="s">
        <v>4522</v>
      </c>
    </row>
    <row r="2139" spans="1:2" ht="14.25" customHeight="1" x14ac:dyDescent="0.3">
      <c r="A2139" s="4" t="s">
        <v>1198</v>
      </c>
      <c r="B2139" s="4" t="s">
        <v>4523</v>
      </c>
    </row>
    <row r="2140" spans="1:2" ht="14.25" customHeight="1" x14ac:dyDescent="0.3">
      <c r="A2140" s="4" t="s">
        <v>1195</v>
      </c>
      <c r="B2140" s="4" t="s">
        <v>4524</v>
      </c>
    </row>
    <row r="2141" spans="1:2" ht="14.25" customHeight="1" x14ac:dyDescent="0.3">
      <c r="A2141" s="4" t="s">
        <v>1192</v>
      </c>
      <c r="B2141" s="4" t="s">
        <v>4525</v>
      </c>
    </row>
    <row r="2142" spans="1:2" ht="14.25" customHeight="1" x14ac:dyDescent="0.3">
      <c r="A2142" s="4" t="s">
        <v>1189</v>
      </c>
      <c r="B2142" s="4" t="s">
        <v>4526</v>
      </c>
    </row>
    <row r="2143" spans="1:2" ht="14.25" customHeight="1" x14ac:dyDescent="0.3">
      <c r="A2143" s="4" t="s">
        <v>1186</v>
      </c>
      <c r="B2143" s="4" t="s">
        <v>4527</v>
      </c>
    </row>
    <row r="2144" spans="1:2" ht="14.25" customHeight="1" x14ac:dyDescent="0.3">
      <c r="A2144" s="4" t="s">
        <v>1183</v>
      </c>
      <c r="B2144" s="4" t="s">
        <v>4528</v>
      </c>
    </row>
    <row r="2145" spans="1:2" ht="14.25" customHeight="1" x14ac:dyDescent="0.3">
      <c r="A2145" s="4" t="s">
        <v>1180</v>
      </c>
      <c r="B2145" s="4" t="s">
        <v>4529</v>
      </c>
    </row>
    <row r="2146" spans="1:2" ht="14.25" customHeight="1" x14ac:dyDescent="0.3">
      <c r="A2146" s="4" t="s">
        <v>1175</v>
      </c>
      <c r="B2146" s="4" t="s">
        <v>4530</v>
      </c>
    </row>
    <row r="2147" spans="1:2" ht="14.25" customHeight="1" x14ac:dyDescent="0.3">
      <c r="A2147" s="4" t="s">
        <v>1172</v>
      </c>
      <c r="B2147" s="4" t="s">
        <v>4531</v>
      </c>
    </row>
    <row r="2148" spans="1:2" ht="14.25" customHeight="1" x14ac:dyDescent="0.3">
      <c r="A2148" s="4" t="s">
        <v>1169</v>
      </c>
      <c r="B2148" s="4" t="s">
        <v>4532</v>
      </c>
    </row>
    <row r="2149" spans="1:2" ht="14.25" customHeight="1" x14ac:dyDescent="0.3">
      <c r="A2149" s="4" t="s">
        <v>1166</v>
      </c>
      <c r="B2149" s="4" t="s">
        <v>4533</v>
      </c>
    </row>
    <row r="2150" spans="1:2" ht="14.25" customHeight="1" x14ac:dyDescent="0.3">
      <c r="A2150" s="4" t="s">
        <v>1162</v>
      </c>
      <c r="B2150" s="4" t="s">
        <v>4534</v>
      </c>
    </row>
    <row r="2151" spans="1:2" ht="14.25" customHeight="1" x14ac:dyDescent="0.3">
      <c r="A2151" s="4" t="s">
        <v>1158</v>
      </c>
      <c r="B2151" s="4" t="s">
        <v>4535</v>
      </c>
    </row>
    <row r="2152" spans="1:2" ht="14.25" customHeight="1" x14ac:dyDescent="0.3">
      <c r="A2152" s="4" t="s">
        <v>1155</v>
      </c>
      <c r="B2152" s="4" t="s">
        <v>4536</v>
      </c>
    </row>
    <row r="2153" spans="1:2" ht="14.25" customHeight="1" x14ac:dyDescent="0.3">
      <c r="A2153" s="4" t="s">
        <v>1152</v>
      </c>
      <c r="B2153" s="4" t="s">
        <v>4537</v>
      </c>
    </row>
    <row r="2154" spans="1:2" ht="14.25" customHeight="1" x14ac:dyDescent="0.3">
      <c r="A2154" s="4" t="s">
        <v>1147</v>
      </c>
      <c r="B2154" s="4" t="s">
        <v>4538</v>
      </c>
    </row>
    <row r="2155" spans="1:2" ht="14.25" customHeight="1" x14ac:dyDescent="0.3">
      <c r="A2155" s="4" t="s">
        <v>1143</v>
      </c>
      <c r="B2155" s="4" t="s">
        <v>4539</v>
      </c>
    </row>
    <row r="2156" spans="1:2" ht="14.25" customHeight="1" x14ac:dyDescent="0.3">
      <c r="A2156" s="4" t="s">
        <v>1139</v>
      </c>
      <c r="B2156" s="4" t="s">
        <v>4540</v>
      </c>
    </row>
    <row r="2157" spans="1:2" ht="14.25" customHeight="1" x14ac:dyDescent="0.3">
      <c r="A2157" s="4" t="s">
        <v>1136</v>
      </c>
      <c r="B2157" s="4" t="s">
        <v>4541</v>
      </c>
    </row>
    <row r="2158" spans="1:2" ht="14.25" customHeight="1" x14ac:dyDescent="0.3">
      <c r="A2158" s="4" t="s">
        <v>1131</v>
      </c>
      <c r="B2158" s="4" t="s">
        <v>4542</v>
      </c>
    </row>
    <row r="2159" spans="1:2" ht="14.25" customHeight="1" x14ac:dyDescent="0.3">
      <c r="A2159" s="4" t="s">
        <v>1126</v>
      </c>
      <c r="B2159" s="4" t="s">
        <v>4543</v>
      </c>
    </row>
    <row r="2160" spans="1:2" ht="14.25" customHeight="1" x14ac:dyDescent="0.3">
      <c r="A2160" s="4" t="s">
        <v>1123</v>
      </c>
      <c r="B2160" s="4" t="s">
        <v>4544</v>
      </c>
    </row>
    <row r="2161" spans="1:2" ht="14.25" customHeight="1" x14ac:dyDescent="0.3">
      <c r="A2161" s="4" t="s">
        <v>1119</v>
      </c>
      <c r="B2161" s="4" t="s">
        <v>4545</v>
      </c>
    </row>
    <row r="2162" spans="1:2" ht="14.25" customHeight="1" x14ac:dyDescent="0.3">
      <c r="A2162" s="4" t="s">
        <v>1114</v>
      </c>
      <c r="B2162" s="4" t="s">
        <v>4546</v>
      </c>
    </row>
    <row r="2163" spans="1:2" ht="14.25" customHeight="1" x14ac:dyDescent="0.3">
      <c r="A2163" s="4" t="s">
        <v>1110</v>
      </c>
      <c r="B2163" s="4" t="s">
        <v>4547</v>
      </c>
    </row>
    <row r="2164" spans="1:2" ht="14.25" customHeight="1" x14ac:dyDescent="0.3">
      <c r="A2164" s="4" t="s">
        <v>1104</v>
      </c>
      <c r="B2164" s="4" t="s">
        <v>4548</v>
      </c>
    </row>
    <row r="2165" spans="1:2" ht="14.25" customHeight="1" x14ac:dyDescent="0.3">
      <c r="A2165" s="4" t="s">
        <v>1100</v>
      </c>
      <c r="B2165" s="4" t="s">
        <v>4549</v>
      </c>
    </row>
    <row r="2166" spans="1:2" ht="14.25" customHeight="1" x14ac:dyDescent="0.3">
      <c r="A2166" s="4" t="s">
        <v>1096</v>
      </c>
      <c r="B2166" s="4" t="s">
        <v>4550</v>
      </c>
    </row>
    <row r="2167" spans="1:2" ht="14.25" customHeight="1" x14ac:dyDescent="0.3">
      <c r="A2167" s="4" t="s">
        <v>1091</v>
      </c>
      <c r="B2167" s="4" t="s">
        <v>4551</v>
      </c>
    </row>
    <row r="2168" spans="1:2" ht="14.25" customHeight="1" x14ac:dyDescent="0.3">
      <c r="A2168" s="4" t="s">
        <v>1087</v>
      </c>
      <c r="B2168" s="4" t="s">
        <v>4552</v>
      </c>
    </row>
    <row r="2169" spans="1:2" ht="14.25" customHeight="1" x14ac:dyDescent="0.3">
      <c r="A2169" s="4" t="s">
        <v>1082</v>
      </c>
      <c r="B2169" s="4" t="s">
        <v>4553</v>
      </c>
    </row>
    <row r="2170" spans="1:2" ht="14.25" customHeight="1" x14ac:dyDescent="0.3">
      <c r="A2170" s="4" t="s">
        <v>1078</v>
      </c>
      <c r="B2170" s="4" t="s">
        <v>4554</v>
      </c>
    </row>
    <row r="2171" spans="1:2" ht="14.25" customHeight="1" x14ac:dyDescent="0.3">
      <c r="A2171" s="4" t="s">
        <v>1073</v>
      </c>
      <c r="B2171" s="4" t="s">
        <v>4555</v>
      </c>
    </row>
    <row r="2172" spans="1:2" ht="14.25" customHeight="1" x14ac:dyDescent="0.3">
      <c r="A2172" s="4" t="s">
        <v>1069</v>
      </c>
      <c r="B2172" s="4" t="s">
        <v>4556</v>
      </c>
    </row>
    <row r="2173" spans="1:2" ht="14.25" customHeight="1" x14ac:dyDescent="0.3">
      <c r="A2173" s="4" t="s">
        <v>1065</v>
      </c>
      <c r="B2173" s="4" t="s">
        <v>4557</v>
      </c>
    </row>
    <row r="2174" spans="1:2" ht="14.25" customHeight="1" x14ac:dyDescent="0.3">
      <c r="A2174" s="4" t="s">
        <v>1060</v>
      </c>
      <c r="B2174" s="4" t="s">
        <v>4558</v>
      </c>
    </row>
    <row r="2175" spans="1:2" ht="14.25" customHeight="1" x14ac:dyDescent="0.3">
      <c r="A2175" s="4" t="s">
        <v>1055</v>
      </c>
      <c r="B2175" s="4" t="s">
        <v>4559</v>
      </c>
    </row>
    <row r="2176" spans="1:2" ht="14.25" customHeight="1" x14ac:dyDescent="0.3">
      <c r="A2176" s="4" t="s">
        <v>1051</v>
      </c>
      <c r="B2176" s="4" t="s">
        <v>4560</v>
      </c>
    </row>
    <row r="2177" spans="1:2" ht="14.25" customHeight="1" x14ac:dyDescent="0.3">
      <c r="A2177" s="4" t="s">
        <v>1049</v>
      </c>
      <c r="B2177" s="4" t="s">
        <v>4561</v>
      </c>
    </row>
    <row r="2178" spans="1:2" ht="14.25" customHeight="1" x14ac:dyDescent="0.3">
      <c r="A2178" s="4" t="s">
        <v>1046</v>
      </c>
      <c r="B2178" s="4" t="s">
        <v>4562</v>
      </c>
    </row>
    <row r="2179" spans="1:2" ht="14.25" customHeight="1" x14ac:dyDescent="0.3">
      <c r="A2179" s="4" t="s">
        <v>1039</v>
      </c>
      <c r="B2179" s="4" t="s">
        <v>4563</v>
      </c>
    </row>
    <row r="2180" spans="1:2" ht="14.25" customHeight="1" x14ac:dyDescent="0.3">
      <c r="A2180" s="4" t="s">
        <v>1034</v>
      </c>
      <c r="B2180" s="4" t="s">
        <v>4564</v>
      </c>
    </row>
    <row r="2181" spans="1:2" ht="14.25" customHeight="1" x14ac:dyDescent="0.3">
      <c r="A2181" s="4" t="s">
        <v>1029</v>
      </c>
      <c r="B2181" s="4" t="s">
        <v>4565</v>
      </c>
    </row>
    <row r="2182" spans="1:2" ht="14.25" customHeight="1" x14ac:dyDescent="0.3">
      <c r="A2182" s="4" t="s">
        <v>1026</v>
      </c>
      <c r="B2182" s="4" t="s">
        <v>4566</v>
      </c>
    </row>
    <row r="2183" spans="1:2" ht="14.25" customHeight="1" x14ac:dyDescent="0.3">
      <c r="A2183" s="4" t="s">
        <v>1022</v>
      </c>
      <c r="B2183" s="4" t="s">
        <v>4567</v>
      </c>
    </row>
    <row r="2184" spans="1:2" ht="14.25" customHeight="1" x14ac:dyDescent="0.3">
      <c r="A2184" s="4" t="s">
        <v>1018</v>
      </c>
      <c r="B2184" s="4" t="s">
        <v>4568</v>
      </c>
    </row>
    <row r="2185" spans="1:2" ht="14.25" customHeight="1" x14ac:dyDescent="0.3">
      <c r="A2185" s="4" t="s">
        <v>1013</v>
      </c>
      <c r="B2185" s="4" t="s">
        <v>4569</v>
      </c>
    </row>
    <row r="2186" spans="1:2" ht="14.25" customHeight="1" x14ac:dyDescent="0.3">
      <c r="A2186" s="4" t="s">
        <v>1008</v>
      </c>
      <c r="B2186" s="4" t="s">
        <v>4570</v>
      </c>
    </row>
    <row r="2187" spans="1:2" ht="14.25" customHeight="1" x14ac:dyDescent="0.3">
      <c r="A2187" s="4" t="s">
        <v>1004</v>
      </c>
      <c r="B2187" s="4" t="s">
        <v>4571</v>
      </c>
    </row>
    <row r="2188" spans="1:2" ht="14.25" customHeight="1" x14ac:dyDescent="0.3">
      <c r="A2188" s="4" t="s">
        <v>999</v>
      </c>
      <c r="B2188" s="4" t="s">
        <v>4572</v>
      </c>
    </row>
    <row r="2189" spans="1:2" ht="14.25" customHeight="1" x14ac:dyDescent="0.3">
      <c r="A2189" s="4" t="s">
        <v>995</v>
      </c>
      <c r="B2189" s="4" t="s">
        <v>4573</v>
      </c>
    </row>
    <row r="2190" spans="1:2" ht="14.25" customHeight="1" x14ac:dyDescent="0.3">
      <c r="A2190" s="4" t="s">
        <v>994</v>
      </c>
      <c r="B2190" s="4" t="s">
        <v>4574</v>
      </c>
    </row>
    <row r="2191" spans="1:2" ht="14.25" customHeight="1" x14ac:dyDescent="0.3">
      <c r="A2191" s="4" t="s">
        <v>989</v>
      </c>
      <c r="B2191" s="4" t="s">
        <v>4575</v>
      </c>
    </row>
    <row r="2192" spans="1:2" ht="14.25" customHeight="1" x14ac:dyDescent="0.3">
      <c r="A2192" s="4" t="s">
        <v>986</v>
      </c>
      <c r="B2192" s="4" t="s">
        <v>4576</v>
      </c>
    </row>
    <row r="2193" spans="1:2" ht="14.25" customHeight="1" x14ac:dyDescent="0.3">
      <c r="A2193" s="4" t="s">
        <v>981</v>
      </c>
      <c r="B2193" s="4" t="s">
        <v>4577</v>
      </c>
    </row>
    <row r="2194" spans="1:2" ht="14.25" customHeight="1" x14ac:dyDescent="0.3">
      <c r="A2194" s="4" t="s">
        <v>974</v>
      </c>
      <c r="B2194" s="4" t="s">
        <v>4578</v>
      </c>
    </row>
    <row r="2195" spans="1:2" ht="14.25" customHeight="1" x14ac:dyDescent="0.3">
      <c r="A2195" s="4" t="s">
        <v>966</v>
      </c>
      <c r="B2195" s="4" t="s">
        <v>4579</v>
      </c>
    </row>
    <row r="2196" spans="1:2" ht="14.25" customHeight="1" x14ac:dyDescent="0.3">
      <c r="A2196" s="4" t="s">
        <v>959</v>
      </c>
      <c r="B2196" s="4" t="s">
        <v>4580</v>
      </c>
    </row>
    <row r="2197" spans="1:2" ht="14.25" customHeight="1" x14ac:dyDescent="0.3">
      <c r="A2197" s="4" t="s">
        <v>953</v>
      </c>
      <c r="B2197" s="4" t="s">
        <v>4581</v>
      </c>
    </row>
    <row r="2198" spans="1:2" ht="14.25" customHeight="1" x14ac:dyDescent="0.3">
      <c r="A2198" s="4" t="s">
        <v>948</v>
      </c>
      <c r="B2198" s="4" t="s">
        <v>4582</v>
      </c>
    </row>
    <row r="2199" spans="1:2" ht="14.25" customHeight="1" x14ac:dyDescent="0.3">
      <c r="A2199" s="4" t="s">
        <v>943</v>
      </c>
      <c r="B2199" s="4" t="s">
        <v>4583</v>
      </c>
    </row>
    <row r="2200" spans="1:2" ht="14.25" customHeight="1" x14ac:dyDescent="0.3">
      <c r="A2200" s="4" t="s">
        <v>938</v>
      </c>
      <c r="B2200" s="4" t="s">
        <v>4584</v>
      </c>
    </row>
    <row r="2201" spans="1:2" ht="14.25" customHeight="1" x14ac:dyDescent="0.3">
      <c r="A2201" s="4" t="s">
        <v>933</v>
      </c>
      <c r="B2201" s="4" t="s">
        <v>4585</v>
      </c>
    </row>
    <row r="2202" spans="1:2" ht="14.25" customHeight="1" x14ac:dyDescent="0.3">
      <c r="A2202" s="4" t="s">
        <v>928</v>
      </c>
      <c r="B2202" s="4" t="s">
        <v>4586</v>
      </c>
    </row>
    <row r="2203" spans="1:2" ht="14.25" customHeight="1" x14ac:dyDescent="0.3">
      <c r="A2203" s="4" t="s">
        <v>923</v>
      </c>
      <c r="B2203" s="4" t="s">
        <v>4587</v>
      </c>
    </row>
    <row r="2204" spans="1:2" ht="14.25" customHeight="1" x14ac:dyDescent="0.3">
      <c r="A2204" s="4" t="s">
        <v>919</v>
      </c>
      <c r="B2204" s="4" t="s">
        <v>4588</v>
      </c>
    </row>
    <row r="2205" spans="1:2" ht="14.25" customHeight="1" x14ac:dyDescent="0.3">
      <c r="A2205" s="4" t="s">
        <v>915</v>
      </c>
      <c r="B2205" s="4" t="s">
        <v>4589</v>
      </c>
    </row>
    <row r="2206" spans="1:2" ht="14.25" customHeight="1" x14ac:dyDescent="0.3">
      <c r="A2206" s="4" t="s">
        <v>910</v>
      </c>
      <c r="B2206" s="4" t="s">
        <v>4590</v>
      </c>
    </row>
    <row r="2207" spans="1:2" ht="14.25" customHeight="1" x14ac:dyDescent="0.3">
      <c r="A2207" s="4" t="s">
        <v>905</v>
      </c>
      <c r="B2207" s="4" t="s">
        <v>4591</v>
      </c>
    </row>
    <row r="2208" spans="1:2" ht="14.25" customHeight="1" x14ac:dyDescent="0.3">
      <c r="A2208" s="4" t="s">
        <v>900</v>
      </c>
      <c r="B2208" s="4" t="s">
        <v>4592</v>
      </c>
    </row>
    <row r="2209" spans="1:2" ht="14.25" customHeight="1" x14ac:dyDescent="0.3">
      <c r="A2209" s="4" t="s">
        <v>895</v>
      </c>
      <c r="B2209" s="4" t="s">
        <v>4593</v>
      </c>
    </row>
    <row r="2210" spans="1:2" ht="14.25" customHeight="1" x14ac:dyDescent="0.3">
      <c r="A2210" s="4" t="s">
        <v>890</v>
      </c>
      <c r="B2210" s="4" t="s">
        <v>4594</v>
      </c>
    </row>
    <row r="2211" spans="1:2" ht="14.25" customHeight="1" x14ac:dyDescent="0.3">
      <c r="A2211" s="4" t="s">
        <v>887</v>
      </c>
      <c r="B2211" s="4" t="s">
        <v>4595</v>
      </c>
    </row>
    <row r="2212" spans="1:2" ht="14.25" customHeight="1" x14ac:dyDescent="0.3">
      <c r="A2212" s="4" t="s">
        <v>882</v>
      </c>
      <c r="B2212" s="4" t="s">
        <v>4596</v>
      </c>
    </row>
    <row r="2213" spans="1:2" ht="14.25" customHeight="1" x14ac:dyDescent="0.3">
      <c r="A2213" s="4" t="s">
        <v>877</v>
      </c>
      <c r="B2213" s="4" t="s">
        <v>4597</v>
      </c>
    </row>
    <row r="2214" spans="1:2" ht="14.25" customHeight="1" x14ac:dyDescent="0.3">
      <c r="A2214" s="4" t="s">
        <v>872</v>
      </c>
      <c r="B2214" s="4" t="s">
        <v>4598</v>
      </c>
    </row>
    <row r="2215" spans="1:2" ht="14.25" customHeight="1" x14ac:dyDescent="0.3">
      <c r="A2215" s="4" t="s">
        <v>866</v>
      </c>
      <c r="B2215" s="4" t="s">
        <v>4599</v>
      </c>
    </row>
    <row r="2216" spans="1:2" ht="14.25" customHeight="1" x14ac:dyDescent="0.3">
      <c r="A2216" s="4" t="s">
        <v>861</v>
      </c>
      <c r="B2216" s="4" t="s">
        <v>4600</v>
      </c>
    </row>
    <row r="2217" spans="1:2" ht="14.25" customHeight="1" x14ac:dyDescent="0.3">
      <c r="A2217" s="4" t="s">
        <v>855</v>
      </c>
      <c r="B2217" s="4" t="s">
        <v>4601</v>
      </c>
    </row>
    <row r="2218" spans="1:2" ht="14.25" customHeight="1" x14ac:dyDescent="0.3">
      <c r="A2218" s="4" t="s">
        <v>850</v>
      </c>
      <c r="B2218" s="4" t="s">
        <v>4602</v>
      </c>
    </row>
    <row r="2219" spans="1:2" ht="14.25" customHeight="1" x14ac:dyDescent="0.3">
      <c r="A2219" s="4" t="s">
        <v>846</v>
      </c>
      <c r="B2219" s="4" t="s">
        <v>4603</v>
      </c>
    </row>
    <row r="2220" spans="1:2" ht="14.25" customHeight="1" x14ac:dyDescent="0.3">
      <c r="A2220" s="4" t="s">
        <v>841</v>
      </c>
      <c r="B2220" s="4" t="s">
        <v>4604</v>
      </c>
    </row>
    <row r="2221" spans="1:2" ht="14.25" customHeight="1" x14ac:dyDescent="0.3">
      <c r="A2221" s="4" t="s">
        <v>836</v>
      </c>
      <c r="B2221" s="4" t="s">
        <v>4605</v>
      </c>
    </row>
    <row r="2222" spans="1:2" ht="14.25" customHeight="1" x14ac:dyDescent="0.3">
      <c r="A2222" s="4" t="s">
        <v>830</v>
      </c>
      <c r="B2222" s="4" t="s">
        <v>4606</v>
      </c>
    </row>
    <row r="2223" spans="1:2" ht="14.25" customHeight="1" x14ac:dyDescent="0.3">
      <c r="A2223" s="4" t="s">
        <v>825</v>
      </c>
      <c r="B2223" s="4" t="s">
        <v>4607</v>
      </c>
    </row>
    <row r="2224" spans="1:2" ht="14.25" customHeight="1" x14ac:dyDescent="0.3">
      <c r="A2224" s="4" t="s">
        <v>820</v>
      </c>
      <c r="B2224" s="4" t="s">
        <v>4608</v>
      </c>
    </row>
    <row r="2225" spans="1:2" ht="14.25" customHeight="1" x14ac:dyDescent="0.3">
      <c r="A2225" s="4" t="s">
        <v>815</v>
      </c>
      <c r="B2225" s="4" t="s">
        <v>4609</v>
      </c>
    </row>
    <row r="2226" spans="1:2" ht="14.25" customHeight="1" x14ac:dyDescent="0.3">
      <c r="A2226" s="4" t="s">
        <v>810</v>
      </c>
      <c r="B2226" s="4" t="s">
        <v>4610</v>
      </c>
    </row>
    <row r="2227" spans="1:2" ht="14.25" customHeight="1" x14ac:dyDescent="0.3">
      <c r="A2227" s="4" t="s">
        <v>805</v>
      </c>
      <c r="B2227" s="4" t="s">
        <v>4611</v>
      </c>
    </row>
    <row r="2228" spans="1:2" ht="14.25" customHeight="1" x14ac:dyDescent="0.3">
      <c r="A2228" s="4" t="s">
        <v>800</v>
      </c>
      <c r="B2228" s="4" t="s">
        <v>4612</v>
      </c>
    </row>
    <row r="2229" spans="1:2" ht="14.25" customHeight="1" x14ac:dyDescent="0.3">
      <c r="A2229" s="4" t="s">
        <v>795</v>
      </c>
      <c r="B2229" s="4" t="s">
        <v>4613</v>
      </c>
    </row>
    <row r="2230" spans="1:2" ht="14.25" customHeight="1" x14ac:dyDescent="0.3">
      <c r="A2230" s="4" t="s">
        <v>790</v>
      </c>
      <c r="B2230" s="4" t="s">
        <v>4614</v>
      </c>
    </row>
    <row r="2231" spans="1:2" ht="14.25" customHeight="1" x14ac:dyDescent="0.3">
      <c r="A2231" s="4" t="s">
        <v>784</v>
      </c>
      <c r="B2231" s="4" t="s">
        <v>4615</v>
      </c>
    </row>
    <row r="2232" spans="1:2" ht="14.25" customHeight="1" x14ac:dyDescent="0.3">
      <c r="A2232" s="4" t="s">
        <v>780</v>
      </c>
      <c r="B2232" s="4" t="s">
        <v>4616</v>
      </c>
    </row>
    <row r="2233" spans="1:2" ht="14.25" customHeight="1" x14ac:dyDescent="0.3">
      <c r="A2233" s="4" t="s">
        <v>771</v>
      </c>
      <c r="B2233" s="4" t="s">
        <v>4617</v>
      </c>
    </row>
    <row r="2234" spans="1:2" ht="14.25" customHeight="1" x14ac:dyDescent="0.3">
      <c r="A2234" s="4" t="s">
        <v>764</v>
      </c>
      <c r="B2234" s="4" t="s">
        <v>4618</v>
      </c>
    </row>
    <row r="2235" spans="1:2" ht="14.25" customHeight="1" x14ac:dyDescent="0.3">
      <c r="A2235" s="4" t="s">
        <v>757</v>
      </c>
      <c r="B2235" s="4" t="s">
        <v>4619</v>
      </c>
    </row>
    <row r="2236" spans="1:2" ht="14.25" customHeight="1" x14ac:dyDescent="0.3">
      <c r="A2236" s="4" t="s">
        <v>752</v>
      </c>
      <c r="B2236" s="4" t="s">
        <v>4620</v>
      </c>
    </row>
    <row r="2237" spans="1:2" ht="14.25" customHeight="1" x14ac:dyDescent="0.3">
      <c r="A2237" s="4" t="s">
        <v>745</v>
      </c>
      <c r="B2237" s="4" t="s">
        <v>4621</v>
      </c>
    </row>
    <row r="2238" spans="1:2" ht="14.25" customHeight="1" x14ac:dyDescent="0.3">
      <c r="A2238" s="4" t="s">
        <v>739</v>
      </c>
      <c r="B2238" s="4" t="s">
        <v>4622</v>
      </c>
    </row>
    <row r="2239" spans="1:2" ht="14.25" customHeight="1" x14ac:dyDescent="0.3">
      <c r="A2239" s="4" t="s">
        <v>733</v>
      </c>
      <c r="B2239" s="4" t="s">
        <v>4623</v>
      </c>
    </row>
    <row r="2240" spans="1:2" ht="14.25" customHeight="1" x14ac:dyDescent="0.3">
      <c r="A2240" s="4" t="s">
        <v>718</v>
      </c>
      <c r="B2240" s="4" t="s">
        <v>4624</v>
      </c>
    </row>
    <row r="2241" spans="1:2" ht="14.25" customHeight="1" x14ac:dyDescent="0.3">
      <c r="A2241" s="4" t="s">
        <v>711</v>
      </c>
      <c r="B2241" s="4" t="s">
        <v>4625</v>
      </c>
    </row>
    <row r="2242" spans="1:2" ht="14.25" customHeight="1" x14ac:dyDescent="0.3">
      <c r="A2242" s="4" t="s">
        <v>705</v>
      </c>
      <c r="B2242" s="4" t="s">
        <v>4626</v>
      </c>
    </row>
    <row r="2243" spans="1:2" ht="14.25" customHeight="1" x14ac:dyDescent="0.3">
      <c r="A2243" s="4" t="s">
        <v>699</v>
      </c>
      <c r="B2243" s="4" t="s">
        <v>4627</v>
      </c>
    </row>
    <row r="2244" spans="1:2" ht="14.25" customHeight="1" x14ac:dyDescent="0.3">
      <c r="A2244" s="4" t="s">
        <v>694</v>
      </c>
      <c r="B2244" s="4" t="s">
        <v>4628</v>
      </c>
    </row>
    <row r="2245" spans="1:2" ht="14.25" customHeight="1" x14ac:dyDescent="0.3">
      <c r="A2245" s="4" t="s">
        <v>687</v>
      </c>
      <c r="B2245" s="4" t="s">
        <v>4629</v>
      </c>
    </row>
    <row r="2246" spans="1:2" ht="14.25" customHeight="1" x14ac:dyDescent="0.3">
      <c r="A2246" s="4" t="s">
        <v>681</v>
      </c>
      <c r="B2246" s="4" t="s">
        <v>4630</v>
      </c>
    </row>
    <row r="2247" spans="1:2" ht="14.25" customHeight="1" x14ac:dyDescent="0.3">
      <c r="A2247" s="4" t="s">
        <v>675</v>
      </c>
      <c r="B2247" s="4" t="s">
        <v>4631</v>
      </c>
    </row>
    <row r="2248" spans="1:2" ht="14.25" customHeight="1" x14ac:dyDescent="0.3">
      <c r="A2248" s="4" t="s">
        <v>668</v>
      </c>
      <c r="B2248" s="4" t="s">
        <v>4632</v>
      </c>
    </row>
    <row r="2249" spans="1:2" ht="14.25" customHeight="1" x14ac:dyDescent="0.3">
      <c r="A2249" s="4" t="s">
        <v>661</v>
      </c>
      <c r="B2249" s="4" t="s">
        <v>4633</v>
      </c>
    </row>
    <row r="2250" spans="1:2" ht="14.25" customHeight="1" x14ac:dyDescent="0.3">
      <c r="A2250" s="4" t="s">
        <v>656</v>
      </c>
      <c r="B2250" s="4" t="s">
        <v>4634</v>
      </c>
    </row>
    <row r="2251" spans="1:2" ht="14.25" customHeight="1" x14ac:dyDescent="0.3">
      <c r="A2251" s="4" t="s">
        <v>649</v>
      </c>
      <c r="B2251" s="4" t="s">
        <v>4635</v>
      </c>
    </row>
    <row r="2252" spans="1:2" ht="14.25" customHeight="1" x14ac:dyDescent="0.3">
      <c r="A2252" s="4" t="s">
        <v>644</v>
      </c>
      <c r="B2252" s="4" t="s">
        <v>4636</v>
      </c>
    </row>
    <row r="2253" spans="1:2" ht="14.25" customHeight="1" x14ac:dyDescent="0.3">
      <c r="A2253" s="4" t="s">
        <v>638</v>
      </c>
      <c r="B2253" s="4" t="s">
        <v>4637</v>
      </c>
    </row>
    <row r="2254" spans="1:2" ht="14.25" customHeight="1" x14ac:dyDescent="0.3">
      <c r="A2254" s="4" t="s">
        <v>632</v>
      </c>
      <c r="B2254" s="4" t="s">
        <v>4638</v>
      </c>
    </row>
    <row r="2255" spans="1:2" ht="14.25" customHeight="1" x14ac:dyDescent="0.3">
      <c r="A2255" s="4" t="s">
        <v>626</v>
      </c>
      <c r="B2255" s="4" t="s">
        <v>4639</v>
      </c>
    </row>
    <row r="2256" spans="1:2" ht="14.25" customHeight="1" x14ac:dyDescent="0.3">
      <c r="A2256" s="4" t="s">
        <v>622</v>
      </c>
      <c r="B2256" s="4" t="s">
        <v>4640</v>
      </c>
    </row>
    <row r="2257" spans="1:2" ht="14.25" customHeight="1" x14ac:dyDescent="0.3">
      <c r="A2257" s="4" t="s">
        <v>615</v>
      </c>
      <c r="B2257" s="4" t="s">
        <v>4641</v>
      </c>
    </row>
    <row r="2258" spans="1:2" ht="14.25" customHeight="1" x14ac:dyDescent="0.3">
      <c r="A2258" s="4" t="s">
        <v>610</v>
      </c>
      <c r="B2258" s="4" t="s">
        <v>4642</v>
      </c>
    </row>
    <row r="2259" spans="1:2" ht="14.25" customHeight="1" x14ac:dyDescent="0.3">
      <c r="A2259" s="4" t="s">
        <v>605</v>
      </c>
      <c r="B2259" s="4" t="s">
        <v>4643</v>
      </c>
    </row>
    <row r="2260" spans="1:2" ht="14.25" customHeight="1" x14ac:dyDescent="0.3">
      <c r="A2260" s="4" t="s">
        <v>601</v>
      </c>
      <c r="B2260" s="4" t="s">
        <v>4644</v>
      </c>
    </row>
    <row r="2261" spans="1:2" ht="14.25" customHeight="1" x14ac:dyDescent="0.3">
      <c r="A2261" s="4" t="s">
        <v>600</v>
      </c>
      <c r="B2261" s="4" t="s">
        <v>4645</v>
      </c>
    </row>
    <row r="2262" spans="1:2" ht="14.25" customHeight="1" x14ac:dyDescent="0.3">
      <c r="A2262" s="4" t="s">
        <v>599</v>
      </c>
      <c r="B2262" s="4" t="s">
        <v>4646</v>
      </c>
    </row>
    <row r="2263" spans="1:2" ht="14.25" customHeight="1" x14ac:dyDescent="0.3">
      <c r="A2263" s="4" t="s">
        <v>594</v>
      </c>
      <c r="B2263" s="4" t="s">
        <v>4647</v>
      </c>
    </row>
    <row r="2264" spans="1:2" ht="14.25" customHeight="1" x14ac:dyDescent="0.3">
      <c r="A2264" s="4" t="s">
        <v>587</v>
      </c>
      <c r="B2264" s="4" t="s">
        <v>4648</v>
      </c>
    </row>
    <row r="2265" spans="1:2" ht="14.25" customHeight="1" x14ac:dyDescent="0.3">
      <c r="A2265" s="4" t="s">
        <v>581</v>
      </c>
      <c r="B2265" s="4" t="s">
        <v>4649</v>
      </c>
    </row>
    <row r="2266" spans="1:2" ht="14.25" customHeight="1" x14ac:dyDescent="0.3">
      <c r="A2266" s="4" t="s">
        <v>574</v>
      </c>
      <c r="B2266" s="4" t="s">
        <v>4650</v>
      </c>
    </row>
    <row r="2267" spans="1:2" ht="14.25" customHeight="1" x14ac:dyDescent="0.3">
      <c r="A2267" s="4" t="s">
        <v>567</v>
      </c>
      <c r="B2267" s="4" t="s">
        <v>4651</v>
      </c>
    </row>
    <row r="2268" spans="1:2" ht="14.25" customHeight="1" x14ac:dyDescent="0.3">
      <c r="A2268" s="4" t="s">
        <v>560</v>
      </c>
      <c r="B2268" s="4" t="s">
        <v>4652</v>
      </c>
    </row>
    <row r="2269" spans="1:2" ht="14.25" customHeight="1" x14ac:dyDescent="0.3">
      <c r="A2269" s="4" t="s">
        <v>553</v>
      </c>
      <c r="B2269" s="4" t="s">
        <v>4653</v>
      </c>
    </row>
    <row r="2270" spans="1:2" ht="14.25" customHeight="1" x14ac:dyDescent="0.3">
      <c r="A2270" s="4" t="s">
        <v>546</v>
      </c>
      <c r="B2270" s="4" t="s">
        <v>4654</v>
      </c>
    </row>
    <row r="2271" spans="1:2" ht="14.25" customHeight="1" x14ac:dyDescent="0.3">
      <c r="A2271" s="4" t="s">
        <v>539</v>
      </c>
      <c r="B2271" s="4" t="s">
        <v>4655</v>
      </c>
    </row>
    <row r="2272" spans="1:2" ht="14.25" customHeight="1" x14ac:dyDescent="0.3">
      <c r="A2272" s="4" t="s">
        <v>532</v>
      </c>
      <c r="B2272" s="4" t="s">
        <v>4656</v>
      </c>
    </row>
    <row r="2273" spans="1:2" ht="14.25" customHeight="1" x14ac:dyDescent="0.3">
      <c r="A2273" s="4" t="s">
        <v>525</v>
      </c>
      <c r="B2273" s="4" t="s">
        <v>4657</v>
      </c>
    </row>
    <row r="2274" spans="1:2" ht="14.25" customHeight="1" x14ac:dyDescent="0.3">
      <c r="A2274" s="4" t="s">
        <v>519</v>
      </c>
      <c r="B2274" s="4" t="s">
        <v>4658</v>
      </c>
    </row>
    <row r="2275" spans="1:2" ht="14.25" customHeight="1" x14ac:dyDescent="0.3">
      <c r="A2275" s="4" t="s">
        <v>513</v>
      </c>
      <c r="B2275" s="4" t="s">
        <v>4659</v>
      </c>
    </row>
    <row r="2276" spans="1:2" ht="14.25" customHeight="1" x14ac:dyDescent="0.3">
      <c r="A2276" s="4" t="s">
        <v>507</v>
      </c>
      <c r="B2276" s="4" t="s">
        <v>4660</v>
      </c>
    </row>
    <row r="2277" spans="1:2" ht="14.25" customHeight="1" x14ac:dyDescent="0.3">
      <c r="A2277" s="4" t="s">
        <v>501</v>
      </c>
      <c r="B2277" s="4" t="s">
        <v>4661</v>
      </c>
    </row>
    <row r="2278" spans="1:2" ht="14.25" customHeight="1" x14ac:dyDescent="0.3">
      <c r="A2278" s="4" t="s">
        <v>494</v>
      </c>
      <c r="B2278" s="4" t="s">
        <v>4662</v>
      </c>
    </row>
    <row r="2279" spans="1:2" ht="14.25" customHeight="1" x14ac:dyDescent="0.3">
      <c r="A2279" s="4" t="s">
        <v>487</v>
      </c>
      <c r="B2279" s="4" t="s">
        <v>4663</v>
      </c>
    </row>
    <row r="2280" spans="1:2" ht="14.25" customHeight="1" x14ac:dyDescent="0.3">
      <c r="A2280" s="4" t="s">
        <v>476</v>
      </c>
      <c r="B2280" s="4" t="s">
        <v>4664</v>
      </c>
    </row>
    <row r="2281" spans="1:2" ht="14.25" customHeight="1" x14ac:dyDescent="0.3">
      <c r="A2281" s="4" t="s">
        <v>469</v>
      </c>
      <c r="B2281" s="4" t="s">
        <v>4665</v>
      </c>
    </row>
    <row r="2282" spans="1:2" ht="14.25" customHeight="1" x14ac:dyDescent="0.3">
      <c r="A2282" s="4" t="s">
        <v>462</v>
      </c>
      <c r="B2282" s="4" t="s">
        <v>4666</v>
      </c>
    </row>
    <row r="2283" spans="1:2" ht="14.25" customHeight="1" x14ac:dyDescent="0.3">
      <c r="A2283" s="4" t="s">
        <v>456</v>
      </c>
      <c r="B2283" s="4" t="s">
        <v>4667</v>
      </c>
    </row>
    <row r="2284" spans="1:2" ht="14.25" customHeight="1" x14ac:dyDescent="0.3">
      <c r="A2284" s="4" t="s">
        <v>449</v>
      </c>
      <c r="B2284" s="4" t="s">
        <v>4668</v>
      </c>
    </row>
    <row r="2285" spans="1:2" ht="14.25" customHeight="1" x14ac:dyDescent="0.3">
      <c r="A2285" s="4" t="s">
        <v>444</v>
      </c>
      <c r="B2285" s="4" t="s">
        <v>4669</v>
      </c>
    </row>
    <row r="2286" spans="1:2" ht="14.25" customHeight="1" x14ac:dyDescent="0.3">
      <c r="A2286" s="4" t="s">
        <v>439</v>
      </c>
      <c r="B2286" s="4" t="s">
        <v>4670</v>
      </c>
    </row>
    <row r="2287" spans="1:2" ht="14.25" customHeight="1" x14ac:dyDescent="0.3">
      <c r="A2287" s="4" t="s">
        <v>433</v>
      </c>
      <c r="B2287" s="4" t="s">
        <v>4671</v>
      </c>
    </row>
    <row r="2288" spans="1:2" ht="14.25" customHeight="1" x14ac:dyDescent="0.3">
      <c r="A2288" s="4" t="s">
        <v>427</v>
      </c>
      <c r="B2288" s="4" t="s">
        <v>4672</v>
      </c>
    </row>
    <row r="2289" spans="1:2" ht="14.25" customHeight="1" x14ac:dyDescent="0.3">
      <c r="A2289" s="4" t="s">
        <v>421</v>
      </c>
      <c r="B2289" s="4" t="s">
        <v>4673</v>
      </c>
    </row>
    <row r="2290" spans="1:2" ht="14.25" customHeight="1" x14ac:dyDescent="0.3">
      <c r="A2290" s="4" t="s">
        <v>415</v>
      </c>
      <c r="B2290" s="4" t="s">
        <v>4674</v>
      </c>
    </row>
    <row r="2291" spans="1:2" ht="14.25" customHeight="1" x14ac:dyDescent="0.3">
      <c r="A2291" s="4" t="s">
        <v>408</v>
      </c>
      <c r="B2291" s="4" t="s">
        <v>4675</v>
      </c>
    </row>
    <row r="2292" spans="1:2" ht="14.25" customHeight="1" x14ac:dyDescent="0.3">
      <c r="A2292" s="4" t="s">
        <v>395</v>
      </c>
      <c r="B2292" s="4" t="s">
        <v>4676</v>
      </c>
    </row>
    <row r="2293" spans="1:2" ht="14.25" customHeight="1" x14ac:dyDescent="0.3">
      <c r="A2293" s="4" t="s">
        <v>388</v>
      </c>
      <c r="B2293" s="4" t="s">
        <v>4677</v>
      </c>
    </row>
    <row r="2294" spans="1:2" ht="14.25" customHeight="1" x14ac:dyDescent="0.3">
      <c r="A2294" s="4" t="s">
        <v>382</v>
      </c>
      <c r="B2294" s="4" t="s">
        <v>4678</v>
      </c>
    </row>
    <row r="2295" spans="1:2" ht="14.25" customHeight="1" x14ac:dyDescent="0.3">
      <c r="A2295" s="4" t="s">
        <v>375</v>
      </c>
      <c r="B2295" s="4" t="s">
        <v>4679</v>
      </c>
    </row>
    <row r="2296" spans="1:2" ht="14.25" customHeight="1" x14ac:dyDescent="0.3">
      <c r="A2296" s="4" t="s">
        <v>367</v>
      </c>
      <c r="B2296" s="4" t="s">
        <v>4680</v>
      </c>
    </row>
    <row r="2297" spans="1:2" ht="14.25" customHeight="1" x14ac:dyDescent="0.3">
      <c r="A2297" s="4" t="s">
        <v>360</v>
      </c>
      <c r="B2297" s="4" t="s">
        <v>4681</v>
      </c>
    </row>
    <row r="2298" spans="1:2" ht="14.25" customHeight="1" x14ac:dyDescent="0.3">
      <c r="A2298" s="4" t="s">
        <v>353</v>
      </c>
      <c r="B2298" s="4" t="s">
        <v>4682</v>
      </c>
    </row>
    <row r="2299" spans="1:2" ht="14.25" customHeight="1" x14ac:dyDescent="0.3">
      <c r="A2299" s="4" t="s">
        <v>346</v>
      </c>
      <c r="B2299" s="4" t="s">
        <v>4683</v>
      </c>
    </row>
    <row r="2300" spans="1:2" ht="14.25" customHeight="1" x14ac:dyDescent="0.3">
      <c r="A2300" s="4" t="s">
        <v>340</v>
      </c>
      <c r="B2300" s="4" t="s">
        <v>4684</v>
      </c>
    </row>
    <row r="2301" spans="1:2" ht="14.25" customHeight="1" x14ac:dyDescent="0.3">
      <c r="A2301" s="4" t="s">
        <v>334</v>
      </c>
      <c r="B2301" s="4" t="s">
        <v>4685</v>
      </c>
    </row>
    <row r="2302" spans="1:2" ht="14.25" customHeight="1" x14ac:dyDescent="0.3">
      <c r="A2302" s="4" t="s">
        <v>329</v>
      </c>
      <c r="B2302" s="4" t="s">
        <v>4686</v>
      </c>
    </row>
    <row r="2303" spans="1:2" ht="14.25" customHeight="1" x14ac:dyDescent="0.3">
      <c r="A2303" s="4" t="s">
        <v>322</v>
      </c>
      <c r="B2303" s="4" t="s">
        <v>4687</v>
      </c>
    </row>
    <row r="2304" spans="1:2" ht="14.25" customHeight="1" x14ac:dyDescent="0.3">
      <c r="A2304" s="4" t="s">
        <v>316</v>
      </c>
      <c r="B2304" s="4" t="s">
        <v>4688</v>
      </c>
    </row>
    <row r="2305" spans="1:2" ht="14.25" customHeight="1" x14ac:dyDescent="0.3">
      <c r="A2305" s="4" t="s">
        <v>310</v>
      </c>
      <c r="B2305" s="4" t="s">
        <v>4689</v>
      </c>
    </row>
    <row r="2306" spans="1:2" ht="14.25" customHeight="1" x14ac:dyDescent="0.3">
      <c r="A2306" s="4" t="s">
        <v>304</v>
      </c>
      <c r="B2306" s="4" t="s">
        <v>4690</v>
      </c>
    </row>
    <row r="2307" spans="1:2" ht="14.25" customHeight="1" x14ac:dyDescent="0.3">
      <c r="A2307" s="4" t="s">
        <v>298</v>
      </c>
      <c r="B2307" s="4" t="s">
        <v>4691</v>
      </c>
    </row>
    <row r="2308" spans="1:2" ht="14.25" customHeight="1" x14ac:dyDescent="0.3">
      <c r="A2308" s="4" t="s">
        <v>293</v>
      </c>
      <c r="B2308" s="4" t="s">
        <v>4692</v>
      </c>
    </row>
    <row r="2309" spans="1:2" ht="14.25" customHeight="1" x14ac:dyDescent="0.3">
      <c r="A2309" s="4" t="s">
        <v>288</v>
      </c>
      <c r="B2309" s="4" t="s">
        <v>4693</v>
      </c>
    </row>
    <row r="2310" spans="1:2" ht="14.25" customHeight="1" x14ac:dyDescent="0.3">
      <c r="A2310" s="4" t="s">
        <v>282</v>
      </c>
      <c r="B2310" s="4" t="s">
        <v>4694</v>
      </c>
    </row>
    <row r="2311" spans="1:2" ht="14.25" customHeight="1" x14ac:dyDescent="0.3">
      <c r="A2311" s="4" t="s">
        <v>277</v>
      </c>
      <c r="B2311" s="4" t="s">
        <v>4695</v>
      </c>
    </row>
    <row r="2312" spans="1:2" ht="14.25" customHeight="1" x14ac:dyDescent="0.3">
      <c r="A2312" s="4" t="s">
        <v>272</v>
      </c>
      <c r="B2312" s="4" t="s">
        <v>4696</v>
      </c>
    </row>
    <row r="2313" spans="1:2" ht="14.25" customHeight="1" x14ac:dyDescent="0.3">
      <c r="A2313" s="4" t="s">
        <v>266</v>
      </c>
      <c r="B2313" s="4" t="s">
        <v>4697</v>
      </c>
    </row>
    <row r="2314" spans="1:2" ht="14.25" customHeight="1" x14ac:dyDescent="0.3">
      <c r="A2314" s="4" t="s">
        <v>259</v>
      </c>
      <c r="B2314" s="4" t="s">
        <v>4698</v>
      </c>
    </row>
    <row r="2315" spans="1:2" ht="14.25" customHeight="1" x14ac:dyDescent="0.3">
      <c r="A2315" s="4" t="s">
        <v>251</v>
      </c>
      <c r="B2315" s="4" t="s">
        <v>4699</v>
      </c>
    </row>
    <row r="2316" spans="1:2" ht="14.25" customHeight="1" x14ac:dyDescent="0.3">
      <c r="A2316" s="4" t="s">
        <v>244</v>
      </c>
      <c r="B2316" s="4" t="s">
        <v>4700</v>
      </c>
    </row>
    <row r="2317" spans="1:2" ht="14.25" customHeight="1" x14ac:dyDescent="0.3">
      <c r="A2317" s="4" t="s">
        <v>236</v>
      </c>
      <c r="B2317" s="4" t="s">
        <v>4701</v>
      </c>
    </row>
    <row r="2318" spans="1:2" ht="14.25" customHeight="1" x14ac:dyDescent="0.3">
      <c r="A2318" s="4" t="s">
        <v>228</v>
      </c>
      <c r="B2318" s="4" t="s">
        <v>4702</v>
      </c>
    </row>
    <row r="2319" spans="1:2" ht="14.25" customHeight="1" x14ac:dyDescent="0.3">
      <c r="A2319" s="4" t="s">
        <v>221</v>
      </c>
      <c r="B2319" s="4" t="s">
        <v>4703</v>
      </c>
    </row>
    <row r="2320" spans="1:2" ht="14.25" customHeight="1" x14ac:dyDescent="0.3">
      <c r="A2320" s="4" t="s">
        <v>210</v>
      </c>
      <c r="B2320" s="4" t="s">
        <v>4704</v>
      </c>
    </row>
    <row r="2321" spans="1:2" ht="14.25" customHeight="1" x14ac:dyDescent="0.3">
      <c r="A2321" s="4" t="s">
        <v>202</v>
      </c>
      <c r="B2321" s="4" t="s">
        <v>4705</v>
      </c>
    </row>
    <row r="2322" spans="1:2" ht="14.25" customHeight="1" x14ac:dyDescent="0.3">
      <c r="A2322" s="4" t="s">
        <v>193</v>
      </c>
      <c r="B2322" s="4" t="s">
        <v>4706</v>
      </c>
    </row>
    <row r="2323" spans="1:2" ht="14.25" customHeight="1" x14ac:dyDescent="0.3">
      <c r="A2323" s="4" t="s">
        <v>185</v>
      </c>
      <c r="B2323" s="4" t="s">
        <v>4707</v>
      </c>
    </row>
    <row r="2324" spans="1:2" ht="14.25" customHeight="1" x14ac:dyDescent="0.3">
      <c r="A2324" s="4" t="s">
        <v>177</v>
      </c>
      <c r="B2324" s="4" t="s">
        <v>4708</v>
      </c>
    </row>
    <row r="2325" spans="1:2" ht="14.25" customHeight="1" x14ac:dyDescent="0.3">
      <c r="A2325" s="4" t="s">
        <v>166</v>
      </c>
      <c r="B2325" s="4" t="s">
        <v>4709</v>
      </c>
    </row>
    <row r="2326" spans="1:2" ht="14.25" customHeight="1" x14ac:dyDescent="0.3">
      <c r="A2326" s="4" t="s">
        <v>157</v>
      </c>
      <c r="B2326" s="4" t="s">
        <v>4710</v>
      </c>
    </row>
    <row r="2327" spans="1:2" ht="14.25" customHeight="1" x14ac:dyDescent="0.3">
      <c r="A2327" s="4" t="s">
        <v>149</v>
      </c>
      <c r="B2327" s="4" t="s">
        <v>4711</v>
      </c>
    </row>
    <row r="2328" spans="1:2" ht="14.25" customHeight="1" x14ac:dyDescent="0.3">
      <c r="A2328" s="4" t="s">
        <v>142</v>
      </c>
      <c r="B2328" s="4" t="s">
        <v>4712</v>
      </c>
    </row>
    <row r="2329" spans="1:2" ht="14.25" customHeight="1" x14ac:dyDescent="0.3">
      <c r="A2329" s="4" t="s">
        <v>135</v>
      </c>
      <c r="B2329" s="4" t="s">
        <v>4713</v>
      </c>
    </row>
    <row r="2330" spans="1:2" ht="14.25" customHeight="1" x14ac:dyDescent="0.3">
      <c r="A2330" s="4" t="s">
        <v>124</v>
      </c>
      <c r="B2330" s="4" t="s">
        <v>4714</v>
      </c>
    </row>
    <row r="2331" spans="1:2" ht="14.25" customHeight="1" x14ac:dyDescent="0.3">
      <c r="A2331" s="4" t="s">
        <v>112</v>
      </c>
      <c r="B2331" s="4" t="s">
        <v>4715</v>
      </c>
    </row>
    <row r="2332" spans="1:2" ht="14.25" customHeight="1" x14ac:dyDescent="0.3">
      <c r="A2332" s="4" t="s">
        <v>103</v>
      </c>
      <c r="B2332" s="4" t="s">
        <v>4716</v>
      </c>
    </row>
    <row r="2333" spans="1:2" ht="14.25" customHeight="1" x14ac:dyDescent="0.3">
      <c r="A2333" s="4" t="s">
        <v>92</v>
      </c>
      <c r="B2333" s="4" t="s">
        <v>4717</v>
      </c>
    </row>
    <row r="2334" spans="1:2" ht="14.25" customHeight="1" x14ac:dyDescent="0.3">
      <c r="A2334" s="4" t="s">
        <v>80</v>
      </c>
      <c r="B2334" s="4" t="s">
        <v>4718</v>
      </c>
    </row>
    <row r="2335" spans="1:2" ht="14.25" customHeight="1" x14ac:dyDescent="0.3">
      <c r="A2335" s="4" t="s">
        <v>69</v>
      </c>
      <c r="B2335" s="4" t="s">
        <v>4719</v>
      </c>
    </row>
    <row r="2336" spans="1:2" ht="14.25" customHeight="1" x14ac:dyDescent="0.3">
      <c r="A2336" s="4" t="s">
        <v>56</v>
      </c>
      <c r="B2336" s="4" t="s">
        <v>4720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H2336"/>
  <sheetViews>
    <sheetView topLeftCell="A2309" workbookViewId="0">
      <selection activeCell="K2322" sqref="K2322"/>
    </sheetView>
  </sheetViews>
  <sheetFormatPr defaultColWidth="14.44140625" defaultRowHeight="15" customHeight="1" x14ac:dyDescent="0.3"/>
  <cols>
    <col min="1" max="1" width="11.88671875" customWidth="1"/>
    <col min="2" max="3" width="8.6640625" customWidth="1"/>
    <col min="4" max="4" width="11.6640625" customWidth="1"/>
    <col min="5" max="5" width="15.109375" customWidth="1"/>
    <col min="6" max="6" width="13.6640625" customWidth="1"/>
    <col min="7" max="7" width="24.33203125" customWidth="1"/>
    <col min="8" max="18" width="8.6640625" customWidth="1"/>
    <col min="19" max="19" width="12.77734375" customWidth="1"/>
    <col min="20" max="26" width="8.6640625" customWidth="1"/>
  </cols>
  <sheetData>
    <row r="1" spans="1:8" ht="18.75" customHeight="1" x14ac:dyDescent="0.3">
      <c r="A1" s="5" t="s">
        <v>0</v>
      </c>
      <c r="B1" s="5" t="s">
        <v>11</v>
      </c>
      <c r="C1" s="5" t="s">
        <v>13</v>
      </c>
      <c r="D1" s="5" t="s">
        <v>16</v>
      </c>
      <c r="E1" s="5" t="s">
        <v>17</v>
      </c>
      <c r="F1" s="5" t="s">
        <v>20</v>
      </c>
      <c r="G1" s="5" t="s">
        <v>21</v>
      </c>
      <c r="H1" s="5" t="s">
        <v>22</v>
      </c>
    </row>
    <row r="2" spans="1:8" ht="14.25" customHeight="1" x14ac:dyDescent="0.3">
      <c r="A2" s="7" t="s">
        <v>2</v>
      </c>
      <c r="B2" s="7">
        <v>47.41</v>
      </c>
      <c r="C2" s="7">
        <v>7.47</v>
      </c>
      <c r="D2" s="7" t="s">
        <v>32</v>
      </c>
      <c r="E2" s="7" t="s">
        <v>32</v>
      </c>
      <c r="F2" s="7" t="s">
        <v>32</v>
      </c>
      <c r="G2" s="7" t="s">
        <v>37</v>
      </c>
      <c r="H2" s="7" t="s">
        <v>39</v>
      </c>
    </row>
    <row r="3" spans="1:8" ht="14.25" customHeight="1" x14ac:dyDescent="0.3">
      <c r="A3" s="7" t="s">
        <v>4</v>
      </c>
      <c r="B3" s="7">
        <v>30.36</v>
      </c>
      <c r="C3" s="7">
        <v>5.77</v>
      </c>
      <c r="D3" s="7" t="s">
        <v>32</v>
      </c>
      <c r="E3" s="7" t="s">
        <v>32</v>
      </c>
      <c r="F3" s="7" t="s">
        <v>32</v>
      </c>
      <c r="G3" s="7" t="s">
        <v>37</v>
      </c>
      <c r="H3" s="7" t="s">
        <v>39</v>
      </c>
    </row>
    <row r="4" spans="1:8" ht="14.25" customHeight="1" x14ac:dyDescent="0.3">
      <c r="A4" s="7" t="s">
        <v>6</v>
      </c>
      <c r="B4" s="7">
        <v>34.484999999999999</v>
      </c>
      <c r="C4" s="7">
        <v>11.87</v>
      </c>
      <c r="D4" s="7" t="s">
        <v>39</v>
      </c>
      <c r="E4" s="7" t="s">
        <v>32</v>
      </c>
      <c r="F4" s="7" t="s">
        <v>32</v>
      </c>
      <c r="G4" s="7">
        <v>2</v>
      </c>
      <c r="H4" s="7" t="s">
        <v>39</v>
      </c>
    </row>
    <row r="5" spans="1:8" ht="14.25" customHeight="1" x14ac:dyDescent="0.3">
      <c r="A5" s="7" t="s">
        <v>8</v>
      </c>
      <c r="B5" s="7">
        <v>38.094999999999999</v>
      </c>
      <c r="C5" s="7">
        <v>6.05</v>
      </c>
      <c r="D5" s="7" t="s">
        <v>32</v>
      </c>
      <c r="E5" s="7" t="s">
        <v>32</v>
      </c>
      <c r="F5" s="7" t="s">
        <v>32</v>
      </c>
      <c r="G5" s="7" t="s">
        <v>37</v>
      </c>
      <c r="H5" s="7" t="s">
        <v>39</v>
      </c>
    </row>
    <row r="6" spans="1:8" ht="14.25" customHeight="1" x14ac:dyDescent="0.3">
      <c r="A6" s="7" t="s">
        <v>10</v>
      </c>
      <c r="B6" s="7">
        <v>35.53</v>
      </c>
      <c r="C6" s="7">
        <v>5.45</v>
      </c>
      <c r="D6" s="7" t="s">
        <v>32</v>
      </c>
      <c r="E6" s="7" t="s">
        <v>32</v>
      </c>
      <c r="F6" s="7" t="s">
        <v>32</v>
      </c>
      <c r="G6" s="7" t="s">
        <v>37</v>
      </c>
      <c r="H6" s="7" t="s">
        <v>39</v>
      </c>
    </row>
    <row r="7" spans="1:8" ht="14.25" customHeight="1" x14ac:dyDescent="0.3">
      <c r="A7" s="7" t="s">
        <v>14</v>
      </c>
      <c r="B7" s="7">
        <v>32.799999999999997</v>
      </c>
      <c r="C7" s="7">
        <v>6.59</v>
      </c>
      <c r="D7" s="7" t="s">
        <v>32</v>
      </c>
      <c r="E7" s="7" t="s">
        <v>32</v>
      </c>
      <c r="F7" s="7" t="s">
        <v>32</v>
      </c>
      <c r="G7" s="7" t="s">
        <v>37</v>
      </c>
      <c r="H7" s="7" t="s">
        <v>39</v>
      </c>
    </row>
    <row r="8" spans="1:8" ht="14.25" customHeight="1" x14ac:dyDescent="0.3">
      <c r="A8" s="7" t="s">
        <v>18</v>
      </c>
      <c r="B8" s="7">
        <v>36.4</v>
      </c>
      <c r="C8" s="7">
        <v>6.07</v>
      </c>
      <c r="D8" s="7" t="s">
        <v>32</v>
      </c>
      <c r="E8" s="7" t="s">
        <v>32</v>
      </c>
      <c r="F8" s="7" t="s">
        <v>32</v>
      </c>
      <c r="G8" s="7" t="s">
        <v>37</v>
      </c>
      <c r="H8" s="7" t="s">
        <v>39</v>
      </c>
    </row>
    <row r="9" spans="1:8" ht="14.25" customHeight="1" x14ac:dyDescent="0.3">
      <c r="A9" s="7" t="s">
        <v>23</v>
      </c>
      <c r="B9" s="7">
        <v>36.96</v>
      </c>
      <c r="C9" s="7">
        <v>7.93</v>
      </c>
      <c r="D9" s="7" t="s">
        <v>32</v>
      </c>
      <c r="E9" s="7" t="s">
        <v>32</v>
      </c>
      <c r="F9" s="7" t="s">
        <v>32</v>
      </c>
      <c r="G9" s="7">
        <v>3</v>
      </c>
      <c r="H9" s="7" t="s">
        <v>39</v>
      </c>
    </row>
    <row r="10" spans="1:8" ht="14.25" customHeight="1" x14ac:dyDescent="0.3">
      <c r="A10" s="7" t="s">
        <v>26</v>
      </c>
      <c r="B10" s="7">
        <v>41.14</v>
      </c>
      <c r="C10" s="7">
        <v>9.58</v>
      </c>
      <c r="D10" s="7" t="s">
        <v>39</v>
      </c>
      <c r="E10" s="7" t="s">
        <v>32</v>
      </c>
      <c r="F10" s="7" t="s">
        <v>99</v>
      </c>
      <c r="G10" s="7">
        <v>1</v>
      </c>
      <c r="H10" s="7" t="s">
        <v>39</v>
      </c>
    </row>
    <row r="11" spans="1:8" ht="14.25" customHeight="1" x14ac:dyDescent="0.3">
      <c r="A11" s="7" t="s">
        <v>30</v>
      </c>
      <c r="B11" s="7">
        <v>38.06</v>
      </c>
      <c r="C11" s="7">
        <v>10.79</v>
      </c>
      <c r="D11" s="7" t="s">
        <v>32</v>
      </c>
      <c r="E11" s="7" t="s">
        <v>32</v>
      </c>
      <c r="F11" s="7" t="s">
        <v>32</v>
      </c>
      <c r="G11" s="7" t="s">
        <v>37</v>
      </c>
      <c r="H11" s="7" t="s">
        <v>39</v>
      </c>
    </row>
    <row r="12" spans="1:8" ht="14.25" customHeight="1" x14ac:dyDescent="0.3">
      <c r="A12" s="7" t="s">
        <v>34</v>
      </c>
      <c r="B12" s="7">
        <v>37.700000000000003</v>
      </c>
      <c r="C12" s="7">
        <v>5.96</v>
      </c>
      <c r="D12" s="7" t="s">
        <v>39</v>
      </c>
      <c r="E12" s="7" t="s">
        <v>32</v>
      </c>
      <c r="F12" s="7" t="s">
        <v>32</v>
      </c>
      <c r="G12" s="7">
        <v>2</v>
      </c>
      <c r="H12" s="7" t="s">
        <v>39</v>
      </c>
    </row>
    <row r="13" spans="1:8" ht="14.25" customHeight="1" x14ac:dyDescent="0.3">
      <c r="A13" s="7" t="s">
        <v>40</v>
      </c>
      <c r="B13" s="7">
        <v>42.13</v>
      </c>
      <c r="C13" s="7">
        <v>11.9</v>
      </c>
      <c r="D13" s="7" t="s">
        <v>32</v>
      </c>
      <c r="E13" s="7" t="s">
        <v>32</v>
      </c>
      <c r="F13" s="7" t="s">
        <v>32</v>
      </c>
      <c r="G13" s="7" t="s">
        <v>37</v>
      </c>
      <c r="H13" s="7" t="s">
        <v>39</v>
      </c>
    </row>
    <row r="14" spans="1:8" ht="14.25" customHeight="1" x14ac:dyDescent="0.3">
      <c r="A14" s="7" t="s">
        <v>44</v>
      </c>
      <c r="B14" s="7">
        <v>40.92</v>
      </c>
      <c r="C14" s="7">
        <v>8.41</v>
      </c>
      <c r="D14" s="7" t="s">
        <v>32</v>
      </c>
      <c r="E14" s="7" t="s">
        <v>32</v>
      </c>
      <c r="F14" s="7" t="s">
        <v>32</v>
      </c>
      <c r="G14" s="7" t="s">
        <v>37</v>
      </c>
      <c r="H14" s="7" t="s">
        <v>39</v>
      </c>
    </row>
    <row r="15" spans="1:8" ht="14.25" customHeight="1" x14ac:dyDescent="0.3">
      <c r="A15" s="7" t="s">
        <v>46</v>
      </c>
      <c r="B15" s="7">
        <v>40.564999999999998</v>
      </c>
      <c r="C15" s="7">
        <v>7.02</v>
      </c>
      <c r="D15" s="7" t="s">
        <v>32</v>
      </c>
      <c r="E15" s="7" t="s">
        <v>32</v>
      </c>
      <c r="F15" s="7" t="s">
        <v>32</v>
      </c>
      <c r="G15" s="7" t="s">
        <v>37</v>
      </c>
      <c r="H15" s="7" t="s">
        <v>39</v>
      </c>
    </row>
    <row r="16" spans="1:8" ht="14.25" customHeight="1" x14ac:dyDescent="0.3">
      <c r="A16" s="7" t="s">
        <v>48</v>
      </c>
      <c r="B16" s="7">
        <v>36.384999999999998</v>
      </c>
      <c r="C16" s="7">
        <v>7.59</v>
      </c>
      <c r="D16" s="7" t="s">
        <v>39</v>
      </c>
      <c r="E16" s="7" t="s">
        <v>32</v>
      </c>
      <c r="F16" s="7" t="s">
        <v>32</v>
      </c>
      <c r="G16" s="7">
        <v>2</v>
      </c>
      <c r="H16" s="7" t="s">
        <v>39</v>
      </c>
    </row>
    <row r="17" spans="1:8" ht="14.25" customHeight="1" x14ac:dyDescent="0.3">
      <c r="A17" s="7" t="s">
        <v>50</v>
      </c>
      <c r="B17" s="7">
        <v>39.9</v>
      </c>
      <c r="C17" s="7">
        <v>11.32</v>
      </c>
      <c r="D17" s="7" t="s">
        <v>32</v>
      </c>
      <c r="E17" s="7" t="s">
        <v>32</v>
      </c>
      <c r="F17" s="7" t="s">
        <v>32</v>
      </c>
      <c r="G17" s="7" t="s">
        <v>37</v>
      </c>
      <c r="H17" s="7" t="s">
        <v>39</v>
      </c>
    </row>
    <row r="18" spans="1:8" ht="14.25" customHeight="1" x14ac:dyDescent="0.3">
      <c r="A18" s="7" t="s">
        <v>52</v>
      </c>
      <c r="B18" s="7">
        <v>33.799999999999997</v>
      </c>
      <c r="C18" s="7">
        <v>7.67</v>
      </c>
      <c r="D18" s="7" t="s">
        <v>32</v>
      </c>
      <c r="E18" s="7" t="s">
        <v>32</v>
      </c>
      <c r="F18" s="7" t="s">
        <v>32</v>
      </c>
      <c r="G18" s="7">
        <v>3</v>
      </c>
      <c r="H18" s="7" t="s">
        <v>39</v>
      </c>
    </row>
    <row r="19" spans="1:8" ht="14.25" customHeight="1" x14ac:dyDescent="0.3">
      <c r="A19" s="7" t="s">
        <v>54</v>
      </c>
      <c r="B19" s="7">
        <v>36.765000000000001</v>
      </c>
      <c r="C19" s="7">
        <v>7.29</v>
      </c>
      <c r="D19" s="7" t="s">
        <v>39</v>
      </c>
      <c r="E19" s="7" t="s">
        <v>32</v>
      </c>
      <c r="F19" s="7" t="s">
        <v>99</v>
      </c>
      <c r="G19" s="7">
        <v>1</v>
      </c>
      <c r="H19" s="7" t="s">
        <v>39</v>
      </c>
    </row>
    <row r="20" spans="1:8" ht="14.25" customHeight="1" x14ac:dyDescent="0.3">
      <c r="A20" s="7" t="s">
        <v>57</v>
      </c>
      <c r="B20" s="7">
        <v>36.954999999999998</v>
      </c>
      <c r="C20" s="7">
        <v>4.72</v>
      </c>
      <c r="D20" s="7" t="s">
        <v>39</v>
      </c>
      <c r="E20" s="7" t="s">
        <v>32</v>
      </c>
      <c r="F20" s="7" t="s">
        <v>32</v>
      </c>
      <c r="G20" s="7">
        <v>1</v>
      </c>
      <c r="H20" s="7" t="s">
        <v>39</v>
      </c>
    </row>
    <row r="21" spans="1:8" ht="14.25" customHeight="1" x14ac:dyDescent="0.3">
      <c r="A21" s="7" t="s">
        <v>60</v>
      </c>
      <c r="B21" s="7">
        <v>42.9</v>
      </c>
      <c r="C21" s="7">
        <v>11.41</v>
      </c>
      <c r="D21" s="7" t="s">
        <v>32</v>
      </c>
      <c r="E21" s="7" t="s">
        <v>32</v>
      </c>
      <c r="F21" s="7" t="s">
        <v>32</v>
      </c>
      <c r="G21" s="7" t="s">
        <v>37</v>
      </c>
      <c r="H21" s="7" t="s">
        <v>39</v>
      </c>
    </row>
    <row r="22" spans="1:8" ht="14.25" customHeight="1" x14ac:dyDescent="0.3">
      <c r="A22" s="7" t="s">
        <v>63</v>
      </c>
      <c r="B22" s="7">
        <v>36.299999999999997</v>
      </c>
      <c r="C22" s="7">
        <v>11.5</v>
      </c>
      <c r="D22" s="7" t="s">
        <v>39</v>
      </c>
      <c r="E22" s="7" t="s">
        <v>32</v>
      </c>
      <c r="F22" s="7" t="s">
        <v>32</v>
      </c>
      <c r="G22" s="7">
        <v>2</v>
      </c>
      <c r="H22" s="7" t="s">
        <v>39</v>
      </c>
    </row>
    <row r="23" spans="1:8" ht="14.25" customHeight="1" x14ac:dyDescent="0.3">
      <c r="A23" s="7" t="s">
        <v>67</v>
      </c>
      <c r="B23" s="7">
        <v>32.200000000000003</v>
      </c>
      <c r="C23" s="7">
        <v>6.22</v>
      </c>
      <c r="D23" s="7" t="s">
        <v>39</v>
      </c>
      <c r="E23" s="7" t="s">
        <v>32</v>
      </c>
      <c r="F23" s="7" t="s">
        <v>32</v>
      </c>
      <c r="G23" s="7">
        <v>2</v>
      </c>
      <c r="H23" s="7" t="s">
        <v>39</v>
      </c>
    </row>
    <row r="24" spans="1:8" ht="14.25" customHeight="1" x14ac:dyDescent="0.3">
      <c r="A24" s="7" t="s">
        <v>70</v>
      </c>
      <c r="B24" s="7">
        <v>31.3</v>
      </c>
      <c r="C24" s="7">
        <v>11.38</v>
      </c>
      <c r="D24" s="7" t="s">
        <v>32</v>
      </c>
      <c r="E24" s="7" t="s">
        <v>32</v>
      </c>
      <c r="F24" s="7" t="s">
        <v>32</v>
      </c>
      <c r="G24" s="7">
        <v>3</v>
      </c>
      <c r="H24" s="7" t="s">
        <v>39</v>
      </c>
    </row>
    <row r="25" spans="1:8" ht="14.25" customHeight="1" x14ac:dyDescent="0.3">
      <c r="A25" s="7" t="s">
        <v>73</v>
      </c>
      <c r="B25" s="7">
        <v>41.8</v>
      </c>
      <c r="C25" s="7">
        <v>7.89</v>
      </c>
      <c r="D25" s="7" t="s">
        <v>39</v>
      </c>
      <c r="E25" s="7" t="s">
        <v>32</v>
      </c>
      <c r="F25" s="7" t="s">
        <v>32</v>
      </c>
      <c r="G25" s="7">
        <v>2</v>
      </c>
      <c r="H25" s="7" t="s">
        <v>39</v>
      </c>
    </row>
    <row r="26" spans="1:8" ht="14.25" customHeight="1" x14ac:dyDescent="0.3">
      <c r="A26" s="7" t="s">
        <v>76</v>
      </c>
      <c r="B26" s="7">
        <v>35.090000000000003</v>
      </c>
      <c r="C26" s="7">
        <v>4.38</v>
      </c>
      <c r="D26" s="7" t="s">
        <v>39</v>
      </c>
      <c r="E26" s="7" t="s">
        <v>32</v>
      </c>
      <c r="F26" s="7" t="s">
        <v>32</v>
      </c>
      <c r="G26" s="7">
        <v>2</v>
      </c>
      <c r="H26" s="7" t="s">
        <v>39</v>
      </c>
    </row>
    <row r="27" spans="1:8" ht="14.25" customHeight="1" x14ac:dyDescent="0.3">
      <c r="A27" s="7" t="s">
        <v>78</v>
      </c>
      <c r="B27" s="7">
        <v>33.880000000000003</v>
      </c>
      <c r="C27" s="7">
        <v>7.01</v>
      </c>
      <c r="D27" s="7" t="s">
        <v>32</v>
      </c>
      <c r="E27" s="7" t="s">
        <v>32</v>
      </c>
      <c r="F27" s="7" t="s">
        <v>32</v>
      </c>
      <c r="G27" s="7">
        <v>3</v>
      </c>
      <c r="H27" s="7" t="s">
        <v>39</v>
      </c>
    </row>
    <row r="28" spans="1:8" ht="14.25" customHeight="1" x14ac:dyDescent="0.3">
      <c r="A28" s="7" t="s">
        <v>81</v>
      </c>
      <c r="B28" s="7">
        <v>30.875</v>
      </c>
      <c r="C28" s="7">
        <v>11.88</v>
      </c>
      <c r="D28" s="7" t="s">
        <v>32</v>
      </c>
      <c r="E28" s="7" t="s">
        <v>32</v>
      </c>
      <c r="F28" s="7" t="s">
        <v>32</v>
      </c>
      <c r="G28" s="7" t="s">
        <v>37</v>
      </c>
      <c r="H28" s="7" t="s">
        <v>39</v>
      </c>
    </row>
    <row r="29" spans="1:8" ht="14.25" customHeight="1" x14ac:dyDescent="0.3">
      <c r="A29" s="7" t="s">
        <v>84</v>
      </c>
      <c r="B29" s="7">
        <v>36.86</v>
      </c>
      <c r="C29" s="7">
        <v>5.19</v>
      </c>
      <c r="D29" s="7" t="s">
        <v>39</v>
      </c>
      <c r="E29" s="7" t="s">
        <v>32</v>
      </c>
      <c r="F29" s="7" t="s">
        <v>99</v>
      </c>
      <c r="G29" s="7">
        <v>1</v>
      </c>
      <c r="H29" s="7" t="s">
        <v>39</v>
      </c>
    </row>
    <row r="30" spans="1:8" ht="14.25" customHeight="1" x14ac:dyDescent="0.3">
      <c r="A30" s="7" t="s">
        <v>86</v>
      </c>
      <c r="B30" s="7">
        <v>35.86</v>
      </c>
      <c r="C30" s="7">
        <v>6.74</v>
      </c>
      <c r="D30" s="7" t="s">
        <v>39</v>
      </c>
      <c r="E30" s="7" t="s">
        <v>32</v>
      </c>
      <c r="F30" s="7" t="s">
        <v>32</v>
      </c>
      <c r="G30" s="7">
        <v>2</v>
      </c>
      <c r="H30" s="7" t="s">
        <v>39</v>
      </c>
    </row>
    <row r="31" spans="1:8" ht="14.25" customHeight="1" x14ac:dyDescent="0.3">
      <c r="A31" s="7" t="s">
        <v>88</v>
      </c>
      <c r="B31" s="7">
        <v>37.049999999999997</v>
      </c>
      <c r="C31" s="7">
        <v>8.44</v>
      </c>
      <c r="D31" s="7" t="s">
        <v>32</v>
      </c>
      <c r="E31" s="7" t="s">
        <v>32</v>
      </c>
      <c r="F31" s="7" t="s">
        <v>32</v>
      </c>
      <c r="G31" s="7" t="s">
        <v>37</v>
      </c>
      <c r="H31" s="7" t="s">
        <v>39</v>
      </c>
    </row>
    <row r="32" spans="1:8" ht="14.25" customHeight="1" x14ac:dyDescent="0.3">
      <c r="A32" s="7" t="s">
        <v>90</v>
      </c>
      <c r="B32" s="7">
        <v>43.89</v>
      </c>
      <c r="C32" s="7">
        <v>8.7100000000000009</v>
      </c>
      <c r="D32" s="7" t="s">
        <v>32</v>
      </c>
      <c r="E32" s="7" t="s">
        <v>32</v>
      </c>
      <c r="F32" s="7" t="s">
        <v>32</v>
      </c>
      <c r="G32" s="7" t="s">
        <v>37</v>
      </c>
      <c r="H32" s="7" t="s">
        <v>39</v>
      </c>
    </row>
    <row r="33" spans="1:8" ht="14.25" customHeight="1" x14ac:dyDescent="0.3">
      <c r="A33" s="7" t="s">
        <v>94</v>
      </c>
      <c r="B33" s="7">
        <v>42.35</v>
      </c>
      <c r="C33" s="7">
        <v>5.08</v>
      </c>
      <c r="D33" s="7" t="s">
        <v>39</v>
      </c>
      <c r="E33" s="7" t="s">
        <v>32</v>
      </c>
      <c r="F33" s="7" t="s">
        <v>32</v>
      </c>
      <c r="G33" s="7" t="s">
        <v>37</v>
      </c>
      <c r="H33" s="7" t="s">
        <v>39</v>
      </c>
    </row>
    <row r="34" spans="1:8" ht="14.25" customHeight="1" x14ac:dyDescent="0.3">
      <c r="A34" s="7" t="s">
        <v>96</v>
      </c>
      <c r="B34" s="7">
        <v>31.35</v>
      </c>
      <c r="C34" s="7">
        <v>6.86</v>
      </c>
      <c r="D34" s="7" t="s">
        <v>32</v>
      </c>
      <c r="E34" s="7" t="s">
        <v>32</v>
      </c>
      <c r="F34" s="7" t="s">
        <v>32</v>
      </c>
      <c r="G34" s="7" t="s">
        <v>37</v>
      </c>
      <c r="H34" s="7" t="s">
        <v>39</v>
      </c>
    </row>
    <row r="35" spans="1:8" ht="14.25" customHeight="1" x14ac:dyDescent="0.3">
      <c r="A35" s="7" t="s">
        <v>98</v>
      </c>
      <c r="B35" s="7">
        <v>47.6</v>
      </c>
      <c r="C35" s="7">
        <v>5.95</v>
      </c>
      <c r="D35" s="7" t="s">
        <v>39</v>
      </c>
      <c r="E35" s="7" t="s">
        <v>32</v>
      </c>
      <c r="F35" s="7" t="s">
        <v>32</v>
      </c>
      <c r="G35" s="7" t="s">
        <v>37</v>
      </c>
      <c r="H35" s="7" t="s">
        <v>39</v>
      </c>
    </row>
    <row r="36" spans="1:8" ht="14.25" customHeight="1" x14ac:dyDescent="0.3">
      <c r="A36" s="7" t="s">
        <v>101</v>
      </c>
      <c r="B36" s="7">
        <v>46.2</v>
      </c>
      <c r="C36" s="7">
        <v>6.09</v>
      </c>
      <c r="D36" s="7" t="s">
        <v>32</v>
      </c>
      <c r="E36" s="7" t="s">
        <v>32</v>
      </c>
      <c r="F36" s="7" t="s">
        <v>99</v>
      </c>
      <c r="G36" s="7">
        <v>1</v>
      </c>
      <c r="H36" s="7" t="s">
        <v>39</v>
      </c>
    </row>
    <row r="37" spans="1:8" ht="14.25" customHeight="1" x14ac:dyDescent="0.3">
      <c r="A37" s="7" t="s">
        <v>104</v>
      </c>
      <c r="B37" s="7">
        <v>32.015000000000001</v>
      </c>
      <c r="C37" s="7">
        <v>11.75</v>
      </c>
      <c r="D37" s="7" t="s">
        <v>32</v>
      </c>
      <c r="E37" s="7" t="s">
        <v>32</v>
      </c>
      <c r="F37" s="7" t="s">
        <v>32</v>
      </c>
      <c r="G37" s="7" t="s">
        <v>37</v>
      </c>
      <c r="H37" s="7" t="s">
        <v>39</v>
      </c>
    </row>
    <row r="38" spans="1:8" ht="14.25" customHeight="1" x14ac:dyDescent="0.3">
      <c r="A38" s="7" t="s">
        <v>106</v>
      </c>
      <c r="B38" s="7">
        <v>40.564999999999998</v>
      </c>
      <c r="C38" s="7">
        <v>7.37</v>
      </c>
      <c r="D38" s="7" t="s">
        <v>32</v>
      </c>
      <c r="E38" s="7" t="s">
        <v>32</v>
      </c>
      <c r="F38" s="7" t="s">
        <v>32</v>
      </c>
      <c r="G38" s="7" t="s">
        <v>37</v>
      </c>
      <c r="H38" s="7" t="s">
        <v>39</v>
      </c>
    </row>
    <row r="39" spans="1:8" ht="14.25" customHeight="1" x14ac:dyDescent="0.3">
      <c r="A39" s="7" t="s">
        <v>108</v>
      </c>
      <c r="B39" s="7">
        <v>32.450000000000003</v>
      </c>
      <c r="C39" s="7">
        <v>11.91</v>
      </c>
      <c r="D39" s="7" t="s">
        <v>32</v>
      </c>
      <c r="E39" s="7" t="s">
        <v>32</v>
      </c>
      <c r="F39" s="7" t="s">
        <v>32</v>
      </c>
      <c r="G39" s="7" t="s">
        <v>37</v>
      </c>
      <c r="H39" s="7" t="s">
        <v>39</v>
      </c>
    </row>
    <row r="40" spans="1:8" ht="14.25" customHeight="1" x14ac:dyDescent="0.3">
      <c r="A40" s="7" t="s">
        <v>110</v>
      </c>
      <c r="B40" s="7">
        <v>34.96</v>
      </c>
      <c r="C40" s="7">
        <v>6.52</v>
      </c>
      <c r="D40" s="7" t="s">
        <v>32</v>
      </c>
      <c r="E40" s="7" t="s">
        <v>32</v>
      </c>
      <c r="F40" s="7" t="s">
        <v>32</v>
      </c>
      <c r="G40" s="7" t="s">
        <v>37</v>
      </c>
      <c r="H40" s="7" t="s">
        <v>39</v>
      </c>
    </row>
    <row r="41" spans="1:8" ht="14.25" customHeight="1" x14ac:dyDescent="0.3">
      <c r="A41" s="7" t="s">
        <v>113</v>
      </c>
      <c r="B41" s="7">
        <v>35.5</v>
      </c>
      <c r="C41" s="7">
        <v>5.14</v>
      </c>
      <c r="D41" s="7" t="s">
        <v>32</v>
      </c>
      <c r="E41" s="7" t="s">
        <v>32</v>
      </c>
      <c r="F41" s="7" t="s">
        <v>99</v>
      </c>
      <c r="G41" s="7">
        <v>1</v>
      </c>
      <c r="H41" s="7" t="s">
        <v>39</v>
      </c>
    </row>
    <row r="42" spans="1:8" ht="14.25" customHeight="1" x14ac:dyDescent="0.3">
      <c r="A42" s="7" t="s">
        <v>115</v>
      </c>
      <c r="B42" s="7">
        <v>52.58</v>
      </c>
      <c r="C42" s="7">
        <v>4.1900000000000004</v>
      </c>
      <c r="D42" s="7" t="s">
        <v>32</v>
      </c>
      <c r="E42" s="7" t="s">
        <v>39</v>
      </c>
      <c r="F42" s="7" t="s">
        <v>32</v>
      </c>
      <c r="G42" s="7">
        <v>1</v>
      </c>
      <c r="H42" s="7" t="s">
        <v>39</v>
      </c>
    </row>
    <row r="43" spans="1:8" ht="14.25" customHeight="1" x14ac:dyDescent="0.3">
      <c r="A43" s="7" t="s">
        <v>117</v>
      </c>
      <c r="B43" s="7">
        <v>35.200000000000003</v>
      </c>
      <c r="C43" s="7">
        <v>11.68</v>
      </c>
      <c r="D43" s="7" t="s">
        <v>39</v>
      </c>
      <c r="E43" s="7" t="s">
        <v>32</v>
      </c>
      <c r="F43" s="7" t="s">
        <v>32</v>
      </c>
      <c r="G43" s="7" t="s">
        <v>37</v>
      </c>
      <c r="H43" s="7" t="s">
        <v>39</v>
      </c>
    </row>
    <row r="44" spans="1:8" ht="14.25" customHeight="1" x14ac:dyDescent="0.3">
      <c r="A44" s="7" t="s">
        <v>120</v>
      </c>
      <c r="B44" s="7">
        <v>38.06</v>
      </c>
      <c r="C44" s="7">
        <v>6.98</v>
      </c>
      <c r="D44" s="7" t="s">
        <v>32</v>
      </c>
      <c r="E44" s="7" t="s">
        <v>32</v>
      </c>
      <c r="F44" s="7" t="s">
        <v>32</v>
      </c>
      <c r="G44" s="7" t="s">
        <v>37</v>
      </c>
      <c r="H44" s="7" t="s">
        <v>39</v>
      </c>
    </row>
    <row r="45" spans="1:8" ht="14.25" customHeight="1" x14ac:dyDescent="0.3">
      <c r="A45" s="7" t="s">
        <v>122</v>
      </c>
      <c r="B45" s="7">
        <v>34.21</v>
      </c>
      <c r="C45" s="7">
        <v>8.34</v>
      </c>
      <c r="D45" s="7" t="s">
        <v>32</v>
      </c>
      <c r="E45" s="7" t="s">
        <v>32</v>
      </c>
      <c r="F45" s="7" t="s">
        <v>32</v>
      </c>
      <c r="G45" s="7" t="s">
        <v>37</v>
      </c>
      <c r="H45" s="7" t="s">
        <v>39</v>
      </c>
    </row>
    <row r="46" spans="1:8" ht="14.25" customHeight="1" x14ac:dyDescent="0.3">
      <c r="A46" s="7" t="s">
        <v>125</v>
      </c>
      <c r="B46" s="7">
        <v>38.94</v>
      </c>
      <c r="C46" s="7">
        <v>8.49</v>
      </c>
      <c r="D46" s="7" t="s">
        <v>39</v>
      </c>
      <c r="E46" s="7" t="s">
        <v>32</v>
      </c>
      <c r="F46" s="7" t="s">
        <v>32</v>
      </c>
      <c r="G46" s="7">
        <v>1</v>
      </c>
      <c r="H46" s="7" t="s">
        <v>39</v>
      </c>
    </row>
    <row r="47" spans="1:8" ht="14.25" customHeight="1" x14ac:dyDescent="0.3">
      <c r="A47" s="7" t="s">
        <v>127</v>
      </c>
      <c r="B47" s="7">
        <v>30.21</v>
      </c>
      <c r="C47" s="7">
        <v>5.34</v>
      </c>
      <c r="D47" s="7" t="s">
        <v>39</v>
      </c>
      <c r="E47" s="7" t="s">
        <v>32</v>
      </c>
      <c r="F47" s="7" t="s">
        <v>32</v>
      </c>
      <c r="G47" s="7">
        <v>1</v>
      </c>
      <c r="H47" s="7" t="s">
        <v>39</v>
      </c>
    </row>
    <row r="48" spans="1:8" ht="14.25" customHeight="1" x14ac:dyDescent="0.3">
      <c r="A48" s="7" t="s">
        <v>129</v>
      </c>
      <c r="B48" s="7">
        <v>33.630000000000003</v>
      </c>
      <c r="C48" s="7">
        <v>4.43</v>
      </c>
      <c r="D48" s="7" t="s">
        <v>39</v>
      </c>
      <c r="E48" s="7" t="s">
        <v>32</v>
      </c>
      <c r="F48" s="7" t="s">
        <v>32</v>
      </c>
      <c r="G48" s="7">
        <v>2</v>
      </c>
      <c r="H48" s="7" t="s">
        <v>39</v>
      </c>
    </row>
    <row r="49" spans="1:8" ht="14.25" customHeight="1" x14ac:dyDescent="0.3">
      <c r="A49" s="7" t="s">
        <v>131</v>
      </c>
      <c r="B49" s="7">
        <v>40.369999999999997</v>
      </c>
      <c r="C49" s="7">
        <v>4.47</v>
      </c>
      <c r="D49" s="7" t="s">
        <v>32</v>
      </c>
      <c r="E49" s="7" t="s">
        <v>32</v>
      </c>
      <c r="F49" s="7" t="s">
        <v>32</v>
      </c>
      <c r="G49" s="7" t="s">
        <v>37</v>
      </c>
      <c r="H49" s="7" t="s">
        <v>39</v>
      </c>
    </row>
    <row r="50" spans="1:8" ht="14.25" customHeight="1" x14ac:dyDescent="0.3">
      <c r="A50" s="7" t="s">
        <v>133</v>
      </c>
      <c r="B50" s="7">
        <v>53.09</v>
      </c>
      <c r="C50" s="7">
        <v>4.82</v>
      </c>
      <c r="D50" s="7" t="s">
        <v>39</v>
      </c>
      <c r="E50" s="7" t="s">
        <v>32</v>
      </c>
      <c r="F50" s="7" t="s">
        <v>32</v>
      </c>
      <c r="G50" s="7">
        <v>2</v>
      </c>
      <c r="H50" s="7" t="s">
        <v>39</v>
      </c>
    </row>
    <row r="51" spans="1:8" ht="14.25" customHeight="1" x14ac:dyDescent="0.3">
      <c r="A51" s="7" t="s">
        <v>136</v>
      </c>
      <c r="B51" s="7">
        <v>31.79</v>
      </c>
      <c r="C51" s="7">
        <v>5.51</v>
      </c>
      <c r="D51" s="7" t="s">
        <v>39</v>
      </c>
      <c r="E51" s="7" t="s">
        <v>32</v>
      </c>
      <c r="F51" s="7" t="s">
        <v>32</v>
      </c>
      <c r="G51" s="7">
        <v>2</v>
      </c>
      <c r="H51" s="7" t="s">
        <v>39</v>
      </c>
    </row>
    <row r="52" spans="1:8" ht="14.25" customHeight="1" x14ac:dyDescent="0.3">
      <c r="A52" s="7" t="s">
        <v>138</v>
      </c>
      <c r="B52" s="7">
        <v>41.895000000000003</v>
      </c>
      <c r="C52" s="7">
        <v>10.87</v>
      </c>
      <c r="D52" s="7" t="s">
        <v>39</v>
      </c>
      <c r="E52" s="7" t="s">
        <v>32</v>
      </c>
      <c r="F52" s="7" t="s">
        <v>32</v>
      </c>
      <c r="G52" s="7">
        <v>1</v>
      </c>
      <c r="H52" s="7" t="s">
        <v>39</v>
      </c>
    </row>
    <row r="53" spans="1:8" ht="14.25" customHeight="1" x14ac:dyDescent="0.3">
      <c r="A53" s="7" t="s">
        <v>140</v>
      </c>
      <c r="B53" s="7">
        <v>31.16</v>
      </c>
      <c r="C53" s="7">
        <v>9.34</v>
      </c>
      <c r="D53" s="7" t="s">
        <v>32</v>
      </c>
      <c r="E53" s="7" t="s">
        <v>32</v>
      </c>
      <c r="F53" s="7" t="s">
        <v>32</v>
      </c>
      <c r="G53" s="7" t="s">
        <v>37</v>
      </c>
      <c r="H53" s="7" t="s">
        <v>39</v>
      </c>
    </row>
    <row r="54" spans="1:8" ht="14.25" customHeight="1" x14ac:dyDescent="0.3">
      <c r="A54" s="7" t="s">
        <v>143</v>
      </c>
      <c r="B54" s="7">
        <v>34.104999999999997</v>
      </c>
      <c r="C54" s="7">
        <v>5.03</v>
      </c>
      <c r="D54" s="7" t="s">
        <v>39</v>
      </c>
      <c r="E54" s="7" t="s">
        <v>32</v>
      </c>
      <c r="F54" s="7" t="s">
        <v>99</v>
      </c>
      <c r="G54" s="7">
        <v>1</v>
      </c>
      <c r="H54" s="7" t="s">
        <v>39</v>
      </c>
    </row>
    <row r="55" spans="1:8" ht="14.25" customHeight="1" x14ac:dyDescent="0.3">
      <c r="A55" s="7" t="s">
        <v>145</v>
      </c>
      <c r="B55" s="7">
        <v>51.93</v>
      </c>
      <c r="C55" s="7">
        <v>11.05</v>
      </c>
      <c r="D55" s="7" t="s">
        <v>32</v>
      </c>
      <c r="E55" s="7" t="s">
        <v>32</v>
      </c>
      <c r="F55" s="7" t="s">
        <v>32</v>
      </c>
      <c r="G55" s="7" t="s">
        <v>37</v>
      </c>
      <c r="H55" s="7" t="s">
        <v>39</v>
      </c>
    </row>
    <row r="56" spans="1:8" ht="14.25" customHeight="1" x14ac:dyDescent="0.3">
      <c r="A56" s="7" t="s">
        <v>147</v>
      </c>
      <c r="B56" s="7">
        <v>38.950000000000003</v>
      </c>
      <c r="C56" s="7">
        <v>11.95</v>
      </c>
      <c r="D56" s="7" t="s">
        <v>32</v>
      </c>
      <c r="E56" s="7" t="s">
        <v>32</v>
      </c>
      <c r="F56" s="7" t="s">
        <v>32</v>
      </c>
      <c r="G56" s="7" t="s">
        <v>37</v>
      </c>
      <c r="H56" s="7" t="s">
        <v>39</v>
      </c>
    </row>
    <row r="57" spans="1:8" ht="14.25" customHeight="1" x14ac:dyDescent="0.3">
      <c r="A57" s="7" t="s">
        <v>150</v>
      </c>
      <c r="B57" s="7">
        <v>36.630000000000003</v>
      </c>
      <c r="C57" s="7">
        <v>7.72</v>
      </c>
      <c r="D57" s="7" t="s">
        <v>39</v>
      </c>
      <c r="E57" s="7" t="s">
        <v>32</v>
      </c>
      <c r="F57" s="7" t="s">
        <v>32</v>
      </c>
      <c r="G57" s="7">
        <v>1</v>
      </c>
      <c r="H57" s="7" t="s">
        <v>39</v>
      </c>
    </row>
    <row r="58" spans="1:8" ht="14.25" customHeight="1" x14ac:dyDescent="0.3">
      <c r="A58" s="7" t="s">
        <v>152</v>
      </c>
      <c r="B58" s="7">
        <v>34.200000000000003</v>
      </c>
      <c r="C58" s="7">
        <v>5.75</v>
      </c>
      <c r="D58" s="7" t="s">
        <v>32</v>
      </c>
      <c r="E58" s="7" t="s">
        <v>32</v>
      </c>
      <c r="F58" s="7" t="s">
        <v>32</v>
      </c>
      <c r="G58" s="7">
        <v>2</v>
      </c>
      <c r="H58" s="7" t="s">
        <v>39</v>
      </c>
    </row>
    <row r="59" spans="1:8" ht="14.25" customHeight="1" x14ac:dyDescent="0.3">
      <c r="A59" s="7" t="s">
        <v>154</v>
      </c>
      <c r="B59" s="7">
        <v>50.63</v>
      </c>
      <c r="C59" s="7">
        <v>11.89</v>
      </c>
      <c r="D59" s="7" t="s">
        <v>32</v>
      </c>
      <c r="E59" s="7" t="s">
        <v>32</v>
      </c>
      <c r="F59" s="7" t="s">
        <v>32</v>
      </c>
      <c r="G59" s="7" t="s">
        <v>37</v>
      </c>
      <c r="H59" s="7" t="s">
        <v>39</v>
      </c>
    </row>
    <row r="60" spans="1:8" ht="14.25" customHeight="1" x14ac:dyDescent="0.3">
      <c r="A60" s="7" t="s">
        <v>156</v>
      </c>
      <c r="B60" s="7">
        <v>36.479999999999997</v>
      </c>
      <c r="C60" s="7">
        <v>6.2</v>
      </c>
      <c r="D60" s="7" t="s">
        <v>32</v>
      </c>
      <c r="E60" s="7" t="s">
        <v>32</v>
      </c>
      <c r="F60" s="7" t="s">
        <v>32</v>
      </c>
      <c r="G60" s="7" t="s">
        <v>37</v>
      </c>
      <c r="H60" s="7" t="s">
        <v>39</v>
      </c>
    </row>
    <row r="61" spans="1:8" ht="14.25" customHeight="1" x14ac:dyDescent="0.3">
      <c r="A61" s="7" t="s">
        <v>159</v>
      </c>
      <c r="B61" s="7">
        <v>54.82</v>
      </c>
      <c r="C61" s="7">
        <v>10.61</v>
      </c>
      <c r="D61" s="7" t="s">
        <v>32</v>
      </c>
      <c r="E61" s="7" t="s">
        <v>32</v>
      </c>
      <c r="F61" s="7" t="s">
        <v>32</v>
      </c>
      <c r="G61" s="7" t="s">
        <v>37</v>
      </c>
      <c r="H61" s="7" t="s">
        <v>39</v>
      </c>
    </row>
    <row r="62" spans="1:8" ht="14.25" customHeight="1" x14ac:dyDescent="0.3">
      <c r="A62" s="7" t="s">
        <v>161</v>
      </c>
      <c r="B62" s="7">
        <v>38.06</v>
      </c>
      <c r="C62" s="7">
        <v>6.04</v>
      </c>
      <c r="D62" s="7" t="s">
        <v>32</v>
      </c>
      <c r="E62" s="7" t="s">
        <v>32</v>
      </c>
      <c r="F62" s="7" t="s">
        <v>99</v>
      </c>
      <c r="G62" s="7">
        <v>1</v>
      </c>
      <c r="H62" s="7" t="s">
        <v>39</v>
      </c>
    </row>
    <row r="63" spans="1:8" ht="14.25" customHeight="1" x14ac:dyDescent="0.3">
      <c r="A63" s="7" t="s">
        <v>163</v>
      </c>
      <c r="B63" s="7">
        <v>51.48</v>
      </c>
      <c r="C63" s="7">
        <v>9.33</v>
      </c>
      <c r="D63" s="7" t="s">
        <v>39</v>
      </c>
      <c r="E63" s="7" t="s">
        <v>32</v>
      </c>
      <c r="F63" s="7" t="s">
        <v>32</v>
      </c>
      <c r="G63" s="7" t="s">
        <v>37</v>
      </c>
      <c r="H63" s="7" t="s">
        <v>39</v>
      </c>
    </row>
    <row r="64" spans="1:8" ht="14.25" customHeight="1" x14ac:dyDescent="0.3">
      <c r="A64" s="7" t="s">
        <v>165</v>
      </c>
      <c r="B64" s="7">
        <v>52.06</v>
      </c>
      <c r="C64" s="7">
        <v>11.47</v>
      </c>
      <c r="D64" s="7" t="s">
        <v>32</v>
      </c>
      <c r="E64" s="7" t="s">
        <v>32</v>
      </c>
      <c r="F64" s="7" t="s">
        <v>32</v>
      </c>
      <c r="G64" s="7" t="s">
        <v>37</v>
      </c>
      <c r="H64" s="7" t="s">
        <v>39</v>
      </c>
    </row>
    <row r="65" spans="1:8" ht="14.25" customHeight="1" x14ac:dyDescent="0.3">
      <c r="A65" s="7" t="s">
        <v>169</v>
      </c>
      <c r="B65" s="7">
        <v>30.684999999999999</v>
      </c>
      <c r="C65" s="7">
        <v>7.02</v>
      </c>
      <c r="D65" s="7" t="s">
        <v>39</v>
      </c>
      <c r="E65" s="7" t="s">
        <v>32</v>
      </c>
      <c r="F65" s="7" t="s">
        <v>32</v>
      </c>
      <c r="G65" s="7" t="s">
        <v>37</v>
      </c>
      <c r="H65" s="7" t="s">
        <v>39</v>
      </c>
    </row>
    <row r="66" spans="1:8" ht="14.25" customHeight="1" x14ac:dyDescent="0.3">
      <c r="A66" s="7" t="s">
        <v>172</v>
      </c>
      <c r="B66" s="7">
        <v>36.08</v>
      </c>
      <c r="C66" s="7">
        <v>8.8000000000000007</v>
      </c>
      <c r="D66" s="7" t="s">
        <v>39</v>
      </c>
      <c r="E66" s="7" t="s">
        <v>32</v>
      </c>
      <c r="F66" s="7" t="s">
        <v>32</v>
      </c>
      <c r="G66" s="7">
        <v>1</v>
      </c>
      <c r="H66" s="7" t="s">
        <v>39</v>
      </c>
    </row>
    <row r="67" spans="1:8" ht="14.25" customHeight="1" x14ac:dyDescent="0.3">
      <c r="A67" s="7" t="s">
        <v>174</v>
      </c>
      <c r="B67" s="7">
        <v>54.99</v>
      </c>
      <c r="C67" s="7">
        <v>8.68</v>
      </c>
      <c r="D67" s="7" t="s">
        <v>32</v>
      </c>
      <c r="E67" s="7" t="s">
        <v>32</v>
      </c>
      <c r="F67" s="7" t="s">
        <v>32</v>
      </c>
      <c r="G67" s="7">
        <v>2</v>
      </c>
      <c r="H67" s="7" t="s">
        <v>39</v>
      </c>
    </row>
    <row r="68" spans="1:8" ht="14.25" customHeight="1" x14ac:dyDescent="0.3">
      <c r="A68" s="7" t="s">
        <v>176</v>
      </c>
      <c r="B68" s="7">
        <v>35.97</v>
      </c>
      <c r="C68" s="7">
        <v>6.12</v>
      </c>
      <c r="D68" s="7" t="s">
        <v>32</v>
      </c>
      <c r="E68" s="7" t="s">
        <v>32</v>
      </c>
      <c r="F68" s="7" t="s">
        <v>99</v>
      </c>
      <c r="G68" s="7">
        <v>1</v>
      </c>
      <c r="H68" s="7" t="s">
        <v>39</v>
      </c>
    </row>
    <row r="69" spans="1:8" ht="14.25" customHeight="1" x14ac:dyDescent="0.3">
      <c r="A69" s="7" t="s">
        <v>179</v>
      </c>
      <c r="B69" s="7">
        <v>45.54</v>
      </c>
      <c r="C69" s="7">
        <v>5.4</v>
      </c>
      <c r="D69" s="7" t="s">
        <v>39</v>
      </c>
      <c r="E69" s="7" t="s">
        <v>32</v>
      </c>
      <c r="F69" s="7" t="s">
        <v>99</v>
      </c>
      <c r="G69" s="7">
        <v>1</v>
      </c>
      <c r="H69" s="7" t="s">
        <v>39</v>
      </c>
    </row>
    <row r="70" spans="1:8" ht="14.25" customHeight="1" x14ac:dyDescent="0.3">
      <c r="A70" s="7" t="s">
        <v>181</v>
      </c>
      <c r="B70" s="7">
        <v>35.53</v>
      </c>
      <c r="C70" s="7">
        <v>4.3600000000000003</v>
      </c>
      <c r="D70" s="7" t="s">
        <v>39</v>
      </c>
      <c r="E70" s="7" t="s">
        <v>32</v>
      </c>
      <c r="F70" s="7" t="s">
        <v>32</v>
      </c>
      <c r="G70" s="7" t="s">
        <v>37</v>
      </c>
      <c r="H70" s="7" t="s">
        <v>39</v>
      </c>
    </row>
    <row r="71" spans="1:8" ht="14.25" customHeight="1" x14ac:dyDescent="0.3">
      <c r="A71" s="7" t="s">
        <v>183</v>
      </c>
      <c r="B71" s="7">
        <v>30.8</v>
      </c>
      <c r="C71" s="7">
        <v>9.77</v>
      </c>
      <c r="D71" s="7" t="s">
        <v>32</v>
      </c>
      <c r="E71" s="7" t="s">
        <v>32</v>
      </c>
      <c r="F71" s="7" t="s">
        <v>32</v>
      </c>
      <c r="G71" s="7" t="s">
        <v>37</v>
      </c>
      <c r="H71" s="7" t="s">
        <v>39</v>
      </c>
    </row>
    <row r="72" spans="1:8" ht="14.25" customHeight="1" x14ac:dyDescent="0.3">
      <c r="A72" s="7" t="s">
        <v>186</v>
      </c>
      <c r="B72" s="7">
        <v>38.39</v>
      </c>
      <c r="C72" s="7">
        <v>4.25</v>
      </c>
      <c r="D72" s="7" t="s">
        <v>32</v>
      </c>
      <c r="E72" s="7" t="s">
        <v>32</v>
      </c>
      <c r="F72" s="7" t="s">
        <v>32</v>
      </c>
      <c r="G72" s="7">
        <v>1</v>
      </c>
      <c r="H72" s="7" t="s">
        <v>39</v>
      </c>
    </row>
    <row r="73" spans="1:8" ht="14.25" customHeight="1" x14ac:dyDescent="0.3">
      <c r="A73" s="7" t="s">
        <v>188</v>
      </c>
      <c r="B73" s="7">
        <v>32.299999999999997</v>
      </c>
      <c r="C73" s="7">
        <v>4.76</v>
      </c>
      <c r="D73" s="7" t="s">
        <v>32</v>
      </c>
      <c r="E73" s="7" t="s">
        <v>32</v>
      </c>
      <c r="F73" s="7" t="s">
        <v>32</v>
      </c>
      <c r="G73" s="7">
        <v>2</v>
      </c>
      <c r="H73" s="7" t="s">
        <v>39</v>
      </c>
    </row>
    <row r="74" spans="1:8" ht="14.25" customHeight="1" x14ac:dyDescent="0.3">
      <c r="A74" s="7" t="s">
        <v>190</v>
      </c>
      <c r="B74" s="7">
        <v>48.8</v>
      </c>
      <c r="C74" s="7">
        <v>6.22</v>
      </c>
      <c r="D74" s="7" t="s">
        <v>39</v>
      </c>
      <c r="E74" s="7" t="s">
        <v>32</v>
      </c>
      <c r="F74" s="7" t="s">
        <v>32</v>
      </c>
      <c r="G74" s="7">
        <v>2</v>
      </c>
      <c r="H74" s="7" t="s">
        <v>39</v>
      </c>
    </row>
    <row r="75" spans="1:8" ht="14.25" customHeight="1" x14ac:dyDescent="0.3">
      <c r="A75" s="7" t="s">
        <v>192</v>
      </c>
      <c r="B75" s="7">
        <v>45.5</v>
      </c>
      <c r="C75" s="7">
        <v>7.96</v>
      </c>
      <c r="D75" s="7" t="s">
        <v>32</v>
      </c>
      <c r="E75" s="7" t="s">
        <v>32</v>
      </c>
      <c r="F75" s="7" t="s">
        <v>32</v>
      </c>
      <c r="G75" s="7" t="s">
        <v>37</v>
      </c>
      <c r="H75" s="7" t="s">
        <v>39</v>
      </c>
    </row>
    <row r="76" spans="1:8" ht="14.25" customHeight="1" x14ac:dyDescent="0.3">
      <c r="A76" s="7" t="s">
        <v>196</v>
      </c>
      <c r="B76" s="7">
        <v>53.61</v>
      </c>
      <c r="C76" s="7">
        <v>10.92</v>
      </c>
      <c r="D76" s="7" t="s">
        <v>39</v>
      </c>
      <c r="E76" s="7" t="s">
        <v>32</v>
      </c>
      <c r="F76" s="7" t="s">
        <v>32</v>
      </c>
      <c r="G76" s="7">
        <v>1</v>
      </c>
      <c r="H76" s="7" t="s">
        <v>39</v>
      </c>
    </row>
    <row r="77" spans="1:8" ht="14.25" customHeight="1" x14ac:dyDescent="0.3">
      <c r="A77" s="7" t="s">
        <v>198</v>
      </c>
      <c r="B77" s="7">
        <v>36.19</v>
      </c>
      <c r="C77" s="7">
        <v>11.51</v>
      </c>
      <c r="D77" s="7" t="s">
        <v>39</v>
      </c>
      <c r="E77" s="7" t="s">
        <v>32</v>
      </c>
      <c r="F77" s="7" t="s">
        <v>32</v>
      </c>
      <c r="G77" s="7">
        <v>1</v>
      </c>
      <c r="H77" s="7" t="s">
        <v>39</v>
      </c>
    </row>
    <row r="78" spans="1:8" ht="14.25" customHeight="1" x14ac:dyDescent="0.3">
      <c r="A78" s="7" t="s">
        <v>200</v>
      </c>
      <c r="B78" s="7">
        <v>34.6</v>
      </c>
      <c r="C78" s="7">
        <v>5.99</v>
      </c>
      <c r="D78" s="7" t="s">
        <v>39</v>
      </c>
      <c r="E78" s="7" t="s">
        <v>32</v>
      </c>
      <c r="F78" s="7" t="s">
        <v>32</v>
      </c>
      <c r="G78" s="7" t="s">
        <v>37</v>
      </c>
      <c r="H78" s="7" t="s">
        <v>39</v>
      </c>
    </row>
    <row r="79" spans="1:8" ht="14.25" customHeight="1" x14ac:dyDescent="0.3">
      <c r="A79" s="7" t="s">
        <v>204</v>
      </c>
      <c r="B79" s="7">
        <v>54.12</v>
      </c>
      <c r="C79" s="7">
        <v>11.57</v>
      </c>
      <c r="D79" s="7" t="s">
        <v>32</v>
      </c>
      <c r="E79" s="7" t="s">
        <v>32</v>
      </c>
      <c r="F79" s="7" t="s">
        <v>32</v>
      </c>
      <c r="G79" s="7" t="s">
        <v>37</v>
      </c>
      <c r="H79" s="7" t="s">
        <v>39</v>
      </c>
    </row>
    <row r="80" spans="1:8" ht="14.25" customHeight="1" x14ac:dyDescent="0.3">
      <c r="A80" s="7" t="s">
        <v>206</v>
      </c>
      <c r="B80" s="7">
        <v>48.82</v>
      </c>
      <c r="C80" s="7">
        <v>6.67</v>
      </c>
      <c r="D80" s="7" t="s">
        <v>39</v>
      </c>
      <c r="E80" s="7" t="s">
        <v>32</v>
      </c>
      <c r="F80" s="7" t="s">
        <v>32</v>
      </c>
      <c r="G80" s="7" t="s">
        <v>37</v>
      </c>
      <c r="H80" s="7" t="s">
        <v>39</v>
      </c>
    </row>
    <row r="81" spans="1:8" ht="14.25" customHeight="1" x14ac:dyDescent="0.3">
      <c r="A81" s="7" t="s">
        <v>208</v>
      </c>
      <c r="B81" s="7">
        <v>51.01</v>
      </c>
      <c r="C81" s="7">
        <v>9.1999999999999993</v>
      </c>
      <c r="D81" s="7" t="s">
        <v>32</v>
      </c>
      <c r="E81" s="7" t="s">
        <v>32</v>
      </c>
      <c r="F81" s="7" t="s">
        <v>32</v>
      </c>
      <c r="G81" s="7" t="s">
        <v>37</v>
      </c>
      <c r="H81" s="7" t="s">
        <v>39</v>
      </c>
    </row>
    <row r="82" spans="1:8" ht="14.25" customHeight="1" x14ac:dyDescent="0.3">
      <c r="A82" s="7" t="s">
        <v>211</v>
      </c>
      <c r="B82" s="7">
        <v>45.65</v>
      </c>
      <c r="C82" s="7">
        <v>5.1100000000000003</v>
      </c>
      <c r="D82" s="7" t="s">
        <v>39</v>
      </c>
      <c r="E82" s="7" t="s">
        <v>32</v>
      </c>
      <c r="F82" s="7" t="s">
        <v>32</v>
      </c>
      <c r="G82" s="7">
        <v>1</v>
      </c>
      <c r="H82" s="7" t="s">
        <v>39</v>
      </c>
    </row>
    <row r="83" spans="1:8" ht="14.25" customHeight="1" x14ac:dyDescent="0.3">
      <c r="A83" s="7" t="s">
        <v>213</v>
      </c>
      <c r="B83" s="7">
        <v>52.9</v>
      </c>
      <c r="C83" s="7">
        <v>5.34</v>
      </c>
      <c r="D83" s="7" t="s">
        <v>32</v>
      </c>
      <c r="E83" s="7" t="s">
        <v>32</v>
      </c>
      <c r="F83" s="7" t="s">
        <v>32</v>
      </c>
      <c r="G83" s="7" t="s">
        <v>37</v>
      </c>
      <c r="H83" s="7" t="s">
        <v>39</v>
      </c>
    </row>
    <row r="84" spans="1:8" ht="14.25" customHeight="1" x14ac:dyDescent="0.3">
      <c r="A84" s="7" t="s">
        <v>215</v>
      </c>
      <c r="B84" s="7">
        <v>45.41</v>
      </c>
      <c r="C84" s="7">
        <v>4.03</v>
      </c>
      <c r="D84" s="7" t="s">
        <v>39</v>
      </c>
      <c r="E84" s="7" t="s">
        <v>32</v>
      </c>
      <c r="F84" s="7" t="s">
        <v>32</v>
      </c>
      <c r="G84" s="7">
        <v>1</v>
      </c>
      <c r="H84" s="7" t="s">
        <v>39</v>
      </c>
    </row>
    <row r="85" spans="1:8" ht="14.25" customHeight="1" x14ac:dyDescent="0.3">
      <c r="A85" s="7" t="s">
        <v>217</v>
      </c>
      <c r="B85" s="7">
        <v>49.41</v>
      </c>
      <c r="C85" s="7">
        <v>4.2300000000000004</v>
      </c>
      <c r="D85" s="7" t="s">
        <v>39</v>
      </c>
      <c r="E85" s="7" t="s">
        <v>32</v>
      </c>
      <c r="F85" s="7" t="s">
        <v>99</v>
      </c>
      <c r="G85" s="7">
        <v>1</v>
      </c>
      <c r="H85" s="7" t="s">
        <v>39</v>
      </c>
    </row>
    <row r="86" spans="1:8" ht="14.25" customHeight="1" x14ac:dyDescent="0.3">
      <c r="A86" s="7" t="s">
        <v>219</v>
      </c>
      <c r="B86" s="7">
        <v>31.824999999999999</v>
      </c>
      <c r="C86" s="7">
        <v>4.0599999999999996</v>
      </c>
      <c r="D86" s="7" t="s">
        <v>32</v>
      </c>
      <c r="E86" s="7" t="s">
        <v>32</v>
      </c>
      <c r="F86" s="7" t="s">
        <v>32</v>
      </c>
      <c r="G86" s="7">
        <v>2</v>
      </c>
      <c r="H86" s="7" t="s">
        <v>39</v>
      </c>
    </row>
    <row r="87" spans="1:8" ht="14.25" customHeight="1" x14ac:dyDescent="0.3">
      <c r="A87" s="7" t="s">
        <v>222</v>
      </c>
      <c r="B87" s="7">
        <v>51.28</v>
      </c>
      <c r="C87" s="7">
        <v>4.68</v>
      </c>
      <c r="D87" s="7" t="s">
        <v>32</v>
      </c>
      <c r="E87" s="7" t="s">
        <v>32</v>
      </c>
      <c r="F87" s="7" t="s">
        <v>32</v>
      </c>
      <c r="G87" s="7">
        <v>2</v>
      </c>
      <c r="H87" s="7" t="s">
        <v>39</v>
      </c>
    </row>
    <row r="88" spans="1:8" ht="14.25" customHeight="1" x14ac:dyDescent="0.3">
      <c r="A88" s="7" t="s">
        <v>224</v>
      </c>
      <c r="B88" s="7">
        <v>34.96</v>
      </c>
      <c r="C88" s="7">
        <v>4.34</v>
      </c>
      <c r="D88" s="7" t="s">
        <v>32</v>
      </c>
      <c r="E88" s="7" t="s">
        <v>32</v>
      </c>
      <c r="F88" s="7" t="s">
        <v>99</v>
      </c>
      <c r="G88" s="7">
        <v>1</v>
      </c>
      <c r="H88" s="7" t="s">
        <v>39</v>
      </c>
    </row>
    <row r="89" spans="1:8" ht="14.25" customHeight="1" x14ac:dyDescent="0.3">
      <c r="A89" s="7" t="s">
        <v>226</v>
      </c>
      <c r="B89" s="7">
        <v>33.11</v>
      </c>
      <c r="C89" s="7">
        <v>10.51</v>
      </c>
      <c r="D89" s="7" t="s">
        <v>32</v>
      </c>
      <c r="E89" s="7" t="s">
        <v>32</v>
      </c>
      <c r="F89" s="7" t="s">
        <v>32</v>
      </c>
      <c r="G89" s="7" t="s">
        <v>37</v>
      </c>
      <c r="H89" s="7" t="s">
        <v>39</v>
      </c>
    </row>
    <row r="90" spans="1:8" ht="14.25" customHeight="1" x14ac:dyDescent="0.3">
      <c r="A90" s="7" t="s">
        <v>229</v>
      </c>
      <c r="B90" s="7">
        <v>54.74</v>
      </c>
      <c r="C90" s="7">
        <v>5.84</v>
      </c>
      <c r="D90" s="7" t="s">
        <v>39</v>
      </c>
      <c r="E90" s="7" t="s">
        <v>32</v>
      </c>
      <c r="F90" s="7" t="s">
        <v>99</v>
      </c>
      <c r="G90" s="7">
        <v>1</v>
      </c>
      <c r="H90" s="7" t="s">
        <v>39</v>
      </c>
    </row>
    <row r="91" spans="1:8" ht="14.25" customHeight="1" x14ac:dyDescent="0.3">
      <c r="A91" s="7" t="s">
        <v>231</v>
      </c>
      <c r="B91" s="7">
        <v>32.56</v>
      </c>
      <c r="C91" s="7">
        <v>5.41</v>
      </c>
      <c r="D91" s="7" t="s">
        <v>32</v>
      </c>
      <c r="E91" s="7" t="s">
        <v>32</v>
      </c>
      <c r="F91" s="7" t="s">
        <v>99</v>
      </c>
      <c r="G91" s="7">
        <v>1</v>
      </c>
      <c r="H91" s="7" t="s">
        <v>39</v>
      </c>
    </row>
    <row r="92" spans="1:8" ht="14.25" customHeight="1" x14ac:dyDescent="0.3">
      <c r="A92" s="7" t="s">
        <v>234</v>
      </c>
      <c r="B92" s="7">
        <v>39.049999999999997</v>
      </c>
      <c r="C92" s="7">
        <v>6.06</v>
      </c>
      <c r="D92" s="7" t="s">
        <v>32</v>
      </c>
      <c r="E92" s="7" t="s">
        <v>32</v>
      </c>
      <c r="F92" s="7" t="s">
        <v>32</v>
      </c>
      <c r="G92" s="7">
        <v>1</v>
      </c>
      <c r="H92" s="7" t="s">
        <v>39</v>
      </c>
    </row>
    <row r="93" spans="1:8" ht="14.25" customHeight="1" x14ac:dyDescent="0.3">
      <c r="A93" s="7" t="s">
        <v>237</v>
      </c>
      <c r="B93" s="7">
        <v>42.75</v>
      </c>
      <c r="C93" s="7">
        <v>4.22</v>
      </c>
      <c r="D93" s="7" t="s">
        <v>32</v>
      </c>
      <c r="E93" s="7" t="s">
        <v>32</v>
      </c>
      <c r="F93" s="7" t="s">
        <v>32</v>
      </c>
      <c r="G93" s="7" t="s">
        <v>37</v>
      </c>
      <c r="H93" s="7" t="s">
        <v>39</v>
      </c>
    </row>
    <row r="94" spans="1:8" ht="14.25" customHeight="1" x14ac:dyDescent="0.3">
      <c r="A94" s="7" t="s">
        <v>239</v>
      </c>
      <c r="B94" s="7">
        <v>50.58</v>
      </c>
      <c r="C94" s="7">
        <v>5.12</v>
      </c>
      <c r="D94" s="7" t="s">
        <v>32</v>
      </c>
      <c r="E94" s="7" t="s">
        <v>32</v>
      </c>
      <c r="F94" s="7" t="s">
        <v>32</v>
      </c>
      <c r="G94" s="7">
        <v>2</v>
      </c>
      <c r="H94" s="7" t="s">
        <v>39</v>
      </c>
    </row>
    <row r="95" spans="1:8" ht="14.25" customHeight="1" x14ac:dyDescent="0.3">
      <c r="A95" s="7" t="s">
        <v>242</v>
      </c>
      <c r="B95" s="7">
        <v>30.495000000000001</v>
      </c>
      <c r="C95" s="7">
        <v>4.57</v>
      </c>
      <c r="D95" s="7" t="s">
        <v>39</v>
      </c>
      <c r="E95" s="7" t="s">
        <v>32</v>
      </c>
      <c r="F95" s="7" t="s">
        <v>32</v>
      </c>
      <c r="G95" s="7" t="s">
        <v>37</v>
      </c>
      <c r="H95" s="7" t="s">
        <v>39</v>
      </c>
    </row>
    <row r="96" spans="1:8" ht="14.25" customHeight="1" x14ac:dyDescent="0.3">
      <c r="A96" s="7" t="s">
        <v>245</v>
      </c>
      <c r="B96" s="7">
        <v>48.31</v>
      </c>
      <c r="C96" s="7">
        <v>9.58</v>
      </c>
      <c r="D96" s="7" t="s">
        <v>39</v>
      </c>
      <c r="E96" s="7" t="s">
        <v>32</v>
      </c>
      <c r="F96" s="7" t="s">
        <v>32</v>
      </c>
      <c r="G96" s="7">
        <v>2</v>
      </c>
      <c r="H96" s="7" t="s">
        <v>39</v>
      </c>
    </row>
    <row r="97" spans="1:8" ht="14.25" customHeight="1" x14ac:dyDescent="0.3">
      <c r="A97" s="7" t="s">
        <v>247</v>
      </c>
      <c r="B97" s="7">
        <v>48.99</v>
      </c>
      <c r="C97" s="7">
        <v>9.7799999999999994</v>
      </c>
      <c r="D97" s="7" t="s">
        <v>39</v>
      </c>
      <c r="E97" s="7" t="s">
        <v>32</v>
      </c>
      <c r="F97" s="7" t="s">
        <v>32</v>
      </c>
      <c r="G97" s="7">
        <v>1</v>
      </c>
      <c r="H97" s="7" t="s">
        <v>39</v>
      </c>
    </row>
    <row r="98" spans="1:8" ht="14.25" customHeight="1" x14ac:dyDescent="0.3">
      <c r="A98" s="7" t="s">
        <v>249</v>
      </c>
      <c r="B98" s="7">
        <v>38.39</v>
      </c>
      <c r="C98" s="7">
        <v>4.1100000000000003</v>
      </c>
      <c r="D98" s="7" t="s">
        <v>39</v>
      </c>
      <c r="E98" s="7" t="s">
        <v>32</v>
      </c>
      <c r="F98" s="7" t="s">
        <v>32</v>
      </c>
      <c r="G98" s="7" t="s">
        <v>37</v>
      </c>
      <c r="H98" s="7" t="s">
        <v>39</v>
      </c>
    </row>
    <row r="99" spans="1:8" ht="14.25" customHeight="1" x14ac:dyDescent="0.3">
      <c r="A99" s="7" t="s">
        <v>252</v>
      </c>
      <c r="B99" s="7">
        <v>44.34</v>
      </c>
      <c r="C99" s="7">
        <v>4.0199999999999996</v>
      </c>
      <c r="D99" s="7" t="s">
        <v>39</v>
      </c>
      <c r="E99" s="7" t="s">
        <v>32</v>
      </c>
      <c r="F99" s="7" t="s">
        <v>32</v>
      </c>
      <c r="G99" s="7">
        <v>2</v>
      </c>
      <c r="H99" s="7" t="s">
        <v>39</v>
      </c>
    </row>
    <row r="100" spans="1:8" ht="14.25" customHeight="1" x14ac:dyDescent="0.3">
      <c r="A100" s="7" t="s">
        <v>255</v>
      </c>
      <c r="B100" s="7">
        <v>41.51</v>
      </c>
      <c r="C100" s="7">
        <v>6.92</v>
      </c>
      <c r="D100" s="7" t="s">
        <v>32</v>
      </c>
      <c r="E100" s="7" t="s">
        <v>32</v>
      </c>
      <c r="F100" s="7" t="s">
        <v>32</v>
      </c>
      <c r="G100" s="7" t="s">
        <v>37</v>
      </c>
      <c r="H100" s="7" t="s">
        <v>39</v>
      </c>
    </row>
    <row r="101" spans="1:8" ht="14.25" customHeight="1" x14ac:dyDescent="0.3">
      <c r="A101" s="7" t="s">
        <v>257</v>
      </c>
      <c r="B101" s="7">
        <v>48.2</v>
      </c>
      <c r="C101" s="7">
        <v>4.84</v>
      </c>
      <c r="D101" s="7" t="s">
        <v>32</v>
      </c>
      <c r="E101" s="7" t="s">
        <v>32</v>
      </c>
      <c r="F101" s="7" t="s">
        <v>32</v>
      </c>
      <c r="G101" s="7" t="s">
        <v>37</v>
      </c>
      <c r="H101" s="7" t="s">
        <v>39</v>
      </c>
    </row>
    <row r="102" spans="1:8" ht="14.25" customHeight="1" x14ac:dyDescent="0.3">
      <c r="A102" s="7" t="s">
        <v>260</v>
      </c>
      <c r="B102" s="7">
        <v>35.75</v>
      </c>
      <c r="C102" s="7">
        <v>8</v>
      </c>
      <c r="D102" s="7" t="s">
        <v>39</v>
      </c>
      <c r="E102" s="7" t="s">
        <v>32</v>
      </c>
      <c r="F102" s="7" t="s">
        <v>32</v>
      </c>
      <c r="G102" s="7" t="s">
        <v>37</v>
      </c>
      <c r="H102" s="7" t="s">
        <v>39</v>
      </c>
    </row>
    <row r="103" spans="1:8" ht="14.25" customHeight="1" x14ac:dyDescent="0.3">
      <c r="A103" s="7" t="s">
        <v>262</v>
      </c>
      <c r="B103" s="7">
        <v>53.81</v>
      </c>
      <c r="C103" s="7">
        <v>8.77</v>
      </c>
      <c r="D103" s="7" t="s">
        <v>39</v>
      </c>
      <c r="E103" s="7" t="s">
        <v>32</v>
      </c>
      <c r="F103" s="7" t="s">
        <v>32</v>
      </c>
      <c r="G103" s="7" t="s">
        <v>37</v>
      </c>
      <c r="H103" s="7" t="s">
        <v>39</v>
      </c>
    </row>
    <row r="104" spans="1:8" ht="14.25" customHeight="1" x14ac:dyDescent="0.3">
      <c r="A104" s="7" t="s">
        <v>264</v>
      </c>
      <c r="B104" s="7">
        <v>49.48</v>
      </c>
      <c r="C104" s="7">
        <v>4.96</v>
      </c>
      <c r="D104" s="7" t="s">
        <v>32</v>
      </c>
      <c r="E104" s="7" t="s">
        <v>32</v>
      </c>
      <c r="F104" s="7" t="s">
        <v>99</v>
      </c>
      <c r="G104" s="7">
        <v>1</v>
      </c>
      <c r="H104" s="7" t="s">
        <v>39</v>
      </c>
    </row>
    <row r="105" spans="1:8" ht="14.25" customHeight="1" x14ac:dyDescent="0.3">
      <c r="A105" s="7" t="s">
        <v>267</v>
      </c>
      <c r="B105" s="7">
        <v>34.1</v>
      </c>
      <c r="C105" s="7">
        <v>4.43</v>
      </c>
      <c r="D105" s="7" t="s">
        <v>39</v>
      </c>
      <c r="E105" s="7" t="s">
        <v>32</v>
      </c>
      <c r="F105" s="7" t="s">
        <v>32</v>
      </c>
      <c r="G105" s="7" t="s">
        <v>37</v>
      </c>
      <c r="H105" s="7" t="s">
        <v>39</v>
      </c>
    </row>
    <row r="106" spans="1:8" ht="14.25" customHeight="1" x14ac:dyDescent="0.3">
      <c r="A106" s="7" t="s">
        <v>269</v>
      </c>
      <c r="B106" s="7">
        <v>35.299999999999997</v>
      </c>
      <c r="C106" s="7">
        <v>5.82</v>
      </c>
      <c r="D106" s="7" t="s">
        <v>39</v>
      </c>
      <c r="E106" s="7" t="s">
        <v>32</v>
      </c>
      <c r="F106" s="7" t="s">
        <v>99</v>
      </c>
      <c r="G106" s="7">
        <v>1</v>
      </c>
      <c r="H106" s="7" t="s">
        <v>39</v>
      </c>
    </row>
    <row r="107" spans="1:8" ht="14.25" customHeight="1" x14ac:dyDescent="0.3">
      <c r="A107" s="7" t="s">
        <v>271</v>
      </c>
      <c r="B107" s="7">
        <v>43.83</v>
      </c>
      <c r="C107" s="7">
        <v>6.03</v>
      </c>
      <c r="D107" s="7" t="s">
        <v>39</v>
      </c>
      <c r="E107" s="7" t="s">
        <v>32</v>
      </c>
      <c r="F107" s="7" t="s">
        <v>32</v>
      </c>
      <c r="G107" s="7">
        <v>2</v>
      </c>
      <c r="H107" s="7" t="s">
        <v>39</v>
      </c>
    </row>
    <row r="108" spans="1:8" ht="14.25" customHeight="1" x14ac:dyDescent="0.3">
      <c r="A108" s="7" t="s">
        <v>274</v>
      </c>
      <c r="B108" s="7">
        <v>50.07</v>
      </c>
      <c r="C108" s="7">
        <v>9.27</v>
      </c>
      <c r="D108" s="7" t="s">
        <v>32</v>
      </c>
      <c r="E108" s="7" t="s">
        <v>32</v>
      </c>
      <c r="F108" s="7" t="s">
        <v>32</v>
      </c>
      <c r="G108" s="7" t="s">
        <v>37</v>
      </c>
      <c r="H108" s="7" t="s">
        <v>39</v>
      </c>
    </row>
    <row r="109" spans="1:8" ht="14.25" customHeight="1" x14ac:dyDescent="0.3">
      <c r="A109" s="7" t="s">
        <v>276</v>
      </c>
      <c r="B109" s="7">
        <v>32.774999999999999</v>
      </c>
      <c r="C109" s="7">
        <v>5.53</v>
      </c>
      <c r="D109" s="7" t="s">
        <v>32</v>
      </c>
      <c r="E109" s="7" t="s">
        <v>32</v>
      </c>
      <c r="F109" s="7" t="s">
        <v>32</v>
      </c>
      <c r="G109" s="7" t="s">
        <v>37</v>
      </c>
      <c r="H109" s="7" t="s">
        <v>39</v>
      </c>
    </row>
    <row r="110" spans="1:8" ht="14.25" customHeight="1" x14ac:dyDescent="0.3">
      <c r="A110" s="7" t="s">
        <v>279</v>
      </c>
      <c r="B110" s="7">
        <v>34.104999999999997</v>
      </c>
      <c r="C110" s="7">
        <v>5.07</v>
      </c>
      <c r="D110" s="7" t="s">
        <v>32</v>
      </c>
      <c r="E110" s="7" t="s">
        <v>32</v>
      </c>
      <c r="F110" s="7" t="s">
        <v>32</v>
      </c>
      <c r="G110" s="7">
        <v>1</v>
      </c>
      <c r="H110" s="7" t="s">
        <v>39</v>
      </c>
    </row>
    <row r="111" spans="1:8" ht="14.25" customHeight="1" x14ac:dyDescent="0.3">
      <c r="A111" s="7" t="s">
        <v>281</v>
      </c>
      <c r="B111" s="7">
        <v>48.93</v>
      </c>
      <c r="C111" s="7">
        <v>11.17</v>
      </c>
      <c r="D111" s="7" t="s">
        <v>39</v>
      </c>
      <c r="E111" s="7" t="s">
        <v>32</v>
      </c>
      <c r="F111" s="7" t="s">
        <v>32</v>
      </c>
      <c r="G111" s="7">
        <v>1</v>
      </c>
      <c r="H111" s="7" t="s">
        <v>39</v>
      </c>
    </row>
    <row r="112" spans="1:8" ht="14.25" customHeight="1" x14ac:dyDescent="0.3">
      <c r="A112" s="7" t="s">
        <v>284</v>
      </c>
      <c r="B112" s="7">
        <v>37.07</v>
      </c>
      <c r="C112" s="7">
        <v>6.14</v>
      </c>
      <c r="D112" s="7" t="s">
        <v>39</v>
      </c>
      <c r="E112" s="7" t="s">
        <v>32</v>
      </c>
      <c r="F112" s="7" t="s">
        <v>32</v>
      </c>
      <c r="G112" s="7" t="s">
        <v>37</v>
      </c>
      <c r="H112" s="7" t="s">
        <v>39</v>
      </c>
    </row>
    <row r="113" spans="1:8" ht="14.25" customHeight="1" x14ac:dyDescent="0.3">
      <c r="A113" s="7" t="s">
        <v>286</v>
      </c>
      <c r="B113" s="7">
        <v>51.51</v>
      </c>
      <c r="C113" s="7">
        <v>6.26</v>
      </c>
      <c r="D113" s="7" t="s">
        <v>39</v>
      </c>
      <c r="E113" s="7" t="s">
        <v>32</v>
      </c>
      <c r="F113" s="7" t="s">
        <v>99</v>
      </c>
      <c r="G113" s="7">
        <v>1</v>
      </c>
      <c r="H113" s="7" t="s">
        <v>39</v>
      </c>
    </row>
    <row r="114" spans="1:8" ht="14.25" customHeight="1" x14ac:dyDescent="0.3">
      <c r="A114" s="7" t="s">
        <v>289</v>
      </c>
      <c r="B114" s="7">
        <v>34.799999999999997</v>
      </c>
      <c r="C114" s="7">
        <v>4.72</v>
      </c>
      <c r="D114" s="7" t="s">
        <v>39</v>
      </c>
      <c r="E114" s="7" t="s">
        <v>32</v>
      </c>
      <c r="F114" s="7" t="s">
        <v>32</v>
      </c>
      <c r="G114" s="7" t="s">
        <v>37</v>
      </c>
      <c r="H114" s="7" t="s">
        <v>39</v>
      </c>
    </row>
    <row r="115" spans="1:8" ht="14.25" customHeight="1" x14ac:dyDescent="0.3">
      <c r="A115" s="7" t="s">
        <v>291</v>
      </c>
      <c r="B115" s="7">
        <v>36.67</v>
      </c>
      <c r="C115" s="7">
        <v>5.18</v>
      </c>
      <c r="D115" s="7" t="s">
        <v>32</v>
      </c>
      <c r="E115" s="7" t="s">
        <v>32</v>
      </c>
      <c r="F115" s="7" t="s">
        <v>32</v>
      </c>
      <c r="G115" s="7">
        <v>1</v>
      </c>
      <c r="H115" s="7" t="s">
        <v>39</v>
      </c>
    </row>
    <row r="116" spans="1:8" ht="14.25" customHeight="1" x14ac:dyDescent="0.3">
      <c r="A116" s="7" t="s">
        <v>294</v>
      </c>
      <c r="B116" s="7">
        <v>30.9</v>
      </c>
      <c r="C116" s="7">
        <v>9.4</v>
      </c>
      <c r="D116" s="7" t="s">
        <v>32</v>
      </c>
      <c r="E116" s="7" t="s">
        <v>32</v>
      </c>
      <c r="F116" s="7" t="s">
        <v>32</v>
      </c>
      <c r="G116" s="7">
        <v>2</v>
      </c>
      <c r="H116" s="7" t="s">
        <v>39</v>
      </c>
    </row>
    <row r="117" spans="1:8" ht="14.25" customHeight="1" x14ac:dyDescent="0.3">
      <c r="A117" s="7" t="s">
        <v>296</v>
      </c>
      <c r="B117" s="7">
        <v>30.495000000000001</v>
      </c>
      <c r="C117" s="7">
        <v>6.29</v>
      </c>
      <c r="D117" s="7" t="s">
        <v>32</v>
      </c>
      <c r="E117" s="7" t="s">
        <v>32</v>
      </c>
      <c r="F117" s="7" t="s">
        <v>32</v>
      </c>
      <c r="G117" s="7" t="s">
        <v>37</v>
      </c>
      <c r="H117" s="7" t="s">
        <v>39</v>
      </c>
    </row>
    <row r="118" spans="1:8" ht="14.25" customHeight="1" x14ac:dyDescent="0.3">
      <c r="A118" s="7" t="s">
        <v>299</v>
      </c>
      <c r="B118" s="7">
        <v>44.88</v>
      </c>
      <c r="C118" s="7">
        <v>6.04</v>
      </c>
      <c r="D118" s="7" t="s">
        <v>32</v>
      </c>
      <c r="E118" s="7" t="s">
        <v>32</v>
      </c>
      <c r="F118" s="7" t="s">
        <v>99</v>
      </c>
      <c r="G118" s="7">
        <v>1</v>
      </c>
      <c r="H118" s="7" t="s">
        <v>39</v>
      </c>
    </row>
    <row r="119" spans="1:8" ht="14.25" customHeight="1" x14ac:dyDescent="0.3">
      <c r="A119" s="7" t="s">
        <v>301</v>
      </c>
      <c r="B119" s="7">
        <v>44.32</v>
      </c>
      <c r="C119" s="7">
        <v>10.55</v>
      </c>
      <c r="D119" s="7" t="s">
        <v>32</v>
      </c>
      <c r="E119" s="7" t="s">
        <v>32</v>
      </c>
      <c r="F119" s="7" t="s">
        <v>32</v>
      </c>
      <c r="G119" s="7" t="s">
        <v>37</v>
      </c>
      <c r="H119" s="7" t="s">
        <v>39</v>
      </c>
    </row>
    <row r="120" spans="1:8" ht="14.25" customHeight="1" x14ac:dyDescent="0.3">
      <c r="A120" s="7" t="s">
        <v>303</v>
      </c>
      <c r="B120" s="7">
        <v>46.39</v>
      </c>
      <c r="C120" s="7">
        <v>5.09</v>
      </c>
      <c r="D120" s="7" t="s">
        <v>32</v>
      </c>
      <c r="E120" s="7" t="s">
        <v>32</v>
      </c>
      <c r="F120" s="7" t="s">
        <v>32</v>
      </c>
      <c r="G120" s="7" t="s">
        <v>37</v>
      </c>
      <c r="H120" s="7" t="s">
        <v>39</v>
      </c>
    </row>
    <row r="121" spans="1:8" ht="14.25" customHeight="1" x14ac:dyDescent="0.3">
      <c r="A121" s="7" t="s">
        <v>306</v>
      </c>
      <c r="B121" s="7">
        <v>42.13</v>
      </c>
      <c r="C121" s="7">
        <v>5.2</v>
      </c>
      <c r="D121" s="7" t="s">
        <v>39</v>
      </c>
      <c r="E121" s="7" t="s">
        <v>32</v>
      </c>
      <c r="F121" s="7" t="s">
        <v>32</v>
      </c>
      <c r="G121" s="7">
        <v>1</v>
      </c>
      <c r="H121" s="7" t="s">
        <v>39</v>
      </c>
    </row>
    <row r="122" spans="1:8" ht="14.25" customHeight="1" x14ac:dyDescent="0.3">
      <c r="A122" s="7" t="s">
        <v>308</v>
      </c>
      <c r="B122" s="7">
        <v>30.78</v>
      </c>
      <c r="C122" s="7">
        <v>8.4499999999999993</v>
      </c>
      <c r="D122" s="7" t="s">
        <v>39</v>
      </c>
      <c r="E122" s="7" t="s">
        <v>32</v>
      </c>
      <c r="F122" s="7" t="s">
        <v>32</v>
      </c>
      <c r="G122" s="7" t="s">
        <v>37</v>
      </c>
      <c r="H122" s="7" t="s">
        <v>39</v>
      </c>
    </row>
    <row r="123" spans="1:8" ht="14.25" customHeight="1" x14ac:dyDescent="0.3">
      <c r="A123" s="7" t="s">
        <v>311</v>
      </c>
      <c r="B123" s="7">
        <v>31.35</v>
      </c>
      <c r="C123" s="7">
        <v>9.5399999999999991</v>
      </c>
      <c r="D123" s="7" t="s">
        <v>32</v>
      </c>
      <c r="E123" s="7" t="s">
        <v>32</v>
      </c>
      <c r="F123" s="7" t="s">
        <v>32</v>
      </c>
      <c r="G123" s="7" t="s">
        <v>37</v>
      </c>
      <c r="H123" s="7" t="s">
        <v>39</v>
      </c>
    </row>
    <row r="124" spans="1:8" ht="14.25" customHeight="1" x14ac:dyDescent="0.3">
      <c r="A124" s="7" t="s">
        <v>313</v>
      </c>
      <c r="B124" s="7">
        <v>41.46</v>
      </c>
      <c r="C124" s="7">
        <v>4.99</v>
      </c>
      <c r="D124" s="7" t="s">
        <v>39</v>
      </c>
      <c r="E124" s="7" t="s">
        <v>32</v>
      </c>
      <c r="F124" s="7" t="s">
        <v>32</v>
      </c>
      <c r="G124" s="7">
        <v>2</v>
      </c>
      <c r="H124" s="7" t="s">
        <v>39</v>
      </c>
    </row>
    <row r="125" spans="1:8" ht="14.25" customHeight="1" x14ac:dyDescent="0.3">
      <c r="A125" s="7" t="s">
        <v>315</v>
      </c>
      <c r="B125" s="7">
        <v>48</v>
      </c>
      <c r="C125" s="7">
        <v>10.54</v>
      </c>
      <c r="D125" s="7" t="s">
        <v>32</v>
      </c>
      <c r="E125" s="7" t="s">
        <v>32</v>
      </c>
      <c r="F125" s="7" t="s">
        <v>32</v>
      </c>
      <c r="G125" s="7" t="s">
        <v>37</v>
      </c>
      <c r="H125" s="7" t="s">
        <v>39</v>
      </c>
    </row>
    <row r="126" spans="1:8" ht="14.25" customHeight="1" x14ac:dyDescent="0.3">
      <c r="A126" s="7" t="s">
        <v>318</v>
      </c>
      <c r="B126" s="7">
        <v>49.13</v>
      </c>
      <c r="C126" s="7">
        <v>4.54</v>
      </c>
      <c r="D126" s="7" t="s">
        <v>32</v>
      </c>
      <c r="E126" s="7" t="s">
        <v>32</v>
      </c>
      <c r="F126" s="7" t="s">
        <v>32</v>
      </c>
      <c r="G126" s="7" t="s">
        <v>37</v>
      </c>
      <c r="H126" s="7" t="s">
        <v>39</v>
      </c>
    </row>
    <row r="127" spans="1:8" ht="14.25" customHeight="1" x14ac:dyDescent="0.3">
      <c r="A127" s="7" t="s">
        <v>320</v>
      </c>
      <c r="B127" s="7">
        <v>37.799999999999997</v>
      </c>
      <c r="C127" s="7">
        <v>6.29</v>
      </c>
      <c r="D127" s="7" t="s">
        <v>32</v>
      </c>
      <c r="E127" s="7" t="s">
        <v>32</v>
      </c>
      <c r="F127" s="7" t="s">
        <v>32</v>
      </c>
      <c r="G127" s="7">
        <v>1</v>
      </c>
      <c r="H127" s="7" t="s">
        <v>39</v>
      </c>
    </row>
    <row r="128" spans="1:8" ht="14.25" customHeight="1" x14ac:dyDescent="0.3">
      <c r="A128" s="7" t="s">
        <v>323</v>
      </c>
      <c r="B128" s="7">
        <v>38.299999999999997</v>
      </c>
      <c r="C128" s="7">
        <v>9.51</v>
      </c>
      <c r="D128" s="7" t="s">
        <v>32</v>
      </c>
      <c r="E128" s="7" t="s">
        <v>32</v>
      </c>
      <c r="F128" s="7" t="s">
        <v>32</v>
      </c>
      <c r="G128" s="7" t="s">
        <v>37</v>
      </c>
      <c r="H128" s="7" t="s">
        <v>39</v>
      </c>
    </row>
    <row r="129" spans="1:8" ht="14.25" customHeight="1" x14ac:dyDescent="0.3">
      <c r="A129" s="7" t="s">
        <v>325</v>
      </c>
      <c r="B129" s="7">
        <v>32.774999999999999</v>
      </c>
      <c r="C129" s="7">
        <v>4.72</v>
      </c>
      <c r="D129" s="7" t="s">
        <v>32</v>
      </c>
      <c r="E129" s="7" t="s">
        <v>32</v>
      </c>
      <c r="F129" s="7" t="s">
        <v>32</v>
      </c>
      <c r="G129" s="7" t="s">
        <v>37</v>
      </c>
      <c r="H129" s="7" t="s">
        <v>39</v>
      </c>
    </row>
    <row r="130" spans="1:8" ht="14.25" customHeight="1" x14ac:dyDescent="0.3">
      <c r="A130" s="7" t="s">
        <v>327</v>
      </c>
      <c r="B130" s="7">
        <v>34.200000000000003</v>
      </c>
      <c r="C130" s="7">
        <v>5.91</v>
      </c>
      <c r="D130" s="7" t="s">
        <v>39</v>
      </c>
      <c r="E130" s="7" t="s">
        <v>32</v>
      </c>
      <c r="F130" s="7" t="s">
        <v>32</v>
      </c>
      <c r="G130" s="7" t="s">
        <v>37</v>
      </c>
      <c r="H130" s="7" t="s">
        <v>39</v>
      </c>
    </row>
    <row r="131" spans="1:8" ht="14.25" customHeight="1" x14ac:dyDescent="0.3">
      <c r="A131" s="7" t="s">
        <v>330</v>
      </c>
      <c r="B131" s="7">
        <v>30.2</v>
      </c>
      <c r="C131" s="7">
        <v>9.58</v>
      </c>
      <c r="D131" s="7" t="s">
        <v>32</v>
      </c>
      <c r="E131" s="7" t="s">
        <v>32</v>
      </c>
      <c r="F131" s="7" t="s">
        <v>32</v>
      </c>
      <c r="G131" s="7" t="s">
        <v>37</v>
      </c>
      <c r="H131" s="7" t="s">
        <v>39</v>
      </c>
    </row>
    <row r="132" spans="1:8" ht="14.25" customHeight="1" x14ac:dyDescent="0.3">
      <c r="A132" s="7" t="s">
        <v>332</v>
      </c>
      <c r="B132" s="7">
        <v>48.32</v>
      </c>
      <c r="C132" s="7">
        <v>5.77</v>
      </c>
      <c r="D132" s="7" t="s">
        <v>32</v>
      </c>
      <c r="E132" s="7" t="s">
        <v>32</v>
      </c>
      <c r="F132" s="7" t="s">
        <v>32</v>
      </c>
      <c r="G132" s="7" t="s">
        <v>37</v>
      </c>
      <c r="H132" s="7" t="s">
        <v>39</v>
      </c>
    </row>
    <row r="133" spans="1:8" ht="14.25" customHeight="1" x14ac:dyDescent="0.3">
      <c r="A133" s="7" t="s">
        <v>335</v>
      </c>
      <c r="B133" s="7">
        <v>44.86</v>
      </c>
      <c r="C133" s="7">
        <v>4.38</v>
      </c>
      <c r="D133" s="7" t="s">
        <v>39</v>
      </c>
      <c r="E133" s="7" t="s">
        <v>32</v>
      </c>
      <c r="F133" s="7" t="s">
        <v>32</v>
      </c>
      <c r="G133" s="7" t="s">
        <v>37</v>
      </c>
      <c r="H133" s="7" t="s">
        <v>39</v>
      </c>
    </row>
    <row r="134" spans="1:8" ht="14.25" customHeight="1" x14ac:dyDescent="0.3">
      <c r="A134" s="7" t="s">
        <v>337</v>
      </c>
      <c r="B134" s="7">
        <v>52.15</v>
      </c>
      <c r="C134" s="7">
        <v>5.65</v>
      </c>
      <c r="D134" s="7" t="s">
        <v>32</v>
      </c>
      <c r="E134" s="7" t="s">
        <v>32</v>
      </c>
      <c r="F134" s="7" t="s">
        <v>32</v>
      </c>
      <c r="G134" s="7">
        <v>1</v>
      </c>
      <c r="H134" s="7" t="s">
        <v>39</v>
      </c>
    </row>
    <row r="135" spans="1:8" ht="14.25" customHeight="1" x14ac:dyDescent="0.3">
      <c r="A135" s="7" t="s">
        <v>339</v>
      </c>
      <c r="B135" s="7">
        <v>41.12</v>
      </c>
      <c r="C135" s="7">
        <v>7.54</v>
      </c>
      <c r="D135" s="7" t="s">
        <v>39</v>
      </c>
      <c r="E135" s="7" t="s">
        <v>32</v>
      </c>
      <c r="F135" s="7" t="s">
        <v>32</v>
      </c>
      <c r="G135" s="7" t="s">
        <v>37</v>
      </c>
      <c r="H135" s="7" t="s">
        <v>39</v>
      </c>
    </row>
    <row r="136" spans="1:8" ht="14.25" customHeight="1" x14ac:dyDescent="0.3">
      <c r="A136" s="7" t="s">
        <v>342</v>
      </c>
      <c r="B136" s="7">
        <v>38.39</v>
      </c>
      <c r="C136" s="7">
        <v>5.1100000000000003</v>
      </c>
      <c r="D136" s="7" t="s">
        <v>39</v>
      </c>
      <c r="E136" s="7" t="s">
        <v>32</v>
      </c>
      <c r="F136" s="7" t="s">
        <v>32</v>
      </c>
      <c r="G136" s="7">
        <v>1</v>
      </c>
      <c r="H136" s="7" t="s">
        <v>39</v>
      </c>
    </row>
    <row r="137" spans="1:8" ht="14.25" customHeight="1" x14ac:dyDescent="0.3">
      <c r="A137" s="7" t="s">
        <v>344</v>
      </c>
      <c r="B137" s="7">
        <v>46.85</v>
      </c>
      <c r="C137" s="7">
        <v>4.25</v>
      </c>
      <c r="D137" s="7" t="s">
        <v>32</v>
      </c>
      <c r="E137" s="7" t="s">
        <v>32</v>
      </c>
      <c r="F137" s="7" t="s">
        <v>99</v>
      </c>
      <c r="G137" s="7">
        <v>1</v>
      </c>
      <c r="H137" s="7" t="s">
        <v>39</v>
      </c>
    </row>
    <row r="138" spans="1:8" ht="14.25" customHeight="1" x14ac:dyDescent="0.3">
      <c r="A138" s="7" t="s">
        <v>347</v>
      </c>
      <c r="B138" s="7">
        <v>42.24</v>
      </c>
      <c r="C138" s="7">
        <v>5.55</v>
      </c>
      <c r="D138" s="7" t="s">
        <v>32</v>
      </c>
      <c r="E138" s="7" t="s">
        <v>39</v>
      </c>
      <c r="F138" s="7" t="s">
        <v>32</v>
      </c>
      <c r="G138" s="7">
        <v>1</v>
      </c>
      <c r="H138" s="7" t="s">
        <v>39</v>
      </c>
    </row>
    <row r="139" spans="1:8" ht="14.25" customHeight="1" x14ac:dyDescent="0.3">
      <c r="A139" s="7" t="s">
        <v>349</v>
      </c>
      <c r="B139" s="7">
        <v>34.39</v>
      </c>
      <c r="C139" s="7">
        <v>5.78</v>
      </c>
      <c r="D139" s="7" t="s">
        <v>32</v>
      </c>
      <c r="E139" s="7" t="s">
        <v>32</v>
      </c>
      <c r="F139" s="7" t="s">
        <v>32</v>
      </c>
      <c r="G139" s="7" t="s">
        <v>37</v>
      </c>
      <c r="H139" s="7" t="s">
        <v>39</v>
      </c>
    </row>
    <row r="140" spans="1:8" ht="14.25" customHeight="1" x14ac:dyDescent="0.3">
      <c r="A140" s="7" t="s">
        <v>351</v>
      </c>
      <c r="B140" s="7">
        <v>42.89</v>
      </c>
      <c r="C140" s="7">
        <v>5.28</v>
      </c>
      <c r="D140" s="7" t="s">
        <v>39</v>
      </c>
      <c r="E140" s="7" t="s">
        <v>32</v>
      </c>
      <c r="F140" s="7" t="s">
        <v>32</v>
      </c>
      <c r="G140" s="7" t="s">
        <v>37</v>
      </c>
      <c r="H140" s="7" t="s">
        <v>39</v>
      </c>
    </row>
    <row r="141" spans="1:8" ht="14.25" customHeight="1" x14ac:dyDescent="0.3">
      <c r="A141" s="7" t="s">
        <v>354</v>
      </c>
      <c r="B141" s="7">
        <v>36.299999999999997</v>
      </c>
      <c r="C141" s="7">
        <v>5.39</v>
      </c>
      <c r="D141" s="7" t="s">
        <v>32</v>
      </c>
      <c r="E141" s="7" t="s">
        <v>32</v>
      </c>
      <c r="F141" s="7" t="s">
        <v>32</v>
      </c>
      <c r="G141" s="7" t="s">
        <v>37</v>
      </c>
      <c r="H141" s="7" t="s">
        <v>39</v>
      </c>
    </row>
    <row r="142" spans="1:8" ht="14.25" customHeight="1" x14ac:dyDescent="0.3">
      <c r="A142" s="7" t="s">
        <v>356</v>
      </c>
      <c r="B142" s="7">
        <v>35.200000000000003</v>
      </c>
      <c r="C142" s="7">
        <v>8.01</v>
      </c>
      <c r="D142" s="7" t="s">
        <v>39</v>
      </c>
      <c r="E142" s="7" t="s">
        <v>32</v>
      </c>
      <c r="F142" s="7" t="s">
        <v>32</v>
      </c>
      <c r="G142" s="7">
        <v>1</v>
      </c>
      <c r="H142" s="7" t="s">
        <v>39</v>
      </c>
    </row>
    <row r="143" spans="1:8" ht="14.25" customHeight="1" x14ac:dyDescent="0.3">
      <c r="A143" s="7" t="s">
        <v>358</v>
      </c>
      <c r="B143" s="7">
        <v>53.62</v>
      </c>
      <c r="C143" s="7">
        <v>5.21</v>
      </c>
      <c r="D143" s="7" t="s">
        <v>32</v>
      </c>
      <c r="E143" s="7" t="s">
        <v>32</v>
      </c>
      <c r="F143" s="7" t="s">
        <v>32</v>
      </c>
      <c r="G143" s="7" t="s">
        <v>37</v>
      </c>
      <c r="H143" s="7" t="s">
        <v>39</v>
      </c>
    </row>
    <row r="144" spans="1:8" ht="14.25" customHeight="1" x14ac:dyDescent="0.3">
      <c r="A144" s="7" t="s">
        <v>361</v>
      </c>
      <c r="B144" s="7">
        <v>36.67</v>
      </c>
      <c r="C144" s="7">
        <v>6.27</v>
      </c>
      <c r="D144" s="7" t="s">
        <v>32</v>
      </c>
      <c r="E144" s="7" t="s">
        <v>32</v>
      </c>
      <c r="F144" s="7" t="s">
        <v>32</v>
      </c>
      <c r="G144" s="7" t="s">
        <v>37</v>
      </c>
      <c r="H144" s="7" t="s">
        <v>39</v>
      </c>
    </row>
    <row r="145" spans="1:8" ht="14.25" customHeight="1" x14ac:dyDescent="0.3">
      <c r="A145" s="7" t="s">
        <v>363</v>
      </c>
      <c r="B145" s="7">
        <v>33.4</v>
      </c>
      <c r="C145" s="7">
        <v>10.73</v>
      </c>
      <c r="D145" s="7" t="s">
        <v>39</v>
      </c>
      <c r="E145" s="7" t="s">
        <v>32</v>
      </c>
      <c r="F145" s="7" t="s">
        <v>32</v>
      </c>
      <c r="G145" s="7">
        <v>1</v>
      </c>
      <c r="H145" s="7" t="s">
        <v>39</v>
      </c>
    </row>
    <row r="146" spans="1:8" ht="14.25" customHeight="1" x14ac:dyDescent="0.3">
      <c r="A146" s="7" t="s">
        <v>365</v>
      </c>
      <c r="B146" s="7">
        <v>42.71</v>
      </c>
      <c r="C146" s="7">
        <v>10.52</v>
      </c>
      <c r="D146" s="7" t="s">
        <v>32</v>
      </c>
      <c r="E146" s="7" t="s">
        <v>32</v>
      </c>
      <c r="F146" s="7" t="s">
        <v>32</v>
      </c>
      <c r="G146" s="7" t="s">
        <v>37</v>
      </c>
      <c r="H146" s="7" t="s">
        <v>39</v>
      </c>
    </row>
    <row r="147" spans="1:8" ht="14.25" customHeight="1" x14ac:dyDescent="0.3">
      <c r="A147" s="7" t="s">
        <v>368</v>
      </c>
      <c r="B147" s="7">
        <v>41.52</v>
      </c>
      <c r="C147" s="7">
        <v>11.82</v>
      </c>
      <c r="D147" s="7" t="s">
        <v>39</v>
      </c>
      <c r="E147" s="7" t="s">
        <v>32</v>
      </c>
      <c r="F147" s="7" t="s">
        <v>32</v>
      </c>
      <c r="G147" s="7">
        <v>2</v>
      </c>
      <c r="H147" s="7" t="s">
        <v>39</v>
      </c>
    </row>
    <row r="148" spans="1:8" ht="14.25" customHeight="1" x14ac:dyDescent="0.3">
      <c r="A148" s="7" t="s">
        <v>370</v>
      </c>
      <c r="B148" s="7">
        <v>39.4</v>
      </c>
      <c r="C148" s="7">
        <v>6.76</v>
      </c>
      <c r="D148" s="7" t="s">
        <v>32</v>
      </c>
      <c r="E148" s="7" t="s">
        <v>32</v>
      </c>
      <c r="F148" s="7" t="s">
        <v>32</v>
      </c>
      <c r="G148" s="7" t="s">
        <v>37</v>
      </c>
      <c r="H148" s="7" t="s">
        <v>39</v>
      </c>
    </row>
    <row r="149" spans="1:8" ht="14.25" customHeight="1" x14ac:dyDescent="0.3">
      <c r="A149" s="7" t="s">
        <v>372</v>
      </c>
      <c r="B149" s="7">
        <v>46.45</v>
      </c>
      <c r="C149" s="7">
        <v>5.62</v>
      </c>
      <c r="D149" s="7" t="s">
        <v>32</v>
      </c>
      <c r="E149" s="7" t="s">
        <v>32</v>
      </c>
      <c r="F149" s="7" t="s">
        <v>32</v>
      </c>
      <c r="G149" s="7" t="s">
        <v>37</v>
      </c>
      <c r="H149" s="7" t="s">
        <v>39</v>
      </c>
    </row>
    <row r="150" spans="1:8" ht="14.25" customHeight="1" x14ac:dyDescent="0.3">
      <c r="A150" s="7" t="s">
        <v>374</v>
      </c>
      <c r="B150" s="7">
        <v>35.75</v>
      </c>
      <c r="C150" s="7">
        <v>4.1900000000000004</v>
      </c>
      <c r="D150" s="7" t="s">
        <v>32</v>
      </c>
      <c r="E150" s="7" t="s">
        <v>32</v>
      </c>
      <c r="F150" s="7" t="s">
        <v>32</v>
      </c>
      <c r="G150" s="7" t="s">
        <v>37</v>
      </c>
      <c r="H150" s="7" t="s">
        <v>39</v>
      </c>
    </row>
    <row r="151" spans="1:8" ht="14.25" customHeight="1" x14ac:dyDescent="0.3">
      <c r="A151" s="7" t="s">
        <v>377</v>
      </c>
      <c r="B151" s="7">
        <v>26.07</v>
      </c>
      <c r="C151" s="7">
        <v>5.32</v>
      </c>
      <c r="D151" s="7" t="s">
        <v>32</v>
      </c>
      <c r="E151" s="7" t="s">
        <v>32</v>
      </c>
      <c r="F151" s="7" t="s">
        <v>32</v>
      </c>
      <c r="G151" s="7" t="s">
        <v>37</v>
      </c>
      <c r="H151" s="7" t="s">
        <v>39</v>
      </c>
    </row>
    <row r="152" spans="1:8" ht="14.25" customHeight="1" x14ac:dyDescent="0.3">
      <c r="A152" s="7" t="s">
        <v>379</v>
      </c>
      <c r="B152" s="7">
        <v>36.54</v>
      </c>
      <c r="C152" s="7">
        <v>4.46</v>
      </c>
      <c r="D152" s="7" t="s">
        <v>39</v>
      </c>
      <c r="E152" s="7" t="s">
        <v>32</v>
      </c>
      <c r="F152" s="7" t="s">
        <v>32</v>
      </c>
      <c r="G152" s="7">
        <v>1</v>
      </c>
      <c r="H152" s="7" t="s">
        <v>39</v>
      </c>
    </row>
    <row r="153" spans="1:8" ht="14.25" customHeight="1" x14ac:dyDescent="0.3">
      <c r="A153" s="7" t="s">
        <v>381</v>
      </c>
      <c r="B153" s="7">
        <v>51.64</v>
      </c>
      <c r="C153" s="7">
        <v>5.65</v>
      </c>
      <c r="D153" s="7" t="s">
        <v>32</v>
      </c>
      <c r="E153" s="7" t="s">
        <v>32</v>
      </c>
      <c r="F153" s="7" t="s">
        <v>32</v>
      </c>
      <c r="G153" s="7" t="s">
        <v>37</v>
      </c>
      <c r="H153" s="7" t="s">
        <v>39</v>
      </c>
    </row>
    <row r="154" spans="1:8" ht="14.25" customHeight="1" x14ac:dyDescent="0.3">
      <c r="A154" s="7" t="s">
        <v>384</v>
      </c>
      <c r="B154" s="7">
        <v>42.83</v>
      </c>
      <c r="C154" s="7">
        <v>6.04</v>
      </c>
      <c r="D154" s="7" t="s">
        <v>32</v>
      </c>
      <c r="E154" s="7" t="s">
        <v>32</v>
      </c>
      <c r="F154" s="7" t="s">
        <v>32</v>
      </c>
      <c r="G154" s="7">
        <v>2</v>
      </c>
      <c r="H154" s="7" t="s">
        <v>39</v>
      </c>
    </row>
    <row r="155" spans="1:8" ht="14.25" customHeight="1" x14ac:dyDescent="0.3">
      <c r="A155" s="7" t="s">
        <v>386</v>
      </c>
      <c r="B155" s="7">
        <v>40.15</v>
      </c>
      <c r="C155" s="7">
        <v>5.76</v>
      </c>
      <c r="D155" s="7" t="s">
        <v>32</v>
      </c>
      <c r="E155" s="7" t="s">
        <v>32</v>
      </c>
      <c r="F155" s="7" t="s">
        <v>32</v>
      </c>
      <c r="G155" s="7">
        <v>1</v>
      </c>
      <c r="H155" s="7" t="s">
        <v>39</v>
      </c>
    </row>
    <row r="156" spans="1:8" ht="14.25" customHeight="1" x14ac:dyDescent="0.3">
      <c r="A156" s="7" t="s">
        <v>389</v>
      </c>
      <c r="B156" s="7">
        <v>27.8</v>
      </c>
      <c r="C156" s="7">
        <v>4.3600000000000003</v>
      </c>
      <c r="D156" s="7" t="s">
        <v>32</v>
      </c>
      <c r="E156" s="7" t="s">
        <v>32</v>
      </c>
      <c r="F156" s="7" t="s">
        <v>99</v>
      </c>
      <c r="G156" s="7">
        <v>1</v>
      </c>
      <c r="H156" s="7" t="s">
        <v>39</v>
      </c>
    </row>
    <row r="157" spans="1:8" ht="14.25" customHeight="1" x14ac:dyDescent="0.3">
      <c r="A157" s="7" t="s">
        <v>391</v>
      </c>
      <c r="B157" s="7">
        <v>45.81</v>
      </c>
      <c r="C157" s="7">
        <v>4.76</v>
      </c>
      <c r="D157" s="7" t="s">
        <v>39</v>
      </c>
      <c r="E157" s="7" t="s">
        <v>32</v>
      </c>
      <c r="F157" s="7" t="s">
        <v>99</v>
      </c>
      <c r="G157" s="7">
        <v>1</v>
      </c>
      <c r="H157" s="7" t="s">
        <v>39</v>
      </c>
    </row>
    <row r="158" spans="1:8" ht="14.25" customHeight="1" x14ac:dyDescent="0.3">
      <c r="A158" s="7" t="s">
        <v>393</v>
      </c>
      <c r="B158" s="7">
        <v>34.43</v>
      </c>
      <c r="C158" s="7">
        <v>10.82</v>
      </c>
      <c r="D158" s="7" t="s">
        <v>39</v>
      </c>
      <c r="E158" s="7" t="s">
        <v>32</v>
      </c>
      <c r="F158" s="7" t="s">
        <v>32</v>
      </c>
      <c r="G158" s="7">
        <v>1</v>
      </c>
      <c r="H158" s="7" t="s">
        <v>39</v>
      </c>
    </row>
    <row r="159" spans="1:8" ht="14.25" customHeight="1" x14ac:dyDescent="0.3">
      <c r="A159" s="7" t="s">
        <v>396</v>
      </c>
      <c r="B159" s="7">
        <v>41.33</v>
      </c>
      <c r="C159" s="7">
        <v>4.01</v>
      </c>
      <c r="D159" s="7" t="s">
        <v>39</v>
      </c>
      <c r="E159" s="7" t="s">
        <v>32</v>
      </c>
      <c r="F159" s="7" t="s">
        <v>32</v>
      </c>
      <c r="G159" s="7" t="s">
        <v>37</v>
      </c>
      <c r="H159" s="7" t="s">
        <v>39</v>
      </c>
    </row>
    <row r="160" spans="1:8" ht="14.25" customHeight="1" x14ac:dyDescent="0.3">
      <c r="A160" s="7" t="s">
        <v>398</v>
      </c>
      <c r="B160" s="7">
        <v>31.92</v>
      </c>
      <c r="C160" s="7">
        <v>5.12</v>
      </c>
      <c r="D160" s="7" t="s">
        <v>39</v>
      </c>
      <c r="E160" s="7" t="s">
        <v>32</v>
      </c>
      <c r="F160" s="7" t="s">
        <v>32</v>
      </c>
      <c r="G160" s="7">
        <v>1</v>
      </c>
      <c r="H160" s="7" t="s">
        <v>39</v>
      </c>
    </row>
    <row r="161" spans="1:8" ht="14.25" customHeight="1" x14ac:dyDescent="0.3">
      <c r="A161" s="7" t="s">
        <v>400</v>
      </c>
      <c r="B161" s="7">
        <v>39.799999999999997</v>
      </c>
      <c r="C161" s="7">
        <v>10.54</v>
      </c>
      <c r="D161" s="7" t="s">
        <v>39</v>
      </c>
      <c r="E161" s="7" t="s">
        <v>32</v>
      </c>
      <c r="F161" s="7" t="s">
        <v>32</v>
      </c>
      <c r="G161" s="7">
        <v>2</v>
      </c>
      <c r="H161" s="7" t="s">
        <v>39</v>
      </c>
    </row>
    <row r="162" spans="1:8" ht="14.25" customHeight="1" x14ac:dyDescent="0.3">
      <c r="A162" s="7" t="s">
        <v>402</v>
      </c>
      <c r="B162" s="7">
        <v>42.82</v>
      </c>
      <c r="C162" s="7">
        <v>4.21</v>
      </c>
      <c r="D162" s="7" t="s">
        <v>32</v>
      </c>
      <c r="E162" s="7" t="s">
        <v>32</v>
      </c>
      <c r="F162" s="7" t="s">
        <v>32</v>
      </c>
      <c r="G162" s="7" t="s">
        <v>37</v>
      </c>
      <c r="H162" s="7" t="s">
        <v>39</v>
      </c>
    </row>
    <row r="163" spans="1:8" ht="14.25" customHeight="1" x14ac:dyDescent="0.3">
      <c r="A163" s="7" t="s">
        <v>404</v>
      </c>
      <c r="B163" s="7">
        <v>33.630000000000003</v>
      </c>
      <c r="C163" s="7">
        <v>5.42</v>
      </c>
      <c r="D163" s="7" t="s">
        <v>32</v>
      </c>
      <c r="E163" s="7" t="s">
        <v>32</v>
      </c>
      <c r="F163" s="7" t="s">
        <v>32</v>
      </c>
      <c r="G163" s="7" t="s">
        <v>37</v>
      </c>
      <c r="H163" s="7" t="s">
        <v>39</v>
      </c>
    </row>
    <row r="164" spans="1:8" ht="14.25" customHeight="1" x14ac:dyDescent="0.3">
      <c r="A164" s="7" t="s">
        <v>406</v>
      </c>
      <c r="B164" s="7">
        <v>37.07</v>
      </c>
      <c r="C164" s="7">
        <v>4.28</v>
      </c>
      <c r="D164" s="7" t="s">
        <v>32</v>
      </c>
      <c r="E164" s="7" t="s">
        <v>39</v>
      </c>
      <c r="F164" s="7" t="s">
        <v>32</v>
      </c>
      <c r="G164" s="7">
        <v>1</v>
      </c>
      <c r="H164" s="7" t="s">
        <v>39</v>
      </c>
    </row>
    <row r="165" spans="1:8" ht="14.25" customHeight="1" x14ac:dyDescent="0.3">
      <c r="A165" s="7" t="s">
        <v>409</v>
      </c>
      <c r="B165" s="7">
        <v>35.625</v>
      </c>
      <c r="C165" s="7">
        <v>8.9</v>
      </c>
      <c r="D165" s="7" t="s">
        <v>32</v>
      </c>
      <c r="E165" s="7" t="s">
        <v>32</v>
      </c>
      <c r="F165" s="7" t="s">
        <v>32</v>
      </c>
      <c r="G165" s="7" t="s">
        <v>37</v>
      </c>
      <c r="H165" s="7" t="s">
        <v>39</v>
      </c>
    </row>
    <row r="166" spans="1:8" ht="14.25" customHeight="1" x14ac:dyDescent="0.3">
      <c r="A166" s="7" t="s">
        <v>411</v>
      </c>
      <c r="B166" s="7">
        <v>42.69</v>
      </c>
      <c r="C166" s="7">
        <v>4.8899999999999997</v>
      </c>
      <c r="D166" s="7" t="s">
        <v>32</v>
      </c>
      <c r="E166" s="7" t="s">
        <v>32</v>
      </c>
      <c r="F166" s="7" t="s">
        <v>99</v>
      </c>
      <c r="G166" s="7">
        <v>1</v>
      </c>
      <c r="H166" s="7" t="s">
        <v>39</v>
      </c>
    </row>
    <row r="167" spans="1:8" ht="14.25" customHeight="1" x14ac:dyDescent="0.3">
      <c r="A167" s="7" t="s">
        <v>413</v>
      </c>
      <c r="B167" s="7">
        <v>37.869999999999997</v>
      </c>
      <c r="C167" s="7">
        <v>4.29</v>
      </c>
      <c r="D167" s="7" t="s">
        <v>39</v>
      </c>
      <c r="E167" s="7" t="s">
        <v>32</v>
      </c>
      <c r="F167" s="7" t="s">
        <v>99</v>
      </c>
      <c r="G167" s="7">
        <v>1</v>
      </c>
      <c r="H167" s="7" t="s">
        <v>39</v>
      </c>
    </row>
    <row r="168" spans="1:8" ht="14.25" customHeight="1" x14ac:dyDescent="0.3">
      <c r="A168" s="7" t="s">
        <v>416</v>
      </c>
      <c r="B168" s="7">
        <v>40.61</v>
      </c>
      <c r="C168" s="7">
        <v>8</v>
      </c>
      <c r="D168" s="7" t="s">
        <v>39</v>
      </c>
      <c r="E168" s="7" t="s">
        <v>32</v>
      </c>
      <c r="F168" s="7" t="s">
        <v>32</v>
      </c>
      <c r="G168" s="7">
        <v>1</v>
      </c>
      <c r="H168" s="7" t="s">
        <v>39</v>
      </c>
    </row>
    <row r="169" spans="1:8" ht="14.25" customHeight="1" x14ac:dyDescent="0.3">
      <c r="A169" s="7" t="s">
        <v>418</v>
      </c>
      <c r="B169" s="7">
        <v>30.78</v>
      </c>
      <c r="C169" s="7">
        <v>4.67</v>
      </c>
      <c r="D169" s="7" t="s">
        <v>39</v>
      </c>
      <c r="E169" s="7" t="s">
        <v>32</v>
      </c>
      <c r="F169" s="7" t="s">
        <v>32</v>
      </c>
      <c r="G169" s="7" t="s">
        <v>37</v>
      </c>
      <c r="H169" s="7" t="s">
        <v>39</v>
      </c>
    </row>
    <row r="170" spans="1:8" ht="14.25" customHeight="1" x14ac:dyDescent="0.3">
      <c r="A170" s="7" t="s">
        <v>420</v>
      </c>
      <c r="B170" s="7">
        <v>49.49</v>
      </c>
      <c r="C170" s="7">
        <v>4.5</v>
      </c>
      <c r="D170" s="7" t="s">
        <v>32</v>
      </c>
      <c r="E170" s="7" t="s">
        <v>32</v>
      </c>
      <c r="F170" s="7" t="s">
        <v>32</v>
      </c>
      <c r="G170" s="7" t="s">
        <v>37</v>
      </c>
      <c r="H170" s="7" t="s">
        <v>39</v>
      </c>
    </row>
    <row r="171" spans="1:8" ht="14.25" customHeight="1" x14ac:dyDescent="0.3">
      <c r="A171" s="7" t="s">
        <v>423</v>
      </c>
      <c r="B171" s="7">
        <v>37.619999999999997</v>
      </c>
      <c r="C171" s="7">
        <v>6.32</v>
      </c>
      <c r="D171" s="7" t="s">
        <v>39</v>
      </c>
      <c r="E171" s="7" t="s">
        <v>39</v>
      </c>
      <c r="F171" s="7" t="s">
        <v>32</v>
      </c>
      <c r="G171" s="7">
        <v>2</v>
      </c>
      <c r="H171" s="7" t="s">
        <v>39</v>
      </c>
    </row>
    <row r="172" spans="1:8" ht="14.25" customHeight="1" x14ac:dyDescent="0.3">
      <c r="A172" s="7" t="s">
        <v>425</v>
      </c>
      <c r="B172" s="7">
        <v>36.08</v>
      </c>
      <c r="C172" s="7">
        <v>6.1</v>
      </c>
      <c r="D172" s="7" t="s">
        <v>39</v>
      </c>
      <c r="E172" s="7" t="s">
        <v>32</v>
      </c>
      <c r="F172" s="7" t="s">
        <v>32</v>
      </c>
      <c r="G172" s="7">
        <v>1</v>
      </c>
      <c r="H172" s="7" t="s">
        <v>39</v>
      </c>
    </row>
    <row r="173" spans="1:8" ht="14.25" customHeight="1" x14ac:dyDescent="0.3">
      <c r="A173" s="7" t="s">
        <v>428</v>
      </c>
      <c r="B173" s="7">
        <v>33.5</v>
      </c>
      <c r="C173" s="7">
        <v>5.4</v>
      </c>
      <c r="D173" s="7" t="s">
        <v>32</v>
      </c>
      <c r="E173" s="7" t="s">
        <v>32</v>
      </c>
      <c r="F173" s="7" t="s">
        <v>32</v>
      </c>
      <c r="G173" s="7" t="s">
        <v>37</v>
      </c>
      <c r="H173" s="7" t="s">
        <v>39</v>
      </c>
    </row>
    <row r="174" spans="1:8" ht="14.25" customHeight="1" x14ac:dyDescent="0.3">
      <c r="A174" s="7" t="s">
        <v>430</v>
      </c>
      <c r="B174" s="7">
        <v>47.46</v>
      </c>
      <c r="C174" s="7">
        <v>6.24</v>
      </c>
      <c r="D174" s="7" t="s">
        <v>39</v>
      </c>
      <c r="E174" s="7" t="s">
        <v>32</v>
      </c>
      <c r="F174" s="7" t="s">
        <v>32</v>
      </c>
      <c r="G174" s="7">
        <v>1</v>
      </c>
      <c r="H174" s="7" t="s">
        <v>39</v>
      </c>
    </row>
    <row r="175" spans="1:8" ht="14.25" customHeight="1" x14ac:dyDescent="0.3">
      <c r="A175" s="7" t="s">
        <v>432</v>
      </c>
      <c r="B175" s="7">
        <v>49.24</v>
      </c>
      <c r="C175" s="7">
        <v>4.45</v>
      </c>
      <c r="D175" s="7" t="s">
        <v>32</v>
      </c>
      <c r="E175" s="7" t="s">
        <v>32</v>
      </c>
      <c r="F175" s="7" t="s">
        <v>32</v>
      </c>
      <c r="G175" s="7" t="s">
        <v>37</v>
      </c>
      <c r="H175" s="7" t="s">
        <v>39</v>
      </c>
    </row>
    <row r="176" spans="1:8" ht="14.25" customHeight="1" x14ac:dyDescent="0.3">
      <c r="A176" s="7" t="s">
        <v>435</v>
      </c>
      <c r="B176" s="7">
        <v>54.4</v>
      </c>
      <c r="C176" s="7">
        <v>5.22</v>
      </c>
      <c r="D176" s="7" t="s">
        <v>32</v>
      </c>
      <c r="E176" s="7" t="s">
        <v>32</v>
      </c>
      <c r="F176" s="7" t="s">
        <v>32</v>
      </c>
      <c r="G176" s="7">
        <v>1</v>
      </c>
      <c r="H176" s="7" t="s">
        <v>39</v>
      </c>
    </row>
    <row r="177" spans="1:8" ht="14.25" customHeight="1" x14ac:dyDescent="0.3">
      <c r="A177" s="7" t="s">
        <v>437</v>
      </c>
      <c r="B177" s="7">
        <v>35.53</v>
      </c>
      <c r="C177" s="7">
        <v>4.6100000000000003</v>
      </c>
      <c r="D177" s="7" t="s">
        <v>32</v>
      </c>
      <c r="E177" s="7" t="s">
        <v>32</v>
      </c>
      <c r="F177" s="7" t="s">
        <v>32</v>
      </c>
      <c r="G177" s="7">
        <v>1</v>
      </c>
      <c r="H177" s="7" t="s">
        <v>39</v>
      </c>
    </row>
    <row r="178" spans="1:8" ht="14.25" customHeight="1" x14ac:dyDescent="0.3">
      <c r="A178" s="7" t="s">
        <v>440</v>
      </c>
      <c r="B178" s="7">
        <v>39.729999999999997</v>
      </c>
      <c r="C178" s="7">
        <v>6.24</v>
      </c>
      <c r="D178" s="7" t="s">
        <v>32</v>
      </c>
      <c r="E178" s="7" t="s">
        <v>32</v>
      </c>
      <c r="F178" s="7" t="s">
        <v>32</v>
      </c>
      <c r="G178" s="7" t="s">
        <v>37</v>
      </c>
      <c r="H178" s="7" t="s">
        <v>39</v>
      </c>
    </row>
    <row r="179" spans="1:8" ht="14.25" customHeight="1" x14ac:dyDescent="0.3">
      <c r="A179" s="7" t="s">
        <v>442</v>
      </c>
      <c r="B179" s="7">
        <v>35.68</v>
      </c>
      <c r="C179" s="7">
        <v>10.039999999999999</v>
      </c>
      <c r="D179" s="7" t="s">
        <v>32</v>
      </c>
      <c r="E179" s="7" t="s">
        <v>32</v>
      </c>
      <c r="F179" s="7" t="s">
        <v>32</v>
      </c>
      <c r="G179" s="7" t="s">
        <v>37</v>
      </c>
      <c r="H179" s="7" t="s">
        <v>39</v>
      </c>
    </row>
    <row r="180" spans="1:8" ht="14.25" customHeight="1" x14ac:dyDescent="0.3">
      <c r="A180" s="7" t="s">
        <v>445</v>
      </c>
      <c r="B180" s="7">
        <v>48.86</v>
      </c>
      <c r="C180" s="7">
        <v>6.09</v>
      </c>
      <c r="D180" s="7" t="s">
        <v>32</v>
      </c>
      <c r="E180" s="7" t="s">
        <v>32</v>
      </c>
      <c r="F180" s="7" t="s">
        <v>32</v>
      </c>
      <c r="G180" s="7" t="s">
        <v>37</v>
      </c>
      <c r="H180" s="7" t="s">
        <v>39</v>
      </c>
    </row>
    <row r="181" spans="1:8" ht="14.25" customHeight="1" x14ac:dyDescent="0.3">
      <c r="A181" s="7" t="s">
        <v>447</v>
      </c>
      <c r="B181" s="7">
        <v>34.799999999999997</v>
      </c>
      <c r="C181" s="7">
        <v>11.4</v>
      </c>
      <c r="D181" s="7" t="s">
        <v>39</v>
      </c>
      <c r="E181" s="7" t="s">
        <v>32</v>
      </c>
      <c r="F181" s="7" t="s">
        <v>99</v>
      </c>
      <c r="G181" s="7">
        <v>1</v>
      </c>
      <c r="H181" s="7" t="s">
        <v>32</v>
      </c>
    </row>
    <row r="182" spans="1:8" ht="14.25" customHeight="1" x14ac:dyDescent="0.3">
      <c r="A182" s="7" t="s">
        <v>450</v>
      </c>
      <c r="B182" s="7">
        <v>32.49</v>
      </c>
      <c r="C182" s="7">
        <v>4.29</v>
      </c>
      <c r="D182" s="7" t="s">
        <v>32</v>
      </c>
      <c r="E182" s="7" t="s">
        <v>32</v>
      </c>
      <c r="F182" s="7" t="s">
        <v>99</v>
      </c>
      <c r="G182" s="7">
        <v>1</v>
      </c>
      <c r="H182" s="7" t="s">
        <v>39</v>
      </c>
    </row>
    <row r="183" spans="1:8" ht="14.25" customHeight="1" x14ac:dyDescent="0.3">
      <c r="A183" s="7" t="s">
        <v>452</v>
      </c>
      <c r="B183" s="7">
        <v>39</v>
      </c>
      <c r="C183" s="7">
        <v>5.7</v>
      </c>
      <c r="D183" s="7" t="s">
        <v>32</v>
      </c>
      <c r="E183" s="7" t="s">
        <v>32</v>
      </c>
      <c r="F183" s="7" t="s">
        <v>32</v>
      </c>
      <c r="G183" s="7">
        <v>2</v>
      </c>
      <c r="H183" s="7" t="s">
        <v>39</v>
      </c>
    </row>
    <row r="184" spans="1:8" ht="14.25" customHeight="1" x14ac:dyDescent="0.3">
      <c r="A184" s="7" t="s">
        <v>454</v>
      </c>
      <c r="B184" s="7">
        <v>35.299999999999997</v>
      </c>
      <c r="C184" s="7">
        <v>6.09</v>
      </c>
      <c r="D184" s="7" t="s">
        <v>32</v>
      </c>
      <c r="E184" s="7" t="s">
        <v>32</v>
      </c>
      <c r="F184" s="7" t="s">
        <v>32</v>
      </c>
      <c r="G184" s="7">
        <v>1</v>
      </c>
      <c r="H184" s="7" t="s">
        <v>39</v>
      </c>
    </row>
    <row r="185" spans="1:8" ht="14.25" customHeight="1" x14ac:dyDescent="0.3">
      <c r="A185" s="7" t="s">
        <v>457</v>
      </c>
      <c r="B185" s="7">
        <v>33.42</v>
      </c>
      <c r="C185" s="7">
        <v>10.67</v>
      </c>
      <c r="D185" s="7" t="s">
        <v>32</v>
      </c>
      <c r="E185" s="7" t="s">
        <v>32</v>
      </c>
      <c r="F185" s="7" t="s">
        <v>32</v>
      </c>
      <c r="G185" s="7" t="s">
        <v>37</v>
      </c>
      <c r="H185" s="7" t="s">
        <v>39</v>
      </c>
    </row>
    <row r="186" spans="1:8" ht="14.25" customHeight="1" x14ac:dyDescent="0.3">
      <c r="A186" s="7" t="s">
        <v>459</v>
      </c>
      <c r="B186" s="7">
        <v>37.18</v>
      </c>
      <c r="C186" s="7">
        <v>6.75</v>
      </c>
      <c r="D186" s="7" t="s">
        <v>39</v>
      </c>
      <c r="E186" s="7" t="s">
        <v>32</v>
      </c>
      <c r="F186" s="7" t="s">
        <v>32</v>
      </c>
      <c r="G186" s="7">
        <v>2</v>
      </c>
      <c r="H186" s="7" t="s">
        <v>39</v>
      </c>
    </row>
    <row r="187" spans="1:8" ht="14.25" customHeight="1" x14ac:dyDescent="0.3">
      <c r="A187" s="7" t="s">
        <v>461</v>
      </c>
      <c r="B187" s="7">
        <v>33.33</v>
      </c>
      <c r="C187" s="7">
        <v>9.26</v>
      </c>
      <c r="D187" s="7" t="s">
        <v>39</v>
      </c>
      <c r="E187" s="7" t="s">
        <v>32</v>
      </c>
      <c r="F187" s="7" t="s">
        <v>32</v>
      </c>
      <c r="G187" s="7">
        <v>2</v>
      </c>
      <c r="H187" s="7" t="s">
        <v>32</v>
      </c>
    </row>
    <row r="188" spans="1:8" ht="14.25" customHeight="1" x14ac:dyDescent="0.3">
      <c r="A188" s="7" t="s">
        <v>464</v>
      </c>
      <c r="B188" s="7">
        <v>53.21</v>
      </c>
      <c r="C188" s="7">
        <v>4.2699999999999996</v>
      </c>
      <c r="D188" s="7" t="s">
        <v>32</v>
      </c>
      <c r="E188" s="7" t="s">
        <v>32</v>
      </c>
      <c r="F188" s="7" t="s">
        <v>32</v>
      </c>
      <c r="G188" s="7">
        <v>1</v>
      </c>
      <c r="H188" s="7" t="s">
        <v>39</v>
      </c>
    </row>
    <row r="189" spans="1:8" ht="14.25" customHeight="1" x14ac:dyDescent="0.3">
      <c r="A189" s="7" t="s">
        <v>466</v>
      </c>
      <c r="B189" s="7">
        <v>38.729999999999997</v>
      </c>
      <c r="C189" s="7">
        <v>11.51</v>
      </c>
      <c r="D189" s="7" t="s">
        <v>32</v>
      </c>
      <c r="E189" s="7" t="s">
        <v>32</v>
      </c>
      <c r="F189" s="7" t="s">
        <v>32</v>
      </c>
      <c r="G189" s="7">
        <v>2</v>
      </c>
      <c r="H189" s="7" t="s">
        <v>39</v>
      </c>
    </row>
    <row r="190" spans="1:8" ht="14.25" customHeight="1" x14ac:dyDescent="0.3">
      <c r="A190" s="7" t="s">
        <v>468</v>
      </c>
      <c r="B190" s="7">
        <v>29.73</v>
      </c>
      <c r="C190" s="7">
        <v>7.22</v>
      </c>
      <c r="D190" s="7" t="s">
        <v>32</v>
      </c>
      <c r="E190" s="7" t="s">
        <v>32</v>
      </c>
      <c r="F190" s="7" t="s">
        <v>32</v>
      </c>
      <c r="G190" s="7" t="s">
        <v>37</v>
      </c>
      <c r="H190" s="7" t="s">
        <v>39</v>
      </c>
    </row>
    <row r="191" spans="1:8" ht="14.25" customHeight="1" x14ac:dyDescent="0.3">
      <c r="A191" s="7" t="s">
        <v>472</v>
      </c>
      <c r="B191" s="7">
        <v>34.700000000000003</v>
      </c>
      <c r="C191" s="7">
        <v>4.37</v>
      </c>
      <c r="D191" s="7" t="s">
        <v>32</v>
      </c>
      <c r="E191" s="7" t="s">
        <v>32</v>
      </c>
      <c r="F191" s="7" t="s">
        <v>99</v>
      </c>
      <c r="G191" s="7">
        <v>1</v>
      </c>
      <c r="H191" s="7" t="s">
        <v>39</v>
      </c>
    </row>
    <row r="192" spans="1:8" ht="14.25" customHeight="1" x14ac:dyDescent="0.3">
      <c r="A192" s="7" t="s">
        <v>474</v>
      </c>
      <c r="B192" s="7">
        <v>38.28</v>
      </c>
      <c r="C192" s="7">
        <v>11.56</v>
      </c>
      <c r="D192" s="7" t="s">
        <v>39</v>
      </c>
      <c r="E192" s="7" t="s">
        <v>32</v>
      </c>
      <c r="F192" s="7" t="s">
        <v>32</v>
      </c>
      <c r="G192" s="7">
        <v>1</v>
      </c>
      <c r="H192" s="7" t="s">
        <v>39</v>
      </c>
    </row>
    <row r="193" spans="1:8" ht="14.25" customHeight="1" x14ac:dyDescent="0.3">
      <c r="A193" s="7" t="s">
        <v>477</v>
      </c>
      <c r="B193" s="7">
        <v>33.57</v>
      </c>
      <c r="C193" s="7">
        <v>8.82</v>
      </c>
      <c r="D193" s="7" t="s">
        <v>39</v>
      </c>
      <c r="E193" s="7" t="s">
        <v>32</v>
      </c>
      <c r="F193" s="7" t="s">
        <v>32</v>
      </c>
      <c r="G193" s="7" t="s">
        <v>37</v>
      </c>
      <c r="H193" s="7" t="s">
        <v>39</v>
      </c>
    </row>
    <row r="194" spans="1:8" ht="14.25" customHeight="1" x14ac:dyDescent="0.3">
      <c r="A194" s="7" t="s">
        <v>479</v>
      </c>
      <c r="B194" s="7">
        <v>52.06</v>
      </c>
      <c r="C194" s="7">
        <v>4.6900000000000004</v>
      </c>
      <c r="D194" s="7" t="s">
        <v>32</v>
      </c>
      <c r="E194" s="7" t="s">
        <v>32</v>
      </c>
      <c r="F194" s="7" t="s">
        <v>32</v>
      </c>
      <c r="G194" s="7">
        <v>1</v>
      </c>
      <c r="H194" s="7" t="s">
        <v>39</v>
      </c>
    </row>
    <row r="195" spans="1:8" ht="14.25" customHeight="1" x14ac:dyDescent="0.3">
      <c r="A195" s="7" t="s">
        <v>481</v>
      </c>
      <c r="B195" s="7">
        <v>38.17</v>
      </c>
      <c r="C195" s="7">
        <v>4.53</v>
      </c>
      <c r="D195" s="7" t="s">
        <v>32</v>
      </c>
      <c r="E195" s="7" t="s">
        <v>39</v>
      </c>
      <c r="F195" s="7" t="s">
        <v>32</v>
      </c>
      <c r="G195" s="7">
        <v>1</v>
      </c>
      <c r="H195" s="7" t="s">
        <v>39</v>
      </c>
    </row>
    <row r="196" spans="1:8" ht="14.25" customHeight="1" x14ac:dyDescent="0.3">
      <c r="A196" s="7" t="s">
        <v>483</v>
      </c>
      <c r="B196" s="7">
        <v>36.954999999999998</v>
      </c>
      <c r="C196" s="7">
        <v>5.84</v>
      </c>
      <c r="D196" s="7" t="s">
        <v>32</v>
      </c>
      <c r="E196" s="7" t="s">
        <v>32</v>
      </c>
      <c r="F196" s="7" t="s">
        <v>99</v>
      </c>
      <c r="G196" s="7">
        <v>1</v>
      </c>
      <c r="H196" s="7" t="s">
        <v>39</v>
      </c>
    </row>
    <row r="197" spans="1:8" ht="14.25" customHeight="1" x14ac:dyDescent="0.3">
      <c r="A197" s="7" t="s">
        <v>485</v>
      </c>
      <c r="B197" s="7">
        <v>34.4</v>
      </c>
      <c r="C197" s="7">
        <v>4.9000000000000004</v>
      </c>
      <c r="D197" s="7" t="s">
        <v>32</v>
      </c>
      <c r="E197" s="7" t="s">
        <v>32</v>
      </c>
      <c r="F197" s="7" t="s">
        <v>99</v>
      </c>
      <c r="G197" s="7">
        <v>1</v>
      </c>
      <c r="H197" s="7" t="s">
        <v>39</v>
      </c>
    </row>
    <row r="198" spans="1:8" ht="14.25" customHeight="1" x14ac:dyDescent="0.3">
      <c r="A198" s="7" t="s">
        <v>488</v>
      </c>
      <c r="B198" s="7">
        <v>31.73</v>
      </c>
      <c r="C198" s="7">
        <v>4.3</v>
      </c>
      <c r="D198" s="7" t="s">
        <v>32</v>
      </c>
      <c r="E198" s="7" t="s">
        <v>32</v>
      </c>
      <c r="F198" s="7" t="s">
        <v>32</v>
      </c>
      <c r="G198" s="7" t="s">
        <v>37</v>
      </c>
      <c r="H198" s="7" t="s">
        <v>39</v>
      </c>
    </row>
    <row r="199" spans="1:8" ht="14.25" customHeight="1" x14ac:dyDescent="0.3">
      <c r="A199" s="7" t="s">
        <v>490</v>
      </c>
      <c r="B199" s="7">
        <v>36.64</v>
      </c>
      <c r="C199" s="7">
        <v>11.34</v>
      </c>
      <c r="D199" s="7" t="s">
        <v>32</v>
      </c>
      <c r="E199" s="7" t="s">
        <v>32</v>
      </c>
      <c r="F199" s="7" t="s">
        <v>32</v>
      </c>
      <c r="G199" s="7" t="s">
        <v>37</v>
      </c>
      <c r="H199" s="7" t="s">
        <v>39</v>
      </c>
    </row>
    <row r="200" spans="1:8" ht="14.25" customHeight="1" x14ac:dyDescent="0.3">
      <c r="A200" s="7" t="s">
        <v>492</v>
      </c>
      <c r="B200" s="7">
        <v>36.85</v>
      </c>
      <c r="C200" s="7">
        <v>5.88</v>
      </c>
      <c r="D200" s="7" t="s">
        <v>32</v>
      </c>
      <c r="E200" s="7" t="s">
        <v>39</v>
      </c>
      <c r="F200" s="7" t="s">
        <v>32</v>
      </c>
      <c r="G200" s="7">
        <v>1</v>
      </c>
      <c r="H200" s="7" t="s">
        <v>39</v>
      </c>
    </row>
    <row r="201" spans="1:8" ht="14.25" customHeight="1" x14ac:dyDescent="0.3">
      <c r="A201" s="7" t="s">
        <v>495</v>
      </c>
      <c r="B201" s="7">
        <v>33.33</v>
      </c>
      <c r="C201" s="7">
        <v>5.01</v>
      </c>
      <c r="D201" s="7" t="s">
        <v>39</v>
      </c>
      <c r="E201" s="7" t="s">
        <v>32</v>
      </c>
      <c r="F201" s="7" t="s">
        <v>99</v>
      </c>
      <c r="G201" s="7">
        <v>1</v>
      </c>
      <c r="H201" s="7" t="s">
        <v>39</v>
      </c>
    </row>
    <row r="202" spans="1:8" ht="14.25" customHeight="1" x14ac:dyDescent="0.3">
      <c r="A202" s="7" t="s">
        <v>497</v>
      </c>
      <c r="B202" s="7">
        <v>39.14</v>
      </c>
      <c r="C202" s="7">
        <v>4.4000000000000004</v>
      </c>
      <c r="D202" s="7" t="s">
        <v>32</v>
      </c>
      <c r="E202" s="7" t="s">
        <v>32</v>
      </c>
      <c r="F202" s="7" t="s">
        <v>99</v>
      </c>
      <c r="G202" s="7">
        <v>1</v>
      </c>
      <c r="H202" s="7" t="s">
        <v>39</v>
      </c>
    </row>
    <row r="203" spans="1:8" ht="14.25" customHeight="1" x14ac:dyDescent="0.3">
      <c r="A203" s="7" t="s">
        <v>499</v>
      </c>
      <c r="B203" s="7">
        <v>32.9</v>
      </c>
      <c r="C203" s="7">
        <v>6.26</v>
      </c>
      <c r="D203" s="7" t="s">
        <v>39</v>
      </c>
      <c r="E203" s="7" t="s">
        <v>32</v>
      </c>
      <c r="F203" s="7" t="s">
        <v>32</v>
      </c>
      <c r="G203" s="7" t="s">
        <v>37</v>
      </c>
      <c r="H203" s="7" t="s">
        <v>39</v>
      </c>
    </row>
    <row r="204" spans="1:8" ht="14.25" customHeight="1" x14ac:dyDescent="0.3">
      <c r="A204" s="7" t="s">
        <v>502</v>
      </c>
      <c r="B204" s="7">
        <v>29.78</v>
      </c>
      <c r="C204" s="7">
        <v>10.27</v>
      </c>
      <c r="D204" s="7" t="s">
        <v>39</v>
      </c>
      <c r="E204" s="7" t="s">
        <v>32</v>
      </c>
      <c r="F204" s="7" t="s">
        <v>99</v>
      </c>
      <c r="G204" s="7">
        <v>1</v>
      </c>
      <c r="H204" s="7" t="s">
        <v>39</v>
      </c>
    </row>
    <row r="205" spans="1:8" ht="14.25" customHeight="1" x14ac:dyDescent="0.3">
      <c r="A205" s="7" t="s">
        <v>504</v>
      </c>
      <c r="B205" s="7">
        <v>32.78</v>
      </c>
      <c r="C205" s="7">
        <v>5.27</v>
      </c>
      <c r="D205" s="7" t="s">
        <v>32</v>
      </c>
      <c r="E205" s="7" t="s">
        <v>32</v>
      </c>
      <c r="F205" s="7" t="s">
        <v>32</v>
      </c>
      <c r="G205" s="7" t="s">
        <v>37</v>
      </c>
      <c r="H205" s="7" t="s">
        <v>39</v>
      </c>
    </row>
    <row r="206" spans="1:8" ht="14.25" customHeight="1" x14ac:dyDescent="0.3">
      <c r="A206" s="7" t="s">
        <v>506</v>
      </c>
      <c r="B206" s="7">
        <v>41.65</v>
      </c>
      <c r="C206" s="7">
        <v>10.73</v>
      </c>
      <c r="D206" s="7" t="s">
        <v>39</v>
      </c>
      <c r="E206" s="7" t="s">
        <v>32</v>
      </c>
      <c r="F206" s="7" t="s">
        <v>32</v>
      </c>
      <c r="G206" s="7" t="s">
        <v>37</v>
      </c>
      <c r="H206" s="7" t="s">
        <v>39</v>
      </c>
    </row>
    <row r="207" spans="1:8" ht="14.25" customHeight="1" x14ac:dyDescent="0.3">
      <c r="A207" s="7" t="s">
        <v>509</v>
      </c>
      <c r="B207" s="7">
        <v>50.79</v>
      </c>
      <c r="C207" s="7">
        <v>4.45</v>
      </c>
      <c r="D207" s="7" t="s">
        <v>32</v>
      </c>
      <c r="E207" s="7" t="s">
        <v>32</v>
      </c>
      <c r="F207" s="7" t="s">
        <v>32</v>
      </c>
      <c r="G207" s="7">
        <v>1</v>
      </c>
      <c r="H207" s="7" t="s">
        <v>39</v>
      </c>
    </row>
    <row r="208" spans="1:8" ht="14.25" customHeight="1" x14ac:dyDescent="0.3">
      <c r="A208" s="7" t="s">
        <v>511</v>
      </c>
      <c r="B208" s="7">
        <v>35.43</v>
      </c>
      <c r="C208" s="7">
        <v>5.25</v>
      </c>
      <c r="D208" s="7" t="s">
        <v>39</v>
      </c>
      <c r="E208" s="7" t="s">
        <v>32</v>
      </c>
      <c r="F208" s="7" t="s">
        <v>32</v>
      </c>
      <c r="G208" s="7" t="s">
        <v>37</v>
      </c>
      <c r="H208" s="7" t="s">
        <v>39</v>
      </c>
    </row>
    <row r="209" spans="1:8" ht="14.25" customHeight="1" x14ac:dyDescent="0.3">
      <c r="A209" s="7" t="s">
        <v>514</v>
      </c>
      <c r="B209" s="7">
        <v>35.25</v>
      </c>
      <c r="C209" s="7">
        <v>9.51</v>
      </c>
      <c r="D209" s="7" t="s">
        <v>32</v>
      </c>
      <c r="E209" s="7" t="s">
        <v>32</v>
      </c>
      <c r="F209" s="7" t="s">
        <v>32</v>
      </c>
      <c r="G209" s="7" t="s">
        <v>37</v>
      </c>
      <c r="H209" s="7" t="s">
        <v>39</v>
      </c>
    </row>
    <row r="210" spans="1:8" ht="14.25" customHeight="1" x14ac:dyDescent="0.3">
      <c r="A210" s="7" t="s">
        <v>516</v>
      </c>
      <c r="B210" s="7">
        <v>36.85</v>
      </c>
      <c r="C210" s="7">
        <v>11.12</v>
      </c>
      <c r="D210" s="7" t="s">
        <v>32</v>
      </c>
      <c r="E210" s="7" t="s">
        <v>32</v>
      </c>
      <c r="F210" s="7" t="s">
        <v>32</v>
      </c>
      <c r="G210" s="7" t="s">
        <v>37</v>
      </c>
      <c r="H210" s="7" t="s">
        <v>39</v>
      </c>
    </row>
    <row r="211" spans="1:8" ht="14.25" customHeight="1" x14ac:dyDescent="0.3">
      <c r="A211" s="7" t="s">
        <v>518</v>
      </c>
      <c r="B211" s="7">
        <v>31.02</v>
      </c>
      <c r="C211" s="7">
        <v>4.5599999999999996</v>
      </c>
      <c r="D211" s="7" t="s">
        <v>32</v>
      </c>
      <c r="E211" s="7" t="s">
        <v>39</v>
      </c>
      <c r="F211" s="7" t="s">
        <v>32</v>
      </c>
      <c r="G211" s="7">
        <v>1</v>
      </c>
      <c r="H211" s="7" t="s">
        <v>39</v>
      </c>
    </row>
    <row r="212" spans="1:8" ht="14.25" customHeight="1" x14ac:dyDescent="0.3">
      <c r="A212" s="7" t="s">
        <v>521</v>
      </c>
      <c r="B212" s="7">
        <v>35.6</v>
      </c>
      <c r="C212" s="7">
        <v>4.0199999999999996</v>
      </c>
      <c r="D212" s="7" t="s">
        <v>39</v>
      </c>
      <c r="E212" s="7" t="s">
        <v>39</v>
      </c>
      <c r="F212" s="7" t="s">
        <v>32</v>
      </c>
      <c r="G212" s="7">
        <v>2</v>
      </c>
      <c r="H212" s="7" t="s">
        <v>39</v>
      </c>
    </row>
    <row r="213" spans="1:8" ht="14.25" customHeight="1" x14ac:dyDescent="0.3">
      <c r="A213" s="7" t="s">
        <v>523</v>
      </c>
      <c r="B213" s="7">
        <v>34.39</v>
      </c>
      <c r="C213" s="7">
        <v>8.7200000000000006</v>
      </c>
      <c r="D213" s="7" t="s">
        <v>32</v>
      </c>
      <c r="E213" s="7" t="s">
        <v>32</v>
      </c>
      <c r="F213" s="7" t="s">
        <v>32</v>
      </c>
      <c r="G213" s="7" t="s">
        <v>37</v>
      </c>
      <c r="H213" s="7" t="s">
        <v>39</v>
      </c>
    </row>
    <row r="214" spans="1:8" ht="14.25" customHeight="1" x14ac:dyDescent="0.3">
      <c r="A214" s="7" t="s">
        <v>526</v>
      </c>
      <c r="B214" s="7">
        <v>29.06</v>
      </c>
      <c r="C214" s="7">
        <v>6.25</v>
      </c>
      <c r="D214" s="7" t="s">
        <v>39</v>
      </c>
      <c r="E214" s="7" t="s">
        <v>32</v>
      </c>
      <c r="F214" s="7" t="s">
        <v>32</v>
      </c>
      <c r="G214" s="7">
        <v>1</v>
      </c>
      <c r="H214" s="7" t="s">
        <v>39</v>
      </c>
    </row>
    <row r="215" spans="1:8" ht="14.25" customHeight="1" x14ac:dyDescent="0.3">
      <c r="A215" s="7" t="s">
        <v>528</v>
      </c>
      <c r="B215" s="7">
        <v>35.799999999999997</v>
      </c>
      <c r="C215" s="7">
        <v>7.32</v>
      </c>
      <c r="D215" s="7" t="s">
        <v>32</v>
      </c>
      <c r="E215" s="7" t="s">
        <v>32</v>
      </c>
      <c r="F215" s="7" t="s">
        <v>32</v>
      </c>
      <c r="G215" s="7">
        <v>2</v>
      </c>
      <c r="H215" s="7" t="s">
        <v>39</v>
      </c>
    </row>
    <row r="216" spans="1:8" ht="14.25" customHeight="1" x14ac:dyDescent="0.3">
      <c r="A216" s="7" t="s">
        <v>530</v>
      </c>
      <c r="B216" s="7">
        <v>49.8</v>
      </c>
      <c r="C216" s="7">
        <v>4.24</v>
      </c>
      <c r="D216" s="7" t="s">
        <v>32</v>
      </c>
      <c r="E216" s="7" t="s">
        <v>32</v>
      </c>
      <c r="F216" s="7" t="s">
        <v>32</v>
      </c>
      <c r="G216" s="7">
        <v>1</v>
      </c>
      <c r="H216" s="7" t="s">
        <v>39</v>
      </c>
    </row>
    <row r="217" spans="1:8" ht="14.25" customHeight="1" x14ac:dyDescent="0.3">
      <c r="A217" s="7" t="s">
        <v>533</v>
      </c>
      <c r="B217" s="7">
        <v>35.71</v>
      </c>
      <c r="C217" s="7">
        <v>6.84</v>
      </c>
      <c r="D217" s="7" t="s">
        <v>32</v>
      </c>
      <c r="E217" s="7" t="s">
        <v>32</v>
      </c>
      <c r="F217" s="7" t="s">
        <v>32</v>
      </c>
      <c r="G217" s="7">
        <v>2</v>
      </c>
      <c r="H217" s="7" t="s">
        <v>39</v>
      </c>
    </row>
    <row r="218" spans="1:8" ht="14.25" customHeight="1" x14ac:dyDescent="0.3">
      <c r="A218" s="7" t="s">
        <v>535</v>
      </c>
      <c r="B218" s="7">
        <v>30.8</v>
      </c>
      <c r="C218" s="7">
        <v>5.23</v>
      </c>
      <c r="D218" s="7" t="s">
        <v>39</v>
      </c>
      <c r="E218" s="7" t="s">
        <v>32</v>
      </c>
      <c r="F218" s="7" t="s">
        <v>32</v>
      </c>
      <c r="G218" s="7">
        <v>1</v>
      </c>
      <c r="H218" s="7" t="s">
        <v>39</v>
      </c>
    </row>
    <row r="219" spans="1:8" ht="14.25" customHeight="1" x14ac:dyDescent="0.3">
      <c r="A219" s="7" t="s">
        <v>537</v>
      </c>
      <c r="B219" s="7">
        <v>33.69</v>
      </c>
      <c r="C219" s="7">
        <v>9.68</v>
      </c>
      <c r="D219" s="7" t="s">
        <v>32</v>
      </c>
      <c r="E219" s="7" t="s">
        <v>32</v>
      </c>
      <c r="F219" s="7" t="s">
        <v>32</v>
      </c>
      <c r="G219" s="7" t="s">
        <v>37</v>
      </c>
      <c r="H219" s="7" t="s">
        <v>39</v>
      </c>
    </row>
    <row r="220" spans="1:8" ht="14.25" customHeight="1" x14ac:dyDescent="0.3">
      <c r="A220" s="7" t="s">
        <v>540</v>
      </c>
      <c r="B220" s="7">
        <v>42.27</v>
      </c>
      <c r="C220" s="7">
        <v>6.05</v>
      </c>
      <c r="D220" s="7" t="s">
        <v>39</v>
      </c>
      <c r="E220" s="7" t="s">
        <v>32</v>
      </c>
      <c r="F220" s="7" t="s">
        <v>32</v>
      </c>
      <c r="G220" s="7">
        <v>1</v>
      </c>
      <c r="H220" s="7" t="s">
        <v>39</v>
      </c>
    </row>
    <row r="221" spans="1:8" ht="14.25" customHeight="1" x14ac:dyDescent="0.3">
      <c r="A221" s="7" t="s">
        <v>542</v>
      </c>
      <c r="B221" s="7">
        <v>53.25</v>
      </c>
      <c r="C221" s="7">
        <v>6.11</v>
      </c>
      <c r="D221" s="7" t="s">
        <v>39</v>
      </c>
      <c r="E221" s="7" t="s">
        <v>32</v>
      </c>
      <c r="F221" s="7" t="s">
        <v>99</v>
      </c>
      <c r="G221" s="7">
        <v>1</v>
      </c>
      <c r="H221" s="7" t="s">
        <v>39</v>
      </c>
    </row>
    <row r="222" spans="1:8" ht="14.25" customHeight="1" x14ac:dyDescent="0.3">
      <c r="A222" s="7" t="s">
        <v>544</v>
      </c>
      <c r="B222" s="7">
        <v>26.8</v>
      </c>
      <c r="C222" s="7">
        <v>10.93</v>
      </c>
      <c r="D222" s="7" t="s">
        <v>39</v>
      </c>
      <c r="E222" s="7" t="s">
        <v>32</v>
      </c>
      <c r="F222" s="7" t="s">
        <v>32</v>
      </c>
      <c r="G222" s="7" t="s">
        <v>37</v>
      </c>
      <c r="H222" s="7" t="s">
        <v>32</v>
      </c>
    </row>
    <row r="223" spans="1:8" ht="14.25" customHeight="1" x14ac:dyDescent="0.3">
      <c r="A223" s="7" t="s">
        <v>547</v>
      </c>
      <c r="B223" s="7">
        <v>28.5</v>
      </c>
      <c r="C223" s="7">
        <v>5.12</v>
      </c>
      <c r="D223" s="7" t="s">
        <v>32</v>
      </c>
      <c r="E223" s="7" t="s">
        <v>32</v>
      </c>
      <c r="F223" s="7" t="s">
        <v>32</v>
      </c>
      <c r="G223" s="7">
        <v>1</v>
      </c>
      <c r="H223" s="7" t="s">
        <v>39</v>
      </c>
    </row>
    <row r="224" spans="1:8" ht="14.25" customHeight="1" x14ac:dyDescent="0.3">
      <c r="A224" s="7" t="s">
        <v>549</v>
      </c>
      <c r="B224" s="7">
        <v>22.895</v>
      </c>
      <c r="C224" s="7">
        <v>5.72</v>
      </c>
      <c r="D224" s="7" t="s">
        <v>32</v>
      </c>
      <c r="E224" s="7" t="s">
        <v>32</v>
      </c>
      <c r="F224" s="7" t="s">
        <v>32</v>
      </c>
      <c r="G224" s="7" t="s">
        <v>37</v>
      </c>
      <c r="H224" s="7" t="s">
        <v>39</v>
      </c>
    </row>
    <row r="225" spans="1:8" ht="14.25" customHeight="1" x14ac:dyDescent="0.3">
      <c r="A225" s="7" t="s">
        <v>551</v>
      </c>
      <c r="B225" s="7">
        <v>34.06</v>
      </c>
      <c r="C225" s="7">
        <v>11.83</v>
      </c>
      <c r="D225" s="7" t="s">
        <v>39</v>
      </c>
      <c r="E225" s="7" t="s">
        <v>32</v>
      </c>
      <c r="F225" s="7" t="s">
        <v>32</v>
      </c>
      <c r="G225" s="7">
        <v>1</v>
      </c>
      <c r="H225" s="7" t="s">
        <v>39</v>
      </c>
    </row>
    <row r="226" spans="1:8" ht="14.25" customHeight="1" x14ac:dyDescent="0.3">
      <c r="A226" s="7" t="s">
        <v>554</v>
      </c>
      <c r="B226" s="7">
        <v>36.409999999999997</v>
      </c>
      <c r="C226" s="7">
        <v>4.55</v>
      </c>
      <c r="D226" s="7" t="s">
        <v>32</v>
      </c>
      <c r="E226" s="7" t="s">
        <v>32</v>
      </c>
      <c r="F226" s="7" t="s">
        <v>32</v>
      </c>
      <c r="G226" s="7" t="s">
        <v>37</v>
      </c>
      <c r="H226" s="7" t="s">
        <v>39</v>
      </c>
    </row>
    <row r="227" spans="1:8" ht="14.25" customHeight="1" x14ac:dyDescent="0.3">
      <c r="A227" s="7" t="s">
        <v>556</v>
      </c>
      <c r="B227" s="7">
        <v>52.3</v>
      </c>
      <c r="C227" s="7">
        <v>4.87</v>
      </c>
      <c r="D227" s="7" t="s">
        <v>39</v>
      </c>
      <c r="E227" s="7" t="s">
        <v>32</v>
      </c>
      <c r="F227" s="7" t="s">
        <v>99</v>
      </c>
      <c r="G227" s="7">
        <v>1</v>
      </c>
      <c r="H227" s="7" t="s">
        <v>39</v>
      </c>
    </row>
    <row r="228" spans="1:8" ht="14.25" customHeight="1" x14ac:dyDescent="0.3">
      <c r="A228" s="7" t="s">
        <v>558</v>
      </c>
      <c r="B228" s="7">
        <v>52.66</v>
      </c>
      <c r="C228" s="7">
        <v>4.45</v>
      </c>
      <c r="D228" s="7" t="s">
        <v>32</v>
      </c>
      <c r="E228" s="7" t="s">
        <v>32</v>
      </c>
      <c r="F228" s="7" t="s">
        <v>32</v>
      </c>
      <c r="G228" s="7">
        <v>1</v>
      </c>
      <c r="H228" s="7" t="s">
        <v>39</v>
      </c>
    </row>
    <row r="229" spans="1:8" ht="14.25" customHeight="1" x14ac:dyDescent="0.3">
      <c r="A229" s="7" t="s">
        <v>561</v>
      </c>
      <c r="B229" s="7">
        <v>29.57</v>
      </c>
      <c r="C229" s="7">
        <v>9.42</v>
      </c>
      <c r="D229" s="7" t="s">
        <v>39</v>
      </c>
      <c r="E229" s="7" t="s">
        <v>32</v>
      </c>
      <c r="F229" s="7" t="s">
        <v>32</v>
      </c>
      <c r="G229" s="7" t="s">
        <v>37</v>
      </c>
      <c r="H229" s="7" t="s">
        <v>39</v>
      </c>
    </row>
    <row r="230" spans="1:8" ht="14.25" customHeight="1" x14ac:dyDescent="0.3">
      <c r="A230" s="7" t="s">
        <v>563</v>
      </c>
      <c r="B230" s="7">
        <v>36.99</v>
      </c>
      <c r="C230" s="7">
        <v>5.37</v>
      </c>
      <c r="D230" s="7" t="s">
        <v>39</v>
      </c>
      <c r="E230" s="7" t="s">
        <v>32</v>
      </c>
      <c r="F230" s="7" t="s">
        <v>99</v>
      </c>
      <c r="G230" s="7">
        <v>1</v>
      </c>
      <c r="H230" s="7" t="s">
        <v>39</v>
      </c>
    </row>
    <row r="231" spans="1:8" ht="14.25" customHeight="1" x14ac:dyDescent="0.3">
      <c r="A231" s="7" t="s">
        <v>565</v>
      </c>
      <c r="B231" s="7">
        <v>31.4</v>
      </c>
      <c r="C231" s="7">
        <v>4.5999999999999996</v>
      </c>
      <c r="D231" s="7" t="s">
        <v>39</v>
      </c>
      <c r="E231" s="7" t="s">
        <v>32</v>
      </c>
      <c r="F231" s="7" t="s">
        <v>32</v>
      </c>
      <c r="G231" s="7">
        <v>1</v>
      </c>
      <c r="H231" s="7" t="s">
        <v>39</v>
      </c>
    </row>
    <row r="232" spans="1:8" ht="14.25" customHeight="1" x14ac:dyDescent="0.3">
      <c r="A232" s="7" t="s">
        <v>568</v>
      </c>
      <c r="B232" s="7">
        <v>34.9</v>
      </c>
      <c r="C232" s="7">
        <v>6.22</v>
      </c>
      <c r="D232" s="7" t="s">
        <v>32</v>
      </c>
      <c r="E232" s="7" t="s">
        <v>32</v>
      </c>
      <c r="F232" s="7" t="s">
        <v>99</v>
      </c>
      <c r="G232" s="7">
        <v>1</v>
      </c>
      <c r="H232" s="7" t="s">
        <v>39</v>
      </c>
    </row>
    <row r="233" spans="1:8" ht="14.25" customHeight="1" x14ac:dyDescent="0.3">
      <c r="A233" s="7" t="s">
        <v>570</v>
      </c>
      <c r="B233" s="7">
        <v>31.13</v>
      </c>
      <c r="C233" s="7">
        <v>4.5199999999999996</v>
      </c>
      <c r="D233" s="7" t="s">
        <v>39</v>
      </c>
      <c r="E233" s="7" t="s">
        <v>32</v>
      </c>
      <c r="F233" s="7" t="s">
        <v>32</v>
      </c>
      <c r="G233" s="7">
        <v>1</v>
      </c>
      <c r="H233" s="7" t="s">
        <v>39</v>
      </c>
    </row>
    <row r="234" spans="1:8" ht="14.25" customHeight="1" x14ac:dyDescent="0.3">
      <c r="A234" s="7" t="s">
        <v>572</v>
      </c>
      <c r="B234" s="7">
        <v>34.799999999999997</v>
      </c>
      <c r="C234" s="7">
        <v>6.18</v>
      </c>
      <c r="D234" s="7" t="s">
        <v>32</v>
      </c>
      <c r="E234" s="7" t="s">
        <v>32</v>
      </c>
      <c r="F234" s="7" t="s">
        <v>99</v>
      </c>
      <c r="G234" s="7">
        <v>1</v>
      </c>
      <c r="H234" s="7" t="s">
        <v>39</v>
      </c>
    </row>
    <row r="235" spans="1:8" ht="14.25" customHeight="1" x14ac:dyDescent="0.3">
      <c r="A235" s="7" t="s">
        <v>575</v>
      </c>
      <c r="B235" s="7">
        <v>31.68</v>
      </c>
      <c r="C235" s="7">
        <v>4.4000000000000004</v>
      </c>
      <c r="D235" s="7" t="s">
        <v>32</v>
      </c>
      <c r="E235" s="7" t="s">
        <v>32</v>
      </c>
      <c r="F235" s="7" t="s">
        <v>32</v>
      </c>
      <c r="G235" s="7" t="s">
        <v>37</v>
      </c>
      <c r="H235" s="7" t="s">
        <v>39</v>
      </c>
    </row>
    <row r="236" spans="1:8" ht="14.25" customHeight="1" x14ac:dyDescent="0.3">
      <c r="A236" s="7" t="s">
        <v>577</v>
      </c>
      <c r="B236" s="7">
        <v>33.534999999999997</v>
      </c>
      <c r="C236" s="7">
        <v>6.23</v>
      </c>
      <c r="D236" s="7" t="s">
        <v>32</v>
      </c>
      <c r="E236" s="7" t="s">
        <v>39</v>
      </c>
      <c r="F236" s="7" t="s">
        <v>32</v>
      </c>
      <c r="G236" s="7">
        <v>1</v>
      </c>
      <c r="H236" s="7" t="s">
        <v>39</v>
      </c>
    </row>
    <row r="237" spans="1:8" ht="14.25" customHeight="1" x14ac:dyDescent="0.3">
      <c r="A237" s="7" t="s">
        <v>579</v>
      </c>
      <c r="B237" s="7">
        <v>31.92</v>
      </c>
      <c r="C237" s="7">
        <v>5.33</v>
      </c>
      <c r="D237" s="7" t="s">
        <v>39</v>
      </c>
      <c r="E237" s="7" t="s">
        <v>32</v>
      </c>
      <c r="F237" s="7" t="s">
        <v>32</v>
      </c>
      <c r="G237" s="7" t="s">
        <v>37</v>
      </c>
      <c r="H237" s="7" t="s">
        <v>39</v>
      </c>
    </row>
    <row r="238" spans="1:8" ht="14.25" customHeight="1" x14ac:dyDescent="0.3">
      <c r="A238" s="7" t="s">
        <v>582</v>
      </c>
      <c r="B238" s="7">
        <v>32.700000000000003</v>
      </c>
      <c r="C238" s="7">
        <v>4.09</v>
      </c>
      <c r="D238" s="7" t="s">
        <v>32</v>
      </c>
      <c r="E238" s="7" t="s">
        <v>32</v>
      </c>
      <c r="F238" s="7" t="s">
        <v>32</v>
      </c>
      <c r="G238" s="7">
        <v>1</v>
      </c>
      <c r="H238" s="7" t="s">
        <v>39</v>
      </c>
    </row>
    <row r="239" spans="1:8" ht="14.25" customHeight="1" x14ac:dyDescent="0.3">
      <c r="A239" s="7" t="s">
        <v>584</v>
      </c>
      <c r="B239" s="7">
        <v>41.25</v>
      </c>
      <c r="C239" s="7">
        <v>5.19</v>
      </c>
      <c r="D239" s="7" t="s">
        <v>32</v>
      </c>
      <c r="E239" s="7" t="s">
        <v>32</v>
      </c>
      <c r="F239" s="7" t="s">
        <v>32</v>
      </c>
      <c r="G239" s="7" t="s">
        <v>37</v>
      </c>
      <c r="H239" s="7" t="s">
        <v>39</v>
      </c>
    </row>
    <row r="240" spans="1:8" ht="14.25" customHeight="1" x14ac:dyDescent="0.3">
      <c r="A240" s="7" t="s">
        <v>586</v>
      </c>
      <c r="B240" s="7">
        <v>33.11</v>
      </c>
      <c r="C240" s="7">
        <v>4.12</v>
      </c>
      <c r="D240" s="7" t="s">
        <v>32</v>
      </c>
      <c r="E240" s="7" t="s">
        <v>32</v>
      </c>
      <c r="F240" s="7" t="s">
        <v>99</v>
      </c>
      <c r="G240" s="7">
        <v>1</v>
      </c>
      <c r="H240" s="7" t="s">
        <v>39</v>
      </c>
    </row>
    <row r="241" spans="1:8" ht="14.25" customHeight="1" x14ac:dyDescent="0.3">
      <c r="A241" s="7" t="s">
        <v>589</v>
      </c>
      <c r="B241" s="7">
        <v>36.159999999999997</v>
      </c>
      <c r="C241" s="7">
        <v>5.0999999999999996</v>
      </c>
      <c r="D241" s="7" t="s">
        <v>32</v>
      </c>
      <c r="E241" s="7" t="s">
        <v>32</v>
      </c>
      <c r="F241" s="7" t="s">
        <v>32</v>
      </c>
      <c r="G241" s="7">
        <v>1</v>
      </c>
      <c r="H241" s="7" t="s">
        <v>39</v>
      </c>
    </row>
    <row r="242" spans="1:8" ht="14.25" customHeight="1" x14ac:dyDescent="0.3">
      <c r="A242" s="7" t="s">
        <v>591</v>
      </c>
      <c r="B242" s="7">
        <v>33.72</v>
      </c>
      <c r="C242" s="7">
        <v>6.21</v>
      </c>
      <c r="D242" s="7" t="s">
        <v>39</v>
      </c>
      <c r="E242" s="7" t="s">
        <v>32</v>
      </c>
      <c r="F242" s="7" t="s">
        <v>99</v>
      </c>
      <c r="G242" s="7">
        <v>1</v>
      </c>
      <c r="H242" s="7" t="s">
        <v>39</v>
      </c>
    </row>
    <row r="243" spans="1:8" ht="14.25" customHeight="1" x14ac:dyDescent="0.3">
      <c r="A243" s="7" t="s">
        <v>593</v>
      </c>
      <c r="B243" s="7">
        <v>37.74</v>
      </c>
      <c r="C243" s="7">
        <v>9.5299999999999994</v>
      </c>
      <c r="D243" s="7" t="s">
        <v>39</v>
      </c>
      <c r="E243" s="7" t="s">
        <v>32</v>
      </c>
      <c r="F243" s="7" t="s">
        <v>32</v>
      </c>
      <c r="G243" s="7">
        <v>1</v>
      </c>
      <c r="H243" s="7" t="s">
        <v>39</v>
      </c>
    </row>
    <row r="244" spans="1:8" ht="14.25" customHeight="1" x14ac:dyDescent="0.3">
      <c r="A244" s="7" t="s">
        <v>596</v>
      </c>
      <c r="B244" s="7">
        <v>48.75</v>
      </c>
      <c r="C244" s="7">
        <v>4.6399999999999997</v>
      </c>
      <c r="D244" s="7" t="s">
        <v>39</v>
      </c>
      <c r="E244" s="7" t="s">
        <v>32</v>
      </c>
      <c r="F244" s="7" t="s">
        <v>32</v>
      </c>
      <c r="G244" s="7">
        <v>1</v>
      </c>
      <c r="H244" s="7" t="s">
        <v>39</v>
      </c>
    </row>
    <row r="245" spans="1:8" ht="14.25" customHeight="1" x14ac:dyDescent="0.3">
      <c r="A245" s="7" t="s">
        <v>598</v>
      </c>
      <c r="B245" s="7">
        <v>31.065000000000001</v>
      </c>
      <c r="C245" s="7">
        <v>5.05</v>
      </c>
      <c r="D245" s="7" t="s">
        <v>32</v>
      </c>
      <c r="E245" s="7" t="s">
        <v>32</v>
      </c>
      <c r="F245" s="7" t="s">
        <v>32</v>
      </c>
      <c r="G245" s="7">
        <v>1</v>
      </c>
      <c r="H245" s="7" t="s">
        <v>39</v>
      </c>
    </row>
    <row r="246" spans="1:8" ht="14.25" customHeight="1" x14ac:dyDescent="0.3">
      <c r="A246" s="7" t="s">
        <v>603</v>
      </c>
      <c r="B246" s="7">
        <v>23.55</v>
      </c>
      <c r="C246" s="7">
        <v>10.38</v>
      </c>
      <c r="D246" s="7" t="s">
        <v>32</v>
      </c>
      <c r="E246" s="7" t="s">
        <v>32</v>
      </c>
      <c r="F246" s="7" t="s">
        <v>32</v>
      </c>
      <c r="G246" s="7" t="s">
        <v>37</v>
      </c>
      <c r="H246" s="7" t="s">
        <v>39</v>
      </c>
    </row>
    <row r="247" spans="1:8" ht="14.25" customHeight="1" x14ac:dyDescent="0.3">
      <c r="A247" s="7" t="s">
        <v>606</v>
      </c>
      <c r="B247" s="7">
        <v>30.18</v>
      </c>
      <c r="C247" s="7">
        <v>8.31</v>
      </c>
      <c r="D247" s="7" t="s">
        <v>39</v>
      </c>
      <c r="E247" s="7" t="s">
        <v>32</v>
      </c>
      <c r="F247" s="7" t="s">
        <v>32</v>
      </c>
      <c r="G247" s="7">
        <v>1</v>
      </c>
      <c r="H247" s="7" t="s">
        <v>39</v>
      </c>
    </row>
    <row r="248" spans="1:8" ht="14.25" customHeight="1" x14ac:dyDescent="0.3">
      <c r="A248" s="7" t="s">
        <v>608</v>
      </c>
      <c r="B248" s="7">
        <v>29.94</v>
      </c>
      <c r="C248" s="7">
        <v>7.59</v>
      </c>
      <c r="D248" s="7" t="s">
        <v>32</v>
      </c>
      <c r="E248" s="7" t="s">
        <v>32</v>
      </c>
      <c r="F248" s="7" t="s">
        <v>32</v>
      </c>
      <c r="G248" s="7" t="s">
        <v>37</v>
      </c>
      <c r="H248" s="7" t="s">
        <v>39</v>
      </c>
    </row>
    <row r="249" spans="1:8" ht="14.25" customHeight="1" x14ac:dyDescent="0.3">
      <c r="A249" s="7" t="s">
        <v>611</v>
      </c>
      <c r="B249" s="7">
        <v>31.4</v>
      </c>
      <c r="C249" s="7">
        <v>5.49</v>
      </c>
      <c r="D249" s="7" t="s">
        <v>32</v>
      </c>
      <c r="E249" s="7" t="s">
        <v>32</v>
      </c>
      <c r="F249" s="7" t="s">
        <v>32</v>
      </c>
      <c r="G249" s="7" t="s">
        <v>37</v>
      </c>
      <c r="H249" s="7" t="s">
        <v>39</v>
      </c>
    </row>
    <row r="250" spans="1:8" ht="14.25" customHeight="1" x14ac:dyDescent="0.3">
      <c r="A250" s="7" t="s">
        <v>613</v>
      </c>
      <c r="B250" s="7">
        <v>53.06</v>
      </c>
      <c r="C250" s="7">
        <v>11.68</v>
      </c>
      <c r="D250" s="7" t="s">
        <v>32</v>
      </c>
      <c r="E250" s="7" t="s">
        <v>32</v>
      </c>
      <c r="F250" s="7" t="s">
        <v>32</v>
      </c>
      <c r="G250" s="7" t="s">
        <v>37</v>
      </c>
      <c r="H250" s="7" t="s">
        <v>39</v>
      </c>
    </row>
    <row r="251" spans="1:8" ht="14.25" customHeight="1" x14ac:dyDescent="0.3">
      <c r="A251" s="7" t="s">
        <v>616</v>
      </c>
      <c r="B251" s="7">
        <v>30.25</v>
      </c>
      <c r="C251" s="7">
        <v>4.1900000000000004</v>
      </c>
      <c r="D251" s="7" t="s">
        <v>32</v>
      </c>
      <c r="E251" s="7" t="s">
        <v>32</v>
      </c>
      <c r="F251" s="7" t="s">
        <v>32</v>
      </c>
      <c r="G251" s="7">
        <v>2</v>
      </c>
      <c r="H251" s="7" t="s">
        <v>39</v>
      </c>
    </row>
    <row r="252" spans="1:8" ht="14.25" customHeight="1" x14ac:dyDescent="0.3">
      <c r="A252" s="7" t="s">
        <v>618</v>
      </c>
      <c r="B252" s="7">
        <v>46.68</v>
      </c>
      <c r="C252" s="7">
        <v>4.01</v>
      </c>
      <c r="D252" s="7" t="s">
        <v>32</v>
      </c>
      <c r="E252" s="7" t="s">
        <v>32</v>
      </c>
      <c r="F252" s="7" t="s">
        <v>32</v>
      </c>
      <c r="G252" s="7" t="s">
        <v>37</v>
      </c>
      <c r="H252" s="7" t="s">
        <v>39</v>
      </c>
    </row>
    <row r="253" spans="1:8" ht="14.25" customHeight="1" x14ac:dyDescent="0.3">
      <c r="A253" s="7" t="s">
        <v>620</v>
      </c>
      <c r="B253" s="7">
        <v>30.4</v>
      </c>
      <c r="C253" s="7">
        <v>5.91</v>
      </c>
      <c r="D253" s="7" t="s">
        <v>32</v>
      </c>
      <c r="E253" s="7" t="s">
        <v>39</v>
      </c>
      <c r="F253" s="7" t="s">
        <v>32</v>
      </c>
      <c r="G253" s="7">
        <v>2</v>
      </c>
      <c r="H253" s="7" t="s">
        <v>39</v>
      </c>
    </row>
    <row r="254" spans="1:8" ht="14.25" customHeight="1" x14ac:dyDescent="0.3">
      <c r="A254" s="7" t="s">
        <v>623</v>
      </c>
      <c r="B254" s="7">
        <v>30.2</v>
      </c>
      <c r="C254" s="7">
        <v>4.47</v>
      </c>
      <c r="D254" s="7" t="s">
        <v>39</v>
      </c>
      <c r="E254" s="7" t="s">
        <v>32</v>
      </c>
      <c r="F254" s="7" t="s">
        <v>99</v>
      </c>
      <c r="G254" s="7">
        <v>1</v>
      </c>
      <c r="H254" s="7" t="s">
        <v>39</v>
      </c>
    </row>
    <row r="255" spans="1:8" ht="14.25" customHeight="1" x14ac:dyDescent="0.3">
      <c r="A255" s="7" t="s">
        <v>625</v>
      </c>
      <c r="B255" s="7">
        <v>51.18</v>
      </c>
      <c r="C255" s="7">
        <v>4.5599999999999996</v>
      </c>
      <c r="D255" s="7" t="s">
        <v>39</v>
      </c>
      <c r="E255" s="7" t="s">
        <v>39</v>
      </c>
      <c r="F255" s="7" t="s">
        <v>32</v>
      </c>
      <c r="G255" s="7">
        <v>2</v>
      </c>
      <c r="H255" s="7" t="s">
        <v>39</v>
      </c>
    </row>
    <row r="256" spans="1:8" ht="14.25" customHeight="1" x14ac:dyDescent="0.3">
      <c r="A256" s="7" t="s">
        <v>628</v>
      </c>
      <c r="B256" s="7">
        <v>22.18</v>
      </c>
      <c r="C256" s="7">
        <v>9.9</v>
      </c>
      <c r="D256" s="7" t="s">
        <v>32</v>
      </c>
      <c r="E256" s="7" t="s">
        <v>32</v>
      </c>
      <c r="F256" s="7" t="s">
        <v>32</v>
      </c>
      <c r="G256" s="7" t="s">
        <v>37</v>
      </c>
      <c r="H256" s="7" t="s">
        <v>39</v>
      </c>
    </row>
    <row r="257" spans="1:8" ht="14.25" customHeight="1" x14ac:dyDescent="0.3">
      <c r="A257" s="7" t="s">
        <v>630</v>
      </c>
      <c r="B257" s="7">
        <v>31.92</v>
      </c>
      <c r="C257" s="7">
        <v>5.1100000000000003</v>
      </c>
      <c r="D257" s="7" t="s">
        <v>32</v>
      </c>
      <c r="E257" s="7" t="s">
        <v>32</v>
      </c>
      <c r="F257" s="7" t="s">
        <v>99</v>
      </c>
      <c r="G257" s="7">
        <v>1</v>
      </c>
      <c r="H257" s="7" t="s">
        <v>39</v>
      </c>
    </row>
    <row r="258" spans="1:8" ht="14.25" customHeight="1" x14ac:dyDescent="0.3">
      <c r="A258" s="7" t="s">
        <v>633</v>
      </c>
      <c r="B258" s="7">
        <v>31.73</v>
      </c>
      <c r="C258" s="7">
        <v>5.73</v>
      </c>
      <c r="D258" s="7" t="s">
        <v>32</v>
      </c>
      <c r="E258" s="7" t="s">
        <v>39</v>
      </c>
      <c r="F258" s="7" t="s">
        <v>32</v>
      </c>
      <c r="G258" s="7">
        <v>1</v>
      </c>
      <c r="H258" s="7" t="s">
        <v>39</v>
      </c>
    </row>
    <row r="259" spans="1:8" ht="14.25" customHeight="1" x14ac:dyDescent="0.3">
      <c r="A259" s="7" t="s">
        <v>635</v>
      </c>
      <c r="B259" s="7">
        <v>45.52</v>
      </c>
      <c r="C259" s="7">
        <v>6.04</v>
      </c>
      <c r="D259" s="7" t="s">
        <v>32</v>
      </c>
      <c r="E259" s="7" t="s">
        <v>32</v>
      </c>
      <c r="F259" s="7" t="s">
        <v>99</v>
      </c>
      <c r="G259" s="7">
        <v>1</v>
      </c>
      <c r="H259" s="7" t="s">
        <v>39</v>
      </c>
    </row>
    <row r="260" spans="1:8" ht="14.25" customHeight="1" x14ac:dyDescent="0.3">
      <c r="A260" s="7" t="s">
        <v>637</v>
      </c>
      <c r="B260" s="7">
        <v>52.81</v>
      </c>
      <c r="C260" s="7">
        <v>5.19</v>
      </c>
      <c r="D260" s="7" t="s">
        <v>32</v>
      </c>
      <c r="E260" s="7" t="s">
        <v>32</v>
      </c>
      <c r="F260" s="7" t="s">
        <v>99</v>
      </c>
      <c r="G260" s="7">
        <v>1</v>
      </c>
      <c r="H260" s="7" t="s">
        <v>39</v>
      </c>
    </row>
    <row r="261" spans="1:8" ht="14.25" customHeight="1" x14ac:dyDescent="0.3">
      <c r="A261" s="7" t="s">
        <v>640</v>
      </c>
      <c r="B261" s="7">
        <v>33.58</v>
      </c>
      <c r="C261" s="7">
        <v>5.56</v>
      </c>
      <c r="D261" s="7" t="s">
        <v>32</v>
      </c>
      <c r="E261" s="7" t="s">
        <v>32</v>
      </c>
      <c r="F261" s="7" t="s">
        <v>32</v>
      </c>
      <c r="G261" s="7">
        <v>1</v>
      </c>
      <c r="H261" s="7" t="s">
        <v>39</v>
      </c>
    </row>
    <row r="262" spans="1:8" ht="14.25" customHeight="1" x14ac:dyDescent="0.3">
      <c r="A262" s="7" t="s">
        <v>642</v>
      </c>
      <c r="B262" s="7">
        <v>30.684999999999999</v>
      </c>
      <c r="C262" s="7">
        <v>8.23</v>
      </c>
      <c r="D262" s="7" t="s">
        <v>32</v>
      </c>
      <c r="E262" s="7" t="s">
        <v>32</v>
      </c>
      <c r="F262" s="7" t="s">
        <v>32</v>
      </c>
      <c r="G262" s="7" t="s">
        <v>37</v>
      </c>
      <c r="H262" s="7" t="s">
        <v>39</v>
      </c>
    </row>
    <row r="263" spans="1:8" ht="14.25" customHeight="1" x14ac:dyDescent="0.3">
      <c r="A263" s="7" t="s">
        <v>645</v>
      </c>
      <c r="B263" s="7">
        <v>37.524999999999999</v>
      </c>
      <c r="C263" s="7">
        <v>9.0299999999999994</v>
      </c>
      <c r="D263" s="7" t="s">
        <v>39</v>
      </c>
      <c r="E263" s="7" t="s">
        <v>32</v>
      </c>
      <c r="F263" s="7" t="s">
        <v>32</v>
      </c>
      <c r="G263" s="7">
        <v>2</v>
      </c>
      <c r="H263" s="7" t="s">
        <v>32</v>
      </c>
    </row>
    <row r="264" spans="1:8" ht="14.25" customHeight="1" x14ac:dyDescent="0.3">
      <c r="A264" s="7" t="s">
        <v>647</v>
      </c>
      <c r="B264" s="7">
        <v>34.5</v>
      </c>
      <c r="C264" s="7">
        <v>4.07</v>
      </c>
      <c r="D264" s="7" t="s">
        <v>39</v>
      </c>
      <c r="E264" s="7" t="s">
        <v>32</v>
      </c>
      <c r="F264" s="7" t="s">
        <v>32</v>
      </c>
      <c r="G264" s="7" t="s">
        <v>37</v>
      </c>
      <c r="H264" s="7" t="s">
        <v>39</v>
      </c>
    </row>
    <row r="265" spans="1:8" ht="14.25" customHeight="1" x14ac:dyDescent="0.3">
      <c r="A265" s="7" t="s">
        <v>650</v>
      </c>
      <c r="B265" s="7">
        <v>28.16</v>
      </c>
      <c r="C265" s="7">
        <v>5.77</v>
      </c>
      <c r="D265" s="7" t="s">
        <v>32</v>
      </c>
      <c r="E265" s="7" t="s">
        <v>32</v>
      </c>
      <c r="F265" s="7" t="s">
        <v>32</v>
      </c>
      <c r="G265" s="7">
        <v>2</v>
      </c>
      <c r="H265" s="7" t="s">
        <v>39</v>
      </c>
    </row>
    <row r="266" spans="1:8" ht="14.25" customHeight="1" x14ac:dyDescent="0.3">
      <c r="A266" s="7" t="s">
        <v>652</v>
      </c>
      <c r="B266" s="7">
        <v>30.02</v>
      </c>
      <c r="C266" s="7">
        <v>5.98</v>
      </c>
      <c r="D266" s="7" t="s">
        <v>32</v>
      </c>
      <c r="E266" s="7" t="s">
        <v>32</v>
      </c>
      <c r="F266" s="7" t="s">
        <v>99</v>
      </c>
      <c r="G266" s="7">
        <v>1</v>
      </c>
      <c r="H266" s="7" t="s">
        <v>39</v>
      </c>
    </row>
    <row r="267" spans="1:8" ht="14.25" customHeight="1" x14ac:dyDescent="0.3">
      <c r="A267" s="7" t="s">
        <v>654</v>
      </c>
      <c r="B267" s="7">
        <v>37.82</v>
      </c>
      <c r="C267" s="7">
        <v>6.01</v>
      </c>
      <c r="D267" s="7" t="s">
        <v>32</v>
      </c>
      <c r="E267" s="7" t="s">
        <v>32</v>
      </c>
      <c r="F267" s="7" t="s">
        <v>32</v>
      </c>
      <c r="G267" s="7" t="s">
        <v>37</v>
      </c>
      <c r="H267" s="7" t="s">
        <v>39</v>
      </c>
    </row>
    <row r="268" spans="1:8" ht="14.25" customHeight="1" x14ac:dyDescent="0.3">
      <c r="A268" s="7" t="s">
        <v>657</v>
      </c>
      <c r="B268" s="7">
        <v>33.14</v>
      </c>
      <c r="C268" s="7">
        <v>5.67</v>
      </c>
      <c r="D268" s="7" t="s">
        <v>39</v>
      </c>
      <c r="E268" s="7" t="s">
        <v>32</v>
      </c>
      <c r="F268" s="7" t="s">
        <v>32</v>
      </c>
      <c r="G268" s="7" t="s">
        <v>37</v>
      </c>
      <c r="H268" s="7" t="s">
        <v>39</v>
      </c>
    </row>
    <row r="269" spans="1:8" ht="14.25" customHeight="1" x14ac:dyDescent="0.3">
      <c r="A269" s="7" t="s">
        <v>659</v>
      </c>
      <c r="B269" s="7">
        <v>25.14</v>
      </c>
      <c r="C269" s="7">
        <v>6.02</v>
      </c>
      <c r="D269" s="7" t="s">
        <v>39</v>
      </c>
      <c r="E269" s="7" t="s">
        <v>32</v>
      </c>
      <c r="F269" s="7" t="s">
        <v>99</v>
      </c>
      <c r="G269" s="7">
        <v>1</v>
      </c>
      <c r="H269" s="7" t="s">
        <v>39</v>
      </c>
    </row>
    <row r="270" spans="1:8" ht="14.25" customHeight="1" x14ac:dyDescent="0.3">
      <c r="A270" s="7" t="s">
        <v>662</v>
      </c>
      <c r="B270" s="7">
        <v>20.18</v>
      </c>
      <c r="C270" s="7">
        <v>11.19</v>
      </c>
      <c r="D270" s="7" t="s">
        <v>32</v>
      </c>
      <c r="E270" s="7" t="s">
        <v>32</v>
      </c>
      <c r="F270" s="7" t="s">
        <v>32</v>
      </c>
      <c r="G270" s="7" t="s">
        <v>37</v>
      </c>
      <c r="H270" s="7" t="s">
        <v>39</v>
      </c>
    </row>
    <row r="271" spans="1:8" ht="14.25" customHeight="1" x14ac:dyDescent="0.3">
      <c r="A271" s="7" t="s">
        <v>664</v>
      </c>
      <c r="B271" s="7">
        <v>44.36</v>
      </c>
      <c r="C271" s="7">
        <v>5.1100000000000003</v>
      </c>
      <c r="D271" s="7" t="s">
        <v>32</v>
      </c>
      <c r="E271" s="7" t="s">
        <v>32</v>
      </c>
      <c r="F271" s="7" t="s">
        <v>32</v>
      </c>
      <c r="G271" s="7" t="s">
        <v>37</v>
      </c>
      <c r="H271" s="7" t="s">
        <v>39</v>
      </c>
    </row>
    <row r="272" spans="1:8" ht="14.25" customHeight="1" x14ac:dyDescent="0.3">
      <c r="A272" s="7" t="s">
        <v>666</v>
      </c>
      <c r="B272" s="7">
        <v>23.82</v>
      </c>
      <c r="C272" s="7">
        <v>10.85</v>
      </c>
      <c r="D272" s="7" t="s">
        <v>39</v>
      </c>
      <c r="E272" s="7" t="s">
        <v>32</v>
      </c>
      <c r="F272" s="7" t="s">
        <v>32</v>
      </c>
      <c r="G272" s="7" t="s">
        <v>37</v>
      </c>
      <c r="H272" s="7" t="s">
        <v>39</v>
      </c>
    </row>
    <row r="273" spans="1:8" ht="14.25" customHeight="1" x14ac:dyDescent="0.3">
      <c r="A273" s="7" t="s">
        <v>669</v>
      </c>
      <c r="B273" s="7">
        <v>45</v>
      </c>
      <c r="C273" s="7">
        <v>5.24</v>
      </c>
      <c r="D273" s="7" t="s">
        <v>39</v>
      </c>
      <c r="E273" s="7" t="s">
        <v>32</v>
      </c>
      <c r="F273" s="7" t="s">
        <v>32</v>
      </c>
      <c r="G273" s="7">
        <v>1</v>
      </c>
      <c r="H273" s="7" t="s">
        <v>39</v>
      </c>
    </row>
    <row r="274" spans="1:8" ht="14.25" customHeight="1" x14ac:dyDescent="0.3">
      <c r="A274" s="7" t="s">
        <v>671</v>
      </c>
      <c r="B274" s="7">
        <v>26.62</v>
      </c>
      <c r="C274" s="7">
        <v>10.08</v>
      </c>
      <c r="D274" s="7" t="s">
        <v>32</v>
      </c>
      <c r="E274" s="7" t="s">
        <v>32</v>
      </c>
      <c r="F274" s="7" t="s">
        <v>32</v>
      </c>
      <c r="G274" s="7" t="s">
        <v>37</v>
      </c>
      <c r="H274" s="7" t="s">
        <v>39</v>
      </c>
    </row>
    <row r="275" spans="1:8" ht="14.25" customHeight="1" x14ac:dyDescent="0.3">
      <c r="A275" s="7" t="s">
        <v>673</v>
      </c>
      <c r="B275" s="7">
        <v>32.67</v>
      </c>
      <c r="C275" s="7">
        <v>10.97</v>
      </c>
      <c r="D275" s="7" t="s">
        <v>39</v>
      </c>
      <c r="E275" s="7" t="s">
        <v>32</v>
      </c>
      <c r="F275" s="7" t="s">
        <v>32</v>
      </c>
      <c r="G275" s="7" t="s">
        <v>37</v>
      </c>
      <c r="H275" s="7" t="s">
        <v>39</v>
      </c>
    </row>
    <row r="276" spans="1:8" ht="14.25" customHeight="1" x14ac:dyDescent="0.3">
      <c r="A276" s="7" t="s">
        <v>676</v>
      </c>
      <c r="B276" s="7">
        <v>44.44</v>
      </c>
      <c r="C276" s="7">
        <v>4.9000000000000004</v>
      </c>
      <c r="D276" s="7" t="s">
        <v>39</v>
      </c>
      <c r="E276" s="7" t="s">
        <v>32</v>
      </c>
      <c r="F276" s="7" t="s">
        <v>32</v>
      </c>
      <c r="G276" s="7">
        <v>1</v>
      </c>
      <c r="H276" s="7" t="s">
        <v>39</v>
      </c>
    </row>
    <row r="277" spans="1:8" ht="14.25" customHeight="1" x14ac:dyDescent="0.3">
      <c r="A277" s="7" t="s">
        <v>678</v>
      </c>
      <c r="B277" s="7">
        <v>28.31</v>
      </c>
      <c r="C277" s="7">
        <v>5.33</v>
      </c>
      <c r="D277" s="7" t="s">
        <v>32</v>
      </c>
      <c r="E277" s="7" t="s">
        <v>32</v>
      </c>
      <c r="F277" s="7" t="s">
        <v>32</v>
      </c>
      <c r="G277" s="7" t="s">
        <v>37</v>
      </c>
      <c r="H277" s="7" t="s">
        <v>39</v>
      </c>
    </row>
    <row r="278" spans="1:8" ht="14.25" customHeight="1" x14ac:dyDescent="0.3">
      <c r="A278" s="7" t="s">
        <v>680</v>
      </c>
      <c r="B278" s="7">
        <v>25.05</v>
      </c>
      <c r="C278" s="7">
        <v>4.6100000000000003</v>
      </c>
      <c r="D278" s="7" t="s">
        <v>32</v>
      </c>
      <c r="E278" s="7" t="s">
        <v>32</v>
      </c>
      <c r="F278" s="7" t="s">
        <v>32</v>
      </c>
      <c r="G278" s="7">
        <v>2</v>
      </c>
      <c r="H278" s="7" t="s">
        <v>39</v>
      </c>
    </row>
    <row r="279" spans="1:8" ht="14.25" customHeight="1" x14ac:dyDescent="0.3">
      <c r="A279" s="7" t="s">
        <v>683</v>
      </c>
      <c r="B279" s="7">
        <v>28.34</v>
      </c>
      <c r="C279" s="7">
        <v>8.18</v>
      </c>
      <c r="D279" s="7" t="s">
        <v>32</v>
      </c>
      <c r="E279" s="7" t="s">
        <v>32</v>
      </c>
      <c r="F279" s="7" t="s">
        <v>32</v>
      </c>
      <c r="G279" s="7" t="s">
        <v>37</v>
      </c>
      <c r="H279" s="7" t="s">
        <v>39</v>
      </c>
    </row>
    <row r="280" spans="1:8" ht="14.25" customHeight="1" x14ac:dyDescent="0.3">
      <c r="A280" s="7" t="s">
        <v>685</v>
      </c>
      <c r="B280" s="7">
        <v>17.765000000000001</v>
      </c>
      <c r="C280" s="7">
        <v>5.62</v>
      </c>
      <c r="D280" s="7" t="s">
        <v>32</v>
      </c>
      <c r="E280" s="7" t="s">
        <v>32</v>
      </c>
      <c r="F280" s="7" t="s">
        <v>32</v>
      </c>
      <c r="G280" s="7" t="s">
        <v>37</v>
      </c>
      <c r="H280" s="7" t="s">
        <v>39</v>
      </c>
    </row>
    <row r="281" spans="1:8" ht="14.25" customHeight="1" x14ac:dyDescent="0.3">
      <c r="A281" s="7" t="s">
        <v>688</v>
      </c>
      <c r="B281" s="7">
        <v>36.119999999999997</v>
      </c>
      <c r="C281" s="7">
        <v>5.82</v>
      </c>
      <c r="D281" s="7" t="s">
        <v>32</v>
      </c>
      <c r="E281" s="7" t="s">
        <v>32</v>
      </c>
      <c r="F281" s="7" t="s">
        <v>32</v>
      </c>
      <c r="G281" s="7" t="s">
        <v>37</v>
      </c>
      <c r="H281" s="7" t="s">
        <v>39</v>
      </c>
    </row>
    <row r="282" spans="1:8" ht="14.25" customHeight="1" x14ac:dyDescent="0.3">
      <c r="A282" s="7" t="s">
        <v>690</v>
      </c>
      <c r="B282" s="7">
        <v>23.19</v>
      </c>
      <c r="C282" s="7">
        <v>7.66</v>
      </c>
      <c r="D282" s="7" t="s">
        <v>32</v>
      </c>
      <c r="E282" s="7" t="s">
        <v>32</v>
      </c>
      <c r="F282" s="7" t="s">
        <v>32</v>
      </c>
      <c r="G282" s="7" t="s">
        <v>37</v>
      </c>
      <c r="H282" s="7" t="s">
        <v>39</v>
      </c>
    </row>
    <row r="283" spans="1:8" ht="14.25" customHeight="1" x14ac:dyDescent="0.3">
      <c r="A283" s="7" t="s">
        <v>692</v>
      </c>
      <c r="B283" s="7">
        <v>35.99</v>
      </c>
      <c r="C283" s="7">
        <v>4.2300000000000004</v>
      </c>
      <c r="D283" s="7" t="s">
        <v>32</v>
      </c>
      <c r="E283" s="7" t="s">
        <v>32</v>
      </c>
      <c r="F283" s="7" t="s">
        <v>32</v>
      </c>
      <c r="G283" s="7" t="s">
        <v>37</v>
      </c>
      <c r="H283" s="7" t="s">
        <v>39</v>
      </c>
    </row>
    <row r="284" spans="1:8" ht="14.25" customHeight="1" x14ac:dyDescent="0.3">
      <c r="A284" s="7" t="s">
        <v>695</v>
      </c>
      <c r="B284" s="7">
        <v>30.25</v>
      </c>
      <c r="C284" s="7">
        <v>5.58</v>
      </c>
      <c r="D284" s="7" t="s">
        <v>32</v>
      </c>
      <c r="E284" s="7" t="s">
        <v>32</v>
      </c>
      <c r="F284" s="7" t="s">
        <v>99</v>
      </c>
      <c r="G284" s="7">
        <v>1</v>
      </c>
      <c r="H284" s="7" t="s">
        <v>39</v>
      </c>
    </row>
    <row r="285" spans="1:8" ht="14.25" customHeight="1" x14ac:dyDescent="0.3">
      <c r="A285" s="7" t="s">
        <v>697</v>
      </c>
      <c r="B285" s="7">
        <v>26.24</v>
      </c>
      <c r="C285" s="7">
        <v>6.26</v>
      </c>
      <c r="D285" s="7" t="s">
        <v>39</v>
      </c>
      <c r="E285" s="7" t="s">
        <v>32</v>
      </c>
      <c r="F285" s="7" t="s">
        <v>32</v>
      </c>
      <c r="G285" s="7" t="s">
        <v>37</v>
      </c>
      <c r="H285" s="7" t="s">
        <v>39</v>
      </c>
    </row>
    <row r="286" spans="1:8" ht="14.25" customHeight="1" x14ac:dyDescent="0.3">
      <c r="A286" s="7" t="s">
        <v>700</v>
      </c>
      <c r="B286" s="7">
        <v>31.36</v>
      </c>
      <c r="C286" s="7">
        <v>10.6</v>
      </c>
      <c r="D286" s="7" t="s">
        <v>39</v>
      </c>
      <c r="E286" s="7" t="s">
        <v>32</v>
      </c>
      <c r="F286" s="7" t="s">
        <v>32</v>
      </c>
      <c r="G286" s="7" t="s">
        <v>37</v>
      </c>
      <c r="H286" s="7" t="s">
        <v>39</v>
      </c>
    </row>
    <row r="287" spans="1:8" ht="14.25" customHeight="1" x14ac:dyDescent="0.3">
      <c r="A287" s="7" t="s">
        <v>702</v>
      </c>
      <c r="B287" s="7">
        <v>25.69</v>
      </c>
      <c r="C287" s="7">
        <v>4.78</v>
      </c>
      <c r="D287" s="7" t="s">
        <v>39</v>
      </c>
      <c r="E287" s="7" t="s">
        <v>32</v>
      </c>
      <c r="F287" s="7" t="s">
        <v>32</v>
      </c>
      <c r="G287" s="7" t="s">
        <v>37</v>
      </c>
      <c r="H287" s="7" t="s">
        <v>39</v>
      </c>
    </row>
    <row r="288" spans="1:8" ht="14.25" customHeight="1" x14ac:dyDescent="0.3">
      <c r="A288" s="7" t="s">
        <v>704</v>
      </c>
      <c r="B288" s="7">
        <v>25.46</v>
      </c>
      <c r="C288" s="7">
        <v>6.03</v>
      </c>
      <c r="D288" s="7" t="s">
        <v>32</v>
      </c>
      <c r="E288" s="7" t="s">
        <v>32</v>
      </c>
      <c r="F288" s="7" t="s">
        <v>32</v>
      </c>
      <c r="G288" s="7">
        <v>2</v>
      </c>
      <c r="H288" s="7" t="s">
        <v>39</v>
      </c>
    </row>
    <row r="289" spans="1:8" ht="14.25" customHeight="1" x14ac:dyDescent="0.3">
      <c r="A289" s="7" t="s">
        <v>707</v>
      </c>
      <c r="B289" s="7">
        <v>31.83</v>
      </c>
      <c r="C289" s="7">
        <v>11.55</v>
      </c>
      <c r="D289" s="7" t="s">
        <v>39</v>
      </c>
      <c r="E289" s="7" t="s">
        <v>32</v>
      </c>
      <c r="F289" s="7" t="s">
        <v>32</v>
      </c>
      <c r="G289" s="7">
        <v>1</v>
      </c>
      <c r="H289" s="7" t="s">
        <v>39</v>
      </c>
    </row>
    <row r="290" spans="1:8" ht="14.25" customHeight="1" x14ac:dyDescent="0.3">
      <c r="A290" s="7" t="s">
        <v>709</v>
      </c>
      <c r="B290" s="7">
        <v>24.43</v>
      </c>
      <c r="C290" s="7">
        <v>7.59</v>
      </c>
      <c r="D290" s="7" t="s">
        <v>39</v>
      </c>
      <c r="E290" s="7" t="s">
        <v>32</v>
      </c>
      <c r="F290" s="7" t="s">
        <v>32</v>
      </c>
      <c r="G290" s="7">
        <v>1</v>
      </c>
      <c r="H290" s="7" t="s">
        <v>39</v>
      </c>
    </row>
    <row r="291" spans="1:8" ht="14.25" customHeight="1" x14ac:dyDescent="0.3">
      <c r="A291" s="7" t="s">
        <v>712</v>
      </c>
      <c r="B291" s="7">
        <v>41.9</v>
      </c>
      <c r="C291" s="7">
        <v>4.26</v>
      </c>
      <c r="D291" s="7" t="s">
        <v>32</v>
      </c>
      <c r="E291" s="7" t="s">
        <v>32</v>
      </c>
      <c r="F291" s="7" t="s">
        <v>32</v>
      </c>
      <c r="G291" s="7" t="s">
        <v>37</v>
      </c>
      <c r="H291" s="7" t="s">
        <v>39</v>
      </c>
    </row>
    <row r="292" spans="1:8" ht="14.25" customHeight="1" x14ac:dyDescent="0.3">
      <c r="A292" s="7" t="s">
        <v>714</v>
      </c>
      <c r="B292" s="7">
        <v>22.88</v>
      </c>
      <c r="C292" s="7">
        <v>5.9</v>
      </c>
      <c r="D292" s="7" t="s">
        <v>39</v>
      </c>
      <c r="E292" s="7" t="s">
        <v>32</v>
      </c>
      <c r="F292" s="7" t="s">
        <v>99</v>
      </c>
      <c r="G292" s="7">
        <v>1</v>
      </c>
      <c r="H292" s="7" t="s">
        <v>39</v>
      </c>
    </row>
    <row r="293" spans="1:8" ht="14.25" customHeight="1" x14ac:dyDescent="0.3">
      <c r="A293" s="7" t="s">
        <v>716</v>
      </c>
      <c r="B293" s="7">
        <v>29.734999999999999</v>
      </c>
      <c r="C293" s="7">
        <v>7.79</v>
      </c>
      <c r="D293" s="7" t="s">
        <v>32</v>
      </c>
      <c r="E293" s="7" t="s">
        <v>32</v>
      </c>
      <c r="F293" s="7" t="s">
        <v>32</v>
      </c>
      <c r="G293" s="7" t="s">
        <v>37</v>
      </c>
      <c r="H293" s="7" t="s">
        <v>32</v>
      </c>
    </row>
    <row r="294" spans="1:8" ht="14.25" customHeight="1" x14ac:dyDescent="0.3">
      <c r="A294" s="7" t="s">
        <v>719</v>
      </c>
      <c r="B294" s="7">
        <v>40.74</v>
      </c>
      <c r="C294" s="7">
        <v>5.28</v>
      </c>
      <c r="D294" s="7" t="s">
        <v>32</v>
      </c>
      <c r="E294" s="7" t="s">
        <v>32</v>
      </c>
      <c r="F294" s="7" t="s">
        <v>99</v>
      </c>
      <c r="G294" s="7">
        <v>1</v>
      </c>
      <c r="H294" s="7" t="s">
        <v>39</v>
      </c>
    </row>
    <row r="295" spans="1:8" ht="14.25" customHeight="1" x14ac:dyDescent="0.3">
      <c r="A295" s="7" t="s">
        <v>721</v>
      </c>
      <c r="B295" s="7">
        <v>24.14</v>
      </c>
      <c r="C295" s="7">
        <v>5.87</v>
      </c>
      <c r="D295" s="7" t="s">
        <v>32</v>
      </c>
      <c r="E295" s="7" t="s">
        <v>32</v>
      </c>
      <c r="F295" s="7" t="s">
        <v>32</v>
      </c>
      <c r="G295" s="7">
        <v>2</v>
      </c>
      <c r="H295" s="7" t="s">
        <v>39</v>
      </c>
    </row>
    <row r="296" spans="1:8" ht="14.25" customHeight="1" x14ac:dyDescent="0.3">
      <c r="A296" s="7" t="s">
        <v>723</v>
      </c>
      <c r="B296" s="7">
        <v>25.15</v>
      </c>
      <c r="C296" s="7">
        <v>9.08</v>
      </c>
      <c r="D296" s="7" t="s">
        <v>39</v>
      </c>
      <c r="E296" s="7" t="s">
        <v>32</v>
      </c>
      <c r="F296" s="7" t="s">
        <v>32</v>
      </c>
      <c r="G296" s="7">
        <v>1</v>
      </c>
      <c r="H296" s="7" t="s">
        <v>39</v>
      </c>
    </row>
    <row r="297" spans="1:8" ht="14.25" customHeight="1" x14ac:dyDescent="0.3">
      <c r="A297" s="7" t="s">
        <v>725</v>
      </c>
      <c r="B297" s="7">
        <v>28.71</v>
      </c>
      <c r="C297" s="7">
        <v>5.2</v>
      </c>
      <c r="D297" s="7" t="s">
        <v>32</v>
      </c>
      <c r="E297" s="7" t="s">
        <v>32</v>
      </c>
      <c r="F297" s="7" t="s">
        <v>32</v>
      </c>
      <c r="G297" s="7">
        <v>1</v>
      </c>
      <c r="H297" s="7" t="s">
        <v>39</v>
      </c>
    </row>
    <row r="298" spans="1:8" ht="14.25" customHeight="1" x14ac:dyDescent="0.3">
      <c r="A298" s="7" t="s">
        <v>727</v>
      </c>
      <c r="B298" s="7">
        <v>23</v>
      </c>
      <c r="C298" s="7">
        <v>5.48</v>
      </c>
      <c r="D298" s="7" t="s">
        <v>32</v>
      </c>
      <c r="E298" s="7" t="s">
        <v>32</v>
      </c>
      <c r="F298" s="7" t="s">
        <v>32</v>
      </c>
      <c r="G298" s="7" t="s">
        <v>37</v>
      </c>
      <c r="H298" s="7" t="s">
        <v>39</v>
      </c>
    </row>
    <row r="299" spans="1:8" ht="14.25" customHeight="1" x14ac:dyDescent="0.3">
      <c r="A299" s="7" t="s">
        <v>729</v>
      </c>
      <c r="B299" s="7">
        <v>36.86</v>
      </c>
      <c r="C299" s="7">
        <v>11.95</v>
      </c>
      <c r="D299" s="7" t="s">
        <v>32</v>
      </c>
      <c r="E299" s="7" t="s">
        <v>32</v>
      </c>
      <c r="F299" s="7" t="s">
        <v>32</v>
      </c>
      <c r="G299" s="7" t="s">
        <v>37</v>
      </c>
      <c r="H299" s="7" t="s">
        <v>32</v>
      </c>
    </row>
    <row r="300" spans="1:8" ht="14.25" customHeight="1" x14ac:dyDescent="0.3">
      <c r="A300" s="7" t="s">
        <v>731</v>
      </c>
      <c r="B300" s="7">
        <v>24.25</v>
      </c>
      <c r="C300" s="7">
        <v>8.6999999999999993</v>
      </c>
      <c r="D300" s="7" t="s">
        <v>39</v>
      </c>
      <c r="E300" s="7" t="s">
        <v>32</v>
      </c>
      <c r="F300" s="7" t="s">
        <v>32</v>
      </c>
      <c r="G300" s="7">
        <v>1</v>
      </c>
      <c r="H300" s="7" t="s">
        <v>39</v>
      </c>
    </row>
    <row r="301" spans="1:8" ht="14.25" customHeight="1" x14ac:dyDescent="0.3">
      <c r="A301" s="7" t="s">
        <v>734</v>
      </c>
      <c r="B301" s="7">
        <v>23.85</v>
      </c>
      <c r="C301" s="7">
        <v>7.84</v>
      </c>
      <c r="D301" s="7" t="s">
        <v>32</v>
      </c>
      <c r="E301" s="7" t="s">
        <v>32</v>
      </c>
      <c r="F301" s="7" t="s">
        <v>32</v>
      </c>
      <c r="G301" s="7" t="s">
        <v>37</v>
      </c>
      <c r="H301" s="7" t="s">
        <v>39</v>
      </c>
    </row>
    <row r="302" spans="1:8" ht="14.25" customHeight="1" x14ac:dyDescent="0.3">
      <c r="A302" s="7" t="s">
        <v>736</v>
      </c>
      <c r="B302" s="7">
        <v>40.020000000000003</v>
      </c>
      <c r="C302" s="7">
        <v>5.19</v>
      </c>
      <c r="D302" s="7" t="s">
        <v>39</v>
      </c>
      <c r="E302" s="7" t="s">
        <v>32</v>
      </c>
      <c r="F302" s="7" t="s">
        <v>32</v>
      </c>
      <c r="G302" s="7">
        <v>1</v>
      </c>
      <c r="H302" s="7" t="s">
        <v>39</v>
      </c>
    </row>
    <row r="303" spans="1:8" ht="14.25" customHeight="1" x14ac:dyDescent="0.3">
      <c r="A303" s="7" t="s">
        <v>738</v>
      </c>
      <c r="B303" s="7">
        <v>19.170000000000002</v>
      </c>
      <c r="C303" s="7">
        <v>8.41</v>
      </c>
      <c r="D303" s="7" t="s">
        <v>32</v>
      </c>
      <c r="E303" s="7" t="s">
        <v>32</v>
      </c>
      <c r="F303" s="7" t="s">
        <v>32</v>
      </c>
      <c r="G303" s="7" t="s">
        <v>37</v>
      </c>
      <c r="H303" s="7" t="s">
        <v>39</v>
      </c>
    </row>
    <row r="304" spans="1:8" ht="14.25" customHeight="1" x14ac:dyDescent="0.3">
      <c r="A304" s="7" t="s">
        <v>741</v>
      </c>
      <c r="B304" s="7">
        <v>43.53</v>
      </c>
      <c r="C304" s="7">
        <v>5.86</v>
      </c>
      <c r="D304" s="7" t="s">
        <v>39</v>
      </c>
      <c r="E304" s="7" t="s">
        <v>39</v>
      </c>
      <c r="F304" s="7" t="s">
        <v>32</v>
      </c>
      <c r="G304" s="7">
        <v>2</v>
      </c>
      <c r="H304" s="7" t="s">
        <v>39</v>
      </c>
    </row>
    <row r="305" spans="1:8" ht="14.25" customHeight="1" x14ac:dyDescent="0.3">
      <c r="A305" s="7" t="s">
        <v>743</v>
      </c>
      <c r="B305" s="7">
        <v>46.06</v>
      </c>
      <c r="C305" s="7">
        <v>4.18</v>
      </c>
      <c r="D305" s="7" t="s">
        <v>32</v>
      </c>
      <c r="E305" s="7" t="s">
        <v>39</v>
      </c>
      <c r="F305" s="7" t="s">
        <v>32</v>
      </c>
      <c r="G305" s="7">
        <v>1</v>
      </c>
      <c r="H305" s="7" t="s">
        <v>39</v>
      </c>
    </row>
    <row r="306" spans="1:8" ht="14.25" customHeight="1" x14ac:dyDescent="0.3">
      <c r="A306" s="7" t="s">
        <v>746</v>
      </c>
      <c r="B306" s="7">
        <v>29.92</v>
      </c>
      <c r="C306" s="7">
        <v>11.99</v>
      </c>
      <c r="D306" s="7" t="s">
        <v>39</v>
      </c>
      <c r="E306" s="7" t="s">
        <v>32</v>
      </c>
      <c r="F306" s="7" t="s">
        <v>32</v>
      </c>
      <c r="G306" s="7">
        <v>2</v>
      </c>
      <c r="H306" s="7" t="s">
        <v>39</v>
      </c>
    </row>
    <row r="307" spans="1:8" ht="14.25" customHeight="1" x14ac:dyDescent="0.3">
      <c r="A307" s="7" t="s">
        <v>748</v>
      </c>
      <c r="B307" s="7">
        <v>28.46</v>
      </c>
      <c r="C307" s="7">
        <v>4.8499999999999996</v>
      </c>
      <c r="D307" s="7" t="s">
        <v>39</v>
      </c>
      <c r="E307" s="7" t="s">
        <v>32</v>
      </c>
      <c r="F307" s="7" t="s">
        <v>32</v>
      </c>
      <c r="G307" s="7">
        <v>1</v>
      </c>
      <c r="H307" s="7" t="s">
        <v>39</v>
      </c>
    </row>
    <row r="308" spans="1:8" ht="14.25" customHeight="1" x14ac:dyDescent="0.3">
      <c r="A308" s="7" t="s">
        <v>750</v>
      </c>
      <c r="B308" s="7">
        <v>24.56</v>
      </c>
      <c r="C308" s="7">
        <v>6.18</v>
      </c>
      <c r="D308" s="7" t="s">
        <v>39</v>
      </c>
      <c r="E308" s="7" t="s">
        <v>32</v>
      </c>
      <c r="F308" s="7" t="s">
        <v>99</v>
      </c>
      <c r="G308" s="7">
        <v>1</v>
      </c>
      <c r="H308" s="7" t="s">
        <v>39</v>
      </c>
    </row>
    <row r="309" spans="1:8" ht="14.25" customHeight="1" x14ac:dyDescent="0.3">
      <c r="A309" s="7" t="s">
        <v>753</v>
      </c>
      <c r="B309" s="7">
        <v>41.19</v>
      </c>
      <c r="C309" s="7">
        <v>6.37</v>
      </c>
      <c r="D309" s="7" t="s">
        <v>32</v>
      </c>
      <c r="E309" s="7" t="s">
        <v>32</v>
      </c>
      <c r="F309" s="7" t="s">
        <v>32</v>
      </c>
      <c r="G309" s="7" t="s">
        <v>37</v>
      </c>
      <c r="H309" s="7" t="s">
        <v>39</v>
      </c>
    </row>
    <row r="310" spans="1:8" ht="14.25" customHeight="1" x14ac:dyDescent="0.3">
      <c r="A310" s="7" t="s">
        <v>755</v>
      </c>
      <c r="B310" s="7">
        <v>18.63</v>
      </c>
      <c r="C310" s="7">
        <v>9.81</v>
      </c>
      <c r="D310" s="7" t="s">
        <v>39</v>
      </c>
      <c r="E310" s="7" t="s">
        <v>32</v>
      </c>
      <c r="F310" s="7" t="s">
        <v>32</v>
      </c>
      <c r="G310" s="7">
        <v>2</v>
      </c>
      <c r="H310" s="7" t="s">
        <v>39</v>
      </c>
    </row>
    <row r="311" spans="1:8" ht="14.25" customHeight="1" x14ac:dyDescent="0.3">
      <c r="A311" s="7" t="s">
        <v>758</v>
      </c>
      <c r="B311" s="7">
        <v>26.26</v>
      </c>
      <c r="C311" s="7">
        <v>11.8</v>
      </c>
      <c r="D311" s="7" t="s">
        <v>39</v>
      </c>
      <c r="E311" s="7" t="s">
        <v>32</v>
      </c>
      <c r="F311" s="7" t="s">
        <v>32</v>
      </c>
      <c r="G311" s="7">
        <v>1</v>
      </c>
      <c r="H311" s="7" t="s">
        <v>39</v>
      </c>
    </row>
    <row r="312" spans="1:8" ht="14.25" customHeight="1" x14ac:dyDescent="0.3">
      <c r="A312" s="7" t="s">
        <v>760</v>
      </c>
      <c r="B312" s="7">
        <v>22.37</v>
      </c>
      <c r="C312" s="7">
        <v>5.86</v>
      </c>
      <c r="D312" s="7" t="s">
        <v>39</v>
      </c>
      <c r="E312" s="7" t="s">
        <v>32</v>
      </c>
      <c r="F312" s="7" t="s">
        <v>99</v>
      </c>
      <c r="G312" s="7">
        <v>1</v>
      </c>
      <c r="H312" s="7" t="s">
        <v>39</v>
      </c>
    </row>
    <row r="313" spans="1:8" ht="14.25" customHeight="1" x14ac:dyDescent="0.3">
      <c r="A313" s="7" t="s">
        <v>762</v>
      </c>
      <c r="B313" s="7">
        <v>39.619999999999997</v>
      </c>
      <c r="C313" s="7">
        <v>4.28</v>
      </c>
      <c r="D313" s="7" t="s">
        <v>32</v>
      </c>
      <c r="E313" s="7" t="s">
        <v>32</v>
      </c>
      <c r="F313" s="7" t="s">
        <v>32</v>
      </c>
      <c r="G313" s="7">
        <v>1</v>
      </c>
      <c r="H313" s="7" t="s">
        <v>39</v>
      </c>
    </row>
    <row r="314" spans="1:8" ht="14.25" customHeight="1" x14ac:dyDescent="0.3">
      <c r="A314" s="7" t="s">
        <v>765</v>
      </c>
      <c r="B314" s="7">
        <v>18.329999999999998</v>
      </c>
      <c r="C314" s="7">
        <v>4.16</v>
      </c>
      <c r="D314" s="7" t="s">
        <v>39</v>
      </c>
      <c r="E314" s="7" t="s">
        <v>32</v>
      </c>
      <c r="F314" s="7" t="s">
        <v>32</v>
      </c>
      <c r="G314" s="7" t="s">
        <v>37</v>
      </c>
      <c r="H314" s="7" t="s">
        <v>39</v>
      </c>
    </row>
    <row r="315" spans="1:8" ht="14.25" customHeight="1" x14ac:dyDescent="0.3">
      <c r="A315" s="7" t="s">
        <v>767</v>
      </c>
      <c r="B315" s="7">
        <v>17.11</v>
      </c>
      <c r="C315" s="7">
        <v>4.9800000000000004</v>
      </c>
      <c r="D315" s="7" t="s">
        <v>39</v>
      </c>
      <c r="E315" s="7" t="s">
        <v>32</v>
      </c>
      <c r="F315" s="7" t="s">
        <v>99</v>
      </c>
      <c r="G315" s="7">
        <v>1</v>
      </c>
      <c r="H315" s="7" t="s">
        <v>39</v>
      </c>
    </row>
    <row r="316" spans="1:8" ht="14.25" customHeight="1" x14ac:dyDescent="0.3">
      <c r="A316" s="7" t="s">
        <v>769</v>
      </c>
      <c r="B316" s="7">
        <v>43.5</v>
      </c>
      <c r="C316" s="7">
        <v>6.38</v>
      </c>
      <c r="D316" s="7" t="s">
        <v>32</v>
      </c>
      <c r="E316" s="7" t="s">
        <v>39</v>
      </c>
      <c r="F316" s="7" t="s">
        <v>32</v>
      </c>
      <c r="G316" s="7">
        <v>1</v>
      </c>
      <c r="H316" s="7" t="s">
        <v>39</v>
      </c>
    </row>
    <row r="317" spans="1:8" ht="14.25" customHeight="1" x14ac:dyDescent="0.3">
      <c r="A317" s="7" t="s">
        <v>772</v>
      </c>
      <c r="B317" s="7">
        <v>25.364999999999998</v>
      </c>
      <c r="C317" s="7">
        <v>5.19</v>
      </c>
      <c r="D317" s="7" t="s">
        <v>32</v>
      </c>
      <c r="E317" s="7" t="s">
        <v>32</v>
      </c>
      <c r="F317" s="7" t="s">
        <v>32</v>
      </c>
      <c r="G317" s="7">
        <v>2</v>
      </c>
      <c r="H317" s="7" t="s">
        <v>32</v>
      </c>
    </row>
    <row r="318" spans="1:8" ht="14.25" customHeight="1" x14ac:dyDescent="0.3">
      <c r="A318" s="7" t="s">
        <v>774</v>
      </c>
      <c r="B318" s="7">
        <v>28.594999999999999</v>
      </c>
      <c r="C318" s="7">
        <v>10.210000000000001</v>
      </c>
      <c r="D318" s="7" t="s">
        <v>32</v>
      </c>
      <c r="E318" s="7" t="s">
        <v>32</v>
      </c>
      <c r="F318" s="7" t="s">
        <v>32</v>
      </c>
      <c r="G318" s="7" t="s">
        <v>37</v>
      </c>
      <c r="H318" s="7" t="s">
        <v>32</v>
      </c>
    </row>
    <row r="319" spans="1:8" ht="14.25" customHeight="1" x14ac:dyDescent="0.3">
      <c r="A319" s="7" t="s">
        <v>776</v>
      </c>
      <c r="B319" s="7">
        <v>29.83</v>
      </c>
      <c r="C319" s="7">
        <v>9.6999999999999993</v>
      </c>
      <c r="D319" s="7" t="s">
        <v>39</v>
      </c>
      <c r="E319" s="7" t="s">
        <v>32</v>
      </c>
      <c r="F319" s="7" t="s">
        <v>99</v>
      </c>
      <c r="G319" s="7">
        <v>1</v>
      </c>
      <c r="H319" s="7" t="s">
        <v>39</v>
      </c>
    </row>
    <row r="320" spans="1:8" ht="14.25" customHeight="1" x14ac:dyDescent="0.3">
      <c r="A320" s="7" t="s">
        <v>778</v>
      </c>
      <c r="B320" s="7">
        <v>24.7</v>
      </c>
      <c r="C320" s="7">
        <v>10.25</v>
      </c>
      <c r="D320" s="7" t="s">
        <v>32</v>
      </c>
      <c r="E320" s="7" t="s">
        <v>32</v>
      </c>
      <c r="F320" s="7" t="s">
        <v>32</v>
      </c>
      <c r="G320" s="7">
        <v>3</v>
      </c>
      <c r="H320" s="7" t="s">
        <v>32</v>
      </c>
    </row>
    <row r="321" spans="1:8" ht="14.25" customHeight="1" x14ac:dyDescent="0.3">
      <c r="A321" s="7" t="s">
        <v>781</v>
      </c>
      <c r="B321" s="7">
        <v>17.940000000000001</v>
      </c>
      <c r="C321" s="7">
        <v>9.77</v>
      </c>
      <c r="D321" s="7" t="s">
        <v>32</v>
      </c>
      <c r="E321" s="7" t="s">
        <v>32</v>
      </c>
      <c r="F321" s="7" t="s">
        <v>32</v>
      </c>
      <c r="G321" s="7" t="s">
        <v>37</v>
      </c>
      <c r="H321" s="7" t="s">
        <v>39</v>
      </c>
    </row>
    <row r="322" spans="1:8" ht="14.25" customHeight="1" x14ac:dyDescent="0.3">
      <c r="A322" s="7" t="s">
        <v>783</v>
      </c>
      <c r="B322" s="7">
        <v>21.08</v>
      </c>
      <c r="C322" s="7">
        <v>4.83</v>
      </c>
      <c r="D322" s="7" t="s">
        <v>32</v>
      </c>
      <c r="E322" s="7" t="s">
        <v>32</v>
      </c>
      <c r="F322" s="7" t="s">
        <v>99</v>
      </c>
      <c r="G322" s="7">
        <v>1</v>
      </c>
      <c r="H322" s="7" t="s">
        <v>39</v>
      </c>
    </row>
    <row r="323" spans="1:8" ht="14.25" customHeight="1" x14ac:dyDescent="0.3">
      <c r="A323" s="7" t="s">
        <v>786</v>
      </c>
      <c r="B323" s="7">
        <v>37.715000000000003</v>
      </c>
      <c r="C323" s="7">
        <v>10.86</v>
      </c>
      <c r="D323" s="7" t="s">
        <v>39</v>
      </c>
      <c r="E323" s="7" t="s">
        <v>32</v>
      </c>
      <c r="F323" s="7" t="s">
        <v>32</v>
      </c>
      <c r="G323" s="7" t="s">
        <v>37</v>
      </c>
      <c r="H323" s="7" t="s">
        <v>32</v>
      </c>
    </row>
    <row r="324" spans="1:8" ht="14.25" customHeight="1" x14ac:dyDescent="0.3">
      <c r="A324" s="7" t="s">
        <v>788</v>
      </c>
      <c r="B324" s="7">
        <v>22.39</v>
      </c>
      <c r="C324" s="7">
        <v>9.5299999999999994</v>
      </c>
      <c r="D324" s="7" t="s">
        <v>39</v>
      </c>
      <c r="E324" s="7" t="s">
        <v>32</v>
      </c>
      <c r="F324" s="7" t="s">
        <v>32</v>
      </c>
      <c r="G324" s="7" t="s">
        <v>37</v>
      </c>
      <c r="H324" s="7" t="s">
        <v>39</v>
      </c>
    </row>
    <row r="325" spans="1:8" ht="14.25" customHeight="1" x14ac:dyDescent="0.3">
      <c r="A325" s="7" t="s">
        <v>791</v>
      </c>
      <c r="B325" s="7">
        <v>28.78</v>
      </c>
      <c r="C325" s="7">
        <v>5.68</v>
      </c>
      <c r="D325" s="7" t="s">
        <v>32</v>
      </c>
      <c r="E325" s="7" t="s">
        <v>32</v>
      </c>
      <c r="F325" s="7" t="s">
        <v>32</v>
      </c>
      <c r="G325" s="7" t="s">
        <v>37</v>
      </c>
      <c r="H325" s="7" t="s">
        <v>39</v>
      </c>
    </row>
    <row r="326" spans="1:8" ht="14.25" customHeight="1" x14ac:dyDescent="0.3">
      <c r="A326" s="7" t="s">
        <v>793</v>
      </c>
      <c r="B326" s="7">
        <v>18.329999999999998</v>
      </c>
      <c r="C326" s="7">
        <v>5.57</v>
      </c>
      <c r="D326" s="7" t="s">
        <v>39</v>
      </c>
      <c r="E326" s="7" t="s">
        <v>32</v>
      </c>
      <c r="F326" s="7" t="s">
        <v>32</v>
      </c>
      <c r="G326" s="7" t="s">
        <v>37</v>
      </c>
      <c r="H326" s="7" t="s">
        <v>39</v>
      </c>
    </row>
    <row r="327" spans="1:8" ht="14.25" customHeight="1" x14ac:dyDescent="0.3">
      <c r="A327" s="7" t="s">
        <v>796</v>
      </c>
      <c r="B327" s="7">
        <v>26.39</v>
      </c>
      <c r="C327" s="7">
        <v>4.58</v>
      </c>
      <c r="D327" s="7" t="s">
        <v>39</v>
      </c>
      <c r="E327" s="7" t="s">
        <v>32</v>
      </c>
      <c r="F327" s="7" t="s">
        <v>32</v>
      </c>
      <c r="G327" s="7">
        <v>1</v>
      </c>
      <c r="H327" s="7" t="s">
        <v>39</v>
      </c>
    </row>
    <row r="328" spans="1:8" ht="14.25" customHeight="1" x14ac:dyDescent="0.3">
      <c r="A328" s="7" t="s">
        <v>798</v>
      </c>
      <c r="B328" s="7">
        <v>19.260000000000002</v>
      </c>
      <c r="C328" s="7">
        <v>8.9600000000000009</v>
      </c>
      <c r="D328" s="7" t="s">
        <v>39</v>
      </c>
      <c r="E328" s="7" t="s">
        <v>32</v>
      </c>
      <c r="F328" s="7" t="s">
        <v>32</v>
      </c>
      <c r="G328" s="7">
        <v>1</v>
      </c>
      <c r="H328" s="7" t="s">
        <v>39</v>
      </c>
    </row>
    <row r="329" spans="1:8" ht="14.25" customHeight="1" x14ac:dyDescent="0.3">
      <c r="A329" s="7" t="s">
        <v>801</v>
      </c>
      <c r="B329" s="7">
        <v>26.92</v>
      </c>
      <c r="C329" s="7">
        <v>6.09</v>
      </c>
      <c r="D329" s="7" t="s">
        <v>32</v>
      </c>
      <c r="E329" s="7" t="s">
        <v>32</v>
      </c>
      <c r="F329" s="7" t="s">
        <v>32</v>
      </c>
      <c r="G329" s="7" t="s">
        <v>37</v>
      </c>
      <c r="H329" s="7" t="s">
        <v>39</v>
      </c>
    </row>
    <row r="330" spans="1:8" ht="14.25" customHeight="1" x14ac:dyDescent="0.3">
      <c r="A330" s="7" t="s">
        <v>803</v>
      </c>
      <c r="B330" s="7">
        <v>19.73</v>
      </c>
      <c r="C330" s="7">
        <v>4.3600000000000003</v>
      </c>
      <c r="D330" s="7" t="s">
        <v>32</v>
      </c>
      <c r="E330" s="7" t="s">
        <v>32</v>
      </c>
      <c r="F330" s="7" t="s">
        <v>32</v>
      </c>
      <c r="G330" s="7" t="s">
        <v>37</v>
      </c>
      <c r="H330" s="7" t="s">
        <v>39</v>
      </c>
    </row>
    <row r="331" spans="1:8" ht="14.25" customHeight="1" x14ac:dyDescent="0.3">
      <c r="A331" s="7" t="s">
        <v>806</v>
      </c>
      <c r="B331" s="7">
        <v>23.56</v>
      </c>
      <c r="C331" s="7">
        <v>11.74</v>
      </c>
      <c r="D331" s="7" t="s">
        <v>39</v>
      </c>
      <c r="E331" s="7" t="s">
        <v>32</v>
      </c>
      <c r="F331" s="7" t="s">
        <v>32</v>
      </c>
      <c r="G331" s="7" t="s">
        <v>37</v>
      </c>
      <c r="H331" s="7" t="s">
        <v>39</v>
      </c>
    </row>
    <row r="332" spans="1:8" ht="14.25" customHeight="1" x14ac:dyDescent="0.3">
      <c r="A332" s="7" t="s">
        <v>808</v>
      </c>
      <c r="B332" s="7">
        <v>37.67</v>
      </c>
      <c r="C332" s="7">
        <v>5.89</v>
      </c>
      <c r="D332" s="7" t="s">
        <v>32</v>
      </c>
      <c r="E332" s="7" t="s">
        <v>32</v>
      </c>
      <c r="F332" s="7" t="s">
        <v>32</v>
      </c>
      <c r="G332" s="7">
        <v>1</v>
      </c>
      <c r="H332" s="7" t="s">
        <v>39</v>
      </c>
    </row>
    <row r="333" spans="1:8" ht="14.25" customHeight="1" x14ac:dyDescent="0.3">
      <c r="A333" s="7" t="s">
        <v>811</v>
      </c>
      <c r="B333" s="7">
        <v>18.73</v>
      </c>
      <c r="C333" s="7">
        <v>10.64</v>
      </c>
      <c r="D333" s="7" t="s">
        <v>32</v>
      </c>
      <c r="E333" s="7" t="s">
        <v>32</v>
      </c>
      <c r="F333" s="7" t="s">
        <v>32</v>
      </c>
      <c r="G333" s="7">
        <v>2</v>
      </c>
      <c r="H333" s="7" t="s">
        <v>39</v>
      </c>
    </row>
    <row r="334" spans="1:8" ht="14.25" customHeight="1" x14ac:dyDescent="0.3">
      <c r="A334" s="7" t="s">
        <v>813</v>
      </c>
      <c r="B334" s="7">
        <v>33.090000000000003</v>
      </c>
      <c r="C334" s="7">
        <v>6.06</v>
      </c>
      <c r="D334" s="7" t="s">
        <v>32</v>
      </c>
      <c r="E334" s="7" t="s">
        <v>32</v>
      </c>
      <c r="F334" s="7" t="s">
        <v>99</v>
      </c>
      <c r="G334" s="7">
        <v>1</v>
      </c>
      <c r="H334" s="7" t="s">
        <v>39</v>
      </c>
    </row>
    <row r="335" spans="1:8" ht="14.25" customHeight="1" x14ac:dyDescent="0.3">
      <c r="A335" s="7" t="s">
        <v>816</v>
      </c>
      <c r="B335" s="7">
        <v>18.329999999999998</v>
      </c>
      <c r="C335" s="7">
        <v>7.46</v>
      </c>
      <c r="D335" s="7" t="s">
        <v>39</v>
      </c>
      <c r="E335" s="7" t="s">
        <v>32</v>
      </c>
      <c r="F335" s="7" t="s">
        <v>32</v>
      </c>
      <c r="G335" s="7">
        <v>1</v>
      </c>
      <c r="H335" s="7" t="s">
        <v>39</v>
      </c>
    </row>
    <row r="336" spans="1:8" ht="14.25" customHeight="1" x14ac:dyDescent="0.3">
      <c r="A336" s="7" t="s">
        <v>818</v>
      </c>
      <c r="B336" s="7">
        <v>27.74</v>
      </c>
      <c r="C336" s="7">
        <v>4.68</v>
      </c>
      <c r="D336" s="7" t="s">
        <v>39</v>
      </c>
      <c r="E336" s="7" t="s">
        <v>32</v>
      </c>
      <c r="F336" s="7" t="s">
        <v>32</v>
      </c>
      <c r="G336" s="7">
        <v>2</v>
      </c>
      <c r="H336" s="7" t="s">
        <v>39</v>
      </c>
    </row>
    <row r="337" spans="1:8" ht="14.25" customHeight="1" x14ac:dyDescent="0.3">
      <c r="A337" s="7" t="s">
        <v>821</v>
      </c>
      <c r="B337" s="7">
        <v>24.2</v>
      </c>
      <c r="C337" s="7">
        <v>6.15</v>
      </c>
      <c r="D337" s="7" t="s">
        <v>32</v>
      </c>
      <c r="E337" s="7" t="s">
        <v>32</v>
      </c>
      <c r="F337" s="7" t="s">
        <v>32</v>
      </c>
      <c r="G337" s="7">
        <v>1</v>
      </c>
      <c r="H337" s="7" t="s">
        <v>39</v>
      </c>
    </row>
    <row r="338" spans="1:8" ht="14.25" customHeight="1" x14ac:dyDescent="0.3">
      <c r="A338" s="7" t="s">
        <v>823</v>
      </c>
      <c r="B338" s="7">
        <v>22.03</v>
      </c>
      <c r="C338" s="7">
        <v>4.28</v>
      </c>
      <c r="D338" s="7" t="s">
        <v>39</v>
      </c>
      <c r="E338" s="7" t="s">
        <v>32</v>
      </c>
      <c r="F338" s="7" t="s">
        <v>32</v>
      </c>
      <c r="G338" s="7" t="s">
        <v>37</v>
      </c>
      <c r="H338" s="7" t="s">
        <v>39</v>
      </c>
    </row>
    <row r="339" spans="1:8" ht="14.25" customHeight="1" x14ac:dyDescent="0.3">
      <c r="A339" s="7" t="s">
        <v>826</v>
      </c>
      <c r="B339" s="7">
        <v>26.885000000000002</v>
      </c>
      <c r="C339" s="7">
        <v>9.86</v>
      </c>
      <c r="D339" s="7" t="s">
        <v>32</v>
      </c>
      <c r="E339" s="7" t="s">
        <v>32</v>
      </c>
      <c r="F339" s="7" t="s">
        <v>32</v>
      </c>
      <c r="G339" s="7">
        <v>3</v>
      </c>
      <c r="H339" s="7" t="s">
        <v>39</v>
      </c>
    </row>
    <row r="340" spans="1:8" ht="14.25" customHeight="1" x14ac:dyDescent="0.3">
      <c r="A340" s="7" t="s">
        <v>828</v>
      </c>
      <c r="B340" s="7">
        <v>16.36</v>
      </c>
      <c r="C340" s="7">
        <v>11.19</v>
      </c>
      <c r="D340" s="7" t="s">
        <v>32</v>
      </c>
      <c r="E340" s="7" t="s">
        <v>32</v>
      </c>
      <c r="F340" s="7" t="s">
        <v>32</v>
      </c>
      <c r="G340" s="7" t="s">
        <v>37</v>
      </c>
      <c r="H340" s="7" t="s">
        <v>39</v>
      </c>
    </row>
    <row r="341" spans="1:8" ht="14.25" customHeight="1" x14ac:dyDescent="0.3">
      <c r="A341" s="7" t="s">
        <v>831</v>
      </c>
      <c r="B341" s="7">
        <v>32.299999999999997</v>
      </c>
      <c r="C341" s="7">
        <v>4.8899999999999997</v>
      </c>
      <c r="D341" s="7" t="s">
        <v>39</v>
      </c>
      <c r="E341" s="7" t="s">
        <v>32</v>
      </c>
      <c r="F341" s="7" t="s">
        <v>99</v>
      </c>
      <c r="G341" s="7">
        <v>1</v>
      </c>
      <c r="H341" s="7" t="s">
        <v>32</v>
      </c>
    </row>
    <row r="342" spans="1:8" ht="14.25" customHeight="1" x14ac:dyDescent="0.3">
      <c r="A342" s="7" t="s">
        <v>833</v>
      </c>
      <c r="B342" s="7">
        <v>16.05</v>
      </c>
      <c r="C342" s="7">
        <v>4.3499999999999996</v>
      </c>
      <c r="D342" s="7" t="s">
        <v>39</v>
      </c>
      <c r="E342" s="7" t="s">
        <v>32</v>
      </c>
      <c r="F342" s="7" t="s">
        <v>32</v>
      </c>
      <c r="G342" s="7" t="s">
        <v>37</v>
      </c>
      <c r="H342" s="7" t="s">
        <v>39</v>
      </c>
    </row>
    <row r="343" spans="1:8" ht="14.25" customHeight="1" x14ac:dyDescent="0.3">
      <c r="A343" s="7" t="s">
        <v>835</v>
      </c>
      <c r="B343" s="7">
        <v>29.07</v>
      </c>
      <c r="C343" s="7">
        <v>8.66</v>
      </c>
      <c r="D343" s="7" t="s">
        <v>39</v>
      </c>
      <c r="E343" s="7" t="s">
        <v>32</v>
      </c>
      <c r="F343" s="7" t="s">
        <v>32</v>
      </c>
      <c r="G343" s="7">
        <v>2</v>
      </c>
      <c r="H343" s="7" t="s">
        <v>39</v>
      </c>
    </row>
    <row r="344" spans="1:8" ht="14.25" customHeight="1" x14ac:dyDescent="0.3">
      <c r="A344" s="7" t="s">
        <v>838</v>
      </c>
      <c r="B344" s="7">
        <v>17.43</v>
      </c>
      <c r="C344" s="7">
        <v>8.64</v>
      </c>
      <c r="D344" s="7" t="s">
        <v>32</v>
      </c>
      <c r="E344" s="7" t="s">
        <v>32</v>
      </c>
      <c r="F344" s="7" t="s">
        <v>32</v>
      </c>
      <c r="G344" s="7" t="s">
        <v>37</v>
      </c>
      <c r="H344" s="7" t="s">
        <v>39</v>
      </c>
    </row>
    <row r="345" spans="1:8" ht="14.25" customHeight="1" x14ac:dyDescent="0.3">
      <c r="A345" s="7" t="s">
        <v>840</v>
      </c>
      <c r="B345" s="7">
        <v>19.329999999999998</v>
      </c>
      <c r="C345" s="7">
        <v>4.2699999999999996</v>
      </c>
      <c r="D345" s="7" t="s">
        <v>32</v>
      </c>
      <c r="E345" s="7" t="s">
        <v>32</v>
      </c>
      <c r="F345" s="7" t="s">
        <v>32</v>
      </c>
      <c r="G345" s="7" t="s">
        <v>37</v>
      </c>
      <c r="H345" s="7" t="s">
        <v>39</v>
      </c>
    </row>
    <row r="346" spans="1:8" ht="14.25" customHeight="1" x14ac:dyDescent="0.3">
      <c r="A346" s="7" t="s">
        <v>843</v>
      </c>
      <c r="B346" s="7">
        <v>30.52</v>
      </c>
      <c r="C346" s="7">
        <v>4.21</v>
      </c>
      <c r="D346" s="7" t="s">
        <v>32</v>
      </c>
      <c r="E346" s="7" t="s">
        <v>32</v>
      </c>
      <c r="F346" s="7" t="s">
        <v>32</v>
      </c>
      <c r="G346" s="7">
        <v>1</v>
      </c>
      <c r="H346" s="7" t="s">
        <v>39</v>
      </c>
    </row>
    <row r="347" spans="1:8" ht="14.25" customHeight="1" x14ac:dyDescent="0.3">
      <c r="A347" s="7" t="s">
        <v>845</v>
      </c>
      <c r="B347" s="7">
        <v>39.21</v>
      </c>
      <c r="C347" s="7">
        <v>5.04</v>
      </c>
      <c r="D347" s="7" t="s">
        <v>32</v>
      </c>
      <c r="E347" s="7" t="s">
        <v>32</v>
      </c>
      <c r="F347" s="7" t="s">
        <v>99</v>
      </c>
      <c r="G347" s="7">
        <v>1</v>
      </c>
      <c r="H347" s="7" t="s">
        <v>39</v>
      </c>
    </row>
    <row r="348" spans="1:8" ht="14.25" customHeight="1" x14ac:dyDescent="0.3">
      <c r="A348" s="7" t="s">
        <v>848</v>
      </c>
      <c r="B348" s="7">
        <v>26.98</v>
      </c>
      <c r="C348" s="7">
        <v>5.21</v>
      </c>
      <c r="D348" s="7" t="s">
        <v>39</v>
      </c>
      <c r="E348" s="7" t="s">
        <v>32</v>
      </c>
      <c r="F348" s="7" t="s">
        <v>32</v>
      </c>
      <c r="G348" s="7">
        <v>2</v>
      </c>
      <c r="H348" s="7" t="s">
        <v>39</v>
      </c>
    </row>
    <row r="349" spans="1:8" ht="14.25" customHeight="1" x14ac:dyDescent="0.3">
      <c r="A349" s="7" t="s">
        <v>851</v>
      </c>
      <c r="B349" s="7">
        <v>25.84</v>
      </c>
      <c r="C349" s="7">
        <v>8.83</v>
      </c>
      <c r="D349" s="7" t="s">
        <v>32</v>
      </c>
      <c r="E349" s="7" t="s">
        <v>32</v>
      </c>
      <c r="F349" s="7" t="s">
        <v>32</v>
      </c>
      <c r="G349" s="7" t="s">
        <v>37</v>
      </c>
      <c r="H349" s="7" t="s">
        <v>32</v>
      </c>
    </row>
    <row r="350" spans="1:8" ht="14.25" customHeight="1" x14ac:dyDescent="0.3">
      <c r="A350" s="7" t="s">
        <v>853</v>
      </c>
      <c r="B350" s="7">
        <v>28.31</v>
      </c>
      <c r="C350" s="7">
        <v>8.4700000000000006</v>
      </c>
      <c r="D350" s="7" t="s">
        <v>39</v>
      </c>
      <c r="E350" s="7" t="s">
        <v>32</v>
      </c>
      <c r="F350" s="7" t="s">
        <v>32</v>
      </c>
      <c r="G350" s="7">
        <v>2</v>
      </c>
      <c r="H350" s="7" t="s">
        <v>39</v>
      </c>
    </row>
    <row r="351" spans="1:8" ht="14.25" customHeight="1" x14ac:dyDescent="0.3">
      <c r="A351" s="7" t="s">
        <v>856</v>
      </c>
      <c r="B351" s="7">
        <v>23.94</v>
      </c>
      <c r="C351" s="7">
        <v>4.2</v>
      </c>
      <c r="D351" s="7" t="s">
        <v>32</v>
      </c>
      <c r="E351" s="7" t="s">
        <v>32</v>
      </c>
      <c r="F351" s="7" t="s">
        <v>32</v>
      </c>
      <c r="G351" s="7" t="s">
        <v>37</v>
      </c>
      <c r="H351" s="7" t="s">
        <v>39</v>
      </c>
    </row>
    <row r="352" spans="1:8" ht="14.25" customHeight="1" x14ac:dyDescent="0.3">
      <c r="A352" s="7" t="s">
        <v>858</v>
      </c>
      <c r="B352" s="7">
        <v>20.03</v>
      </c>
      <c r="C352" s="7">
        <v>6.14</v>
      </c>
      <c r="D352" s="7" t="s">
        <v>39</v>
      </c>
      <c r="E352" s="7" t="s">
        <v>32</v>
      </c>
      <c r="F352" s="7" t="s">
        <v>32</v>
      </c>
      <c r="G352" s="7" t="s">
        <v>37</v>
      </c>
      <c r="H352" s="7" t="s">
        <v>39</v>
      </c>
    </row>
    <row r="353" spans="1:8" ht="14.25" customHeight="1" x14ac:dyDescent="0.3">
      <c r="A353" s="7" t="s">
        <v>860</v>
      </c>
      <c r="B353" s="7">
        <v>41.42</v>
      </c>
      <c r="C353" s="7">
        <v>6.07</v>
      </c>
      <c r="D353" s="7" t="s">
        <v>32</v>
      </c>
      <c r="E353" s="7" t="s">
        <v>32</v>
      </c>
      <c r="F353" s="7" t="s">
        <v>32</v>
      </c>
      <c r="G353" s="7" t="s">
        <v>37</v>
      </c>
      <c r="H353" s="7" t="s">
        <v>32</v>
      </c>
    </row>
    <row r="354" spans="1:8" ht="14.25" customHeight="1" x14ac:dyDescent="0.3">
      <c r="A354" s="7" t="s">
        <v>863</v>
      </c>
      <c r="B354" s="7">
        <v>36.67</v>
      </c>
      <c r="C354" s="7">
        <v>10.210000000000001</v>
      </c>
      <c r="D354" s="7" t="s">
        <v>32</v>
      </c>
      <c r="E354" s="7" t="s">
        <v>32</v>
      </c>
      <c r="F354" s="7" t="s">
        <v>32</v>
      </c>
      <c r="G354" s="7" t="s">
        <v>37</v>
      </c>
      <c r="H354" s="7" t="s">
        <v>32</v>
      </c>
    </row>
    <row r="355" spans="1:8" ht="14.25" customHeight="1" x14ac:dyDescent="0.3">
      <c r="A355" s="7" t="s">
        <v>865</v>
      </c>
      <c r="B355" s="7">
        <v>27.645</v>
      </c>
      <c r="C355" s="7">
        <v>4.6900000000000004</v>
      </c>
      <c r="D355" s="7" t="s">
        <v>32</v>
      </c>
      <c r="E355" s="7" t="s">
        <v>32</v>
      </c>
      <c r="F355" s="7" t="s">
        <v>32</v>
      </c>
      <c r="G355" s="7" t="s">
        <v>37</v>
      </c>
      <c r="H355" s="7" t="s">
        <v>32</v>
      </c>
    </row>
    <row r="356" spans="1:8" ht="14.25" customHeight="1" x14ac:dyDescent="0.3">
      <c r="A356" s="7" t="s">
        <v>868</v>
      </c>
      <c r="B356" s="7">
        <v>22.72</v>
      </c>
      <c r="C356" s="7">
        <v>5.71</v>
      </c>
      <c r="D356" s="7" t="s">
        <v>32</v>
      </c>
      <c r="E356" s="7" t="s">
        <v>32</v>
      </c>
      <c r="F356" s="7" t="s">
        <v>32</v>
      </c>
      <c r="G356" s="7" t="s">
        <v>37</v>
      </c>
      <c r="H356" s="7" t="s">
        <v>39</v>
      </c>
    </row>
    <row r="357" spans="1:8" ht="14.25" customHeight="1" x14ac:dyDescent="0.3">
      <c r="A357" s="7" t="s">
        <v>870</v>
      </c>
      <c r="B357" s="7">
        <v>36.520000000000003</v>
      </c>
      <c r="C357" s="7">
        <v>9.07</v>
      </c>
      <c r="D357" s="7" t="s">
        <v>39</v>
      </c>
      <c r="E357" s="7" t="s">
        <v>32</v>
      </c>
      <c r="F357" s="7" t="s">
        <v>99</v>
      </c>
      <c r="G357" s="7">
        <v>1</v>
      </c>
      <c r="H357" s="7" t="s">
        <v>32</v>
      </c>
    </row>
    <row r="358" spans="1:8" ht="14.25" customHeight="1" x14ac:dyDescent="0.3">
      <c r="A358" s="7" t="s">
        <v>873</v>
      </c>
      <c r="B358" s="7">
        <v>33.96</v>
      </c>
      <c r="C358" s="7">
        <v>4.99</v>
      </c>
      <c r="D358" s="7" t="s">
        <v>32</v>
      </c>
      <c r="E358" s="7" t="s">
        <v>32</v>
      </c>
      <c r="F358" s="7" t="s">
        <v>32</v>
      </c>
      <c r="G358" s="7" t="s">
        <v>37</v>
      </c>
      <c r="H358" s="7" t="s">
        <v>39</v>
      </c>
    </row>
    <row r="359" spans="1:8" ht="14.25" customHeight="1" x14ac:dyDescent="0.3">
      <c r="A359" s="7" t="s">
        <v>875</v>
      </c>
      <c r="B359" s="7">
        <v>26.695</v>
      </c>
      <c r="C359" s="7">
        <v>8.31</v>
      </c>
      <c r="D359" s="7" t="s">
        <v>32</v>
      </c>
      <c r="E359" s="7" t="s">
        <v>32</v>
      </c>
      <c r="F359" s="7" t="s">
        <v>32</v>
      </c>
      <c r="G359" s="7" t="s">
        <v>37</v>
      </c>
      <c r="H359" s="7" t="s">
        <v>39</v>
      </c>
    </row>
    <row r="360" spans="1:8" ht="14.25" customHeight="1" x14ac:dyDescent="0.3">
      <c r="A360" s="7" t="s">
        <v>878</v>
      </c>
      <c r="B360" s="7">
        <v>18.45</v>
      </c>
      <c r="C360" s="7">
        <v>5.07</v>
      </c>
      <c r="D360" s="7" t="s">
        <v>39</v>
      </c>
      <c r="E360" s="7" t="s">
        <v>32</v>
      </c>
      <c r="F360" s="7" t="s">
        <v>32</v>
      </c>
      <c r="G360" s="7" t="s">
        <v>37</v>
      </c>
      <c r="H360" s="7" t="s">
        <v>39</v>
      </c>
    </row>
    <row r="361" spans="1:8" ht="14.25" customHeight="1" x14ac:dyDescent="0.3">
      <c r="A361" s="7" t="s">
        <v>880</v>
      </c>
      <c r="B361" s="7">
        <v>33.18</v>
      </c>
      <c r="C361" s="7">
        <v>4.79</v>
      </c>
      <c r="D361" s="7" t="s">
        <v>32</v>
      </c>
      <c r="E361" s="7" t="s">
        <v>32</v>
      </c>
      <c r="F361" s="7" t="s">
        <v>32</v>
      </c>
      <c r="G361" s="7" t="s">
        <v>37</v>
      </c>
      <c r="H361" s="7" t="s">
        <v>39</v>
      </c>
    </row>
    <row r="362" spans="1:8" ht="14.25" customHeight="1" x14ac:dyDescent="0.3">
      <c r="A362" s="7" t="s">
        <v>883</v>
      </c>
      <c r="B362" s="7">
        <v>36.1</v>
      </c>
      <c r="C362" s="7">
        <v>11.39</v>
      </c>
      <c r="D362" s="7" t="s">
        <v>39</v>
      </c>
      <c r="E362" s="7" t="s">
        <v>32</v>
      </c>
      <c r="F362" s="7" t="s">
        <v>32</v>
      </c>
      <c r="G362" s="7">
        <v>2</v>
      </c>
      <c r="H362" s="7" t="s">
        <v>32</v>
      </c>
    </row>
    <row r="363" spans="1:8" ht="14.25" customHeight="1" x14ac:dyDescent="0.3">
      <c r="A363" s="7" t="s">
        <v>885</v>
      </c>
      <c r="B363" s="7">
        <v>22.77</v>
      </c>
      <c r="C363" s="7">
        <v>6</v>
      </c>
      <c r="D363" s="7" t="s">
        <v>32</v>
      </c>
      <c r="E363" s="7" t="s">
        <v>32</v>
      </c>
      <c r="F363" s="7" t="s">
        <v>32</v>
      </c>
      <c r="G363" s="7" t="s">
        <v>37</v>
      </c>
      <c r="H363" s="7" t="s">
        <v>39</v>
      </c>
    </row>
    <row r="364" spans="1:8" ht="14.25" customHeight="1" x14ac:dyDescent="0.3">
      <c r="A364" s="7" t="s">
        <v>888</v>
      </c>
      <c r="B364" s="7">
        <v>21.24</v>
      </c>
      <c r="C364" s="7">
        <v>5.13</v>
      </c>
      <c r="D364" s="7" t="s">
        <v>32</v>
      </c>
      <c r="E364" s="7" t="s">
        <v>32</v>
      </c>
      <c r="F364" s="7" t="s">
        <v>32</v>
      </c>
      <c r="G364" s="7" t="s">
        <v>37</v>
      </c>
      <c r="H364" s="7" t="s">
        <v>39</v>
      </c>
    </row>
    <row r="365" spans="1:8" ht="14.25" customHeight="1" x14ac:dyDescent="0.3">
      <c r="A365" s="7" t="s">
        <v>891</v>
      </c>
      <c r="B365" s="7">
        <v>17.600000000000001</v>
      </c>
      <c r="C365" s="7">
        <v>5.26</v>
      </c>
      <c r="D365" s="7" t="s">
        <v>39</v>
      </c>
      <c r="E365" s="7" t="s">
        <v>32</v>
      </c>
      <c r="F365" s="7" t="s">
        <v>32</v>
      </c>
      <c r="G365" s="7" t="s">
        <v>37</v>
      </c>
      <c r="H365" s="7" t="s">
        <v>39</v>
      </c>
    </row>
    <row r="366" spans="1:8" ht="14.25" customHeight="1" x14ac:dyDescent="0.3">
      <c r="A366" s="7" t="s">
        <v>893</v>
      </c>
      <c r="B366" s="7">
        <v>26.29</v>
      </c>
      <c r="C366" s="7">
        <v>6.84</v>
      </c>
      <c r="D366" s="7" t="s">
        <v>32</v>
      </c>
      <c r="E366" s="7" t="s">
        <v>32</v>
      </c>
      <c r="F366" s="7" t="s">
        <v>32</v>
      </c>
      <c r="G366" s="7" t="s">
        <v>37</v>
      </c>
      <c r="H366" s="7" t="s">
        <v>39</v>
      </c>
    </row>
    <row r="367" spans="1:8" ht="14.25" customHeight="1" x14ac:dyDescent="0.3">
      <c r="A367" s="7" t="s">
        <v>896</v>
      </c>
      <c r="B367" s="7">
        <v>35.31</v>
      </c>
      <c r="C367" s="7">
        <v>9.0399999999999991</v>
      </c>
      <c r="D367" s="7" t="s">
        <v>32</v>
      </c>
      <c r="E367" s="7" t="s">
        <v>32</v>
      </c>
      <c r="F367" s="7" t="s">
        <v>32</v>
      </c>
      <c r="G367" s="7" t="s">
        <v>37</v>
      </c>
      <c r="H367" s="7" t="s">
        <v>32</v>
      </c>
    </row>
    <row r="368" spans="1:8" ht="14.25" customHeight="1" x14ac:dyDescent="0.3">
      <c r="A368" s="7" t="s">
        <v>898</v>
      </c>
      <c r="B368" s="7">
        <v>27.04</v>
      </c>
      <c r="C368" s="7">
        <v>4.0999999999999996</v>
      </c>
      <c r="D368" s="7" t="s">
        <v>32</v>
      </c>
      <c r="E368" s="7" t="s">
        <v>32</v>
      </c>
      <c r="F368" s="7" t="s">
        <v>32</v>
      </c>
      <c r="G368" s="7">
        <v>1</v>
      </c>
      <c r="H368" s="7" t="s">
        <v>39</v>
      </c>
    </row>
    <row r="369" spans="1:8" ht="14.25" customHeight="1" x14ac:dyDescent="0.3">
      <c r="A369" s="7" t="s">
        <v>901</v>
      </c>
      <c r="B369" s="7">
        <v>30.23</v>
      </c>
      <c r="C369" s="7">
        <v>4.2300000000000004</v>
      </c>
      <c r="D369" s="7" t="s">
        <v>39</v>
      </c>
      <c r="E369" s="7" t="s">
        <v>32</v>
      </c>
      <c r="F369" s="7" t="s">
        <v>99</v>
      </c>
      <c r="G369" s="7">
        <v>1</v>
      </c>
      <c r="H369" s="7" t="s">
        <v>39</v>
      </c>
    </row>
    <row r="370" spans="1:8" ht="14.25" customHeight="1" x14ac:dyDescent="0.3">
      <c r="A370" s="7" t="s">
        <v>903</v>
      </c>
      <c r="B370" s="7">
        <v>30.6</v>
      </c>
      <c r="C370" s="7">
        <v>6.48</v>
      </c>
      <c r="D370" s="7" t="s">
        <v>39</v>
      </c>
      <c r="E370" s="7" t="s">
        <v>32</v>
      </c>
      <c r="F370" s="7" t="s">
        <v>99</v>
      </c>
      <c r="G370" s="7">
        <v>1</v>
      </c>
      <c r="H370" s="7" t="s">
        <v>39</v>
      </c>
    </row>
    <row r="371" spans="1:8" ht="14.25" customHeight="1" x14ac:dyDescent="0.3">
      <c r="A371" s="7" t="s">
        <v>906</v>
      </c>
      <c r="B371" s="7">
        <v>26.8</v>
      </c>
      <c r="C371" s="7">
        <v>5.53</v>
      </c>
      <c r="D371" s="7" t="s">
        <v>32</v>
      </c>
      <c r="E371" s="7" t="s">
        <v>32</v>
      </c>
      <c r="F371" s="7" t="s">
        <v>32</v>
      </c>
      <c r="G371" s="7">
        <v>1</v>
      </c>
      <c r="H371" s="7" t="s">
        <v>39</v>
      </c>
    </row>
    <row r="372" spans="1:8" ht="14.25" customHeight="1" x14ac:dyDescent="0.3">
      <c r="A372" s="7" t="s">
        <v>908</v>
      </c>
      <c r="B372" s="7">
        <v>16.86</v>
      </c>
      <c r="C372" s="7">
        <v>4.07</v>
      </c>
      <c r="D372" s="7" t="s">
        <v>39</v>
      </c>
      <c r="E372" s="7" t="s">
        <v>32</v>
      </c>
      <c r="F372" s="7" t="s">
        <v>32</v>
      </c>
      <c r="G372" s="7" t="s">
        <v>37</v>
      </c>
      <c r="H372" s="7" t="s">
        <v>39</v>
      </c>
    </row>
    <row r="373" spans="1:8" ht="14.25" customHeight="1" x14ac:dyDescent="0.3">
      <c r="A373" s="7" t="s">
        <v>911</v>
      </c>
      <c r="B373" s="7">
        <v>16.3</v>
      </c>
      <c r="C373" s="7">
        <v>5.51</v>
      </c>
      <c r="D373" s="7" t="s">
        <v>32</v>
      </c>
      <c r="E373" s="7" t="s">
        <v>32</v>
      </c>
      <c r="F373" s="7" t="s">
        <v>32</v>
      </c>
      <c r="G373" s="7">
        <v>1</v>
      </c>
      <c r="H373" s="7" t="s">
        <v>39</v>
      </c>
    </row>
    <row r="374" spans="1:8" ht="14.25" customHeight="1" x14ac:dyDescent="0.3">
      <c r="A374" s="7" t="s">
        <v>913</v>
      </c>
      <c r="B374" s="7">
        <v>29.81</v>
      </c>
      <c r="C374" s="7">
        <v>11.66</v>
      </c>
      <c r="D374" s="7" t="s">
        <v>32</v>
      </c>
      <c r="E374" s="7" t="s">
        <v>32</v>
      </c>
      <c r="F374" s="7" t="s">
        <v>32</v>
      </c>
      <c r="G374" s="7" t="s">
        <v>37</v>
      </c>
      <c r="H374" s="7" t="s">
        <v>39</v>
      </c>
    </row>
    <row r="375" spans="1:8" ht="14.25" customHeight="1" x14ac:dyDescent="0.3">
      <c r="A375" s="7" t="s">
        <v>916</v>
      </c>
      <c r="B375" s="7">
        <v>16.329999999999998</v>
      </c>
      <c r="C375" s="7">
        <v>7.26</v>
      </c>
      <c r="D375" s="7" t="s">
        <v>39</v>
      </c>
      <c r="E375" s="7" t="s">
        <v>32</v>
      </c>
      <c r="F375" s="7" t="s">
        <v>32</v>
      </c>
      <c r="G375" s="7" t="s">
        <v>37</v>
      </c>
      <c r="H375" s="7" t="s">
        <v>39</v>
      </c>
    </row>
    <row r="376" spans="1:8" ht="14.25" customHeight="1" x14ac:dyDescent="0.3">
      <c r="A376" s="7" t="s">
        <v>918</v>
      </c>
      <c r="B376" s="7">
        <v>16.37</v>
      </c>
      <c r="C376" s="7">
        <v>4.79</v>
      </c>
      <c r="D376" s="7" t="s">
        <v>39</v>
      </c>
      <c r="E376" s="7" t="s">
        <v>32</v>
      </c>
      <c r="F376" s="7" t="s">
        <v>32</v>
      </c>
      <c r="G376" s="7" t="s">
        <v>37</v>
      </c>
      <c r="H376" s="7" t="s">
        <v>39</v>
      </c>
    </row>
    <row r="377" spans="1:8" ht="14.25" customHeight="1" x14ac:dyDescent="0.3">
      <c r="A377" s="7" t="s">
        <v>921</v>
      </c>
      <c r="B377" s="7">
        <v>22.42</v>
      </c>
      <c r="C377" s="7">
        <v>4.68</v>
      </c>
      <c r="D377" s="7" t="s">
        <v>39</v>
      </c>
      <c r="E377" s="7" t="s">
        <v>32</v>
      </c>
      <c r="F377" s="7" t="s">
        <v>32</v>
      </c>
      <c r="G377" s="7">
        <v>1</v>
      </c>
      <c r="H377" s="7" t="s">
        <v>32</v>
      </c>
    </row>
    <row r="378" spans="1:8" ht="14.25" customHeight="1" x14ac:dyDescent="0.3">
      <c r="A378" s="7" t="s">
        <v>924</v>
      </c>
      <c r="B378" s="7">
        <v>31.35</v>
      </c>
      <c r="C378" s="7">
        <v>4.33</v>
      </c>
      <c r="D378" s="7" t="s">
        <v>39</v>
      </c>
      <c r="E378" s="7" t="s">
        <v>32</v>
      </c>
      <c r="F378" s="7" t="s">
        <v>99</v>
      </c>
      <c r="G378" s="7">
        <v>1</v>
      </c>
      <c r="H378" s="7" t="s">
        <v>32</v>
      </c>
    </row>
    <row r="379" spans="1:8" ht="14.25" customHeight="1" x14ac:dyDescent="0.3">
      <c r="A379" s="7" t="s">
        <v>926</v>
      </c>
      <c r="B379" s="7">
        <v>31.9</v>
      </c>
      <c r="C379" s="7">
        <v>11.89</v>
      </c>
      <c r="D379" s="7" t="s">
        <v>32</v>
      </c>
      <c r="E379" s="7" t="s">
        <v>32</v>
      </c>
      <c r="F379" s="7" t="s">
        <v>32</v>
      </c>
      <c r="G379" s="7" t="s">
        <v>37</v>
      </c>
      <c r="H379" s="7" t="s">
        <v>32</v>
      </c>
    </row>
    <row r="380" spans="1:8" ht="14.25" customHeight="1" x14ac:dyDescent="0.3">
      <c r="A380" s="7" t="s">
        <v>929</v>
      </c>
      <c r="B380" s="7">
        <v>30.6</v>
      </c>
      <c r="C380" s="7">
        <v>5.24</v>
      </c>
      <c r="D380" s="7" t="s">
        <v>32</v>
      </c>
      <c r="E380" s="7" t="s">
        <v>32</v>
      </c>
      <c r="F380" s="7" t="s">
        <v>32</v>
      </c>
      <c r="G380" s="7" t="s">
        <v>37</v>
      </c>
      <c r="H380" s="7" t="s">
        <v>39</v>
      </c>
    </row>
    <row r="381" spans="1:8" ht="14.25" customHeight="1" x14ac:dyDescent="0.3">
      <c r="A381" s="7" t="s">
        <v>931</v>
      </c>
      <c r="B381" s="7">
        <v>28.975000000000001</v>
      </c>
      <c r="C381" s="7">
        <v>7.63</v>
      </c>
      <c r="D381" s="7" t="s">
        <v>32</v>
      </c>
      <c r="E381" s="7" t="s">
        <v>32</v>
      </c>
      <c r="F381" s="7" t="s">
        <v>32</v>
      </c>
      <c r="G381" s="7" t="s">
        <v>37</v>
      </c>
      <c r="H381" s="7" t="s">
        <v>39</v>
      </c>
    </row>
    <row r="382" spans="1:8" ht="14.25" customHeight="1" x14ac:dyDescent="0.3">
      <c r="A382" s="7" t="s">
        <v>934</v>
      </c>
      <c r="B382" s="7">
        <v>24.86</v>
      </c>
      <c r="C382" s="7">
        <v>8.92</v>
      </c>
      <c r="D382" s="7" t="s">
        <v>39</v>
      </c>
      <c r="E382" s="7" t="s">
        <v>32</v>
      </c>
      <c r="F382" s="7" t="s">
        <v>32</v>
      </c>
      <c r="G382" s="7">
        <v>2</v>
      </c>
      <c r="H382" s="7" t="s">
        <v>32</v>
      </c>
    </row>
    <row r="383" spans="1:8" ht="14.25" customHeight="1" x14ac:dyDescent="0.3">
      <c r="A383" s="7" t="s">
        <v>936</v>
      </c>
      <c r="B383" s="7">
        <v>19.54</v>
      </c>
      <c r="C383" s="7">
        <v>5.37</v>
      </c>
      <c r="D383" s="7" t="s">
        <v>32</v>
      </c>
      <c r="E383" s="7" t="s">
        <v>32</v>
      </c>
      <c r="F383" s="7" t="s">
        <v>32</v>
      </c>
      <c r="G383" s="7" t="s">
        <v>37</v>
      </c>
      <c r="H383" s="7" t="s">
        <v>39</v>
      </c>
    </row>
    <row r="384" spans="1:8" ht="14.25" customHeight="1" x14ac:dyDescent="0.3">
      <c r="A384" s="7" t="s">
        <v>939</v>
      </c>
      <c r="B384" s="7">
        <v>26.74</v>
      </c>
      <c r="C384" s="7">
        <v>4.3099999999999996</v>
      </c>
      <c r="D384" s="7" t="s">
        <v>32</v>
      </c>
      <c r="E384" s="7" t="s">
        <v>32</v>
      </c>
      <c r="F384" s="7" t="s">
        <v>32</v>
      </c>
      <c r="G384" s="7" t="s">
        <v>37</v>
      </c>
      <c r="H384" s="7" t="s">
        <v>39</v>
      </c>
    </row>
    <row r="385" spans="1:8" ht="14.25" customHeight="1" x14ac:dyDescent="0.3">
      <c r="A385" s="7" t="s">
        <v>941</v>
      </c>
      <c r="B385" s="7">
        <v>22.99</v>
      </c>
      <c r="C385" s="7">
        <v>10.46</v>
      </c>
      <c r="D385" s="7" t="s">
        <v>32</v>
      </c>
      <c r="E385" s="7" t="s">
        <v>32</v>
      </c>
      <c r="F385" s="7" t="s">
        <v>32</v>
      </c>
      <c r="G385" s="7">
        <v>3</v>
      </c>
      <c r="H385" s="7" t="s">
        <v>39</v>
      </c>
    </row>
    <row r="386" spans="1:8" ht="14.25" customHeight="1" x14ac:dyDescent="0.3">
      <c r="A386" s="7" t="s">
        <v>944</v>
      </c>
      <c r="B386" s="7">
        <v>31.46</v>
      </c>
      <c r="C386" s="7">
        <v>7.39</v>
      </c>
      <c r="D386" s="7" t="s">
        <v>32</v>
      </c>
      <c r="E386" s="7" t="s">
        <v>32</v>
      </c>
      <c r="F386" s="7" t="s">
        <v>32</v>
      </c>
      <c r="G386" s="7" t="s">
        <v>37</v>
      </c>
      <c r="H386" s="7" t="s">
        <v>32</v>
      </c>
    </row>
    <row r="387" spans="1:8" ht="14.25" customHeight="1" x14ac:dyDescent="0.3">
      <c r="A387" s="7" t="s">
        <v>946</v>
      </c>
      <c r="B387" s="7">
        <v>30.86</v>
      </c>
      <c r="C387" s="7">
        <v>6.18</v>
      </c>
      <c r="D387" s="7" t="s">
        <v>32</v>
      </c>
      <c r="E387" s="7" t="s">
        <v>39</v>
      </c>
      <c r="F387" s="7" t="s">
        <v>32</v>
      </c>
      <c r="G387" s="7">
        <v>2</v>
      </c>
      <c r="H387" s="7" t="s">
        <v>39</v>
      </c>
    </row>
    <row r="388" spans="1:8" ht="14.25" customHeight="1" x14ac:dyDescent="0.3">
      <c r="A388" s="7" t="s">
        <v>949</v>
      </c>
      <c r="B388" s="7">
        <v>31.96</v>
      </c>
      <c r="C388" s="7">
        <v>8.86</v>
      </c>
      <c r="D388" s="7" t="s">
        <v>32</v>
      </c>
      <c r="E388" s="7" t="s">
        <v>32</v>
      </c>
      <c r="F388" s="7" t="s">
        <v>32</v>
      </c>
      <c r="G388" s="7" t="s">
        <v>37</v>
      </c>
      <c r="H388" s="7" t="s">
        <v>39</v>
      </c>
    </row>
    <row r="389" spans="1:8" ht="14.25" customHeight="1" x14ac:dyDescent="0.3">
      <c r="A389" s="7" t="s">
        <v>951</v>
      </c>
      <c r="B389" s="7">
        <v>23.76</v>
      </c>
      <c r="C389" s="7">
        <v>10.96</v>
      </c>
      <c r="D389" s="7" t="s">
        <v>32</v>
      </c>
      <c r="E389" s="7" t="s">
        <v>32</v>
      </c>
      <c r="F389" s="7" t="s">
        <v>32</v>
      </c>
      <c r="G389" s="7">
        <v>3</v>
      </c>
      <c r="H389" s="7" t="s">
        <v>39</v>
      </c>
    </row>
    <row r="390" spans="1:8" ht="14.25" customHeight="1" x14ac:dyDescent="0.3">
      <c r="A390" s="7" t="s">
        <v>954</v>
      </c>
      <c r="B390" s="7">
        <v>19.38</v>
      </c>
      <c r="C390" s="7">
        <v>6.28</v>
      </c>
      <c r="D390" s="7" t="s">
        <v>32</v>
      </c>
      <c r="E390" s="7" t="s">
        <v>32</v>
      </c>
      <c r="F390" s="7" t="s">
        <v>32</v>
      </c>
      <c r="G390" s="7" t="s">
        <v>37</v>
      </c>
      <c r="H390" s="7" t="s">
        <v>39</v>
      </c>
    </row>
    <row r="391" spans="1:8" ht="14.25" customHeight="1" x14ac:dyDescent="0.3">
      <c r="A391" s="7" t="s">
        <v>956</v>
      </c>
      <c r="B391" s="7">
        <v>16.21</v>
      </c>
      <c r="C391" s="7">
        <v>6.29</v>
      </c>
      <c r="D391" s="7" t="s">
        <v>39</v>
      </c>
      <c r="E391" s="7" t="s">
        <v>32</v>
      </c>
      <c r="F391" s="7" t="s">
        <v>32</v>
      </c>
      <c r="G391" s="7">
        <v>1</v>
      </c>
      <c r="H391" s="7" t="s">
        <v>39</v>
      </c>
    </row>
    <row r="392" spans="1:8" ht="14.25" customHeight="1" x14ac:dyDescent="0.3">
      <c r="A392" s="7" t="s">
        <v>958</v>
      </c>
      <c r="B392" s="7">
        <v>32.54</v>
      </c>
      <c r="C392" s="7">
        <v>4.0199999999999996</v>
      </c>
      <c r="D392" s="7" t="s">
        <v>32</v>
      </c>
      <c r="E392" s="7" t="s">
        <v>39</v>
      </c>
      <c r="F392" s="7" t="s">
        <v>32</v>
      </c>
      <c r="G392" s="7">
        <v>1</v>
      </c>
      <c r="H392" s="7" t="s">
        <v>39</v>
      </c>
    </row>
    <row r="393" spans="1:8" ht="14.25" customHeight="1" x14ac:dyDescent="0.3">
      <c r="A393" s="7" t="s">
        <v>961</v>
      </c>
      <c r="B393" s="7">
        <v>36.765000000000001</v>
      </c>
      <c r="C393" s="7">
        <v>11.95</v>
      </c>
      <c r="D393" s="7" t="s">
        <v>39</v>
      </c>
      <c r="E393" s="7" t="s">
        <v>32</v>
      </c>
      <c r="F393" s="7" t="s">
        <v>32</v>
      </c>
      <c r="G393" s="7">
        <v>2</v>
      </c>
      <c r="H393" s="7" t="s">
        <v>32</v>
      </c>
    </row>
    <row r="394" spans="1:8" ht="14.25" customHeight="1" x14ac:dyDescent="0.3">
      <c r="A394" s="7" t="s">
        <v>963</v>
      </c>
      <c r="B394" s="7">
        <v>35.909999999999997</v>
      </c>
      <c r="C394" s="7">
        <v>8.7100000000000009</v>
      </c>
      <c r="D394" s="7" t="s">
        <v>32</v>
      </c>
      <c r="E394" s="7" t="s">
        <v>32</v>
      </c>
      <c r="F394" s="7" t="s">
        <v>32</v>
      </c>
      <c r="G394" s="7" t="s">
        <v>37</v>
      </c>
      <c r="H394" s="7" t="s">
        <v>32</v>
      </c>
    </row>
    <row r="395" spans="1:8" ht="14.25" customHeight="1" x14ac:dyDescent="0.3">
      <c r="A395" s="7" t="s">
        <v>967</v>
      </c>
      <c r="B395" s="7">
        <v>32.06</v>
      </c>
      <c r="C395" s="7">
        <v>4.67</v>
      </c>
      <c r="D395" s="7" t="s">
        <v>32</v>
      </c>
      <c r="E395" s="7" t="s">
        <v>39</v>
      </c>
      <c r="F395" s="7" t="s">
        <v>32</v>
      </c>
      <c r="G395" s="7">
        <v>1</v>
      </c>
      <c r="H395" s="7" t="s">
        <v>39</v>
      </c>
    </row>
    <row r="396" spans="1:8" ht="14.25" customHeight="1" x14ac:dyDescent="0.3">
      <c r="A396" s="7" t="s">
        <v>969</v>
      </c>
      <c r="B396" s="7">
        <v>24.1</v>
      </c>
      <c r="C396" s="7">
        <v>11.14</v>
      </c>
      <c r="D396" s="7" t="s">
        <v>39</v>
      </c>
      <c r="E396" s="7" t="s">
        <v>32</v>
      </c>
      <c r="F396" s="7" t="s">
        <v>32</v>
      </c>
      <c r="G396" s="7">
        <v>1</v>
      </c>
      <c r="H396" s="7" t="s">
        <v>32</v>
      </c>
    </row>
    <row r="397" spans="1:8" ht="14.25" customHeight="1" x14ac:dyDescent="0.3">
      <c r="A397" s="7" t="s">
        <v>971</v>
      </c>
      <c r="B397" s="7">
        <v>27.1</v>
      </c>
      <c r="C397" s="7">
        <v>9.0500000000000007</v>
      </c>
      <c r="D397" s="7" t="s">
        <v>32</v>
      </c>
      <c r="E397" s="7" t="s">
        <v>32</v>
      </c>
      <c r="F397" s="7" t="s">
        <v>32</v>
      </c>
      <c r="G397" s="7">
        <v>2</v>
      </c>
      <c r="H397" s="7" t="s">
        <v>32</v>
      </c>
    </row>
    <row r="398" spans="1:8" ht="14.25" customHeight="1" x14ac:dyDescent="0.3">
      <c r="A398" s="7" t="s">
        <v>975</v>
      </c>
      <c r="B398" s="7">
        <v>24.42</v>
      </c>
      <c r="C398" s="7">
        <v>11.31</v>
      </c>
      <c r="D398" s="7" t="s">
        <v>32</v>
      </c>
      <c r="E398" s="7" t="s">
        <v>32</v>
      </c>
      <c r="F398" s="7" t="s">
        <v>32</v>
      </c>
      <c r="G398" s="7" t="s">
        <v>37</v>
      </c>
      <c r="H398" s="7" t="s">
        <v>39</v>
      </c>
    </row>
    <row r="399" spans="1:8" ht="14.25" customHeight="1" x14ac:dyDescent="0.3">
      <c r="A399" s="7" t="s">
        <v>977</v>
      </c>
      <c r="B399" s="7">
        <v>26.695</v>
      </c>
      <c r="C399" s="7">
        <v>4.68</v>
      </c>
      <c r="D399" s="7" t="s">
        <v>39</v>
      </c>
      <c r="E399" s="7" t="s">
        <v>32</v>
      </c>
      <c r="F399" s="7" t="s">
        <v>32</v>
      </c>
      <c r="G399" s="7">
        <v>2</v>
      </c>
      <c r="H399" s="7" t="s">
        <v>39</v>
      </c>
    </row>
    <row r="400" spans="1:8" ht="14.25" customHeight="1" x14ac:dyDescent="0.3">
      <c r="A400" s="7" t="s">
        <v>980</v>
      </c>
      <c r="B400" s="7">
        <v>27.79</v>
      </c>
      <c r="C400" s="7">
        <v>6.05</v>
      </c>
      <c r="D400" s="7" t="s">
        <v>39</v>
      </c>
      <c r="E400" s="7" t="s">
        <v>39</v>
      </c>
      <c r="F400" s="7" t="s">
        <v>32</v>
      </c>
      <c r="G400" s="7">
        <v>1</v>
      </c>
      <c r="H400" s="7" t="s">
        <v>39</v>
      </c>
    </row>
    <row r="401" spans="1:8" ht="14.25" customHeight="1" x14ac:dyDescent="0.3">
      <c r="A401" s="7" t="s">
        <v>983</v>
      </c>
      <c r="B401" s="7">
        <v>32.68</v>
      </c>
      <c r="C401" s="7">
        <v>4.68</v>
      </c>
      <c r="D401" s="7" t="s">
        <v>39</v>
      </c>
      <c r="E401" s="7" t="s">
        <v>32</v>
      </c>
      <c r="F401" s="7" t="s">
        <v>32</v>
      </c>
      <c r="G401" s="7" t="s">
        <v>37</v>
      </c>
      <c r="H401" s="7" t="s">
        <v>32</v>
      </c>
    </row>
    <row r="402" spans="1:8" ht="14.25" customHeight="1" x14ac:dyDescent="0.3">
      <c r="A402" s="7" t="s">
        <v>987</v>
      </c>
      <c r="B402" s="7">
        <v>26.4</v>
      </c>
      <c r="C402" s="7">
        <v>9.5</v>
      </c>
      <c r="D402" s="7" t="s">
        <v>39</v>
      </c>
      <c r="E402" s="7" t="s">
        <v>32</v>
      </c>
      <c r="F402" s="7" t="s">
        <v>32</v>
      </c>
      <c r="G402" s="7">
        <v>2</v>
      </c>
      <c r="H402" s="7" t="s">
        <v>32</v>
      </c>
    </row>
    <row r="403" spans="1:8" ht="14.25" customHeight="1" x14ac:dyDescent="0.3">
      <c r="A403" s="7" t="s">
        <v>990</v>
      </c>
      <c r="B403" s="7">
        <v>23.655000000000001</v>
      </c>
      <c r="C403" s="7">
        <v>10.84</v>
      </c>
      <c r="D403" s="7" t="s">
        <v>39</v>
      </c>
      <c r="E403" s="7" t="s">
        <v>32</v>
      </c>
      <c r="F403" s="7" t="s">
        <v>99</v>
      </c>
      <c r="G403" s="7">
        <v>1</v>
      </c>
      <c r="H403" s="7" t="s">
        <v>39</v>
      </c>
    </row>
    <row r="404" spans="1:8" ht="14.25" customHeight="1" x14ac:dyDescent="0.3">
      <c r="A404" s="7" t="s">
        <v>992</v>
      </c>
      <c r="B404" s="7">
        <v>27.36</v>
      </c>
      <c r="C404" s="7">
        <v>5.88</v>
      </c>
      <c r="D404" s="7" t="s">
        <v>32</v>
      </c>
      <c r="E404" s="7" t="s">
        <v>32</v>
      </c>
      <c r="F404" s="7" t="s">
        <v>32</v>
      </c>
      <c r="G404" s="7">
        <v>2</v>
      </c>
      <c r="H404" s="7" t="s">
        <v>32</v>
      </c>
    </row>
    <row r="405" spans="1:8" ht="14.25" customHeight="1" x14ac:dyDescent="0.3">
      <c r="A405" s="7" t="s">
        <v>996</v>
      </c>
      <c r="B405" s="7">
        <v>27.82</v>
      </c>
      <c r="C405" s="7">
        <v>5.24</v>
      </c>
      <c r="D405" s="7" t="s">
        <v>39</v>
      </c>
      <c r="E405" s="7" t="s">
        <v>32</v>
      </c>
      <c r="F405" s="7" t="s">
        <v>32</v>
      </c>
      <c r="G405" s="7" t="s">
        <v>37</v>
      </c>
      <c r="H405" s="7" t="s">
        <v>39</v>
      </c>
    </row>
    <row r="406" spans="1:8" ht="14.25" customHeight="1" x14ac:dyDescent="0.3">
      <c r="A406" s="7" t="s">
        <v>998</v>
      </c>
      <c r="B406" s="7">
        <v>25.46</v>
      </c>
      <c r="C406" s="7">
        <v>11.75</v>
      </c>
      <c r="D406" s="7" t="s">
        <v>32</v>
      </c>
      <c r="E406" s="7" t="s">
        <v>32</v>
      </c>
      <c r="F406" s="7" t="s">
        <v>32</v>
      </c>
      <c r="G406" s="7" t="s">
        <v>37</v>
      </c>
      <c r="H406" s="7" t="s">
        <v>32</v>
      </c>
    </row>
    <row r="407" spans="1:8" ht="14.25" customHeight="1" x14ac:dyDescent="0.3">
      <c r="A407" s="7" t="s">
        <v>1001</v>
      </c>
      <c r="B407" s="7">
        <v>25.1</v>
      </c>
      <c r="C407" s="7">
        <v>6.97</v>
      </c>
      <c r="D407" s="7" t="s">
        <v>32</v>
      </c>
      <c r="E407" s="7" t="s">
        <v>32</v>
      </c>
      <c r="F407" s="7" t="s">
        <v>32</v>
      </c>
      <c r="G407" s="7" t="s">
        <v>37</v>
      </c>
      <c r="H407" s="7" t="s">
        <v>39</v>
      </c>
    </row>
    <row r="408" spans="1:8" ht="14.25" customHeight="1" x14ac:dyDescent="0.3">
      <c r="A408" s="7" t="s">
        <v>1003</v>
      </c>
      <c r="B408" s="7">
        <v>32.11</v>
      </c>
      <c r="C408" s="7">
        <v>4.76</v>
      </c>
      <c r="D408" s="7" t="s">
        <v>32</v>
      </c>
      <c r="E408" s="7" t="s">
        <v>32</v>
      </c>
      <c r="F408" s="7" t="s">
        <v>32</v>
      </c>
      <c r="G408" s="7">
        <v>2</v>
      </c>
      <c r="H408" s="7" t="s">
        <v>32</v>
      </c>
    </row>
    <row r="409" spans="1:8" ht="14.25" customHeight="1" x14ac:dyDescent="0.3">
      <c r="A409" s="7" t="s">
        <v>1006</v>
      </c>
      <c r="B409" s="7">
        <v>29.8</v>
      </c>
      <c r="C409" s="7">
        <v>8.24</v>
      </c>
      <c r="D409" s="7" t="s">
        <v>39</v>
      </c>
      <c r="E409" s="7" t="s">
        <v>32</v>
      </c>
      <c r="F409" s="7" t="s">
        <v>32</v>
      </c>
      <c r="G409" s="7">
        <v>1</v>
      </c>
      <c r="H409" s="7" t="s">
        <v>39</v>
      </c>
    </row>
    <row r="410" spans="1:8" ht="14.25" customHeight="1" x14ac:dyDescent="0.3">
      <c r="A410" s="7" t="s">
        <v>1009</v>
      </c>
      <c r="B410" s="7">
        <v>24.01</v>
      </c>
      <c r="C410" s="7">
        <v>4.76</v>
      </c>
      <c r="D410" s="7" t="s">
        <v>32</v>
      </c>
      <c r="E410" s="7" t="s">
        <v>32</v>
      </c>
      <c r="F410" s="7" t="s">
        <v>32</v>
      </c>
      <c r="G410" s="7">
        <v>1</v>
      </c>
      <c r="H410" s="7" t="s">
        <v>39</v>
      </c>
    </row>
    <row r="411" spans="1:8" ht="14.25" customHeight="1" x14ac:dyDescent="0.3">
      <c r="A411" s="7" t="s">
        <v>1011</v>
      </c>
      <c r="B411" s="7">
        <v>23.21</v>
      </c>
      <c r="C411" s="7">
        <v>6.03</v>
      </c>
      <c r="D411" s="7" t="s">
        <v>32</v>
      </c>
      <c r="E411" s="7" t="s">
        <v>32</v>
      </c>
      <c r="F411" s="7" t="s">
        <v>32</v>
      </c>
      <c r="G411" s="7">
        <v>1</v>
      </c>
      <c r="H411" s="7" t="s">
        <v>32</v>
      </c>
    </row>
    <row r="412" spans="1:8" ht="14.25" customHeight="1" x14ac:dyDescent="0.3">
      <c r="A412" s="7" t="s">
        <v>1014</v>
      </c>
      <c r="B412" s="7">
        <v>21.2</v>
      </c>
      <c r="C412" s="7">
        <v>4.07</v>
      </c>
      <c r="D412" s="7" t="s">
        <v>39</v>
      </c>
      <c r="E412" s="7" t="s">
        <v>32</v>
      </c>
      <c r="F412" s="7" t="s">
        <v>32</v>
      </c>
      <c r="G412" s="7">
        <v>1</v>
      </c>
      <c r="H412" s="7" t="s">
        <v>39</v>
      </c>
    </row>
    <row r="413" spans="1:8" ht="14.25" customHeight="1" x14ac:dyDescent="0.3">
      <c r="A413" s="7" t="s">
        <v>1016</v>
      </c>
      <c r="B413" s="7">
        <v>28.215</v>
      </c>
      <c r="C413" s="7">
        <v>8.26</v>
      </c>
      <c r="D413" s="7" t="s">
        <v>39</v>
      </c>
      <c r="E413" s="7" t="s">
        <v>32</v>
      </c>
      <c r="F413" s="7" t="s">
        <v>32</v>
      </c>
      <c r="G413" s="7">
        <v>1</v>
      </c>
      <c r="H413" s="7" t="s">
        <v>39</v>
      </c>
    </row>
    <row r="414" spans="1:8" ht="14.25" customHeight="1" x14ac:dyDescent="0.3">
      <c r="A414" s="7" t="s">
        <v>1019</v>
      </c>
      <c r="B414" s="7">
        <v>38.094999999999999</v>
      </c>
      <c r="C414" s="7">
        <v>4.76</v>
      </c>
      <c r="D414" s="7" t="s">
        <v>32</v>
      </c>
      <c r="E414" s="7" t="s">
        <v>32</v>
      </c>
      <c r="F414" s="7" t="s">
        <v>32</v>
      </c>
      <c r="G414" s="7">
        <v>1</v>
      </c>
      <c r="H414" s="7" t="s">
        <v>32</v>
      </c>
    </row>
    <row r="415" spans="1:8" ht="14.25" customHeight="1" x14ac:dyDescent="0.3">
      <c r="A415" s="7" t="s">
        <v>1021</v>
      </c>
      <c r="B415" s="7">
        <v>22.61</v>
      </c>
      <c r="C415" s="7">
        <v>6.13</v>
      </c>
      <c r="D415" s="7" t="s">
        <v>39</v>
      </c>
      <c r="E415" s="7" t="s">
        <v>32</v>
      </c>
      <c r="F415" s="7" t="s">
        <v>99</v>
      </c>
      <c r="G415" s="7">
        <v>1</v>
      </c>
      <c r="H415" s="7" t="s">
        <v>39</v>
      </c>
    </row>
    <row r="416" spans="1:8" ht="14.25" customHeight="1" x14ac:dyDescent="0.3">
      <c r="A416" s="7" t="s">
        <v>1024</v>
      </c>
      <c r="B416" s="7">
        <v>24.32</v>
      </c>
      <c r="C416" s="7">
        <v>10.47</v>
      </c>
      <c r="D416" s="7" t="s">
        <v>39</v>
      </c>
      <c r="E416" s="7" t="s">
        <v>32</v>
      </c>
      <c r="F416" s="7" t="s">
        <v>32</v>
      </c>
      <c r="G416" s="7">
        <v>2</v>
      </c>
      <c r="H416" s="7" t="s">
        <v>39</v>
      </c>
    </row>
    <row r="417" spans="1:8" ht="14.25" customHeight="1" x14ac:dyDescent="0.3">
      <c r="A417" s="7" t="s">
        <v>1027</v>
      </c>
      <c r="B417" s="7">
        <v>20.96</v>
      </c>
      <c r="C417" s="7">
        <v>4.04</v>
      </c>
      <c r="D417" s="7" t="s">
        <v>39</v>
      </c>
      <c r="E417" s="7" t="s">
        <v>32</v>
      </c>
      <c r="F417" s="7" t="s">
        <v>32</v>
      </c>
      <c r="G417" s="7">
        <v>1</v>
      </c>
      <c r="H417" s="7" t="s">
        <v>39</v>
      </c>
    </row>
    <row r="418" spans="1:8" ht="14.25" customHeight="1" x14ac:dyDescent="0.3">
      <c r="A418" s="7" t="s">
        <v>1030</v>
      </c>
      <c r="B418" s="7">
        <v>19.68</v>
      </c>
      <c r="C418" s="7">
        <v>5.74</v>
      </c>
      <c r="D418" s="7" t="s">
        <v>32</v>
      </c>
      <c r="E418" s="7" t="s">
        <v>32</v>
      </c>
      <c r="F418" s="7" t="s">
        <v>32</v>
      </c>
      <c r="G418" s="7" t="s">
        <v>37</v>
      </c>
      <c r="H418" s="7" t="s">
        <v>39</v>
      </c>
    </row>
    <row r="419" spans="1:8" ht="14.25" customHeight="1" x14ac:dyDescent="0.3">
      <c r="A419" s="7" t="s">
        <v>1032</v>
      </c>
      <c r="B419" s="7">
        <v>18.100000000000001</v>
      </c>
      <c r="C419" s="7">
        <v>6.33</v>
      </c>
      <c r="D419" s="7" t="s">
        <v>32</v>
      </c>
      <c r="E419" s="7" t="s">
        <v>32</v>
      </c>
      <c r="F419" s="7" t="s">
        <v>32</v>
      </c>
      <c r="G419" s="7">
        <v>1</v>
      </c>
      <c r="H419" s="7" t="s">
        <v>39</v>
      </c>
    </row>
    <row r="420" spans="1:8" ht="14.25" customHeight="1" x14ac:dyDescent="0.3">
      <c r="A420" s="7" t="s">
        <v>1035</v>
      </c>
      <c r="B420" s="7">
        <v>29.64</v>
      </c>
      <c r="C420" s="7">
        <v>4.28</v>
      </c>
      <c r="D420" s="7" t="s">
        <v>39</v>
      </c>
      <c r="E420" s="7" t="s">
        <v>32</v>
      </c>
      <c r="F420" s="7" t="s">
        <v>32</v>
      </c>
      <c r="G420" s="7" t="s">
        <v>37</v>
      </c>
      <c r="H420" s="7" t="s">
        <v>32</v>
      </c>
    </row>
    <row r="421" spans="1:8" ht="14.25" customHeight="1" x14ac:dyDescent="0.3">
      <c r="A421" s="7" t="s">
        <v>1037</v>
      </c>
      <c r="B421" s="7">
        <v>25.3</v>
      </c>
      <c r="C421" s="7">
        <v>9.4700000000000006</v>
      </c>
      <c r="D421" s="7" t="s">
        <v>39</v>
      </c>
      <c r="E421" s="7" t="s">
        <v>32</v>
      </c>
      <c r="F421" s="7" t="s">
        <v>32</v>
      </c>
      <c r="G421" s="7">
        <v>2</v>
      </c>
      <c r="H421" s="7" t="s">
        <v>39</v>
      </c>
    </row>
    <row r="422" spans="1:8" ht="14.25" customHeight="1" x14ac:dyDescent="0.3">
      <c r="A422" s="7" t="s">
        <v>1040</v>
      </c>
      <c r="B422" s="7">
        <v>27.6</v>
      </c>
      <c r="C422" s="7">
        <v>4.8499999999999996</v>
      </c>
      <c r="D422" s="7" t="s">
        <v>39</v>
      </c>
      <c r="E422" s="7" t="s">
        <v>32</v>
      </c>
      <c r="F422" s="7" t="s">
        <v>32</v>
      </c>
      <c r="G422" s="7" t="s">
        <v>37</v>
      </c>
      <c r="H422" s="7" t="s">
        <v>32</v>
      </c>
    </row>
    <row r="423" spans="1:8" ht="14.25" customHeight="1" x14ac:dyDescent="0.3">
      <c r="A423" s="7" t="s">
        <v>1042</v>
      </c>
      <c r="B423" s="7">
        <v>27.645</v>
      </c>
      <c r="C423" s="7">
        <v>11.03</v>
      </c>
      <c r="D423" s="7" t="s">
        <v>39</v>
      </c>
      <c r="E423" s="7" t="s">
        <v>32</v>
      </c>
      <c r="F423" s="7" t="s">
        <v>32</v>
      </c>
      <c r="G423" s="7">
        <v>1</v>
      </c>
      <c r="H423" s="7" t="s">
        <v>39</v>
      </c>
    </row>
    <row r="424" spans="1:8" ht="14.25" customHeight="1" x14ac:dyDescent="0.3">
      <c r="A424" s="7" t="s">
        <v>1044</v>
      </c>
      <c r="B424" s="7">
        <v>27.6</v>
      </c>
      <c r="C424" s="7">
        <v>5.22</v>
      </c>
      <c r="D424" s="7" t="s">
        <v>32</v>
      </c>
      <c r="E424" s="7" t="s">
        <v>32</v>
      </c>
      <c r="F424" s="7" t="s">
        <v>32</v>
      </c>
      <c r="G424" s="7">
        <v>2</v>
      </c>
      <c r="H424" s="7" t="s">
        <v>39</v>
      </c>
    </row>
    <row r="425" spans="1:8" ht="14.25" customHeight="1" x14ac:dyDescent="0.3">
      <c r="A425" s="7" t="s">
        <v>1047</v>
      </c>
      <c r="B425" s="7">
        <v>25.08</v>
      </c>
      <c r="C425" s="7">
        <v>9.52</v>
      </c>
      <c r="D425" s="7" t="s">
        <v>39</v>
      </c>
      <c r="E425" s="7" t="s">
        <v>32</v>
      </c>
      <c r="F425" s="7" t="s">
        <v>32</v>
      </c>
      <c r="G425" s="7">
        <v>2</v>
      </c>
      <c r="H425" s="7" t="s">
        <v>32</v>
      </c>
    </row>
    <row r="426" spans="1:8" ht="14.25" customHeight="1" x14ac:dyDescent="0.3">
      <c r="A426" s="7" t="s">
        <v>1050</v>
      </c>
      <c r="B426" s="7">
        <v>30.02</v>
      </c>
      <c r="C426" s="7">
        <v>11.09</v>
      </c>
      <c r="D426" s="7" t="s">
        <v>32</v>
      </c>
      <c r="E426" s="7" t="s">
        <v>32</v>
      </c>
      <c r="F426" s="7" t="s">
        <v>32</v>
      </c>
      <c r="G426" s="7" t="s">
        <v>37</v>
      </c>
      <c r="H426" s="7" t="s">
        <v>32</v>
      </c>
    </row>
    <row r="427" spans="1:8" ht="14.25" customHeight="1" x14ac:dyDescent="0.3">
      <c r="A427" s="7" t="s">
        <v>1053</v>
      </c>
      <c r="B427" s="7">
        <v>27.36</v>
      </c>
      <c r="C427" s="7">
        <v>9.4499999999999993</v>
      </c>
      <c r="D427" s="7" t="s">
        <v>39</v>
      </c>
      <c r="E427" s="7" t="s">
        <v>32</v>
      </c>
      <c r="F427" s="7" t="s">
        <v>32</v>
      </c>
      <c r="G427" s="7">
        <v>2</v>
      </c>
      <c r="H427" s="7" t="s">
        <v>39</v>
      </c>
    </row>
    <row r="428" spans="1:8" ht="14.25" customHeight="1" x14ac:dyDescent="0.3">
      <c r="A428" s="7" t="s">
        <v>1056</v>
      </c>
      <c r="B428" s="7">
        <v>22.2</v>
      </c>
      <c r="C428" s="7">
        <v>5.51</v>
      </c>
      <c r="D428" s="7" t="s">
        <v>32</v>
      </c>
      <c r="E428" s="7" t="s">
        <v>32</v>
      </c>
      <c r="F428" s="7" t="s">
        <v>32</v>
      </c>
      <c r="G428" s="7" t="s">
        <v>37</v>
      </c>
      <c r="H428" s="7" t="s">
        <v>39</v>
      </c>
    </row>
    <row r="429" spans="1:8" ht="14.25" customHeight="1" x14ac:dyDescent="0.3">
      <c r="A429" s="7" t="s">
        <v>1058</v>
      </c>
      <c r="B429" s="7">
        <v>25.71</v>
      </c>
      <c r="C429" s="7">
        <v>4.18</v>
      </c>
      <c r="D429" s="7" t="s">
        <v>32</v>
      </c>
      <c r="E429" s="7" t="s">
        <v>39</v>
      </c>
      <c r="F429" s="7" t="s">
        <v>32</v>
      </c>
      <c r="G429" s="7">
        <v>1</v>
      </c>
      <c r="H429" s="7" t="s">
        <v>39</v>
      </c>
    </row>
    <row r="430" spans="1:8" ht="14.25" customHeight="1" x14ac:dyDescent="0.3">
      <c r="A430" s="7" t="s">
        <v>1061</v>
      </c>
      <c r="B430" s="7">
        <v>41.91</v>
      </c>
      <c r="C430" s="7">
        <v>5.98</v>
      </c>
      <c r="D430" s="7" t="s">
        <v>39</v>
      </c>
      <c r="E430" s="7" t="s">
        <v>32</v>
      </c>
      <c r="F430" s="7" t="s">
        <v>32</v>
      </c>
      <c r="G430" s="7">
        <v>1</v>
      </c>
      <c r="H430" s="7" t="s">
        <v>32</v>
      </c>
    </row>
    <row r="431" spans="1:8" ht="14.25" customHeight="1" x14ac:dyDescent="0.3">
      <c r="A431" s="7" t="s">
        <v>1063</v>
      </c>
      <c r="B431" s="7">
        <v>25.85</v>
      </c>
      <c r="C431" s="7">
        <v>10.16</v>
      </c>
      <c r="D431" s="7" t="s">
        <v>32</v>
      </c>
      <c r="E431" s="7" t="s">
        <v>32</v>
      </c>
      <c r="F431" s="7" t="s">
        <v>32</v>
      </c>
      <c r="G431" s="7" t="s">
        <v>37</v>
      </c>
      <c r="H431" s="7" t="s">
        <v>39</v>
      </c>
    </row>
    <row r="432" spans="1:8" ht="14.25" customHeight="1" x14ac:dyDescent="0.3">
      <c r="A432" s="7" t="s">
        <v>1066</v>
      </c>
      <c r="B432" s="7">
        <v>23.844999999999999</v>
      </c>
      <c r="C432" s="7">
        <v>11.71</v>
      </c>
      <c r="D432" s="7" t="s">
        <v>32</v>
      </c>
      <c r="E432" s="7" t="s">
        <v>32</v>
      </c>
      <c r="F432" s="7" t="s">
        <v>32</v>
      </c>
      <c r="G432" s="7">
        <v>2</v>
      </c>
      <c r="H432" s="7" t="s">
        <v>39</v>
      </c>
    </row>
    <row r="433" spans="1:8" ht="14.25" customHeight="1" x14ac:dyDescent="0.3">
      <c r="A433" s="7" t="s">
        <v>1068</v>
      </c>
      <c r="B433" s="7">
        <v>30.59</v>
      </c>
      <c r="C433" s="7">
        <v>5.23</v>
      </c>
      <c r="D433" s="7" t="s">
        <v>32</v>
      </c>
      <c r="E433" s="7" t="s">
        <v>32</v>
      </c>
      <c r="F433" s="7" t="s">
        <v>99</v>
      </c>
      <c r="G433" s="7">
        <v>1</v>
      </c>
      <c r="H433" s="7" t="s">
        <v>32</v>
      </c>
    </row>
    <row r="434" spans="1:8" ht="14.25" customHeight="1" x14ac:dyDescent="0.3">
      <c r="A434" s="7" t="s">
        <v>1071</v>
      </c>
      <c r="B434" s="7">
        <v>24.795000000000002</v>
      </c>
      <c r="C434" s="7">
        <v>6.85</v>
      </c>
      <c r="D434" s="7" t="s">
        <v>32</v>
      </c>
      <c r="E434" s="7" t="s">
        <v>32</v>
      </c>
      <c r="F434" s="7" t="s">
        <v>32</v>
      </c>
      <c r="G434" s="7" t="s">
        <v>37</v>
      </c>
      <c r="H434" s="7" t="s">
        <v>39</v>
      </c>
    </row>
    <row r="435" spans="1:8" ht="14.25" customHeight="1" x14ac:dyDescent="0.3">
      <c r="A435" s="7" t="s">
        <v>1074</v>
      </c>
      <c r="B435" s="7">
        <v>24.13</v>
      </c>
      <c r="C435" s="7">
        <v>7.05</v>
      </c>
      <c r="D435" s="7" t="s">
        <v>39</v>
      </c>
      <c r="E435" s="7" t="s">
        <v>32</v>
      </c>
      <c r="F435" s="7" t="s">
        <v>32</v>
      </c>
      <c r="G435" s="7">
        <v>2</v>
      </c>
      <c r="H435" s="7" t="s">
        <v>39</v>
      </c>
    </row>
    <row r="436" spans="1:8" ht="14.25" customHeight="1" x14ac:dyDescent="0.3">
      <c r="A436" s="7" t="s">
        <v>1076</v>
      </c>
      <c r="B436" s="7">
        <v>25.84</v>
      </c>
      <c r="C436" s="7">
        <v>11.64</v>
      </c>
      <c r="D436" s="7" t="s">
        <v>32</v>
      </c>
      <c r="E436" s="7" t="s">
        <v>32</v>
      </c>
      <c r="F436" s="7" t="s">
        <v>32</v>
      </c>
      <c r="G436" s="7">
        <v>2</v>
      </c>
      <c r="H436" s="7" t="s">
        <v>39</v>
      </c>
    </row>
    <row r="437" spans="1:8" ht="14.25" customHeight="1" x14ac:dyDescent="0.3">
      <c r="A437" s="7" t="s">
        <v>1079</v>
      </c>
      <c r="B437" s="7">
        <v>28</v>
      </c>
      <c r="C437" s="7">
        <v>10.52</v>
      </c>
      <c r="D437" s="7" t="s">
        <v>32</v>
      </c>
      <c r="E437" s="7" t="s">
        <v>32</v>
      </c>
      <c r="F437" s="7" t="s">
        <v>32</v>
      </c>
      <c r="G437" s="7" t="s">
        <v>37</v>
      </c>
      <c r="H437" s="7" t="s">
        <v>39</v>
      </c>
    </row>
    <row r="438" spans="1:8" ht="14.25" customHeight="1" x14ac:dyDescent="0.3">
      <c r="A438" s="7" t="s">
        <v>1081</v>
      </c>
      <c r="B438" s="7">
        <v>34.1</v>
      </c>
      <c r="C438" s="7">
        <v>4.01</v>
      </c>
      <c r="D438" s="7" t="s">
        <v>39</v>
      </c>
      <c r="E438" s="7" t="s">
        <v>32</v>
      </c>
      <c r="F438" s="7" t="s">
        <v>99</v>
      </c>
      <c r="G438" s="7">
        <v>1</v>
      </c>
      <c r="H438" s="7" t="s">
        <v>32</v>
      </c>
    </row>
    <row r="439" spans="1:8" ht="14.25" customHeight="1" x14ac:dyDescent="0.3">
      <c r="A439" s="7" t="s">
        <v>1084</v>
      </c>
      <c r="B439" s="7">
        <v>26.125</v>
      </c>
      <c r="C439" s="7">
        <v>8.56</v>
      </c>
      <c r="D439" s="7" t="s">
        <v>39</v>
      </c>
      <c r="E439" s="7" t="s">
        <v>32</v>
      </c>
      <c r="F439" s="7" t="s">
        <v>32</v>
      </c>
      <c r="G439" s="7">
        <v>1</v>
      </c>
      <c r="H439" s="7" t="s">
        <v>39</v>
      </c>
    </row>
    <row r="440" spans="1:8" ht="14.25" customHeight="1" x14ac:dyDescent="0.3">
      <c r="A440" s="7" t="s">
        <v>1086</v>
      </c>
      <c r="B440" s="7">
        <v>25.6</v>
      </c>
      <c r="C440" s="7">
        <v>10.5</v>
      </c>
      <c r="D440" s="7" t="s">
        <v>32</v>
      </c>
      <c r="E440" s="7" t="s">
        <v>32</v>
      </c>
      <c r="F440" s="7" t="s">
        <v>32</v>
      </c>
      <c r="G440" s="7">
        <v>2</v>
      </c>
      <c r="H440" s="7" t="s">
        <v>39</v>
      </c>
    </row>
    <row r="441" spans="1:8" ht="14.25" customHeight="1" x14ac:dyDescent="0.3">
      <c r="A441" s="7" t="s">
        <v>1089</v>
      </c>
      <c r="B441" s="7">
        <v>24.32</v>
      </c>
      <c r="C441" s="7">
        <v>6.39</v>
      </c>
      <c r="D441" s="7" t="s">
        <v>32</v>
      </c>
      <c r="E441" s="7" t="s">
        <v>32</v>
      </c>
      <c r="F441" s="7" t="s">
        <v>32</v>
      </c>
      <c r="G441" s="7" t="s">
        <v>37</v>
      </c>
      <c r="H441" s="7" t="s">
        <v>32</v>
      </c>
    </row>
    <row r="442" spans="1:8" ht="14.25" customHeight="1" x14ac:dyDescent="0.3">
      <c r="A442" s="7" t="s">
        <v>1092</v>
      </c>
      <c r="B442" s="7">
        <v>22.88</v>
      </c>
      <c r="C442" s="7">
        <v>5.71</v>
      </c>
      <c r="D442" s="7" t="s">
        <v>39</v>
      </c>
      <c r="E442" s="7" t="s">
        <v>32</v>
      </c>
      <c r="F442" s="7" t="s">
        <v>99</v>
      </c>
      <c r="G442" s="7">
        <v>1</v>
      </c>
      <c r="H442" s="7" t="s">
        <v>39</v>
      </c>
    </row>
    <row r="443" spans="1:8" ht="14.25" customHeight="1" x14ac:dyDescent="0.3">
      <c r="A443" s="7" t="s">
        <v>1094</v>
      </c>
      <c r="B443" s="7">
        <v>24.984999999999999</v>
      </c>
      <c r="C443" s="7">
        <v>4.43</v>
      </c>
      <c r="D443" s="7" t="s">
        <v>39</v>
      </c>
      <c r="E443" s="7" t="s">
        <v>32</v>
      </c>
      <c r="F443" s="7" t="s">
        <v>99</v>
      </c>
      <c r="G443" s="7">
        <v>1</v>
      </c>
      <c r="H443" s="7" t="s">
        <v>32</v>
      </c>
    </row>
    <row r="444" spans="1:8" ht="14.25" customHeight="1" x14ac:dyDescent="0.3">
      <c r="A444" s="7" t="s">
        <v>1097</v>
      </c>
      <c r="B444" s="7">
        <v>33.1</v>
      </c>
      <c r="C444" s="7">
        <v>5.52</v>
      </c>
      <c r="D444" s="7" t="s">
        <v>32</v>
      </c>
      <c r="E444" s="7" t="s">
        <v>32</v>
      </c>
      <c r="F444" s="7" t="s">
        <v>99</v>
      </c>
      <c r="G444" s="7">
        <v>1</v>
      </c>
      <c r="H444" s="7" t="s">
        <v>32</v>
      </c>
    </row>
    <row r="445" spans="1:8" ht="14.25" customHeight="1" x14ac:dyDescent="0.3">
      <c r="A445" s="7" t="s">
        <v>1099</v>
      </c>
      <c r="B445" s="7">
        <v>27.83</v>
      </c>
      <c r="C445" s="7">
        <v>9.1999999999999993</v>
      </c>
      <c r="D445" s="7" t="s">
        <v>39</v>
      </c>
      <c r="E445" s="7" t="s">
        <v>32</v>
      </c>
      <c r="F445" s="7" t="s">
        <v>32</v>
      </c>
      <c r="G445" s="7">
        <v>1</v>
      </c>
      <c r="H445" s="7" t="s">
        <v>39</v>
      </c>
    </row>
    <row r="446" spans="1:8" ht="14.25" customHeight="1" x14ac:dyDescent="0.3">
      <c r="A446" s="7" t="s">
        <v>1102</v>
      </c>
      <c r="B446" s="7">
        <v>30.875</v>
      </c>
      <c r="C446" s="7">
        <v>10.97</v>
      </c>
      <c r="D446" s="7" t="s">
        <v>39</v>
      </c>
      <c r="E446" s="7" t="s">
        <v>32</v>
      </c>
      <c r="F446" s="7" t="s">
        <v>32</v>
      </c>
      <c r="G446" s="7">
        <v>2</v>
      </c>
      <c r="H446" s="7" t="s">
        <v>32</v>
      </c>
    </row>
    <row r="447" spans="1:8" ht="14.25" customHeight="1" x14ac:dyDescent="0.3">
      <c r="A447" s="7" t="s">
        <v>1105</v>
      </c>
      <c r="B447" s="7">
        <v>27.265000000000001</v>
      </c>
      <c r="C447" s="7">
        <v>4.25</v>
      </c>
      <c r="D447" s="7" t="s">
        <v>32</v>
      </c>
      <c r="E447" s="7" t="s">
        <v>32</v>
      </c>
      <c r="F447" s="7" t="s">
        <v>99</v>
      </c>
      <c r="G447" s="7">
        <v>1</v>
      </c>
      <c r="H447" s="7" t="s">
        <v>32</v>
      </c>
    </row>
    <row r="448" spans="1:8" ht="14.25" customHeight="1" x14ac:dyDescent="0.3">
      <c r="A448" s="7" t="s">
        <v>1107</v>
      </c>
      <c r="B448" s="7">
        <v>26.7</v>
      </c>
      <c r="C448" s="7">
        <v>5.23</v>
      </c>
      <c r="D448" s="7" t="s">
        <v>32</v>
      </c>
      <c r="E448" s="7" t="s">
        <v>32</v>
      </c>
      <c r="F448" s="7" t="s">
        <v>99</v>
      </c>
      <c r="G448" s="7">
        <v>1</v>
      </c>
      <c r="H448" s="7" t="s">
        <v>39</v>
      </c>
    </row>
    <row r="449" spans="1:8" ht="14.25" customHeight="1" x14ac:dyDescent="0.3">
      <c r="A449" s="7" t="s">
        <v>1111</v>
      </c>
      <c r="B449" s="7">
        <v>29.925000000000001</v>
      </c>
      <c r="C449" s="7">
        <v>5.96</v>
      </c>
      <c r="D449" s="7" t="s">
        <v>39</v>
      </c>
      <c r="E449" s="7" t="s">
        <v>32</v>
      </c>
      <c r="F449" s="7" t="s">
        <v>99</v>
      </c>
      <c r="G449" s="7">
        <v>1</v>
      </c>
      <c r="H449" s="7" t="s">
        <v>39</v>
      </c>
    </row>
    <row r="450" spans="1:8" ht="14.25" customHeight="1" x14ac:dyDescent="0.3">
      <c r="A450" s="7" t="s">
        <v>1113</v>
      </c>
      <c r="B450" s="7">
        <v>19.95</v>
      </c>
      <c r="C450" s="7">
        <v>4.29</v>
      </c>
      <c r="D450" s="7" t="s">
        <v>39</v>
      </c>
      <c r="E450" s="7" t="s">
        <v>32</v>
      </c>
      <c r="F450" s="7" t="s">
        <v>32</v>
      </c>
      <c r="G450" s="7">
        <v>2</v>
      </c>
      <c r="H450" s="7" t="s">
        <v>39</v>
      </c>
    </row>
    <row r="451" spans="1:8" ht="14.25" customHeight="1" x14ac:dyDescent="0.3">
      <c r="A451" s="7" t="s">
        <v>1116</v>
      </c>
      <c r="B451" s="7">
        <v>24.225000000000001</v>
      </c>
      <c r="C451" s="7">
        <v>4.09</v>
      </c>
      <c r="D451" s="7" t="s">
        <v>32</v>
      </c>
      <c r="E451" s="7" t="s">
        <v>32</v>
      </c>
      <c r="F451" s="7" t="s">
        <v>32</v>
      </c>
      <c r="G451" s="7" t="s">
        <v>37</v>
      </c>
      <c r="H451" s="7" t="s">
        <v>32</v>
      </c>
    </row>
    <row r="452" spans="1:8" ht="14.25" customHeight="1" x14ac:dyDescent="0.3">
      <c r="A452" s="7" t="s">
        <v>1118</v>
      </c>
      <c r="B452" s="7">
        <v>28.12</v>
      </c>
      <c r="C452" s="7">
        <v>4.88</v>
      </c>
      <c r="D452" s="7" t="s">
        <v>32</v>
      </c>
      <c r="E452" s="7" t="s">
        <v>32</v>
      </c>
      <c r="F452" s="7" t="s">
        <v>32</v>
      </c>
      <c r="G452" s="7" t="s">
        <v>37</v>
      </c>
      <c r="H452" s="7" t="s">
        <v>39</v>
      </c>
    </row>
    <row r="453" spans="1:8" ht="14.25" customHeight="1" x14ac:dyDescent="0.3">
      <c r="A453" s="7" t="s">
        <v>1121</v>
      </c>
      <c r="B453" s="7">
        <v>23.21</v>
      </c>
      <c r="C453" s="7">
        <v>6.76</v>
      </c>
      <c r="D453" s="7" t="s">
        <v>32</v>
      </c>
      <c r="E453" s="7" t="s">
        <v>32</v>
      </c>
      <c r="F453" s="7" t="s">
        <v>32</v>
      </c>
      <c r="G453" s="7" t="s">
        <v>37</v>
      </c>
      <c r="H453" s="7" t="s">
        <v>39</v>
      </c>
    </row>
    <row r="454" spans="1:8" ht="14.25" customHeight="1" x14ac:dyDescent="0.3">
      <c r="A454" s="7" t="s">
        <v>1124</v>
      </c>
      <c r="B454" s="7">
        <v>23.98</v>
      </c>
      <c r="C454" s="7">
        <v>10.67</v>
      </c>
      <c r="D454" s="7" t="s">
        <v>32</v>
      </c>
      <c r="E454" s="7" t="s">
        <v>32</v>
      </c>
      <c r="F454" s="7" t="s">
        <v>32</v>
      </c>
      <c r="G454" s="7" t="s">
        <v>37</v>
      </c>
      <c r="H454" s="7" t="s">
        <v>32</v>
      </c>
    </row>
    <row r="455" spans="1:8" ht="14.25" customHeight="1" x14ac:dyDescent="0.3">
      <c r="A455" s="7" t="s">
        <v>1127</v>
      </c>
      <c r="B455" s="7">
        <v>30</v>
      </c>
      <c r="C455" s="7">
        <v>6.21</v>
      </c>
      <c r="D455" s="7" t="s">
        <v>32</v>
      </c>
      <c r="E455" s="7" t="s">
        <v>32</v>
      </c>
      <c r="F455" s="7" t="s">
        <v>32</v>
      </c>
      <c r="G455" s="7" t="s">
        <v>37</v>
      </c>
      <c r="H455" s="7" t="s">
        <v>39</v>
      </c>
    </row>
    <row r="456" spans="1:8" ht="14.25" customHeight="1" x14ac:dyDescent="0.3">
      <c r="A456" s="7" t="s">
        <v>1129</v>
      </c>
      <c r="B456" s="7">
        <v>17.350000000000001</v>
      </c>
      <c r="C456" s="7">
        <v>5.03</v>
      </c>
      <c r="D456" s="7" t="s">
        <v>39</v>
      </c>
      <c r="E456" s="7" t="s">
        <v>32</v>
      </c>
      <c r="F456" s="7" t="s">
        <v>32</v>
      </c>
      <c r="G456" s="7" t="s">
        <v>37</v>
      </c>
      <c r="H456" s="7" t="s">
        <v>39</v>
      </c>
    </row>
    <row r="457" spans="1:8" ht="14.25" customHeight="1" x14ac:dyDescent="0.3">
      <c r="A457" s="7" t="s">
        <v>1132</v>
      </c>
      <c r="B457" s="7">
        <v>22.704999999999998</v>
      </c>
      <c r="C457" s="7">
        <v>5.27</v>
      </c>
      <c r="D457" s="7" t="s">
        <v>32</v>
      </c>
      <c r="E457" s="7" t="s">
        <v>32</v>
      </c>
      <c r="F457" s="7" t="s">
        <v>32</v>
      </c>
      <c r="G457" s="7" t="s">
        <v>37</v>
      </c>
      <c r="H457" s="7" t="s">
        <v>32</v>
      </c>
    </row>
    <row r="458" spans="1:8" ht="14.25" customHeight="1" x14ac:dyDescent="0.3">
      <c r="A458" s="7" t="s">
        <v>1134</v>
      </c>
      <c r="B458" s="7">
        <v>25.41</v>
      </c>
      <c r="C458" s="7">
        <v>10.53</v>
      </c>
      <c r="D458" s="7" t="s">
        <v>39</v>
      </c>
      <c r="E458" s="7" t="s">
        <v>32</v>
      </c>
      <c r="F458" s="7" t="s">
        <v>32</v>
      </c>
      <c r="G458" s="7">
        <v>1</v>
      </c>
      <c r="H458" s="7" t="s">
        <v>39</v>
      </c>
    </row>
    <row r="459" spans="1:8" ht="14.25" customHeight="1" x14ac:dyDescent="0.3">
      <c r="A459" s="7" t="s">
        <v>1137</v>
      </c>
      <c r="B459" s="7">
        <v>18.23</v>
      </c>
      <c r="C459" s="7">
        <v>5.78</v>
      </c>
      <c r="D459" s="7" t="s">
        <v>32</v>
      </c>
      <c r="E459" s="7" t="s">
        <v>32</v>
      </c>
      <c r="F459" s="7" t="s">
        <v>99</v>
      </c>
      <c r="G459" s="7">
        <v>1</v>
      </c>
      <c r="H459" s="7" t="s">
        <v>39</v>
      </c>
    </row>
    <row r="460" spans="1:8" ht="14.25" customHeight="1" x14ac:dyDescent="0.3">
      <c r="A460" s="7" t="s">
        <v>1140</v>
      </c>
      <c r="B460" s="7">
        <v>24.7</v>
      </c>
      <c r="C460" s="7">
        <v>4.3600000000000003</v>
      </c>
      <c r="D460" s="7" t="s">
        <v>32</v>
      </c>
      <c r="E460" s="7" t="s">
        <v>32</v>
      </c>
      <c r="F460" s="7" t="s">
        <v>99</v>
      </c>
      <c r="G460" s="7">
        <v>1</v>
      </c>
      <c r="H460" s="7" t="s">
        <v>39</v>
      </c>
    </row>
    <row r="461" spans="1:8" ht="14.25" customHeight="1" x14ac:dyDescent="0.3">
      <c r="A461" s="7" t="s">
        <v>1142</v>
      </c>
      <c r="B461" s="7">
        <v>37.4</v>
      </c>
      <c r="C461" s="7">
        <v>9.7200000000000006</v>
      </c>
      <c r="D461" s="7" t="s">
        <v>39</v>
      </c>
      <c r="E461" s="7" t="s">
        <v>32</v>
      </c>
      <c r="F461" s="7" t="s">
        <v>99</v>
      </c>
      <c r="G461" s="7">
        <v>1</v>
      </c>
      <c r="H461" s="7" t="s">
        <v>32</v>
      </c>
    </row>
    <row r="462" spans="1:8" ht="14.25" customHeight="1" x14ac:dyDescent="0.3">
      <c r="A462" s="7" t="s">
        <v>1145</v>
      </c>
      <c r="B462" s="7">
        <v>26.885000000000002</v>
      </c>
      <c r="C462" s="7">
        <v>5.18</v>
      </c>
      <c r="D462" s="7" t="s">
        <v>32</v>
      </c>
      <c r="E462" s="7" t="s">
        <v>32</v>
      </c>
      <c r="F462" s="7" t="s">
        <v>99</v>
      </c>
      <c r="G462" s="7">
        <v>1</v>
      </c>
      <c r="H462" s="7" t="s">
        <v>39</v>
      </c>
    </row>
    <row r="463" spans="1:8" ht="14.25" customHeight="1" x14ac:dyDescent="0.3">
      <c r="A463" s="7" t="s">
        <v>1148</v>
      </c>
      <c r="B463" s="7">
        <v>25.27</v>
      </c>
      <c r="C463" s="7">
        <v>5.29</v>
      </c>
      <c r="D463" s="7" t="s">
        <v>32</v>
      </c>
      <c r="E463" s="7" t="s">
        <v>32</v>
      </c>
      <c r="F463" s="7" t="s">
        <v>99</v>
      </c>
      <c r="G463" s="7">
        <v>1</v>
      </c>
      <c r="H463" s="7" t="s">
        <v>39</v>
      </c>
    </row>
    <row r="464" spans="1:8" ht="14.25" customHeight="1" x14ac:dyDescent="0.3">
      <c r="A464" s="7" t="s">
        <v>1150</v>
      </c>
      <c r="B464" s="7">
        <v>23.655000000000001</v>
      </c>
      <c r="C464" s="7">
        <v>4.8600000000000003</v>
      </c>
      <c r="D464" s="7" t="s">
        <v>39</v>
      </c>
      <c r="E464" s="7" t="s">
        <v>32</v>
      </c>
      <c r="F464" s="7" t="s">
        <v>32</v>
      </c>
      <c r="G464" s="7" t="s">
        <v>37</v>
      </c>
      <c r="H464" s="7" t="s">
        <v>39</v>
      </c>
    </row>
    <row r="465" spans="1:8" ht="14.25" customHeight="1" x14ac:dyDescent="0.3">
      <c r="A465" s="7" t="s">
        <v>1153</v>
      </c>
      <c r="B465" s="7">
        <v>55.05</v>
      </c>
      <c r="C465" s="7">
        <v>7.66</v>
      </c>
      <c r="D465" s="7" t="s">
        <v>32</v>
      </c>
      <c r="E465" s="7" t="s">
        <v>32</v>
      </c>
      <c r="F465" s="7" t="s">
        <v>32</v>
      </c>
      <c r="G465" s="7" t="s">
        <v>37</v>
      </c>
      <c r="H465" s="7" t="s">
        <v>32</v>
      </c>
    </row>
    <row r="466" spans="1:8" ht="14.25" customHeight="1" x14ac:dyDescent="0.3">
      <c r="A466" s="7" t="s">
        <v>1156</v>
      </c>
      <c r="B466" s="7">
        <v>24.89</v>
      </c>
      <c r="C466" s="7">
        <v>6.1</v>
      </c>
      <c r="D466" s="7" t="s">
        <v>39</v>
      </c>
      <c r="E466" s="7" t="s">
        <v>32</v>
      </c>
      <c r="F466" s="7" t="s">
        <v>99</v>
      </c>
      <c r="G466" s="7">
        <v>1</v>
      </c>
      <c r="H466" s="7" t="s">
        <v>39</v>
      </c>
    </row>
    <row r="467" spans="1:8" ht="14.25" customHeight="1" x14ac:dyDescent="0.3">
      <c r="A467" s="7" t="s">
        <v>1159</v>
      </c>
      <c r="B467" s="7">
        <v>18.715</v>
      </c>
      <c r="C467" s="7">
        <v>4.4400000000000004</v>
      </c>
      <c r="D467" s="7" t="s">
        <v>32</v>
      </c>
      <c r="E467" s="7" t="s">
        <v>32</v>
      </c>
      <c r="F467" s="7" t="s">
        <v>32</v>
      </c>
      <c r="G467" s="7" t="s">
        <v>37</v>
      </c>
      <c r="H467" s="7" t="s">
        <v>32</v>
      </c>
    </row>
    <row r="468" spans="1:8" ht="14.25" customHeight="1" x14ac:dyDescent="0.3">
      <c r="A468" s="7" t="s">
        <v>1161</v>
      </c>
      <c r="B468" s="7">
        <v>28.12</v>
      </c>
      <c r="C468" s="7">
        <v>6.15</v>
      </c>
      <c r="D468" s="7" t="s">
        <v>32</v>
      </c>
      <c r="E468" s="7" t="s">
        <v>32</v>
      </c>
      <c r="F468" s="7" t="s">
        <v>32</v>
      </c>
      <c r="G468" s="7" t="s">
        <v>37</v>
      </c>
      <c r="H468" s="7" t="s">
        <v>39</v>
      </c>
    </row>
    <row r="469" spans="1:8" ht="14.25" customHeight="1" x14ac:dyDescent="0.3">
      <c r="A469" s="7" t="s">
        <v>1164</v>
      </c>
      <c r="B469" s="7">
        <v>26.6</v>
      </c>
      <c r="C469" s="7">
        <v>4.53</v>
      </c>
      <c r="D469" s="7" t="s">
        <v>32</v>
      </c>
      <c r="E469" s="7" t="s">
        <v>32</v>
      </c>
      <c r="F469" s="7" t="s">
        <v>32</v>
      </c>
      <c r="G469" s="7" t="s">
        <v>37</v>
      </c>
      <c r="H469" s="7" t="s">
        <v>39</v>
      </c>
    </row>
    <row r="470" spans="1:8" ht="14.25" customHeight="1" x14ac:dyDescent="0.3">
      <c r="A470" s="7" t="s">
        <v>1167</v>
      </c>
      <c r="B470" s="7">
        <v>30.114999999999998</v>
      </c>
      <c r="C470" s="7">
        <v>5.48</v>
      </c>
      <c r="D470" s="7" t="s">
        <v>32</v>
      </c>
      <c r="E470" s="7" t="s">
        <v>39</v>
      </c>
      <c r="F470" s="7" t="s">
        <v>32</v>
      </c>
      <c r="G470" s="7">
        <v>1</v>
      </c>
      <c r="H470" s="7" t="s">
        <v>32</v>
      </c>
    </row>
    <row r="471" spans="1:8" ht="14.25" customHeight="1" x14ac:dyDescent="0.3">
      <c r="A471" s="7" t="s">
        <v>1170</v>
      </c>
      <c r="B471" s="7">
        <v>24.605</v>
      </c>
      <c r="C471" s="7">
        <v>5.48</v>
      </c>
      <c r="D471" s="7" t="s">
        <v>32</v>
      </c>
      <c r="E471" s="7" t="s">
        <v>32</v>
      </c>
      <c r="F471" s="7" t="s">
        <v>32</v>
      </c>
      <c r="G471" s="7" t="s">
        <v>37</v>
      </c>
      <c r="H471" s="7" t="s">
        <v>39</v>
      </c>
    </row>
    <row r="472" spans="1:8" ht="14.25" customHeight="1" x14ac:dyDescent="0.3">
      <c r="A472" s="7" t="s">
        <v>1173</v>
      </c>
      <c r="B472" s="7">
        <v>29.6</v>
      </c>
      <c r="C472" s="7">
        <v>8.1</v>
      </c>
      <c r="D472" s="7" t="s">
        <v>32</v>
      </c>
      <c r="E472" s="7" t="s">
        <v>32</v>
      </c>
      <c r="F472" s="7" t="s">
        <v>32</v>
      </c>
      <c r="G472" s="7" t="s">
        <v>37</v>
      </c>
      <c r="H472" s="7" t="s">
        <v>32</v>
      </c>
    </row>
    <row r="473" spans="1:8" ht="14.25" customHeight="1" x14ac:dyDescent="0.3">
      <c r="A473" s="7" t="s">
        <v>1176</v>
      </c>
      <c r="B473" s="7">
        <v>24.42</v>
      </c>
      <c r="C473" s="7">
        <v>7.16</v>
      </c>
      <c r="D473" s="7" t="s">
        <v>32</v>
      </c>
      <c r="E473" s="7" t="s">
        <v>32</v>
      </c>
      <c r="F473" s="7" t="s">
        <v>32</v>
      </c>
      <c r="G473" s="7" t="s">
        <v>37</v>
      </c>
      <c r="H473" s="7" t="s">
        <v>39</v>
      </c>
    </row>
    <row r="474" spans="1:8" ht="14.25" customHeight="1" x14ac:dyDescent="0.3">
      <c r="A474" s="7" t="s">
        <v>1178</v>
      </c>
      <c r="B474" s="7">
        <v>20.9</v>
      </c>
      <c r="C474" s="7">
        <v>4.55</v>
      </c>
      <c r="D474" s="7" t="s">
        <v>39</v>
      </c>
      <c r="E474" s="7" t="s">
        <v>32</v>
      </c>
      <c r="F474" s="7" t="s">
        <v>99</v>
      </c>
      <c r="G474" s="7">
        <v>1</v>
      </c>
      <c r="H474" s="7" t="s">
        <v>39</v>
      </c>
    </row>
    <row r="475" spans="1:8" ht="14.25" customHeight="1" x14ac:dyDescent="0.3">
      <c r="A475" s="7" t="s">
        <v>1181</v>
      </c>
      <c r="B475" s="7">
        <v>22.895</v>
      </c>
      <c r="C475" s="7">
        <v>6.03</v>
      </c>
      <c r="D475" s="7" t="s">
        <v>32</v>
      </c>
      <c r="E475" s="7" t="s">
        <v>32</v>
      </c>
      <c r="F475" s="7" t="s">
        <v>32</v>
      </c>
      <c r="G475" s="7" t="s">
        <v>37</v>
      </c>
      <c r="H475" s="7" t="s">
        <v>39</v>
      </c>
    </row>
    <row r="476" spans="1:8" ht="14.25" customHeight="1" x14ac:dyDescent="0.3">
      <c r="A476" s="7" t="s">
        <v>1184</v>
      </c>
      <c r="B476" s="7">
        <v>28.3</v>
      </c>
      <c r="C476" s="7">
        <v>5.47</v>
      </c>
      <c r="D476" s="7" t="s">
        <v>39</v>
      </c>
      <c r="E476" s="7" t="s">
        <v>32</v>
      </c>
      <c r="F476" s="7" t="s">
        <v>99</v>
      </c>
      <c r="G476" s="7">
        <v>1</v>
      </c>
      <c r="H476" s="7" t="s">
        <v>39</v>
      </c>
    </row>
    <row r="477" spans="1:8" ht="14.25" customHeight="1" x14ac:dyDescent="0.3">
      <c r="A477" s="7" t="s">
        <v>1187</v>
      </c>
      <c r="B477" s="7">
        <v>54.3</v>
      </c>
      <c r="C477" s="7">
        <v>4.1500000000000004</v>
      </c>
      <c r="D477" s="7" t="s">
        <v>39</v>
      </c>
      <c r="E477" s="7" t="s">
        <v>32</v>
      </c>
      <c r="F477" s="7" t="s">
        <v>32</v>
      </c>
      <c r="G477" s="7">
        <v>1</v>
      </c>
      <c r="H477" s="7" t="s">
        <v>32</v>
      </c>
    </row>
    <row r="478" spans="1:8" ht="14.25" customHeight="1" x14ac:dyDescent="0.3">
      <c r="A478" s="7" t="s">
        <v>1190</v>
      </c>
      <c r="B478" s="7">
        <v>33.344999999999999</v>
      </c>
      <c r="C478" s="7">
        <v>11.32</v>
      </c>
      <c r="D478" s="7" t="s">
        <v>39</v>
      </c>
      <c r="E478" s="7" t="s">
        <v>32</v>
      </c>
      <c r="F478" s="7" t="s">
        <v>32</v>
      </c>
      <c r="G478" s="7">
        <v>1</v>
      </c>
      <c r="H478" s="7" t="s">
        <v>32</v>
      </c>
    </row>
    <row r="479" spans="1:8" ht="14.25" customHeight="1" x14ac:dyDescent="0.3">
      <c r="A479" s="7" t="s">
        <v>1193</v>
      </c>
      <c r="B479" s="7">
        <v>33</v>
      </c>
      <c r="C479" s="7">
        <v>9.51</v>
      </c>
      <c r="D479" s="7" t="s">
        <v>39</v>
      </c>
      <c r="E479" s="7" t="s">
        <v>32</v>
      </c>
      <c r="F479" s="7" t="s">
        <v>32</v>
      </c>
      <c r="G479" s="7" t="s">
        <v>37</v>
      </c>
      <c r="H479" s="7" t="s">
        <v>32</v>
      </c>
    </row>
    <row r="480" spans="1:8" ht="14.25" customHeight="1" x14ac:dyDescent="0.3">
      <c r="A480" s="7" t="s">
        <v>1196</v>
      </c>
      <c r="B480" s="7">
        <v>28.024999999999999</v>
      </c>
      <c r="C480" s="7">
        <v>7.67</v>
      </c>
      <c r="D480" s="7" t="s">
        <v>39</v>
      </c>
      <c r="E480" s="7" t="s">
        <v>32</v>
      </c>
      <c r="F480" s="7" t="s">
        <v>32</v>
      </c>
      <c r="G480" s="7">
        <v>1</v>
      </c>
      <c r="H480" s="7" t="s">
        <v>39</v>
      </c>
    </row>
    <row r="481" spans="1:8" ht="14.25" customHeight="1" x14ac:dyDescent="0.3">
      <c r="A481" s="7" t="s">
        <v>1199</v>
      </c>
      <c r="B481" s="7">
        <v>28.69</v>
      </c>
      <c r="C481" s="7">
        <v>6.23</v>
      </c>
      <c r="D481" s="7" t="s">
        <v>32</v>
      </c>
      <c r="E481" s="7" t="s">
        <v>32</v>
      </c>
      <c r="F481" s="7" t="s">
        <v>32</v>
      </c>
      <c r="G481" s="7">
        <v>1</v>
      </c>
      <c r="H481" s="7" t="s">
        <v>39</v>
      </c>
    </row>
    <row r="482" spans="1:8" ht="14.25" customHeight="1" x14ac:dyDescent="0.3">
      <c r="A482" s="7" t="s">
        <v>1202</v>
      </c>
      <c r="B482" s="7">
        <v>40.28</v>
      </c>
      <c r="C482" s="7">
        <v>8.9</v>
      </c>
      <c r="D482" s="7" t="s">
        <v>32</v>
      </c>
      <c r="E482" s="7" t="s">
        <v>32</v>
      </c>
      <c r="F482" s="7" t="s">
        <v>32</v>
      </c>
      <c r="G482" s="7" t="s">
        <v>37</v>
      </c>
      <c r="H482" s="7" t="s">
        <v>32</v>
      </c>
    </row>
    <row r="483" spans="1:8" ht="14.25" customHeight="1" x14ac:dyDescent="0.3">
      <c r="A483" s="7" t="s">
        <v>1205</v>
      </c>
      <c r="B483" s="7">
        <v>37.299999999999997</v>
      </c>
      <c r="C483" s="7">
        <v>7.79</v>
      </c>
      <c r="D483" s="7" t="s">
        <v>39</v>
      </c>
      <c r="E483" s="7" t="s">
        <v>32</v>
      </c>
      <c r="F483" s="7" t="s">
        <v>32</v>
      </c>
      <c r="G483" s="7" t="s">
        <v>37</v>
      </c>
      <c r="H483" s="7" t="s">
        <v>32</v>
      </c>
    </row>
    <row r="484" spans="1:8" ht="14.25" customHeight="1" x14ac:dyDescent="0.3">
      <c r="A484" s="7" t="s">
        <v>1208</v>
      </c>
      <c r="B484" s="7">
        <v>54.47</v>
      </c>
      <c r="C484" s="7">
        <v>4.49</v>
      </c>
      <c r="D484" s="7" t="s">
        <v>39</v>
      </c>
      <c r="E484" s="7" t="s">
        <v>32</v>
      </c>
      <c r="F484" s="7" t="s">
        <v>32</v>
      </c>
      <c r="G484" s="7">
        <v>2</v>
      </c>
      <c r="H484" s="7" t="s">
        <v>32</v>
      </c>
    </row>
    <row r="485" spans="1:8" ht="14.25" customHeight="1" x14ac:dyDescent="0.3">
      <c r="A485" s="7" t="s">
        <v>1210</v>
      </c>
      <c r="B485" s="7">
        <v>38.06</v>
      </c>
      <c r="C485" s="7">
        <v>5.24</v>
      </c>
      <c r="D485" s="7" t="s">
        <v>39</v>
      </c>
      <c r="E485" s="7" t="s">
        <v>32</v>
      </c>
      <c r="F485" s="7" t="s">
        <v>99</v>
      </c>
      <c r="G485" s="7">
        <v>1</v>
      </c>
      <c r="H485" s="7" t="s">
        <v>32</v>
      </c>
    </row>
    <row r="486" spans="1:8" ht="14.25" customHeight="1" x14ac:dyDescent="0.3">
      <c r="A486" s="7" t="s">
        <v>1213</v>
      </c>
      <c r="B486" s="7">
        <v>51.47</v>
      </c>
      <c r="C486" s="7">
        <v>9.6</v>
      </c>
      <c r="D486" s="7" t="s">
        <v>32</v>
      </c>
      <c r="E486" s="7" t="s">
        <v>32</v>
      </c>
      <c r="F486" s="7" t="s">
        <v>32</v>
      </c>
      <c r="G486" s="7" t="s">
        <v>37</v>
      </c>
      <c r="H486" s="7" t="s">
        <v>32</v>
      </c>
    </row>
    <row r="487" spans="1:8" ht="14.25" customHeight="1" x14ac:dyDescent="0.3">
      <c r="A487" s="7" t="s">
        <v>1216</v>
      </c>
      <c r="B487" s="7">
        <v>29.8</v>
      </c>
      <c r="C487" s="7">
        <v>5.78</v>
      </c>
      <c r="D487" s="7" t="s">
        <v>39</v>
      </c>
      <c r="E487" s="7" t="s">
        <v>32</v>
      </c>
      <c r="F487" s="7" t="s">
        <v>32</v>
      </c>
      <c r="G487" s="7" t="s">
        <v>37</v>
      </c>
      <c r="H487" s="7" t="s">
        <v>32</v>
      </c>
    </row>
    <row r="488" spans="1:8" ht="14.25" customHeight="1" x14ac:dyDescent="0.3">
      <c r="A488" s="7" t="s">
        <v>1218</v>
      </c>
      <c r="B488" s="7">
        <v>49.77</v>
      </c>
      <c r="C488" s="7">
        <v>7.02</v>
      </c>
      <c r="D488" s="7" t="s">
        <v>32</v>
      </c>
      <c r="E488" s="7" t="s">
        <v>32</v>
      </c>
      <c r="F488" s="7" t="s">
        <v>32</v>
      </c>
      <c r="G488" s="7" t="s">
        <v>37</v>
      </c>
      <c r="H488" s="7" t="s">
        <v>32</v>
      </c>
    </row>
    <row r="489" spans="1:8" ht="14.25" customHeight="1" x14ac:dyDescent="0.3">
      <c r="A489" s="7" t="s">
        <v>1221</v>
      </c>
      <c r="B489" s="7">
        <v>25.555</v>
      </c>
      <c r="C489" s="7">
        <v>4.09</v>
      </c>
      <c r="D489" s="7" t="s">
        <v>39</v>
      </c>
      <c r="E489" s="7" t="s">
        <v>32</v>
      </c>
      <c r="F489" s="7" t="s">
        <v>32</v>
      </c>
      <c r="G489" s="7" t="s">
        <v>37</v>
      </c>
      <c r="H489" s="7" t="s">
        <v>39</v>
      </c>
    </row>
    <row r="490" spans="1:8" ht="14.25" customHeight="1" x14ac:dyDescent="0.3">
      <c r="A490" s="7" t="s">
        <v>1224</v>
      </c>
      <c r="B490" s="7">
        <v>29.64</v>
      </c>
      <c r="C490" s="7">
        <v>4.93</v>
      </c>
      <c r="D490" s="7" t="s">
        <v>32</v>
      </c>
      <c r="E490" s="7" t="s">
        <v>32</v>
      </c>
      <c r="F490" s="7" t="s">
        <v>99</v>
      </c>
      <c r="G490" s="7">
        <v>1</v>
      </c>
      <c r="H490" s="7" t="s">
        <v>32</v>
      </c>
    </row>
    <row r="491" spans="1:8" ht="14.25" customHeight="1" x14ac:dyDescent="0.3">
      <c r="A491" s="7" t="s">
        <v>1227</v>
      </c>
      <c r="B491" s="7">
        <v>53.93</v>
      </c>
      <c r="C491" s="7">
        <v>5.34</v>
      </c>
      <c r="D491" s="7" t="s">
        <v>39</v>
      </c>
      <c r="E491" s="7" t="s">
        <v>32</v>
      </c>
      <c r="F491" s="7" t="s">
        <v>32</v>
      </c>
      <c r="G491" s="7">
        <v>2</v>
      </c>
      <c r="H491" s="7" t="s">
        <v>32</v>
      </c>
    </row>
    <row r="492" spans="1:8" ht="14.25" customHeight="1" x14ac:dyDescent="0.3">
      <c r="A492" s="7" t="s">
        <v>1230</v>
      </c>
      <c r="B492" s="7">
        <v>28.024999999999999</v>
      </c>
      <c r="C492" s="7">
        <v>5.65</v>
      </c>
      <c r="D492" s="7" t="s">
        <v>32</v>
      </c>
      <c r="E492" s="7" t="s">
        <v>32</v>
      </c>
      <c r="F492" s="7" t="s">
        <v>32</v>
      </c>
      <c r="G492" s="7">
        <v>1</v>
      </c>
      <c r="H492" s="7" t="s">
        <v>39</v>
      </c>
    </row>
    <row r="493" spans="1:8" ht="14.25" customHeight="1" x14ac:dyDescent="0.3">
      <c r="A493" s="7" t="s">
        <v>1233</v>
      </c>
      <c r="B493" s="7">
        <v>27.5</v>
      </c>
      <c r="C493" s="7">
        <v>4.49</v>
      </c>
      <c r="D493" s="7" t="s">
        <v>32</v>
      </c>
      <c r="E493" s="7" t="s">
        <v>32</v>
      </c>
      <c r="F493" s="7" t="s">
        <v>32</v>
      </c>
      <c r="G493" s="7" t="s">
        <v>37</v>
      </c>
      <c r="H493" s="7" t="s">
        <v>32</v>
      </c>
    </row>
    <row r="494" spans="1:8" ht="14.25" customHeight="1" x14ac:dyDescent="0.3">
      <c r="A494" s="7" t="s">
        <v>1235</v>
      </c>
      <c r="B494" s="7">
        <v>21.8</v>
      </c>
      <c r="C494" s="7">
        <v>10.55</v>
      </c>
      <c r="D494" s="7" t="s">
        <v>32</v>
      </c>
      <c r="E494" s="7" t="s">
        <v>32</v>
      </c>
      <c r="F494" s="7" t="s">
        <v>32</v>
      </c>
      <c r="G494" s="7" t="s">
        <v>37</v>
      </c>
      <c r="H494" s="7" t="s">
        <v>39</v>
      </c>
    </row>
    <row r="495" spans="1:8" ht="14.25" customHeight="1" x14ac:dyDescent="0.3">
      <c r="A495" s="7" t="s">
        <v>1238</v>
      </c>
      <c r="B495" s="7">
        <v>26.41</v>
      </c>
      <c r="C495" s="7">
        <v>4.92</v>
      </c>
      <c r="D495" s="7" t="s">
        <v>39</v>
      </c>
      <c r="E495" s="7" t="s">
        <v>32</v>
      </c>
      <c r="F495" s="7" t="s">
        <v>99</v>
      </c>
      <c r="G495" s="7">
        <v>1</v>
      </c>
      <c r="H495" s="7" t="s">
        <v>39</v>
      </c>
    </row>
    <row r="496" spans="1:8" ht="14.25" customHeight="1" x14ac:dyDescent="0.3">
      <c r="A496" s="7" t="s">
        <v>1240</v>
      </c>
      <c r="B496" s="7">
        <v>27.835000000000001</v>
      </c>
      <c r="C496" s="7">
        <v>5.9</v>
      </c>
      <c r="D496" s="7" t="s">
        <v>39</v>
      </c>
      <c r="E496" s="7" t="s">
        <v>32</v>
      </c>
      <c r="F496" s="7" t="s">
        <v>32</v>
      </c>
      <c r="G496" s="7">
        <v>1</v>
      </c>
      <c r="H496" s="7" t="s">
        <v>39</v>
      </c>
    </row>
    <row r="497" spans="1:8" ht="14.25" customHeight="1" x14ac:dyDescent="0.3">
      <c r="A497" s="7" t="s">
        <v>1243</v>
      </c>
      <c r="B497" s="7">
        <v>51.74</v>
      </c>
      <c r="C497" s="7">
        <v>4.9800000000000004</v>
      </c>
      <c r="D497" s="7" t="s">
        <v>39</v>
      </c>
      <c r="E497" s="7" t="s">
        <v>32</v>
      </c>
      <c r="F497" s="7" t="s">
        <v>32</v>
      </c>
      <c r="G497" s="7">
        <v>2</v>
      </c>
      <c r="H497" s="7" t="s">
        <v>32</v>
      </c>
    </row>
    <row r="498" spans="1:8" ht="14.25" customHeight="1" x14ac:dyDescent="0.3">
      <c r="A498" s="7" t="s">
        <v>1245</v>
      </c>
      <c r="B498" s="7">
        <v>23.37</v>
      </c>
      <c r="C498" s="7">
        <v>5.8</v>
      </c>
      <c r="D498" s="7" t="s">
        <v>32</v>
      </c>
      <c r="E498" s="7" t="s">
        <v>32</v>
      </c>
      <c r="F498" s="7" t="s">
        <v>32</v>
      </c>
      <c r="G498" s="7" t="s">
        <v>37</v>
      </c>
      <c r="H498" s="7" t="s">
        <v>39</v>
      </c>
    </row>
    <row r="499" spans="1:8" ht="14.25" customHeight="1" x14ac:dyDescent="0.3">
      <c r="A499" s="7" t="s">
        <v>1248</v>
      </c>
      <c r="B499" s="7">
        <v>29.7</v>
      </c>
      <c r="C499" s="7">
        <v>6.21</v>
      </c>
      <c r="D499" s="7" t="s">
        <v>39</v>
      </c>
      <c r="E499" s="7" t="s">
        <v>32</v>
      </c>
      <c r="F499" s="7" t="s">
        <v>99</v>
      </c>
      <c r="G499" s="7">
        <v>1</v>
      </c>
      <c r="H499" s="7" t="s">
        <v>39</v>
      </c>
    </row>
    <row r="500" spans="1:8" ht="14.25" customHeight="1" x14ac:dyDescent="0.3">
      <c r="A500" s="7" t="s">
        <v>1251</v>
      </c>
      <c r="B500" s="7">
        <v>20.045000000000002</v>
      </c>
      <c r="C500" s="7">
        <v>6.17</v>
      </c>
      <c r="D500" s="7" t="s">
        <v>32</v>
      </c>
      <c r="E500" s="7" t="s">
        <v>32</v>
      </c>
      <c r="F500" s="7" t="s">
        <v>99</v>
      </c>
      <c r="G500" s="7">
        <v>1</v>
      </c>
      <c r="H500" s="7" t="s">
        <v>39</v>
      </c>
    </row>
    <row r="501" spans="1:8" ht="14.25" customHeight="1" x14ac:dyDescent="0.3">
      <c r="A501" s="7" t="s">
        <v>1254</v>
      </c>
      <c r="B501" s="7">
        <v>27.83</v>
      </c>
      <c r="C501" s="7">
        <v>5.36</v>
      </c>
      <c r="D501" s="7" t="s">
        <v>32</v>
      </c>
      <c r="E501" s="7" t="s">
        <v>32</v>
      </c>
      <c r="F501" s="7" t="s">
        <v>32</v>
      </c>
      <c r="G501" s="7">
        <v>2</v>
      </c>
      <c r="H501" s="7" t="s">
        <v>32</v>
      </c>
    </row>
    <row r="502" spans="1:8" ht="14.25" customHeight="1" x14ac:dyDescent="0.3">
      <c r="A502" s="7" t="s">
        <v>1257</v>
      </c>
      <c r="B502" s="7">
        <v>28.93</v>
      </c>
      <c r="C502" s="7">
        <v>5.2</v>
      </c>
      <c r="D502" s="7" t="s">
        <v>32</v>
      </c>
      <c r="E502" s="7" t="s">
        <v>32</v>
      </c>
      <c r="F502" s="7" t="s">
        <v>32</v>
      </c>
      <c r="G502" s="7" t="s">
        <v>37</v>
      </c>
      <c r="H502" s="7" t="s">
        <v>39</v>
      </c>
    </row>
    <row r="503" spans="1:8" ht="14.25" customHeight="1" x14ac:dyDescent="0.3">
      <c r="A503" s="7" t="s">
        <v>1259</v>
      </c>
      <c r="B503" s="7">
        <v>33.82</v>
      </c>
      <c r="C503" s="7">
        <v>5.42</v>
      </c>
      <c r="D503" s="7" t="s">
        <v>32</v>
      </c>
      <c r="E503" s="7" t="s">
        <v>32</v>
      </c>
      <c r="F503" s="7" t="s">
        <v>32</v>
      </c>
      <c r="G503" s="7" t="s">
        <v>37</v>
      </c>
      <c r="H503" s="7" t="s">
        <v>32</v>
      </c>
    </row>
    <row r="504" spans="1:8" ht="14.25" customHeight="1" x14ac:dyDescent="0.3">
      <c r="A504" s="7" t="s">
        <v>1262</v>
      </c>
      <c r="B504" s="7">
        <v>20.234999999999999</v>
      </c>
      <c r="C504" s="7">
        <v>6.84</v>
      </c>
      <c r="D504" s="7" t="s">
        <v>32</v>
      </c>
      <c r="E504" s="7" t="s">
        <v>32</v>
      </c>
      <c r="F504" s="7" t="s">
        <v>32</v>
      </c>
      <c r="G504" s="7" t="s">
        <v>37</v>
      </c>
      <c r="H504" s="7" t="s">
        <v>39</v>
      </c>
    </row>
    <row r="505" spans="1:8" ht="14.25" customHeight="1" x14ac:dyDescent="0.3">
      <c r="A505" s="7" t="s">
        <v>1264</v>
      </c>
      <c r="B505" s="7">
        <v>49.2</v>
      </c>
      <c r="C505" s="7">
        <v>10.9</v>
      </c>
      <c r="D505" s="7" t="s">
        <v>39</v>
      </c>
      <c r="E505" s="7" t="s">
        <v>32</v>
      </c>
      <c r="F505" s="7" t="s">
        <v>99</v>
      </c>
      <c r="G505" s="7">
        <v>1</v>
      </c>
      <c r="H505" s="7" t="s">
        <v>32</v>
      </c>
    </row>
    <row r="506" spans="1:8" ht="14.25" customHeight="1" x14ac:dyDescent="0.3">
      <c r="A506" s="7" t="s">
        <v>1267</v>
      </c>
      <c r="B506" s="7">
        <v>26.4</v>
      </c>
      <c r="C506" s="7">
        <v>4.87</v>
      </c>
      <c r="D506" s="7" t="s">
        <v>39</v>
      </c>
      <c r="E506" s="7" t="s">
        <v>32</v>
      </c>
      <c r="F506" s="7" t="s">
        <v>32</v>
      </c>
      <c r="G506" s="7" t="s">
        <v>37</v>
      </c>
      <c r="H506" s="7" t="s">
        <v>39</v>
      </c>
    </row>
    <row r="507" spans="1:8" ht="14.25" customHeight="1" x14ac:dyDescent="0.3">
      <c r="A507" s="7" t="s">
        <v>1269</v>
      </c>
      <c r="B507" s="7">
        <v>28.38</v>
      </c>
      <c r="C507" s="7">
        <v>6.07</v>
      </c>
      <c r="D507" s="7" t="s">
        <v>32</v>
      </c>
      <c r="E507" s="7" t="s">
        <v>32</v>
      </c>
      <c r="F507" s="7" t="s">
        <v>32</v>
      </c>
      <c r="G507" s="7">
        <v>1</v>
      </c>
      <c r="H507" s="7" t="s">
        <v>39</v>
      </c>
    </row>
    <row r="508" spans="1:8" ht="14.25" customHeight="1" x14ac:dyDescent="0.3">
      <c r="A508" s="7" t="s">
        <v>1272</v>
      </c>
      <c r="B508" s="7">
        <v>24.64</v>
      </c>
      <c r="C508" s="7">
        <v>4.33</v>
      </c>
      <c r="D508" s="7" t="s">
        <v>32</v>
      </c>
      <c r="E508" s="7" t="s">
        <v>32</v>
      </c>
      <c r="F508" s="7" t="s">
        <v>32</v>
      </c>
      <c r="G508" s="7" t="s">
        <v>37</v>
      </c>
      <c r="H508" s="7" t="s">
        <v>39</v>
      </c>
    </row>
    <row r="509" spans="1:8" ht="14.25" customHeight="1" x14ac:dyDescent="0.3">
      <c r="A509" s="7" t="s">
        <v>1275</v>
      </c>
      <c r="B509" s="7">
        <v>39.71</v>
      </c>
      <c r="C509" s="7">
        <v>5.83</v>
      </c>
      <c r="D509" s="7" t="s">
        <v>32</v>
      </c>
      <c r="E509" s="7" t="s">
        <v>32</v>
      </c>
      <c r="F509" s="7" t="s">
        <v>32</v>
      </c>
      <c r="G509" s="7">
        <v>1</v>
      </c>
      <c r="H509" s="7" t="s">
        <v>32</v>
      </c>
    </row>
    <row r="510" spans="1:8" ht="14.25" customHeight="1" x14ac:dyDescent="0.3">
      <c r="A510" s="7" t="s">
        <v>1278</v>
      </c>
      <c r="B510" s="7">
        <v>22.22</v>
      </c>
      <c r="C510" s="7">
        <v>5.5</v>
      </c>
      <c r="D510" s="7" t="s">
        <v>32</v>
      </c>
      <c r="E510" s="7" t="s">
        <v>32</v>
      </c>
      <c r="F510" s="7" t="s">
        <v>32</v>
      </c>
      <c r="G510" s="7" t="s">
        <v>37</v>
      </c>
      <c r="H510" s="7" t="s">
        <v>39</v>
      </c>
    </row>
    <row r="511" spans="1:8" ht="14.25" customHeight="1" x14ac:dyDescent="0.3">
      <c r="A511" s="7" t="s">
        <v>1281</v>
      </c>
      <c r="B511" s="7">
        <v>33.344999999999999</v>
      </c>
      <c r="C511" s="7">
        <v>4.79</v>
      </c>
      <c r="D511" s="7" t="s">
        <v>32</v>
      </c>
      <c r="E511" s="7" t="s">
        <v>32</v>
      </c>
      <c r="F511" s="7" t="s">
        <v>99</v>
      </c>
      <c r="G511" s="7">
        <v>1</v>
      </c>
      <c r="H511" s="7" t="s">
        <v>32</v>
      </c>
    </row>
    <row r="512" spans="1:8" ht="14.25" customHeight="1" x14ac:dyDescent="0.3">
      <c r="A512" s="7" t="s">
        <v>1284</v>
      </c>
      <c r="B512" s="7">
        <v>24.42</v>
      </c>
      <c r="C512" s="7">
        <v>5.81</v>
      </c>
      <c r="D512" s="7" t="s">
        <v>32</v>
      </c>
      <c r="E512" s="7" t="s">
        <v>32</v>
      </c>
      <c r="F512" s="7" t="s">
        <v>32</v>
      </c>
      <c r="G512" s="7">
        <v>1</v>
      </c>
      <c r="H512" s="7" t="s">
        <v>39</v>
      </c>
    </row>
    <row r="513" spans="1:8" ht="14.25" customHeight="1" x14ac:dyDescent="0.3">
      <c r="A513" s="7" t="s">
        <v>1288</v>
      </c>
      <c r="B513" s="7">
        <v>29.81</v>
      </c>
      <c r="C513" s="7">
        <v>5.58</v>
      </c>
      <c r="D513" s="7" t="s">
        <v>32</v>
      </c>
      <c r="E513" s="7" t="s">
        <v>32</v>
      </c>
      <c r="F513" s="7" t="s">
        <v>32</v>
      </c>
      <c r="G513" s="7" t="s">
        <v>37</v>
      </c>
      <c r="H513" s="7" t="s">
        <v>39</v>
      </c>
    </row>
    <row r="514" spans="1:8" ht="14.25" customHeight="1" x14ac:dyDescent="0.3">
      <c r="A514" s="7" t="s">
        <v>1290</v>
      </c>
      <c r="B514" s="7">
        <v>51.18</v>
      </c>
      <c r="C514" s="7">
        <v>4.4000000000000004</v>
      </c>
      <c r="D514" s="7" t="s">
        <v>39</v>
      </c>
      <c r="E514" s="7" t="s">
        <v>32</v>
      </c>
      <c r="F514" s="7" t="s">
        <v>32</v>
      </c>
      <c r="G514" s="7">
        <v>2</v>
      </c>
      <c r="H514" s="7" t="s">
        <v>32</v>
      </c>
    </row>
    <row r="515" spans="1:8" ht="14.25" customHeight="1" x14ac:dyDescent="0.3">
      <c r="A515" s="7" t="s">
        <v>1293</v>
      </c>
      <c r="B515" s="7">
        <v>51.37</v>
      </c>
      <c r="C515" s="7">
        <v>8.18</v>
      </c>
      <c r="D515" s="7" t="s">
        <v>39</v>
      </c>
      <c r="E515" s="7" t="s">
        <v>32</v>
      </c>
      <c r="F515" s="7" t="s">
        <v>32</v>
      </c>
      <c r="G515" s="7" t="s">
        <v>37</v>
      </c>
      <c r="H515" s="7" t="s">
        <v>32</v>
      </c>
    </row>
    <row r="516" spans="1:8" ht="14.25" customHeight="1" x14ac:dyDescent="0.3">
      <c r="A516" s="7" t="s">
        <v>1296</v>
      </c>
      <c r="B516" s="7">
        <v>36.19</v>
      </c>
      <c r="C516" s="7">
        <v>5.52</v>
      </c>
      <c r="D516" s="7" t="s">
        <v>39</v>
      </c>
      <c r="E516" s="7" t="s">
        <v>32</v>
      </c>
      <c r="F516" s="7" t="s">
        <v>32</v>
      </c>
      <c r="G516" s="7" t="s">
        <v>37</v>
      </c>
      <c r="H516" s="7" t="s">
        <v>32</v>
      </c>
    </row>
    <row r="517" spans="1:8" ht="14.25" customHeight="1" x14ac:dyDescent="0.3">
      <c r="A517" s="7" t="s">
        <v>1298</v>
      </c>
      <c r="B517" s="7">
        <v>25.9</v>
      </c>
      <c r="C517" s="7">
        <v>4.84</v>
      </c>
      <c r="D517" s="7" t="s">
        <v>32</v>
      </c>
      <c r="E517" s="7" t="s">
        <v>32</v>
      </c>
      <c r="F517" s="7" t="s">
        <v>32</v>
      </c>
      <c r="G517" s="7" t="s">
        <v>37</v>
      </c>
      <c r="H517" s="7" t="s">
        <v>39</v>
      </c>
    </row>
    <row r="518" spans="1:8" ht="14.25" customHeight="1" x14ac:dyDescent="0.3">
      <c r="A518" s="7" t="s">
        <v>1301</v>
      </c>
      <c r="B518" s="7">
        <v>35.72</v>
      </c>
      <c r="C518" s="7">
        <v>4.08</v>
      </c>
      <c r="D518" s="7" t="s">
        <v>32</v>
      </c>
      <c r="E518" s="7" t="s">
        <v>32</v>
      </c>
      <c r="F518" s="7" t="s">
        <v>99</v>
      </c>
      <c r="G518" s="7">
        <v>1</v>
      </c>
      <c r="H518" s="7" t="s">
        <v>32</v>
      </c>
    </row>
    <row r="519" spans="1:8" ht="14.25" customHeight="1" x14ac:dyDescent="0.3">
      <c r="A519" s="7" t="s">
        <v>1304</v>
      </c>
      <c r="B519" s="7">
        <v>27.94</v>
      </c>
      <c r="C519" s="7">
        <v>4.4800000000000004</v>
      </c>
      <c r="D519" s="7" t="s">
        <v>32</v>
      </c>
      <c r="E519" s="7" t="s">
        <v>32</v>
      </c>
      <c r="F519" s="7" t="s">
        <v>99</v>
      </c>
      <c r="G519" s="7">
        <v>1</v>
      </c>
      <c r="H519" s="7" t="s">
        <v>39</v>
      </c>
    </row>
    <row r="520" spans="1:8" ht="14.25" customHeight="1" x14ac:dyDescent="0.3">
      <c r="A520" s="7" t="s">
        <v>1306</v>
      </c>
      <c r="B520" s="7">
        <v>27.1</v>
      </c>
      <c r="C520" s="7">
        <v>5.73</v>
      </c>
      <c r="D520" s="7" t="s">
        <v>32</v>
      </c>
      <c r="E520" s="7" t="s">
        <v>32</v>
      </c>
      <c r="F520" s="7" t="s">
        <v>32</v>
      </c>
      <c r="G520" s="7" t="s">
        <v>37</v>
      </c>
      <c r="H520" s="7" t="s">
        <v>39</v>
      </c>
    </row>
    <row r="521" spans="1:8" ht="14.25" customHeight="1" x14ac:dyDescent="0.3">
      <c r="A521" s="7" t="s">
        <v>1309</v>
      </c>
      <c r="B521" s="7">
        <v>18.3</v>
      </c>
      <c r="C521" s="7">
        <v>5.46</v>
      </c>
      <c r="D521" s="7" t="s">
        <v>39</v>
      </c>
      <c r="E521" s="7" t="s">
        <v>32</v>
      </c>
      <c r="F521" s="7" t="s">
        <v>99</v>
      </c>
      <c r="G521" s="7">
        <v>1</v>
      </c>
      <c r="H521" s="7" t="s">
        <v>39</v>
      </c>
    </row>
    <row r="522" spans="1:8" ht="14.25" customHeight="1" x14ac:dyDescent="0.3">
      <c r="A522" s="7" t="s">
        <v>1312</v>
      </c>
      <c r="B522" s="7">
        <v>25.3</v>
      </c>
      <c r="C522" s="7">
        <v>5.0199999999999996</v>
      </c>
      <c r="D522" s="7" t="s">
        <v>39</v>
      </c>
      <c r="E522" s="7" t="s">
        <v>32</v>
      </c>
      <c r="F522" s="7" t="s">
        <v>32</v>
      </c>
      <c r="G522" s="7">
        <v>1</v>
      </c>
      <c r="H522" s="7" t="s">
        <v>39</v>
      </c>
    </row>
    <row r="523" spans="1:8" ht="14.25" customHeight="1" x14ac:dyDescent="0.3">
      <c r="A523" s="7" t="s">
        <v>1315</v>
      </c>
      <c r="B523" s="7">
        <v>38.83</v>
      </c>
      <c r="C523" s="7">
        <v>6.36</v>
      </c>
      <c r="D523" s="7" t="s">
        <v>32</v>
      </c>
      <c r="E523" s="7" t="s">
        <v>32</v>
      </c>
      <c r="F523" s="7" t="s">
        <v>32</v>
      </c>
      <c r="G523" s="7">
        <v>1</v>
      </c>
      <c r="H523" s="7" t="s">
        <v>32</v>
      </c>
    </row>
    <row r="524" spans="1:8" ht="14.25" customHeight="1" x14ac:dyDescent="0.3">
      <c r="A524" s="7" t="s">
        <v>1317</v>
      </c>
      <c r="B524" s="7">
        <v>27.6</v>
      </c>
      <c r="C524" s="7">
        <v>5.36</v>
      </c>
      <c r="D524" s="7" t="s">
        <v>32</v>
      </c>
      <c r="E524" s="7" t="s">
        <v>32</v>
      </c>
      <c r="F524" s="7" t="s">
        <v>32</v>
      </c>
      <c r="G524" s="7">
        <v>1</v>
      </c>
      <c r="H524" s="7" t="s">
        <v>32</v>
      </c>
    </row>
    <row r="525" spans="1:8" ht="14.25" customHeight="1" x14ac:dyDescent="0.3">
      <c r="A525" s="7" t="s">
        <v>1320</v>
      </c>
      <c r="B525" s="7">
        <v>46.4</v>
      </c>
      <c r="C525" s="7">
        <v>8.3699999999999992</v>
      </c>
      <c r="D525" s="7" t="s">
        <v>39</v>
      </c>
      <c r="E525" s="7" t="s">
        <v>32</v>
      </c>
      <c r="F525" s="7" t="s">
        <v>99</v>
      </c>
      <c r="G525" s="7">
        <v>1</v>
      </c>
      <c r="H525" s="7" t="s">
        <v>32</v>
      </c>
    </row>
    <row r="526" spans="1:8" ht="14.25" customHeight="1" x14ac:dyDescent="0.3">
      <c r="A526" s="7" t="s">
        <v>1323</v>
      </c>
      <c r="B526" s="7">
        <v>51.92</v>
      </c>
      <c r="C526" s="7">
        <v>5.18</v>
      </c>
      <c r="D526" s="7" t="s">
        <v>39</v>
      </c>
      <c r="E526" s="7" t="s">
        <v>32</v>
      </c>
      <c r="F526" s="7" t="s">
        <v>99</v>
      </c>
      <c r="G526" s="7">
        <v>1</v>
      </c>
      <c r="H526" s="7" t="s">
        <v>32</v>
      </c>
    </row>
    <row r="527" spans="1:8" ht="14.25" customHeight="1" x14ac:dyDescent="0.3">
      <c r="A527" s="7" t="s">
        <v>1325</v>
      </c>
      <c r="B527" s="7">
        <v>32.395000000000003</v>
      </c>
      <c r="C527" s="7">
        <v>5.68</v>
      </c>
      <c r="D527" s="7" t="s">
        <v>39</v>
      </c>
      <c r="E527" s="7" t="s">
        <v>32</v>
      </c>
      <c r="F527" s="7" t="s">
        <v>32</v>
      </c>
      <c r="G527" s="7">
        <v>1</v>
      </c>
      <c r="H527" s="7" t="s">
        <v>32</v>
      </c>
    </row>
    <row r="528" spans="1:8" ht="14.25" customHeight="1" x14ac:dyDescent="0.3">
      <c r="A528" s="7" t="s">
        <v>1328</v>
      </c>
      <c r="B528" s="7">
        <v>46.19</v>
      </c>
      <c r="C528" s="7">
        <v>7.31</v>
      </c>
      <c r="D528" s="7" t="s">
        <v>39</v>
      </c>
      <c r="E528" s="7" t="s">
        <v>32</v>
      </c>
      <c r="F528" s="7" t="s">
        <v>99</v>
      </c>
      <c r="G528" s="7">
        <v>1</v>
      </c>
      <c r="H528" s="7" t="s">
        <v>32</v>
      </c>
    </row>
    <row r="529" spans="1:8" ht="14.25" customHeight="1" x14ac:dyDescent="0.3">
      <c r="A529" s="7" t="s">
        <v>1330</v>
      </c>
      <c r="B529" s="7">
        <v>27.93</v>
      </c>
      <c r="C529" s="7">
        <v>4.67</v>
      </c>
      <c r="D529" s="7" t="s">
        <v>32</v>
      </c>
      <c r="E529" s="7" t="s">
        <v>32</v>
      </c>
      <c r="F529" s="7" t="s">
        <v>99</v>
      </c>
      <c r="G529" s="7">
        <v>1</v>
      </c>
      <c r="H529" s="7" t="s">
        <v>32</v>
      </c>
    </row>
    <row r="530" spans="1:8" ht="14.25" customHeight="1" x14ac:dyDescent="0.3">
      <c r="A530" s="7" t="s">
        <v>1333</v>
      </c>
      <c r="B530" s="7">
        <v>45.62</v>
      </c>
      <c r="C530" s="7">
        <v>6.87</v>
      </c>
      <c r="D530" s="7" t="s">
        <v>32</v>
      </c>
      <c r="E530" s="7" t="s">
        <v>32</v>
      </c>
      <c r="F530" s="7" t="s">
        <v>32</v>
      </c>
      <c r="G530" s="7" t="s">
        <v>37</v>
      </c>
      <c r="H530" s="7" t="s">
        <v>32</v>
      </c>
    </row>
    <row r="531" spans="1:8" ht="14.25" customHeight="1" x14ac:dyDescent="0.3">
      <c r="A531" s="7" t="s">
        <v>1336</v>
      </c>
      <c r="B531" s="7">
        <v>35.31</v>
      </c>
      <c r="C531" s="7">
        <v>5.87</v>
      </c>
      <c r="D531" s="7" t="s">
        <v>32</v>
      </c>
      <c r="E531" s="7" t="s">
        <v>32</v>
      </c>
      <c r="F531" s="7" t="s">
        <v>99</v>
      </c>
      <c r="G531" s="7">
        <v>1</v>
      </c>
      <c r="H531" s="7" t="s">
        <v>32</v>
      </c>
    </row>
    <row r="532" spans="1:8" ht="14.25" customHeight="1" x14ac:dyDescent="0.3">
      <c r="A532" s="7" t="s">
        <v>1338</v>
      </c>
      <c r="B532" s="7">
        <v>30.4</v>
      </c>
      <c r="C532" s="7">
        <v>4.07</v>
      </c>
      <c r="D532" s="7" t="s">
        <v>39</v>
      </c>
      <c r="E532" s="7" t="s">
        <v>32</v>
      </c>
      <c r="F532" s="7" t="s">
        <v>32</v>
      </c>
      <c r="G532" s="7">
        <v>1</v>
      </c>
      <c r="H532" s="7" t="s">
        <v>32</v>
      </c>
    </row>
    <row r="533" spans="1:8" ht="14.25" customHeight="1" x14ac:dyDescent="0.3">
      <c r="A533" s="7" t="s">
        <v>1341</v>
      </c>
      <c r="B533" s="7">
        <v>20.13</v>
      </c>
      <c r="C533" s="7">
        <v>6.47</v>
      </c>
      <c r="D533" s="7" t="s">
        <v>32</v>
      </c>
      <c r="E533" s="7" t="s">
        <v>32</v>
      </c>
      <c r="F533" s="7" t="s">
        <v>99</v>
      </c>
      <c r="G533" s="7">
        <v>1</v>
      </c>
      <c r="H533" s="7" t="s">
        <v>39</v>
      </c>
    </row>
    <row r="534" spans="1:8" ht="14.25" customHeight="1" x14ac:dyDescent="0.3">
      <c r="A534" s="7" t="s">
        <v>1343</v>
      </c>
      <c r="B534" s="7">
        <v>23.655000000000001</v>
      </c>
      <c r="C534" s="7">
        <v>5.14</v>
      </c>
      <c r="D534" s="7" t="s">
        <v>32</v>
      </c>
      <c r="E534" s="7" t="s">
        <v>32</v>
      </c>
      <c r="F534" s="7" t="s">
        <v>32</v>
      </c>
      <c r="G534" s="7">
        <v>1</v>
      </c>
      <c r="H534" s="7" t="s">
        <v>39</v>
      </c>
    </row>
    <row r="535" spans="1:8" ht="14.25" customHeight="1" x14ac:dyDescent="0.3">
      <c r="A535" s="7" t="s">
        <v>1346</v>
      </c>
      <c r="B535" s="7">
        <v>49.05</v>
      </c>
      <c r="C535" s="7">
        <v>9.77</v>
      </c>
      <c r="D535" s="7" t="s">
        <v>39</v>
      </c>
      <c r="E535" s="7" t="s">
        <v>32</v>
      </c>
      <c r="F535" s="7" t="s">
        <v>32</v>
      </c>
      <c r="G535" s="7" t="s">
        <v>37</v>
      </c>
      <c r="H535" s="7" t="s">
        <v>32</v>
      </c>
    </row>
    <row r="536" spans="1:8" ht="14.25" customHeight="1" x14ac:dyDescent="0.3">
      <c r="A536" s="7" t="s">
        <v>1348</v>
      </c>
      <c r="B536" s="7">
        <v>51.94</v>
      </c>
      <c r="C536" s="7">
        <v>8.8000000000000007</v>
      </c>
      <c r="D536" s="7" t="s">
        <v>39</v>
      </c>
      <c r="E536" s="7" t="s">
        <v>32</v>
      </c>
      <c r="F536" s="7" t="s">
        <v>32</v>
      </c>
      <c r="G536" s="7">
        <v>2</v>
      </c>
      <c r="H536" s="7" t="s">
        <v>32</v>
      </c>
    </row>
    <row r="537" spans="1:8" ht="14.25" customHeight="1" x14ac:dyDescent="0.3">
      <c r="A537" s="7" t="s">
        <v>1351</v>
      </c>
      <c r="B537" s="7">
        <v>29.83</v>
      </c>
      <c r="C537" s="7">
        <v>5.84</v>
      </c>
      <c r="D537" s="7" t="s">
        <v>32</v>
      </c>
      <c r="E537" s="7" t="s">
        <v>32</v>
      </c>
      <c r="F537" s="7" t="s">
        <v>32</v>
      </c>
      <c r="G537" s="7">
        <v>1</v>
      </c>
      <c r="H537" s="7" t="s">
        <v>39</v>
      </c>
    </row>
    <row r="538" spans="1:8" ht="14.25" customHeight="1" x14ac:dyDescent="0.3">
      <c r="A538" s="7" t="s">
        <v>1353</v>
      </c>
      <c r="B538" s="7">
        <v>22.6</v>
      </c>
      <c r="C538" s="7">
        <v>10.43</v>
      </c>
      <c r="D538" s="7" t="s">
        <v>39</v>
      </c>
      <c r="E538" s="7" t="s">
        <v>32</v>
      </c>
      <c r="F538" s="7" t="s">
        <v>32</v>
      </c>
      <c r="G538" s="7">
        <v>1</v>
      </c>
      <c r="H538" s="7" t="s">
        <v>39</v>
      </c>
    </row>
    <row r="539" spans="1:8" ht="14.25" customHeight="1" x14ac:dyDescent="0.3">
      <c r="A539" s="7" t="s">
        <v>1356</v>
      </c>
      <c r="B539" s="7">
        <v>46.69</v>
      </c>
      <c r="C539" s="7">
        <v>4.25</v>
      </c>
      <c r="D539" s="7" t="s">
        <v>39</v>
      </c>
      <c r="E539" s="7" t="s">
        <v>32</v>
      </c>
      <c r="F539" s="7" t="s">
        <v>32</v>
      </c>
      <c r="G539" s="7">
        <v>1</v>
      </c>
      <c r="H539" s="7" t="s">
        <v>32</v>
      </c>
    </row>
    <row r="540" spans="1:8" ht="14.25" customHeight="1" x14ac:dyDescent="0.3">
      <c r="A540" s="7" t="s">
        <v>1358</v>
      </c>
      <c r="B540" s="7">
        <v>28.49</v>
      </c>
      <c r="C540" s="7">
        <v>4.8899999999999997</v>
      </c>
      <c r="D540" s="7" t="s">
        <v>32</v>
      </c>
      <c r="E540" s="7" t="s">
        <v>32</v>
      </c>
      <c r="F540" s="7" t="s">
        <v>32</v>
      </c>
      <c r="G540" s="7" t="s">
        <v>37</v>
      </c>
      <c r="H540" s="7" t="s">
        <v>39</v>
      </c>
    </row>
    <row r="541" spans="1:8" ht="14.25" customHeight="1" x14ac:dyDescent="0.3">
      <c r="A541" s="7" t="s">
        <v>1361</v>
      </c>
      <c r="B541" s="7">
        <v>28.5</v>
      </c>
      <c r="C541" s="7">
        <v>5.55</v>
      </c>
      <c r="D541" s="7" t="s">
        <v>39</v>
      </c>
      <c r="E541" s="7" t="s">
        <v>32</v>
      </c>
      <c r="F541" s="7" t="s">
        <v>32</v>
      </c>
      <c r="G541" s="7">
        <v>1</v>
      </c>
      <c r="H541" s="7" t="s">
        <v>39</v>
      </c>
    </row>
    <row r="542" spans="1:8" ht="14.25" customHeight="1" x14ac:dyDescent="0.3">
      <c r="A542" s="7" t="s">
        <v>1364</v>
      </c>
      <c r="B542" s="7">
        <v>24.4</v>
      </c>
      <c r="C542" s="7">
        <v>4.5199999999999996</v>
      </c>
      <c r="D542" s="7" t="s">
        <v>32</v>
      </c>
      <c r="E542" s="7" t="s">
        <v>32</v>
      </c>
      <c r="F542" s="7" t="s">
        <v>32</v>
      </c>
      <c r="G542" s="7">
        <v>1</v>
      </c>
      <c r="H542" s="7" t="s">
        <v>39</v>
      </c>
    </row>
    <row r="543" spans="1:8" ht="14.25" customHeight="1" x14ac:dyDescent="0.3">
      <c r="A543" s="7" t="s">
        <v>1366</v>
      </c>
      <c r="B543" s="7">
        <v>29.15</v>
      </c>
      <c r="C543" s="7">
        <v>4.45</v>
      </c>
      <c r="D543" s="7" t="s">
        <v>39</v>
      </c>
      <c r="E543" s="7" t="s">
        <v>32</v>
      </c>
      <c r="F543" s="7" t="s">
        <v>32</v>
      </c>
      <c r="G543" s="7">
        <v>1</v>
      </c>
      <c r="H543" s="7" t="s">
        <v>39</v>
      </c>
    </row>
    <row r="544" spans="1:8" ht="14.25" customHeight="1" x14ac:dyDescent="0.3">
      <c r="A544" s="7" t="s">
        <v>1369</v>
      </c>
      <c r="B544" s="7">
        <v>27.28</v>
      </c>
      <c r="C544" s="7">
        <v>4.72</v>
      </c>
      <c r="D544" s="7" t="s">
        <v>32</v>
      </c>
      <c r="E544" s="7" t="s">
        <v>39</v>
      </c>
      <c r="F544" s="7" t="s">
        <v>32</v>
      </c>
      <c r="G544" s="7">
        <v>1</v>
      </c>
      <c r="H544" s="7" t="s">
        <v>39</v>
      </c>
    </row>
    <row r="545" spans="1:8" ht="14.25" customHeight="1" x14ac:dyDescent="0.3">
      <c r="A545" s="7" t="s">
        <v>1371</v>
      </c>
      <c r="B545" s="7">
        <v>32.229999999999997</v>
      </c>
      <c r="C545" s="7">
        <v>4.6500000000000004</v>
      </c>
      <c r="D545" s="7" t="s">
        <v>39</v>
      </c>
      <c r="E545" s="7" t="s">
        <v>32</v>
      </c>
      <c r="F545" s="7" t="s">
        <v>99</v>
      </c>
      <c r="G545" s="7">
        <v>1</v>
      </c>
      <c r="H545" s="7" t="s">
        <v>32</v>
      </c>
    </row>
    <row r="546" spans="1:8" ht="14.25" customHeight="1" x14ac:dyDescent="0.3">
      <c r="A546" s="7" t="s">
        <v>1374</v>
      </c>
      <c r="B546" s="7">
        <v>44.2</v>
      </c>
      <c r="C546" s="7">
        <v>11.34</v>
      </c>
      <c r="D546" s="7" t="s">
        <v>39</v>
      </c>
      <c r="E546" s="7" t="s">
        <v>32</v>
      </c>
      <c r="F546" s="7" t="s">
        <v>99</v>
      </c>
      <c r="G546" s="7">
        <v>1</v>
      </c>
      <c r="H546" s="7" t="s">
        <v>32</v>
      </c>
    </row>
    <row r="547" spans="1:8" ht="14.25" customHeight="1" x14ac:dyDescent="0.3">
      <c r="A547" s="7" t="s">
        <v>1377</v>
      </c>
      <c r="B547" s="7">
        <v>29.734999999999999</v>
      </c>
      <c r="C547" s="7">
        <v>4.53</v>
      </c>
      <c r="D547" s="7" t="s">
        <v>32</v>
      </c>
      <c r="E547" s="7" t="s">
        <v>32</v>
      </c>
      <c r="F547" s="7" t="s">
        <v>99</v>
      </c>
      <c r="G547" s="7">
        <v>1</v>
      </c>
      <c r="H547" s="7" t="s">
        <v>32</v>
      </c>
    </row>
    <row r="548" spans="1:8" ht="14.25" customHeight="1" x14ac:dyDescent="0.3">
      <c r="A548" s="7" t="s">
        <v>1379</v>
      </c>
      <c r="B548" s="7">
        <v>28.31</v>
      </c>
      <c r="C548" s="7">
        <v>6.35</v>
      </c>
      <c r="D548" s="7" t="s">
        <v>32</v>
      </c>
      <c r="E548" s="7" t="s">
        <v>32</v>
      </c>
      <c r="F548" s="7" t="s">
        <v>32</v>
      </c>
      <c r="G548" s="7" t="s">
        <v>37</v>
      </c>
      <c r="H548" s="7" t="s">
        <v>39</v>
      </c>
    </row>
    <row r="549" spans="1:8" ht="14.25" customHeight="1" x14ac:dyDescent="0.3">
      <c r="A549" s="7" t="s">
        <v>1382</v>
      </c>
      <c r="B549" s="7">
        <v>46.62</v>
      </c>
      <c r="C549" s="7">
        <v>8.51</v>
      </c>
      <c r="D549" s="7" t="s">
        <v>32</v>
      </c>
      <c r="E549" s="7" t="s">
        <v>32</v>
      </c>
      <c r="F549" s="7" t="s">
        <v>32</v>
      </c>
      <c r="G549" s="7" t="s">
        <v>37</v>
      </c>
      <c r="H549" s="7" t="s">
        <v>32</v>
      </c>
    </row>
    <row r="550" spans="1:8" ht="14.25" customHeight="1" x14ac:dyDescent="0.3">
      <c r="A550" s="7" t="s">
        <v>1384</v>
      </c>
      <c r="B550" s="7">
        <v>51.75</v>
      </c>
      <c r="C550" s="7">
        <v>8.59</v>
      </c>
      <c r="D550" s="7" t="s">
        <v>39</v>
      </c>
      <c r="E550" s="7" t="s">
        <v>32</v>
      </c>
      <c r="F550" s="7" t="s">
        <v>32</v>
      </c>
      <c r="G550" s="7">
        <v>1</v>
      </c>
      <c r="H550" s="7" t="s">
        <v>32</v>
      </c>
    </row>
    <row r="551" spans="1:8" ht="14.25" customHeight="1" x14ac:dyDescent="0.3">
      <c r="A551" s="7" t="s">
        <v>1387</v>
      </c>
      <c r="B551" s="7">
        <v>25.7</v>
      </c>
      <c r="C551" s="7">
        <v>4.13</v>
      </c>
      <c r="D551" s="7" t="s">
        <v>39</v>
      </c>
      <c r="E551" s="7" t="s">
        <v>32</v>
      </c>
      <c r="F551" s="7" t="s">
        <v>32</v>
      </c>
      <c r="G551" s="7" t="s">
        <v>37</v>
      </c>
      <c r="H551" s="7" t="s">
        <v>39</v>
      </c>
    </row>
    <row r="552" spans="1:8" ht="14.25" customHeight="1" x14ac:dyDescent="0.3">
      <c r="A552" s="7" t="s">
        <v>1390</v>
      </c>
      <c r="B552" s="7">
        <v>31.79</v>
      </c>
      <c r="C552" s="7">
        <v>4.55</v>
      </c>
      <c r="D552" s="7" t="s">
        <v>32</v>
      </c>
      <c r="E552" s="7" t="s">
        <v>32</v>
      </c>
      <c r="F552" s="7" t="s">
        <v>32</v>
      </c>
      <c r="G552" s="7" t="s">
        <v>37</v>
      </c>
      <c r="H552" s="7" t="s">
        <v>32</v>
      </c>
    </row>
    <row r="553" spans="1:8" ht="14.25" customHeight="1" x14ac:dyDescent="0.3">
      <c r="A553" s="7" t="s">
        <v>1392</v>
      </c>
      <c r="B553" s="7">
        <v>24.795000000000002</v>
      </c>
      <c r="C553" s="7">
        <v>4.5199999999999996</v>
      </c>
      <c r="D553" s="7" t="s">
        <v>32</v>
      </c>
      <c r="E553" s="7" t="s">
        <v>32</v>
      </c>
      <c r="F553" s="7" t="s">
        <v>32</v>
      </c>
      <c r="G553" s="7" t="s">
        <v>37</v>
      </c>
      <c r="H553" s="7" t="s">
        <v>39</v>
      </c>
    </row>
    <row r="554" spans="1:8" ht="14.25" customHeight="1" x14ac:dyDescent="0.3">
      <c r="A554" s="7" t="s">
        <v>1395</v>
      </c>
      <c r="B554" s="7">
        <v>53.98</v>
      </c>
      <c r="C554" s="7">
        <v>5.07</v>
      </c>
      <c r="D554" s="7" t="s">
        <v>32</v>
      </c>
      <c r="E554" s="7" t="s">
        <v>32</v>
      </c>
      <c r="F554" s="7" t="s">
        <v>99</v>
      </c>
      <c r="G554" s="7">
        <v>1</v>
      </c>
      <c r="H554" s="7" t="s">
        <v>32</v>
      </c>
    </row>
    <row r="555" spans="1:8" ht="14.25" customHeight="1" x14ac:dyDescent="0.3">
      <c r="A555" s="7" t="s">
        <v>1398</v>
      </c>
      <c r="B555" s="7">
        <v>41.325000000000003</v>
      </c>
      <c r="C555" s="7">
        <v>4.04</v>
      </c>
      <c r="D555" s="7" t="s">
        <v>39</v>
      </c>
      <c r="E555" s="7" t="s">
        <v>32</v>
      </c>
      <c r="F555" s="7" t="s">
        <v>99</v>
      </c>
      <c r="G555" s="7">
        <v>1</v>
      </c>
      <c r="H555" s="7" t="s">
        <v>32</v>
      </c>
    </row>
    <row r="556" spans="1:8" ht="14.25" customHeight="1" x14ac:dyDescent="0.3">
      <c r="A556" s="7" t="s">
        <v>1401</v>
      </c>
      <c r="B556" s="7">
        <v>51.65</v>
      </c>
      <c r="C556" s="7">
        <v>5.3</v>
      </c>
      <c r="D556" s="7" t="s">
        <v>39</v>
      </c>
      <c r="E556" s="7" t="s">
        <v>32</v>
      </c>
      <c r="F556" s="7" t="s">
        <v>32</v>
      </c>
      <c r="G556" s="7" t="s">
        <v>37</v>
      </c>
      <c r="H556" s="7" t="s">
        <v>32</v>
      </c>
    </row>
    <row r="557" spans="1:8" ht="14.25" customHeight="1" x14ac:dyDescent="0.3">
      <c r="A557" s="7" t="s">
        <v>1403</v>
      </c>
      <c r="B557" s="7">
        <v>44.52</v>
      </c>
      <c r="C557" s="7">
        <v>8.64</v>
      </c>
      <c r="D557" s="7" t="s">
        <v>39</v>
      </c>
      <c r="E557" s="7" t="s">
        <v>32</v>
      </c>
      <c r="F557" s="7" t="s">
        <v>99</v>
      </c>
      <c r="G557" s="7">
        <v>1</v>
      </c>
      <c r="H557" s="7" t="s">
        <v>32</v>
      </c>
    </row>
    <row r="558" spans="1:8" ht="14.25" customHeight="1" x14ac:dyDescent="0.3">
      <c r="A558" s="7" t="s">
        <v>1406</v>
      </c>
      <c r="B558" s="7">
        <v>53.29</v>
      </c>
      <c r="C558" s="7">
        <v>4.03</v>
      </c>
      <c r="D558" s="7" t="s">
        <v>32</v>
      </c>
      <c r="E558" s="7" t="s">
        <v>32</v>
      </c>
      <c r="F558" s="7" t="s">
        <v>99</v>
      </c>
      <c r="G558" s="7">
        <v>1</v>
      </c>
      <c r="H558" s="7" t="s">
        <v>32</v>
      </c>
    </row>
    <row r="559" spans="1:8" ht="14.25" customHeight="1" x14ac:dyDescent="0.3">
      <c r="A559" s="7" t="s">
        <v>1408</v>
      </c>
      <c r="B559" s="7">
        <v>46.63</v>
      </c>
      <c r="C559" s="7">
        <v>4.26</v>
      </c>
      <c r="D559" s="7" t="s">
        <v>39</v>
      </c>
      <c r="E559" s="7" t="s">
        <v>32</v>
      </c>
      <c r="F559" s="7" t="s">
        <v>32</v>
      </c>
      <c r="G559" s="7">
        <v>2</v>
      </c>
      <c r="H559" s="7" t="s">
        <v>32</v>
      </c>
    </row>
    <row r="560" spans="1:8" ht="14.25" customHeight="1" x14ac:dyDescent="0.3">
      <c r="A560" s="7" t="s">
        <v>1411</v>
      </c>
      <c r="B560" s="7">
        <v>28.88</v>
      </c>
      <c r="C560" s="7">
        <v>5.35</v>
      </c>
      <c r="D560" s="7" t="s">
        <v>32</v>
      </c>
      <c r="E560" s="7" t="s">
        <v>32</v>
      </c>
      <c r="F560" s="7" t="s">
        <v>99</v>
      </c>
      <c r="G560" s="7">
        <v>1</v>
      </c>
      <c r="H560" s="7" t="s">
        <v>39</v>
      </c>
    </row>
    <row r="561" spans="1:8" ht="14.25" customHeight="1" x14ac:dyDescent="0.3">
      <c r="A561" s="7" t="s">
        <v>1413</v>
      </c>
      <c r="B561" s="7">
        <v>23.98</v>
      </c>
      <c r="C561" s="7">
        <v>4.9000000000000004</v>
      </c>
      <c r="D561" s="7" t="s">
        <v>32</v>
      </c>
      <c r="E561" s="7" t="s">
        <v>32</v>
      </c>
      <c r="F561" s="7" t="s">
        <v>32</v>
      </c>
      <c r="G561" s="7" t="s">
        <v>37</v>
      </c>
      <c r="H561" s="7" t="s">
        <v>171</v>
      </c>
    </row>
    <row r="562" spans="1:8" ht="14.25" customHeight="1" x14ac:dyDescent="0.3">
      <c r="A562" s="7" t="s">
        <v>1415</v>
      </c>
      <c r="B562" s="7">
        <v>23.65</v>
      </c>
      <c r="C562" s="7">
        <v>4.5</v>
      </c>
      <c r="D562" s="7" t="s">
        <v>32</v>
      </c>
      <c r="E562" s="7" t="s">
        <v>32</v>
      </c>
      <c r="F562" s="7" t="s">
        <v>32</v>
      </c>
      <c r="G562" s="7" t="s">
        <v>37</v>
      </c>
      <c r="H562" s="7" t="s">
        <v>32</v>
      </c>
    </row>
    <row r="563" spans="1:8" ht="14.25" customHeight="1" x14ac:dyDescent="0.3">
      <c r="A563" s="7" t="s">
        <v>1417</v>
      </c>
      <c r="B563" s="7">
        <v>49.09</v>
      </c>
      <c r="C563" s="7">
        <v>8.3800000000000008</v>
      </c>
      <c r="D563" s="7" t="s">
        <v>39</v>
      </c>
      <c r="E563" s="7" t="s">
        <v>32</v>
      </c>
      <c r="F563" s="7" t="s">
        <v>32</v>
      </c>
      <c r="G563" s="7">
        <v>2</v>
      </c>
      <c r="H563" s="7" t="s">
        <v>32</v>
      </c>
    </row>
    <row r="564" spans="1:8" ht="14.25" customHeight="1" x14ac:dyDescent="0.3">
      <c r="A564" s="7" t="s">
        <v>1419</v>
      </c>
      <c r="B564" s="7">
        <v>28.024999999999999</v>
      </c>
      <c r="C564" s="7">
        <v>7.03</v>
      </c>
      <c r="D564" s="7" t="s">
        <v>32</v>
      </c>
      <c r="E564" s="7" t="s">
        <v>32</v>
      </c>
      <c r="F564" s="7" t="s">
        <v>32</v>
      </c>
      <c r="G564" s="7" t="s">
        <v>37</v>
      </c>
      <c r="H564" s="7" t="s">
        <v>39</v>
      </c>
    </row>
    <row r="565" spans="1:8" ht="14.25" customHeight="1" x14ac:dyDescent="0.3">
      <c r="A565" s="7" t="s">
        <v>1421</v>
      </c>
      <c r="B565" s="7">
        <v>43.32</v>
      </c>
      <c r="C565" s="7">
        <v>8.75</v>
      </c>
      <c r="D565" s="7" t="s">
        <v>39</v>
      </c>
      <c r="E565" s="7" t="s">
        <v>32</v>
      </c>
      <c r="F565" s="7" t="s">
        <v>99</v>
      </c>
      <c r="G565" s="7">
        <v>1</v>
      </c>
      <c r="H565" s="7" t="s">
        <v>32</v>
      </c>
    </row>
    <row r="566" spans="1:8" ht="14.25" customHeight="1" x14ac:dyDescent="0.3">
      <c r="A566" s="7" t="s">
        <v>1423</v>
      </c>
      <c r="B566" s="7">
        <v>45.92</v>
      </c>
      <c r="C566" s="7">
        <v>9.51</v>
      </c>
      <c r="D566" s="7" t="s">
        <v>32</v>
      </c>
      <c r="E566" s="7" t="s">
        <v>32</v>
      </c>
      <c r="F566" s="7" t="s">
        <v>32</v>
      </c>
      <c r="G566" s="7" t="s">
        <v>37</v>
      </c>
      <c r="H566" s="7" t="s">
        <v>32</v>
      </c>
    </row>
    <row r="567" spans="1:8" ht="14.25" customHeight="1" x14ac:dyDescent="0.3">
      <c r="A567" s="7" t="s">
        <v>1425</v>
      </c>
      <c r="B567" s="7">
        <v>44.03</v>
      </c>
      <c r="C567" s="7">
        <v>9.36</v>
      </c>
      <c r="D567" s="7" t="s">
        <v>32</v>
      </c>
      <c r="E567" s="7" t="s">
        <v>32</v>
      </c>
      <c r="F567" s="7" t="s">
        <v>32</v>
      </c>
      <c r="G567" s="7" t="s">
        <v>37</v>
      </c>
      <c r="H567" s="7" t="s">
        <v>32</v>
      </c>
    </row>
    <row r="568" spans="1:8" ht="14.25" customHeight="1" x14ac:dyDescent="0.3">
      <c r="A568" s="7" t="s">
        <v>1427</v>
      </c>
      <c r="B568" s="7">
        <v>24.6</v>
      </c>
      <c r="C568" s="7">
        <v>4.8099999999999996</v>
      </c>
      <c r="D568" s="7" t="s">
        <v>32</v>
      </c>
      <c r="E568" s="7" t="s">
        <v>32</v>
      </c>
      <c r="F568" s="7" t="s">
        <v>32</v>
      </c>
      <c r="G568" s="7" t="s">
        <v>37</v>
      </c>
      <c r="H568" s="7" t="s">
        <v>39</v>
      </c>
    </row>
    <row r="569" spans="1:8" ht="14.25" customHeight="1" x14ac:dyDescent="0.3">
      <c r="A569" s="7" t="s">
        <v>1430</v>
      </c>
      <c r="B569" s="7">
        <v>49.15</v>
      </c>
      <c r="C569" s="7">
        <v>8.08</v>
      </c>
      <c r="D569" s="7" t="s">
        <v>32</v>
      </c>
      <c r="E569" s="7" t="s">
        <v>32</v>
      </c>
      <c r="F569" s="7" t="s">
        <v>32</v>
      </c>
      <c r="G569" s="7" t="s">
        <v>37</v>
      </c>
      <c r="H569" s="7" t="s">
        <v>32</v>
      </c>
    </row>
    <row r="570" spans="1:8" ht="14.25" customHeight="1" x14ac:dyDescent="0.3">
      <c r="A570" s="7" t="s">
        <v>1432</v>
      </c>
      <c r="B570" s="7">
        <v>28.31</v>
      </c>
      <c r="C570" s="7">
        <v>6.29</v>
      </c>
      <c r="D570" s="7" t="s">
        <v>32</v>
      </c>
      <c r="E570" s="7" t="s">
        <v>32</v>
      </c>
      <c r="F570" s="7" t="s">
        <v>99</v>
      </c>
      <c r="G570" s="7">
        <v>1</v>
      </c>
      <c r="H570" s="7" t="s">
        <v>39</v>
      </c>
    </row>
    <row r="571" spans="1:8" ht="14.25" customHeight="1" x14ac:dyDescent="0.3">
      <c r="A571" s="7" t="s">
        <v>1435</v>
      </c>
      <c r="B571" s="7">
        <v>22.99</v>
      </c>
      <c r="C571" s="7">
        <v>6.29</v>
      </c>
      <c r="D571" s="7" t="s">
        <v>32</v>
      </c>
      <c r="E571" s="7" t="s">
        <v>32</v>
      </c>
      <c r="F571" s="7" t="s">
        <v>32</v>
      </c>
      <c r="G571" s="7">
        <v>1</v>
      </c>
      <c r="H571" s="7" t="s">
        <v>39</v>
      </c>
    </row>
    <row r="572" spans="1:8" ht="14.25" customHeight="1" x14ac:dyDescent="0.3">
      <c r="A572" s="7" t="s">
        <v>1437</v>
      </c>
      <c r="B572" s="7">
        <v>29.07</v>
      </c>
      <c r="C572" s="7">
        <v>5.12</v>
      </c>
      <c r="D572" s="7" t="s">
        <v>32</v>
      </c>
      <c r="E572" s="7" t="s">
        <v>32</v>
      </c>
      <c r="F572" s="7" t="s">
        <v>99</v>
      </c>
      <c r="G572" s="7">
        <v>1</v>
      </c>
      <c r="H572" s="7" t="s">
        <v>39</v>
      </c>
    </row>
    <row r="573" spans="1:8" ht="14.25" customHeight="1" x14ac:dyDescent="0.3">
      <c r="A573" s="7" t="s">
        <v>1439</v>
      </c>
      <c r="B573" s="7">
        <v>42.02</v>
      </c>
      <c r="C573" s="7">
        <v>9.9499999999999993</v>
      </c>
      <c r="D573" s="7" t="s">
        <v>39</v>
      </c>
      <c r="E573" s="7" t="s">
        <v>32</v>
      </c>
      <c r="F573" s="7" t="s">
        <v>99</v>
      </c>
      <c r="G573" s="7">
        <v>1</v>
      </c>
      <c r="H573" s="7" t="s">
        <v>32</v>
      </c>
    </row>
    <row r="574" spans="1:8" ht="14.25" customHeight="1" x14ac:dyDescent="0.3">
      <c r="A574" s="7" t="s">
        <v>1442</v>
      </c>
      <c r="B574" s="7">
        <v>49.07</v>
      </c>
      <c r="C574" s="7">
        <v>9.08</v>
      </c>
      <c r="D574" s="7" t="s">
        <v>39</v>
      </c>
      <c r="E574" s="7" t="s">
        <v>32</v>
      </c>
      <c r="F574" s="7" t="s">
        <v>32</v>
      </c>
      <c r="G574" s="7">
        <v>1</v>
      </c>
      <c r="H574" s="7" t="s">
        <v>32</v>
      </c>
    </row>
    <row r="575" spans="1:8" ht="14.25" customHeight="1" x14ac:dyDescent="0.3">
      <c r="A575" s="7" t="s">
        <v>1445</v>
      </c>
      <c r="B575" s="7">
        <v>19.8</v>
      </c>
      <c r="C575" s="7">
        <v>4.82</v>
      </c>
      <c r="D575" s="7" t="s">
        <v>32</v>
      </c>
      <c r="E575" s="7" t="s">
        <v>32</v>
      </c>
      <c r="F575" s="7" t="s">
        <v>32</v>
      </c>
      <c r="G575" s="7" t="s">
        <v>37</v>
      </c>
      <c r="H575" s="7" t="s">
        <v>39</v>
      </c>
    </row>
    <row r="576" spans="1:8" ht="14.25" customHeight="1" x14ac:dyDescent="0.3">
      <c r="A576" s="7" t="s">
        <v>1447</v>
      </c>
      <c r="B576" s="7">
        <v>27.36</v>
      </c>
      <c r="C576" s="7">
        <v>4.6500000000000004</v>
      </c>
      <c r="D576" s="7" t="s">
        <v>32</v>
      </c>
      <c r="E576" s="7" t="s">
        <v>39</v>
      </c>
      <c r="F576" s="7" t="s">
        <v>32</v>
      </c>
      <c r="G576" s="7">
        <v>1</v>
      </c>
      <c r="H576" s="7" t="s">
        <v>39</v>
      </c>
    </row>
    <row r="577" spans="1:8" ht="14.25" customHeight="1" x14ac:dyDescent="0.3">
      <c r="A577" s="7" t="s">
        <v>1449</v>
      </c>
      <c r="B577" s="7">
        <v>42.95</v>
      </c>
      <c r="C577" s="7">
        <v>5.16</v>
      </c>
      <c r="D577" s="7" t="s">
        <v>39</v>
      </c>
      <c r="E577" s="7" t="s">
        <v>32</v>
      </c>
      <c r="F577" s="7" t="s">
        <v>32</v>
      </c>
      <c r="G577" s="7">
        <v>1</v>
      </c>
      <c r="H577" s="7" t="s">
        <v>32</v>
      </c>
    </row>
    <row r="578" spans="1:8" ht="14.25" customHeight="1" x14ac:dyDescent="0.3">
      <c r="A578" s="7" t="s">
        <v>1452</v>
      </c>
      <c r="B578" s="7">
        <v>42.66</v>
      </c>
      <c r="C578" s="7">
        <v>10.44</v>
      </c>
      <c r="D578" s="7" t="s">
        <v>32</v>
      </c>
      <c r="E578" s="7" t="s">
        <v>32</v>
      </c>
      <c r="F578" s="7" t="s">
        <v>32</v>
      </c>
      <c r="G578" s="7" t="s">
        <v>37</v>
      </c>
      <c r="H578" s="7" t="s">
        <v>32</v>
      </c>
    </row>
    <row r="579" spans="1:8" ht="14.25" customHeight="1" x14ac:dyDescent="0.3">
      <c r="A579" s="7" t="s">
        <v>1454</v>
      </c>
      <c r="B579" s="7">
        <v>33.630000000000003</v>
      </c>
      <c r="C579" s="7">
        <v>5.69</v>
      </c>
      <c r="D579" s="7" t="s">
        <v>32</v>
      </c>
      <c r="E579" s="7" t="s">
        <v>32</v>
      </c>
      <c r="F579" s="7" t="s">
        <v>32</v>
      </c>
      <c r="G579" s="7">
        <v>1</v>
      </c>
      <c r="H579" s="7" t="s">
        <v>32</v>
      </c>
    </row>
    <row r="580" spans="1:8" ht="14.25" customHeight="1" x14ac:dyDescent="0.3">
      <c r="A580" s="7" t="s">
        <v>1457</v>
      </c>
      <c r="B580" s="7">
        <v>26.84</v>
      </c>
      <c r="C580" s="7">
        <v>6.5</v>
      </c>
      <c r="D580" s="7" t="s">
        <v>32</v>
      </c>
      <c r="E580" s="7" t="s">
        <v>32</v>
      </c>
      <c r="F580" s="7" t="s">
        <v>32</v>
      </c>
      <c r="G580" s="7" t="s">
        <v>37</v>
      </c>
      <c r="H580" s="7" t="s">
        <v>39</v>
      </c>
    </row>
    <row r="581" spans="1:8" ht="14.25" customHeight="1" x14ac:dyDescent="0.3">
      <c r="A581" s="7" t="s">
        <v>1459</v>
      </c>
      <c r="B581" s="7">
        <v>28.3</v>
      </c>
      <c r="C581" s="7">
        <v>5.73</v>
      </c>
      <c r="D581" s="7" t="s">
        <v>32</v>
      </c>
      <c r="E581" s="7" t="s">
        <v>32</v>
      </c>
      <c r="F581" s="7" t="s">
        <v>99</v>
      </c>
      <c r="G581" s="7">
        <v>1</v>
      </c>
      <c r="H581" s="7" t="s">
        <v>39</v>
      </c>
    </row>
    <row r="582" spans="1:8" ht="14.25" customHeight="1" x14ac:dyDescent="0.3">
      <c r="A582" s="7" t="s">
        <v>1462</v>
      </c>
      <c r="B582" s="7">
        <v>27.06</v>
      </c>
      <c r="C582" s="7">
        <v>5.74</v>
      </c>
      <c r="D582" s="7" t="s">
        <v>39</v>
      </c>
      <c r="E582" s="7" t="s">
        <v>32</v>
      </c>
      <c r="F582" s="7" t="s">
        <v>32</v>
      </c>
      <c r="G582" s="7" t="s">
        <v>37</v>
      </c>
      <c r="H582" s="7" t="s">
        <v>39</v>
      </c>
    </row>
    <row r="583" spans="1:8" ht="14.25" customHeight="1" x14ac:dyDescent="0.3">
      <c r="A583" s="7" t="s">
        <v>1464</v>
      </c>
      <c r="B583" s="7">
        <v>47.13</v>
      </c>
      <c r="C583" s="7">
        <v>8.6999999999999993</v>
      </c>
      <c r="D583" s="7" t="s">
        <v>32</v>
      </c>
      <c r="E583" s="7" t="s">
        <v>32</v>
      </c>
      <c r="F583" s="7" t="s">
        <v>32</v>
      </c>
      <c r="G583" s="7" t="s">
        <v>37</v>
      </c>
      <c r="H583" s="7" t="s">
        <v>32</v>
      </c>
    </row>
    <row r="584" spans="1:8" ht="14.25" customHeight="1" x14ac:dyDescent="0.3">
      <c r="A584" s="7" t="s">
        <v>1466</v>
      </c>
      <c r="B584" s="7">
        <v>51.72</v>
      </c>
      <c r="C584" s="7">
        <v>5.09</v>
      </c>
      <c r="D584" s="7" t="s">
        <v>32</v>
      </c>
      <c r="E584" s="7" t="s">
        <v>32</v>
      </c>
      <c r="F584" s="7" t="s">
        <v>32</v>
      </c>
      <c r="G584" s="7" t="s">
        <v>37</v>
      </c>
      <c r="H584" s="7" t="s">
        <v>32</v>
      </c>
    </row>
    <row r="585" spans="1:8" ht="14.25" customHeight="1" x14ac:dyDescent="0.3">
      <c r="A585" s="7" t="s">
        <v>1469</v>
      </c>
      <c r="B585" s="7">
        <v>48.59</v>
      </c>
      <c r="C585" s="7">
        <v>5.57</v>
      </c>
      <c r="D585" s="7" t="s">
        <v>32</v>
      </c>
      <c r="E585" s="7" t="s">
        <v>32</v>
      </c>
      <c r="F585" s="7" t="s">
        <v>32</v>
      </c>
      <c r="G585" s="7" t="s">
        <v>37</v>
      </c>
      <c r="H585" s="7" t="s">
        <v>32</v>
      </c>
    </row>
    <row r="586" spans="1:8" ht="14.25" customHeight="1" x14ac:dyDescent="0.3">
      <c r="A586" s="7" t="s">
        <v>1471</v>
      </c>
      <c r="B586" s="7">
        <v>45.18</v>
      </c>
      <c r="C586" s="7">
        <v>10.87</v>
      </c>
      <c r="D586" s="7" t="s">
        <v>32</v>
      </c>
      <c r="E586" s="7" t="s">
        <v>32</v>
      </c>
      <c r="F586" s="7" t="s">
        <v>32</v>
      </c>
      <c r="G586" s="7" t="s">
        <v>37</v>
      </c>
      <c r="H586" s="7" t="s">
        <v>32</v>
      </c>
    </row>
    <row r="587" spans="1:8" ht="14.25" customHeight="1" x14ac:dyDescent="0.3">
      <c r="A587" s="7" t="s">
        <v>1474</v>
      </c>
      <c r="B587" s="7">
        <v>27.9</v>
      </c>
      <c r="C587" s="7">
        <v>6.02</v>
      </c>
      <c r="D587" s="7" t="s">
        <v>32</v>
      </c>
      <c r="E587" s="7" t="s">
        <v>32</v>
      </c>
      <c r="F587" s="7" t="s">
        <v>99</v>
      </c>
      <c r="G587" s="7">
        <v>1</v>
      </c>
      <c r="H587" s="7" t="s">
        <v>39</v>
      </c>
    </row>
    <row r="588" spans="1:8" ht="14.25" customHeight="1" x14ac:dyDescent="0.3">
      <c r="A588" s="7" t="s">
        <v>1477</v>
      </c>
      <c r="B588" s="7">
        <v>51.33</v>
      </c>
      <c r="C588" s="7">
        <v>7</v>
      </c>
      <c r="D588" s="7" t="s">
        <v>32</v>
      </c>
      <c r="E588" s="7" t="s">
        <v>32</v>
      </c>
      <c r="F588" s="7" t="s">
        <v>32</v>
      </c>
      <c r="G588" s="7" t="s">
        <v>37</v>
      </c>
      <c r="H588" s="7" t="s">
        <v>32</v>
      </c>
    </row>
    <row r="589" spans="1:8" ht="14.25" customHeight="1" x14ac:dyDescent="0.3">
      <c r="A589" s="7" t="s">
        <v>1479</v>
      </c>
      <c r="B589" s="7">
        <v>30.59</v>
      </c>
      <c r="C589" s="7">
        <v>5.56</v>
      </c>
      <c r="D589" s="7" t="s">
        <v>39</v>
      </c>
      <c r="E589" s="7" t="s">
        <v>32</v>
      </c>
      <c r="F589" s="7" t="s">
        <v>32</v>
      </c>
      <c r="G589" s="7">
        <v>1</v>
      </c>
      <c r="H589" s="7" t="s">
        <v>32</v>
      </c>
    </row>
    <row r="590" spans="1:8" ht="14.25" customHeight="1" x14ac:dyDescent="0.3">
      <c r="A590" s="7" t="s">
        <v>1482</v>
      </c>
      <c r="B590" s="7">
        <v>39.229999999999997</v>
      </c>
      <c r="C590" s="7">
        <v>8.4499999999999993</v>
      </c>
      <c r="D590" s="7" t="s">
        <v>32</v>
      </c>
      <c r="E590" s="7" t="s">
        <v>32</v>
      </c>
      <c r="F590" s="7" t="s">
        <v>32</v>
      </c>
      <c r="G590" s="7" t="s">
        <v>37</v>
      </c>
      <c r="H590" s="7" t="s">
        <v>32</v>
      </c>
    </row>
    <row r="591" spans="1:8" ht="14.25" customHeight="1" x14ac:dyDescent="0.3">
      <c r="A591" s="7" t="s">
        <v>1485</v>
      </c>
      <c r="B591" s="7">
        <v>19.094999999999999</v>
      </c>
      <c r="C591" s="7">
        <v>6.19</v>
      </c>
      <c r="D591" s="7" t="s">
        <v>32</v>
      </c>
      <c r="E591" s="7" t="s">
        <v>32</v>
      </c>
      <c r="F591" s="7" t="s">
        <v>32</v>
      </c>
      <c r="G591" s="7" t="s">
        <v>37</v>
      </c>
      <c r="H591" s="7" t="s">
        <v>39</v>
      </c>
    </row>
    <row r="592" spans="1:8" ht="14.25" customHeight="1" x14ac:dyDescent="0.3">
      <c r="A592" s="7" t="s">
        <v>1487</v>
      </c>
      <c r="B592" s="7">
        <v>49.72</v>
      </c>
      <c r="C592" s="7">
        <v>7.71</v>
      </c>
      <c r="D592" s="7" t="s">
        <v>32</v>
      </c>
      <c r="E592" s="7" t="s">
        <v>32</v>
      </c>
      <c r="F592" s="7" t="s">
        <v>32</v>
      </c>
      <c r="G592" s="7" t="s">
        <v>37</v>
      </c>
      <c r="H592" s="7" t="s">
        <v>32</v>
      </c>
    </row>
    <row r="593" spans="1:8" ht="14.25" customHeight="1" x14ac:dyDescent="0.3">
      <c r="A593" s="7" t="s">
        <v>1490</v>
      </c>
      <c r="B593" s="7">
        <v>21.754999999999999</v>
      </c>
      <c r="C593" s="7">
        <v>4.63</v>
      </c>
      <c r="D593" s="7" t="s">
        <v>32</v>
      </c>
      <c r="E593" s="7" t="s">
        <v>32</v>
      </c>
      <c r="F593" s="7" t="s">
        <v>99</v>
      </c>
      <c r="G593" s="7">
        <v>1</v>
      </c>
      <c r="H593" s="7" t="s">
        <v>39</v>
      </c>
    </row>
    <row r="594" spans="1:8" ht="14.25" customHeight="1" x14ac:dyDescent="0.3">
      <c r="A594" s="7" t="s">
        <v>1493</v>
      </c>
      <c r="B594" s="7">
        <v>48.39</v>
      </c>
      <c r="C594" s="7">
        <v>4.6100000000000003</v>
      </c>
      <c r="D594" s="7" t="s">
        <v>32</v>
      </c>
      <c r="E594" s="7" t="s">
        <v>32</v>
      </c>
      <c r="F594" s="7" t="s">
        <v>32</v>
      </c>
      <c r="G594" s="7" t="s">
        <v>37</v>
      </c>
      <c r="H594" s="7" t="s">
        <v>32</v>
      </c>
    </row>
    <row r="595" spans="1:8" ht="14.25" customHeight="1" x14ac:dyDescent="0.3">
      <c r="A595" s="7" t="s">
        <v>1495</v>
      </c>
      <c r="B595" s="7">
        <v>47.15</v>
      </c>
      <c r="C595" s="7">
        <v>9.5299999999999994</v>
      </c>
      <c r="D595" s="7" t="s">
        <v>39</v>
      </c>
      <c r="E595" s="7" t="s">
        <v>32</v>
      </c>
      <c r="F595" s="7" t="s">
        <v>32</v>
      </c>
      <c r="G595" s="7">
        <v>1</v>
      </c>
      <c r="H595" s="7" t="s">
        <v>32</v>
      </c>
    </row>
    <row r="596" spans="1:8" ht="14.25" customHeight="1" x14ac:dyDescent="0.3">
      <c r="A596" s="7" t="s">
        <v>1498</v>
      </c>
      <c r="B596" s="7">
        <v>47.59</v>
      </c>
      <c r="C596" s="7">
        <v>11.43</v>
      </c>
      <c r="D596" s="7" t="s">
        <v>39</v>
      </c>
      <c r="E596" s="7" t="s">
        <v>32</v>
      </c>
      <c r="F596" s="7" t="s">
        <v>32</v>
      </c>
      <c r="G596" s="7">
        <v>2</v>
      </c>
      <c r="H596" s="7" t="s">
        <v>32</v>
      </c>
    </row>
    <row r="597" spans="1:8" ht="14.25" customHeight="1" x14ac:dyDescent="0.3">
      <c r="A597" s="7" t="s">
        <v>1500</v>
      </c>
      <c r="B597" s="7">
        <v>39.81</v>
      </c>
      <c r="C597" s="7">
        <v>7.65</v>
      </c>
      <c r="D597" s="7" t="s">
        <v>39</v>
      </c>
      <c r="E597" s="7" t="s">
        <v>32</v>
      </c>
      <c r="F597" s="7" t="s">
        <v>99</v>
      </c>
      <c r="G597" s="7">
        <v>1</v>
      </c>
      <c r="H597" s="7" t="s">
        <v>32</v>
      </c>
    </row>
    <row r="598" spans="1:8" ht="14.25" customHeight="1" x14ac:dyDescent="0.3">
      <c r="A598" s="7" t="s">
        <v>1503</v>
      </c>
      <c r="B598" s="7">
        <v>31.02</v>
      </c>
      <c r="C598" s="7">
        <v>5.87</v>
      </c>
      <c r="D598" s="7" t="s">
        <v>39</v>
      </c>
      <c r="E598" s="7" t="s">
        <v>32</v>
      </c>
      <c r="F598" s="7" t="s">
        <v>32</v>
      </c>
      <c r="G598" s="7" t="s">
        <v>37</v>
      </c>
      <c r="H598" s="7" t="s">
        <v>32</v>
      </c>
    </row>
    <row r="599" spans="1:8" ht="14.25" customHeight="1" x14ac:dyDescent="0.3">
      <c r="A599" s="7" t="s">
        <v>1505</v>
      </c>
      <c r="B599" s="7">
        <v>24.75</v>
      </c>
      <c r="C599" s="7">
        <v>4.3600000000000003</v>
      </c>
      <c r="D599" s="7" t="s">
        <v>39</v>
      </c>
      <c r="E599" s="7" t="s">
        <v>32</v>
      </c>
      <c r="F599" s="7" t="s">
        <v>32</v>
      </c>
      <c r="G599" s="7">
        <v>1</v>
      </c>
      <c r="H599" s="7" t="s">
        <v>39</v>
      </c>
    </row>
    <row r="600" spans="1:8" ht="14.25" customHeight="1" x14ac:dyDescent="0.3">
      <c r="A600" s="7" t="s">
        <v>1508</v>
      </c>
      <c r="B600" s="7">
        <v>30.114999999999998</v>
      </c>
      <c r="C600" s="7">
        <v>10.119999999999999</v>
      </c>
      <c r="D600" s="7" t="s">
        <v>32</v>
      </c>
      <c r="E600" s="7" t="s">
        <v>32</v>
      </c>
      <c r="F600" s="7" t="s">
        <v>32</v>
      </c>
      <c r="G600" s="7">
        <v>3</v>
      </c>
      <c r="H600" s="7" t="s">
        <v>32</v>
      </c>
    </row>
    <row r="601" spans="1:8" ht="14.25" customHeight="1" x14ac:dyDescent="0.3">
      <c r="A601" s="7" t="s">
        <v>1510</v>
      </c>
      <c r="B601" s="7">
        <v>26.03</v>
      </c>
      <c r="C601" s="7">
        <v>4.01</v>
      </c>
      <c r="D601" s="7" t="s">
        <v>32</v>
      </c>
      <c r="E601" s="7" t="s">
        <v>32</v>
      </c>
      <c r="F601" s="7" t="s">
        <v>99</v>
      </c>
      <c r="G601" s="7">
        <v>1</v>
      </c>
      <c r="H601" s="7" t="s">
        <v>39</v>
      </c>
    </row>
    <row r="602" spans="1:8" ht="14.25" customHeight="1" x14ac:dyDescent="0.3">
      <c r="A602" s="7" t="s">
        <v>1513</v>
      </c>
      <c r="B602" s="7">
        <v>20.045000000000002</v>
      </c>
      <c r="C602" s="7">
        <v>4.7699999999999996</v>
      </c>
      <c r="D602" s="7" t="s">
        <v>39</v>
      </c>
      <c r="E602" s="7" t="s">
        <v>32</v>
      </c>
      <c r="F602" s="7" t="s">
        <v>32</v>
      </c>
      <c r="G602" s="7">
        <v>1</v>
      </c>
      <c r="H602" s="7" t="s">
        <v>39</v>
      </c>
    </row>
    <row r="603" spans="1:8" ht="14.25" customHeight="1" x14ac:dyDescent="0.3">
      <c r="A603" s="7" t="s">
        <v>1515</v>
      </c>
      <c r="B603" s="7">
        <v>40.24</v>
      </c>
      <c r="C603" s="7">
        <v>6.83</v>
      </c>
      <c r="D603" s="7" t="s">
        <v>32</v>
      </c>
      <c r="E603" s="7" t="s">
        <v>32</v>
      </c>
      <c r="F603" s="7" t="s">
        <v>32</v>
      </c>
      <c r="G603" s="7" t="s">
        <v>37</v>
      </c>
      <c r="H603" s="7" t="s">
        <v>32</v>
      </c>
    </row>
    <row r="604" spans="1:8" ht="14.25" customHeight="1" x14ac:dyDescent="0.3">
      <c r="A604" s="7" t="s">
        <v>1518</v>
      </c>
      <c r="B604" s="7">
        <v>43.15</v>
      </c>
      <c r="C604" s="7">
        <v>6.14</v>
      </c>
      <c r="D604" s="7" t="s">
        <v>39</v>
      </c>
      <c r="E604" s="7" t="s">
        <v>32</v>
      </c>
      <c r="F604" s="7" t="s">
        <v>99</v>
      </c>
      <c r="G604" s="7">
        <v>1</v>
      </c>
      <c r="H604" s="7" t="s">
        <v>32</v>
      </c>
    </row>
    <row r="605" spans="1:8" ht="14.25" customHeight="1" x14ac:dyDescent="0.3">
      <c r="A605" s="7" t="s">
        <v>1520</v>
      </c>
      <c r="B605" s="7">
        <v>27.7</v>
      </c>
      <c r="C605" s="7">
        <v>5.6</v>
      </c>
      <c r="D605" s="7" t="s">
        <v>32</v>
      </c>
      <c r="E605" s="7" t="s">
        <v>32</v>
      </c>
      <c r="F605" s="7" t="s">
        <v>99</v>
      </c>
      <c r="G605" s="7">
        <v>1</v>
      </c>
      <c r="H605" s="7" t="s">
        <v>39</v>
      </c>
    </row>
    <row r="606" spans="1:8" ht="14.25" customHeight="1" x14ac:dyDescent="0.3">
      <c r="A606" s="7" t="s">
        <v>1523</v>
      </c>
      <c r="B606" s="7">
        <v>45.68</v>
      </c>
      <c r="C606" s="7">
        <v>4.8</v>
      </c>
      <c r="D606" s="7" t="s">
        <v>32</v>
      </c>
      <c r="E606" s="7" t="s">
        <v>32</v>
      </c>
      <c r="F606" s="7" t="s">
        <v>32</v>
      </c>
      <c r="G606" s="7">
        <v>2</v>
      </c>
      <c r="H606" s="7" t="s">
        <v>32</v>
      </c>
    </row>
    <row r="607" spans="1:8" ht="14.25" customHeight="1" x14ac:dyDescent="0.3">
      <c r="A607" s="7" t="s">
        <v>1526</v>
      </c>
      <c r="B607" s="7">
        <v>27.3</v>
      </c>
      <c r="C607" s="7">
        <v>11.89</v>
      </c>
      <c r="D607" s="7" t="s">
        <v>32</v>
      </c>
      <c r="E607" s="7" t="s">
        <v>32</v>
      </c>
      <c r="F607" s="7" t="s">
        <v>32</v>
      </c>
      <c r="G607" s="7" t="s">
        <v>37</v>
      </c>
      <c r="H607" s="7" t="s">
        <v>39</v>
      </c>
    </row>
    <row r="608" spans="1:8" ht="14.25" customHeight="1" x14ac:dyDescent="0.3">
      <c r="A608" s="7" t="s">
        <v>1529</v>
      </c>
      <c r="B608" s="7">
        <v>54.45</v>
      </c>
      <c r="C608" s="7">
        <v>4.7300000000000004</v>
      </c>
      <c r="D608" s="7" t="s">
        <v>39</v>
      </c>
      <c r="E608" s="7" t="s">
        <v>32</v>
      </c>
      <c r="F608" s="7" t="s">
        <v>32</v>
      </c>
      <c r="G608" s="7">
        <v>1</v>
      </c>
      <c r="H608" s="7" t="s">
        <v>32</v>
      </c>
    </row>
    <row r="609" spans="1:8" ht="14.25" customHeight="1" x14ac:dyDescent="0.3">
      <c r="A609" s="7" t="s">
        <v>1531</v>
      </c>
      <c r="B609" s="7">
        <v>54.43</v>
      </c>
      <c r="C609" s="7">
        <v>4.6100000000000003</v>
      </c>
      <c r="D609" s="7" t="s">
        <v>39</v>
      </c>
      <c r="E609" s="7" t="s">
        <v>32</v>
      </c>
      <c r="F609" s="7" t="s">
        <v>32</v>
      </c>
      <c r="G609" s="7">
        <v>1</v>
      </c>
      <c r="H609" s="7" t="s">
        <v>32</v>
      </c>
    </row>
    <row r="610" spans="1:8" ht="14.25" customHeight="1" x14ac:dyDescent="0.3">
      <c r="A610" s="7" t="s">
        <v>1534</v>
      </c>
      <c r="B610" s="7">
        <v>48.01</v>
      </c>
      <c r="C610" s="7">
        <v>7.3</v>
      </c>
      <c r="D610" s="7" t="s">
        <v>32</v>
      </c>
      <c r="E610" s="7" t="s">
        <v>32</v>
      </c>
      <c r="F610" s="7" t="s">
        <v>32</v>
      </c>
      <c r="G610" s="7" t="s">
        <v>37</v>
      </c>
      <c r="H610" s="7" t="s">
        <v>32</v>
      </c>
    </row>
    <row r="611" spans="1:8" ht="14.25" customHeight="1" x14ac:dyDescent="0.3">
      <c r="A611" s="7" t="s">
        <v>1536</v>
      </c>
      <c r="B611" s="7">
        <v>48.32</v>
      </c>
      <c r="C611" s="7">
        <v>5.88</v>
      </c>
      <c r="D611" s="7" t="s">
        <v>32</v>
      </c>
      <c r="E611" s="7" t="s">
        <v>32</v>
      </c>
      <c r="F611" s="7" t="s">
        <v>32</v>
      </c>
      <c r="G611" s="7" t="s">
        <v>37</v>
      </c>
      <c r="H611" s="7" t="s">
        <v>32</v>
      </c>
    </row>
    <row r="612" spans="1:8" ht="14.25" customHeight="1" x14ac:dyDescent="0.3">
      <c r="A612" s="7" t="s">
        <v>1538</v>
      </c>
      <c r="B612" s="7">
        <v>22.895</v>
      </c>
      <c r="C612" s="7">
        <v>4.0599999999999996</v>
      </c>
      <c r="D612" s="7" t="s">
        <v>32</v>
      </c>
      <c r="E612" s="7" t="s">
        <v>32</v>
      </c>
      <c r="F612" s="7" t="s">
        <v>99</v>
      </c>
      <c r="G612" s="7">
        <v>1</v>
      </c>
      <c r="H612" s="7" t="s">
        <v>39</v>
      </c>
    </row>
    <row r="613" spans="1:8" ht="14.25" customHeight="1" x14ac:dyDescent="0.3">
      <c r="A613" s="7" t="s">
        <v>1540</v>
      </c>
      <c r="B613" s="7">
        <v>54.85</v>
      </c>
      <c r="C613" s="7">
        <v>4.9000000000000004</v>
      </c>
      <c r="D613" s="7" t="s">
        <v>32</v>
      </c>
      <c r="E613" s="7" t="s">
        <v>32</v>
      </c>
      <c r="F613" s="7" t="s">
        <v>32</v>
      </c>
      <c r="G613" s="7">
        <v>1</v>
      </c>
      <c r="H613" s="7" t="s">
        <v>32</v>
      </c>
    </row>
    <row r="614" spans="1:8" ht="14.25" customHeight="1" x14ac:dyDescent="0.3">
      <c r="A614" s="7" t="s">
        <v>1542</v>
      </c>
      <c r="B614" s="7">
        <v>21.85</v>
      </c>
      <c r="C614" s="7">
        <v>5.52</v>
      </c>
      <c r="D614" s="7" t="s">
        <v>32</v>
      </c>
      <c r="E614" s="7" t="s">
        <v>32</v>
      </c>
      <c r="F614" s="7" t="s">
        <v>99</v>
      </c>
      <c r="G614" s="7">
        <v>1</v>
      </c>
      <c r="H614" s="7" t="s">
        <v>39</v>
      </c>
    </row>
    <row r="615" spans="1:8" ht="14.25" customHeight="1" x14ac:dyDescent="0.3">
      <c r="A615" s="7" t="s">
        <v>1545</v>
      </c>
      <c r="B615" s="7">
        <v>51.86</v>
      </c>
      <c r="C615" s="7">
        <v>5.2</v>
      </c>
      <c r="D615" s="7" t="s">
        <v>39</v>
      </c>
      <c r="E615" s="7" t="s">
        <v>32</v>
      </c>
      <c r="F615" s="7" t="s">
        <v>32</v>
      </c>
      <c r="G615" s="7" t="s">
        <v>37</v>
      </c>
      <c r="H615" s="7" t="s">
        <v>32</v>
      </c>
    </row>
    <row r="616" spans="1:8" ht="14.25" customHeight="1" x14ac:dyDescent="0.3">
      <c r="A616" s="7" t="s">
        <v>1547</v>
      </c>
      <c r="B616" s="7">
        <v>39.049999999999997</v>
      </c>
      <c r="C616" s="7">
        <v>7.59</v>
      </c>
      <c r="D616" s="7" t="s">
        <v>32</v>
      </c>
      <c r="E616" s="7" t="s">
        <v>32</v>
      </c>
      <c r="F616" s="7" t="s">
        <v>32</v>
      </c>
      <c r="G616" s="7">
        <v>3</v>
      </c>
      <c r="H616" s="7" t="s">
        <v>32</v>
      </c>
    </row>
    <row r="617" spans="1:8" ht="14.25" customHeight="1" x14ac:dyDescent="0.3">
      <c r="A617" s="7" t="s">
        <v>1549</v>
      </c>
      <c r="B617" s="7">
        <v>31.824999999999999</v>
      </c>
      <c r="C617" s="7">
        <v>8.2799999999999994</v>
      </c>
      <c r="D617" s="7" t="s">
        <v>32</v>
      </c>
      <c r="E617" s="7" t="s">
        <v>32</v>
      </c>
      <c r="F617" s="7" t="s">
        <v>32</v>
      </c>
      <c r="G617" s="7">
        <v>3</v>
      </c>
      <c r="H617" s="7" t="s">
        <v>32</v>
      </c>
    </row>
    <row r="618" spans="1:8" ht="14.25" customHeight="1" x14ac:dyDescent="0.3">
      <c r="A618" s="7" t="s">
        <v>1551</v>
      </c>
      <c r="B618" s="7">
        <v>46.43</v>
      </c>
      <c r="C618" s="7">
        <v>6.72</v>
      </c>
      <c r="D618" s="7" t="s">
        <v>32</v>
      </c>
      <c r="E618" s="7" t="s">
        <v>32</v>
      </c>
      <c r="F618" s="7" t="s">
        <v>32</v>
      </c>
      <c r="G618" s="7" t="s">
        <v>37</v>
      </c>
      <c r="H618" s="7" t="s">
        <v>32</v>
      </c>
    </row>
    <row r="619" spans="1:8" ht="14.25" customHeight="1" x14ac:dyDescent="0.3">
      <c r="A619" s="7" t="s">
        <v>1554</v>
      </c>
      <c r="B619" s="7">
        <v>53.63</v>
      </c>
      <c r="C619" s="7">
        <v>5.47</v>
      </c>
      <c r="D619" s="7" t="s">
        <v>39</v>
      </c>
      <c r="E619" s="7" t="s">
        <v>32</v>
      </c>
      <c r="F619" s="7" t="s">
        <v>32</v>
      </c>
      <c r="G619" s="7">
        <v>1</v>
      </c>
      <c r="H619" s="7" t="s">
        <v>32</v>
      </c>
    </row>
    <row r="620" spans="1:8" ht="14.25" customHeight="1" x14ac:dyDescent="0.3">
      <c r="A620" s="7" t="s">
        <v>1556</v>
      </c>
      <c r="B620" s="7">
        <v>48.7</v>
      </c>
      <c r="C620" s="7">
        <v>4.71</v>
      </c>
      <c r="D620" s="7" t="s">
        <v>32</v>
      </c>
      <c r="E620" s="7" t="s">
        <v>32</v>
      </c>
      <c r="F620" s="7" t="s">
        <v>32</v>
      </c>
      <c r="G620" s="7" t="s">
        <v>37</v>
      </c>
      <c r="H620" s="7" t="s">
        <v>32</v>
      </c>
    </row>
    <row r="621" spans="1:8" ht="14.25" customHeight="1" x14ac:dyDescent="0.3">
      <c r="A621" s="7" t="s">
        <v>1559</v>
      </c>
      <c r="B621" s="7">
        <v>48.81</v>
      </c>
      <c r="C621" s="7">
        <v>5.49</v>
      </c>
      <c r="D621" s="7" t="s">
        <v>32</v>
      </c>
      <c r="E621" s="7" t="s">
        <v>32</v>
      </c>
      <c r="F621" s="7" t="s">
        <v>32</v>
      </c>
      <c r="G621" s="7" t="s">
        <v>37</v>
      </c>
      <c r="H621" s="7" t="s">
        <v>32</v>
      </c>
    </row>
    <row r="622" spans="1:8" ht="14.25" customHeight="1" x14ac:dyDescent="0.3">
      <c r="A622" s="7" t="s">
        <v>1561</v>
      </c>
      <c r="B622" s="7">
        <v>47.53</v>
      </c>
      <c r="C622" s="7">
        <v>4.72</v>
      </c>
      <c r="D622" s="7" t="s">
        <v>32</v>
      </c>
      <c r="E622" s="7" t="s">
        <v>32</v>
      </c>
      <c r="F622" s="7" t="s">
        <v>32</v>
      </c>
      <c r="G622" s="7" t="s">
        <v>37</v>
      </c>
      <c r="H622" s="7" t="s">
        <v>32</v>
      </c>
    </row>
    <row r="623" spans="1:8" ht="14.25" customHeight="1" x14ac:dyDescent="0.3">
      <c r="A623" s="7" t="s">
        <v>1564</v>
      </c>
      <c r="B623" s="7">
        <v>36.85</v>
      </c>
      <c r="C623" s="7">
        <v>6.7</v>
      </c>
      <c r="D623" s="7" t="s">
        <v>32</v>
      </c>
      <c r="E623" s="7" t="s">
        <v>32</v>
      </c>
      <c r="F623" s="7" t="s">
        <v>32</v>
      </c>
      <c r="G623" s="7" t="s">
        <v>37</v>
      </c>
      <c r="H623" s="7" t="s">
        <v>32</v>
      </c>
    </row>
    <row r="624" spans="1:8" ht="14.25" customHeight="1" x14ac:dyDescent="0.3">
      <c r="A624" s="7" t="s">
        <v>1566</v>
      </c>
      <c r="B624" s="7">
        <v>29.3</v>
      </c>
      <c r="C624" s="7">
        <v>5.5</v>
      </c>
      <c r="D624" s="7" t="s">
        <v>32</v>
      </c>
      <c r="E624" s="7" t="s">
        <v>32</v>
      </c>
      <c r="F624" s="7" t="s">
        <v>32</v>
      </c>
      <c r="G624" s="7" t="s">
        <v>37</v>
      </c>
      <c r="H624" s="7" t="s">
        <v>32</v>
      </c>
    </row>
    <row r="625" spans="1:8" ht="14.25" customHeight="1" x14ac:dyDescent="0.3">
      <c r="A625" s="7" t="s">
        <v>1569</v>
      </c>
      <c r="B625" s="7">
        <v>19.3</v>
      </c>
      <c r="C625" s="7">
        <v>4.46</v>
      </c>
      <c r="D625" s="7" t="s">
        <v>32</v>
      </c>
      <c r="E625" s="7" t="s">
        <v>32</v>
      </c>
      <c r="F625" s="7" t="s">
        <v>32</v>
      </c>
      <c r="G625" s="7">
        <v>1</v>
      </c>
      <c r="H625" s="7" t="s">
        <v>39</v>
      </c>
    </row>
    <row r="626" spans="1:8" ht="14.25" customHeight="1" x14ac:dyDescent="0.3">
      <c r="A626" s="7" t="s">
        <v>1571</v>
      </c>
      <c r="B626" s="7">
        <v>24.13</v>
      </c>
      <c r="C626" s="7">
        <v>5.29</v>
      </c>
      <c r="D626" s="7" t="s">
        <v>39</v>
      </c>
      <c r="E626" s="7" t="s">
        <v>32</v>
      </c>
      <c r="F626" s="7" t="s">
        <v>99</v>
      </c>
      <c r="G626" s="7">
        <v>1</v>
      </c>
      <c r="H626" s="7" t="s">
        <v>39</v>
      </c>
    </row>
    <row r="627" spans="1:8" ht="14.25" customHeight="1" x14ac:dyDescent="0.3">
      <c r="A627" s="7" t="s">
        <v>1574</v>
      </c>
      <c r="B627" s="7">
        <v>46.7</v>
      </c>
      <c r="C627" s="7">
        <v>10.99</v>
      </c>
      <c r="D627" s="7" t="s">
        <v>32</v>
      </c>
      <c r="E627" s="7" t="s">
        <v>32</v>
      </c>
      <c r="F627" s="7" t="s">
        <v>32</v>
      </c>
      <c r="G627" s="7" t="s">
        <v>37</v>
      </c>
      <c r="H627" s="7" t="s">
        <v>32</v>
      </c>
    </row>
    <row r="628" spans="1:8" ht="14.25" customHeight="1" x14ac:dyDescent="0.3">
      <c r="A628" s="7" t="s">
        <v>1577</v>
      </c>
      <c r="B628" s="7">
        <v>45.27</v>
      </c>
      <c r="C628" s="7">
        <v>5.2</v>
      </c>
      <c r="D628" s="7" t="s">
        <v>39</v>
      </c>
      <c r="E628" s="7" t="s">
        <v>32</v>
      </c>
      <c r="F628" s="7" t="s">
        <v>32</v>
      </c>
      <c r="G628" s="7" t="s">
        <v>37</v>
      </c>
      <c r="H628" s="7" t="s">
        <v>32</v>
      </c>
    </row>
    <row r="629" spans="1:8" ht="14.25" customHeight="1" x14ac:dyDescent="0.3">
      <c r="A629" s="7" t="s">
        <v>1579</v>
      </c>
      <c r="B629" s="7">
        <v>44.29</v>
      </c>
      <c r="C629" s="7">
        <v>9.66</v>
      </c>
      <c r="D629" s="7" t="s">
        <v>32</v>
      </c>
      <c r="E629" s="7" t="s">
        <v>32</v>
      </c>
      <c r="F629" s="7" t="s">
        <v>32</v>
      </c>
      <c r="G629" s="7">
        <v>2</v>
      </c>
      <c r="H629" s="7" t="s">
        <v>32</v>
      </c>
    </row>
    <row r="630" spans="1:8" ht="14.25" customHeight="1" x14ac:dyDescent="0.3">
      <c r="A630" s="7" t="s">
        <v>1582</v>
      </c>
      <c r="B630" s="7">
        <v>54.59</v>
      </c>
      <c r="C630" s="7">
        <v>4.22</v>
      </c>
      <c r="D630" s="7" t="s">
        <v>39</v>
      </c>
      <c r="E630" s="7" t="s">
        <v>32</v>
      </c>
      <c r="F630" s="7" t="s">
        <v>32</v>
      </c>
      <c r="G630" s="7">
        <v>1</v>
      </c>
      <c r="H630" s="7" t="s">
        <v>32</v>
      </c>
    </row>
    <row r="631" spans="1:8" ht="14.25" customHeight="1" x14ac:dyDescent="0.3">
      <c r="A631" s="7" t="s">
        <v>1584</v>
      </c>
      <c r="B631" s="7">
        <v>32.965000000000003</v>
      </c>
      <c r="C631" s="7">
        <v>11.78</v>
      </c>
      <c r="D631" s="7" t="s">
        <v>32</v>
      </c>
      <c r="E631" s="7" t="s">
        <v>32</v>
      </c>
      <c r="F631" s="7" t="s">
        <v>32</v>
      </c>
      <c r="G631" s="7" t="s">
        <v>37</v>
      </c>
      <c r="H631" s="7" t="s">
        <v>32</v>
      </c>
    </row>
    <row r="632" spans="1:8" ht="14.25" customHeight="1" x14ac:dyDescent="0.3">
      <c r="A632" s="7" t="s">
        <v>1587</v>
      </c>
      <c r="B632" s="7">
        <v>38.049999999999997</v>
      </c>
      <c r="C632" s="7">
        <v>9.6199999999999992</v>
      </c>
      <c r="D632" s="7" t="s">
        <v>32</v>
      </c>
      <c r="E632" s="7" t="s">
        <v>32</v>
      </c>
      <c r="F632" s="7" t="s">
        <v>32</v>
      </c>
      <c r="G632" s="7" t="s">
        <v>37</v>
      </c>
      <c r="H632" s="7" t="s">
        <v>32</v>
      </c>
    </row>
    <row r="633" spans="1:8" ht="14.25" customHeight="1" x14ac:dyDescent="0.3">
      <c r="A633" s="7" t="s">
        <v>1589</v>
      </c>
      <c r="B633" s="7">
        <v>46.14</v>
      </c>
      <c r="C633" s="7">
        <v>10.78</v>
      </c>
      <c r="D633" s="7" t="s">
        <v>32</v>
      </c>
      <c r="E633" s="7" t="s">
        <v>32</v>
      </c>
      <c r="F633" s="7" t="s">
        <v>32</v>
      </c>
      <c r="G633" s="7" t="s">
        <v>37</v>
      </c>
      <c r="H633" s="7" t="s">
        <v>32</v>
      </c>
    </row>
    <row r="634" spans="1:8" ht="14.25" customHeight="1" x14ac:dyDescent="0.3">
      <c r="A634" s="7" t="s">
        <v>1592</v>
      </c>
      <c r="B634" s="7">
        <v>41.325000000000003</v>
      </c>
      <c r="C634" s="7">
        <v>5.1100000000000003</v>
      </c>
      <c r="D634" s="7" t="s">
        <v>39</v>
      </c>
      <c r="E634" s="7" t="s">
        <v>32</v>
      </c>
      <c r="F634" s="7" t="s">
        <v>32</v>
      </c>
      <c r="G634" s="7">
        <v>2</v>
      </c>
      <c r="H634" s="7" t="s">
        <v>32</v>
      </c>
    </row>
    <row r="635" spans="1:8" ht="14.25" customHeight="1" x14ac:dyDescent="0.3">
      <c r="A635" s="7" t="s">
        <v>1594</v>
      </c>
      <c r="B635" s="7">
        <v>44.64</v>
      </c>
      <c r="C635" s="7">
        <v>7.18</v>
      </c>
      <c r="D635" s="7" t="s">
        <v>32</v>
      </c>
      <c r="E635" s="7" t="s">
        <v>32</v>
      </c>
      <c r="F635" s="7" t="s">
        <v>32</v>
      </c>
      <c r="G635" s="7" t="s">
        <v>37</v>
      </c>
      <c r="H635" s="7" t="s">
        <v>32</v>
      </c>
    </row>
    <row r="636" spans="1:8" ht="14.25" customHeight="1" x14ac:dyDescent="0.3">
      <c r="A636" s="7" t="s">
        <v>1597</v>
      </c>
      <c r="B636" s="7">
        <v>25.175000000000001</v>
      </c>
      <c r="C636" s="7">
        <v>4.96</v>
      </c>
      <c r="D636" s="7" t="s">
        <v>32</v>
      </c>
      <c r="E636" s="7" t="s">
        <v>39</v>
      </c>
      <c r="F636" s="7" t="s">
        <v>32</v>
      </c>
      <c r="G636" s="7">
        <v>1</v>
      </c>
      <c r="H636" s="7" t="s">
        <v>171</v>
      </c>
    </row>
    <row r="637" spans="1:8" ht="14.25" customHeight="1" x14ac:dyDescent="0.3">
      <c r="A637" s="7" t="s">
        <v>1599</v>
      </c>
      <c r="B637" s="7">
        <v>43.11</v>
      </c>
      <c r="C637" s="7">
        <v>4.67</v>
      </c>
      <c r="D637" s="7" t="s">
        <v>39</v>
      </c>
      <c r="E637" s="7" t="s">
        <v>32</v>
      </c>
      <c r="F637" s="7" t="s">
        <v>32</v>
      </c>
      <c r="G637" s="7" t="s">
        <v>37</v>
      </c>
      <c r="H637" s="7" t="s">
        <v>32</v>
      </c>
    </row>
    <row r="638" spans="1:8" ht="14.25" customHeight="1" x14ac:dyDescent="0.3">
      <c r="A638" s="7" t="s">
        <v>1601</v>
      </c>
      <c r="B638" s="7">
        <v>53.32</v>
      </c>
      <c r="C638" s="7">
        <v>5.0599999999999996</v>
      </c>
      <c r="D638" s="7" t="s">
        <v>32</v>
      </c>
      <c r="E638" s="7" t="s">
        <v>32</v>
      </c>
      <c r="F638" s="7" t="s">
        <v>32</v>
      </c>
      <c r="G638" s="7" t="s">
        <v>37</v>
      </c>
      <c r="H638" s="7" t="s">
        <v>32</v>
      </c>
    </row>
    <row r="639" spans="1:8" ht="14.25" customHeight="1" x14ac:dyDescent="0.3">
      <c r="A639" s="7" t="s">
        <v>1603</v>
      </c>
      <c r="B639" s="7">
        <v>38.04</v>
      </c>
      <c r="C639" s="7">
        <v>5.0199999999999996</v>
      </c>
      <c r="D639" s="7" t="s">
        <v>39</v>
      </c>
      <c r="E639" s="7" t="s">
        <v>32</v>
      </c>
      <c r="F639" s="7" t="s">
        <v>32</v>
      </c>
      <c r="G639" s="7">
        <v>1</v>
      </c>
      <c r="H639" s="7" t="s">
        <v>32</v>
      </c>
    </row>
    <row r="640" spans="1:8" ht="14.25" customHeight="1" x14ac:dyDescent="0.3">
      <c r="A640" s="7" t="s">
        <v>1605</v>
      </c>
      <c r="B640" s="7">
        <v>37.9</v>
      </c>
      <c r="C640" s="7">
        <v>7.76</v>
      </c>
      <c r="D640" s="7" t="s">
        <v>32</v>
      </c>
      <c r="E640" s="7" t="s">
        <v>32</v>
      </c>
      <c r="F640" s="7" t="s">
        <v>32</v>
      </c>
      <c r="G640" s="7" t="s">
        <v>37</v>
      </c>
      <c r="H640" s="7" t="s">
        <v>32</v>
      </c>
    </row>
    <row r="641" spans="1:8" ht="14.25" customHeight="1" x14ac:dyDescent="0.3">
      <c r="A641" s="7" t="s">
        <v>1608</v>
      </c>
      <c r="B641" s="7">
        <v>39.6</v>
      </c>
      <c r="C641" s="7">
        <v>9.32</v>
      </c>
      <c r="D641" s="7" t="s">
        <v>32</v>
      </c>
      <c r="E641" s="7" t="s">
        <v>32</v>
      </c>
      <c r="F641" s="7" t="s">
        <v>32</v>
      </c>
      <c r="G641" s="7" t="s">
        <v>37</v>
      </c>
      <c r="H641" s="7" t="s">
        <v>32</v>
      </c>
    </row>
    <row r="642" spans="1:8" ht="14.25" customHeight="1" x14ac:dyDescent="0.3">
      <c r="A642" s="7" t="s">
        <v>1610</v>
      </c>
      <c r="B642" s="7">
        <v>50.92</v>
      </c>
      <c r="C642" s="7">
        <v>5.31</v>
      </c>
      <c r="D642" s="7" t="s">
        <v>39</v>
      </c>
      <c r="E642" s="7" t="s">
        <v>32</v>
      </c>
      <c r="F642" s="7" t="s">
        <v>32</v>
      </c>
      <c r="G642" s="7">
        <v>1</v>
      </c>
      <c r="H642" s="7" t="s">
        <v>32</v>
      </c>
    </row>
    <row r="643" spans="1:8" ht="14.25" customHeight="1" x14ac:dyDescent="0.3">
      <c r="A643" s="7" t="s">
        <v>1612</v>
      </c>
      <c r="B643" s="7">
        <v>21.85</v>
      </c>
      <c r="C643" s="7">
        <v>5.56</v>
      </c>
      <c r="D643" s="7" t="s">
        <v>39</v>
      </c>
      <c r="E643" s="7" t="s">
        <v>32</v>
      </c>
      <c r="F643" s="7" t="s">
        <v>32</v>
      </c>
      <c r="G643" s="7" t="s">
        <v>37</v>
      </c>
      <c r="H643" s="7" t="s">
        <v>39</v>
      </c>
    </row>
    <row r="644" spans="1:8" ht="14.25" customHeight="1" x14ac:dyDescent="0.3">
      <c r="A644" s="7" t="s">
        <v>1614</v>
      </c>
      <c r="B644" s="7">
        <v>36.08</v>
      </c>
      <c r="C644" s="7">
        <v>7.11</v>
      </c>
      <c r="D644" s="7" t="s">
        <v>39</v>
      </c>
      <c r="E644" s="7" t="s">
        <v>32</v>
      </c>
      <c r="F644" s="7" t="s">
        <v>99</v>
      </c>
      <c r="G644" s="7">
        <v>1</v>
      </c>
      <c r="H644" s="7" t="s">
        <v>32</v>
      </c>
    </row>
    <row r="645" spans="1:8" ht="14.25" customHeight="1" x14ac:dyDescent="0.3">
      <c r="A645" s="7" t="s">
        <v>1617</v>
      </c>
      <c r="B645" s="7">
        <v>40.44</v>
      </c>
      <c r="C645" s="7">
        <v>5.13</v>
      </c>
      <c r="D645" s="7" t="s">
        <v>39</v>
      </c>
      <c r="E645" s="7" t="s">
        <v>32</v>
      </c>
      <c r="F645" s="7" t="s">
        <v>99</v>
      </c>
      <c r="G645" s="7">
        <v>1</v>
      </c>
      <c r="H645" s="7" t="s">
        <v>32</v>
      </c>
    </row>
    <row r="646" spans="1:8" ht="14.25" customHeight="1" x14ac:dyDescent="0.3">
      <c r="A646" s="7" t="s">
        <v>1619</v>
      </c>
      <c r="B646" s="7">
        <v>38.094999999999999</v>
      </c>
      <c r="C646" s="7">
        <v>10.199999999999999</v>
      </c>
      <c r="D646" s="7" t="s">
        <v>32</v>
      </c>
      <c r="E646" s="7" t="s">
        <v>32</v>
      </c>
      <c r="F646" s="7" t="s">
        <v>32</v>
      </c>
      <c r="G646" s="7" t="s">
        <v>37</v>
      </c>
      <c r="H646" s="7" t="s">
        <v>32</v>
      </c>
    </row>
    <row r="647" spans="1:8" ht="14.25" customHeight="1" x14ac:dyDescent="0.3">
      <c r="A647" s="7" t="s">
        <v>1621</v>
      </c>
      <c r="B647" s="7">
        <v>44.95</v>
      </c>
      <c r="C647" s="7">
        <v>10.4</v>
      </c>
      <c r="D647" s="7" t="s">
        <v>32</v>
      </c>
      <c r="E647" s="7" t="s">
        <v>32</v>
      </c>
      <c r="F647" s="7" t="s">
        <v>32</v>
      </c>
      <c r="G647" s="7" t="s">
        <v>37</v>
      </c>
      <c r="H647" s="7" t="s">
        <v>32</v>
      </c>
    </row>
    <row r="648" spans="1:8" ht="14.25" customHeight="1" x14ac:dyDescent="0.3">
      <c r="A648" s="7" t="s">
        <v>1624</v>
      </c>
      <c r="B648" s="7">
        <v>35.54</v>
      </c>
      <c r="C648" s="7">
        <v>10.67</v>
      </c>
      <c r="D648" s="7" t="s">
        <v>32</v>
      </c>
      <c r="E648" s="7" t="s">
        <v>32</v>
      </c>
      <c r="F648" s="7" t="s">
        <v>32</v>
      </c>
      <c r="G648" s="7" t="s">
        <v>37</v>
      </c>
      <c r="H648" s="7" t="s">
        <v>32</v>
      </c>
    </row>
    <row r="649" spans="1:8" ht="14.25" customHeight="1" x14ac:dyDescent="0.3">
      <c r="A649" s="7" t="s">
        <v>1626</v>
      </c>
      <c r="B649" s="7">
        <v>39.799999999999997</v>
      </c>
      <c r="C649" s="7">
        <v>4.6500000000000004</v>
      </c>
      <c r="D649" s="7" t="s">
        <v>39</v>
      </c>
      <c r="E649" s="7" t="s">
        <v>32</v>
      </c>
      <c r="F649" s="7" t="s">
        <v>32</v>
      </c>
      <c r="G649" s="7">
        <v>2</v>
      </c>
      <c r="H649" s="7" t="s">
        <v>32</v>
      </c>
    </row>
    <row r="650" spans="1:8" ht="14.25" customHeight="1" x14ac:dyDescent="0.3">
      <c r="A650" s="7" t="s">
        <v>1628</v>
      </c>
      <c r="B650" s="7">
        <v>33.659999999999997</v>
      </c>
      <c r="C650" s="7">
        <v>5.65</v>
      </c>
      <c r="D650" s="7" t="s">
        <v>39</v>
      </c>
      <c r="E650" s="7" t="s">
        <v>32</v>
      </c>
      <c r="F650" s="7" t="s">
        <v>32</v>
      </c>
      <c r="G650" s="7">
        <v>2</v>
      </c>
      <c r="H650" s="7" t="s">
        <v>32</v>
      </c>
    </row>
    <row r="651" spans="1:8" ht="14.25" customHeight="1" x14ac:dyDescent="0.3">
      <c r="A651" s="7" t="s">
        <v>1630</v>
      </c>
      <c r="B651" s="7">
        <v>35.5</v>
      </c>
      <c r="C651" s="7">
        <v>11.97</v>
      </c>
      <c r="D651" s="7" t="s">
        <v>32</v>
      </c>
      <c r="E651" s="7" t="s">
        <v>32</v>
      </c>
      <c r="F651" s="7" t="s">
        <v>32</v>
      </c>
      <c r="G651" s="7" t="s">
        <v>37</v>
      </c>
      <c r="H651" s="7" t="s">
        <v>32</v>
      </c>
    </row>
    <row r="652" spans="1:8" ht="14.25" customHeight="1" x14ac:dyDescent="0.3">
      <c r="A652" s="7" t="s">
        <v>1633</v>
      </c>
      <c r="B652" s="7">
        <v>41.63</v>
      </c>
      <c r="C652" s="7">
        <v>6.71</v>
      </c>
      <c r="D652" s="7" t="s">
        <v>32</v>
      </c>
      <c r="E652" s="7" t="s">
        <v>32</v>
      </c>
      <c r="F652" s="7" t="s">
        <v>32</v>
      </c>
      <c r="G652" s="7" t="s">
        <v>37</v>
      </c>
      <c r="H652" s="7" t="s">
        <v>32</v>
      </c>
    </row>
    <row r="653" spans="1:8" ht="14.25" customHeight="1" x14ac:dyDescent="0.3">
      <c r="A653" s="7" t="s">
        <v>1635</v>
      </c>
      <c r="B653" s="7">
        <v>46.49</v>
      </c>
      <c r="C653" s="7">
        <v>11.92</v>
      </c>
      <c r="D653" s="7" t="s">
        <v>32</v>
      </c>
      <c r="E653" s="7" t="s">
        <v>32</v>
      </c>
      <c r="F653" s="7" t="s">
        <v>32</v>
      </c>
      <c r="G653" s="7" t="s">
        <v>37</v>
      </c>
      <c r="H653" s="7" t="s">
        <v>32</v>
      </c>
    </row>
    <row r="654" spans="1:8" ht="14.25" customHeight="1" x14ac:dyDescent="0.3">
      <c r="A654" s="7" t="s">
        <v>1638</v>
      </c>
      <c r="B654" s="7">
        <v>43.29</v>
      </c>
      <c r="C654" s="7">
        <v>5.35</v>
      </c>
      <c r="D654" s="7" t="s">
        <v>32</v>
      </c>
      <c r="E654" s="7" t="s">
        <v>32</v>
      </c>
      <c r="F654" s="7" t="s">
        <v>32</v>
      </c>
      <c r="G654" s="7">
        <v>2</v>
      </c>
      <c r="H654" s="7" t="s">
        <v>32</v>
      </c>
    </row>
    <row r="655" spans="1:8" ht="14.25" customHeight="1" x14ac:dyDescent="0.3">
      <c r="A655" s="7" t="s">
        <v>1640</v>
      </c>
      <c r="B655" s="7">
        <v>43.08</v>
      </c>
      <c r="C655" s="7">
        <v>8.9600000000000009</v>
      </c>
      <c r="D655" s="7" t="s">
        <v>39</v>
      </c>
      <c r="E655" s="7" t="s">
        <v>32</v>
      </c>
      <c r="F655" s="7" t="s">
        <v>32</v>
      </c>
      <c r="G655" s="7">
        <v>1</v>
      </c>
      <c r="H655" s="7" t="s">
        <v>32</v>
      </c>
    </row>
    <row r="656" spans="1:8" ht="14.25" customHeight="1" x14ac:dyDescent="0.3">
      <c r="A656" s="7" t="s">
        <v>1643</v>
      </c>
      <c r="B656" s="7">
        <v>39.07</v>
      </c>
      <c r="C656" s="7">
        <v>11.93</v>
      </c>
      <c r="D656" s="7" t="s">
        <v>32</v>
      </c>
      <c r="E656" s="7" t="s">
        <v>32</v>
      </c>
      <c r="F656" s="7" t="s">
        <v>32</v>
      </c>
      <c r="G656" s="7" t="s">
        <v>37</v>
      </c>
      <c r="H656" s="7" t="s">
        <v>32</v>
      </c>
    </row>
    <row r="657" spans="1:8" ht="14.25" customHeight="1" x14ac:dyDescent="0.3">
      <c r="A657" s="7" t="s">
        <v>1645</v>
      </c>
      <c r="B657" s="7">
        <v>41.3</v>
      </c>
      <c r="C657" s="7">
        <v>9.59</v>
      </c>
      <c r="D657" s="7" t="s">
        <v>32</v>
      </c>
      <c r="E657" s="7" t="s">
        <v>32</v>
      </c>
      <c r="F657" s="7" t="s">
        <v>32</v>
      </c>
      <c r="G657" s="7" t="s">
        <v>37</v>
      </c>
      <c r="H657" s="7" t="s">
        <v>32</v>
      </c>
    </row>
    <row r="658" spans="1:8" ht="14.25" customHeight="1" x14ac:dyDescent="0.3">
      <c r="A658" s="7" t="s">
        <v>1648</v>
      </c>
      <c r="B658" s="7">
        <v>42.95</v>
      </c>
      <c r="C658" s="7">
        <v>11.88</v>
      </c>
      <c r="D658" s="7" t="s">
        <v>39</v>
      </c>
      <c r="E658" s="7" t="s">
        <v>32</v>
      </c>
      <c r="F658" s="7" t="s">
        <v>32</v>
      </c>
      <c r="G658" s="7">
        <v>2</v>
      </c>
      <c r="H658" s="7" t="s">
        <v>32</v>
      </c>
    </row>
    <row r="659" spans="1:8" ht="14.25" customHeight="1" x14ac:dyDescent="0.3">
      <c r="A659" s="7" t="s">
        <v>1650</v>
      </c>
      <c r="B659" s="7">
        <v>46.96</v>
      </c>
      <c r="C659" s="7">
        <v>4.6399999999999997</v>
      </c>
      <c r="D659" s="7" t="s">
        <v>32</v>
      </c>
      <c r="E659" s="7" t="s">
        <v>32</v>
      </c>
      <c r="F659" s="7" t="s">
        <v>99</v>
      </c>
      <c r="G659" s="7">
        <v>1</v>
      </c>
      <c r="H659" s="7" t="s">
        <v>32</v>
      </c>
    </row>
    <row r="660" spans="1:8" ht="14.25" customHeight="1" x14ac:dyDescent="0.3">
      <c r="A660" s="7" t="s">
        <v>1652</v>
      </c>
      <c r="B660" s="7">
        <v>30.495000000000001</v>
      </c>
      <c r="C660" s="7">
        <v>9.5299999999999994</v>
      </c>
      <c r="D660" s="7" t="s">
        <v>32</v>
      </c>
      <c r="E660" s="7" t="s">
        <v>32</v>
      </c>
      <c r="F660" s="7" t="s">
        <v>32</v>
      </c>
      <c r="G660" s="7" t="s">
        <v>37</v>
      </c>
      <c r="H660" s="7" t="s">
        <v>32</v>
      </c>
    </row>
    <row r="661" spans="1:8" ht="14.25" customHeight="1" x14ac:dyDescent="0.3">
      <c r="A661" s="7" t="s">
        <v>1656</v>
      </c>
      <c r="B661" s="7">
        <v>17.954999999999998</v>
      </c>
      <c r="C661" s="7">
        <v>5.29</v>
      </c>
      <c r="D661" s="7" t="s">
        <v>39</v>
      </c>
      <c r="E661" s="7" t="s">
        <v>32</v>
      </c>
      <c r="F661" s="7" t="s">
        <v>32</v>
      </c>
      <c r="G661" s="7">
        <v>1</v>
      </c>
      <c r="H661" s="7" t="s">
        <v>39</v>
      </c>
    </row>
    <row r="662" spans="1:8" ht="14.25" customHeight="1" x14ac:dyDescent="0.3">
      <c r="A662" s="7" t="s">
        <v>1658</v>
      </c>
      <c r="B662" s="7">
        <v>25.6</v>
      </c>
      <c r="C662" s="7">
        <v>10.95</v>
      </c>
      <c r="D662" s="7" t="s">
        <v>32</v>
      </c>
      <c r="E662" s="7" t="s">
        <v>32</v>
      </c>
      <c r="F662" s="7" t="s">
        <v>32</v>
      </c>
      <c r="G662" s="7">
        <v>3</v>
      </c>
      <c r="H662" s="7" t="s">
        <v>32</v>
      </c>
    </row>
    <row r="663" spans="1:8" ht="14.25" customHeight="1" x14ac:dyDescent="0.3">
      <c r="A663" s="7" t="s">
        <v>1660</v>
      </c>
      <c r="B663" s="7">
        <v>34.21</v>
      </c>
      <c r="C663" s="7">
        <v>9.17</v>
      </c>
      <c r="D663" s="7" t="s">
        <v>32</v>
      </c>
      <c r="E663" s="7" t="s">
        <v>32</v>
      </c>
      <c r="F663" s="7" t="s">
        <v>32</v>
      </c>
      <c r="G663" s="7" t="s">
        <v>37</v>
      </c>
      <c r="H663" s="7" t="s">
        <v>32</v>
      </c>
    </row>
    <row r="664" spans="1:8" ht="14.25" customHeight="1" x14ac:dyDescent="0.3">
      <c r="A664" s="7" t="s">
        <v>1662</v>
      </c>
      <c r="B664" s="7">
        <v>39.74</v>
      </c>
      <c r="C664" s="7">
        <v>7.39</v>
      </c>
      <c r="D664" s="7" t="s">
        <v>32</v>
      </c>
      <c r="E664" s="7" t="s">
        <v>32</v>
      </c>
      <c r="F664" s="7" t="s">
        <v>32</v>
      </c>
      <c r="G664" s="7" t="s">
        <v>37</v>
      </c>
      <c r="H664" s="7" t="s">
        <v>32</v>
      </c>
    </row>
    <row r="665" spans="1:8" ht="14.25" customHeight="1" x14ac:dyDescent="0.3">
      <c r="A665" s="7" t="s">
        <v>1665</v>
      </c>
      <c r="B665" s="7">
        <v>49.53</v>
      </c>
      <c r="C665" s="7">
        <v>9.1300000000000008</v>
      </c>
      <c r="D665" s="7" t="s">
        <v>39</v>
      </c>
      <c r="E665" s="7" t="s">
        <v>32</v>
      </c>
      <c r="F665" s="7" t="s">
        <v>32</v>
      </c>
      <c r="G665" s="7" t="s">
        <v>37</v>
      </c>
      <c r="H665" s="7" t="s">
        <v>32</v>
      </c>
    </row>
    <row r="666" spans="1:8" ht="14.25" customHeight="1" x14ac:dyDescent="0.3">
      <c r="A666" s="7" t="s">
        <v>1667</v>
      </c>
      <c r="B666" s="7">
        <v>39.33</v>
      </c>
      <c r="C666" s="7">
        <v>10.4</v>
      </c>
      <c r="D666" s="7" t="s">
        <v>32</v>
      </c>
      <c r="E666" s="7" t="s">
        <v>32</v>
      </c>
      <c r="F666" s="7" t="s">
        <v>32</v>
      </c>
      <c r="G666" s="7">
        <v>3</v>
      </c>
      <c r="H666" s="7" t="s">
        <v>32</v>
      </c>
    </row>
    <row r="667" spans="1:8" ht="14.25" customHeight="1" x14ac:dyDescent="0.3">
      <c r="A667" s="7" t="s">
        <v>1670</v>
      </c>
      <c r="B667" s="7">
        <v>39.979999999999997</v>
      </c>
      <c r="C667" s="7">
        <v>9.4600000000000009</v>
      </c>
      <c r="D667" s="7" t="s">
        <v>39</v>
      </c>
      <c r="E667" s="7" t="s">
        <v>32</v>
      </c>
      <c r="F667" s="7" t="s">
        <v>32</v>
      </c>
      <c r="G667" s="7">
        <v>2</v>
      </c>
      <c r="H667" s="7" t="s">
        <v>32</v>
      </c>
    </row>
    <row r="668" spans="1:8" ht="14.25" customHeight="1" x14ac:dyDescent="0.3">
      <c r="A668" s="7" t="s">
        <v>1672</v>
      </c>
      <c r="B668" s="7">
        <v>46.51</v>
      </c>
      <c r="C668" s="7">
        <v>8.69</v>
      </c>
      <c r="D668" s="7" t="s">
        <v>39</v>
      </c>
      <c r="E668" s="7" t="s">
        <v>32</v>
      </c>
      <c r="F668" s="7" t="s">
        <v>32</v>
      </c>
      <c r="G668" s="7" t="s">
        <v>37</v>
      </c>
      <c r="H668" s="7" t="s">
        <v>32</v>
      </c>
    </row>
    <row r="669" spans="1:8" ht="14.25" customHeight="1" x14ac:dyDescent="0.3">
      <c r="A669" s="7" t="s">
        <v>1674</v>
      </c>
      <c r="B669" s="7">
        <v>43.58</v>
      </c>
      <c r="C669" s="7">
        <v>4.2300000000000004</v>
      </c>
      <c r="D669" s="7" t="s">
        <v>32</v>
      </c>
      <c r="E669" s="7" t="s">
        <v>32</v>
      </c>
      <c r="F669" s="7" t="s">
        <v>99</v>
      </c>
      <c r="G669" s="7">
        <v>1</v>
      </c>
      <c r="H669" s="7" t="s">
        <v>32</v>
      </c>
    </row>
    <row r="670" spans="1:8" ht="14.25" customHeight="1" x14ac:dyDescent="0.3">
      <c r="A670" s="7" t="s">
        <v>1676</v>
      </c>
      <c r="B670" s="7">
        <v>42.28</v>
      </c>
      <c r="C670" s="7">
        <v>9.16</v>
      </c>
      <c r="D670" s="7" t="s">
        <v>39</v>
      </c>
      <c r="E670" s="7" t="s">
        <v>32</v>
      </c>
      <c r="F670" s="7" t="s">
        <v>32</v>
      </c>
      <c r="G670" s="7">
        <v>1</v>
      </c>
      <c r="H670" s="7" t="s">
        <v>32</v>
      </c>
    </row>
    <row r="671" spans="1:8" ht="14.25" customHeight="1" x14ac:dyDescent="0.3">
      <c r="A671" s="7" t="s">
        <v>1679</v>
      </c>
      <c r="B671" s="7">
        <v>35.520000000000003</v>
      </c>
      <c r="C671" s="7">
        <v>8.26</v>
      </c>
      <c r="D671" s="7" t="s">
        <v>32</v>
      </c>
      <c r="E671" s="7" t="s">
        <v>32</v>
      </c>
      <c r="F671" s="7" t="s">
        <v>32</v>
      </c>
      <c r="G671" s="7" t="s">
        <v>37</v>
      </c>
      <c r="H671" s="7" t="s">
        <v>32</v>
      </c>
    </row>
    <row r="672" spans="1:8" ht="14.25" customHeight="1" x14ac:dyDescent="0.3">
      <c r="A672" s="7" t="s">
        <v>1681</v>
      </c>
      <c r="B672" s="7">
        <v>33.6</v>
      </c>
      <c r="C672" s="7">
        <v>11.25</v>
      </c>
      <c r="D672" s="7" t="s">
        <v>32</v>
      </c>
      <c r="E672" s="7" t="s">
        <v>32</v>
      </c>
      <c r="F672" s="7" t="s">
        <v>32</v>
      </c>
      <c r="G672" s="7" t="s">
        <v>37</v>
      </c>
      <c r="H672" s="7" t="s">
        <v>32</v>
      </c>
    </row>
    <row r="673" spans="1:8" ht="14.25" customHeight="1" x14ac:dyDescent="0.3">
      <c r="A673" s="7" t="s">
        <v>1683</v>
      </c>
      <c r="B673" s="7">
        <v>22.42</v>
      </c>
      <c r="C673" s="7">
        <v>6.74</v>
      </c>
      <c r="D673" s="7" t="s">
        <v>32</v>
      </c>
      <c r="E673" s="7" t="s">
        <v>32</v>
      </c>
      <c r="F673" s="7" t="s">
        <v>32</v>
      </c>
      <c r="G673" s="7" t="s">
        <v>37</v>
      </c>
      <c r="H673" s="7" t="s">
        <v>39</v>
      </c>
    </row>
    <row r="674" spans="1:8" ht="14.25" customHeight="1" x14ac:dyDescent="0.3">
      <c r="A674" s="7" t="s">
        <v>1686</v>
      </c>
      <c r="B674" s="7">
        <v>46.86</v>
      </c>
      <c r="C674" s="7">
        <v>4.87</v>
      </c>
      <c r="D674" s="7" t="s">
        <v>32</v>
      </c>
      <c r="E674" s="7" t="s">
        <v>32</v>
      </c>
      <c r="F674" s="7" t="s">
        <v>32</v>
      </c>
      <c r="G674" s="7" t="s">
        <v>37</v>
      </c>
      <c r="H674" s="7" t="s">
        <v>32</v>
      </c>
    </row>
    <row r="675" spans="1:8" ht="14.25" customHeight="1" x14ac:dyDescent="0.3">
      <c r="A675" s="7" t="s">
        <v>1688</v>
      </c>
      <c r="B675" s="7">
        <v>32.965000000000003</v>
      </c>
      <c r="C675" s="7">
        <v>6.68</v>
      </c>
      <c r="D675" s="7" t="s">
        <v>32</v>
      </c>
      <c r="E675" s="7" t="s">
        <v>32</v>
      </c>
      <c r="F675" s="7" t="s">
        <v>32</v>
      </c>
      <c r="G675" s="7">
        <v>3</v>
      </c>
      <c r="H675" s="7" t="s">
        <v>32</v>
      </c>
    </row>
    <row r="676" spans="1:8" ht="14.25" customHeight="1" x14ac:dyDescent="0.3">
      <c r="A676" s="7" t="s">
        <v>1691</v>
      </c>
      <c r="B676" s="7">
        <v>39.340000000000003</v>
      </c>
      <c r="C676" s="7">
        <v>5.0199999999999996</v>
      </c>
      <c r="D676" s="7" t="s">
        <v>39</v>
      </c>
      <c r="E676" s="7" t="s">
        <v>32</v>
      </c>
      <c r="F676" s="7" t="s">
        <v>99</v>
      </c>
      <c r="G676" s="7">
        <v>1</v>
      </c>
      <c r="H676" s="7" t="s">
        <v>32</v>
      </c>
    </row>
    <row r="677" spans="1:8" ht="14.25" customHeight="1" x14ac:dyDescent="0.3">
      <c r="A677" s="7" t="s">
        <v>1693</v>
      </c>
      <c r="B677" s="7">
        <v>47</v>
      </c>
      <c r="C677" s="7">
        <v>10.64</v>
      </c>
      <c r="D677" s="7" t="s">
        <v>39</v>
      </c>
      <c r="E677" s="7" t="s">
        <v>32</v>
      </c>
      <c r="F677" s="7" t="s">
        <v>32</v>
      </c>
      <c r="G677" s="7" t="s">
        <v>37</v>
      </c>
      <c r="H677" s="7" t="s">
        <v>32</v>
      </c>
    </row>
    <row r="678" spans="1:8" ht="14.25" customHeight="1" x14ac:dyDescent="0.3">
      <c r="A678" s="7" t="s">
        <v>1696</v>
      </c>
      <c r="B678" s="7">
        <v>36.71</v>
      </c>
      <c r="C678" s="7">
        <v>8.74</v>
      </c>
      <c r="D678" s="7" t="s">
        <v>39</v>
      </c>
      <c r="E678" s="7" t="s">
        <v>32</v>
      </c>
      <c r="F678" s="7" t="s">
        <v>32</v>
      </c>
      <c r="G678" s="7" t="s">
        <v>37</v>
      </c>
      <c r="H678" s="7" t="s">
        <v>32</v>
      </c>
    </row>
    <row r="679" spans="1:8" ht="14.25" customHeight="1" x14ac:dyDescent="0.3">
      <c r="A679" s="7" t="s">
        <v>1698</v>
      </c>
      <c r="B679" s="7">
        <v>53.48</v>
      </c>
      <c r="C679" s="7">
        <v>5.64</v>
      </c>
      <c r="D679" s="7" t="s">
        <v>32</v>
      </c>
      <c r="E679" s="7" t="s">
        <v>32</v>
      </c>
      <c r="F679" s="7" t="s">
        <v>32</v>
      </c>
      <c r="G679" s="7" t="s">
        <v>37</v>
      </c>
      <c r="H679" s="7" t="s">
        <v>32</v>
      </c>
    </row>
    <row r="680" spans="1:8" ht="14.25" customHeight="1" x14ac:dyDescent="0.3">
      <c r="A680" s="7" t="s">
        <v>1700</v>
      </c>
      <c r="B680" s="7">
        <v>35.5</v>
      </c>
      <c r="C680" s="7">
        <v>10.37</v>
      </c>
      <c r="D680" s="7" t="s">
        <v>32</v>
      </c>
      <c r="E680" s="7" t="s">
        <v>32</v>
      </c>
      <c r="F680" s="7" t="s">
        <v>32</v>
      </c>
      <c r="G680" s="7" t="s">
        <v>37</v>
      </c>
      <c r="H680" s="7" t="s">
        <v>32</v>
      </c>
    </row>
    <row r="681" spans="1:8" ht="14.25" customHeight="1" x14ac:dyDescent="0.3">
      <c r="A681" s="7" t="s">
        <v>1703</v>
      </c>
      <c r="B681" s="7">
        <v>36.979999999999997</v>
      </c>
      <c r="C681" s="7">
        <v>9.56</v>
      </c>
      <c r="D681" s="7" t="s">
        <v>39</v>
      </c>
      <c r="E681" s="7" t="s">
        <v>32</v>
      </c>
      <c r="F681" s="7" t="s">
        <v>32</v>
      </c>
      <c r="G681" s="7" t="s">
        <v>37</v>
      </c>
      <c r="H681" s="7" t="s">
        <v>32</v>
      </c>
    </row>
    <row r="682" spans="1:8" ht="14.25" customHeight="1" x14ac:dyDescent="0.3">
      <c r="A682" s="7" t="s">
        <v>1706</v>
      </c>
      <c r="B682" s="7">
        <v>32.395000000000003</v>
      </c>
      <c r="C682" s="7">
        <v>8.23</v>
      </c>
      <c r="D682" s="7" t="s">
        <v>39</v>
      </c>
      <c r="E682" s="7" t="s">
        <v>32</v>
      </c>
      <c r="F682" s="7" t="s">
        <v>99</v>
      </c>
      <c r="G682" s="7">
        <v>1</v>
      </c>
      <c r="H682" s="7" t="s">
        <v>32</v>
      </c>
    </row>
    <row r="683" spans="1:8" ht="14.25" customHeight="1" x14ac:dyDescent="0.3">
      <c r="A683" s="7" t="s">
        <v>1708</v>
      </c>
      <c r="B683" s="7">
        <v>32.729999999999997</v>
      </c>
      <c r="C683" s="7">
        <v>7.03</v>
      </c>
      <c r="D683" s="7" t="s">
        <v>32</v>
      </c>
      <c r="E683" s="7" t="s">
        <v>32</v>
      </c>
      <c r="F683" s="7" t="s">
        <v>32</v>
      </c>
      <c r="G683" s="7" t="s">
        <v>37</v>
      </c>
      <c r="H683" s="7" t="s">
        <v>32</v>
      </c>
    </row>
    <row r="684" spans="1:8" ht="14.25" customHeight="1" x14ac:dyDescent="0.3">
      <c r="A684" s="7" t="s">
        <v>1711</v>
      </c>
      <c r="B684" s="7">
        <v>20.52</v>
      </c>
      <c r="C684" s="7">
        <v>5.45</v>
      </c>
      <c r="D684" s="7" t="s">
        <v>32</v>
      </c>
      <c r="E684" s="7" t="s">
        <v>32</v>
      </c>
      <c r="F684" s="7" t="s">
        <v>32</v>
      </c>
      <c r="G684" s="7">
        <v>1</v>
      </c>
      <c r="H684" s="7" t="s">
        <v>39</v>
      </c>
    </row>
    <row r="685" spans="1:8" ht="14.25" customHeight="1" x14ac:dyDescent="0.3">
      <c r="A685" s="7" t="s">
        <v>1714</v>
      </c>
      <c r="B685" s="7">
        <v>51.72</v>
      </c>
      <c r="C685" s="7">
        <v>5.76</v>
      </c>
      <c r="D685" s="7" t="s">
        <v>32</v>
      </c>
      <c r="E685" s="7" t="s">
        <v>32</v>
      </c>
      <c r="F685" s="7" t="s">
        <v>32</v>
      </c>
      <c r="G685" s="7" t="s">
        <v>37</v>
      </c>
      <c r="H685" s="7" t="s">
        <v>32</v>
      </c>
    </row>
    <row r="686" spans="1:8" ht="14.25" customHeight="1" x14ac:dyDescent="0.3">
      <c r="A686" s="7" t="s">
        <v>1716</v>
      </c>
      <c r="B686" s="7">
        <v>50.2</v>
      </c>
      <c r="C686" s="7">
        <v>5.4</v>
      </c>
      <c r="D686" s="7" t="s">
        <v>32</v>
      </c>
      <c r="E686" s="7" t="s">
        <v>32</v>
      </c>
      <c r="F686" s="7" t="s">
        <v>32</v>
      </c>
      <c r="G686" s="7" t="s">
        <v>37</v>
      </c>
      <c r="H686" s="7" t="s">
        <v>32</v>
      </c>
    </row>
    <row r="687" spans="1:8" ht="14.25" customHeight="1" x14ac:dyDescent="0.3">
      <c r="A687" s="7" t="s">
        <v>1719</v>
      </c>
      <c r="B687" s="7">
        <v>25.52</v>
      </c>
      <c r="C687" s="7">
        <v>6.35</v>
      </c>
      <c r="D687" s="7" t="s">
        <v>32</v>
      </c>
      <c r="E687" s="7" t="s">
        <v>32</v>
      </c>
      <c r="F687" s="7" t="s">
        <v>99</v>
      </c>
      <c r="G687" s="7">
        <v>1</v>
      </c>
      <c r="H687" s="7" t="s">
        <v>32</v>
      </c>
    </row>
    <row r="688" spans="1:8" ht="14.25" customHeight="1" x14ac:dyDescent="0.3">
      <c r="A688" s="7" t="s">
        <v>1721</v>
      </c>
      <c r="B688" s="7">
        <v>35.200000000000003</v>
      </c>
      <c r="C688" s="7">
        <v>6.26</v>
      </c>
      <c r="D688" s="7" t="s">
        <v>39</v>
      </c>
      <c r="E688" s="7" t="s">
        <v>32</v>
      </c>
      <c r="F688" s="7" t="s">
        <v>32</v>
      </c>
      <c r="G688" s="7">
        <v>2</v>
      </c>
      <c r="H688" s="7" t="s">
        <v>32</v>
      </c>
    </row>
    <row r="689" spans="1:8" ht="14.25" customHeight="1" x14ac:dyDescent="0.3">
      <c r="A689" s="7" t="s">
        <v>1724</v>
      </c>
      <c r="B689" s="7">
        <v>41.26</v>
      </c>
      <c r="C689" s="7">
        <v>5.97</v>
      </c>
      <c r="D689" s="7" t="s">
        <v>39</v>
      </c>
      <c r="E689" s="7" t="s">
        <v>32</v>
      </c>
      <c r="F689" s="7" t="s">
        <v>32</v>
      </c>
      <c r="G689" s="7" t="s">
        <v>37</v>
      </c>
      <c r="H689" s="7" t="s">
        <v>32</v>
      </c>
    </row>
    <row r="690" spans="1:8" ht="14.25" customHeight="1" x14ac:dyDescent="0.3">
      <c r="A690" s="7" t="s">
        <v>1726</v>
      </c>
      <c r="B690" s="7">
        <v>17.195</v>
      </c>
      <c r="C690" s="7">
        <v>5.29</v>
      </c>
      <c r="D690" s="7" t="s">
        <v>39</v>
      </c>
      <c r="E690" s="7" t="s">
        <v>32</v>
      </c>
      <c r="F690" s="7" t="s">
        <v>32</v>
      </c>
      <c r="G690" s="7" t="s">
        <v>37</v>
      </c>
      <c r="H690" s="7" t="s">
        <v>39</v>
      </c>
    </row>
    <row r="691" spans="1:8" ht="14.25" customHeight="1" x14ac:dyDescent="0.3">
      <c r="A691" s="7" t="s">
        <v>1728</v>
      </c>
      <c r="B691" s="7">
        <v>23.085000000000001</v>
      </c>
      <c r="C691" s="7">
        <v>4.2699999999999996</v>
      </c>
      <c r="D691" s="7" t="s">
        <v>39</v>
      </c>
      <c r="E691" s="7" t="s">
        <v>32</v>
      </c>
      <c r="F691" s="7" t="s">
        <v>32</v>
      </c>
      <c r="G691" s="7">
        <v>2</v>
      </c>
      <c r="H691" s="7" t="s">
        <v>32</v>
      </c>
    </row>
    <row r="692" spans="1:8" ht="14.25" customHeight="1" x14ac:dyDescent="0.3">
      <c r="A692" s="7" t="s">
        <v>1731</v>
      </c>
      <c r="B692" s="7">
        <v>21.66</v>
      </c>
      <c r="C692" s="7">
        <v>5.2</v>
      </c>
      <c r="D692" s="7" t="s">
        <v>39</v>
      </c>
      <c r="E692" s="7" t="s">
        <v>32</v>
      </c>
      <c r="F692" s="7" t="s">
        <v>32</v>
      </c>
      <c r="G692" s="7">
        <v>2</v>
      </c>
      <c r="H692" s="7" t="s">
        <v>32</v>
      </c>
    </row>
    <row r="693" spans="1:8" ht="14.25" customHeight="1" x14ac:dyDescent="0.3">
      <c r="A693" s="7" t="s">
        <v>1733</v>
      </c>
      <c r="B693" s="7">
        <v>36.47</v>
      </c>
      <c r="C693" s="7">
        <v>8.23</v>
      </c>
      <c r="D693" s="7" t="s">
        <v>39</v>
      </c>
      <c r="E693" s="7" t="s">
        <v>32</v>
      </c>
      <c r="F693" s="7" t="s">
        <v>32</v>
      </c>
      <c r="G693" s="7" t="s">
        <v>37</v>
      </c>
      <c r="H693" s="7" t="s">
        <v>32</v>
      </c>
    </row>
    <row r="694" spans="1:8" ht="14.25" customHeight="1" x14ac:dyDescent="0.3">
      <c r="A694" s="7" t="s">
        <v>1736</v>
      </c>
      <c r="B694" s="7">
        <v>36.08</v>
      </c>
      <c r="C694" s="7">
        <v>10.33</v>
      </c>
      <c r="D694" s="7" t="s">
        <v>39</v>
      </c>
      <c r="E694" s="7" t="s">
        <v>32</v>
      </c>
      <c r="F694" s="7" t="s">
        <v>32</v>
      </c>
      <c r="G694" s="7" t="s">
        <v>37</v>
      </c>
      <c r="H694" s="7" t="s">
        <v>32</v>
      </c>
    </row>
    <row r="695" spans="1:8" ht="14.25" customHeight="1" x14ac:dyDescent="0.3">
      <c r="A695" s="7" t="s">
        <v>1738</v>
      </c>
      <c r="B695" s="7">
        <v>23.18</v>
      </c>
      <c r="C695" s="7">
        <v>6.13</v>
      </c>
      <c r="D695" s="7" t="s">
        <v>32</v>
      </c>
      <c r="E695" s="7" t="s">
        <v>32</v>
      </c>
      <c r="F695" s="7" t="s">
        <v>32</v>
      </c>
      <c r="G695" s="7" t="s">
        <v>37</v>
      </c>
      <c r="H695" s="7" t="s">
        <v>32</v>
      </c>
    </row>
    <row r="696" spans="1:8" ht="14.25" customHeight="1" x14ac:dyDescent="0.3">
      <c r="A696" s="7" t="s">
        <v>1741</v>
      </c>
      <c r="B696" s="7">
        <v>39.159999999999997</v>
      </c>
      <c r="C696" s="7">
        <v>8.08</v>
      </c>
      <c r="D696" s="7" t="s">
        <v>32</v>
      </c>
      <c r="E696" s="7" t="s">
        <v>32</v>
      </c>
      <c r="F696" s="7" t="s">
        <v>32</v>
      </c>
      <c r="G696" s="7">
        <v>3</v>
      </c>
      <c r="H696" s="7" t="s">
        <v>32</v>
      </c>
    </row>
    <row r="697" spans="1:8" ht="14.25" customHeight="1" x14ac:dyDescent="0.3">
      <c r="A697" s="7" t="s">
        <v>1743</v>
      </c>
      <c r="B697" s="7">
        <v>38.19</v>
      </c>
      <c r="C697" s="7">
        <v>10.49</v>
      </c>
      <c r="D697" s="7" t="s">
        <v>32</v>
      </c>
      <c r="E697" s="7" t="s">
        <v>32</v>
      </c>
      <c r="F697" s="7" t="s">
        <v>32</v>
      </c>
      <c r="G697" s="7">
        <v>3</v>
      </c>
      <c r="H697" s="7" t="s">
        <v>32</v>
      </c>
    </row>
    <row r="698" spans="1:8" ht="14.25" customHeight="1" x14ac:dyDescent="0.3">
      <c r="A698" s="7" t="s">
        <v>1746</v>
      </c>
      <c r="B698" s="7">
        <v>26.41</v>
      </c>
      <c r="C698" s="7">
        <v>8.11</v>
      </c>
      <c r="D698" s="7" t="s">
        <v>32</v>
      </c>
      <c r="E698" s="7" t="s">
        <v>32</v>
      </c>
      <c r="F698" s="7" t="s">
        <v>32</v>
      </c>
      <c r="G698" s="7">
        <v>3</v>
      </c>
      <c r="H698" s="7" t="s">
        <v>32</v>
      </c>
    </row>
    <row r="699" spans="1:8" ht="14.25" customHeight="1" x14ac:dyDescent="0.3">
      <c r="A699" s="7" t="s">
        <v>1748</v>
      </c>
      <c r="B699" s="7">
        <v>28.785</v>
      </c>
      <c r="C699" s="7">
        <v>6.6</v>
      </c>
      <c r="D699" s="7" t="s">
        <v>32</v>
      </c>
      <c r="E699" s="7" t="s">
        <v>32</v>
      </c>
      <c r="F699" s="7" t="s">
        <v>32</v>
      </c>
      <c r="G699" s="7" t="s">
        <v>37</v>
      </c>
      <c r="H699" s="7" t="s">
        <v>32</v>
      </c>
    </row>
    <row r="700" spans="1:8" ht="14.25" customHeight="1" x14ac:dyDescent="0.3">
      <c r="A700" s="7" t="s">
        <v>1750</v>
      </c>
      <c r="B700" s="7">
        <v>26.695</v>
      </c>
      <c r="C700" s="7">
        <v>10.14</v>
      </c>
      <c r="D700" s="7" t="s">
        <v>39</v>
      </c>
      <c r="E700" s="7" t="s">
        <v>32</v>
      </c>
      <c r="F700" s="7" t="s">
        <v>99</v>
      </c>
      <c r="G700" s="7">
        <v>1</v>
      </c>
      <c r="H700" s="7" t="s">
        <v>32</v>
      </c>
    </row>
    <row r="701" spans="1:8" ht="14.25" customHeight="1" x14ac:dyDescent="0.3">
      <c r="A701" s="7" t="s">
        <v>1753</v>
      </c>
      <c r="B701" s="7">
        <v>32.799999999999997</v>
      </c>
      <c r="C701" s="7">
        <v>6.06</v>
      </c>
      <c r="D701" s="7" t="s">
        <v>39</v>
      </c>
      <c r="E701" s="7" t="s">
        <v>32</v>
      </c>
      <c r="F701" s="7" t="s">
        <v>32</v>
      </c>
      <c r="G701" s="7">
        <v>1</v>
      </c>
      <c r="H701" s="7" t="s">
        <v>32</v>
      </c>
    </row>
    <row r="702" spans="1:8" ht="14.25" customHeight="1" x14ac:dyDescent="0.3">
      <c r="A702" s="7" t="s">
        <v>1755</v>
      </c>
      <c r="B702" s="7">
        <v>35.869999999999997</v>
      </c>
      <c r="C702" s="7">
        <v>9.91</v>
      </c>
      <c r="D702" s="7" t="s">
        <v>39</v>
      </c>
      <c r="E702" s="7" t="s">
        <v>32</v>
      </c>
      <c r="F702" s="7" t="s">
        <v>32</v>
      </c>
      <c r="G702" s="7" t="s">
        <v>37</v>
      </c>
      <c r="H702" s="7" t="s">
        <v>32</v>
      </c>
    </row>
    <row r="703" spans="1:8" ht="14.25" customHeight="1" x14ac:dyDescent="0.3">
      <c r="A703" s="7" t="s">
        <v>1757</v>
      </c>
      <c r="B703" s="7">
        <v>21.66</v>
      </c>
      <c r="C703" s="7">
        <v>4.1399999999999997</v>
      </c>
      <c r="D703" s="7" t="s">
        <v>39</v>
      </c>
      <c r="E703" s="7" t="s">
        <v>32</v>
      </c>
      <c r="F703" s="7" t="s">
        <v>32</v>
      </c>
      <c r="G703" s="7">
        <v>2</v>
      </c>
      <c r="H703" s="7" t="s">
        <v>32</v>
      </c>
    </row>
    <row r="704" spans="1:8" ht="14.25" customHeight="1" x14ac:dyDescent="0.3">
      <c r="A704" s="7" t="s">
        <v>1760</v>
      </c>
      <c r="B704" s="7">
        <v>37.72</v>
      </c>
      <c r="C704" s="7">
        <v>4.38</v>
      </c>
      <c r="D704" s="7" t="s">
        <v>39</v>
      </c>
      <c r="E704" s="7" t="s">
        <v>32</v>
      </c>
      <c r="F704" s="7" t="s">
        <v>99</v>
      </c>
      <c r="G704" s="7">
        <v>1</v>
      </c>
      <c r="H704" s="7" t="s">
        <v>32</v>
      </c>
    </row>
    <row r="705" spans="1:8" ht="14.25" customHeight="1" x14ac:dyDescent="0.3">
      <c r="A705" s="7" t="s">
        <v>1762</v>
      </c>
      <c r="B705" s="7">
        <v>39.700000000000003</v>
      </c>
      <c r="C705" s="7">
        <v>9.83</v>
      </c>
      <c r="D705" s="7" t="s">
        <v>32</v>
      </c>
      <c r="E705" s="7" t="s">
        <v>32</v>
      </c>
      <c r="F705" s="7" t="s">
        <v>32</v>
      </c>
      <c r="G705" s="7">
        <v>3</v>
      </c>
      <c r="H705" s="7" t="s">
        <v>32</v>
      </c>
    </row>
    <row r="706" spans="1:8" ht="14.25" customHeight="1" x14ac:dyDescent="0.3">
      <c r="A706" s="7" t="s">
        <v>1765</v>
      </c>
      <c r="B706" s="7">
        <v>35.97</v>
      </c>
      <c r="C706" s="7">
        <v>11.08</v>
      </c>
      <c r="D706" s="7" t="s">
        <v>32</v>
      </c>
      <c r="E706" s="7" t="s">
        <v>32</v>
      </c>
      <c r="F706" s="7" t="s">
        <v>32</v>
      </c>
      <c r="G706" s="7">
        <v>3</v>
      </c>
      <c r="H706" s="7" t="s">
        <v>32</v>
      </c>
    </row>
    <row r="707" spans="1:8" ht="14.25" customHeight="1" x14ac:dyDescent="0.3">
      <c r="A707" s="7" t="s">
        <v>1767</v>
      </c>
      <c r="B707" s="7">
        <v>37.85</v>
      </c>
      <c r="C707" s="7">
        <v>11.01</v>
      </c>
      <c r="D707" s="7" t="s">
        <v>32</v>
      </c>
      <c r="E707" s="7" t="s">
        <v>32</v>
      </c>
      <c r="F707" s="7" t="s">
        <v>32</v>
      </c>
      <c r="G707" s="7" t="s">
        <v>37</v>
      </c>
      <c r="H707" s="7" t="s">
        <v>32</v>
      </c>
    </row>
    <row r="708" spans="1:8" ht="14.25" customHeight="1" x14ac:dyDescent="0.3">
      <c r="A708" s="7" t="s">
        <v>1770</v>
      </c>
      <c r="B708" s="7">
        <v>21.66</v>
      </c>
      <c r="C708" s="7">
        <v>4.37</v>
      </c>
      <c r="D708" s="7" t="s">
        <v>32</v>
      </c>
      <c r="E708" s="7" t="s">
        <v>39</v>
      </c>
      <c r="F708" s="7" t="s">
        <v>32</v>
      </c>
      <c r="G708" s="7">
        <v>1</v>
      </c>
      <c r="H708" s="7" t="s">
        <v>39</v>
      </c>
    </row>
    <row r="709" spans="1:8" ht="14.25" customHeight="1" x14ac:dyDescent="0.3">
      <c r="A709" s="7" t="s">
        <v>1772</v>
      </c>
      <c r="B709" s="7">
        <v>39.369999999999997</v>
      </c>
      <c r="C709" s="7">
        <v>5.91</v>
      </c>
      <c r="D709" s="7" t="s">
        <v>32</v>
      </c>
      <c r="E709" s="7" t="s">
        <v>32</v>
      </c>
      <c r="F709" s="7" t="s">
        <v>32</v>
      </c>
      <c r="G709" s="7">
        <v>2</v>
      </c>
      <c r="H709" s="7" t="s">
        <v>32</v>
      </c>
    </row>
    <row r="710" spans="1:8" ht="14.25" customHeight="1" x14ac:dyDescent="0.3">
      <c r="A710" s="7" t="s">
        <v>1775</v>
      </c>
      <c r="B710" s="7">
        <v>40.880000000000003</v>
      </c>
      <c r="C710" s="7">
        <v>7.65</v>
      </c>
      <c r="D710" s="7" t="s">
        <v>32</v>
      </c>
      <c r="E710" s="7" t="s">
        <v>32</v>
      </c>
      <c r="F710" s="7" t="s">
        <v>32</v>
      </c>
      <c r="G710" s="7" t="s">
        <v>37</v>
      </c>
      <c r="H710" s="7" t="s">
        <v>32</v>
      </c>
    </row>
    <row r="711" spans="1:8" ht="14.25" customHeight="1" x14ac:dyDescent="0.3">
      <c r="A711" s="7" t="s">
        <v>1777</v>
      </c>
      <c r="B711" s="7">
        <v>26.22</v>
      </c>
      <c r="C711" s="7">
        <v>5.37</v>
      </c>
      <c r="D711" s="7" t="s">
        <v>39</v>
      </c>
      <c r="E711" s="7" t="s">
        <v>32</v>
      </c>
      <c r="F711" s="7" t="s">
        <v>32</v>
      </c>
      <c r="G711" s="7">
        <v>2</v>
      </c>
      <c r="H711" s="7" t="s">
        <v>32</v>
      </c>
    </row>
    <row r="712" spans="1:8" ht="14.25" customHeight="1" x14ac:dyDescent="0.3">
      <c r="A712" s="7" t="s">
        <v>1780</v>
      </c>
      <c r="B712" s="7">
        <v>25.08</v>
      </c>
      <c r="C712" s="7">
        <v>5.75</v>
      </c>
      <c r="D712" s="7" t="s">
        <v>39</v>
      </c>
      <c r="E712" s="7" t="s">
        <v>32</v>
      </c>
      <c r="F712" s="7" t="s">
        <v>32</v>
      </c>
      <c r="G712" s="7">
        <v>2</v>
      </c>
      <c r="H712" s="7" t="s">
        <v>32</v>
      </c>
    </row>
    <row r="713" spans="1:8" ht="14.25" customHeight="1" x14ac:dyDescent="0.3">
      <c r="A713" s="7" t="s">
        <v>1783</v>
      </c>
      <c r="B713" s="7">
        <v>39.1</v>
      </c>
      <c r="C713" s="7">
        <v>6.79</v>
      </c>
      <c r="D713" s="7" t="s">
        <v>39</v>
      </c>
      <c r="E713" s="7" t="s">
        <v>32</v>
      </c>
      <c r="F713" s="7" t="s">
        <v>32</v>
      </c>
      <c r="G713" s="7">
        <v>2</v>
      </c>
      <c r="H713" s="7" t="s">
        <v>32</v>
      </c>
    </row>
    <row r="714" spans="1:8" ht="14.25" customHeight="1" x14ac:dyDescent="0.3">
      <c r="A714" s="7" t="s">
        <v>1785</v>
      </c>
      <c r="B714" s="7">
        <v>37.905000000000001</v>
      </c>
      <c r="C714" s="7">
        <v>7.03</v>
      </c>
      <c r="D714" s="7" t="s">
        <v>32</v>
      </c>
      <c r="E714" s="7" t="s">
        <v>32</v>
      </c>
      <c r="F714" s="7" t="s">
        <v>32</v>
      </c>
      <c r="G714" s="7">
        <v>3</v>
      </c>
      <c r="H714" s="7" t="s">
        <v>32</v>
      </c>
    </row>
    <row r="715" spans="1:8" ht="14.25" customHeight="1" x14ac:dyDescent="0.3">
      <c r="A715" s="7" t="s">
        <v>1787</v>
      </c>
      <c r="B715" s="7">
        <v>43.35</v>
      </c>
      <c r="C715" s="7">
        <v>5.41</v>
      </c>
      <c r="D715" s="7" t="s">
        <v>39</v>
      </c>
      <c r="E715" s="7" t="s">
        <v>32</v>
      </c>
      <c r="F715" s="7" t="s">
        <v>99</v>
      </c>
      <c r="G715" s="7">
        <v>1</v>
      </c>
      <c r="H715" s="7" t="s">
        <v>32</v>
      </c>
    </row>
    <row r="716" spans="1:8" ht="14.25" customHeight="1" x14ac:dyDescent="0.3">
      <c r="A716" s="7" t="s">
        <v>1790</v>
      </c>
      <c r="B716" s="7">
        <v>36.15</v>
      </c>
      <c r="C716" s="7">
        <v>8.0500000000000007</v>
      </c>
      <c r="D716" s="7" t="s">
        <v>32</v>
      </c>
      <c r="E716" s="7" t="s">
        <v>32</v>
      </c>
      <c r="F716" s="7" t="s">
        <v>32</v>
      </c>
      <c r="G716" s="7" t="s">
        <v>37</v>
      </c>
      <c r="H716" s="7" t="s">
        <v>32</v>
      </c>
    </row>
    <row r="717" spans="1:8" ht="14.25" customHeight="1" x14ac:dyDescent="0.3">
      <c r="A717" s="7" t="s">
        <v>1792</v>
      </c>
      <c r="B717" s="7">
        <v>44.98</v>
      </c>
      <c r="C717" s="7">
        <v>5.94</v>
      </c>
      <c r="D717" s="7" t="s">
        <v>32</v>
      </c>
      <c r="E717" s="7" t="s">
        <v>32</v>
      </c>
      <c r="F717" s="7" t="s">
        <v>32</v>
      </c>
      <c r="G717" s="7">
        <v>1</v>
      </c>
      <c r="H717" s="7" t="s">
        <v>32</v>
      </c>
    </row>
    <row r="718" spans="1:8" ht="14.25" customHeight="1" x14ac:dyDescent="0.3">
      <c r="A718" s="7" t="s">
        <v>1794</v>
      </c>
      <c r="B718" s="7">
        <v>38.28</v>
      </c>
      <c r="C718" s="7">
        <v>5.51</v>
      </c>
      <c r="D718" s="7" t="s">
        <v>32</v>
      </c>
      <c r="E718" s="7" t="s">
        <v>39</v>
      </c>
      <c r="F718" s="7" t="s">
        <v>32</v>
      </c>
      <c r="G718" s="7">
        <v>1</v>
      </c>
      <c r="H718" s="7" t="s">
        <v>32</v>
      </c>
    </row>
    <row r="719" spans="1:8" ht="14.25" customHeight="1" x14ac:dyDescent="0.3">
      <c r="A719" s="7" t="s">
        <v>1797</v>
      </c>
      <c r="B719" s="7">
        <v>32.299999999999997</v>
      </c>
      <c r="C719" s="7">
        <v>6.55</v>
      </c>
      <c r="D719" s="7" t="s">
        <v>39</v>
      </c>
      <c r="E719" s="7" t="s">
        <v>32</v>
      </c>
      <c r="F719" s="7" t="s">
        <v>32</v>
      </c>
      <c r="G719" s="7">
        <v>2</v>
      </c>
      <c r="H719" s="7" t="s">
        <v>32</v>
      </c>
    </row>
    <row r="720" spans="1:8" ht="14.25" customHeight="1" x14ac:dyDescent="0.3">
      <c r="A720" s="7" t="s">
        <v>1800</v>
      </c>
      <c r="B720" s="7">
        <v>39.51</v>
      </c>
      <c r="C720" s="7">
        <v>5.79</v>
      </c>
      <c r="D720" s="7" t="s">
        <v>39</v>
      </c>
      <c r="E720" s="7" t="s">
        <v>32</v>
      </c>
      <c r="F720" s="7" t="s">
        <v>32</v>
      </c>
      <c r="G720" s="7" t="s">
        <v>37</v>
      </c>
      <c r="H720" s="7" t="s">
        <v>32</v>
      </c>
    </row>
    <row r="721" spans="1:8" ht="14.25" customHeight="1" x14ac:dyDescent="0.3">
      <c r="A721" s="7" t="s">
        <v>1802</v>
      </c>
      <c r="B721" s="7">
        <v>50.46</v>
      </c>
      <c r="C721" s="7">
        <v>4.5599999999999996</v>
      </c>
      <c r="D721" s="7" t="s">
        <v>32</v>
      </c>
      <c r="E721" s="7" t="s">
        <v>32</v>
      </c>
      <c r="F721" s="7" t="s">
        <v>32</v>
      </c>
      <c r="G721" s="7" t="s">
        <v>37</v>
      </c>
      <c r="H721" s="7" t="s">
        <v>32</v>
      </c>
    </row>
    <row r="722" spans="1:8" ht="14.25" customHeight="1" x14ac:dyDescent="0.3">
      <c r="A722" s="7" t="s">
        <v>1805</v>
      </c>
      <c r="B722" s="7">
        <v>31.73</v>
      </c>
      <c r="C722" s="7">
        <v>7</v>
      </c>
      <c r="D722" s="7" t="s">
        <v>32</v>
      </c>
      <c r="E722" s="7" t="s">
        <v>32</v>
      </c>
      <c r="F722" s="7" t="s">
        <v>32</v>
      </c>
      <c r="G722" s="7" t="s">
        <v>37</v>
      </c>
      <c r="H722" s="7" t="s">
        <v>32</v>
      </c>
    </row>
    <row r="723" spans="1:8" ht="14.25" customHeight="1" x14ac:dyDescent="0.3">
      <c r="A723" s="7" t="s">
        <v>1807</v>
      </c>
      <c r="B723" s="7">
        <v>32.1</v>
      </c>
      <c r="C723" s="7">
        <v>6.57</v>
      </c>
      <c r="D723" s="7" t="s">
        <v>39</v>
      </c>
      <c r="E723" s="7" t="s">
        <v>32</v>
      </c>
      <c r="F723" s="7" t="s">
        <v>99</v>
      </c>
      <c r="G723" s="7">
        <v>1</v>
      </c>
      <c r="H723" s="7" t="s">
        <v>32</v>
      </c>
    </row>
    <row r="724" spans="1:8" ht="14.25" customHeight="1" x14ac:dyDescent="0.3">
      <c r="A724" s="7" t="s">
        <v>1809</v>
      </c>
      <c r="B724" s="7">
        <v>27.83</v>
      </c>
      <c r="C724" s="7">
        <v>11.61</v>
      </c>
      <c r="D724" s="7" t="s">
        <v>39</v>
      </c>
      <c r="E724" s="7" t="s">
        <v>32</v>
      </c>
      <c r="F724" s="7" t="s">
        <v>99</v>
      </c>
      <c r="G724" s="7">
        <v>1</v>
      </c>
      <c r="H724" s="7" t="s">
        <v>32</v>
      </c>
    </row>
    <row r="725" spans="1:8" ht="14.25" customHeight="1" x14ac:dyDescent="0.3">
      <c r="A725" s="7" t="s">
        <v>1812</v>
      </c>
      <c r="B725" s="7">
        <v>27.72</v>
      </c>
      <c r="C725" s="7">
        <v>8.16</v>
      </c>
      <c r="D725" s="7" t="s">
        <v>39</v>
      </c>
      <c r="E725" s="7" t="s">
        <v>32</v>
      </c>
      <c r="F725" s="7" t="s">
        <v>99</v>
      </c>
      <c r="G725" s="7">
        <v>1</v>
      </c>
      <c r="H725" s="7" t="s">
        <v>32</v>
      </c>
    </row>
    <row r="726" spans="1:8" ht="14.25" customHeight="1" x14ac:dyDescent="0.3">
      <c r="A726" s="7" t="s">
        <v>1814</v>
      </c>
      <c r="B726" s="7">
        <v>36.765000000000001</v>
      </c>
      <c r="C726" s="7">
        <v>4.4800000000000004</v>
      </c>
      <c r="D726" s="7" t="s">
        <v>39</v>
      </c>
      <c r="E726" s="7" t="s">
        <v>32</v>
      </c>
      <c r="F726" s="7" t="s">
        <v>32</v>
      </c>
      <c r="G726" s="7">
        <v>2</v>
      </c>
      <c r="H726" s="7" t="s">
        <v>32</v>
      </c>
    </row>
    <row r="727" spans="1:8" ht="14.25" customHeight="1" x14ac:dyDescent="0.3">
      <c r="A727" s="7" t="s">
        <v>1817</v>
      </c>
      <c r="B727" s="7">
        <v>48.36</v>
      </c>
      <c r="C727" s="7">
        <v>4.08</v>
      </c>
      <c r="D727" s="7" t="s">
        <v>32</v>
      </c>
      <c r="E727" s="7" t="s">
        <v>32</v>
      </c>
      <c r="F727" s="7" t="s">
        <v>32</v>
      </c>
      <c r="G727" s="7" t="s">
        <v>37</v>
      </c>
      <c r="H727" s="7" t="s">
        <v>32</v>
      </c>
    </row>
    <row r="728" spans="1:8" ht="14.25" customHeight="1" x14ac:dyDescent="0.3">
      <c r="A728" s="7" t="s">
        <v>1819</v>
      </c>
      <c r="B728" s="7">
        <v>31.445</v>
      </c>
      <c r="C728" s="7">
        <v>4.4000000000000004</v>
      </c>
      <c r="D728" s="7" t="s">
        <v>39</v>
      </c>
      <c r="E728" s="7" t="s">
        <v>32</v>
      </c>
      <c r="F728" s="7" t="s">
        <v>32</v>
      </c>
      <c r="G728" s="7">
        <v>2</v>
      </c>
      <c r="H728" s="7" t="s">
        <v>32</v>
      </c>
    </row>
    <row r="729" spans="1:8" ht="14.25" customHeight="1" x14ac:dyDescent="0.3">
      <c r="A729" s="7" t="s">
        <v>1822</v>
      </c>
      <c r="B729" s="7">
        <v>27.55</v>
      </c>
      <c r="C729" s="7">
        <v>9.02</v>
      </c>
      <c r="D729" s="7" t="s">
        <v>32</v>
      </c>
      <c r="E729" s="7" t="s">
        <v>32</v>
      </c>
      <c r="F729" s="7" t="s">
        <v>32</v>
      </c>
      <c r="G729" s="7" t="s">
        <v>37</v>
      </c>
      <c r="H729" s="7" t="s">
        <v>32</v>
      </c>
    </row>
    <row r="730" spans="1:8" ht="14.25" customHeight="1" x14ac:dyDescent="0.3">
      <c r="A730" s="7" t="s">
        <v>1824</v>
      </c>
      <c r="B730" s="7">
        <v>33.11</v>
      </c>
      <c r="C730" s="7">
        <v>8.06</v>
      </c>
      <c r="D730" s="7" t="s">
        <v>32</v>
      </c>
      <c r="E730" s="7" t="s">
        <v>32</v>
      </c>
      <c r="F730" s="7" t="s">
        <v>32</v>
      </c>
      <c r="G730" s="7" t="s">
        <v>37</v>
      </c>
      <c r="H730" s="7" t="s">
        <v>32</v>
      </c>
    </row>
    <row r="731" spans="1:8" ht="14.25" customHeight="1" x14ac:dyDescent="0.3">
      <c r="A731" s="7" t="s">
        <v>1827</v>
      </c>
      <c r="B731" s="7">
        <v>36.85</v>
      </c>
      <c r="C731" s="7">
        <v>6.21</v>
      </c>
      <c r="D731" s="7" t="s">
        <v>39</v>
      </c>
      <c r="E731" s="7" t="s">
        <v>32</v>
      </c>
      <c r="F731" s="7" t="s">
        <v>32</v>
      </c>
      <c r="G731" s="7">
        <v>2</v>
      </c>
      <c r="H731" s="7" t="s">
        <v>32</v>
      </c>
    </row>
    <row r="732" spans="1:8" ht="14.25" customHeight="1" x14ac:dyDescent="0.3">
      <c r="A732" s="7" t="s">
        <v>1829</v>
      </c>
      <c r="B732" s="7">
        <v>36.299999999999997</v>
      </c>
      <c r="C732" s="7">
        <v>5.79</v>
      </c>
      <c r="D732" s="7" t="s">
        <v>39</v>
      </c>
      <c r="E732" s="7" t="s">
        <v>32</v>
      </c>
      <c r="F732" s="7" t="s">
        <v>32</v>
      </c>
      <c r="G732" s="7">
        <v>2</v>
      </c>
      <c r="H732" s="7" t="s">
        <v>32</v>
      </c>
    </row>
    <row r="733" spans="1:8" ht="14.25" customHeight="1" x14ac:dyDescent="0.3">
      <c r="A733" s="7" t="s">
        <v>1831</v>
      </c>
      <c r="B733" s="7">
        <v>45.34</v>
      </c>
      <c r="C733" s="7">
        <v>5.69</v>
      </c>
      <c r="D733" s="7" t="s">
        <v>39</v>
      </c>
      <c r="E733" s="7" t="s">
        <v>32</v>
      </c>
      <c r="F733" s="7" t="s">
        <v>32</v>
      </c>
      <c r="G733" s="7" t="s">
        <v>37</v>
      </c>
      <c r="H733" s="7" t="s">
        <v>32</v>
      </c>
    </row>
    <row r="734" spans="1:8" ht="14.25" customHeight="1" x14ac:dyDescent="0.3">
      <c r="A734" s="7" t="s">
        <v>1834</v>
      </c>
      <c r="B734" s="7">
        <v>31.8</v>
      </c>
      <c r="C734" s="7">
        <v>5.36</v>
      </c>
      <c r="D734" s="7" t="s">
        <v>39</v>
      </c>
      <c r="E734" s="7" t="s">
        <v>32</v>
      </c>
      <c r="F734" s="7" t="s">
        <v>32</v>
      </c>
      <c r="G734" s="7">
        <v>2</v>
      </c>
      <c r="H734" s="7" t="s">
        <v>32</v>
      </c>
    </row>
    <row r="735" spans="1:8" ht="14.25" customHeight="1" x14ac:dyDescent="0.3">
      <c r="A735" s="7" t="s">
        <v>1836</v>
      </c>
      <c r="B735" s="7">
        <v>41.02</v>
      </c>
      <c r="C735" s="7">
        <v>11.37</v>
      </c>
      <c r="D735" s="7" t="s">
        <v>32</v>
      </c>
      <c r="E735" s="7" t="s">
        <v>32</v>
      </c>
      <c r="F735" s="7" t="s">
        <v>32</v>
      </c>
      <c r="G735" s="7" t="s">
        <v>37</v>
      </c>
      <c r="H735" s="7" t="s">
        <v>32</v>
      </c>
    </row>
    <row r="736" spans="1:8" ht="14.25" customHeight="1" x14ac:dyDescent="0.3">
      <c r="A736" s="7" t="s">
        <v>1839</v>
      </c>
      <c r="B736" s="7">
        <v>32.68</v>
      </c>
      <c r="C736" s="7">
        <v>11.87</v>
      </c>
      <c r="D736" s="7" t="s">
        <v>32</v>
      </c>
      <c r="E736" s="7" t="s">
        <v>32</v>
      </c>
      <c r="F736" s="7" t="s">
        <v>32</v>
      </c>
      <c r="G736" s="7" t="s">
        <v>37</v>
      </c>
      <c r="H736" s="7" t="s">
        <v>32</v>
      </c>
    </row>
    <row r="737" spans="1:8" ht="14.25" customHeight="1" x14ac:dyDescent="0.3">
      <c r="A737" s="7" t="s">
        <v>1842</v>
      </c>
      <c r="B737" s="7">
        <v>21.7</v>
      </c>
      <c r="C737" s="7">
        <v>4.9000000000000004</v>
      </c>
      <c r="D737" s="7" t="s">
        <v>32</v>
      </c>
      <c r="E737" s="7" t="s">
        <v>32</v>
      </c>
      <c r="F737" s="7" t="s">
        <v>99</v>
      </c>
      <c r="G737" s="7">
        <v>1</v>
      </c>
      <c r="H737" s="7" t="s">
        <v>39</v>
      </c>
    </row>
    <row r="738" spans="1:8" ht="14.25" customHeight="1" x14ac:dyDescent="0.3">
      <c r="A738" s="7" t="s">
        <v>1845</v>
      </c>
      <c r="B738" s="7">
        <v>40.479999999999997</v>
      </c>
      <c r="C738" s="7">
        <v>6.7</v>
      </c>
      <c r="D738" s="7" t="s">
        <v>32</v>
      </c>
      <c r="E738" s="7" t="s">
        <v>32</v>
      </c>
      <c r="F738" s="7" t="s">
        <v>32</v>
      </c>
      <c r="G738" s="7">
        <v>3</v>
      </c>
      <c r="H738" s="7" t="s">
        <v>32</v>
      </c>
    </row>
    <row r="739" spans="1:8" ht="14.25" customHeight="1" x14ac:dyDescent="0.3">
      <c r="A739" s="7" t="s">
        <v>1847</v>
      </c>
      <c r="B739" s="7">
        <v>34.5</v>
      </c>
      <c r="C739" s="7">
        <v>10.3</v>
      </c>
      <c r="D739" s="7" t="s">
        <v>32</v>
      </c>
      <c r="E739" s="7" t="s">
        <v>32</v>
      </c>
      <c r="F739" s="7" t="s">
        <v>32</v>
      </c>
      <c r="G739" s="7">
        <v>3</v>
      </c>
      <c r="H739" s="7" t="s">
        <v>32</v>
      </c>
    </row>
    <row r="740" spans="1:8" ht="14.25" customHeight="1" x14ac:dyDescent="0.3">
      <c r="A740" s="7" t="s">
        <v>1850</v>
      </c>
      <c r="B740" s="7">
        <v>45.9</v>
      </c>
      <c r="C740" s="7">
        <v>11.14</v>
      </c>
      <c r="D740" s="7" t="s">
        <v>39</v>
      </c>
      <c r="E740" s="7" t="s">
        <v>32</v>
      </c>
      <c r="F740" s="7" t="s">
        <v>32</v>
      </c>
      <c r="G740" s="7">
        <v>1</v>
      </c>
      <c r="H740" s="7" t="s">
        <v>32</v>
      </c>
    </row>
    <row r="741" spans="1:8" ht="14.25" customHeight="1" x14ac:dyDescent="0.3">
      <c r="A741" s="7" t="s">
        <v>1852</v>
      </c>
      <c r="B741" s="7">
        <v>33.479999999999997</v>
      </c>
      <c r="C741" s="7">
        <v>4.74</v>
      </c>
      <c r="D741" s="7" t="s">
        <v>39</v>
      </c>
      <c r="E741" s="7" t="s">
        <v>32</v>
      </c>
      <c r="F741" s="7" t="s">
        <v>32</v>
      </c>
      <c r="G741" s="7">
        <v>2</v>
      </c>
      <c r="H741" s="7" t="s">
        <v>32</v>
      </c>
    </row>
    <row r="742" spans="1:8" ht="14.25" customHeight="1" x14ac:dyDescent="0.3">
      <c r="A742" s="7" t="s">
        <v>1855</v>
      </c>
      <c r="B742" s="7">
        <v>28.31</v>
      </c>
      <c r="C742" s="7">
        <v>5.96</v>
      </c>
      <c r="D742" s="7" t="s">
        <v>39</v>
      </c>
      <c r="E742" s="7" t="s">
        <v>32</v>
      </c>
      <c r="F742" s="7" t="s">
        <v>32</v>
      </c>
      <c r="G742" s="7">
        <v>2</v>
      </c>
      <c r="H742" s="7" t="s">
        <v>32</v>
      </c>
    </row>
    <row r="743" spans="1:8" ht="14.25" customHeight="1" x14ac:dyDescent="0.3">
      <c r="A743" s="7" t="s">
        <v>1857</v>
      </c>
      <c r="B743" s="7">
        <v>21.565000000000001</v>
      </c>
      <c r="C743" s="7">
        <v>4.95</v>
      </c>
      <c r="D743" s="7" t="s">
        <v>32</v>
      </c>
      <c r="E743" s="7" t="s">
        <v>39</v>
      </c>
      <c r="F743" s="7" t="s">
        <v>32</v>
      </c>
      <c r="G743" s="7">
        <v>1</v>
      </c>
      <c r="H743" s="7" t="s">
        <v>39</v>
      </c>
    </row>
    <row r="744" spans="1:8" ht="14.25" customHeight="1" x14ac:dyDescent="0.3">
      <c r="A744" s="7" t="s">
        <v>1860</v>
      </c>
      <c r="B744" s="7">
        <v>35.590000000000003</v>
      </c>
      <c r="C744" s="7">
        <v>5.21</v>
      </c>
      <c r="D744" s="7" t="s">
        <v>39</v>
      </c>
      <c r="E744" s="7" t="s">
        <v>32</v>
      </c>
      <c r="F744" s="7" t="s">
        <v>99</v>
      </c>
      <c r="G744" s="7">
        <v>1</v>
      </c>
      <c r="H744" s="7" t="s">
        <v>32</v>
      </c>
    </row>
    <row r="745" spans="1:8" ht="14.25" customHeight="1" x14ac:dyDescent="0.3">
      <c r="A745" s="7" t="s">
        <v>1862</v>
      </c>
      <c r="B745" s="7">
        <v>43.44</v>
      </c>
      <c r="C745" s="7">
        <v>4.8600000000000003</v>
      </c>
      <c r="D745" s="7" t="s">
        <v>39</v>
      </c>
      <c r="E745" s="7" t="s">
        <v>32</v>
      </c>
      <c r="F745" s="7" t="s">
        <v>32</v>
      </c>
      <c r="G745" s="7" t="s">
        <v>37</v>
      </c>
      <c r="H745" s="7" t="s">
        <v>32</v>
      </c>
    </row>
    <row r="746" spans="1:8" ht="14.25" customHeight="1" x14ac:dyDescent="0.3">
      <c r="A746" s="7" t="s">
        <v>1865</v>
      </c>
      <c r="B746" s="7">
        <v>21.754999999999999</v>
      </c>
      <c r="C746" s="7">
        <v>7.79</v>
      </c>
      <c r="D746" s="7" t="s">
        <v>39</v>
      </c>
      <c r="E746" s="7" t="s">
        <v>32</v>
      </c>
      <c r="F746" s="7" t="s">
        <v>32</v>
      </c>
      <c r="G746" s="7" t="s">
        <v>37</v>
      </c>
      <c r="H746" s="7" t="s">
        <v>32</v>
      </c>
    </row>
    <row r="747" spans="1:8" ht="14.25" customHeight="1" x14ac:dyDescent="0.3">
      <c r="A747" s="7" t="s">
        <v>1867</v>
      </c>
      <c r="B747" s="7">
        <v>44.55</v>
      </c>
      <c r="C747" s="7">
        <v>7.12</v>
      </c>
      <c r="D747" s="7" t="s">
        <v>39</v>
      </c>
      <c r="E747" s="7" t="s">
        <v>32</v>
      </c>
      <c r="F747" s="7" t="s">
        <v>32</v>
      </c>
      <c r="G747" s="7">
        <v>1</v>
      </c>
      <c r="H747" s="7" t="s">
        <v>32</v>
      </c>
    </row>
    <row r="748" spans="1:8" ht="14.25" customHeight="1" x14ac:dyDescent="0.3">
      <c r="A748" s="7" t="s">
        <v>1870</v>
      </c>
      <c r="B748" s="7">
        <v>43.32</v>
      </c>
      <c r="C748" s="7">
        <v>4.67</v>
      </c>
      <c r="D748" s="7" t="s">
        <v>39</v>
      </c>
      <c r="E748" s="7" t="s">
        <v>32</v>
      </c>
      <c r="F748" s="7" t="s">
        <v>32</v>
      </c>
      <c r="G748" s="7" t="s">
        <v>37</v>
      </c>
      <c r="H748" s="7" t="s">
        <v>32</v>
      </c>
    </row>
    <row r="749" spans="1:8" ht="14.25" customHeight="1" x14ac:dyDescent="0.3">
      <c r="A749" s="7" t="s">
        <v>1872</v>
      </c>
      <c r="B749" s="7">
        <v>31.23</v>
      </c>
      <c r="C749" s="7">
        <v>9.1199999999999992</v>
      </c>
      <c r="D749" s="7" t="s">
        <v>39</v>
      </c>
      <c r="E749" s="7" t="s">
        <v>32</v>
      </c>
      <c r="F749" s="7" t="s">
        <v>99</v>
      </c>
      <c r="G749" s="7">
        <v>1</v>
      </c>
      <c r="H749" s="7" t="s">
        <v>32</v>
      </c>
    </row>
    <row r="750" spans="1:8" ht="14.25" customHeight="1" x14ac:dyDescent="0.3">
      <c r="A750" s="7" t="s">
        <v>1874</v>
      </c>
      <c r="B750" s="7">
        <v>42.81</v>
      </c>
      <c r="C750" s="7">
        <v>4.1500000000000004</v>
      </c>
      <c r="D750" s="7" t="s">
        <v>32</v>
      </c>
      <c r="E750" s="7" t="s">
        <v>32</v>
      </c>
      <c r="F750" s="7" t="s">
        <v>32</v>
      </c>
      <c r="G750" s="7">
        <v>1</v>
      </c>
      <c r="H750" s="7" t="s">
        <v>32</v>
      </c>
    </row>
    <row r="751" spans="1:8" ht="14.25" customHeight="1" x14ac:dyDescent="0.3">
      <c r="A751" s="7" t="s">
        <v>1877</v>
      </c>
      <c r="B751" s="7">
        <v>35.909999999999997</v>
      </c>
      <c r="C751" s="7">
        <v>6.72</v>
      </c>
      <c r="D751" s="7" t="s">
        <v>39</v>
      </c>
      <c r="E751" s="7" t="s">
        <v>32</v>
      </c>
      <c r="F751" s="7" t="s">
        <v>32</v>
      </c>
      <c r="G751" s="7">
        <v>2</v>
      </c>
      <c r="H751" s="7" t="s">
        <v>32</v>
      </c>
    </row>
    <row r="752" spans="1:8" ht="14.25" customHeight="1" x14ac:dyDescent="0.3">
      <c r="A752" s="7" t="s">
        <v>1887</v>
      </c>
      <c r="B752" s="7">
        <v>36.65</v>
      </c>
      <c r="C752" s="7">
        <v>5.01</v>
      </c>
      <c r="D752" s="7" t="s">
        <v>39</v>
      </c>
      <c r="E752" s="7" t="s">
        <v>32</v>
      </c>
      <c r="F752" s="7" t="s">
        <v>99</v>
      </c>
      <c r="G752" s="7">
        <v>1</v>
      </c>
      <c r="H752" s="7" t="s">
        <v>32</v>
      </c>
    </row>
    <row r="753" spans="1:8" ht="14.25" customHeight="1" x14ac:dyDescent="0.3">
      <c r="A753" s="7" t="s">
        <v>1889</v>
      </c>
      <c r="B753" s="7">
        <v>22.04</v>
      </c>
      <c r="C753" s="7">
        <v>10.9</v>
      </c>
      <c r="D753" s="7" t="s">
        <v>39</v>
      </c>
      <c r="E753" s="7" t="s">
        <v>32</v>
      </c>
      <c r="F753" s="7" t="s">
        <v>32</v>
      </c>
      <c r="G753" s="7">
        <v>2</v>
      </c>
      <c r="H753" s="7" t="s">
        <v>32</v>
      </c>
    </row>
    <row r="754" spans="1:8" ht="14.25" customHeight="1" x14ac:dyDescent="0.3">
      <c r="A754" s="7" t="s">
        <v>1892</v>
      </c>
      <c r="B754" s="7">
        <v>31.824999999999999</v>
      </c>
      <c r="C754" s="7">
        <v>5.52</v>
      </c>
      <c r="D754" s="7" t="s">
        <v>39</v>
      </c>
      <c r="E754" s="7" t="s">
        <v>32</v>
      </c>
      <c r="F754" s="7" t="s">
        <v>32</v>
      </c>
      <c r="G754" s="7">
        <v>1</v>
      </c>
      <c r="H754" s="7" t="s">
        <v>32</v>
      </c>
    </row>
    <row r="755" spans="1:8" ht="14.25" customHeight="1" x14ac:dyDescent="0.3">
      <c r="A755" s="7" t="s">
        <v>1895</v>
      </c>
      <c r="B755" s="7">
        <v>53.58</v>
      </c>
      <c r="C755" s="7">
        <v>4.55</v>
      </c>
      <c r="D755" s="7" t="s">
        <v>32</v>
      </c>
      <c r="E755" s="7" t="s">
        <v>32</v>
      </c>
      <c r="F755" s="7" t="s">
        <v>32</v>
      </c>
      <c r="G755" s="7">
        <v>1</v>
      </c>
      <c r="H755" s="7" t="s">
        <v>32</v>
      </c>
    </row>
    <row r="756" spans="1:8" ht="14.25" customHeight="1" x14ac:dyDescent="0.3">
      <c r="A756" s="7" t="s">
        <v>1897</v>
      </c>
      <c r="B756" s="7">
        <v>34.299999999999997</v>
      </c>
      <c r="C756" s="7">
        <v>11.76</v>
      </c>
      <c r="D756" s="7" t="s">
        <v>32</v>
      </c>
      <c r="E756" s="7" t="s">
        <v>32</v>
      </c>
      <c r="F756" s="7" t="s">
        <v>32</v>
      </c>
      <c r="G756" s="7" t="s">
        <v>37</v>
      </c>
      <c r="H756" s="7" t="s">
        <v>32</v>
      </c>
    </row>
    <row r="757" spans="1:8" ht="14.25" customHeight="1" x14ac:dyDescent="0.3">
      <c r="A757" s="7" t="s">
        <v>1900</v>
      </c>
      <c r="B757" s="7">
        <v>32.11</v>
      </c>
      <c r="C757" s="7">
        <v>7.06</v>
      </c>
      <c r="D757" s="7" t="s">
        <v>32</v>
      </c>
      <c r="E757" s="7" t="s">
        <v>32</v>
      </c>
      <c r="F757" s="7" t="s">
        <v>32</v>
      </c>
      <c r="G757" s="7" t="s">
        <v>37</v>
      </c>
      <c r="H757" s="7" t="s">
        <v>32</v>
      </c>
    </row>
    <row r="758" spans="1:8" ht="14.25" customHeight="1" x14ac:dyDescent="0.3">
      <c r="A758" s="7" t="s">
        <v>1903</v>
      </c>
      <c r="B758" s="7">
        <v>31.78</v>
      </c>
      <c r="C758" s="7">
        <v>11.35</v>
      </c>
      <c r="D758" s="7" t="s">
        <v>39</v>
      </c>
      <c r="E758" s="7" t="s">
        <v>32</v>
      </c>
      <c r="F758" s="7" t="s">
        <v>99</v>
      </c>
      <c r="G758" s="7">
        <v>1</v>
      </c>
      <c r="H758" s="7" t="s">
        <v>32</v>
      </c>
    </row>
    <row r="759" spans="1:8" ht="14.25" customHeight="1" x14ac:dyDescent="0.3">
      <c r="A759" s="7" t="s">
        <v>1905</v>
      </c>
      <c r="B759" s="7">
        <v>46.89</v>
      </c>
      <c r="C759" s="7">
        <v>5.52</v>
      </c>
      <c r="D759" s="7" t="s">
        <v>32</v>
      </c>
      <c r="E759" s="7" t="s">
        <v>32</v>
      </c>
      <c r="F759" s="7" t="s">
        <v>32</v>
      </c>
      <c r="G759" s="7" t="s">
        <v>37</v>
      </c>
      <c r="H759" s="7" t="s">
        <v>32</v>
      </c>
    </row>
    <row r="760" spans="1:8" ht="14.25" customHeight="1" x14ac:dyDescent="0.3">
      <c r="A760" s="7" t="s">
        <v>1908</v>
      </c>
      <c r="B760" s="7">
        <v>39.35</v>
      </c>
      <c r="C760" s="7">
        <v>7.86</v>
      </c>
      <c r="D760" s="7" t="s">
        <v>39</v>
      </c>
      <c r="E760" s="7" t="s">
        <v>32</v>
      </c>
      <c r="F760" s="7" t="s">
        <v>32</v>
      </c>
      <c r="G760" s="7">
        <v>1</v>
      </c>
      <c r="H760" s="7" t="s">
        <v>32</v>
      </c>
    </row>
    <row r="761" spans="1:8" ht="14.25" customHeight="1" x14ac:dyDescent="0.3">
      <c r="A761" s="7" t="s">
        <v>1910</v>
      </c>
      <c r="B761" s="7">
        <v>39.200000000000003</v>
      </c>
      <c r="C761" s="7">
        <v>11.38</v>
      </c>
      <c r="D761" s="7" t="s">
        <v>32</v>
      </c>
      <c r="E761" s="7" t="s">
        <v>32</v>
      </c>
      <c r="F761" s="7" t="s">
        <v>32</v>
      </c>
      <c r="G761" s="7" t="s">
        <v>37</v>
      </c>
      <c r="H761" s="7" t="s">
        <v>32</v>
      </c>
    </row>
    <row r="762" spans="1:8" ht="14.25" customHeight="1" x14ac:dyDescent="0.3">
      <c r="A762" s="7" t="s">
        <v>1913</v>
      </c>
      <c r="B762" s="7">
        <v>39.159999999999997</v>
      </c>
      <c r="C762" s="7">
        <v>10.48</v>
      </c>
      <c r="D762" s="7" t="s">
        <v>32</v>
      </c>
      <c r="E762" s="7" t="s">
        <v>32</v>
      </c>
      <c r="F762" s="7" t="s">
        <v>32</v>
      </c>
      <c r="G762" s="7" t="s">
        <v>37</v>
      </c>
      <c r="H762" s="7" t="s">
        <v>32</v>
      </c>
    </row>
    <row r="763" spans="1:8" ht="14.25" customHeight="1" x14ac:dyDescent="0.3">
      <c r="A763" s="7" t="s">
        <v>1915</v>
      </c>
      <c r="B763" s="7">
        <v>44.1</v>
      </c>
      <c r="C763" s="7">
        <v>5.04</v>
      </c>
      <c r="D763" s="7" t="s">
        <v>39</v>
      </c>
      <c r="E763" s="7" t="s">
        <v>32</v>
      </c>
      <c r="F763" s="7" t="s">
        <v>32</v>
      </c>
      <c r="G763" s="7" t="s">
        <v>37</v>
      </c>
      <c r="H763" s="7" t="s">
        <v>32</v>
      </c>
    </row>
    <row r="764" spans="1:8" ht="14.25" customHeight="1" x14ac:dyDescent="0.3">
      <c r="A764" s="7" t="s">
        <v>1917</v>
      </c>
      <c r="B764" s="7">
        <v>33.200000000000003</v>
      </c>
      <c r="C764" s="7">
        <v>9.06</v>
      </c>
      <c r="D764" s="7" t="s">
        <v>32</v>
      </c>
      <c r="E764" s="7" t="s">
        <v>32</v>
      </c>
      <c r="F764" s="7" t="s">
        <v>32</v>
      </c>
      <c r="G764" s="7" t="s">
        <v>37</v>
      </c>
      <c r="H764" s="7" t="s">
        <v>32</v>
      </c>
    </row>
    <row r="765" spans="1:8" ht="14.25" customHeight="1" x14ac:dyDescent="0.3">
      <c r="A765" s="7" t="s">
        <v>1920</v>
      </c>
      <c r="B765" s="7">
        <v>29.92</v>
      </c>
      <c r="C765" s="7">
        <v>11.07</v>
      </c>
      <c r="D765" s="7" t="s">
        <v>32</v>
      </c>
      <c r="E765" s="7" t="s">
        <v>32</v>
      </c>
      <c r="F765" s="7" t="s">
        <v>32</v>
      </c>
      <c r="G765" s="7" t="s">
        <v>37</v>
      </c>
      <c r="H765" s="7" t="s">
        <v>32</v>
      </c>
    </row>
    <row r="766" spans="1:8" ht="14.25" customHeight="1" x14ac:dyDescent="0.3">
      <c r="A766" s="7" t="s">
        <v>1922</v>
      </c>
      <c r="B766" s="7">
        <v>25</v>
      </c>
      <c r="C766" s="7">
        <v>10.45</v>
      </c>
      <c r="D766" s="7" t="s">
        <v>32</v>
      </c>
      <c r="E766" s="7" t="s">
        <v>32</v>
      </c>
      <c r="F766" s="7" t="s">
        <v>32</v>
      </c>
      <c r="G766" s="7" t="s">
        <v>37</v>
      </c>
      <c r="H766" s="7" t="s">
        <v>32</v>
      </c>
    </row>
    <row r="767" spans="1:8" ht="14.25" customHeight="1" x14ac:dyDescent="0.3">
      <c r="A767" s="7" t="s">
        <v>1924</v>
      </c>
      <c r="B767" s="7">
        <v>38.869999999999997</v>
      </c>
      <c r="C767" s="7">
        <v>8.6300000000000008</v>
      </c>
      <c r="D767" s="7" t="s">
        <v>39</v>
      </c>
      <c r="E767" s="7" t="s">
        <v>32</v>
      </c>
      <c r="F767" s="7" t="s">
        <v>32</v>
      </c>
      <c r="G767" s="7">
        <v>1</v>
      </c>
      <c r="H767" s="7" t="s">
        <v>32</v>
      </c>
    </row>
    <row r="768" spans="1:8" ht="14.25" customHeight="1" x14ac:dyDescent="0.3">
      <c r="A768" s="7" t="s">
        <v>1927</v>
      </c>
      <c r="B768" s="7">
        <v>32.299999999999997</v>
      </c>
      <c r="C768" s="7">
        <v>5.28</v>
      </c>
      <c r="D768" s="7" t="s">
        <v>39</v>
      </c>
      <c r="E768" s="7" t="s">
        <v>32</v>
      </c>
      <c r="F768" s="7" t="s">
        <v>32</v>
      </c>
      <c r="G768" s="7">
        <v>2</v>
      </c>
      <c r="H768" s="7" t="s">
        <v>32</v>
      </c>
    </row>
    <row r="769" spans="1:8" ht="14.25" customHeight="1" x14ac:dyDescent="0.3">
      <c r="A769" s="7" t="s">
        <v>1929</v>
      </c>
      <c r="B769" s="7">
        <v>31.16</v>
      </c>
      <c r="C769" s="7">
        <v>7.49</v>
      </c>
      <c r="D769" s="7" t="s">
        <v>39</v>
      </c>
      <c r="E769" s="7" t="s">
        <v>32</v>
      </c>
      <c r="F769" s="7" t="s">
        <v>32</v>
      </c>
      <c r="G769" s="7">
        <v>2</v>
      </c>
      <c r="H769" s="7" t="s">
        <v>32</v>
      </c>
    </row>
    <row r="770" spans="1:8" ht="14.25" customHeight="1" x14ac:dyDescent="0.3">
      <c r="A770" s="7" t="s">
        <v>1931</v>
      </c>
      <c r="B770" s="7">
        <v>54.59</v>
      </c>
      <c r="C770" s="7">
        <v>4.2699999999999996</v>
      </c>
      <c r="D770" s="7" t="s">
        <v>32</v>
      </c>
      <c r="E770" s="7" t="s">
        <v>32</v>
      </c>
      <c r="F770" s="7" t="s">
        <v>32</v>
      </c>
      <c r="G770" s="7" t="s">
        <v>37</v>
      </c>
      <c r="H770" s="7" t="s">
        <v>32</v>
      </c>
    </row>
    <row r="771" spans="1:8" ht="14.25" customHeight="1" x14ac:dyDescent="0.3">
      <c r="A771" s="7" t="s">
        <v>1934</v>
      </c>
      <c r="B771" s="7">
        <v>21.09</v>
      </c>
      <c r="C771" s="7">
        <v>9.2200000000000006</v>
      </c>
      <c r="D771" s="7" t="s">
        <v>39</v>
      </c>
      <c r="E771" s="7" t="s">
        <v>32</v>
      </c>
      <c r="F771" s="7" t="s">
        <v>32</v>
      </c>
      <c r="G771" s="7">
        <v>2</v>
      </c>
      <c r="H771" s="7" t="s">
        <v>32</v>
      </c>
    </row>
    <row r="772" spans="1:8" ht="14.25" customHeight="1" x14ac:dyDescent="0.3">
      <c r="A772" s="7" t="s">
        <v>1936</v>
      </c>
      <c r="B772" s="7">
        <v>52.41</v>
      </c>
      <c r="C772" s="7">
        <v>5.99</v>
      </c>
      <c r="D772" s="7" t="s">
        <v>32</v>
      </c>
      <c r="E772" s="7" t="s">
        <v>32</v>
      </c>
      <c r="F772" s="7" t="s">
        <v>32</v>
      </c>
      <c r="G772" s="7">
        <v>1</v>
      </c>
      <c r="H772" s="7" t="s">
        <v>32</v>
      </c>
    </row>
    <row r="773" spans="1:8" ht="14.25" customHeight="1" x14ac:dyDescent="0.3">
      <c r="A773" s="7" t="s">
        <v>1939</v>
      </c>
      <c r="B773" s="7">
        <v>41.47</v>
      </c>
      <c r="C773" s="7">
        <v>5.86</v>
      </c>
      <c r="D773" s="7" t="s">
        <v>39</v>
      </c>
      <c r="E773" s="7" t="s">
        <v>32</v>
      </c>
      <c r="F773" s="7" t="s">
        <v>32</v>
      </c>
      <c r="G773" s="7">
        <v>2</v>
      </c>
      <c r="H773" s="7" t="s">
        <v>32</v>
      </c>
    </row>
    <row r="774" spans="1:8" ht="14.25" customHeight="1" x14ac:dyDescent="0.3">
      <c r="A774" s="7" t="s">
        <v>1941</v>
      </c>
      <c r="B774" s="7">
        <v>33.1</v>
      </c>
      <c r="C774" s="7">
        <v>5.19</v>
      </c>
      <c r="D774" s="7" t="s">
        <v>39</v>
      </c>
      <c r="E774" s="7" t="s">
        <v>32</v>
      </c>
      <c r="F774" s="7" t="s">
        <v>32</v>
      </c>
      <c r="G774" s="7">
        <v>2</v>
      </c>
      <c r="H774" s="7" t="s">
        <v>32</v>
      </c>
    </row>
    <row r="775" spans="1:8" ht="14.25" customHeight="1" x14ac:dyDescent="0.3">
      <c r="A775" s="7" t="s">
        <v>1943</v>
      </c>
      <c r="B775" s="7">
        <v>30.8</v>
      </c>
      <c r="C775" s="7">
        <v>4.37</v>
      </c>
      <c r="D775" s="7" t="s">
        <v>39</v>
      </c>
      <c r="E775" s="7" t="s">
        <v>32</v>
      </c>
      <c r="F775" s="7" t="s">
        <v>32</v>
      </c>
      <c r="G775" s="7">
        <v>2</v>
      </c>
      <c r="H775" s="7" t="s">
        <v>32</v>
      </c>
    </row>
    <row r="776" spans="1:8" ht="14.25" customHeight="1" x14ac:dyDescent="0.3">
      <c r="A776" s="7" t="s">
        <v>1946</v>
      </c>
      <c r="B776" s="7">
        <v>42.06</v>
      </c>
      <c r="C776" s="7">
        <v>5.32</v>
      </c>
      <c r="D776" s="7" t="s">
        <v>32</v>
      </c>
      <c r="E776" s="7" t="s">
        <v>32</v>
      </c>
      <c r="F776" s="7" t="s">
        <v>32</v>
      </c>
      <c r="G776" s="7">
        <v>1</v>
      </c>
      <c r="H776" s="7" t="s">
        <v>32</v>
      </c>
    </row>
    <row r="777" spans="1:8" ht="14.25" customHeight="1" x14ac:dyDescent="0.3">
      <c r="A777" s="7" t="s">
        <v>1948</v>
      </c>
      <c r="B777" s="7">
        <v>39.270000000000003</v>
      </c>
      <c r="C777" s="7">
        <v>5.64</v>
      </c>
      <c r="D777" s="7" t="s">
        <v>32</v>
      </c>
      <c r="E777" s="7" t="s">
        <v>32</v>
      </c>
      <c r="F777" s="7" t="s">
        <v>99</v>
      </c>
      <c r="G777" s="7">
        <v>1</v>
      </c>
      <c r="H777" s="7" t="s">
        <v>32</v>
      </c>
    </row>
    <row r="778" spans="1:8" ht="14.25" customHeight="1" x14ac:dyDescent="0.3">
      <c r="A778" s="7" t="s">
        <v>1950</v>
      </c>
      <c r="B778" s="7">
        <v>30.71</v>
      </c>
      <c r="C778" s="7">
        <v>5.59</v>
      </c>
      <c r="D778" s="7" t="s">
        <v>39</v>
      </c>
      <c r="E778" s="7" t="s">
        <v>32</v>
      </c>
      <c r="F778" s="7" t="s">
        <v>32</v>
      </c>
      <c r="G778" s="7">
        <v>1</v>
      </c>
      <c r="H778" s="7" t="s">
        <v>32</v>
      </c>
    </row>
    <row r="779" spans="1:8" ht="14.25" customHeight="1" x14ac:dyDescent="0.3">
      <c r="A779" s="7" t="s">
        <v>1953</v>
      </c>
      <c r="B779" s="7">
        <v>47.19</v>
      </c>
      <c r="C779" s="7">
        <v>5.29</v>
      </c>
      <c r="D779" s="7" t="s">
        <v>32</v>
      </c>
      <c r="E779" s="7" t="s">
        <v>32</v>
      </c>
      <c r="F779" s="7" t="s">
        <v>32</v>
      </c>
      <c r="G779" s="7" t="s">
        <v>37</v>
      </c>
      <c r="H779" s="7" t="s">
        <v>32</v>
      </c>
    </row>
    <row r="780" spans="1:8" ht="14.25" customHeight="1" x14ac:dyDescent="0.3">
      <c r="A780" s="7" t="s">
        <v>1955</v>
      </c>
      <c r="B780" s="7">
        <v>30.02</v>
      </c>
      <c r="C780" s="7">
        <v>6.65</v>
      </c>
      <c r="D780" s="7" t="s">
        <v>32</v>
      </c>
      <c r="E780" s="7" t="s">
        <v>32</v>
      </c>
      <c r="F780" s="7" t="s">
        <v>32</v>
      </c>
      <c r="G780" s="7" t="s">
        <v>37</v>
      </c>
      <c r="H780" s="7" t="s">
        <v>32</v>
      </c>
    </row>
    <row r="781" spans="1:8" ht="14.25" customHeight="1" x14ac:dyDescent="0.3">
      <c r="A781" s="7" t="s">
        <v>1957</v>
      </c>
      <c r="B781" s="7">
        <v>37.909999999999997</v>
      </c>
      <c r="C781" s="7">
        <v>5.68</v>
      </c>
      <c r="D781" s="7" t="s">
        <v>39</v>
      </c>
      <c r="E781" s="7" t="s">
        <v>32</v>
      </c>
      <c r="F781" s="7" t="s">
        <v>32</v>
      </c>
      <c r="G781" s="7" t="s">
        <v>37</v>
      </c>
      <c r="H781" s="7" t="s">
        <v>32</v>
      </c>
    </row>
    <row r="782" spans="1:8" ht="14.25" customHeight="1" x14ac:dyDescent="0.3">
      <c r="A782" s="7" t="s">
        <v>1960</v>
      </c>
      <c r="B782" s="7">
        <v>54.61</v>
      </c>
      <c r="C782" s="7">
        <v>4.49</v>
      </c>
      <c r="D782" s="7" t="s">
        <v>32</v>
      </c>
      <c r="E782" s="7" t="s">
        <v>32</v>
      </c>
      <c r="F782" s="7" t="s">
        <v>32</v>
      </c>
      <c r="G782" s="7" t="s">
        <v>37</v>
      </c>
      <c r="H782" s="7" t="s">
        <v>32</v>
      </c>
    </row>
    <row r="783" spans="1:8" ht="14.25" customHeight="1" x14ac:dyDescent="0.3">
      <c r="A783" s="7" t="s">
        <v>1962</v>
      </c>
      <c r="B783" s="7">
        <v>36.005000000000003</v>
      </c>
      <c r="C783" s="7">
        <v>6.9</v>
      </c>
      <c r="D783" s="7" t="s">
        <v>32</v>
      </c>
      <c r="E783" s="7" t="s">
        <v>32</v>
      </c>
      <c r="F783" s="7" t="s">
        <v>32</v>
      </c>
      <c r="G783" s="7" t="s">
        <v>37</v>
      </c>
      <c r="H783" s="7" t="s">
        <v>32</v>
      </c>
    </row>
    <row r="784" spans="1:8" ht="14.25" customHeight="1" x14ac:dyDescent="0.3">
      <c r="A784" s="7" t="s">
        <v>1964</v>
      </c>
      <c r="B784" s="7">
        <v>28.7</v>
      </c>
      <c r="C784" s="7">
        <v>11.52</v>
      </c>
      <c r="D784" s="7" t="s">
        <v>32</v>
      </c>
      <c r="E784" s="7" t="s">
        <v>32</v>
      </c>
      <c r="F784" s="7" t="s">
        <v>32</v>
      </c>
      <c r="G784" s="7" t="s">
        <v>37</v>
      </c>
      <c r="H784" s="7" t="s">
        <v>32</v>
      </c>
    </row>
    <row r="785" spans="1:8" ht="14.25" customHeight="1" x14ac:dyDescent="0.3">
      <c r="A785" s="7" t="s">
        <v>1967</v>
      </c>
      <c r="B785" s="7">
        <v>34.295000000000002</v>
      </c>
      <c r="C785" s="7">
        <v>11.24</v>
      </c>
      <c r="D785" s="7" t="s">
        <v>32</v>
      </c>
      <c r="E785" s="7" t="s">
        <v>32</v>
      </c>
      <c r="F785" s="7" t="s">
        <v>32</v>
      </c>
      <c r="G785" s="7" t="s">
        <v>37</v>
      </c>
      <c r="H785" s="7" t="s">
        <v>32</v>
      </c>
    </row>
    <row r="786" spans="1:8" ht="14.25" customHeight="1" x14ac:dyDescent="0.3">
      <c r="A786" s="7" t="s">
        <v>1969</v>
      </c>
      <c r="B786" s="7">
        <v>27.55</v>
      </c>
      <c r="C786" s="7">
        <v>10.98</v>
      </c>
      <c r="D786" s="7" t="s">
        <v>32</v>
      </c>
      <c r="E786" s="7" t="s">
        <v>32</v>
      </c>
      <c r="F786" s="7" t="s">
        <v>32</v>
      </c>
      <c r="G786" s="7" t="s">
        <v>37</v>
      </c>
      <c r="H786" s="7" t="s">
        <v>32</v>
      </c>
    </row>
    <row r="787" spans="1:8" ht="14.25" customHeight="1" x14ac:dyDescent="0.3">
      <c r="A787" s="7" t="s">
        <v>1972</v>
      </c>
      <c r="B787" s="7">
        <v>40.700000000000003</v>
      </c>
      <c r="C787" s="7">
        <v>5.42</v>
      </c>
      <c r="D787" s="7" t="s">
        <v>32</v>
      </c>
      <c r="E787" s="7" t="s">
        <v>32</v>
      </c>
      <c r="F787" s="7" t="s">
        <v>32</v>
      </c>
      <c r="G787" s="7" t="s">
        <v>37</v>
      </c>
      <c r="H787" s="7" t="s">
        <v>32</v>
      </c>
    </row>
    <row r="788" spans="1:8" ht="14.25" customHeight="1" x14ac:dyDescent="0.3">
      <c r="A788" s="7" t="s">
        <v>1974</v>
      </c>
      <c r="B788" s="7">
        <v>18.335000000000001</v>
      </c>
      <c r="C788" s="7">
        <v>10.97</v>
      </c>
      <c r="D788" s="7" t="s">
        <v>32</v>
      </c>
      <c r="E788" s="7" t="s">
        <v>32</v>
      </c>
      <c r="F788" s="7" t="s">
        <v>32</v>
      </c>
      <c r="G788" s="7" t="s">
        <v>37</v>
      </c>
      <c r="H788" s="7" t="s">
        <v>32</v>
      </c>
    </row>
    <row r="789" spans="1:8" ht="14.25" customHeight="1" x14ac:dyDescent="0.3">
      <c r="A789" s="7" t="s">
        <v>1986</v>
      </c>
      <c r="B789" s="7">
        <v>33.914999999999999</v>
      </c>
      <c r="C789" s="7">
        <v>9.56</v>
      </c>
      <c r="D789" s="7" t="s">
        <v>39</v>
      </c>
      <c r="E789" s="7" t="s">
        <v>32</v>
      </c>
      <c r="F789" s="7" t="s">
        <v>32</v>
      </c>
      <c r="G789" s="7">
        <v>2</v>
      </c>
      <c r="H789" s="7" t="s">
        <v>32</v>
      </c>
    </row>
    <row r="790" spans="1:8" ht="14.25" customHeight="1" x14ac:dyDescent="0.3">
      <c r="A790" s="7" t="s">
        <v>1990</v>
      </c>
      <c r="B790" s="7">
        <v>33.534999999999997</v>
      </c>
      <c r="C790" s="7">
        <v>9.4</v>
      </c>
      <c r="D790" s="7" t="s">
        <v>39</v>
      </c>
      <c r="E790" s="7" t="s">
        <v>32</v>
      </c>
      <c r="F790" s="7" t="s">
        <v>32</v>
      </c>
      <c r="G790" s="7">
        <v>2</v>
      </c>
      <c r="H790" s="7" t="s">
        <v>32</v>
      </c>
    </row>
    <row r="791" spans="1:8" ht="14.25" customHeight="1" x14ac:dyDescent="0.3">
      <c r="A791" s="7" t="s">
        <v>1992</v>
      </c>
      <c r="B791" s="7">
        <v>23.655000000000001</v>
      </c>
      <c r="C791" s="7">
        <v>8.48</v>
      </c>
      <c r="D791" s="7" t="s">
        <v>39</v>
      </c>
      <c r="E791" s="7" t="s">
        <v>32</v>
      </c>
      <c r="F791" s="7" t="s">
        <v>32</v>
      </c>
      <c r="G791" s="7">
        <v>2</v>
      </c>
      <c r="H791" s="7" t="s">
        <v>32</v>
      </c>
    </row>
    <row r="792" spans="1:8" ht="14.25" customHeight="1" x14ac:dyDescent="0.3">
      <c r="A792" s="7" t="s">
        <v>1995</v>
      </c>
      <c r="B792" s="7">
        <v>28</v>
      </c>
      <c r="C792" s="7">
        <v>5.57</v>
      </c>
      <c r="D792" s="7" t="s">
        <v>32</v>
      </c>
      <c r="E792" s="7" t="s">
        <v>32</v>
      </c>
      <c r="F792" s="7" t="s">
        <v>32</v>
      </c>
      <c r="G792" s="7" t="s">
        <v>37</v>
      </c>
      <c r="H792" s="7" t="s">
        <v>32</v>
      </c>
    </row>
    <row r="793" spans="1:8" ht="14.25" customHeight="1" x14ac:dyDescent="0.3">
      <c r="A793" s="7" t="s">
        <v>1998</v>
      </c>
      <c r="B793" s="7">
        <v>30.23</v>
      </c>
      <c r="C793" s="7">
        <v>6.94</v>
      </c>
      <c r="D793" s="7" t="s">
        <v>39</v>
      </c>
      <c r="E793" s="7" t="s">
        <v>32</v>
      </c>
      <c r="F793" s="7" t="s">
        <v>99</v>
      </c>
      <c r="G793" s="7">
        <v>1</v>
      </c>
      <c r="H793" s="7" t="s">
        <v>32</v>
      </c>
    </row>
    <row r="794" spans="1:8" ht="14.25" customHeight="1" x14ac:dyDescent="0.3">
      <c r="A794" s="7" t="s">
        <v>2001</v>
      </c>
      <c r="B794" s="7">
        <v>51.14</v>
      </c>
      <c r="C794" s="7">
        <v>4.05</v>
      </c>
      <c r="D794" s="7" t="s">
        <v>32</v>
      </c>
      <c r="E794" s="7" t="s">
        <v>32</v>
      </c>
      <c r="F794" s="7" t="s">
        <v>32</v>
      </c>
      <c r="G794" s="7">
        <v>1</v>
      </c>
      <c r="H794" s="7" t="s">
        <v>32</v>
      </c>
    </row>
    <row r="795" spans="1:8" ht="14.25" customHeight="1" x14ac:dyDescent="0.3">
      <c r="A795" s="7" t="s">
        <v>2003</v>
      </c>
      <c r="B795" s="7">
        <v>24.32</v>
      </c>
      <c r="C795" s="7">
        <v>10.220000000000001</v>
      </c>
      <c r="D795" s="7" t="s">
        <v>32</v>
      </c>
      <c r="E795" s="7" t="s">
        <v>32</v>
      </c>
      <c r="F795" s="7" t="s">
        <v>32</v>
      </c>
      <c r="G795" s="7" t="s">
        <v>37</v>
      </c>
      <c r="H795" s="7" t="s">
        <v>32</v>
      </c>
    </row>
    <row r="796" spans="1:8" ht="14.25" customHeight="1" x14ac:dyDescent="0.3">
      <c r="A796" s="7" t="s">
        <v>2006</v>
      </c>
      <c r="B796" s="7">
        <v>38.06</v>
      </c>
      <c r="C796" s="7">
        <v>9.24</v>
      </c>
      <c r="D796" s="7" t="s">
        <v>32</v>
      </c>
      <c r="E796" s="7" t="s">
        <v>32</v>
      </c>
      <c r="F796" s="7" t="s">
        <v>32</v>
      </c>
      <c r="G796" s="7" t="s">
        <v>37</v>
      </c>
      <c r="H796" s="7" t="s">
        <v>32</v>
      </c>
    </row>
    <row r="797" spans="1:8" ht="14.25" customHeight="1" x14ac:dyDescent="0.3">
      <c r="A797" s="7" t="s">
        <v>2008</v>
      </c>
      <c r="B797" s="7">
        <v>37.700000000000003</v>
      </c>
      <c r="C797" s="7">
        <v>8.6</v>
      </c>
      <c r="D797" s="7" t="s">
        <v>32</v>
      </c>
      <c r="E797" s="7" t="s">
        <v>32</v>
      </c>
      <c r="F797" s="7" t="s">
        <v>32</v>
      </c>
      <c r="G797" s="7" t="s">
        <v>37</v>
      </c>
      <c r="H797" s="7" t="s">
        <v>32</v>
      </c>
    </row>
    <row r="798" spans="1:8" ht="14.25" customHeight="1" x14ac:dyDescent="0.3">
      <c r="A798" s="7" t="s">
        <v>2011</v>
      </c>
      <c r="B798" s="7">
        <v>44</v>
      </c>
      <c r="C798" s="7">
        <v>9.32</v>
      </c>
      <c r="D798" s="7" t="s">
        <v>39</v>
      </c>
      <c r="E798" s="7" t="s">
        <v>32</v>
      </c>
      <c r="F798" s="7" t="s">
        <v>32</v>
      </c>
      <c r="G798" s="7">
        <v>2</v>
      </c>
      <c r="H798" s="7" t="s">
        <v>32</v>
      </c>
    </row>
    <row r="799" spans="1:8" ht="14.25" customHeight="1" x14ac:dyDescent="0.3">
      <c r="A799" s="7" t="s">
        <v>2014</v>
      </c>
      <c r="B799" s="7">
        <v>41.45</v>
      </c>
      <c r="C799" s="7">
        <v>6.12</v>
      </c>
      <c r="D799" s="7" t="s">
        <v>39</v>
      </c>
      <c r="E799" s="7" t="s">
        <v>32</v>
      </c>
      <c r="F799" s="7" t="s">
        <v>32</v>
      </c>
      <c r="G799" s="7" t="s">
        <v>37</v>
      </c>
      <c r="H799" s="7" t="s">
        <v>32</v>
      </c>
    </row>
    <row r="800" spans="1:8" ht="14.25" customHeight="1" x14ac:dyDescent="0.3">
      <c r="A800" s="7" t="s">
        <v>2016</v>
      </c>
      <c r="B800" s="7">
        <v>25.364999999999998</v>
      </c>
      <c r="C800" s="7">
        <v>9.19</v>
      </c>
      <c r="D800" s="7" t="s">
        <v>39</v>
      </c>
      <c r="E800" s="7" t="s">
        <v>32</v>
      </c>
      <c r="F800" s="7" t="s">
        <v>32</v>
      </c>
      <c r="G800" s="7" t="s">
        <v>37</v>
      </c>
      <c r="H800" s="7" t="s">
        <v>32</v>
      </c>
    </row>
    <row r="801" spans="1:8" ht="14.25" customHeight="1" x14ac:dyDescent="0.3">
      <c r="A801" s="7" t="s">
        <v>2019</v>
      </c>
      <c r="B801" s="7">
        <v>34.56</v>
      </c>
      <c r="C801" s="7">
        <v>5.84</v>
      </c>
      <c r="D801" s="7" t="s">
        <v>39</v>
      </c>
      <c r="E801" s="7" t="s">
        <v>32</v>
      </c>
      <c r="F801" s="7" t="s">
        <v>99</v>
      </c>
      <c r="G801" s="7">
        <v>1</v>
      </c>
      <c r="H801" s="7" t="s">
        <v>32</v>
      </c>
    </row>
    <row r="802" spans="1:8" ht="14.25" customHeight="1" x14ac:dyDescent="0.3">
      <c r="A802" s="7" t="s">
        <v>2021</v>
      </c>
      <c r="B802" s="7">
        <v>28.2</v>
      </c>
      <c r="C802" s="7">
        <v>7.19</v>
      </c>
      <c r="D802" s="7" t="s">
        <v>39</v>
      </c>
      <c r="E802" s="7" t="s">
        <v>32</v>
      </c>
      <c r="F802" s="7" t="s">
        <v>32</v>
      </c>
      <c r="G802" s="7">
        <v>2</v>
      </c>
      <c r="H802" s="7" t="s">
        <v>32</v>
      </c>
    </row>
    <row r="803" spans="1:8" ht="14.25" customHeight="1" x14ac:dyDescent="0.3">
      <c r="A803" s="7" t="s">
        <v>2023</v>
      </c>
      <c r="B803" s="7">
        <v>30.43</v>
      </c>
      <c r="C803" s="7">
        <v>9.39</v>
      </c>
      <c r="D803" s="7" t="s">
        <v>32</v>
      </c>
      <c r="E803" s="7" t="s">
        <v>32</v>
      </c>
      <c r="F803" s="7" t="s">
        <v>32</v>
      </c>
      <c r="G803" s="7" t="s">
        <v>37</v>
      </c>
      <c r="H803" s="7" t="s">
        <v>32</v>
      </c>
    </row>
    <row r="804" spans="1:8" ht="14.25" customHeight="1" x14ac:dyDescent="0.3">
      <c r="A804" s="7" t="s">
        <v>2026</v>
      </c>
      <c r="B804" s="7">
        <v>32.395000000000003</v>
      </c>
      <c r="C804" s="7">
        <v>4.2699999999999996</v>
      </c>
      <c r="D804" s="7" t="s">
        <v>39</v>
      </c>
      <c r="E804" s="7" t="s">
        <v>32</v>
      </c>
      <c r="F804" s="7" t="s">
        <v>32</v>
      </c>
      <c r="G804" s="7">
        <v>1</v>
      </c>
      <c r="H804" s="7" t="s">
        <v>32</v>
      </c>
    </row>
    <row r="805" spans="1:8" ht="14.25" customHeight="1" x14ac:dyDescent="0.3">
      <c r="A805" s="7" t="s">
        <v>2028</v>
      </c>
      <c r="B805" s="7">
        <v>24.035</v>
      </c>
      <c r="C805" s="7">
        <v>11.71</v>
      </c>
      <c r="D805" s="7" t="s">
        <v>32</v>
      </c>
      <c r="E805" s="7" t="s">
        <v>32</v>
      </c>
      <c r="F805" s="7" t="s">
        <v>32</v>
      </c>
      <c r="G805" s="7" t="s">
        <v>37</v>
      </c>
      <c r="H805" s="7" t="s">
        <v>32</v>
      </c>
    </row>
    <row r="806" spans="1:8" ht="14.25" customHeight="1" x14ac:dyDescent="0.3">
      <c r="A806" s="7" t="s">
        <v>2031</v>
      </c>
      <c r="B806" s="7">
        <v>37.119999999999997</v>
      </c>
      <c r="C806" s="7">
        <v>5.29</v>
      </c>
      <c r="D806" s="7" t="s">
        <v>32</v>
      </c>
      <c r="E806" s="7" t="s">
        <v>32</v>
      </c>
      <c r="F806" s="7" t="s">
        <v>32</v>
      </c>
      <c r="G806" s="7">
        <v>2</v>
      </c>
      <c r="H806" s="7" t="s">
        <v>32</v>
      </c>
    </row>
    <row r="807" spans="1:8" ht="14.25" customHeight="1" x14ac:dyDescent="0.3">
      <c r="A807" s="7" t="s">
        <v>2033</v>
      </c>
      <c r="B807" s="7">
        <v>34.840000000000003</v>
      </c>
      <c r="C807" s="7">
        <v>6</v>
      </c>
      <c r="D807" s="7" t="s">
        <v>39</v>
      </c>
      <c r="E807" s="7" t="s">
        <v>32</v>
      </c>
      <c r="F807" s="7" t="s">
        <v>99</v>
      </c>
      <c r="G807" s="7">
        <v>1</v>
      </c>
      <c r="H807" s="7" t="s">
        <v>32</v>
      </c>
    </row>
    <row r="808" spans="1:8" ht="14.25" customHeight="1" x14ac:dyDescent="0.3">
      <c r="A808" s="7" t="s">
        <v>2036</v>
      </c>
      <c r="B808" s="7">
        <v>29.53</v>
      </c>
      <c r="C808" s="7">
        <v>10.64</v>
      </c>
      <c r="D808" s="7" t="s">
        <v>32</v>
      </c>
      <c r="E808" s="7" t="s">
        <v>32</v>
      </c>
      <c r="F808" s="7" t="s">
        <v>32</v>
      </c>
      <c r="G808" s="7" t="s">
        <v>37</v>
      </c>
      <c r="H808" s="7" t="s">
        <v>32</v>
      </c>
    </row>
    <row r="809" spans="1:8" ht="14.25" customHeight="1" x14ac:dyDescent="0.3">
      <c r="A809" s="7" t="s">
        <v>2038</v>
      </c>
      <c r="B809" s="7">
        <v>42.51</v>
      </c>
      <c r="C809" s="7">
        <v>8.2100000000000009</v>
      </c>
      <c r="D809" s="7" t="s">
        <v>39</v>
      </c>
      <c r="E809" s="7" t="s">
        <v>32</v>
      </c>
      <c r="F809" s="7" t="s">
        <v>32</v>
      </c>
      <c r="G809" s="7" t="s">
        <v>37</v>
      </c>
      <c r="H809" s="7" t="s">
        <v>32</v>
      </c>
    </row>
    <row r="810" spans="1:8" ht="14.25" customHeight="1" x14ac:dyDescent="0.3">
      <c r="A810" s="7" t="s">
        <v>2041</v>
      </c>
      <c r="B810" s="7">
        <v>38.14</v>
      </c>
      <c r="C810" s="7">
        <v>5.58</v>
      </c>
      <c r="D810" s="7" t="s">
        <v>32</v>
      </c>
      <c r="E810" s="7" t="s">
        <v>32</v>
      </c>
      <c r="F810" s="7" t="s">
        <v>99</v>
      </c>
      <c r="G810" s="7">
        <v>1</v>
      </c>
      <c r="H810" s="7" t="s">
        <v>32</v>
      </c>
    </row>
    <row r="811" spans="1:8" ht="14.25" customHeight="1" x14ac:dyDescent="0.3">
      <c r="A811" s="7" t="s">
        <v>2043</v>
      </c>
      <c r="B811" s="7">
        <v>39.93</v>
      </c>
      <c r="C811" s="7">
        <v>8.75</v>
      </c>
      <c r="D811" s="7" t="s">
        <v>32</v>
      </c>
      <c r="E811" s="7" t="s">
        <v>32</v>
      </c>
      <c r="F811" s="7" t="s">
        <v>32</v>
      </c>
      <c r="G811" s="7" t="s">
        <v>37</v>
      </c>
      <c r="H811" s="7" t="s">
        <v>32</v>
      </c>
    </row>
    <row r="812" spans="1:8" ht="14.25" customHeight="1" x14ac:dyDescent="0.3">
      <c r="A812" s="7" t="s">
        <v>2046</v>
      </c>
      <c r="B812" s="7">
        <v>38.83</v>
      </c>
      <c r="C812" s="7">
        <v>11.86</v>
      </c>
      <c r="D812" s="7" t="s">
        <v>32</v>
      </c>
      <c r="E812" s="7" t="s">
        <v>32</v>
      </c>
      <c r="F812" s="7" t="s">
        <v>32</v>
      </c>
      <c r="G812" s="7" t="s">
        <v>37</v>
      </c>
      <c r="H812" s="7" t="s">
        <v>32</v>
      </c>
    </row>
    <row r="813" spans="1:8" ht="14.25" customHeight="1" x14ac:dyDescent="0.3">
      <c r="A813" s="7" t="s">
        <v>2048</v>
      </c>
      <c r="B813" s="7">
        <v>37.4</v>
      </c>
      <c r="C813" s="7">
        <v>11.46</v>
      </c>
      <c r="D813" s="7" t="s">
        <v>32</v>
      </c>
      <c r="E813" s="7" t="s">
        <v>32</v>
      </c>
      <c r="F813" s="7" t="s">
        <v>32</v>
      </c>
      <c r="G813" s="7" t="s">
        <v>37</v>
      </c>
      <c r="H813" s="7" t="s">
        <v>32</v>
      </c>
    </row>
    <row r="814" spans="1:8" ht="14.25" customHeight="1" x14ac:dyDescent="0.3">
      <c r="A814" s="7" t="s">
        <v>2050</v>
      </c>
      <c r="B814" s="7">
        <v>21.4</v>
      </c>
      <c r="C814" s="7">
        <v>9.0299999999999994</v>
      </c>
      <c r="D814" s="7" t="s">
        <v>32</v>
      </c>
      <c r="E814" s="7" t="s">
        <v>32</v>
      </c>
      <c r="F814" s="7" t="s">
        <v>32</v>
      </c>
      <c r="G814" s="7" t="s">
        <v>37</v>
      </c>
      <c r="H814" s="7" t="s">
        <v>32</v>
      </c>
    </row>
    <row r="815" spans="1:8" ht="14.25" customHeight="1" x14ac:dyDescent="0.3">
      <c r="A815" s="7" t="s">
        <v>2053</v>
      </c>
      <c r="B815" s="7">
        <v>38.380000000000003</v>
      </c>
      <c r="C815" s="7">
        <v>8.26</v>
      </c>
      <c r="D815" s="7" t="s">
        <v>39</v>
      </c>
      <c r="E815" s="7" t="s">
        <v>32</v>
      </c>
      <c r="F815" s="7" t="s">
        <v>32</v>
      </c>
      <c r="G815" s="7">
        <v>2</v>
      </c>
      <c r="H815" s="7" t="s">
        <v>32</v>
      </c>
    </row>
    <row r="816" spans="1:8" ht="14.25" customHeight="1" x14ac:dyDescent="0.3">
      <c r="A816" s="7" t="s">
        <v>2055</v>
      </c>
      <c r="B816" s="7">
        <v>33.659999999999997</v>
      </c>
      <c r="C816" s="7">
        <v>5.42</v>
      </c>
      <c r="D816" s="7" t="s">
        <v>39</v>
      </c>
      <c r="E816" s="7" t="s">
        <v>32</v>
      </c>
      <c r="F816" s="7" t="s">
        <v>32</v>
      </c>
      <c r="G816" s="7">
        <v>2</v>
      </c>
      <c r="H816" s="7" t="s">
        <v>32</v>
      </c>
    </row>
    <row r="817" spans="1:8" ht="14.25" customHeight="1" x14ac:dyDescent="0.3">
      <c r="A817" s="7" t="s">
        <v>2058</v>
      </c>
      <c r="B817" s="7">
        <v>31.79</v>
      </c>
      <c r="C817" s="7">
        <v>11.33</v>
      </c>
      <c r="D817" s="7" t="s">
        <v>39</v>
      </c>
      <c r="E817" s="7" t="s">
        <v>32</v>
      </c>
      <c r="F817" s="7" t="s">
        <v>99</v>
      </c>
      <c r="G817" s="7">
        <v>1</v>
      </c>
      <c r="H817" s="7" t="s">
        <v>32</v>
      </c>
    </row>
    <row r="818" spans="1:8" ht="14.25" customHeight="1" x14ac:dyDescent="0.3">
      <c r="A818" s="7" t="s">
        <v>2060</v>
      </c>
      <c r="B818" s="7">
        <v>29.7</v>
      </c>
      <c r="C818" s="7">
        <v>7.69</v>
      </c>
      <c r="D818" s="7" t="s">
        <v>39</v>
      </c>
      <c r="E818" s="7" t="s">
        <v>32</v>
      </c>
      <c r="F818" s="7" t="s">
        <v>99</v>
      </c>
      <c r="G818" s="7">
        <v>1</v>
      </c>
      <c r="H818" s="7" t="s">
        <v>32</v>
      </c>
    </row>
    <row r="819" spans="1:8" ht="14.25" customHeight="1" x14ac:dyDescent="0.3">
      <c r="A819" s="7" t="s">
        <v>2063</v>
      </c>
      <c r="B819" s="7">
        <v>25.46</v>
      </c>
      <c r="C819" s="7">
        <v>8.77</v>
      </c>
      <c r="D819" s="7" t="s">
        <v>39</v>
      </c>
      <c r="E819" s="7" t="s">
        <v>32</v>
      </c>
      <c r="F819" s="7" t="s">
        <v>99</v>
      </c>
      <c r="G819" s="7">
        <v>1</v>
      </c>
      <c r="H819" s="7" t="s">
        <v>32</v>
      </c>
    </row>
    <row r="820" spans="1:8" ht="14.25" customHeight="1" x14ac:dyDescent="0.3">
      <c r="A820" s="7" t="s">
        <v>2065</v>
      </c>
      <c r="B820" s="7">
        <v>39.14</v>
      </c>
      <c r="C820" s="7">
        <v>4.91</v>
      </c>
      <c r="D820" s="7" t="s">
        <v>32</v>
      </c>
      <c r="E820" s="7" t="s">
        <v>39</v>
      </c>
      <c r="F820" s="7" t="s">
        <v>32</v>
      </c>
      <c r="G820" s="7">
        <v>1</v>
      </c>
      <c r="H820" s="7" t="s">
        <v>32</v>
      </c>
    </row>
    <row r="821" spans="1:8" ht="14.25" customHeight="1" x14ac:dyDescent="0.3">
      <c r="A821" s="7" t="s">
        <v>2068</v>
      </c>
      <c r="B821" s="7">
        <v>41.2</v>
      </c>
      <c r="C821" s="7">
        <v>4.95</v>
      </c>
      <c r="D821" s="7" t="s">
        <v>32</v>
      </c>
      <c r="E821" s="7" t="s">
        <v>32</v>
      </c>
      <c r="F821" s="7" t="s">
        <v>32</v>
      </c>
      <c r="G821" s="7">
        <v>1</v>
      </c>
      <c r="H821" s="7" t="s">
        <v>32</v>
      </c>
    </row>
    <row r="822" spans="1:8" ht="14.25" customHeight="1" x14ac:dyDescent="0.3">
      <c r="A822" s="7" t="s">
        <v>2070</v>
      </c>
      <c r="B822" s="7">
        <v>28.81</v>
      </c>
      <c r="C822" s="7">
        <v>10.8</v>
      </c>
      <c r="D822" s="7" t="s">
        <v>39</v>
      </c>
      <c r="E822" s="7" t="s">
        <v>32</v>
      </c>
      <c r="F822" s="7" t="s">
        <v>99</v>
      </c>
      <c r="G822" s="7">
        <v>1</v>
      </c>
      <c r="H822" s="7" t="s">
        <v>32</v>
      </c>
    </row>
    <row r="823" spans="1:8" ht="14.25" customHeight="1" x14ac:dyDescent="0.3">
      <c r="A823" s="7" t="s">
        <v>2072</v>
      </c>
      <c r="B823" s="7">
        <v>37.409999999999997</v>
      </c>
      <c r="C823" s="7">
        <v>7.21</v>
      </c>
      <c r="D823" s="7" t="s">
        <v>32</v>
      </c>
      <c r="E823" s="7" t="s">
        <v>32</v>
      </c>
      <c r="F823" s="7" t="s">
        <v>32</v>
      </c>
      <c r="G823" s="7">
        <v>2</v>
      </c>
      <c r="H823" s="7" t="s">
        <v>32</v>
      </c>
    </row>
    <row r="824" spans="1:8" ht="14.25" customHeight="1" x14ac:dyDescent="0.3">
      <c r="A824" s="7" t="s">
        <v>2075</v>
      </c>
      <c r="B824" s="7">
        <v>52.54</v>
      </c>
      <c r="C824" s="7">
        <v>5.12</v>
      </c>
      <c r="D824" s="7" t="s">
        <v>32</v>
      </c>
      <c r="E824" s="7" t="s">
        <v>32</v>
      </c>
      <c r="F824" s="7" t="s">
        <v>99</v>
      </c>
      <c r="G824" s="7">
        <v>1</v>
      </c>
      <c r="H824" s="7" t="s">
        <v>32</v>
      </c>
    </row>
    <row r="825" spans="1:8" ht="14.25" customHeight="1" x14ac:dyDescent="0.3">
      <c r="A825" s="7" t="s">
        <v>2077</v>
      </c>
      <c r="B825" s="7">
        <v>17.29</v>
      </c>
      <c r="C825" s="7">
        <v>4.62</v>
      </c>
      <c r="D825" s="7" t="s">
        <v>32</v>
      </c>
      <c r="E825" s="7" t="s">
        <v>39</v>
      </c>
      <c r="F825" s="7" t="s">
        <v>32</v>
      </c>
      <c r="G825" s="7">
        <v>1</v>
      </c>
      <c r="H825" s="7" t="s">
        <v>39</v>
      </c>
    </row>
    <row r="826" spans="1:8" ht="14.25" customHeight="1" x14ac:dyDescent="0.3">
      <c r="A826" s="7" t="s">
        <v>2079</v>
      </c>
      <c r="B826" s="7">
        <v>31.74</v>
      </c>
      <c r="C826" s="7">
        <v>7.68</v>
      </c>
      <c r="D826" s="7" t="s">
        <v>39</v>
      </c>
      <c r="E826" s="7" t="s">
        <v>32</v>
      </c>
      <c r="F826" s="7" t="s">
        <v>32</v>
      </c>
      <c r="G826" s="7" t="s">
        <v>37</v>
      </c>
      <c r="H826" s="7" t="s">
        <v>32</v>
      </c>
    </row>
    <row r="827" spans="1:8" ht="14.25" customHeight="1" x14ac:dyDescent="0.3">
      <c r="A827" s="7" t="s">
        <v>2081</v>
      </c>
      <c r="B827" s="7">
        <v>26.504999999999999</v>
      </c>
      <c r="C827" s="7">
        <v>6.79</v>
      </c>
      <c r="D827" s="7" t="s">
        <v>39</v>
      </c>
      <c r="E827" s="7" t="s">
        <v>32</v>
      </c>
      <c r="F827" s="7" t="s">
        <v>99</v>
      </c>
      <c r="G827" s="7">
        <v>1</v>
      </c>
      <c r="H827" s="7" t="s">
        <v>32</v>
      </c>
    </row>
    <row r="828" spans="1:8" ht="14.25" customHeight="1" x14ac:dyDescent="0.3">
      <c r="A828" s="7" t="s">
        <v>2084</v>
      </c>
      <c r="B828" s="7">
        <v>36.479999999999997</v>
      </c>
      <c r="C828" s="7">
        <v>11.09</v>
      </c>
      <c r="D828" s="7" t="s">
        <v>32</v>
      </c>
      <c r="E828" s="7" t="s">
        <v>32</v>
      </c>
      <c r="F828" s="7" t="s">
        <v>32</v>
      </c>
      <c r="G828" s="7" t="s">
        <v>37</v>
      </c>
      <c r="H828" s="7" t="s">
        <v>32</v>
      </c>
    </row>
    <row r="829" spans="1:8" ht="14.25" customHeight="1" x14ac:dyDescent="0.3">
      <c r="A829" s="7" t="s">
        <v>2086</v>
      </c>
      <c r="B829" s="7">
        <v>39.159999999999997</v>
      </c>
      <c r="C829" s="7">
        <v>5.24</v>
      </c>
      <c r="D829" s="7" t="s">
        <v>39</v>
      </c>
      <c r="E829" s="7" t="s">
        <v>32</v>
      </c>
      <c r="F829" s="7" t="s">
        <v>99</v>
      </c>
      <c r="G829" s="7">
        <v>1</v>
      </c>
      <c r="H829" s="7" t="s">
        <v>32</v>
      </c>
    </row>
    <row r="830" spans="1:8" ht="14.25" customHeight="1" x14ac:dyDescent="0.3">
      <c r="A830" s="7" t="s">
        <v>2088</v>
      </c>
      <c r="B830" s="7">
        <v>28.22</v>
      </c>
      <c r="C830" s="7">
        <v>7.51</v>
      </c>
      <c r="D830" s="7" t="s">
        <v>39</v>
      </c>
      <c r="E830" s="7" t="s">
        <v>32</v>
      </c>
      <c r="F830" s="7" t="s">
        <v>99</v>
      </c>
      <c r="G830" s="7">
        <v>1</v>
      </c>
      <c r="H830" s="7" t="s">
        <v>32</v>
      </c>
    </row>
    <row r="831" spans="1:8" ht="14.25" customHeight="1" x14ac:dyDescent="0.3">
      <c r="A831" s="7" t="s">
        <v>2091</v>
      </c>
      <c r="B831" s="7">
        <v>35</v>
      </c>
      <c r="C831" s="7">
        <v>4.13</v>
      </c>
      <c r="D831" s="7" t="s">
        <v>32</v>
      </c>
      <c r="E831" s="7" t="s">
        <v>32</v>
      </c>
      <c r="F831" s="7" t="s">
        <v>32</v>
      </c>
      <c r="G831" s="7">
        <v>2</v>
      </c>
      <c r="H831" s="7" t="s">
        <v>32</v>
      </c>
    </row>
    <row r="832" spans="1:8" ht="14.25" customHeight="1" x14ac:dyDescent="0.3">
      <c r="A832" s="7" t="s">
        <v>2093</v>
      </c>
      <c r="B832" s="7">
        <v>36.24</v>
      </c>
      <c r="C832" s="7">
        <v>8.3800000000000008</v>
      </c>
      <c r="D832" s="7" t="s">
        <v>39</v>
      </c>
      <c r="E832" s="7" t="s">
        <v>32</v>
      </c>
      <c r="F832" s="7" t="s">
        <v>32</v>
      </c>
      <c r="G832" s="7">
        <v>1</v>
      </c>
      <c r="H832" s="7" t="s">
        <v>32</v>
      </c>
    </row>
    <row r="833" spans="1:8" ht="14.25" customHeight="1" x14ac:dyDescent="0.3">
      <c r="A833" s="7" t="s">
        <v>2095</v>
      </c>
      <c r="B833" s="7">
        <v>36.954999999999998</v>
      </c>
      <c r="C833" s="7">
        <v>8.07</v>
      </c>
      <c r="D833" s="7" t="s">
        <v>32</v>
      </c>
      <c r="E833" s="7" t="s">
        <v>32</v>
      </c>
      <c r="F833" s="7" t="s">
        <v>32</v>
      </c>
      <c r="G833" s="7" t="s">
        <v>37</v>
      </c>
      <c r="H833" s="7" t="s">
        <v>32</v>
      </c>
    </row>
    <row r="834" spans="1:8" ht="14.25" customHeight="1" x14ac:dyDescent="0.3">
      <c r="A834" s="7" t="s">
        <v>2098</v>
      </c>
      <c r="B834" s="7">
        <v>29.64</v>
      </c>
      <c r="C834" s="7">
        <v>8.9499999999999993</v>
      </c>
      <c r="D834" s="7" t="s">
        <v>32</v>
      </c>
      <c r="E834" s="7" t="s">
        <v>32</v>
      </c>
      <c r="F834" s="7" t="s">
        <v>32</v>
      </c>
      <c r="G834" s="7" t="s">
        <v>37</v>
      </c>
      <c r="H834" s="7" t="s">
        <v>32</v>
      </c>
    </row>
    <row r="835" spans="1:8" ht="14.25" customHeight="1" x14ac:dyDescent="0.3">
      <c r="A835" s="7" t="s">
        <v>2100</v>
      </c>
      <c r="B835" s="7">
        <v>42.74</v>
      </c>
      <c r="C835" s="7">
        <v>6.31</v>
      </c>
      <c r="D835" s="7" t="s">
        <v>39</v>
      </c>
      <c r="E835" s="7" t="s">
        <v>32</v>
      </c>
      <c r="F835" s="7" t="s">
        <v>32</v>
      </c>
      <c r="G835" s="7">
        <v>1</v>
      </c>
      <c r="H835" s="7" t="s">
        <v>32</v>
      </c>
    </row>
    <row r="836" spans="1:8" ht="14.25" customHeight="1" x14ac:dyDescent="0.3">
      <c r="A836" s="7" t="s">
        <v>2102</v>
      </c>
      <c r="B836" s="7">
        <v>36.130000000000003</v>
      </c>
      <c r="C836" s="7">
        <v>7.19</v>
      </c>
      <c r="D836" s="7" t="s">
        <v>39</v>
      </c>
      <c r="E836" s="7" t="s">
        <v>32</v>
      </c>
      <c r="F836" s="7" t="s">
        <v>32</v>
      </c>
      <c r="G836" s="7">
        <v>2</v>
      </c>
      <c r="H836" s="7" t="s">
        <v>32</v>
      </c>
    </row>
    <row r="837" spans="1:8" ht="14.25" customHeight="1" x14ac:dyDescent="0.3">
      <c r="A837" s="7" t="s">
        <v>2105</v>
      </c>
      <c r="B837" s="7">
        <v>31.55</v>
      </c>
      <c r="C837" s="7">
        <v>6.11</v>
      </c>
      <c r="D837" s="7" t="s">
        <v>39</v>
      </c>
      <c r="E837" s="7" t="s">
        <v>32</v>
      </c>
      <c r="F837" s="7" t="s">
        <v>32</v>
      </c>
      <c r="G837" s="7">
        <v>1</v>
      </c>
      <c r="H837" s="7" t="s">
        <v>32</v>
      </c>
    </row>
    <row r="838" spans="1:8" ht="14.25" customHeight="1" x14ac:dyDescent="0.3">
      <c r="A838" s="7" t="s">
        <v>2107</v>
      </c>
      <c r="B838" s="7">
        <v>52.75</v>
      </c>
      <c r="C838" s="7">
        <v>6.02</v>
      </c>
      <c r="D838" s="7" t="s">
        <v>32</v>
      </c>
      <c r="E838" s="7" t="s">
        <v>32</v>
      </c>
      <c r="F838" s="7" t="s">
        <v>32</v>
      </c>
      <c r="G838" s="7">
        <v>1</v>
      </c>
      <c r="H838" s="7" t="s">
        <v>32</v>
      </c>
    </row>
    <row r="839" spans="1:8" ht="14.25" customHeight="1" x14ac:dyDescent="0.3">
      <c r="A839" s="7" t="s">
        <v>2109</v>
      </c>
      <c r="B839" s="7">
        <v>36.67</v>
      </c>
      <c r="C839" s="7">
        <v>11.86</v>
      </c>
      <c r="D839" s="7" t="s">
        <v>32</v>
      </c>
      <c r="E839" s="7" t="s">
        <v>32</v>
      </c>
      <c r="F839" s="7" t="s">
        <v>32</v>
      </c>
      <c r="G839" s="7" t="s">
        <v>37</v>
      </c>
      <c r="H839" s="7" t="s">
        <v>32</v>
      </c>
    </row>
    <row r="840" spans="1:8" ht="14.25" customHeight="1" x14ac:dyDescent="0.3">
      <c r="A840" s="7" t="s">
        <v>2111</v>
      </c>
      <c r="B840" s="7">
        <v>38.06</v>
      </c>
      <c r="C840" s="7">
        <v>8.25</v>
      </c>
      <c r="D840" s="7" t="s">
        <v>32</v>
      </c>
      <c r="E840" s="7" t="s">
        <v>32</v>
      </c>
      <c r="F840" s="7" t="s">
        <v>32</v>
      </c>
      <c r="G840" s="7" t="s">
        <v>37</v>
      </c>
      <c r="H840" s="7" t="s">
        <v>32</v>
      </c>
    </row>
    <row r="841" spans="1:8" ht="14.25" customHeight="1" x14ac:dyDescent="0.3">
      <c r="A841" s="7" t="s">
        <v>2114</v>
      </c>
      <c r="B841" s="7">
        <v>38</v>
      </c>
      <c r="C841" s="7">
        <v>8.1300000000000008</v>
      </c>
      <c r="D841" s="7" t="s">
        <v>32</v>
      </c>
      <c r="E841" s="7" t="s">
        <v>32</v>
      </c>
      <c r="F841" s="7" t="s">
        <v>32</v>
      </c>
      <c r="G841" s="7" t="s">
        <v>37</v>
      </c>
      <c r="H841" s="7" t="s">
        <v>32</v>
      </c>
    </row>
    <row r="842" spans="1:8" ht="14.25" customHeight="1" x14ac:dyDescent="0.3">
      <c r="A842" s="7" t="s">
        <v>2116</v>
      </c>
      <c r="B842" s="7">
        <v>35.1</v>
      </c>
      <c r="C842" s="7">
        <v>10.1</v>
      </c>
      <c r="D842" s="7" t="s">
        <v>32</v>
      </c>
      <c r="E842" s="7" t="s">
        <v>32</v>
      </c>
      <c r="F842" s="7" t="s">
        <v>32</v>
      </c>
      <c r="G842" s="7" t="s">
        <v>37</v>
      </c>
      <c r="H842" s="7" t="s">
        <v>32</v>
      </c>
    </row>
    <row r="843" spans="1:8" ht="14.25" customHeight="1" x14ac:dyDescent="0.3">
      <c r="A843" s="7" t="s">
        <v>2119</v>
      </c>
      <c r="B843" s="7">
        <v>33.82</v>
      </c>
      <c r="C843" s="7">
        <v>5.89</v>
      </c>
      <c r="D843" s="7" t="s">
        <v>39</v>
      </c>
      <c r="E843" s="7" t="s">
        <v>32</v>
      </c>
      <c r="F843" s="7" t="s">
        <v>32</v>
      </c>
      <c r="G843" s="7">
        <v>2</v>
      </c>
      <c r="H843" s="7" t="s">
        <v>32</v>
      </c>
    </row>
    <row r="844" spans="1:8" ht="14.25" customHeight="1" x14ac:dyDescent="0.3">
      <c r="A844" s="7" t="s">
        <v>2121</v>
      </c>
      <c r="B844" s="7">
        <v>37.43</v>
      </c>
      <c r="C844" s="7">
        <v>4.97</v>
      </c>
      <c r="D844" s="7" t="s">
        <v>32</v>
      </c>
      <c r="E844" s="7" t="s">
        <v>32</v>
      </c>
      <c r="F844" s="7" t="s">
        <v>32</v>
      </c>
      <c r="G844" s="7">
        <v>2</v>
      </c>
      <c r="H844" s="7" t="s">
        <v>32</v>
      </c>
    </row>
    <row r="845" spans="1:8" ht="14.25" customHeight="1" x14ac:dyDescent="0.3">
      <c r="A845" s="7" t="s">
        <v>2124</v>
      </c>
      <c r="B845" s="7">
        <v>30.5</v>
      </c>
      <c r="C845" s="7">
        <v>9.9</v>
      </c>
      <c r="D845" s="7" t="s">
        <v>32</v>
      </c>
      <c r="E845" s="7" t="s">
        <v>32</v>
      </c>
      <c r="F845" s="7" t="s">
        <v>32</v>
      </c>
      <c r="G845" s="7" t="s">
        <v>37</v>
      </c>
      <c r="H845" s="7" t="s">
        <v>32</v>
      </c>
    </row>
    <row r="846" spans="1:8" ht="14.25" customHeight="1" x14ac:dyDescent="0.3">
      <c r="A846" s="7" t="s">
        <v>2126</v>
      </c>
      <c r="B846" s="7">
        <v>24.53</v>
      </c>
      <c r="C846" s="7">
        <v>9.0500000000000007</v>
      </c>
      <c r="D846" s="7" t="s">
        <v>32</v>
      </c>
      <c r="E846" s="7" t="s">
        <v>32</v>
      </c>
      <c r="F846" s="7" t="s">
        <v>32</v>
      </c>
      <c r="G846" s="7" t="s">
        <v>37</v>
      </c>
      <c r="H846" s="7" t="s">
        <v>32</v>
      </c>
    </row>
    <row r="847" spans="1:8" ht="14.25" customHeight="1" x14ac:dyDescent="0.3">
      <c r="A847" s="7" t="s">
        <v>2128</v>
      </c>
      <c r="B847" s="7">
        <v>25.74</v>
      </c>
      <c r="C847" s="7">
        <v>10.93</v>
      </c>
      <c r="D847" s="7" t="s">
        <v>32</v>
      </c>
      <c r="E847" s="7" t="s">
        <v>32</v>
      </c>
      <c r="F847" s="7" t="s">
        <v>32</v>
      </c>
      <c r="G847" s="7" t="s">
        <v>37</v>
      </c>
      <c r="H847" s="7" t="s">
        <v>32</v>
      </c>
    </row>
    <row r="848" spans="1:8" ht="14.25" customHeight="1" x14ac:dyDescent="0.3">
      <c r="A848" s="7" t="s">
        <v>2131</v>
      </c>
      <c r="B848" s="7">
        <v>34.08</v>
      </c>
      <c r="C848" s="7">
        <v>7.58</v>
      </c>
      <c r="D848" s="7" t="s">
        <v>39</v>
      </c>
      <c r="E848" s="7" t="s">
        <v>32</v>
      </c>
      <c r="F848" s="7" t="s">
        <v>32</v>
      </c>
      <c r="G848" s="7">
        <v>2</v>
      </c>
      <c r="H848" s="7" t="s">
        <v>32</v>
      </c>
    </row>
    <row r="849" spans="1:8" ht="14.25" customHeight="1" x14ac:dyDescent="0.3">
      <c r="A849" s="7" t="s">
        <v>2133</v>
      </c>
      <c r="B849" s="7">
        <v>31.35</v>
      </c>
      <c r="C849" s="7">
        <v>11</v>
      </c>
      <c r="D849" s="7" t="s">
        <v>39</v>
      </c>
      <c r="E849" s="7" t="s">
        <v>32</v>
      </c>
      <c r="F849" s="7" t="s">
        <v>99</v>
      </c>
      <c r="G849" s="7">
        <v>1</v>
      </c>
      <c r="H849" s="7" t="s">
        <v>32</v>
      </c>
    </row>
    <row r="850" spans="1:8" ht="14.25" customHeight="1" x14ac:dyDescent="0.3">
      <c r="A850" s="7" t="s">
        <v>2136</v>
      </c>
      <c r="B850" s="7">
        <v>26.79</v>
      </c>
      <c r="C850" s="7">
        <v>5.0599999999999996</v>
      </c>
      <c r="D850" s="7" t="s">
        <v>32</v>
      </c>
      <c r="E850" s="7" t="s">
        <v>32</v>
      </c>
      <c r="F850" s="7" t="s">
        <v>32</v>
      </c>
      <c r="G850" s="7">
        <v>1</v>
      </c>
      <c r="H850" s="7" t="s">
        <v>32</v>
      </c>
    </row>
    <row r="851" spans="1:8" ht="14.25" customHeight="1" x14ac:dyDescent="0.3">
      <c r="A851" s="7" t="s">
        <v>2138</v>
      </c>
      <c r="B851" s="7">
        <v>42.78</v>
      </c>
      <c r="C851" s="7">
        <v>6.11</v>
      </c>
      <c r="D851" s="7" t="s">
        <v>39</v>
      </c>
      <c r="E851" s="7" t="s">
        <v>32</v>
      </c>
      <c r="F851" s="7" t="s">
        <v>32</v>
      </c>
      <c r="G851" s="7">
        <v>1</v>
      </c>
      <c r="H851" s="7" t="s">
        <v>32</v>
      </c>
    </row>
    <row r="852" spans="1:8" ht="14.25" customHeight="1" x14ac:dyDescent="0.3">
      <c r="A852" s="7" t="s">
        <v>2141</v>
      </c>
      <c r="B852" s="7">
        <v>46.75</v>
      </c>
      <c r="C852" s="7">
        <v>6.66</v>
      </c>
      <c r="D852" s="7" t="s">
        <v>39</v>
      </c>
      <c r="E852" s="7" t="s">
        <v>32</v>
      </c>
      <c r="F852" s="7" t="s">
        <v>32</v>
      </c>
      <c r="G852" s="7">
        <v>2</v>
      </c>
      <c r="H852" s="7" t="s">
        <v>32</v>
      </c>
    </row>
    <row r="853" spans="1:8" ht="14.25" customHeight="1" x14ac:dyDescent="0.3">
      <c r="A853" s="7" t="s">
        <v>2143</v>
      </c>
      <c r="B853" s="7">
        <v>32.15</v>
      </c>
      <c r="C853" s="7">
        <v>4.0199999999999996</v>
      </c>
      <c r="D853" s="7" t="s">
        <v>39</v>
      </c>
      <c r="E853" s="7" t="s">
        <v>32</v>
      </c>
      <c r="F853" s="7" t="s">
        <v>99</v>
      </c>
      <c r="G853" s="7">
        <v>1</v>
      </c>
      <c r="H853" s="7" t="s">
        <v>32</v>
      </c>
    </row>
    <row r="854" spans="1:8" ht="14.25" customHeight="1" x14ac:dyDescent="0.3">
      <c r="A854" s="7" t="s">
        <v>2145</v>
      </c>
      <c r="B854" s="7">
        <v>43.4</v>
      </c>
      <c r="C854" s="7">
        <v>8.81</v>
      </c>
      <c r="D854" s="7" t="s">
        <v>39</v>
      </c>
      <c r="E854" s="7" t="s">
        <v>32</v>
      </c>
      <c r="F854" s="7" t="s">
        <v>32</v>
      </c>
      <c r="G854" s="7">
        <v>2</v>
      </c>
      <c r="H854" s="7" t="s">
        <v>32</v>
      </c>
    </row>
    <row r="855" spans="1:8" ht="14.25" customHeight="1" x14ac:dyDescent="0.3">
      <c r="A855" s="7" t="s">
        <v>2148</v>
      </c>
      <c r="B855" s="7">
        <v>31.57</v>
      </c>
      <c r="C855" s="7">
        <v>7.92</v>
      </c>
      <c r="D855" s="7" t="s">
        <v>39</v>
      </c>
      <c r="E855" s="7" t="s">
        <v>32</v>
      </c>
      <c r="F855" s="7" t="s">
        <v>32</v>
      </c>
      <c r="G855" s="7">
        <v>2</v>
      </c>
      <c r="H855" s="7" t="s">
        <v>32</v>
      </c>
    </row>
    <row r="856" spans="1:8" ht="14.25" customHeight="1" x14ac:dyDescent="0.3">
      <c r="A856" s="7" t="s">
        <v>2150</v>
      </c>
      <c r="B856" s="7">
        <v>24.32</v>
      </c>
      <c r="C856" s="7">
        <v>7.48</v>
      </c>
      <c r="D856" s="7" t="s">
        <v>32</v>
      </c>
      <c r="E856" s="7" t="s">
        <v>32</v>
      </c>
      <c r="F856" s="7" t="s">
        <v>32</v>
      </c>
      <c r="G856" s="7" t="s">
        <v>37</v>
      </c>
      <c r="H856" s="7" t="s">
        <v>32</v>
      </c>
    </row>
    <row r="857" spans="1:8" ht="14.25" customHeight="1" x14ac:dyDescent="0.3">
      <c r="A857" s="7" t="s">
        <v>2153</v>
      </c>
      <c r="B857" s="7">
        <v>31.07</v>
      </c>
      <c r="C857" s="7">
        <v>4.62</v>
      </c>
      <c r="D857" s="7" t="s">
        <v>39</v>
      </c>
      <c r="E857" s="7" t="s">
        <v>32</v>
      </c>
      <c r="F857" s="7" t="s">
        <v>32</v>
      </c>
      <c r="G857" s="7">
        <v>2</v>
      </c>
      <c r="H857" s="7" t="s">
        <v>32</v>
      </c>
    </row>
    <row r="858" spans="1:8" ht="14.25" customHeight="1" x14ac:dyDescent="0.3">
      <c r="A858" s="7" t="s">
        <v>2155</v>
      </c>
      <c r="B858" s="7">
        <v>35.814999999999998</v>
      </c>
      <c r="C858" s="7">
        <v>8.4700000000000006</v>
      </c>
      <c r="D858" s="7" t="s">
        <v>32</v>
      </c>
      <c r="E858" s="7" t="s">
        <v>32</v>
      </c>
      <c r="F858" s="7" t="s">
        <v>32</v>
      </c>
      <c r="G858" s="7" t="s">
        <v>37</v>
      </c>
      <c r="H858" s="7" t="s">
        <v>32</v>
      </c>
    </row>
    <row r="859" spans="1:8" ht="14.25" customHeight="1" x14ac:dyDescent="0.3">
      <c r="A859" s="7" t="s">
        <v>2157</v>
      </c>
      <c r="B859" s="7">
        <v>40.81</v>
      </c>
      <c r="C859" s="7">
        <v>10.58</v>
      </c>
      <c r="D859" s="7" t="s">
        <v>39</v>
      </c>
      <c r="E859" s="7" t="s">
        <v>32</v>
      </c>
      <c r="F859" s="7" t="s">
        <v>32</v>
      </c>
      <c r="G859" s="7" t="s">
        <v>37</v>
      </c>
      <c r="H859" s="7" t="s">
        <v>32</v>
      </c>
    </row>
    <row r="860" spans="1:8" ht="14.25" customHeight="1" x14ac:dyDescent="0.3">
      <c r="A860" s="7" t="s">
        <v>2160</v>
      </c>
      <c r="B860" s="7">
        <v>24.605</v>
      </c>
      <c r="C860" s="7">
        <v>7.48</v>
      </c>
      <c r="D860" s="7" t="s">
        <v>32</v>
      </c>
      <c r="E860" s="7" t="s">
        <v>32</v>
      </c>
      <c r="F860" s="7" t="s">
        <v>32</v>
      </c>
      <c r="G860" s="7" t="s">
        <v>37</v>
      </c>
      <c r="H860" s="7" t="s">
        <v>32</v>
      </c>
    </row>
    <row r="861" spans="1:8" ht="14.25" customHeight="1" x14ac:dyDescent="0.3">
      <c r="A861" s="7" t="s">
        <v>2162</v>
      </c>
      <c r="B861" s="7">
        <v>21.47</v>
      </c>
      <c r="C861" s="7">
        <v>7.82</v>
      </c>
      <c r="D861" s="7" t="s">
        <v>32</v>
      </c>
      <c r="E861" s="7" t="s">
        <v>32</v>
      </c>
      <c r="F861" s="7" t="s">
        <v>32</v>
      </c>
      <c r="G861" s="7" t="s">
        <v>37</v>
      </c>
      <c r="H861" s="7" t="s">
        <v>32</v>
      </c>
    </row>
    <row r="862" spans="1:8" ht="14.25" customHeight="1" x14ac:dyDescent="0.3">
      <c r="A862" s="7" t="s">
        <v>2165</v>
      </c>
      <c r="B862" s="7">
        <v>52.89</v>
      </c>
      <c r="C862" s="7">
        <v>4.96</v>
      </c>
      <c r="D862" s="7" t="s">
        <v>39</v>
      </c>
      <c r="E862" s="7" t="s">
        <v>32</v>
      </c>
      <c r="F862" s="7" t="s">
        <v>32</v>
      </c>
      <c r="G862" s="7">
        <v>1</v>
      </c>
      <c r="H862" s="7" t="s">
        <v>32</v>
      </c>
    </row>
    <row r="863" spans="1:8" ht="14.25" customHeight="1" x14ac:dyDescent="0.3">
      <c r="A863" s="7" t="s">
        <v>2167</v>
      </c>
      <c r="B863" s="7">
        <v>32.965000000000003</v>
      </c>
      <c r="C863" s="7">
        <v>6.15</v>
      </c>
      <c r="D863" s="7" t="s">
        <v>39</v>
      </c>
      <c r="E863" s="7" t="s">
        <v>32</v>
      </c>
      <c r="F863" s="7" t="s">
        <v>32</v>
      </c>
      <c r="G863" s="7">
        <v>1</v>
      </c>
      <c r="H863" s="7" t="s">
        <v>32</v>
      </c>
    </row>
    <row r="864" spans="1:8" ht="14.25" customHeight="1" x14ac:dyDescent="0.3">
      <c r="A864" s="7" t="s">
        <v>2170</v>
      </c>
      <c r="B864" s="7">
        <v>36.799999999999997</v>
      </c>
      <c r="C864" s="7">
        <v>4.62</v>
      </c>
      <c r="D864" s="7" t="s">
        <v>32</v>
      </c>
      <c r="E864" s="7" t="s">
        <v>32</v>
      </c>
      <c r="F864" s="7" t="s">
        <v>99</v>
      </c>
      <c r="G864" s="7">
        <v>1</v>
      </c>
      <c r="H864" s="7" t="s">
        <v>32</v>
      </c>
    </row>
    <row r="865" spans="1:8" ht="14.25" customHeight="1" x14ac:dyDescent="0.3">
      <c r="A865" s="7" t="s">
        <v>2172</v>
      </c>
      <c r="B865" s="7">
        <v>34.299999999999997</v>
      </c>
      <c r="C865" s="7">
        <v>4.87</v>
      </c>
      <c r="D865" s="7" t="s">
        <v>32</v>
      </c>
      <c r="E865" s="7" t="s">
        <v>32</v>
      </c>
      <c r="F865" s="7" t="s">
        <v>32</v>
      </c>
      <c r="G865" s="7">
        <v>2</v>
      </c>
      <c r="H865" s="7" t="s">
        <v>32</v>
      </c>
    </row>
    <row r="866" spans="1:8" ht="14.25" customHeight="1" x14ac:dyDescent="0.3">
      <c r="A866" s="7" t="s">
        <v>2174</v>
      </c>
      <c r="B866" s="7">
        <v>35.244999999999997</v>
      </c>
      <c r="C866" s="7">
        <v>4.63</v>
      </c>
      <c r="D866" s="7" t="s">
        <v>32</v>
      </c>
      <c r="E866" s="7" t="s">
        <v>32</v>
      </c>
      <c r="F866" s="7" t="s">
        <v>32</v>
      </c>
      <c r="G866" s="7" t="s">
        <v>37</v>
      </c>
      <c r="H866" s="7" t="s">
        <v>32</v>
      </c>
    </row>
    <row r="867" spans="1:8" ht="14.25" customHeight="1" x14ac:dyDescent="0.3">
      <c r="A867" s="7" t="s">
        <v>2177</v>
      </c>
      <c r="B867" s="7">
        <v>26.23</v>
      </c>
      <c r="C867" s="7">
        <v>11.93</v>
      </c>
      <c r="D867" s="7" t="s">
        <v>32</v>
      </c>
      <c r="E867" s="7" t="s">
        <v>32</v>
      </c>
      <c r="F867" s="7" t="s">
        <v>32</v>
      </c>
      <c r="G867" s="7" t="s">
        <v>37</v>
      </c>
      <c r="H867" s="7" t="s">
        <v>32</v>
      </c>
    </row>
    <row r="868" spans="1:8" ht="14.25" customHeight="1" x14ac:dyDescent="0.3">
      <c r="A868" s="7" t="s">
        <v>2179</v>
      </c>
      <c r="B868" s="7">
        <v>36.1</v>
      </c>
      <c r="C868" s="7">
        <v>5.65</v>
      </c>
      <c r="D868" s="7" t="s">
        <v>39</v>
      </c>
      <c r="E868" s="7" t="s">
        <v>32</v>
      </c>
      <c r="F868" s="7" t="s">
        <v>32</v>
      </c>
      <c r="G868" s="7">
        <v>2</v>
      </c>
      <c r="H868" s="7" t="s">
        <v>32</v>
      </c>
    </row>
    <row r="869" spans="1:8" ht="14.25" customHeight="1" x14ac:dyDescent="0.3">
      <c r="A869" s="7" t="s">
        <v>2182</v>
      </c>
      <c r="B869" s="7">
        <v>37.1</v>
      </c>
      <c r="C869" s="7">
        <v>11.21</v>
      </c>
      <c r="D869" s="7" t="s">
        <v>39</v>
      </c>
      <c r="E869" s="7" t="s">
        <v>32</v>
      </c>
      <c r="F869" s="7" t="s">
        <v>99</v>
      </c>
      <c r="G869" s="7">
        <v>1</v>
      </c>
      <c r="H869" s="7" t="s">
        <v>32</v>
      </c>
    </row>
    <row r="870" spans="1:8" ht="14.25" customHeight="1" x14ac:dyDescent="0.3">
      <c r="A870" s="7" t="s">
        <v>2184</v>
      </c>
      <c r="B870" s="7">
        <v>27.5</v>
      </c>
      <c r="C870" s="7">
        <v>10.62</v>
      </c>
      <c r="D870" s="7" t="s">
        <v>39</v>
      </c>
      <c r="E870" s="7" t="s">
        <v>32</v>
      </c>
      <c r="F870" s="7" t="s">
        <v>99</v>
      </c>
      <c r="G870" s="7">
        <v>1</v>
      </c>
      <c r="H870" s="7" t="s">
        <v>32</v>
      </c>
    </row>
    <row r="871" spans="1:8" ht="14.25" customHeight="1" x14ac:dyDescent="0.3">
      <c r="A871" s="7" t="s">
        <v>2187</v>
      </c>
      <c r="B871" s="7">
        <v>24.7</v>
      </c>
      <c r="C871" s="7">
        <v>10.7</v>
      </c>
      <c r="D871" s="7" t="s">
        <v>39</v>
      </c>
      <c r="E871" s="7" t="s">
        <v>32</v>
      </c>
      <c r="F871" s="7" t="s">
        <v>99</v>
      </c>
      <c r="G871" s="7">
        <v>1</v>
      </c>
      <c r="H871" s="7" t="s">
        <v>32</v>
      </c>
    </row>
    <row r="872" spans="1:8" ht="14.25" customHeight="1" x14ac:dyDescent="0.3">
      <c r="A872" s="7" t="s">
        <v>2189</v>
      </c>
      <c r="B872" s="7">
        <v>26.78</v>
      </c>
      <c r="C872" s="7">
        <v>10.02</v>
      </c>
      <c r="D872" s="7" t="s">
        <v>39</v>
      </c>
      <c r="E872" s="7" t="s">
        <v>32</v>
      </c>
      <c r="F872" s="7" t="s">
        <v>99</v>
      </c>
      <c r="G872" s="7">
        <v>1</v>
      </c>
      <c r="H872" s="7" t="s">
        <v>32</v>
      </c>
    </row>
    <row r="873" spans="1:8" ht="14.25" customHeight="1" x14ac:dyDescent="0.3">
      <c r="A873" s="7" t="s">
        <v>2191</v>
      </c>
      <c r="B873" s="7">
        <v>45.8</v>
      </c>
      <c r="C873" s="7">
        <v>4.8499999999999996</v>
      </c>
      <c r="D873" s="7" t="s">
        <v>32</v>
      </c>
      <c r="E873" s="7" t="s">
        <v>32</v>
      </c>
      <c r="F873" s="7" t="s">
        <v>32</v>
      </c>
      <c r="G873" s="7" t="s">
        <v>37</v>
      </c>
      <c r="H873" s="7" t="s">
        <v>32</v>
      </c>
    </row>
    <row r="874" spans="1:8" ht="14.25" customHeight="1" x14ac:dyDescent="0.3">
      <c r="A874" s="7" t="s">
        <v>2194</v>
      </c>
      <c r="B874" s="7">
        <v>29</v>
      </c>
      <c r="C874" s="7">
        <v>4.3899999999999997</v>
      </c>
      <c r="D874" s="7" t="s">
        <v>39</v>
      </c>
      <c r="E874" s="7" t="s">
        <v>32</v>
      </c>
      <c r="F874" s="7" t="s">
        <v>32</v>
      </c>
      <c r="G874" s="7">
        <v>2</v>
      </c>
      <c r="H874" s="7" t="s">
        <v>32</v>
      </c>
    </row>
    <row r="875" spans="1:8" ht="14.25" customHeight="1" x14ac:dyDescent="0.3">
      <c r="A875" s="7" t="s">
        <v>2196</v>
      </c>
      <c r="B875" s="7">
        <v>33.534999999999997</v>
      </c>
      <c r="C875" s="7">
        <v>8.24</v>
      </c>
      <c r="D875" s="7" t="s">
        <v>39</v>
      </c>
      <c r="E875" s="7" t="s">
        <v>32</v>
      </c>
      <c r="F875" s="7" t="s">
        <v>32</v>
      </c>
      <c r="G875" s="7" t="s">
        <v>37</v>
      </c>
      <c r="H875" s="7" t="s">
        <v>32</v>
      </c>
    </row>
    <row r="876" spans="1:8" ht="14.25" customHeight="1" x14ac:dyDescent="0.3">
      <c r="A876" s="7" t="s">
        <v>2198</v>
      </c>
      <c r="B876" s="7">
        <v>32.774999999999999</v>
      </c>
      <c r="C876" s="7">
        <v>9.77</v>
      </c>
      <c r="D876" s="7" t="s">
        <v>39</v>
      </c>
      <c r="E876" s="7" t="s">
        <v>32</v>
      </c>
      <c r="F876" s="7" t="s">
        <v>32</v>
      </c>
      <c r="G876" s="7" t="s">
        <v>37</v>
      </c>
      <c r="H876" s="7" t="s">
        <v>32</v>
      </c>
    </row>
    <row r="877" spans="1:8" ht="14.25" customHeight="1" x14ac:dyDescent="0.3">
      <c r="A877" s="7" t="s">
        <v>2201</v>
      </c>
      <c r="B877" s="7">
        <v>37.51</v>
      </c>
      <c r="C877" s="7">
        <v>5.5</v>
      </c>
      <c r="D877" s="7" t="s">
        <v>39</v>
      </c>
      <c r="E877" s="7" t="s">
        <v>32</v>
      </c>
      <c r="F877" s="7" t="s">
        <v>32</v>
      </c>
      <c r="G877" s="7">
        <v>2</v>
      </c>
      <c r="H877" s="7" t="s">
        <v>32</v>
      </c>
    </row>
    <row r="878" spans="1:8" ht="14.25" customHeight="1" x14ac:dyDescent="0.3">
      <c r="A878" s="7" t="s">
        <v>2203</v>
      </c>
      <c r="B878" s="7">
        <v>39.86</v>
      </c>
      <c r="C878" s="7">
        <v>11.84</v>
      </c>
      <c r="D878" s="7" t="s">
        <v>39</v>
      </c>
      <c r="E878" s="7" t="s">
        <v>32</v>
      </c>
      <c r="F878" s="7" t="s">
        <v>32</v>
      </c>
      <c r="G878" s="7">
        <v>1</v>
      </c>
      <c r="H878" s="7" t="s">
        <v>32</v>
      </c>
    </row>
    <row r="879" spans="1:8" ht="14.25" customHeight="1" x14ac:dyDescent="0.3">
      <c r="A879" s="7" t="s">
        <v>2205</v>
      </c>
      <c r="B879" s="7">
        <v>42.13</v>
      </c>
      <c r="C879" s="7">
        <v>4.66</v>
      </c>
      <c r="D879" s="7" t="s">
        <v>32</v>
      </c>
      <c r="E879" s="7" t="s">
        <v>32</v>
      </c>
      <c r="F879" s="7" t="s">
        <v>32</v>
      </c>
      <c r="G879" s="7" t="s">
        <v>37</v>
      </c>
      <c r="H879" s="7" t="s">
        <v>32</v>
      </c>
    </row>
    <row r="880" spans="1:8" ht="14.25" customHeight="1" x14ac:dyDescent="0.3">
      <c r="A880" s="7" t="s">
        <v>2208</v>
      </c>
      <c r="B880" s="7">
        <v>35.99</v>
      </c>
      <c r="C880" s="7">
        <v>11.11</v>
      </c>
      <c r="D880" s="7" t="s">
        <v>32</v>
      </c>
      <c r="E880" s="7" t="s">
        <v>32</v>
      </c>
      <c r="F880" s="7" t="s">
        <v>32</v>
      </c>
      <c r="G880" s="7" t="s">
        <v>37</v>
      </c>
      <c r="H880" s="7" t="s">
        <v>32</v>
      </c>
    </row>
    <row r="881" spans="1:8" ht="14.25" customHeight="1" x14ac:dyDescent="0.3">
      <c r="A881" s="7" t="s">
        <v>2210</v>
      </c>
      <c r="B881" s="7">
        <v>35.200000000000003</v>
      </c>
      <c r="C881" s="7">
        <v>7.72</v>
      </c>
      <c r="D881" s="7" t="s">
        <v>39</v>
      </c>
      <c r="E881" s="7" t="s">
        <v>32</v>
      </c>
      <c r="F881" s="7" t="s">
        <v>99</v>
      </c>
      <c r="G881" s="7">
        <v>1</v>
      </c>
      <c r="H881" s="7" t="s">
        <v>32</v>
      </c>
    </row>
    <row r="882" spans="1:8" ht="14.25" customHeight="1" x14ac:dyDescent="0.3">
      <c r="A882" s="7" t="s">
        <v>2212</v>
      </c>
      <c r="B882" s="7">
        <v>29.91</v>
      </c>
      <c r="C882" s="7">
        <v>5.55</v>
      </c>
      <c r="D882" s="7" t="s">
        <v>39</v>
      </c>
      <c r="E882" s="7" t="s">
        <v>32</v>
      </c>
      <c r="F882" s="7" t="s">
        <v>32</v>
      </c>
      <c r="G882" s="7">
        <v>2</v>
      </c>
      <c r="H882" s="7" t="s">
        <v>32</v>
      </c>
    </row>
    <row r="883" spans="1:8" ht="14.25" customHeight="1" x14ac:dyDescent="0.3">
      <c r="A883" s="7" t="s">
        <v>2214</v>
      </c>
      <c r="B883" s="7">
        <v>36.479999999999997</v>
      </c>
      <c r="C883" s="7">
        <v>5.05</v>
      </c>
      <c r="D883" s="7" t="s">
        <v>39</v>
      </c>
      <c r="E883" s="7" t="s">
        <v>32</v>
      </c>
      <c r="F883" s="7" t="s">
        <v>32</v>
      </c>
      <c r="G883" s="7">
        <v>1</v>
      </c>
      <c r="H883" s="7" t="s">
        <v>32</v>
      </c>
    </row>
    <row r="884" spans="1:8" ht="14.25" customHeight="1" x14ac:dyDescent="0.3">
      <c r="A884" s="7" t="s">
        <v>2216</v>
      </c>
      <c r="B884" s="7">
        <v>27.5</v>
      </c>
      <c r="C884" s="7">
        <v>8.69</v>
      </c>
      <c r="D884" s="7" t="s">
        <v>39</v>
      </c>
      <c r="E884" s="7" t="s">
        <v>32</v>
      </c>
      <c r="F884" s="7" t="s">
        <v>99</v>
      </c>
      <c r="G884" s="7">
        <v>1</v>
      </c>
      <c r="H884" s="7" t="s">
        <v>32</v>
      </c>
    </row>
    <row r="885" spans="1:8" ht="14.25" customHeight="1" x14ac:dyDescent="0.3">
      <c r="A885" s="7" t="s">
        <v>2218</v>
      </c>
      <c r="B885" s="7">
        <v>33.44</v>
      </c>
      <c r="C885" s="7">
        <v>5.9</v>
      </c>
      <c r="D885" s="7" t="s">
        <v>39</v>
      </c>
      <c r="E885" s="7" t="s">
        <v>32</v>
      </c>
      <c r="F885" s="7" t="s">
        <v>32</v>
      </c>
      <c r="G885" s="7">
        <v>1</v>
      </c>
      <c r="H885" s="7" t="s">
        <v>32</v>
      </c>
    </row>
    <row r="886" spans="1:8" ht="14.25" customHeight="1" x14ac:dyDescent="0.3">
      <c r="A886" s="7" t="s">
        <v>2221</v>
      </c>
      <c r="B886" s="7">
        <v>28.215</v>
      </c>
      <c r="C886" s="7">
        <v>6.29</v>
      </c>
      <c r="D886" s="7" t="s">
        <v>39</v>
      </c>
      <c r="E886" s="7" t="s">
        <v>32</v>
      </c>
      <c r="F886" s="7" t="s">
        <v>32</v>
      </c>
      <c r="G886" s="7">
        <v>1</v>
      </c>
      <c r="H886" s="7" t="s">
        <v>32</v>
      </c>
    </row>
    <row r="887" spans="1:8" ht="14.25" customHeight="1" x14ac:dyDescent="0.3">
      <c r="A887" s="7" t="s">
        <v>2223</v>
      </c>
      <c r="B887" s="7">
        <v>27.17</v>
      </c>
      <c r="C887" s="7">
        <v>5.84</v>
      </c>
      <c r="D887" s="7" t="s">
        <v>39</v>
      </c>
      <c r="E887" s="7" t="s">
        <v>32</v>
      </c>
      <c r="F887" s="7" t="s">
        <v>32</v>
      </c>
      <c r="G887" s="7">
        <v>1</v>
      </c>
      <c r="H887" s="7" t="s">
        <v>32</v>
      </c>
    </row>
    <row r="888" spans="1:8" ht="14.25" customHeight="1" x14ac:dyDescent="0.3">
      <c r="A888" s="7" t="s">
        <v>2225</v>
      </c>
      <c r="B888" s="7">
        <v>35.380000000000003</v>
      </c>
      <c r="C888" s="7">
        <v>6.12</v>
      </c>
      <c r="D888" s="7" t="s">
        <v>32</v>
      </c>
      <c r="E888" s="7" t="s">
        <v>32</v>
      </c>
      <c r="F888" s="7" t="s">
        <v>32</v>
      </c>
      <c r="G888" s="7" t="s">
        <v>37</v>
      </c>
      <c r="H888" s="7" t="s">
        <v>32</v>
      </c>
    </row>
    <row r="889" spans="1:8" ht="14.25" customHeight="1" x14ac:dyDescent="0.3">
      <c r="A889" s="7" t="s">
        <v>2227</v>
      </c>
      <c r="B889" s="7">
        <v>43.48</v>
      </c>
      <c r="C889" s="7">
        <v>6.24</v>
      </c>
      <c r="D889" s="7" t="s">
        <v>32</v>
      </c>
      <c r="E889" s="7" t="s">
        <v>32</v>
      </c>
      <c r="F889" s="7" t="s">
        <v>32</v>
      </c>
      <c r="G889" s="7" t="s">
        <v>37</v>
      </c>
      <c r="H889" s="7" t="s">
        <v>32</v>
      </c>
    </row>
    <row r="890" spans="1:8" ht="14.25" customHeight="1" x14ac:dyDescent="0.3">
      <c r="A890" s="7" t="s">
        <v>2229</v>
      </c>
      <c r="B890" s="7">
        <v>41.73</v>
      </c>
      <c r="C890" s="7">
        <v>6.25</v>
      </c>
      <c r="D890" s="7" t="s">
        <v>32</v>
      </c>
      <c r="E890" s="7" t="s">
        <v>32</v>
      </c>
      <c r="F890" s="7" t="s">
        <v>32</v>
      </c>
      <c r="G890" s="7">
        <v>1</v>
      </c>
      <c r="H890" s="7" t="s">
        <v>32</v>
      </c>
    </row>
    <row r="891" spans="1:8" ht="14.25" customHeight="1" x14ac:dyDescent="0.3">
      <c r="A891" s="7" t="s">
        <v>2232</v>
      </c>
      <c r="B891" s="7">
        <v>28.9</v>
      </c>
      <c r="C891" s="7">
        <v>11.96</v>
      </c>
      <c r="D891" s="7" t="s">
        <v>32</v>
      </c>
      <c r="E891" s="7" t="s">
        <v>32</v>
      </c>
      <c r="F891" s="7" t="s">
        <v>32</v>
      </c>
      <c r="G891" s="7" t="s">
        <v>37</v>
      </c>
      <c r="H891" s="7" t="s">
        <v>32</v>
      </c>
    </row>
    <row r="892" spans="1:8" ht="14.25" customHeight="1" x14ac:dyDescent="0.3">
      <c r="A892" s="7" t="s">
        <v>2234</v>
      </c>
      <c r="B892" s="7">
        <v>25.74</v>
      </c>
      <c r="C892" s="7">
        <v>7.69</v>
      </c>
      <c r="D892" s="7" t="s">
        <v>32</v>
      </c>
      <c r="E892" s="7" t="s">
        <v>32</v>
      </c>
      <c r="F892" s="7" t="s">
        <v>32</v>
      </c>
      <c r="G892" s="7" t="s">
        <v>37</v>
      </c>
      <c r="H892" s="7" t="s">
        <v>32</v>
      </c>
    </row>
    <row r="893" spans="1:8" ht="14.25" customHeight="1" x14ac:dyDescent="0.3">
      <c r="A893" s="7" t="s">
        <v>2236</v>
      </c>
      <c r="B893" s="7">
        <v>36.06</v>
      </c>
      <c r="C893" s="7">
        <v>8.83</v>
      </c>
      <c r="D893" s="7" t="s">
        <v>32</v>
      </c>
      <c r="E893" s="7" t="s">
        <v>32</v>
      </c>
      <c r="F893" s="7" t="s">
        <v>32</v>
      </c>
      <c r="G893" s="7" t="s">
        <v>37</v>
      </c>
      <c r="H893" s="7" t="s">
        <v>32</v>
      </c>
    </row>
    <row r="894" spans="1:8" ht="14.25" customHeight="1" x14ac:dyDescent="0.3">
      <c r="A894" s="7" t="s">
        <v>2238</v>
      </c>
      <c r="B894" s="7">
        <v>43.28</v>
      </c>
      <c r="C894" s="7">
        <v>4.41</v>
      </c>
      <c r="D894" s="7" t="s">
        <v>32</v>
      </c>
      <c r="E894" s="7" t="s">
        <v>32</v>
      </c>
      <c r="F894" s="7" t="s">
        <v>32</v>
      </c>
      <c r="G894" s="7" t="s">
        <v>37</v>
      </c>
      <c r="H894" s="7" t="s">
        <v>32</v>
      </c>
    </row>
    <row r="895" spans="1:8" ht="14.25" customHeight="1" x14ac:dyDescent="0.3">
      <c r="A895" s="7" t="s">
        <v>2240</v>
      </c>
      <c r="B895" s="7">
        <v>28.785</v>
      </c>
      <c r="C895" s="7">
        <v>9.1</v>
      </c>
      <c r="D895" s="7" t="s">
        <v>39</v>
      </c>
      <c r="E895" s="7" t="s">
        <v>32</v>
      </c>
      <c r="F895" s="7" t="s">
        <v>99</v>
      </c>
      <c r="G895" s="7">
        <v>1</v>
      </c>
      <c r="H895" s="7" t="s">
        <v>32</v>
      </c>
    </row>
    <row r="896" spans="1:8" ht="14.25" customHeight="1" x14ac:dyDescent="0.3">
      <c r="A896" s="7" t="s">
        <v>2242</v>
      </c>
      <c r="B896" s="7">
        <v>25.46</v>
      </c>
      <c r="C896" s="7">
        <v>11.52</v>
      </c>
      <c r="D896" s="7" t="s">
        <v>39</v>
      </c>
      <c r="E896" s="7" t="s">
        <v>32</v>
      </c>
      <c r="F896" s="7" t="s">
        <v>99</v>
      </c>
      <c r="G896" s="7">
        <v>1</v>
      </c>
      <c r="H896" s="7" t="s">
        <v>32</v>
      </c>
    </row>
    <row r="897" spans="1:8" ht="14.25" customHeight="1" x14ac:dyDescent="0.3">
      <c r="A897" s="7" t="s">
        <v>2245</v>
      </c>
      <c r="B897" s="7">
        <v>30.8</v>
      </c>
      <c r="C897" s="7">
        <v>10.95</v>
      </c>
      <c r="D897" s="7" t="s">
        <v>32</v>
      </c>
      <c r="E897" s="7" t="s">
        <v>32</v>
      </c>
      <c r="F897" s="7" t="s">
        <v>32</v>
      </c>
      <c r="G897" s="7" t="s">
        <v>37</v>
      </c>
      <c r="H897" s="7" t="s">
        <v>32</v>
      </c>
    </row>
    <row r="898" spans="1:8" ht="14.25" customHeight="1" x14ac:dyDescent="0.3">
      <c r="A898" s="7" t="s">
        <v>2247</v>
      </c>
      <c r="B898" s="7">
        <v>28.88</v>
      </c>
      <c r="C898" s="7">
        <v>11.5</v>
      </c>
      <c r="D898" s="7" t="s">
        <v>32</v>
      </c>
      <c r="E898" s="7" t="s">
        <v>32</v>
      </c>
      <c r="F898" s="7" t="s">
        <v>32</v>
      </c>
      <c r="G898" s="7" t="s">
        <v>37</v>
      </c>
      <c r="H898" s="7" t="s">
        <v>32</v>
      </c>
    </row>
    <row r="899" spans="1:8" ht="14.25" customHeight="1" x14ac:dyDescent="0.3">
      <c r="A899" s="7" t="s">
        <v>2249</v>
      </c>
      <c r="B899" s="7">
        <v>23</v>
      </c>
      <c r="C899" s="7">
        <v>9.8800000000000008</v>
      </c>
      <c r="D899" s="7" t="s">
        <v>32</v>
      </c>
      <c r="E899" s="7" t="s">
        <v>32</v>
      </c>
      <c r="F899" s="7" t="s">
        <v>32</v>
      </c>
      <c r="G899" s="7" t="s">
        <v>37</v>
      </c>
      <c r="H899" s="7" t="s">
        <v>32</v>
      </c>
    </row>
    <row r="900" spans="1:8" ht="14.25" customHeight="1" x14ac:dyDescent="0.3">
      <c r="A900" s="7" t="s">
        <v>2251</v>
      </c>
      <c r="B900" s="7">
        <v>38.25</v>
      </c>
      <c r="C900" s="7">
        <v>6.2</v>
      </c>
      <c r="D900" s="7" t="s">
        <v>32</v>
      </c>
      <c r="E900" s="7" t="s">
        <v>32</v>
      </c>
      <c r="F900" s="7" t="s">
        <v>32</v>
      </c>
      <c r="G900" s="7">
        <v>1</v>
      </c>
      <c r="H900" s="7" t="s">
        <v>32</v>
      </c>
    </row>
    <row r="901" spans="1:8" ht="14.25" customHeight="1" x14ac:dyDescent="0.3">
      <c r="A901" s="7" t="s">
        <v>2253</v>
      </c>
      <c r="B901" s="7">
        <v>39.25</v>
      </c>
      <c r="C901" s="7">
        <v>8.41</v>
      </c>
      <c r="D901" s="7" t="s">
        <v>39</v>
      </c>
      <c r="E901" s="7" t="s">
        <v>32</v>
      </c>
      <c r="F901" s="7" t="s">
        <v>32</v>
      </c>
      <c r="G901" s="7">
        <v>1</v>
      </c>
      <c r="H901" s="7" t="s">
        <v>32</v>
      </c>
    </row>
    <row r="902" spans="1:8" ht="14.25" customHeight="1" x14ac:dyDescent="0.3">
      <c r="A902" s="7" t="s">
        <v>2256</v>
      </c>
      <c r="B902" s="7">
        <v>26.6</v>
      </c>
      <c r="C902" s="7">
        <v>5.07</v>
      </c>
      <c r="D902" s="7" t="s">
        <v>39</v>
      </c>
      <c r="E902" s="7" t="s">
        <v>32</v>
      </c>
      <c r="F902" s="7" t="s">
        <v>32</v>
      </c>
      <c r="G902" s="7">
        <v>2</v>
      </c>
      <c r="H902" s="7" t="s">
        <v>32</v>
      </c>
    </row>
    <row r="903" spans="1:8" ht="14.25" customHeight="1" x14ac:dyDescent="0.3">
      <c r="A903" s="7" t="s">
        <v>2258</v>
      </c>
      <c r="B903" s="7">
        <v>35.700000000000003</v>
      </c>
      <c r="C903" s="7">
        <v>4.0599999999999996</v>
      </c>
      <c r="D903" s="7" t="s">
        <v>32</v>
      </c>
      <c r="E903" s="7" t="s">
        <v>32</v>
      </c>
      <c r="F903" s="7" t="s">
        <v>99</v>
      </c>
      <c r="G903" s="7">
        <v>1</v>
      </c>
      <c r="H903" s="7" t="s">
        <v>32</v>
      </c>
    </row>
    <row r="904" spans="1:8" ht="14.25" customHeight="1" x14ac:dyDescent="0.3">
      <c r="A904" s="7" t="s">
        <v>2260</v>
      </c>
      <c r="B904" s="7">
        <v>20.100000000000001</v>
      </c>
      <c r="C904" s="7">
        <v>10.52</v>
      </c>
      <c r="D904" s="7" t="s">
        <v>32</v>
      </c>
      <c r="E904" s="7" t="s">
        <v>32</v>
      </c>
      <c r="F904" s="7" t="s">
        <v>32</v>
      </c>
      <c r="G904" s="7" t="s">
        <v>37</v>
      </c>
      <c r="H904" s="7" t="s">
        <v>32</v>
      </c>
    </row>
    <row r="905" spans="1:8" ht="14.25" customHeight="1" x14ac:dyDescent="0.3">
      <c r="A905" s="7" t="s">
        <v>2262</v>
      </c>
      <c r="B905" s="7">
        <v>22.23</v>
      </c>
      <c r="C905" s="7">
        <v>9.65</v>
      </c>
      <c r="D905" s="7" t="s">
        <v>32</v>
      </c>
      <c r="E905" s="7" t="s">
        <v>32</v>
      </c>
      <c r="F905" s="7" t="s">
        <v>32</v>
      </c>
      <c r="G905" s="7" t="s">
        <v>37</v>
      </c>
      <c r="H905" s="7" t="s">
        <v>32</v>
      </c>
    </row>
    <row r="906" spans="1:8" ht="14.25" customHeight="1" x14ac:dyDescent="0.3">
      <c r="A906" s="7" t="s">
        <v>2264</v>
      </c>
      <c r="B906" s="7">
        <v>36.47</v>
      </c>
      <c r="C906" s="7">
        <v>6.21</v>
      </c>
      <c r="D906" s="7" t="s">
        <v>32</v>
      </c>
      <c r="E906" s="7" t="s">
        <v>32</v>
      </c>
      <c r="F906" s="7" t="s">
        <v>32</v>
      </c>
      <c r="G906" s="7" t="s">
        <v>37</v>
      </c>
      <c r="H906" s="7" t="s">
        <v>32</v>
      </c>
    </row>
    <row r="907" spans="1:8" ht="14.25" customHeight="1" x14ac:dyDescent="0.3">
      <c r="A907" s="7" t="s">
        <v>2266</v>
      </c>
      <c r="B907" s="7">
        <v>49.64</v>
      </c>
      <c r="C907" s="7">
        <v>4.76</v>
      </c>
      <c r="D907" s="7" t="s">
        <v>32</v>
      </c>
      <c r="E907" s="7" t="s">
        <v>32</v>
      </c>
      <c r="F907" s="7" t="s">
        <v>99</v>
      </c>
      <c r="G907" s="7">
        <v>1</v>
      </c>
      <c r="H907" s="7" t="s">
        <v>32</v>
      </c>
    </row>
    <row r="908" spans="1:8" ht="14.25" customHeight="1" x14ac:dyDescent="0.3">
      <c r="A908" s="7" t="s">
        <v>2269</v>
      </c>
      <c r="B908" s="7">
        <v>36.799999999999997</v>
      </c>
      <c r="C908" s="7">
        <v>5.73</v>
      </c>
      <c r="D908" s="7" t="s">
        <v>39</v>
      </c>
      <c r="E908" s="7" t="s">
        <v>32</v>
      </c>
      <c r="F908" s="7" t="s">
        <v>99</v>
      </c>
      <c r="G908" s="7">
        <v>1</v>
      </c>
      <c r="H908" s="7" t="s">
        <v>32</v>
      </c>
    </row>
    <row r="909" spans="1:8" ht="14.25" customHeight="1" x14ac:dyDescent="0.3">
      <c r="A909" s="7" t="s">
        <v>2271</v>
      </c>
      <c r="B909" s="7">
        <v>33.880000000000003</v>
      </c>
      <c r="C909" s="7">
        <v>10.78</v>
      </c>
      <c r="D909" s="7" t="s">
        <v>39</v>
      </c>
      <c r="E909" s="7" t="s">
        <v>32</v>
      </c>
      <c r="F909" s="7" t="s">
        <v>32</v>
      </c>
      <c r="G909" s="7" t="s">
        <v>37</v>
      </c>
      <c r="H909" s="7" t="s">
        <v>32</v>
      </c>
    </row>
    <row r="910" spans="1:8" ht="14.25" customHeight="1" x14ac:dyDescent="0.3">
      <c r="A910" s="7" t="s">
        <v>2273</v>
      </c>
      <c r="B910" s="7">
        <v>32.01</v>
      </c>
      <c r="C910" s="7">
        <v>5.08</v>
      </c>
      <c r="D910" s="7" t="s">
        <v>39</v>
      </c>
      <c r="E910" s="7" t="s">
        <v>32</v>
      </c>
      <c r="F910" s="7" t="s">
        <v>32</v>
      </c>
      <c r="G910" s="7">
        <v>1</v>
      </c>
      <c r="H910" s="7" t="s">
        <v>32</v>
      </c>
    </row>
    <row r="911" spans="1:8" ht="14.25" customHeight="1" x14ac:dyDescent="0.3">
      <c r="A911" s="7" t="s">
        <v>2275</v>
      </c>
      <c r="B911" s="7">
        <v>33.630000000000003</v>
      </c>
      <c r="C911" s="7">
        <v>11.39</v>
      </c>
      <c r="D911" s="7" t="s">
        <v>32</v>
      </c>
      <c r="E911" s="7" t="s">
        <v>32</v>
      </c>
      <c r="F911" s="7" t="s">
        <v>32</v>
      </c>
      <c r="G911" s="7" t="s">
        <v>37</v>
      </c>
      <c r="H911" s="7" t="s">
        <v>32</v>
      </c>
    </row>
    <row r="912" spans="1:8" ht="14.25" customHeight="1" x14ac:dyDescent="0.3">
      <c r="A912" s="7" t="s">
        <v>2277</v>
      </c>
      <c r="B912" s="7">
        <v>34.865000000000002</v>
      </c>
      <c r="C912" s="7">
        <v>5.35</v>
      </c>
      <c r="D912" s="7" t="s">
        <v>39</v>
      </c>
      <c r="E912" s="7" t="s">
        <v>32</v>
      </c>
      <c r="F912" s="7" t="s">
        <v>32</v>
      </c>
      <c r="G912" s="7">
        <v>1</v>
      </c>
      <c r="H912" s="7" t="s">
        <v>32</v>
      </c>
    </row>
    <row r="913" spans="1:8" ht="14.25" customHeight="1" x14ac:dyDescent="0.3">
      <c r="A913" s="7" t="s">
        <v>2280</v>
      </c>
      <c r="B913" s="7">
        <v>43.11</v>
      </c>
      <c r="C913" s="7">
        <v>5.6</v>
      </c>
      <c r="D913" s="7" t="s">
        <v>32</v>
      </c>
      <c r="E913" s="7" t="s">
        <v>32</v>
      </c>
      <c r="F913" s="7" t="s">
        <v>32</v>
      </c>
      <c r="G913" s="7" t="s">
        <v>37</v>
      </c>
      <c r="H913" s="7" t="s">
        <v>32</v>
      </c>
    </row>
    <row r="914" spans="1:8" ht="14.25" customHeight="1" x14ac:dyDescent="0.3">
      <c r="A914" s="7" t="s">
        <v>2282</v>
      </c>
      <c r="B914" s="7">
        <v>30.305</v>
      </c>
      <c r="C914" s="7">
        <v>4.2699999999999996</v>
      </c>
      <c r="D914" s="7" t="s">
        <v>39</v>
      </c>
      <c r="E914" s="7" t="s">
        <v>32</v>
      </c>
      <c r="F914" s="7" t="s">
        <v>32</v>
      </c>
      <c r="G914" s="7">
        <v>1</v>
      </c>
      <c r="H914" s="7" t="s">
        <v>32</v>
      </c>
    </row>
    <row r="915" spans="1:8" ht="14.25" customHeight="1" x14ac:dyDescent="0.3">
      <c r="A915" s="7" t="s">
        <v>2284</v>
      </c>
      <c r="B915" s="7">
        <v>25.175000000000001</v>
      </c>
      <c r="C915" s="7">
        <v>5.57</v>
      </c>
      <c r="D915" s="7" t="s">
        <v>39</v>
      </c>
      <c r="E915" s="7" t="s">
        <v>32</v>
      </c>
      <c r="F915" s="7" t="s">
        <v>32</v>
      </c>
      <c r="G915" s="7">
        <v>1</v>
      </c>
      <c r="H915" s="7" t="s">
        <v>32</v>
      </c>
    </row>
    <row r="916" spans="1:8" ht="14.25" customHeight="1" x14ac:dyDescent="0.3">
      <c r="A916" s="7" t="s">
        <v>2286</v>
      </c>
      <c r="B916" s="7">
        <v>26.8</v>
      </c>
      <c r="C916" s="7">
        <v>5.68</v>
      </c>
      <c r="D916" s="7" t="s">
        <v>39</v>
      </c>
      <c r="E916" s="7" t="s">
        <v>32</v>
      </c>
      <c r="F916" s="7" t="s">
        <v>32</v>
      </c>
      <c r="G916" s="7">
        <v>1</v>
      </c>
      <c r="H916" s="7" t="s">
        <v>32</v>
      </c>
    </row>
    <row r="917" spans="1:8" ht="14.25" customHeight="1" x14ac:dyDescent="0.3">
      <c r="A917" s="7" t="s">
        <v>2289</v>
      </c>
      <c r="B917" s="7">
        <v>21.78</v>
      </c>
      <c r="C917" s="7">
        <v>5.3</v>
      </c>
      <c r="D917" s="7" t="s">
        <v>32</v>
      </c>
      <c r="E917" s="7" t="s">
        <v>39</v>
      </c>
      <c r="F917" s="7" t="s">
        <v>32</v>
      </c>
      <c r="G917" s="7">
        <v>1</v>
      </c>
      <c r="H917" s="7" t="s">
        <v>32</v>
      </c>
    </row>
    <row r="918" spans="1:8" ht="14.25" customHeight="1" x14ac:dyDescent="0.3">
      <c r="A918" s="7" t="s">
        <v>2291</v>
      </c>
      <c r="B918" s="7">
        <v>30.14</v>
      </c>
      <c r="C918" s="7">
        <v>9.4499999999999993</v>
      </c>
      <c r="D918" s="7" t="s">
        <v>39</v>
      </c>
      <c r="E918" s="7" t="s">
        <v>32</v>
      </c>
      <c r="F918" s="7" t="s">
        <v>32</v>
      </c>
      <c r="G918" s="7" t="s">
        <v>37</v>
      </c>
      <c r="H918" s="7" t="s">
        <v>32</v>
      </c>
    </row>
    <row r="919" spans="1:8" ht="14.25" customHeight="1" x14ac:dyDescent="0.3">
      <c r="A919" s="7" t="s">
        <v>2293</v>
      </c>
      <c r="B919" s="7">
        <v>29.7</v>
      </c>
      <c r="C919" s="7">
        <v>6.79</v>
      </c>
      <c r="D919" s="7" t="s">
        <v>39</v>
      </c>
      <c r="E919" s="7" t="s">
        <v>32</v>
      </c>
      <c r="F919" s="7" t="s">
        <v>32</v>
      </c>
      <c r="G919" s="7" t="s">
        <v>37</v>
      </c>
      <c r="H919" s="7" t="s">
        <v>32</v>
      </c>
    </row>
    <row r="920" spans="1:8" ht="14.25" customHeight="1" x14ac:dyDescent="0.3">
      <c r="A920" s="7" t="s">
        <v>2295</v>
      </c>
      <c r="B920" s="7">
        <v>32.395000000000003</v>
      </c>
      <c r="C920" s="7">
        <v>11.1</v>
      </c>
      <c r="D920" s="7" t="s">
        <v>39</v>
      </c>
      <c r="E920" s="7" t="s">
        <v>32</v>
      </c>
      <c r="F920" s="7" t="s">
        <v>32</v>
      </c>
      <c r="G920" s="7" t="s">
        <v>37</v>
      </c>
      <c r="H920" s="7" t="s">
        <v>32</v>
      </c>
    </row>
    <row r="921" spans="1:8" ht="14.25" customHeight="1" x14ac:dyDescent="0.3">
      <c r="A921" s="7" t="s">
        <v>2298</v>
      </c>
      <c r="B921" s="7">
        <v>36.64</v>
      </c>
      <c r="C921" s="7">
        <v>7.26</v>
      </c>
      <c r="D921" s="7" t="s">
        <v>32</v>
      </c>
      <c r="E921" s="7" t="s">
        <v>32</v>
      </c>
      <c r="F921" s="7" t="s">
        <v>32</v>
      </c>
      <c r="G921" s="7" t="s">
        <v>37</v>
      </c>
      <c r="H921" s="7" t="s">
        <v>32</v>
      </c>
    </row>
    <row r="922" spans="1:8" ht="14.25" customHeight="1" x14ac:dyDescent="0.3">
      <c r="A922" s="7" t="s">
        <v>2300</v>
      </c>
      <c r="B922" s="7">
        <v>39.049999999999997</v>
      </c>
      <c r="C922" s="7">
        <v>5.27</v>
      </c>
      <c r="D922" s="7" t="s">
        <v>39</v>
      </c>
      <c r="E922" s="7" t="s">
        <v>32</v>
      </c>
      <c r="F922" s="7" t="s">
        <v>32</v>
      </c>
      <c r="G922" s="7">
        <v>1</v>
      </c>
      <c r="H922" s="7" t="s">
        <v>32</v>
      </c>
    </row>
    <row r="923" spans="1:8" ht="14.25" customHeight="1" x14ac:dyDescent="0.3">
      <c r="A923" s="7" t="s">
        <v>2302</v>
      </c>
      <c r="B923" s="7">
        <v>33.1</v>
      </c>
      <c r="C923" s="7">
        <v>5.46</v>
      </c>
      <c r="D923" s="7" t="s">
        <v>39</v>
      </c>
      <c r="E923" s="7" t="s">
        <v>32</v>
      </c>
      <c r="F923" s="7" t="s">
        <v>32</v>
      </c>
      <c r="G923" s="7">
        <v>1</v>
      </c>
      <c r="H923" s="7" t="s">
        <v>32</v>
      </c>
    </row>
    <row r="924" spans="1:8" ht="14.25" customHeight="1" x14ac:dyDescent="0.3">
      <c r="A924" s="7" t="s">
        <v>2305</v>
      </c>
      <c r="B924" s="7">
        <v>31.824999999999999</v>
      </c>
      <c r="C924" s="7">
        <v>8.1300000000000008</v>
      </c>
      <c r="D924" s="7" t="s">
        <v>32</v>
      </c>
      <c r="E924" s="7" t="s">
        <v>32</v>
      </c>
      <c r="F924" s="7" t="s">
        <v>32</v>
      </c>
      <c r="G924" s="7" t="s">
        <v>37</v>
      </c>
      <c r="H924" s="7" t="s">
        <v>32</v>
      </c>
    </row>
    <row r="925" spans="1:8" ht="14.25" customHeight="1" x14ac:dyDescent="0.3">
      <c r="A925" s="7" t="s">
        <v>2307</v>
      </c>
      <c r="B925" s="7">
        <v>29</v>
      </c>
      <c r="C925" s="7">
        <v>4.25</v>
      </c>
      <c r="D925" s="7" t="s">
        <v>39</v>
      </c>
      <c r="E925" s="7" t="s">
        <v>32</v>
      </c>
      <c r="F925" s="7" t="s">
        <v>32</v>
      </c>
      <c r="G925" s="7">
        <v>1</v>
      </c>
      <c r="H925" s="7" t="s">
        <v>32</v>
      </c>
    </row>
    <row r="926" spans="1:8" ht="14.25" customHeight="1" x14ac:dyDescent="0.3">
      <c r="A926" s="7" t="s">
        <v>2310</v>
      </c>
      <c r="B926" s="7">
        <v>30.495000000000001</v>
      </c>
      <c r="C926" s="7">
        <v>8.68</v>
      </c>
      <c r="D926" s="7" t="s">
        <v>32</v>
      </c>
      <c r="E926" s="7" t="s">
        <v>32</v>
      </c>
      <c r="F926" s="7" t="s">
        <v>32</v>
      </c>
      <c r="G926" s="7" t="s">
        <v>37</v>
      </c>
      <c r="H926" s="7" t="s">
        <v>32</v>
      </c>
    </row>
    <row r="927" spans="1:8" ht="14.25" customHeight="1" x14ac:dyDescent="0.3">
      <c r="A927" s="7" t="s">
        <v>2312</v>
      </c>
      <c r="B927" s="7">
        <v>25.2</v>
      </c>
      <c r="C927" s="7">
        <v>6.25</v>
      </c>
      <c r="D927" s="7" t="s">
        <v>39</v>
      </c>
      <c r="E927" s="7" t="s">
        <v>32</v>
      </c>
      <c r="F927" s="7" t="s">
        <v>32</v>
      </c>
      <c r="G927" s="7">
        <v>1</v>
      </c>
      <c r="H927" s="7" t="s">
        <v>32</v>
      </c>
    </row>
    <row r="928" spans="1:8" ht="14.25" customHeight="1" x14ac:dyDescent="0.3">
      <c r="A928" s="7" t="s">
        <v>2315</v>
      </c>
      <c r="B928" s="7">
        <v>22.77</v>
      </c>
      <c r="C928" s="7">
        <v>4.47</v>
      </c>
      <c r="D928" s="7" t="s">
        <v>39</v>
      </c>
      <c r="E928" s="7" t="s">
        <v>32</v>
      </c>
      <c r="F928" s="7" t="s">
        <v>32</v>
      </c>
      <c r="G928" s="7">
        <v>1</v>
      </c>
      <c r="H928" s="7" t="s">
        <v>32</v>
      </c>
    </row>
    <row r="929" spans="1:8" ht="14.25" customHeight="1" x14ac:dyDescent="0.3">
      <c r="A929" s="7" t="s">
        <v>2317</v>
      </c>
      <c r="B929" s="7">
        <v>23.18</v>
      </c>
      <c r="C929" s="7">
        <v>8.31</v>
      </c>
      <c r="D929" s="7" t="s">
        <v>32</v>
      </c>
      <c r="E929" s="7" t="s">
        <v>32</v>
      </c>
      <c r="F929" s="7" t="s">
        <v>32</v>
      </c>
      <c r="G929" s="7" t="s">
        <v>37</v>
      </c>
      <c r="H929" s="7" t="s">
        <v>32</v>
      </c>
    </row>
    <row r="930" spans="1:8" ht="14.25" customHeight="1" x14ac:dyDescent="0.3">
      <c r="A930" s="7" t="s">
        <v>2320</v>
      </c>
      <c r="B930" s="7">
        <v>35.409999999999997</v>
      </c>
      <c r="C930" s="7">
        <v>5.68</v>
      </c>
      <c r="D930" s="7" t="s">
        <v>32</v>
      </c>
      <c r="E930" s="7" t="s">
        <v>32</v>
      </c>
      <c r="F930" s="7" t="s">
        <v>32</v>
      </c>
      <c r="G930" s="7" t="s">
        <v>37</v>
      </c>
      <c r="H930" s="7" t="s">
        <v>32</v>
      </c>
    </row>
    <row r="931" spans="1:8" ht="14.25" customHeight="1" x14ac:dyDescent="0.3">
      <c r="A931" s="7" t="s">
        <v>2322</v>
      </c>
      <c r="B931" s="7">
        <v>32.11</v>
      </c>
      <c r="C931" s="7">
        <v>4.75</v>
      </c>
      <c r="D931" s="7" t="s">
        <v>39</v>
      </c>
      <c r="E931" s="7" t="s">
        <v>32</v>
      </c>
      <c r="F931" s="7" t="s">
        <v>32</v>
      </c>
      <c r="G931" s="7">
        <v>2</v>
      </c>
      <c r="H931" s="7" t="s">
        <v>32</v>
      </c>
    </row>
    <row r="932" spans="1:8" ht="14.25" customHeight="1" x14ac:dyDescent="0.3">
      <c r="A932" s="7" t="s">
        <v>2325</v>
      </c>
      <c r="B932" s="7">
        <v>34.479999999999997</v>
      </c>
      <c r="C932" s="7">
        <v>6.31</v>
      </c>
      <c r="D932" s="7" t="s">
        <v>32</v>
      </c>
      <c r="E932" s="7" t="s">
        <v>32</v>
      </c>
      <c r="F932" s="7" t="s">
        <v>99</v>
      </c>
      <c r="G932" s="7">
        <v>1</v>
      </c>
      <c r="H932" s="7" t="s">
        <v>32</v>
      </c>
    </row>
    <row r="933" spans="1:8" ht="14.25" customHeight="1" x14ac:dyDescent="0.3">
      <c r="A933" s="7" t="s">
        <v>2327</v>
      </c>
      <c r="B933" s="7">
        <v>34.39</v>
      </c>
      <c r="C933" s="7">
        <v>6.28</v>
      </c>
      <c r="D933" s="7" t="s">
        <v>39</v>
      </c>
      <c r="E933" s="7" t="s">
        <v>32</v>
      </c>
      <c r="F933" s="7" t="s">
        <v>32</v>
      </c>
      <c r="G933" s="7">
        <v>1</v>
      </c>
      <c r="H933" s="7" t="s">
        <v>32</v>
      </c>
    </row>
    <row r="934" spans="1:8" ht="14.25" customHeight="1" x14ac:dyDescent="0.3">
      <c r="A934" s="7" t="s">
        <v>2329</v>
      </c>
      <c r="B934" s="7">
        <v>26.4</v>
      </c>
      <c r="C934" s="7">
        <v>9.2899999999999991</v>
      </c>
      <c r="D934" s="7" t="s">
        <v>39</v>
      </c>
      <c r="E934" s="7" t="s">
        <v>32</v>
      </c>
      <c r="F934" s="7" t="s">
        <v>99</v>
      </c>
      <c r="G934" s="7">
        <v>1</v>
      </c>
      <c r="H934" s="7" t="s">
        <v>32</v>
      </c>
    </row>
    <row r="935" spans="1:8" ht="14.25" customHeight="1" x14ac:dyDescent="0.3">
      <c r="A935" s="7" t="s">
        <v>2332</v>
      </c>
      <c r="B935" s="7">
        <v>28.1</v>
      </c>
      <c r="C935" s="7">
        <v>5.79</v>
      </c>
      <c r="D935" s="7" t="s">
        <v>39</v>
      </c>
      <c r="E935" s="7" t="s">
        <v>32</v>
      </c>
      <c r="F935" s="7" t="s">
        <v>99</v>
      </c>
      <c r="G935" s="7">
        <v>1</v>
      </c>
      <c r="H935" s="7" t="s">
        <v>32</v>
      </c>
    </row>
    <row r="936" spans="1:8" ht="14.25" customHeight="1" x14ac:dyDescent="0.3">
      <c r="A936" s="7" t="s">
        <v>2334</v>
      </c>
      <c r="B936" s="7">
        <v>27</v>
      </c>
      <c r="C936" s="7">
        <v>4.54</v>
      </c>
      <c r="D936" s="7" t="s">
        <v>39</v>
      </c>
      <c r="E936" s="7" t="s">
        <v>32</v>
      </c>
      <c r="F936" s="7" t="s">
        <v>32</v>
      </c>
      <c r="G936" s="7">
        <v>1</v>
      </c>
      <c r="H936" s="7" t="s">
        <v>32</v>
      </c>
    </row>
    <row r="937" spans="1:8" ht="14.25" customHeight="1" x14ac:dyDescent="0.3">
      <c r="A937" s="7" t="s">
        <v>2337</v>
      </c>
      <c r="B937" s="7">
        <v>28.594999999999999</v>
      </c>
      <c r="C937" s="7">
        <v>4.68</v>
      </c>
      <c r="D937" s="7" t="s">
        <v>39</v>
      </c>
      <c r="E937" s="7" t="s">
        <v>32</v>
      </c>
      <c r="F937" s="7" t="s">
        <v>32</v>
      </c>
      <c r="G937" s="7">
        <v>1</v>
      </c>
      <c r="H937" s="7" t="s">
        <v>32</v>
      </c>
    </row>
    <row r="938" spans="1:8" ht="14.25" customHeight="1" x14ac:dyDescent="0.3">
      <c r="A938" s="7" t="s">
        <v>2339</v>
      </c>
      <c r="B938" s="7">
        <v>36.799999999999997</v>
      </c>
      <c r="C938" s="7">
        <v>5.88</v>
      </c>
      <c r="D938" s="7" t="s">
        <v>32</v>
      </c>
      <c r="E938" s="7" t="s">
        <v>32</v>
      </c>
      <c r="F938" s="7" t="s">
        <v>32</v>
      </c>
      <c r="G938" s="7">
        <v>1</v>
      </c>
      <c r="H938" s="7" t="s">
        <v>32</v>
      </c>
    </row>
    <row r="939" spans="1:8" ht="14.25" customHeight="1" x14ac:dyDescent="0.3">
      <c r="A939" s="7" t="s">
        <v>2342</v>
      </c>
      <c r="B939" s="7">
        <v>23.75</v>
      </c>
      <c r="C939" s="7">
        <v>5.42</v>
      </c>
      <c r="D939" s="7" t="s">
        <v>39</v>
      </c>
      <c r="E939" s="7" t="s">
        <v>32</v>
      </c>
      <c r="F939" s="7" t="s">
        <v>99</v>
      </c>
      <c r="G939" s="7">
        <v>1</v>
      </c>
      <c r="H939" s="7" t="s">
        <v>32</v>
      </c>
    </row>
    <row r="940" spans="1:8" ht="14.25" customHeight="1" x14ac:dyDescent="0.3">
      <c r="A940" s="7" t="s">
        <v>2344</v>
      </c>
      <c r="B940" s="7">
        <v>35.619999999999997</v>
      </c>
      <c r="C940" s="7">
        <v>4.16</v>
      </c>
      <c r="D940" s="7" t="s">
        <v>32</v>
      </c>
      <c r="E940" s="7" t="s">
        <v>32</v>
      </c>
      <c r="F940" s="7" t="s">
        <v>32</v>
      </c>
      <c r="G940" s="7" t="s">
        <v>37</v>
      </c>
      <c r="H940" s="7" t="s">
        <v>32</v>
      </c>
    </row>
    <row r="941" spans="1:8" ht="14.25" customHeight="1" x14ac:dyDescent="0.3">
      <c r="A941" s="7" t="s">
        <v>2347</v>
      </c>
      <c r="B941" s="7">
        <v>30.69</v>
      </c>
      <c r="C941" s="7">
        <v>7.05</v>
      </c>
      <c r="D941" s="7" t="s">
        <v>39</v>
      </c>
      <c r="E941" s="7" t="s">
        <v>32</v>
      </c>
      <c r="F941" s="7" t="s">
        <v>32</v>
      </c>
      <c r="G941" s="7">
        <v>2</v>
      </c>
      <c r="H941" s="7" t="s">
        <v>32</v>
      </c>
    </row>
    <row r="942" spans="1:8" ht="14.25" customHeight="1" x14ac:dyDescent="0.3">
      <c r="A942" s="7" t="s">
        <v>2349</v>
      </c>
      <c r="B942" s="7">
        <v>35.799999999999997</v>
      </c>
      <c r="C942" s="7">
        <v>5.63</v>
      </c>
      <c r="D942" s="7" t="s">
        <v>39</v>
      </c>
      <c r="E942" s="7" t="s">
        <v>32</v>
      </c>
      <c r="F942" s="7" t="s">
        <v>32</v>
      </c>
      <c r="G942" s="7">
        <v>2</v>
      </c>
      <c r="H942" s="7" t="s">
        <v>32</v>
      </c>
    </row>
    <row r="943" spans="1:8" ht="14.25" customHeight="1" x14ac:dyDescent="0.3">
      <c r="A943" s="7" t="s">
        <v>2352</v>
      </c>
      <c r="B943" s="7">
        <v>28.785</v>
      </c>
      <c r="C943" s="7">
        <v>4.24</v>
      </c>
      <c r="D943" s="7" t="s">
        <v>39</v>
      </c>
      <c r="E943" s="7" t="s">
        <v>32</v>
      </c>
      <c r="F943" s="7" t="s">
        <v>32</v>
      </c>
      <c r="G943" s="7">
        <v>2</v>
      </c>
      <c r="H943" s="7" t="s">
        <v>32</v>
      </c>
    </row>
    <row r="944" spans="1:8" ht="14.25" customHeight="1" x14ac:dyDescent="0.3">
      <c r="A944" s="7" t="s">
        <v>2354</v>
      </c>
      <c r="B944" s="7">
        <v>28.594999999999999</v>
      </c>
      <c r="C944" s="7">
        <v>4.96</v>
      </c>
      <c r="D944" s="7" t="s">
        <v>39</v>
      </c>
      <c r="E944" s="7" t="s">
        <v>32</v>
      </c>
      <c r="F944" s="7" t="s">
        <v>32</v>
      </c>
      <c r="G944" s="7">
        <v>2</v>
      </c>
      <c r="H944" s="7" t="s">
        <v>32</v>
      </c>
    </row>
    <row r="945" spans="1:8" ht="14.25" customHeight="1" x14ac:dyDescent="0.3">
      <c r="A945" s="7" t="s">
        <v>2356</v>
      </c>
      <c r="B945" s="7">
        <v>48.75</v>
      </c>
      <c r="C945" s="7">
        <v>4.34</v>
      </c>
      <c r="D945" s="7" t="s">
        <v>32</v>
      </c>
      <c r="E945" s="7" t="s">
        <v>32</v>
      </c>
      <c r="F945" s="7" t="s">
        <v>32</v>
      </c>
      <c r="G945" s="7" t="s">
        <v>37</v>
      </c>
      <c r="H945" s="7" t="s">
        <v>32</v>
      </c>
    </row>
    <row r="946" spans="1:8" ht="14.25" customHeight="1" x14ac:dyDescent="0.3">
      <c r="A946" s="7" t="s">
        <v>2358</v>
      </c>
      <c r="B946" s="7">
        <v>28.31</v>
      </c>
      <c r="C946" s="7">
        <v>5.43</v>
      </c>
      <c r="D946" s="7" t="s">
        <v>39</v>
      </c>
      <c r="E946" s="7" t="s">
        <v>32</v>
      </c>
      <c r="F946" s="7" t="s">
        <v>32</v>
      </c>
      <c r="G946" s="7">
        <v>2</v>
      </c>
      <c r="H946" s="7" t="s">
        <v>32</v>
      </c>
    </row>
    <row r="947" spans="1:8" ht="14.25" customHeight="1" x14ac:dyDescent="0.3">
      <c r="A947" s="7" t="s">
        <v>2361</v>
      </c>
      <c r="B947" s="7">
        <v>38.39</v>
      </c>
      <c r="C947" s="7">
        <v>8.33</v>
      </c>
      <c r="D947" s="7" t="s">
        <v>39</v>
      </c>
      <c r="E947" s="7" t="s">
        <v>32</v>
      </c>
      <c r="F947" s="7" t="s">
        <v>32</v>
      </c>
      <c r="G947" s="7">
        <v>1</v>
      </c>
      <c r="H947" s="7" t="s">
        <v>32</v>
      </c>
    </row>
    <row r="948" spans="1:8" ht="14.25" customHeight="1" x14ac:dyDescent="0.3">
      <c r="A948" s="7" t="s">
        <v>2363</v>
      </c>
      <c r="B948" s="7">
        <v>25.87</v>
      </c>
      <c r="C948" s="7">
        <v>5.63</v>
      </c>
      <c r="D948" s="7" t="s">
        <v>39</v>
      </c>
      <c r="E948" s="7" t="s">
        <v>32</v>
      </c>
      <c r="F948" s="7" t="s">
        <v>32</v>
      </c>
      <c r="G948" s="7">
        <v>1</v>
      </c>
      <c r="H948" s="7" t="s">
        <v>32</v>
      </c>
    </row>
    <row r="949" spans="1:8" ht="14.25" customHeight="1" x14ac:dyDescent="0.3">
      <c r="A949" s="7" t="s">
        <v>2365</v>
      </c>
      <c r="B949" s="7">
        <v>43.7</v>
      </c>
      <c r="C949" s="7">
        <v>7.23</v>
      </c>
      <c r="D949" s="7" t="s">
        <v>32</v>
      </c>
      <c r="E949" s="7" t="s">
        <v>32</v>
      </c>
      <c r="F949" s="7" t="s">
        <v>32</v>
      </c>
      <c r="G949" s="7" t="s">
        <v>37</v>
      </c>
      <c r="H949" s="7" t="s">
        <v>32</v>
      </c>
    </row>
    <row r="950" spans="1:8" ht="14.25" customHeight="1" x14ac:dyDescent="0.3">
      <c r="A950" s="7" t="s">
        <v>2368</v>
      </c>
      <c r="B950" s="7">
        <v>40.945</v>
      </c>
      <c r="C950" s="7">
        <v>10.57</v>
      </c>
      <c r="D950" s="7" t="s">
        <v>32</v>
      </c>
      <c r="E950" s="7" t="s">
        <v>32</v>
      </c>
      <c r="F950" s="7" t="s">
        <v>32</v>
      </c>
      <c r="G950" s="7" t="s">
        <v>37</v>
      </c>
      <c r="H950" s="7" t="s">
        <v>32</v>
      </c>
    </row>
    <row r="951" spans="1:8" ht="14.25" customHeight="1" x14ac:dyDescent="0.3">
      <c r="A951" s="7" t="s">
        <v>2370</v>
      </c>
      <c r="B951" s="7">
        <v>27.94</v>
      </c>
      <c r="C951" s="7">
        <v>7.92</v>
      </c>
      <c r="D951" s="7" t="s">
        <v>32</v>
      </c>
      <c r="E951" s="7" t="s">
        <v>32</v>
      </c>
      <c r="F951" s="7" t="s">
        <v>32</v>
      </c>
      <c r="G951" s="7" t="s">
        <v>37</v>
      </c>
      <c r="H951" s="7" t="s">
        <v>32</v>
      </c>
    </row>
    <row r="952" spans="1:8" ht="14.25" customHeight="1" x14ac:dyDescent="0.3">
      <c r="A952" s="7" t="s">
        <v>2373</v>
      </c>
      <c r="B952" s="7">
        <v>31.9</v>
      </c>
      <c r="C952" s="7">
        <v>10.119999999999999</v>
      </c>
      <c r="D952" s="7" t="s">
        <v>32</v>
      </c>
      <c r="E952" s="7" t="s">
        <v>32</v>
      </c>
      <c r="F952" s="7" t="s">
        <v>32</v>
      </c>
      <c r="G952" s="7">
        <v>2</v>
      </c>
      <c r="H952" s="7" t="s">
        <v>32</v>
      </c>
    </row>
    <row r="953" spans="1:8" ht="14.25" customHeight="1" x14ac:dyDescent="0.3">
      <c r="A953" s="7" t="s">
        <v>2375</v>
      </c>
      <c r="B953" s="7">
        <v>31.64</v>
      </c>
      <c r="C953" s="7">
        <v>7.91</v>
      </c>
      <c r="D953" s="7" t="s">
        <v>32</v>
      </c>
      <c r="E953" s="7" t="s">
        <v>32</v>
      </c>
      <c r="F953" s="7" t="s">
        <v>32</v>
      </c>
      <c r="G953" s="7" t="s">
        <v>37</v>
      </c>
      <c r="H953" s="7" t="s">
        <v>32</v>
      </c>
    </row>
    <row r="954" spans="1:8" ht="14.25" customHeight="1" x14ac:dyDescent="0.3">
      <c r="A954" s="7" t="s">
        <v>2378</v>
      </c>
      <c r="B954" s="7">
        <v>46.7</v>
      </c>
      <c r="C954" s="7">
        <v>10.9</v>
      </c>
      <c r="D954" s="7" t="s">
        <v>32</v>
      </c>
      <c r="E954" s="7" t="s">
        <v>32</v>
      </c>
      <c r="F954" s="7" t="s">
        <v>32</v>
      </c>
      <c r="G954" s="7" t="s">
        <v>37</v>
      </c>
      <c r="H954" s="7" t="s">
        <v>32</v>
      </c>
    </row>
    <row r="955" spans="1:8" ht="14.25" customHeight="1" x14ac:dyDescent="0.3">
      <c r="A955" s="7" t="s">
        <v>2380</v>
      </c>
      <c r="B955" s="7">
        <v>18.335000000000001</v>
      </c>
      <c r="C955" s="7">
        <v>11.83</v>
      </c>
      <c r="D955" s="7" t="s">
        <v>32</v>
      </c>
      <c r="E955" s="7" t="s">
        <v>32</v>
      </c>
      <c r="F955" s="7" t="s">
        <v>32</v>
      </c>
      <c r="G955" s="7" t="s">
        <v>37</v>
      </c>
      <c r="H955" s="7" t="s">
        <v>32</v>
      </c>
    </row>
    <row r="956" spans="1:8" ht="14.25" customHeight="1" x14ac:dyDescent="0.3">
      <c r="A956" s="7" t="s">
        <v>2383</v>
      </c>
      <c r="B956" s="7">
        <v>31.24</v>
      </c>
      <c r="C956" s="7">
        <v>7.42</v>
      </c>
      <c r="D956" s="7" t="s">
        <v>39</v>
      </c>
      <c r="E956" s="7" t="s">
        <v>32</v>
      </c>
      <c r="F956" s="7" t="s">
        <v>32</v>
      </c>
      <c r="G956" s="7">
        <v>2</v>
      </c>
      <c r="H956" s="7" t="s">
        <v>32</v>
      </c>
    </row>
    <row r="957" spans="1:8" ht="14.25" customHeight="1" x14ac:dyDescent="0.3">
      <c r="A957" s="7" t="s">
        <v>2385</v>
      </c>
      <c r="B957" s="7">
        <v>39.22</v>
      </c>
      <c r="C957" s="7">
        <v>5.62</v>
      </c>
      <c r="D957" s="7" t="s">
        <v>39</v>
      </c>
      <c r="E957" s="7" t="s">
        <v>32</v>
      </c>
      <c r="F957" s="7" t="s">
        <v>32</v>
      </c>
      <c r="G957" s="7">
        <v>1</v>
      </c>
      <c r="H957" s="7" t="s">
        <v>32</v>
      </c>
    </row>
    <row r="958" spans="1:8" ht="14.25" customHeight="1" x14ac:dyDescent="0.3">
      <c r="A958" s="7" t="s">
        <v>2387</v>
      </c>
      <c r="B958" s="7">
        <v>24.414999999999999</v>
      </c>
      <c r="C958" s="7">
        <v>7.16</v>
      </c>
      <c r="D958" s="7" t="s">
        <v>32</v>
      </c>
      <c r="E958" s="7" t="s">
        <v>32</v>
      </c>
      <c r="F958" s="7" t="s">
        <v>32</v>
      </c>
      <c r="G958" s="7" t="s">
        <v>37</v>
      </c>
      <c r="H958" s="7" t="s">
        <v>32</v>
      </c>
    </row>
    <row r="959" spans="1:8" ht="14.25" customHeight="1" x14ac:dyDescent="0.3">
      <c r="A959" s="7" t="s">
        <v>2390</v>
      </c>
      <c r="B959" s="7">
        <v>32.299999999999997</v>
      </c>
      <c r="C959" s="7">
        <v>9.89</v>
      </c>
      <c r="D959" s="7" t="s">
        <v>32</v>
      </c>
      <c r="E959" s="7" t="s">
        <v>32</v>
      </c>
      <c r="F959" s="7" t="s">
        <v>32</v>
      </c>
      <c r="G959" s="7" t="s">
        <v>37</v>
      </c>
      <c r="H959" s="7" t="s">
        <v>32</v>
      </c>
    </row>
    <row r="960" spans="1:8" ht="14.25" customHeight="1" x14ac:dyDescent="0.3">
      <c r="A960" s="7" t="s">
        <v>2392</v>
      </c>
      <c r="B960" s="7">
        <v>39.94</v>
      </c>
      <c r="C960" s="7">
        <v>5.14</v>
      </c>
      <c r="D960" s="7" t="s">
        <v>32</v>
      </c>
      <c r="E960" s="7" t="s">
        <v>32</v>
      </c>
      <c r="F960" s="7" t="s">
        <v>32</v>
      </c>
      <c r="G960" s="7" t="s">
        <v>37</v>
      </c>
      <c r="H960" s="7" t="s">
        <v>32</v>
      </c>
    </row>
    <row r="961" spans="1:8" ht="14.25" customHeight="1" x14ac:dyDescent="0.3">
      <c r="A961" s="7" t="s">
        <v>2394</v>
      </c>
      <c r="B961" s="7">
        <v>30</v>
      </c>
      <c r="C961" s="7">
        <v>5.61</v>
      </c>
      <c r="D961" s="7" t="s">
        <v>39</v>
      </c>
      <c r="E961" s="7" t="s">
        <v>32</v>
      </c>
      <c r="F961" s="7" t="s">
        <v>99</v>
      </c>
      <c r="G961" s="7">
        <v>1</v>
      </c>
      <c r="H961" s="7" t="s">
        <v>32</v>
      </c>
    </row>
    <row r="962" spans="1:8" ht="14.25" customHeight="1" x14ac:dyDescent="0.3">
      <c r="A962" s="7" t="s">
        <v>2397</v>
      </c>
      <c r="B962" s="7">
        <v>35.340000000000003</v>
      </c>
      <c r="C962" s="7">
        <v>5.51</v>
      </c>
      <c r="D962" s="7" t="s">
        <v>39</v>
      </c>
      <c r="E962" s="7" t="s">
        <v>32</v>
      </c>
      <c r="F962" s="7" t="s">
        <v>99</v>
      </c>
      <c r="G962" s="7">
        <v>1</v>
      </c>
      <c r="H962" s="7" t="s">
        <v>32</v>
      </c>
    </row>
    <row r="963" spans="1:8" ht="14.25" customHeight="1" x14ac:dyDescent="0.3">
      <c r="A963" s="7" t="s">
        <v>2399</v>
      </c>
      <c r="B963" s="7">
        <v>32.204999999999998</v>
      </c>
      <c r="C963" s="7">
        <v>8.3800000000000008</v>
      </c>
      <c r="D963" s="7" t="s">
        <v>39</v>
      </c>
      <c r="E963" s="7" t="s">
        <v>32</v>
      </c>
      <c r="F963" s="7" t="s">
        <v>32</v>
      </c>
      <c r="G963" s="7">
        <v>2</v>
      </c>
      <c r="H963" s="7" t="s">
        <v>32</v>
      </c>
    </row>
    <row r="964" spans="1:8" ht="14.25" customHeight="1" x14ac:dyDescent="0.3">
      <c r="A964" s="7" t="s">
        <v>2402</v>
      </c>
      <c r="B964" s="7">
        <v>33.880000000000003</v>
      </c>
      <c r="C964" s="7">
        <v>4.68</v>
      </c>
      <c r="D964" s="7" t="s">
        <v>32</v>
      </c>
      <c r="E964" s="7" t="s">
        <v>39</v>
      </c>
      <c r="F964" s="7" t="s">
        <v>32</v>
      </c>
      <c r="G964" s="7">
        <v>1</v>
      </c>
      <c r="H964" s="7" t="s">
        <v>32</v>
      </c>
    </row>
    <row r="965" spans="1:8" ht="14.25" customHeight="1" x14ac:dyDescent="0.3">
      <c r="A965" s="7" t="s">
        <v>2404</v>
      </c>
      <c r="B965" s="7">
        <v>26.63</v>
      </c>
      <c r="C965" s="7">
        <v>4.3600000000000003</v>
      </c>
      <c r="D965" s="7" t="s">
        <v>39</v>
      </c>
      <c r="E965" s="7" t="s">
        <v>32</v>
      </c>
      <c r="F965" s="7" t="s">
        <v>32</v>
      </c>
      <c r="G965" s="7">
        <v>2</v>
      </c>
      <c r="H965" s="7" t="s">
        <v>32</v>
      </c>
    </row>
    <row r="966" spans="1:8" ht="14.25" customHeight="1" x14ac:dyDescent="0.3">
      <c r="A966" s="7" t="s">
        <v>2415</v>
      </c>
      <c r="B966" s="7">
        <v>28.7</v>
      </c>
      <c r="C966" s="7">
        <v>7.74</v>
      </c>
      <c r="D966" s="7" t="s">
        <v>32</v>
      </c>
      <c r="E966" s="7" t="s">
        <v>32</v>
      </c>
      <c r="F966" s="7" t="s">
        <v>32</v>
      </c>
      <c r="G966" s="7" t="s">
        <v>37</v>
      </c>
      <c r="H966" s="7" t="s">
        <v>32</v>
      </c>
    </row>
    <row r="967" spans="1:8" ht="14.25" customHeight="1" x14ac:dyDescent="0.3">
      <c r="A967" s="7" t="s">
        <v>2418</v>
      </c>
      <c r="B967" s="7">
        <v>25.65</v>
      </c>
      <c r="C967" s="7">
        <v>4.05</v>
      </c>
      <c r="D967" s="7" t="s">
        <v>39</v>
      </c>
      <c r="E967" s="7" t="s">
        <v>32</v>
      </c>
      <c r="F967" s="7" t="s">
        <v>32</v>
      </c>
      <c r="G967" s="7">
        <v>2</v>
      </c>
      <c r="H967" s="7" t="s">
        <v>32</v>
      </c>
    </row>
    <row r="968" spans="1:8" ht="14.25" customHeight="1" x14ac:dyDescent="0.3">
      <c r="A968" s="7" t="s">
        <v>2421</v>
      </c>
      <c r="B968" s="7">
        <v>36.384999999999998</v>
      </c>
      <c r="C968" s="7">
        <v>11.49</v>
      </c>
      <c r="D968" s="7" t="s">
        <v>32</v>
      </c>
      <c r="E968" s="7" t="s">
        <v>32</v>
      </c>
      <c r="F968" s="7" t="s">
        <v>32</v>
      </c>
      <c r="G968" s="7" t="s">
        <v>37</v>
      </c>
      <c r="H968" s="7" t="s">
        <v>32</v>
      </c>
    </row>
    <row r="969" spans="1:8" ht="14.25" customHeight="1" x14ac:dyDescent="0.3">
      <c r="A969" s="7" t="s">
        <v>2423</v>
      </c>
      <c r="B969" s="7">
        <v>34.69</v>
      </c>
      <c r="C969" s="7">
        <v>5.65</v>
      </c>
      <c r="D969" s="7" t="s">
        <v>32</v>
      </c>
      <c r="E969" s="7" t="s">
        <v>32</v>
      </c>
      <c r="F969" s="7" t="s">
        <v>32</v>
      </c>
      <c r="G969" s="7" t="s">
        <v>37</v>
      </c>
      <c r="H969" s="7" t="s">
        <v>32</v>
      </c>
    </row>
    <row r="970" spans="1:8" ht="14.25" customHeight="1" x14ac:dyDescent="0.3">
      <c r="A970" s="7" t="s">
        <v>2426</v>
      </c>
      <c r="B970" s="7">
        <v>37.68</v>
      </c>
      <c r="C970" s="7">
        <v>4.29</v>
      </c>
      <c r="D970" s="7" t="s">
        <v>39</v>
      </c>
      <c r="E970" s="7" t="s">
        <v>32</v>
      </c>
      <c r="F970" s="7" t="s">
        <v>32</v>
      </c>
      <c r="G970" s="7" t="s">
        <v>37</v>
      </c>
      <c r="H970" s="7" t="s">
        <v>32</v>
      </c>
    </row>
    <row r="971" spans="1:8" ht="14.25" customHeight="1" x14ac:dyDescent="0.3">
      <c r="A971" s="7" t="s">
        <v>2428</v>
      </c>
      <c r="B971" s="7">
        <v>35.49</v>
      </c>
      <c r="C971" s="7">
        <v>4.74</v>
      </c>
      <c r="D971" s="7" t="s">
        <v>39</v>
      </c>
      <c r="E971" s="7" t="s">
        <v>32</v>
      </c>
      <c r="F971" s="7" t="s">
        <v>99</v>
      </c>
      <c r="G971" s="7">
        <v>1</v>
      </c>
      <c r="H971" s="7" t="s">
        <v>32</v>
      </c>
    </row>
    <row r="972" spans="1:8" ht="14.25" customHeight="1" x14ac:dyDescent="0.3">
      <c r="A972" s="7" t="s">
        <v>2431</v>
      </c>
      <c r="B972" s="7">
        <v>44.7</v>
      </c>
      <c r="C972" s="7">
        <v>7.6</v>
      </c>
      <c r="D972" s="7" t="s">
        <v>39</v>
      </c>
      <c r="E972" s="7" t="s">
        <v>32</v>
      </c>
      <c r="F972" s="7" t="s">
        <v>32</v>
      </c>
      <c r="G972" s="7">
        <v>2</v>
      </c>
      <c r="H972" s="7" t="s">
        <v>32</v>
      </c>
    </row>
    <row r="973" spans="1:8" ht="14.25" customHeight="1" x14ac:dyDescent="0.3">
      <c r="A973" s="7" t="s">
        <v>2433</v>
      </c>
      <c r="B973" s="7">
        <v>38.380000000000003</v>
      </c>
      <c r="C973" s="7">
        <v>8.5</v>
      </c>
      <c r="D973" s="7" t="s">
        <v>39</v>
      </c>
      <c r="E973" s="7" t="s">
        <v>32</v>
      </c>
      <c r="F973" s="7" t="s">
        <v>32</v>
      </c>
      <c r="G973" s="7">
        <v>2</v>
      </c>
      <c r="H973" s="7" t="s">
        <v>32</v>
      </c>
    </row>
    <row r="974" spans="1:8" ht="14.25" customHeight="1" x14ac:dyDescent="0.3">
      <c r="A974" s="7" t="s">
        <v>2436</v>
      </c>
      <c r="B974" s="7">
        <v>35.244999999999997</v>
      </c>
      <c r="C974" s="7">
        <v>11.22</v>
      </c>
      <c r="D974" s="7" t="s">
        <v>39</v>
      </c>
      <c r="E974" s="7" t="s">
        <v>32</v>
      </c>
      <c r="F974" s="7" t="s">
        <v>32</v>
      </c>
      <c r="G974" s="7" t="s">
        <v>37</v>
      </c>
      <c r="H974" s="7" t="s">
        <v>32</v>
      </c>
    </row>
    <row r="975" spans="1:8" ht="14.25" customHeight="1" x14ac:dyDescent="0.3">
      <c r="A975" s="7" t="s">
        <v>2438</v>
      </c>
      <c r="B975" s="7">
        <v>49.84</v>
      </c>
      <c r="C975" s="7">
        <v>5.0999999999999996</v>
      </c>
      <c r="D975" s="7" t="s">
        <v>39</v>
      </c>
      <c r="E975" s="7" t="s">
        <v>32</v>
      </c>
      <c r="F975" s="7" t="s">
        <v>99</v>
      </c>
      <c r="G975" s="7">
        <v>1</v>
      </c>
      <c r="H975" s="7" t="s">
        <v>32</v>
      </c>
    </row>
    <row r="976" spans="1:8" ht="14.25" customHeight="1" x14ac:dyDescent="0.3">
      <c r="A976" s="7" t="s">
        <v>2440</v>
      </c>
      <c r="B976" s="7">
        <v>49.06</v>
      </c>
      <c r="C976" s="7">
        <v>5.43</v>
      </c>
      <c r="D976" s="7" t="s">
        <v>39</v>
      </c>
      <c r="E976" s="7" t="s">
        <v>32</v>
      </c>
      <c r="F976" s="7" t="s">
        <v>32</v>
      </c>
      <c r="G976" s="7">
        <v>1</v>
      </c>
      <c r="H976" s="7" t="s">
        <v>32</v>
      </c>
    </row>
    <row r="977" spans="1:8" ht="14.25" customHeight="1" x14ac:dyDescent="0.3">
      <c r="A977" s="7" t="s">
        <v>2442</v>
      </c>
      <c r="B977" s="7">
        <v>30.88</v>
      </c>
      <c r="C977" s="7">
        <v>5.82</v>
      </c>
      <c r="D977" s="7" t="s">
        <v>32</v>
      </c>
      <c r="E977" s="7" t="s">
        <v>32</v>
      </c>
      <c r="F977" s="7" t="s">
        <v>32</v>
      </c>
      <c r="G977" s="7">
        <v>2</v>
      </c>
      <c r="H977" s="7" t="s">
        <v>32</v>
      </c>
    </row>
    <row r="978" spans="1:8" ht="14.25" customHeight="1" x14ac:dyDescent="0.3">
      <c r="A978" s="7" t="s">
        <v>2445</v>
      </c>
      <c r="B978" s="7">
        <v>33.35</v>
      </c>
      <c r="C978" s="7">
        <v>6.05</v>
      </c>
      <c r="D978" s="7" t="s">
        <v>32</v>
      </c>
      <c r="E978" s="7" t="s">
        <v>32</v>
      </c>
      <c r="F978" s="7" t="s">
        <v>99</v>
      </c>
      <c r="G978" s="7">
        <v>1</v>
      </c>
      <c r="H978" s="7" t="s">
        <v>32</v>
      </c>
    </row>
    <row r="979" spans="1:8" ht="14.25" customHeight="1" x14ac:dyDescent="0.3">
      <c r="A979" s="7" t="s">
        <v>2447</v>
      </c>
      <c r="B979" s="7">
        <v>38</v>
      </c>
      <c r="C979" s="7">
        <v>6.38</v>
      </c>
      <c r="D979" s="7" t="s">
        <v>39</v>
      </c>
      <c r="E979" s="7" t="s">
        <v>32</v>
      </c>
      <c r="F979" s="7" t="s">
        <v>32</v>
      </c>
      <c r="G979" s="7">
        <v>1</v>
      </c>
      <c r="H979" s="7" t="s">
        <v>32</v>
      </c>
    </row>
    <row r="980" spans="1:8" ht="14.25" customHeight="1" x14ac:dyDescent="0.3">
      <c r="A980" s="7" t="s">
        <v>2450</v>
      </c>
      <c r="B980" s="7">
        <v>36.08</v>
      </c>
      <c r="C980" s="7">
        <v>5.73</v>
      </c>
      <c r="D980" s="7" t="s">
        <v>39</v>
      </c>
      <c r="E980" s="7" t="s">
        <v>32</v>
      </c>
      <c r="F980" s="7" t="s">
        <v>32</v>
      </c>
      <c r="G980" s="7">
        <v>1</v>
      </c>
      <c r="H980" s="7" t="s">
        <v>32</v>
      </c>
    </row>
    <row r="981" spans="1:8" ht="14.25" customHeight="1" x14ac:dyDescent="0.3">
      <c r="A981" s="7" t="s">
        <v>2452</v>
      </c>
      <c r="B981" s="7">
        <v>35.700000000000003</v>
      </c>
      <c r="C981" s="7">
        <v>5.47</v>
      </c>
      <c r="D981" s="7" t="s">
        <v>39</v>
      </c>
      <c r="E981" s="7" t="s">
        <v>32</v>
      </c>
      <c r="F981" s="7" t="s">
        <v>32</v>
      </c>
      <c r="G981" s="7">
        <v>1</v>
      </c>
      <c r="H981" s="7" t="s">
        <v>32</v>
      </c>
    </row>
    <row r="982" spans="1:8" ht="14.25" customHeight="1" x14ac:dyDescent="0.3">
      <c r="A982" s="7" t="s">
        <v>2455</v>
      </c>
      <c r="B982" s="7">
        <v>34.01</v>
      </c>
      <c r="C982" s="7">
        <v>11.3</v>
      </c>
      <c r="D982" s="7" t="s">
        <v>32</v>
      </c>
      <c r="E982" s="7" t="s">
        <v>32</v>
      </c>
      <c r="F982" s="7" t="s">
        <v>32</v>
      </c>
      <c r="G982" s="7" t="s">
        <v>37</v>
      </c>
      <c r="H982" s="7" t="s">
        <v>32</v>
      </c>
    </row>
    <row r="983" spans="1:8" ht="14.25" customHeight="1" x14ac:dyDescent="0.3">
      <c r="A983" s="7" t="s">
        <v>2457</v>
      </c>
      <c r="B983" s="7">
        <v>31.54</v>
      </c>
      <c r="C983" s="7">
        <v>6.72</v>
      </c>
      <c r="D983" s="7" t="s">
        <v>32</v>
      </c>
      <c r="E983" s="7" t="s">
        <v>32</v>
      </c>
      <c r="F983" s="7" t="s">
        <v>32</v>
      </c>
      <c r="G983" s="7" t="s">
        <v>37</v>
      </c>
      <c r="H983" s="7" t="s">
        <v>32</v>
      </c>
    </row>
    <row r="984" spans="1:8" ht="14.25" customHeight="1" x14ac:dyDescent="0.3">
      <c r="A984" s="7" t="s">
        <v>2460</v>
      </c>
      <c r="B984" s="7">
        <v>23.3</v>
      </c>
      <c r="C984" s="7">
        <v>5.36</v>
      </c>
      <c r="D984" s="7" t="s">
        <v>39</v>
      </c>
      <c r="E984" s="7" t="s">
        <v>32</v>
      </c>
      <c r="F984" s="7" t="s">
        <v>32</v>
      </c>
      <c r="G984" s="7">
        <v>1</v>
      </c>
      <c r="H984" s="7" t="s">
        <v>32</v>
      </c>
    </row>
    <row r="985" spans="1:8" ht="14.25" customHeight="1" x14ac:dyDescent="0.3">
      <c r="A985" s="7" t="s">
        <v>2462</v>
      </c>
      <c r="B985" s="7">
        <v>27.75</v>
      </c>
      <c r="C985" s="7">
        <v>9.8800000000000008</v>
      </c>
      <c r="D985" s="7" t="s">
        <v>32</v>
      </c>
      <c r="E985" s="7" t="s">
        <v>32</v>
      </c>
      <c r="F985" s="7" t="s">
        <v>32</v>
      </c>
      <c r="G985" s="7" t="s">
        <v>37</v>
      </c>
      <c r="H985" s="7" t="s">
        <v>32</v>
      </c>
    </row>
    <row r="986" spans="1:8" ht="14.25" customHeight="1" x14ac:dyDescent="0.3">
      <c r="A986" s="7" t="s">
        <v>2464</v>
      </c>
      <c r="B986" s="7">
        <v>42.46</v>
      </c>
      <c r="C986" s="7">
        <v>4.1100000000000003</v>
      </c>
      <c r="D986" s="7" t="s">
        <v>32</v>
      </c>
      <c r="E986" s="7" t="s">
        <v>32</v>
      </c>
      <c r="F986" s="7" t="s">
        <v>32</v>
      </c>
      <c r="G986" s="7" t="s">
        <v>37</v>
      </c>
      <c r="H986" s="7" t="s">
        <v>32</v>
      </c>
    </row>
    <row r="987" spans="1:8" ht="14.25" customHeight="1" x14ac:dyDescent="0.3">
      <c r="A987" s="7" t="s">
        <v>2467</v>
      </c>
      <c r="B987" s="7">
        <v>54.47</v>
      </c>
      <c r="C987" s="7">
        <v>7.48</v>
      </c>
      <c r="D987" s="7" t="s">
        <v>32</v>
      </c>
      <c r="E987" s="7" t="s">
        <v>32</v>
      </c>
      <c r="F987" s="7" t="s">
        <v>32</v>
      </c>
      <c r="G987" s="7" t="s">
        <v>37</v>
      </c>
      <c r="H987" s="7" t="s">
        <v>32</v>
      </c>
    </row>
    <row r="988" spans="1:8" ht="14.25" customHeight="1" x14ac:dyDescent="0.3">
      <c r="A988" s="7" t="s">
        <v>2469</v>
      </c>
      <c r="B988" s="7">
        <v>24.93</v>
      </c>
      <c r="C988" s="7">
        <v>9.18</v>
      </c>
      <c r="D988" s="7" t="s">
        <v>39</v>
      </c>
      <c r="E988" s="7" t="s">
        <v>32</v>
      </c>
      <c r="F988" s="7" t="s">
        <v>99</v>
      </c>
      <c r="G988" s="7">
        <v>1</v>
      </c>
      <c r="H988" s="7" t="s">
        <v>32</v>
      </c>
    </row>
    <row r="989" spans="1:8" ht="14.25" customHeight="1" x14ac:dyDescent="0.3">
      <c r="A989" s="7" t="s">
        <v>2472</v>
      </c>
      <c r="B989" s="7">
        <v>48.12</v>
      </c>
      <c r="C989" s="7">
        <v>4.51</v>
      </c>
      <c r="D989" s="7" t="s">
        <v>39</v>
      </c>
      <c r="E989" s="7" t="s">
        <v>32</v>
      </c>
      <c r="F989" s="7" t="s">
        <v>32</v>
      </c>
      <c r="G989" s="7">
        <v>1</v>
      </c>
      <c r="H989" s="7" t="s">
        <v>32</v>
      </c>
    </row>
    <row r="990" spans="1:8" ht="14.25" customHeight="1" x14ac:dyDescent="0.3">
      <c r="A990" s="7" t="s">
        <v>2474</v>
      </c>
      <c r="B990" s="7">
        <v>24.91</v>
      </c>
      <c r="C990" s="7">
        <v>7.33</v>
      </c>
      <c r="D990" s="7" t="s">
        <v>39</v>
      </c>
      <c r="E990" s="7" t="s">
        <v>32</v>
      </c>
      <c r="F990" s="7" t="s">
        <v>99</v>
      </c>
      <c r="G990" s="7">
        <v>1</v>
      </c>
      <c r="H990" s="7" t="s">
        <v>32</v>
      </c>
    </row>
    <row r="991" spans="1:8" ht="14.25" customHeight="1" x14ac:dyDescent="0.3">
      <c r="A991" s="7" t="s">
        <v>2477</v>
      </c>
      <c r="B991" s="7">
        <v>27.645</v>
      </c>
      <c r="C991" s="7">
        <v>10.56</v>
      </c>
      <c r="D991" s="7" t="s">
        <v>32</v>
      </c>
      <c r="E991" s="7" t="s">
        <v>32</v>
      </c>
      <c r="F991" s="7" t="s">
        <v>32</v>
      </c>
      <c r="G991" s="7" t="s">
        <v>37</v>
      </c>
      <c r="H991" s="7" t="s">
        <v>32</v>
      </c>
    </row>
    <row r="992" spans="1:8" ht="14.25" customHeight="1" x14ac:dyDescent="0.3">
      <c r="A992" s="7" t="s">
        <v>2479</v>
      </c>
      <c r="B992" s="7">
        <v>33.700000000000003</v>
      </c>
      <c r="C992" s="7">
        <v>4.01</v>
      </c>
      <c r="D992" s="7" t="s">
        <v>32</v>
      </c>
      <c r="E992" s="7" t="s">
        <v>32</v>
      </c>
      <c r="F992" s="7" t="s">
        <v>32</v>
      </c>
      <c r="G992" s="7">
        <v>2</v>
      </c>
      <c r="H992" s="7" t="s">
        <v>32</v>
      </c>
    </row>
    <row r="993" spans="1:8" ht="14.25" customHeight="1" x14ac:dyDescent="0.3">
      <c r="A993" s="7" t="s">
        <v>2482</v>
      </c>
      <c r="B993" s="7">
        <v>38.93</v>
      </c>
      <c r="C993" s="7">
        <v>5.64</v>
      </c>
      <c r="D993" s="7" t="s">
        <v>39</v>
      </c>
      <c r="E993" s="7" t="s">
        <v>32</v>
      </c>
      <c r="F993" s="7" t="s">
        <v>32</v>
      </c>
      <c r="G993" s="7">
        <v>1</v>
      </c>
      <c r="H993" s="7" t="s">
        <v>32</v>
      </c>
    </row>
    <row r="994" spans="1:8" ht="14.25" customHeight="1" x14ac:dyDescent="0.3">
      <c r="A994" s="7" t="s">
        <v>2484</v>
      </c>
      <c r="B994" s="7">
        <v>32.774999999999999</v>
      </c>
      <c r="C994" s="7">
        <v>8.02</v>
      </c>
      <c r="D994" s="7" t="s">
        <v>39</v>
      </c>
      <c r="E994" s="7" t="s">
        <v>32</v>
      </c>
      <c r="F994" s="7" t="s">
        <v>32</v>
      </c>
      <c r="G994" s="7">
        <v>2</v>
      </c>
      <c r="H994" s="7" t="s">
        <v>32</v>
      </c>
    </row>
    <row r="995" spans="1:8" ht="14.25" customHeight="1" x14ac:dyDescent="0.3">
      <c r="A995" s="7" t="s">
        <v>2486</v>
      </c>
      <c r="B995" s="7">
        <v>29.83</v>
      </c>
      <c r="C995" s="7">
        <v>7.2</v>
      </c>
      <c r="D995" s="7" t="s">
        <v>39</v>
      </c>
      <c r="E995" s="7" t="s">
        <v>32</v>
      </c>
      <c r="F995" s="7" t="s">
        <v>32</v>
      </c>
      <c r="G995" s="7" t="s">
        <v>37</v>
      </c>
      <c r="H995" s="7" t="s">
        <v>32</v>
      </c>
    </row>
    <row r="996" spans="1:8" ht="14.25" customHeight="1" x14ac:dyDescent="0.3">
      <c r="A996" s="7" t="s">
        <v>2489</v>
      </c>
      <c r="B996" s="7">
        <v>28.31</v>
      </c>
      <c r="C996" s="7">
        <v>4.55</v>
      </c>
      <c r="D996" s="7" t="s">
        <v>32</v>
      </c>
      <c r="E996" s="7" t="s">
        <v>39</v>
      </c>
      <c r="F996" s="7" t="s">
        <v>32</v>
      </c>
      <c r="G996" s="7">
        <v>1</v>
      </c>
      <c r="H996" s="7" t="s">
        <v>32</v>
      </c>
    </row>
    <row r="997" spans="1:8" ht="14.25" customHeight="1" x14ac:dyDescent="0.3">
      <c r="A997" s="7" t="s">
        <v>2491</v>
      </c>
      <c r="B997" s="7">
        <v>29.79</v>
      </c>
      <c r="C997" s="7">
        <v>9.0299999999999994</v>
      </c>
      <c r="D997" s="7" t="s">
        <v>32</v>
      </c>
      <c r="E997" s="7" t="s">
        <v>32</v>
      </c>
      <c r="F997" s="7" t="s">
        <v>32</v>
      </c>
      <c r="G997" s="7" t="s">
        <v>37</v>
      </c>
      <c r="H997" s="7" t="s">
        <v>32</v>
      </c>
    </row>
    <row r="998" spans="1:8" ht="14.25" customHeight="1" x14ac:dyDescent="0.3">
      <c r="A998" s="7" t="s">
        <v>2494</v>
      </c>
      <c r="B998" s="7">
        <v>36.6</v>
      </c>
      <c r="C998" s="7">
        <v>5.2</v>
      </c>
      <c r="D998" s="7" t="s">
        <v>39</v>
      </c>
      <c r="E998" s="7" t="s">
        <v>32</v>
      </c>
      <c r="F998" s="7" t="s">
        <v>99</v>
      </c>
      <c r="G998" s="7">
        <v>1</v>
      </c>
      <c r="H998" s="7" t="s">
        <v>32</v>
      </c>
    </row>
    <row r="999" spans="1:8" ht="14.25" customHeight="1" x14ac:dyDescent="0.3">
      <c r="A999" s="7" t="s">
        <v>2496</v>
      </c>
      <c r="B999" s="7">
        <v>35.93</v>
      </c>
      <c r="C999" s="7">
        <v>8.3000000000000007</v>
      </c>
      <c r="D999" s="7" t="s">
        <v>39</v>
      </c>
      <c r="E999" s="7" t="s">
        <v>32</v>
      </c>
      <c r="F999" s="7" t="s">
        <v>32</v>
      </c>
      <c r="G999" s="7" t="s">
        <v>37</v>
      </c>
      <c r="H999" s="7" t="s">
        <v>32</v>
      </c>
    </row>
    <row r="1000" spans="1:8" ht="14.25" customHeight="1" x14ac:dyDescent="0.3">
      <c r="A1000" s="7" t="s">
        <v>2499</v>
      </c>
      <c r="B1000" s="7">
        <v>28.6</v>
      </c>
      <c r="C1000" s="7">
        <v>5.56</v>
      </c>
      <c r="D1000" s="7" t="s">
        <v>39</v>
      </c>
      <c r="E1000" s="7" t="s">
        <v>32</v>
      </c>
      <c r="F1000" s="7" t="s">
        <v>99</v>
      </c>
      <c r="G1000" s="7">
        <v>1</v>
      </c>
      <c r="H1000" s="7" t="s">
        <v>32</v>
      </c>
    </row>
    <row r="1001" spans="1:8" ht="14.25" customHeight="1" x14ac:dyDescent="0.3">
      <c r="A1001" s="7" t="s">
        <v>2501</v>
      </c>
      <c r="B1001" s="7">
        <v>39.17</v>
      </c>
      <c r="C1001" s="7">
        <v>4.1500000000000004</v>
      </c>
      <c r="D1001" s="7" t="s">
        <v>32</v>
      </c>
      <c r="E1001" s="7" t="s">
        <v>32</v>
      </c>
      <c r="F1001" s="7" t="s">
        <v>32</v>
      </c>
      <c r="G1001" s="7" t="s">
        <v>37</v>
      </c>
      <c r="H1001" s="7" t="s">
        <v>32</v>
      </c>
    </row>
    <row r="1002" spans="1:8" ht="14.25" customHeight="1" x14ac:dyDescent="0.3">
      <c r="A1002" s="7" t="s">
        <v>2504</v>
      </c>
      <c r="B1002" s="7">
        <v>26.41</v>
      </c>
      <c r="C1002" s="7">
        <v>5.99</v>
      </c>
      <c r="D1002" s="7" t="s">
        <v>39</v>
      </c>
      <c r="E1002" s="7" t="s">
        <v>32</v>
      </c>
      <c r="F1002" s="7" t="s">
        <v>99</v>
      </c>
      <c r="G1002" s="7">
        <v>1</v>
      </c>
      <c r="H1002" s="7" t="s">
        <v>32</v>
      </c>
    </row>
    <row r="1003" spans="1:8" ht="14.25" customHeight="1" x14ac:dyDescent="0.3">
      <c r="A1003" s="7" t="s">
        <v>2506</v>
      </c>
      <c r="B1003" s="7">
        <v>30.63</v>
      </c>
      <c r="C1003" s="7">
        <v>5.8</v>
      </c>
      <c r="D1003" s="7" t="s">
        <v>39</v>
      </c>
      <c r="E1003" s="7" t="s">
        <v>32</v>
      </c>
      <c r="F1003" s="7" t="s">
        <v>32</v>
      </c>
      <c r="G1003" s="7" t="s">
        <v>37</v>
      </c>
      <c r="H1003" s="7" t="s">
        <v>32</v>
      </c>
    </row>
    <row r="1004" spans="1:8" ht="14.25" customHeight="1" x14ac:dyDescent="0.3">
      <c r="A1004" s="7" t="s">
        <v>2509</v>
      </c>
      <c r="B1004" s="7">
        <v>31.73</v>
      </c>
      <c r="C1004" s="7">
        <v>7.32</v>
      </c>
      <c r="D1004" s="7" t="s">
        <v>39</v>
      </c>
      <c r="E1004" s="7" t="s">
        <v>32</v>
      </c>
      <c r="F1004" s="7" t="s">
        <v>32</v>
      </c>
      <c r="G1004" s="7">
        <v>2</v>
      </c>
      <c r="H1004" s="7" t="s">
        <v>32</v>
      </c>
    </row>
    <row r="1005" spans="1:8" ht="14.25" customHeight="1" x14ac:dyDescent="0.3">
      <c r="A1005" s="7" t="s">
        <v>2511</v>
      </c>
      <c r="B1005" s="7">
        <v>30.7</v>
      </c>
      <c r="C1005" s="7">
        <v>5.16</v>
      </c>
      <c r="D1005" s="7" t="s">
        <v>32</v>
      </c>
      <c r="E1005" s="7" t="s">
        <v>32</v>
      </c>
      <c r="F1005" s="7" t="s">
        <v>32</v>
      </c>
      <c r="G1005" s="7">
        <v>2</v>
      </c>
      <c r="H1005" s="7" t="s">
        <v>32</v>
      </c>
    </row>
    <row r="1006" spans="1:8" ht="14.25" customHeight="1" x14ac:dyDescent="0.3">
      <c r="A1006" s="7" t="s">
        <v>2514</v>
      </c>
      <c r="B1006" s="7">
        <v>25.934999999999999</v>
      </c>
      <c r="C1006" s="7">
        <v>5.96</v>
      </c>
      <c r="D1006" s="7" t="s">
        <v>39</v>
      </c>
      <c r="E1006" s="7" t="s">
        <v>32</v>
      </c>
      <c r="F1006" s="7" t="s">
        <v>32</v>
      </c>
      <c r="G1006" s="7">
        <v>2</v>
      </c>
      <c r="H1006" s="7" t="s">
        <v>32</v>
      </c>
    </row>
    <row r="1007" spans="1:8" ht="14.25" customHeight="1" x14ac:dyDescent="0.3">
      <c r="A1007" s="7" t="s">
        <v>2516</v>
      </c>
      <c r="B1007" s="7">
        <v>35.9</v>
      </c>
      <c r="C1007" s="7">
        <v>4.8499999999999996</v>
      </c>
      <c r="D1007" s="7" t="s">
        <v>39</v>
      </c>
      <c r="E1007" s="7" t="s">
        <v>32</v>
      </c>
      <c r="F1007" s="7" t="s">
        <v>99</v>
      </c>
      <c r="G1007" s="7">
        <v>1</v>
      </c>
      <c r="H1007" s="7" t="s">
        <v>32</v>
      </c>
    </row>
    <row r="1008" spans="1:8" ht="14.25" customHeight="1" x14ac:dyDescent="0.3">
      <c r="A1008" s="7" t="s">
        <v>2519</v>
      </c>
      <c r="B1008" s="7">
        <v>26.7</v>
      </c>
      <c r="C1008" s="7">
        <v>5.09</v>
      </c>
      <c r="D1008" s="7" t="s">
        <v>39</v>
      </c>
      <c r="E1008" s="7" t="s">
        <v>32</v>
      </c>
      <c r="F1008" s="7" t="s">
        <v>99</v>
      </c>
      <c r="G1008" s="7">
        <v>1</v>
      </c>
      <c r="H1008" s="7" t="s">
        <v>32</v>
      </c>
    </row>
    <row r="1009" spans="1:8" ht="14.25" customHeight="1" x14ac:dyDescent="0.3">
      <c r="A1009" s="7" t="s">
        <v>2521</v>
      </c>
      <c r="B1009" s="7">
        <v>33.71</v>
      </c>
      <c r="C1009" s="7">
        <v>4.9400000000000004</v>
      </c>
      <c r="D1009" s="7" t="s">
        <v>32</v>
      </c>
      <c r="E1009" s="7" t="s">
        <v>32</v>
      </c>
      <c r="F1009" s="7" t="s">
        <v>32</v>
      </c>
      <c r="G1009" s="7" t="s">
        <v>37</v>
      </c>
      <c r="H1009" s="7" t="s">
        <v>32</v>
      </c>
    </row>
    <row r="1010" spans="1:8" ht="14.25" customHeight="1" x14ac:dyDescent="0.3">
      <c r="A1010" s="7" t="s">
        <v>2524</v>
      </c>
      <c r="B1010" s="7">
        <v>41.91</v>
      </c>
      <c r="C1010" s="7">
        <v>4.92</v>
      </c>
      <c r="D1010" s="7" t="s">
        <v>39</v>
      </c>
      <c r="E1010" s="7" t="s">
        <v>32</v>
      </c>
      <c r="F1010" s="7" t="s">
        <v>32</v>
      </c>
      <c r="G1010" s="7">
        <v>2</v>
      </c>
      <c r="H1010" s="7" t="s">
        <v>32</v>
      </c>
    </row>
    <row r="1011" spans="1:8" ht="14.25" customHeight="1" x14ac:dyDescent="0.3">
      <c r="A1011" s="7" t="s">
        <v>2526</v>
      </c>
      <c r="B1011" s="7">
        <v>39.82</v>
      </c>
      <c r="C1011" s="7">
        <v>6.05</v>
      </c>
      <c r="D1011" s="7" t="s">
        <v>39</v>
      </c>
      <c r="E1011" s="7" t="s">
        <v>32</v>
      </c>
      <c r="F1011" s="7" t="s">
        <v>32</v>
      </c>
      <c r="G1011" s="7">
        <v>2</v>
      </c>
      <c r="H1011" s="7" t="s">
        <v>32</v>
      </c>
    </row>
    <row r="1012" spans="1:8" ht="14.25" customHeight="1" x14ac:dyDescent="0.3">
      <c r="A1012" s="7" t="s">
        <v>2529</v>
      </c>
      <c r="B1012" s="7">
        <v>28.12</v>
      </c>
      <c r="C1012" s="7">
        <v>4.67</v>
      </c>
      <c r="D1012" s="7" t="s">
        <v>32</v>
      </c>
      <c r="E1012" s="7" t="s">
        <v>32</v>
      </c>
      <c r="F1012" s="7" t="s">
        <v>32</v>
      </c>
      <c r="G1012" s="7">
        <v>2</v>
      </c>
      <c r="H1012" s="7" t="s">
        <v>32</v>
      </c>
    </row>
    <row r="1013" spans="1:8" ht="14.25" customHeight="1" x14ac:dyDescent="0.3">
      <c r="A1013" s="7" t="s">
        <v>2532</v>
      </c>
      <c r="B1013" s="7">
        <v>26.98</v>
      </c>
      <c r="C1013" s="7">
        <v>9.81</v>
      </c>
      <c r="D1013" s="7" t="s">
        <v>39</v>
      </c>
      <c r="E1013" s="7" t="s">
        <v>32</v>
      </c>
      <c r="F1013" s="7" t="s">
        <v>32</v>
      </c>
      <c r="G1013" s="7" t="s">
        <v>37</v>
      </c>
      <c r="H1013" s="7" t="s">
        <v>32</v>
      </c>
    </row>
    <row r="1014" spans="1:8" ht="14.25" customHeight="1" x14ac:dyDescent="0.3">
      <c r="A1014" s="7" t="s">
        <v>2534</v>
      </c>
      <c r="B1014" s="7">
        <v>27.2</v>
      </c>
      <c r="C1014" s="7">
        <v>6.06</v>
      </c>
      <c r="D1014" s="7" t="s">
        <v>39</v>
      </c>
      <c r="E1014" s="7" t="s">
        <v>32</v>
      </c>
      <c r="F1014" s="7" t="s">
        <v>32</v>
      </c>
      <c r="G1014" s="7">
        <v>2</v>
      </c>
      <c r="H1014" s="7" t="s">
        <v>32</v>
      </c>
    </row>
    <row r="1015" spans="1:8" ht="14.25" customHeight="1" x14ac:dyDescent="0.3">
      <c r="A1015" s="7" t="s">
        <v>2537</v>
      </c>
      <c r="B1015" s="7">
        <v>25.3</v>
      </c>
      <c r="C1015" s="7">
        <v>5.19</v>
      </c>
      <c r="D1015" s="7" t="s">
        <v>39</v>
      </c>
      <c r="E1015" s="7" t="s">
        <v>32</v>
      </c>
      <c r="F1015" s="7" t="s">
        <v>32</v>
      </c>
      <c r="G1015" s="7">
        <v>2</v>
      </c>
      <c r="H1015" s="7" t="s">
        <v>32</v>
      </c>
    </row>
    <row r="1016" spans="1:8" ht="14.25" customHeight="1" x14ac:dyDescent="0.3">
      <c r="A1016" s="7" t="s">
        <v>2540</v>
      </c>
      <c r="B1016" s="7">
        <v>30.25</v>
      </c>
      <c r="C1016" s="7">
        <v>10.16</v>
      </c>
      <c r="D1016" s="7" t="s">
        <v>32</v>
      </c>
      <c r="E1016" s="7" t="s">
        <v>32</v>
      </c>
      <c r="F1016" s="7" t="s">
        <v>32</v>
      </c>
      <c r="G1016" s="7" t="s">
        <v>37</v>
      </c>
      <c r="H1016" s="7" t="s">
        <v>32</v>
      </c>
    </row>
    <row r="1017" spans="1:8" ht="14.25" customHeight="1" x14ac:dyDescent="0.3">
      <c r="A1017" s="7" t="s">
        <v>2542</v>
      </c>
      <c r="B1017" s="7">
        <v>54</v>
      </c>
      <c r="C1017" s="7">
        <v>4.68</v>
      </c>
      <c r="D1017" s="7" t="s">
        <v>39</v>
      </c>
      <c r="E1017" s="7" t="s">
        <v>39</v>
      </c>
      <c r="F1017" s="7" t="s">
        <v>32</v>
      </c>
      <c r="G1017" s="7">
        <v>2</v>
      </c>
      <c r="H1017" s="7" t="s">
        <v>32</v>
      </c>
    </row>
    <row r="1018" spans="1:8" ht="14.25" customHeight="1" x14ac:dyDescent="0.3">
      <c r="A1018" s="7" t="s">
        <v>2544</v>
      </c>
      <c r="B1018" s="7">
        <v>51.86</v>
      </c>
      <c r="C1018" s="7">
        <v>5.32</v>
      </c>
      <c r="D1018" s="7" t="s">
        <v>39</v>
      </c>
      <c r="E1018" s="7" t="s">
        <v>32</v>
      </c>
      <c r="F1018" s="7" t="s">
        <v>32</v>
      </c>
      <c r="G1018" s="7" t="s">
        <v>37</v>
      </c>
      <c r="H1018" s="7" t="s">
        <v>32</v>
      </c>
    </row>
    <row r="1019" spans="1:8" ht="14.25" customHeight="1" x14ac:dyDescent="0.3">
      <c r="A1019" s="7" t="s">
        <v>2547</v>
      </c>
      <c r="B1019" s="7">
        <v>31.39</v>
      </c>
      <c r="C1019" s="7">
        <v>6.99</v>
      </c>
      <c r="D1019" s="7" t="s">
        <v>32</v>
      </c>
      <c r="E1019" s="7" t="s">
        <v>32</v>
      </c>
      <c r="F1019" s="7" t="s">
        <v>32</v>
      </c>
      <c r="G1019" s="7" t="s">
        <v>37</v>
      </c>
      <c r="H1019" s="7" t="s">
        <v>32</v>
      </c>
    </row>
    <row r="1020" spans="1:8" ht="14.25" customHeight="1" x14ac:dyDescent="0.3">
      <c r="A1020" s="7" t="s">
        <v>2549</v>
      </c>
      <c r="B1020" s="7">
        <v>39.97</v>
      </c>
      <c r="C1020" s="7">
        <v>5.55</v>
      </c>
      <c r="D1020" s="7" t="s">
        <v>32</v>
      </c>
      <c r="E1020" s="7" t="s">
        <v>32</v>
      </c>
      <c r="F1020" s="7" t="s">
        <v>32</v>
      </c>
      <c r="G1020" s="7" t="s">
        <v>37</v>
      </c>
      <c r="H1020" s="7" t="s">
        <v>32</v>
      </c>
    </row>
    <row r="1021" spans="1:8" ht="14.25" customHeight="1" x14ac:dyDescent="0.3">
      <c r="A1021" s="7" t="s">
        <v>2551</v>
      </c>
      <c r="B1021" s="7">
        <v>41.23</v>
      </c>
      <c r="C1021" s="7">
        <v>6.94</v>
      </c>
      <c r="D1021" s="7" t="s">
        <v>32</v>
      </c>
      <c r="E1021" s="7" t="s">
        <v>32</v>
      </c>
      <c r="F1021" s="7" t="s">
        <v>32</v>
      </c>
      <c r="G1021" s="7" t="s">
        <v>37</v>
      </c>
      <c r="H1021" s="7" t="s">
        <v>32</v>
      </c>
    </row>
    <row r="1022" spans="1:8" ht="14.25" customHeight="1" x14ac:dyDescent="0.3">
      <c r="A1022" s="7" t="s">
        <v>2554</v>
      </c>
      <c r="B1022" s="7">
        <v>49.45</v>
      </c>
      <c r="C1022" s="7">
        <v>4.2</v>
      </c>
      <c r="D1022" s="7" t="s">
        <v>39</v>
      </c>
      <c r="E1022" s="7" t="s">
        <v>32</v>
      </c>
      <c r="F1022" s="7" t="s">
        <v>32</v>
      </c>
      <c r="G1022" s="7" t="s">
        <v>37</v>
      </c>
      <c r="H1022" s="7" t="s">
        <v>32</v>
      </c>
    </row>
    <row r="1023" spans="1:8" ht="14.25" customHeight="1" x14ac:dyDescent="0.3">
      <c r="A1023" s="7" t="s">
        <v>2556</v>
      </c>
      <c r="B1023" s="7">
        <v>41.04</v>
      </c>
      <c r="C1023" s="7">
        <v>5.59</v>
      </c>
      <c r="D1023" s="7" t="s">
        <v>32</v>
      </c>
      <c r="E1023" s="7" t="s">
        <v>32</v>
      </c>
      <c r="F1023" s="7" t="s">
        <v>32</v>
      </c>
      <c r="G1023" s="7" t="s">
        <v>37</v>
      </c>
      <c r="H1023" s="7" t="s">
        <v>32</v>
      </c>
    </row>
    <row r="1024" spans="1:8" ht="14.25" customHeight="1" x14ac:dyDescent="0.3">
      <c r="A1024" s="7" t="s">
        <v>2558</v>
      </c>
      <c r="B1024" s="7">
        <v>27.93</v>
      </c>
      <c r="C1024" s="7">
        <v>9.9600000000000009</v>
      </c>
      <c r="D1024" s="7" t="s">
        <v>32</v>
      </c>
      <c r="E1024" s="7" t="s">
        <v>32</v>
      </c>
      <c r="F1024" s="7" t="s">
        <v>32</v>
      </c>
      <c r="G1024" s="7" t="s">
        <v>37</v>
      </c>
      <c r="H1024" s="7" t="s">
        <v>32</v>
      </c>
    </row>
    <row r="1025" spans="1:8" ht="14.25" customHeight="1" x14ac:dyDescent="0.3">
      <c r="A1025" s="7" t="s">
        <v>2561</v>
      </c>
      <c r="B1025" s="7">
        <v>21.01</v>
      </c>
      <c r="C1025" s="7">
        <v>7.37</v>
      </c>
      <c r="D1025" s="7" t="s">
        <v>32</v>
      </c>
      <c r="E1025" s="7" t="s">
        <v>32</v>
      </c>
      <c r="F1025" s="7" t="s">
        <v>32</v>
      </c>
      <c r="G1025" s="7" t="s">
        <v>37</v>
      </c>
      <c r="H1025" s="7" t="s">
        <v>32</v>
      </c>
    </row>
    <row r="1026" spans="1:8" ht="14.25" customHeight="1" x14ac:dyDescent="0.3">
      <c r="A1026" s="7" t="s">
        <v>2563</v>
      </c>
      <c r="B1026" s="7">
        <v>52.37</v>
      </c>
      <c r="C1026" s="7">
        <v>5.0599999999999996</v>
      </c>
      <c r="D1026" s="7" t="s">
        <v>39</v>
      </c>
      <c r="E1026" s="7" t="s">
        <v>39</v>
      </c>
      <c r="F1026" s="7" t="s">
        <v>32</v>
      </c>
      <c r="G1026" s="7">
        <v>2</v>
      </c>
      <c r="H1026" s="7" t="s">
        <v>32</v>
      </c>
    </row>
    <row r="1027" spans="1:8" ht="14.25" customHeight="1" x14ac:dyDescent="0.3">
      <c r="A1027" s="7" t="s">
        <v>2565</v>
      </c>
      <c r="B1027" s="7">
        <v>40.369999999999997</v>
      </c>
      <c r="C1027" s="7">
        <v>8.2100000000000009</v>
      </c>
      <c r="D1027" s="7" t="s">
        <v>32</v>
      </c>
      <c r="E1027" s="7" t="s">
        <v>32</v>
      </c>
      <c r="F1027" s="7" t="s">
        <v>32</v>
      </c>
      <c r="G1027" s="7" t="s">
        <v>37</v>
      </c>
      <c r="H1027" s="7" t="s">
        <v>32</v>
      </c>
    </row>
    <row r="1028" spans="1:8" ht="14.25" customHeight="1" x14ac:dyDescent="0.3">
      <c r="A1028" s="7" t="s">
        <v>2567</v>
      </c>
      <c r="B1028" s="7">
        <v>41.47</v>
      </c>
      <c r="C1028" s="7">
        <v>10.34</v>
      </c>
      <c r="D1028" s="7" t="s">
        <v>32</v>
      </c>
      <c r="E1028" s="7" t="s">
        <v>32</v>
      </c>
      <c r="F1028" s="7" t="s">
        <v>32</v>
      </c>
      <c r="G1028" s="7">
        <v>2</v>
      </c>
      <c r="H1028" s="7" t="s">
        <v>32</v>
      </c>
    </row>
    <row r="1029" spans="1:8" ht="14.25" customHeight="1" x14ac:dyDescent="0.3">
      <c r="A1029" s="7" t="s">
        <v>2570</v>
      </c>
      <c r="B1029" s="7">
        <v>33.725000000000001</v>
      </c>
      <c r="C1029" s="7">
        <v>5.51</v>
      </c>
      <c r="D1029" s="7" t="s">
        <v>39</v>
      </c>
      <c r="E1029" s="7" t="s">
        <v>32</v>
      </c>
      <c r="F1029" s="7" t="s">
        <v>32</v>
      </c>
      <c r="G1029" s="7">
        <v>2</v>
      </c>
      <c r="H1029" s="7" t="s">
        <v>32</v>
      </c>
    </row>
    <row r="1030" spans="1:8" ht="14.25" customHeight="1" x14ac:dyDescent="0.3">
      <c r="A1030" s="7" t="s">
        <v>2572</v>
      </c>
      <c r="B1030" s="7">
        <v>28.1</v>
      </c>
      <c r="C1030" s="7">
        <v>11.2</v>
      </c>
      <c r="D1030" s="7" t="s">
        <v>32</v>
      </c>
      <c r="E1030" s="7" t="s">
        <v>32</v>
      </c>
      <c r="F1030" s="7" t="s">
        <v>32</v>
      </c>
      <c r="G1030" s="7" t="s">
        <v>37</v>
      </c>
      <c r="H1030" s="7" t="s">
        <v>32</v>
      </c>
    </row>
    <row r="1031" spans="1:8" ht="14.25" customHeight="1" x14ac:dyDescent="0.3">
      <c r="A1031" s="7" t="s">
        <v>2575</v>
      </c>
      <c r="B1031" s="7">
        <v>37.43</v>
      </c>
      <c r="C1031" s="7">
        <v>4.3499999999999996</v>
      </c>
      <c r="D1031" s="7" t="s">
        <v>39</v>
      </c>
      <c r="E1031" s="7" t="s">
        <v>32</v>
      </c>
      <c r="F1031" s="7" t="s">
        <v>99</v>
      </c>
      <c r="G1031" s="7">
        <v>1</v>
      </c>
      <c r="H1031" s="7" t="s">
        <v>32</v>
      </c>
    </row>
    <row r="1032" spans="1:8" ht="14.25" customHeight="1" x14ac:dyDescent="0.3">
      <c r="A1032" s="7" t="s">
        <v>2577</v>
      </c>
      <c r="B1032" s="7">
        <v>23.7</v>
      </c>
      <c r="C1032" s="7">
        <v>10.45</v>
      </c>
      <c r="D1032" s="7" t="s">
        <v>32</v>
      </c>
      <c r="E1032" s="7" t="s">
        <v>32</v>
      </c>
      <c r="F1032" s="7" t="s">
        <v>32</v>
      </c>
      <c r="G1032" s="7" t="s">
        <v>37</v>
      </c>
      <c r="H1032" s="7" t="s">
        <v>32</v>
      </c>
    </row>
    <row r="1033" spans="1:8" ht="14.25" customHeight="1" x14ac:dyDescent="0.3">
      <c r="A1033" s="7" t="s">
        <v>2580</v>
      </c>
      <c r="B1033" s="7">
        <v>24.795000000000002</v>
      </c>
      <c r="C1033" s="7">
        <v>4.07</v>
      </c>
      <c r="D1033" s="7" t="s">
        <v>39</v>
      </c>
      <c r="E1033" s="7" t="s">
        <v>32</v>
      </c>
      <c r="F1033" s="7" t="s">
        <v>99</v>
      </c>
      <c r="G1033" s="7">
        <v>1</v>
      </c>
      <c r="H1033" s="7" t="s">
        <v>32</v>
      </c>
    </row>
    <row r="1034" spans="1:8" ht="14.25" customHeight="1" x14ac:dyDescent="0.3">
      <c r="A1034" s="7" t="s">
        <v>2582</v>
      </c>
      <c r="B1034" s="7">
        <v>31.9</v>
      </c>
      <c r="C1034" s="7">
        <v>8.34</v>
      </c>
      <c r="D1034" s="7" t="s">
        <v>32</v>
      </c>
      <c r="E1034" s="7" t="s">
        <v>32</v>
      </c>
      <c r="F1034" s="7" t="s">
        <v>32</v>
      </c>
      <c r="G1034" s="7" t="s">
        <v>37</v>
      </c>
      <c r="H1034" s="7" t="s">
        <v>32</v>
      </c>
    </row>
    <row r="1035" spans="1:8" ht="14.25" customHeight="1" x14ac:dyDescent="0.3">
      <c r="A1035" s="7" t="s">
        <v>2584</v>
      </c>
      <c r="B1035" s="7">
        <v>32.68</v>
      </c>
      <c r="C1035" s="7">
        <v>7.41</v>
      </c>
      <c r="D1035" s="7" t="s">
        <v>32</v>
      </c>
      <c r="E1035" s="7" t="s">
        <v>32</v>
      </c>
      <c r="F1035" s="7" t="s">
        <v>32</v>
      </c>
      <c r="G1035" s="7" t="s">
        <v>37</v>
      </c>
      <c r="H1035" s="7" t="s">
        <v>32</v>
      </c>
    </row>
    <row r="1036" spans="1:8" ht="14.25" customHeight="1" x14ac:dyDescent="0.3">
      <c r="A1036" s="7" t="s">
        <v>2587</v>
      </c>
      <c r="B1036" s="7">
        <v>47.13</v>
      </c>
      <c r="C1036" s="7">
        <v>4.3099999999999996</v>
      </c>
      <c r="D1036" s="7" t="s">
        <v>32</v>
      </c>
      <c r="E1036" s="7" t="s">
        <v>32</v>
      </c>
      <c r="F1036" s="7" t="s">
        <v>32</v>
      </c>
      <c r="G1036" s="7" t="s">
        <v>37</v>
      </c>
      <c r="H1036" s="7" t="s">
        <v>32</v>
      </c>
    </row>
    <row r="1037" spans="1:8" ht="14.25" customHeight="1" x14ac:dyDescent="0.3">
      <c r="A1037" s="7" t="s">
        <v>2589</v>
      </c>
      <c r="B1037" s="7">
        <v>36.67</v>
      </c>
      <c r="C1037" s="7">
        <v>10.83</v>
      </c>
      <c r="D1037" s="7" t="s">
        <v>32</v>
      </c>
      <c r="E1037" s="7" t="s">
        <v>32</v>
      </c>
      <c r="F1037" s="7" t="s">
        <v>32</v>
      </c>
      <c r="G1037" s="7" t="s">
        <v>37</v>
      </c>
      <c r="H1037" s="7" t="s">
        <v>32</v>
      </c>
    </row>
    <row r="1038" spans="1:8" ht="14.25" customHeight="1" x14ac:dyDescent="0.3">
      <c r="A1038" s="7" t="s">
        <v>2592</v>
      </c>
      <c r="B1038" s="7">
        <v>33.630000000000003</v>
      </c>
      <c r="C1038" s="7">
        <v>11.31</v>
      </c>
      <c r="D1038" s="7" t="s">
        <v>32</v>
      </c>
      <c r="E1038" s="7" t="s">
        <v>32</v>
      </c>
      <c r="F1038" s="7" t="s">
        <v>32</v>
      </c>
      <c r="G1038" s="7" t="s">
        <v>37</v>
      </c>
      <c r="H1038" s="7" t="s">
        <v>32</v>
      </c>
    </row>
    <row r="1039" spans="1:8" ht="14.25" customHeight="1" x14ac:dyDescent="0.3">
      <c r="A1039" s="7" t="s">
        <v>2594</v>
      </c>
      <c r="B1039" s="7">
        <v>32.67</v>
      </c>
      <c r="C1039" s="7">
        <v>11.81</v>
      </c>
      <c r="D1039" s="7" t="s">
        <v>39</v>
      </c>
      <c r="E1039" s="7" t="s">
        <v>32</v>
      </c>
      <c r="F1039" s="7" t="s">
        <v>32</v>
      </c>
      <c r="G1039" s="7" t="s">
        <v>37</v>
      </c>
      <c r="H1039" s="7" t="s">
        <v>32</v>
      </c>
    </row>
    <row r="1040" spans="1:8" ht="14.25" customHeight="1" x14ac:dyDescent="0.3">
      <c r="A1040" s="7" t="s">
        <v>2597</v>
      </c>
      <c r="B1040" s="7">
        <v>33.299999999999997</v>
      </c>
      <c r="C1040" s="7">
        <v>8.26</v>
      </c>
      <c r="D1040" s="7" t="s">
        <v>39</v>
      </c>
      <c r="E1040" s="7" t="s">
        <v>32</v>
      </c>
      <c r="F1040" s="7" t="s">
        <v>32</v>
      </c>
      <c r="G1040" s="7">
        <v>2</v>
      </c>
      <c r="H1040" s="7" t="s">
        <v>32</v>
      </c>
    </row>
    <row r="1041" spans="1:8" ht="14.25" customHeight="1" x14ac:dyDescent="0.3">
      <c r="A1041" s="7" t="s">
        <v>2599</v>
      </c>
      <c r="B1041" s="7">
        <v>30.78</v>
      </c>
      <c r="C1041" s="7">
        <v>10.74</v>
      </c>
      <c r="D1041" s="7" t="s">
        <v>39</v>
      </c>
      <c r="E1041" s="7" t="s">
        <v>32</v>
      </c>
      <c r="F1041" s="7" t="s">
        <v>32</v>
      </c>
      <c r="G1041" s="7">
        <v>2</v>
      </c>
      <c r="H1041" s="7" t="s">
        <v>32</v>
      </c>
    </row>
    <row r="1042" spans="1:8" ht="14.25" customHeight="1" x14ac:dyDescent="0.3">
      <c r="A1042" s="7" t="s">
        <v>2602</v>
      </c>
      <c r="B1042" s="7">
        <v>28.975000000000001</v>
      </c>
      <c r="C1042" s="7">
        <v>7.69</v>
      </c>
      <c r="D1042" s="7" t="s">
        <v>39</v>
      </c>
      <c r="E1042" s="7" t="s">
        <v>32</v>
      </c>
      <c r="F1042" s="7" t="s">
        <v>32</v>
      </c>
      <c r="G1042" s="7" t="s">
        <v>37</v>
      </c>
      <c r="H1042" s="7" t="s">
        <v>32</v>
      </c>
    </row>
    <row r="1043" spans="1:8" ht="14.25" customHeight="1" x14ac:dyDescent="0.3">
      <c r="A1043" s="7" t="s">
        <v>2604</v>
      </c>
      <c r="B1043" s="7">
        <v>33.4</v>
      </c>
      <c r="C1043" s="7">
        <v>4.84</v>
      </c>
      <c r="D1043" s="7" t="s">
        <v>32</v>
      </c>
      <c r="E1043" s="7" t="s">
        <v>32</v>
      </c>
      <c r="F1043" s="7" t="s">
        <v>32</v>
      </c>
      <c r="G1043" s="7" t="s">
        <v>37</v>
      </c>
      <c r="H1043" s="7" t="s">
        <v>32</v>
      </c>
    </row>
    <row r="1044" spans="1:8" ht="14.25" customHeight="1" x14ac:dyDescent="0.3">
      <c r="A1044" s="7" t="s">
        <v>2607</v>
      </c>
      <c r="B1044" s="7">
        <v>21.5</v>
      </c>
      <c r="C1044" s="7">
        <v>9.77</v>
      </c>
      <c r="D1044" s="7" t="s">
        <v>39</v>
      </c>
      <c r="E1044" s="7" t="s">
        <v>32</v>
      </c>
      <c r="F1044" s="7" t="s">
        <v>32</v>
      </c>
      <c r="G1044" s="7" t="s">
        <v>37</v>
      </c>
      <c r="H1044" s="7" t="s">
        <v>32</v>
      </c>
    </row>
    <row r="1045" spans="1:8" ht="14.25" customHeight="1" x14ac:dyDescent="0.3">
      <c r="A1045" s="7" t="s">
        <v>2609</v>
      </c>
      <c r="B1045" s="7">
        <v>38.14</v>
      </c>
      <c r="C1045" s="7">
        <v>5.84</v>
      </c>
      <c r="D1045" s="7" t="s">
        <v>32</v>
      </c>
      <c r="E1045" s="7" t="s">
        <v>32</v>
      </c>
      <c r="F1045" s="7" t="s">
        <v>32</v>
      </c>
      <c r="G1045" s="7" t="s">
        <v>37</v>
      </c>
      <c r="H1045" s="7" t="s">
        <v>32</v>
      </c>
    </row>
    <row r="1046" spans="1:8" ht="14.25" customHeight="1" x14ac:dyDescent="0.3">
      <c r="A1046" s="7" t="s">
        <v>2611</v>
      </c>
      <c r="B1046" s="7">
        <v>35.42</v>
      </c>
      <c r="C1046" s="7">
        <v>8.6999999999999993</v>
      </c>
      <c r="D1046" s="7" t="s">
        <v>39</v>
      </c>
      <c r="E1046" s="7" t="s">
        <v>32</v>
      </c>
      <c r="F1046" s="7" t="s">
        <v>32</v>
      </c>
      <c r="G1046" s="7">
        <v>1</v>
      </c>
      <c r="H1046" s="7" t="s">
        <v>32</v>
      </c>
    </row>
    <row r="1047" spans="1:8" ht="14.25" customHeight="1" x14ac:dyDescent="0.3">
      <c r="A1047" s="7" t="s">
        <v>2613</v>
      </c>
      <c r="B1047" s="7">
        <v>35.625</v>
      </c>
      <c r="C1047" s="7">
        <v>10.79</v>
      </c>
      <c r="D1047" s="7" t="s">
        <v>32</v>
      </c>
      <c r="E1047" s="7" t="s">
        <v>32</v>
      </c>
      <c r="F1047" s="7" t="s">
        <v>32</v>
      </c>
      <c r="G1047" s="7" t="s">
        <v>37</v>
      </c>
      <c r="H1047" s="7" t="s">
        <v>32</v>
      </c>
    </row>
    <row r="1048" spans="1:8" ht="14.25" customHeight="1" x14ac:dyDescent="0.3">
      <c r="A1048" s="7" t="s">
        <v>2616</v>
      </c>
      <c r="B1048" s="7">
        <v>45.51</v>
      </c>
      <c r="C1048" s="7">
        <v>4.32</v>
      </c>
      <c r="D1048" s="7" t="s">
        <v>32</v>
      </c>
      <c r="E1048" s="7" t="s">
        <v>32</v>
      </c>
      <c r="F1048" s="7" t="s">
        <v>32</v>
      </c>
      <c r="G1048" s="7">
        <v>1</v>
      </c>
      <c r="H1048" s="7" t="s">
        <v>32</v>
      </c>
    </row>
    <row r="1049" spans="1:8" ht="14.25" customHeight="1" x14ac:dyDescent="0.3">
      <c r="A1049" s="7" t="s">
        <v>2618</v>
      </c>
      <c r="B1049" s="7">
        <v>37.1</v>
      </c>
      <c r="C1049" s="7">
        <v>7.19</v>
      </c>
      <c r="D1049" s="7" t="s">
        <v>39</v>
      </c>
      <c r="E1049" s="7" t="s">
        <v>32</v>
      </c>
      <c r="F1049" s="7" t="s">
        <v>32</v>
      </c>
      <c r="G1049" s="7" t="s">
        <v>37</v>
      </c>
      <c r="H1049" s="7" t="s">
        <v>32</v>
      </c>
    </row>
    <row r="1050" spans="1:8" ht="14.25" customHeight="1" x14ac:dyDescent="0.3">
      <c r="A1050" s="7" t="s">
        <v>2621</v>
      </c>
      <c r="B1050" s="7">
        <v>30.5</v>
      </c>
      <c r="C1050" s="7">
        <v>11.94</v>
      </c>
      <c r="D1050" s="7" t="s">
        <v>39</v>
      </c>
      <c r="E1050" s="7" t="s">
        <v>32</v>
      </c>
      <c r="F1050" s="7" t="s">
        <v>32</v>
      </c>
      <c r="G1050" s="7" t="s">
        <v>37</v>
      </c>
      <c r="H1050" s="7" t="s">
        <v>32</v>
      </c>
    </row>
    <row r="1051" spans="1:8" ht="14.25" customHeight="1" x14ac:dyDescent="0.3">
      <c r="A1051" s="7" t="s">
        <v>2623</v>
      </c>
      <c r="B1051" s="7">
        <v>28.16</v>
      </c>
      <c r="C1051" s="7">
        <v>5.56</v>
      </c>
      <c r="D1051" s="7" t="s">
        <v>32</v>
      </c>
      <c r="E1051" s="7" t="s">
        <v>32</v>
      </c>
      <c r="F1051" s="7" t="s">
        <v>32</v>
      </c>
      <c r="G1051" s="7">
        <v>2</v>
      </c>
      <c r="H1051" s="7" t="s">
        <v>32</v>
      </c>
    </row>
    <row r="1052" spans="1:8" ht="14.25" customHeight="1" x14ac:dyDescent="0.3">
      <c r="A1052" s="7" t="s">
        <v>2626</v>
      </c>
      <c r="B1052" s="7">
        <v>29.1</v>
      </c>
      <c r="C1052" s="7">
        <v>5.64</v>
      </c>
      <c r="D1052" s="7" t="s">
        <v>39</v>
      </c>
      <c r="E1052" s="7" t="s">
        <v>32</v>
      </c>
      <c r="F1052" s="7" t="s">
        <v>32</v>
      </c>
      <c r="G1052" s="7" t="s">
        <v>37</v>
      </c>
      <c r="H1052" s="7" t="s">
        <v>32</v>
      </c>
    </row>
    <row r="1053" spans="1:8" ht="14.25" customHeight="1" x14ac:dyDescent="0.3">
      <c r="A1053" s="7" t="s">
        <v>2628</v>
      </c>
      <c r="B1053" s="7">
        <v>30.22</v>
      </c>
      <c r="C1053" s="7">
        <v>4.6500000000000004</v>
      </c>
      <c r="D1053" s="7" t="s">
        <v>32</v>
      </c>
      <c r="E1053" s="7" t="s">
        <v>32</v>
      </c>
      <c r="F1053" s="7" t="s">
        <v>32</v>
      </c>
      <c r="G1053" s="7" t="s">
        <v>37</v>
      </c>
      <c r="H1053" s="7" t="s">
        <v>32</v>
      </c>
    </row>
    <row r="1054" spans="1:8" ht="14.25" customHeight="1" x14ac:dyDescent="0.3">
      <c r="A1054" s="7" t="s">
        <v>2630</v>
      </c>
      <c r="B1054" s="7">
        <v>24.29</v>
      </c>
      <c r="C1054" s="7">
        <v>9.0500000000000007</v>
      </c>
      <c r="D1054" s="7" t="s">
        <v>32</v>
      </c>
      <c r="E1054" s="7" t="s">
        <v>32</v>
      </c>
      <c r="F1054" s="7" t="s">
        <v>32</v>
      </c>
      <c r="G1054" s="7" t="s">
        <v>37</v>
      </c>
      <c r="H1054" s="7" t="s">
        <v>32</v>
      </c>
    </row>
    <row r="1055" spans="1:8" ht="14.25" customHeight="1" x14ac:dyDescent="0.3">
      <c r="A1055" s="7" t="s">
        <v>2633</v>
      </c>
      <c r="B1055" s="7">
        <v>29.39</v>
      </c>
      <c r="C1055" s="7">
        <v>4.5199999999999996</v>
      </c>
      <c r="D1055" s="7" t="s">
        <v>39</v>
      </c>
      <c r="E1055" s="7" t="s">
        <v>32</v>
      </c>
      <c r="F1055" s="7" t="s">
        <v>32</v>
      </c>
      <c r="G1055" s="7" t="s">
        <v>37</v>
      </c>
      <c r="H1055" s="7" t="s">
        <v>32</v>
      </c>
    </row>
    <row r="1056" spans="1:8" ht="14.25" customHeight="1" x14ac:dyDescent="0.3">
      <c r="A1056" s="7" t="s">
        <v>2636</v>
      </c>
      <c r="B1056" s="7">
        <v>25.66</v>
      </c>
      <c r="C1056" s="7">
        <v>4.62</v>
      </c>
      <c r="D1056" s="7" t="s">
        <v>39</v>
      </c>
      <c r="E1056" s="7" t="s">
        <v>32</v>
      </c>
      <c r="F1056" s="7" t="s">
        <v>32</v>
      </c>
      <c r="G1056" s="7">
        <v>1</v>
      </c>
      <c r="H1056" s="7" t="s">
        <v>32</v>
      </c>
    </row>
    <row r="1057" spans="1:8" ht="14.25" customHeight="1" x14ac:dyDescent="0.3">
      <c r="A1057" s="7" t="s">
        <v>2639</v>
      </c>
      <c r="B1057" s="7">
        <v>39.11</v>
      </c>
      <c r="C1057" s="7">
        <v>5.87</v>
      </c>
      <c r="D1057" s="7" t="s">
        <v>32</v>
      </c>
      <c r="E1057" s="7" t="s">
        <v>32</v>
      </c>
      <c r="F1057" s="7" t="s">
        <v>32</v>
      </c>
      <c r="G1057" s="7" t="s">
        <v>37</v>
      </c>
      <c r="H1057" s="7" t="s">
        <v>32</v>
      </c>
    </row>
    <row r="1058" spans="1:8" ht="14.25" customHeight="1" x14ac:dyDescent="0.3">
      <c r="A1058" s="7" t="s">
        <v>2642</v>
      </c>
      <c r="B1058" s="7">
        <v>43.78</v>
      </c>
      <c r="C1058" s="7">
        <v>5.71</v>
      </c>
      <c r="D1058" s="7" t="s">
        <v>32</v>
      </c>
      <c r="E1058" s="7" t="s">
        <v>32</v>
      </c>
      <c r="F1058" s="7" t="s">
        <v>32</v>
      </c>
      <c r="G1058" s="7">
        <v>1</v>
      </c>
      <c r="H1058" s="7" t="s">
        <v>32</v>
      </c>
    </row>
    <row r="1059" spans="1:8" ht="14.25" customHeight="1" x14ac:dyDescent="0.3">
      <c r="A1059" s="7" t="s">
        <v>2645</v>
      </c>
      <c r="B1059" s="7">
        <v>24.35</v>
      </c>
      <c r="C1059" s="7">
        <v>9.08</v>
      </c>
      <c r="D1059" s="7" t="s">
        <v>32</v>
      </c>
      <c r="E1059" s="7" t="s">
        <v>32</v>
      </c>
      <c r="F1059" s="7" t="s">
        <v>32</v>
      </c>
      <c r="G1059" s="7" t="s">
        <v>37</v>
      </c>
      <c r="H1059" s="7" t="s">
        <v>32</v>
      </c>
    </row>
    <row r="1060" spans="1:8" ht="14.25" customHeight="1" x14ac:dyDescent="0.3">
      <c r="A1060" s="7" t="s">
        <v>2648</v>
      </c>
      <c r="B1060" s="7">
        <v>40.299999999999997</v>
      </c>
      <c r="C1060" s="7">
        <v>5.3</v>
      </c>
      <c r="D1060" s="7" t="s">
        <v>39</v>
      </c>
      <c r="E1060" s="7" t="s">
        <v>32</v>
      </c>
      <c r="F1060" s="7" t="s">
        <v>32</v>
      </c>
      <c r="G1060" s="7">
        <v>2</v>
      </c>
      <c r="H1060" s="7" t="s">
        <v>32</v>
      </c>
    </row>
    <row r="1061" spans="1:8" ht="14.25" customHeight="1" x14ac:dyDescent="0.3">
      <c r="A1061" s="7" t="s">
        <v>2651</v>
      </c>
      <c r="B1061" s="7">
        <v>32.774999999999999</v>
      </c>
      <c r="C1061" s="7">
        <v>11.76</v>
      </c>
      <c r="D1061" s="7" t="s">
        <v>39</v>
      </c>
      <c r="E1061" s="7" t="s">
        <v>32</v>
      </c>
      <c r="F1061" s="7" t="s">
        <v>32</v>
      </c>
      <c r="G1061" s="7" t="s">
        <v>37</v>
      </c>
      <c r="H1061" s="7" t="s">
        <v>32</v>
      </c>
    </row>
    <row r="1062" spans="1:8" ht="14.25" customHeight="1" x14ac:dyDescent="0.3">
      <c r="A1062" s="7" t="s">
        <v>2654</v>
      </c>
      <c r="B1062" s="7">
        <v>39.6</v>
      </c>
      <c r="C1062" s="7">
        <v>5.1100000000000003</v>
      </c>
      <c r="D1062" s="7" t="s">
        <v>39</v>
      </c>
      <c r="E1062" s="7" t="s">
        <v>32</v>
      </c>
      <c r="F1062" s="7" t="s">
        <v>32</v>
      </c>
      <c r="G1062" s="7">
        <v>2</v>
      </c>
      <c r="H1062" s="7" t="s">
        <v>32</v>
      </c>
    </row>
    <row r="1063" spans="1:8" ht="14.25" customHeight="1" x14ac:dyDescent="0.3">
      <c r="A1063" s="7" t="s">
        <v>2656</v>
      </c>
      <c r="B1063" s="7">
        <v>30.97</v>
      </c>
      <c r="C1063" s="7">
        <v>5.54</v>
      </c>
      <c r="D1063" s="7" t="s">
        <v>32</v>
      </c>
      <c r="E1063" s="7" t="s">
        <v>32</v>
      </c>
      <c r="F1063" s="7" t="s">
        <v>32</v>
      </c>
      <c r="G1063" s="7">
        <v>2</v>
      </c>
      <c r="H1063" s="7" t="s">
        <v>32</v>
      </c>
    </row>
    <row r="1064" spans="1:8" ht="14.25" customHeight="1" x14ac:dyDescent="0.3">
      <c r="A1064" s="7" t="s">
        <v>2659</v>
      </c>
      <c r="B1064" s="7">
        <v>27.645</v>
      </c>
      <c r="C1064" s="7">
        <v>8.8699999999999992</v>
      </c>
      <c r="D1064" s="7" t="s">
        <v>39</v>
      </c>
      <c r="E1064" s="7" t="s">
        <v>32</v>
      </c>
      <c r="F1064" s="7" t="s">
        <v>32</v>
      </c>
      <c r="G1064" s="7" t="s">
        <v>37</v>
      </c>
      <c r="H1064" s="7" t="s">
        <v>32</v>
      </c>
    </row>
    <row r="1065" spans="1:8" ht="14.25" customHeight="1" x14ac:dyDescent="0.3">
      <c r="A1065" s="7" t="s">
        <v>2661</v>
      </c>
      <c r="B1065" s="7">
        <v>34.43</v>
      </c>
      <c r="C1065" s="7">
        <v>5.96</v>
      </c>
      <c r="D1065" s="7" t="s">
        <v>39</v>
      </c>
      <c r="E1065" s="7" t="s">
        <v>32</v>
      </c>
      <c r="F1065" s="7" t="s">
        <v>32</v>
      </c>
      <c r="G1065" s="7">
        <v>2</v>
      </c>
      <c r="H1065" s="7" t="s">
        <v>32</v>
      </c>
    </row>
    <row r="1066" spans="1:8" ht="14.25" customHeight="1" x14ac:dyDescent="0.3">
      <c r="A1066" s="7" t="s">
        <v>2664</v>
      </c>
      <c r="B1066" s="7">
        <v>39.6</v>
      </c>
      <c r="C1066" s="7">
        <v>4.4400000000000004</v>
      </c>
      <c r="D1066" s="7" t="s">
        <v>39</v>
      </c>
      <c r="E1066" s="7" t="s">
        <v>32</v>
      </c>
      <c r="F1066" s="7" t="s">
        <v>99</v>
      </c>
      <c r="G1066" s="7">
        <v>1</v>
      </c>
      <c r="H1066" s="7" t="s">
        <v>32</v>
      </c>
    </row>
    <row r="1067" spans="1:8" ht="14.25" customHeight="1" x14ac:dyDescent="0.3">
      <c r="A1067" s="7" t="s">
        <v>2666</v>
      </c>
      <c r="B1067" s="7">
        <v>22.1</v>
      </c>
      <c r="C1067" s="7">
        <v>4.6500000000000004</v>
      </c>
      <c r="D1067" s="7" t="s">
        <v>39</v>
      </c>
      <c r="E1067" s="7" t="s">
        <v>32</v>
      </c>
      <c r="F1067" s="7" t="s">
        <v>32</v>
      </c>
      <c r="G1067" s="7">
        <v>2</v>
      </c>
      <c r="H1067" s="7" t="s">
        <v>32</v>
      </c>
    </row>
    <row r="1068" spans="1:8" ht="14.25" customHeight="1" x14ac:dyDescent="0.3">
      <c r="A1068" s="7" t="s">
        <v>2669</v>
      </c>
      <c r="B1068" s="7">
        <v>33.25</v>
      </c>
      <c r="C1068" s="7">
        <v>5.64</v>
      </c>
      <c r="D1068" s="7" t="s">
        <v>39</v>
      </c>
      <c r="E1068" s="7" t="s">
        <v>32</v>
      </c>
      <c r="F1068" s="7" t="s">
        <v>99</v>
      </c>
      <c r="G1068" s="7">
        <v>1</v>
      </c>
      <c r="H1068" s="7" t="s">
        <v>32</v>
      </c>
    </row>
    <row r="1069" spans="1:8" ht="14.25" customHeight="1" x14ac:dyDescent="0.3">
      <c r="A1069" s="7" t="s">
        <v>2671</v>
      </c>
      <c r="B1069" s="7">
        <v>33.33</v>
      </c>
      <c r="C1069" s="7">
        <v>10.19</v>
      </c>
      <c r="D1069" s="7" t="s">
        <v>32</v>
      </c>
      <c r="E1069" s="7" t="s">
        <v>32</v>
      </c>
      <c r="F1069" s="7" t="s">
        <v>32</v>
      </c>
      <c r="G1069" s="7" t="s">
        <v>37</v>
      </c>
      <c r="H1069" s="7" t="s">
        <v>32</v>
      </c>
    </row>
    <row r="1070" spans="1:8" ht="14.25" customHeight="1" x14ac:dyDescent="0.3">
      <c r="A1070" s="7" t="s">
        <v>2673</v>
      </c>
      <c r="B1070" s="7">
        <v>30.5</v>
      </c>
      <c r="C1070" s="7">
        <v>10.79</v>
      </c>
      <c r="D1070" s="7" t="s">
        <v>32</v>
      </c>
      <c r="E1070" s="7" t="s">
        <v>32</v>
      </c>
      <c r="F1070" s="7" t="s">
        <v>32</v>
      </c>
      <c r="G1070" s="7" t="s">
        <v>37</v>
      </c>
      <c r="H1070" s="7" t="s">
        <v>32</v>
      </c>
    </row>
    <row r="1071" spans="1:8" ht="14.25" customHeight="1" x14ac:dyDescent="0.3">
      <c r="A1071" s="7" t="s">
        <v>2676</v>
      </c>
      <c r="B1071" s="7">
        <v>30.3</v>
      </c>
      <c r="C1071" s="7">
        <v>4.24</v>
      </c>
      <c r="D1071" s="7" t="s">
        <v>32</v>
      </c>
      <c r="E1071" s="7" t="s">
        <v>32</v>
      </c>
      <c r="F1071" s="7" t="s">
        <v>32</v>
      </c>
      <c r="G1071" s="7" t="s">
        <v>37</v>
      </c>
      <c r="H1071" s="7" t="s">
        <v>32</v>
      </c>
    </row>
    <row r="1072" spans="1:8" ht="14.25" customHeight="1" x14ac:dyDescent="0.3">
      <c r="A1072" s="7" t="s">
        <v>2678</v>
      </c>
      <c r="B1072" s="7">
        <v>26.22</v>
      </c>
      <c r="C1072" s="7">
        <v>5.83</v>
      </c>
      <c r="D1072" s="7" t="s">
        <v>32</v>
      </c>
      <c r="E1072" s="7" t="s">
        <v>32</v>
      </c>
      <c r="F1072" s="7" t="s">
        <v>32</v>
      </c>
      <c r="G1072" s="7">
        <v>2</v>
      </c>
      <c r="H1072" s="7" t="s">
        <v>32</v>
      </c>
    </row>
    <row r="1073" spans="1:8" ht="14.25" customHeight="1" x14ac:dyDescent="0.3">
      <c r="A1073" s="7" t="s">
        <v>2680</v>
      </c>
      <c r="B1073" s="7">
        <v>29.99</v>
      </c>
      <c r="C1073" s="7">
        <v>11.85</v>
      </c>
      <c r="D1073" s="7" t="s">
        <v>32</v>
      </c>
      <c r="E1073" s="7" t="s">
        <v>32</v>
      </c>
      <c r="F1073" s="7" t="s">
        <v>32</v>
      </c>
      <c r="G1073" s="7" t="s">
        <v>37</v>
      </c>
      <c r="H1073" s="7" t="s">
        <v>32</v>
      </c>
    </row>
    <row r="1074" spans="1:8" ht="14.25" customHeight="1" x14ac:dyDescent="0.3">
      <c r="A1074" s="7" t="s">
        <v>2683</v>
      </c>
      <c r="B1074" s="7">
        <v>36.380000000000003</v>
      </c>
      <c r="C1074" s="7">
        <v>5.98</v>
      </c>
      <c r="D1074" s="7" t="s">
        <v>32</v>
      </c>
      <c r="E1074" s="7" t="s">
        <v>32</v>
      </c>
      <c r="F1074" s="7" t="s">
        <v>32</v>
      </c>
      <c r="G1074" s="7">
        <v>1</v>
      </c>
      <c r="H1074" s="7" t="s">
        <v>32</v>
      </c>
    </row>
    <row r="1075" spans="1:8" ht="14.25" customHeight="1" x14ac:dyDescent="0.3">
      <c r="A1075" s="7" t="s">
        <v>2685</v>
      </c>
      <c r="B1075" s="7">
        <v>31.16</v>
      </c>
      <c r="C1075" s="7">
        <v>4.26</v>
      </c>
      <c r="D1075" s="7" t="s">
        <v>39</v>
      </c>
      <c r="E1075" s="7" t="s">
        <v>32</v>
      </c>
      <c r="F1075" s="7" t="s">
        <v>99</v>
      </c>
      <c r="G1075" s="7">
        <v>1</v>
      </c>
      <c r="H1075" s="7" t="s">
        <v>32</v>
      </c>
    </row>
    <row r="1076" spans="1:8" ht="14.25" customHeight="1" x14ac:dyDescent="0.3">
      <c r="A1076" s="7" t="s">
        <v>2687</v>
      </c>
      <c r="B1076" s="7">
        <v>25.55</v>
      </c>
      <c r="C1076" s="7">
        <v>4.96</v>
      </c>
      <c r="D1076" s="7" t="s">
        <v>39</v>
      </c>
      <c r="E1076" s="7" t="s">
        <v>32</v>
      </c>
      <c r="F1076" s="7" t="s">
        <v>32</v>
      </c>
      <c r="G1076" s="7">
        <v>1</v>
      </c>
      <c r="H1076" s="7" t="s">
        <v>32</v>
      </c>
    </row>
    <row r="1077" spans="1:8" ht="14.25" customHeight="1" x14ac:dyDescent="0.3">
      <c r="A1077" s="7" t="s">
        <v>2690</v>
      </c>
      <c r="B1077" s="7">
        <v>28.77</v>
      </c>
      <c r="C1077" s="7">
        <v>4</v>
      </c>
      <c r="D1077" s="7" t="s">
        <v>39</v>
      </c>
      <c r="E1077" s="7" t="s">
        <v>32</v>
      </c>
      <c r="F1077" s="7" t="s">
        <v>32</v>
      </c>
      <c r="G1077" s="7" t="s">
        <v>37</v>
      </c>
      <c r="H1077" s="7" t="s">
        <v>32</v>
      </c>
    </row>
    <row r="1078" spans="1:8" ht="14.25" customHeight="1" x14ac:dyDescent="0.3">
      <c r="A1078" s="7" t="s">
        <v>2692</v>
      </c>
      <c r="B1078" s="7">
        <v>23.14</v>
      </c>
      <c r="C1078" s="7">
        <v>4.1500000000000004</v>
      </c>
      <c r="D1078" s="7" t="s">
        <v>39</v>
      </c>
      <c r="E1078" s="7" t="s">
        <v>32</v>
      </c>
      <c r="F1078" s="7" t="s">
        <v>32</v>
      </c>
      <c r="G1078" s="7">
        <v>1</v>
      </c>
      <c r="H1078" s="7" t="s">
        <v>32</v>
      </c>
    </row>
    <row r="1079" spans="1:8" ht="14.25" customHeight="1" x14ac:dyDescent="0.3">
      <c r="A1079" s="7" t="s">
        <v>2694</v>
      </c>
      <c r="B1079" s="7">
        <v>39.6</v>
      </c>
      <c r="C1079" s="7">
        <v>11.36</v>
      </c>
      <c r="D1079" s="7" t="s">
        <v>32</v>
      </c>
      <c r="E1079" s="7" t="s">
        <v>32</v>
      </c>
      <c r="F1079" s="7" t="s">
        <v>32</v>
      </c>
      <c r="G1079" s="7" t="s">
        <v>37</v>
      </c>
      <c r="H1079" s="7" t="s">
        <v>32</v>
      </c>
    </row>
    <row r="1080" spans="1:8" ht="14.25" customHeight="1" x14ac:dyDescent="0.3">
      <c r="A1080" s="7" t="s">
        <v>2697</v>
      </c>
      <c r="B1080" s="7">
        <v>29.2</v>
      </c>
      <c r="C1080" s="7">
        <v>7.53</v>
      </c>
      <c r="D1080" s="7" t="s">
        <v>32</v>
      </c>
      <c r="E1080" s="7" t="s">
        <v>32</v>
      </c>
      <c r="F1080" s="7" t="s">
        <v>32</v>
      </c>
      <c r="G1080" s="7" t="s">
        <v>37</v>
      </c>
      <c r="H1080" s="7" t="s">
        <v>32</v>
      </c>
    </row>
    <row r="1081" spans="1:8" ht="14.25" customHeight="1" x14ac:dyDescent="0.3">
      <c r="A1081" s="7" t="s">
        <v>2699</v>
      </c>
      <c r="B1081" s="7">
        <v>32.774999999999999</v>
      </c>
      <c r="C1081" s="7">
        <v>7.95</v>
      </c>
      <c r="D1081" s="7" t="s">
        <v>32</v>
      </c>
      <c r="E1081" s="7" t="s">
        <v>32</v>
      </c>
      <c r="F1081" s="7" t="s">
        <v>32</v>
      </c>
      <c r="G1081" s="7" t="s">
        <v>37</v>
      </c>
      <c r="H1081" s="7" t="s">
        <v>32</v>
      </c>
    </row>
    <row r="1082" spans="1:8" ht="14.25" customHeight="1" x14ac:dyDescent="0.3">
      <c r="A1082" s="7" t="s">
        <v>2701</v>
      </c>
      <c r="B1082" s="7">
        <v>24.035</v>
      </c>
      <c r="C1082" s="7">
        <v>8.5</v>
      </c>
      <c r="D1082" s="7" t="s">
        <v>32</v>
      </c>
      <c r="E1082" s="7" t="s">
        <v>32</v>
      </c>
      <c r="F1082" s="7" t="s">
        <v>32</v>
      </c>
      <c r="G1082" s="7" t="s">
        <v>37</v>
      </c>
      <c r="H1082" s="7" t="s">
        <v>32</v>
      </c>
    </row>
    <row r="1083" spans="1:8" ht="14.25" customHeight="1" x14ac:dyDescent="0.3">
      <c r="A1083" s="7" t="s">
        <v>2704</v>
      </c>
      <c r="B1083" s="7">
        <v>30.55</v>
      </c>
      <c r="C1083" s="7">
        <v>5.89</v>
      </c>
      <c r="D1083" s="7" t="s">
        <v>32</v>
      </c>
      <c r="E1083" s="7" t="s">
        <v>32</v>
      </c>
      <c r="F1083" s="7" t="s">
        <v>99</v>
      </c>
      <c r="G1083" s="7">
        <v>1</v>
      </c>
      <c r="H1083" s="7" t="s">
        <v>32</v>
      </c>
    </row>
    <row r="1084" spans="1:8" ht="14.25" customHeight="1" x14ac:dyDescent="0.3">
      <c r="A1084" s="7" t="s">
        <v>2706</v>
      </c>
      <c r="B1084" s="7">
        <v>28.81</v>
      </c>
      <c r="C1084" s="7">
        <v>8.76</v>
      </c>
      <c r="D1084" s="7" t="s">
        <v>32</v>
      </c>
      <c r="E1084" s="7" t="s">
        <v>32</v>
      </c>
      <c r="F1084" s="7" t="s">
        <v>32</v>
      </c>
      <c r="G1084" s="7">
        <v>2</v>
      </c>
      <c r="H1084" s="7" t="s">
        <v>32</v>
      </c>
    </row>
    <row r="1085" spans="1:8" ht="14.25" customHeight="1" x14ac:dyDescent="0.3">
      <c r="A1085" s="7" t="s">
        <v>2709</v>
      </c>
      <c r="B1085" s="7">
        <v>31.66</v>
      </c>
      <c r="C1085" s="7">
        <v>4.1100000000000003</v>
      </c>
      <c r="D1085" s="7" t="s">
        <v>32</v>
      </c>
      <c r="E1085" s="7" t="s">
        <v>32</v>
      </c>
      <c r="F1085" s="7" t="s">
        <v>32</v>
      </c>
      <c r="G1085" s="7" t="s">
        <v>37</v>
      </c>
      <c r="H1085" s="7" t="s">
        <v>32</v>
      </c>
    </row>
    <row r="1086" spans="1:8" ht="14.25" customHeight="1" x14ac:dyDescent="0.3">
      <c r="A1086" s="7" t="s">
        <v>2711</v>
      </c>
      <c r="B1086" s="7">
        <v>28.215</v>
      </c>
      <c r="C1086" s="7">
        <v>7.56</v>
      </c>
      <c r="D1086" s="7" t="s">
        <v>39</v>
      </c>
      <c r="E1086" s="7" t="s">
        <v>32</v>
      </c>
      <c r="F1086" s="7" t="s">
        <v>32</v>
      </c>
      <c r="G1086" s="7">
        <v>1</v>
      </c>
      <c r="H1086" s="7" t="s">
        <v>32</v>
      </c>
    </row>
    <row r="1087" spans="1:8" ht="14.25" customHeight="1" x14ac:dyDescent="0.3">
      <c r="A1087" s="7" t="s">
        <v>2713</v>
      </c>
      <c r="B1087" s="7">
        <v>26.12</v>
      </c>
      <c r="C1087" s="7">
        <v>4.17</v>
      </c>
      <c r="D1087" s="7" t="s">
        <v>39</v>
      </c>
      <c r="E1087" s="7" t="s">
        <v>32</v>
      </c>
      <c r="F1087" s="7" t="s">
        <v>99</v>
      </c>
      <c r="G1087" s="7">
        <v>1</v>
      </c>
      <c r="H1087" s="7" t="s">
        <v>32</v>
      </c>
    </row>
    <row r="1088" spans="1:8" ht="14.25" customHeight="1" x14ac:dyDescent="0.3">
      <c r="A1088" s="7" t="s">
        <v>2716</v>
      </c>
      <c r="B1088" s="7">
        <v>36.630000000000003</v>
      </c>
      <c r="C1088" s="7">
        <v>11.42</v>
      </c>
      <c r="D1088" s="7" t="s">
        <v>32</v>
      </c>
      <c r="E1088" s="7" t="s">
        <v>32</v>
      </c>
      <c r="F1088" s="7" t="s">
        <v>32</v>
      </c>
      <c r="G1088" s="7">
        <v>2</v>
      </c>
      <c r="H1088" s="7" t="s">
        <v>32</v>
      </c>
    </row>
    <row r="1089" spans="1:8" ht="14.25" customHeight="1" x14ac:dyDescent="0.3">
      <c r="A1089" s="7" t="s">
        <v>2718</v>
      </c>
      <c r="B1089" s="7">
        <v>33.344999999999999</v>
      </c>
      <c r="C1089" s="7">
        <v>7.33</v>
      </c>
      <c r="D1089" s="7" t="s">
        <v>32</v>
      </c>
      <c r="E1089" s="7" t="s">
        <v>32</v>
      </c>
      <c r="F1089" s="7" t="s">
        <v>32</v>
      </c>
      <c r="G1089" s="7">
        <v>2</v>
      </c>
      <c r="H1089" s="7" t="s">
        <v>32</v>
      </c>
    </row>
    <row r="1090" spans="1:8" ht="14.25" customHeight="1" x14ac:dyDescent="0.3">
      <c r="A1090" s="7" t="s">
        <v>2721</v>
      </c>
      <c r="B1090" s="7">
        <v>27.11</v>
      </c>
      <c r="C1090" s="7">
        <v>6.7</v>
      </c>
      <c r="D1090" s="7" t="s">
        <v>32</v>
      </c>
      <c r="E1090" s="7" t="s">
        <v>32</v>
      </c>
      <c r="F1090" s="7" t="s">
        <v>32</v>
      </c>
      <c r="G1090" s="7" t="s">
        <v>37</v>
      </c>
      <c r="H1090" s="7" t="s">
        <v>32</v>
      </c>
    </row>
    <row r="1091" spans="1:8" ht="14.25" customHeight="1" x14ac:dyDescent="0.3">
      <c r="A1091" s="7" t="s">
        <v>2723</v>
      </c>
      <c r="B1091" s="7">
        <v>26.6</v>
      </c>
      <c r="C1091" s="7">
        <v>5.27</v>
      </c>
      <c r="D1091" s="7" t="s">
        <v>39</v>
      </c>
      <c r="E1091" s="7" t="s">
        <v>32</v>
      </c>
      <c r="F1091" s="7" t="s">
        <v>99</v>
      </c>
      <c r="G1091" s="7">
        <v>1</v>
      </c>
      <c r="H1091" s="7" t="s">
        <v>32</v>
      </c>
    </row>
    <row r="1092" spans="1:8" ht="14.25" customHeight="1" x14ac:dyDescent="0.3">
      <c r="A1092" s="7" t="s">
        <v>2725</v>
      </c>
      <c r="B1092" s="7">
        <v>30.41</v>
      </c>
      <c r="C1092" s="7">
        <v>7.72</v>
      </c>
      <c r="D1092" s="7" t="s">
        <v>32</v>
      </c>
      <c r="E1092" s="7" t="s">
        <v>32</v>
      </c>
      <c r="F1092" s="7" t="s">
        <v>32</v>
      </c>
      <c r="G1092" s="7" t="s">
        <v>37</v>
      </c>
      <c r="H1092" s="7" t="s">
        <v>32</v>
      </c>
    </row>
    <row r="1093" spans="1:8" ht="14.25" customHeight="1" x14ac:dyDescent="0.3">
      <c r="A1093" s="7" t="s">
        <v>2728</v>
      </c>
      <c r="B1093" s="7">
        <v>28.98</v>
      </c>
      <c r="C1093" s="7">
        <v>8.68</v>
      </c>
      <c r="D1093" s="7" t="s">
        <v>32</v>
      </c>
      <c r="E1093" s="7" t="s">
        <v>32</v>
      </c>
      <c r="F1093" s="7" t="s">
        <v>32</v>
      </c>
      <c r="G1093" s="7">
        <v>2</v>
      </c>
      <c r="H1093" s="7" t="s">
        <v>32</v>
      </c>
    </row>
    <row r="1094" spans="1:8" ht="14.25" customHeight="1" x14ac:dyDescent="0.3">
      <c r="A1094" s="7" t="s">
        <v>2730</v>
      </c>
      <c r="B1094" s="7">
        <v>31.24</v>
      </c>
      <c r="C1094" s="7">
        <v>9.8000000000000007</v>
      </c>
      <c r="D1094" s="7" t="s">
        <v>32</v>
      </c>
      <c r="E1094" s="7" t="s">
        <v>32</v>
      </c>
      <c r="F1094" s="7" t="s">
        <v>32</v>
      </c>
      <c r="G1094" s="7" t="s">
        <v>37</v>
      </c>
      <c r="H1094" s="7" t="s">
        <v>32</v>
      </c>
    </row>
    <row r="1095" spans="1:8" ht="14.25" customHeight="1" x14ac:dyDescent="0.3">
      <c r="A1095" s="7" t="s">
        <v>2733</v>
      </c>
      <c r="B1095" s="7">
        <v>31.54</v>
      </c>
      <c r="C1095" s="7">
        <v>4.4400000000000004</v>
      </c>
      <c r="D1095" s="7" t="s">
        <v>32</v>
      </c>
      <c r="E1095" s="7" t="s">
        <v>32</v>
      </c>
      <c r="F1095" s="7" t="s">
        <v>32</v>
      </c>
      <c r="G1095" s="7" t="s">
        <v>37</v>
      </c>
      <c r="H1095" s="7" t="s">
        <v>32</v>
      </c>
    </row>
    <row r="1096" spans="1:8" ht="14.25" customHeight="1" x14ac:dyDescent="0.3">
      <c r="A1096" s="7" t="s">
        <v>2735</v>
      </c>
      <c r="B1096" s="7">
        <v>38.6</v>
      </c>
      <c r="C1096" s="7">
        <v>7.19</v>
      </c>
      <c r="D1096" s="7" t="s">
        <v>39</v>
      </c>
      <c r="E1096" s="7" t="s">
        <v>32</v>
      </c>
      <c r="F1096" s="7" t="s">
        <v>32</v>
      </c>
      <c r="G1096" s="7">
        <v>2</v>
      </c>
      <c r="H1096" s="7" t="s">
        <v>32</v>
      </c>
    </row>
    <row r="1097" spans="1:8" ht="14.25" customHeight="1" x14ac:dyDescent="0.3">
      <c r="A1097" s="7" t="s">
        <v>2737</v>
      </c>
      <c r="B1097" s="7">
        <v>37.950000000000003</v>
      </c>
      <c r="C1097" s="7">
        <v>6.06</v>
      </c>
      <c r="D1097" s="7" t="s">
        <v>32</v>
      </c>
      <c r="E1097" s="7" t="s">
        <v>32</v>
      </c>
      <c r="F1097" s="7" t="s">
        <v>32</v>
      </c>
      <c r="G1097" s="7" t="s">
        <v>37</v>
      </c>
      <c r="H1097" s="7" t="s">
        <v>32</v>
      </c>
    </row>
    <row r="1098" spans="1:8" ht="14.25" customHeight="1" x14ac:dyDescent="0.3">
      <c r="A1098" s="7" t="s">
        <v>2740</v>
      </c>
      <c r="B1098" s="7">
        <v>38.97</v>
      </c>
      <c r="C1098" s="7">
        <v>5.12</v>
      </c>
      <c r="D1098" s="7" t="s">
        <v>32</v>
      </c>
      <c r="E1098" s="7" t="s">
        <v>32</v>
      </c>
      <c r="F1098" s="7" t="s">
        <v>32</v>
      </c>
      <c r="G1098" s="7" t="s">
        <v>37</v>
      </c>
      <c r="H1098" s="7" t="s">
        <v>32</v>
      </c>
    </row>
    <row r="1099" spans="1:8" ht="14.25" customHeight="1" x14ac:dyDescent="0.3">
      <c r="A1099" s="7" t="s">
        <v>2742</v>
      </c>
      <c r="B1099" s="7">
        <v>21.2</v>
      </c>
      <c r="C1099" s="7">
        <v>10.72</v>
      </c>
      <c r="D1099" s="7" t="s">
        <v>32</v>
      </c>
      <c r="E1099" s="7" t="s">
        <v>32</v>
      </c>
      <c r="F1099" s="7" t="s">
        <v>32</v>
      </c>
      <c r="G1099" s="7" t="s">
        <v>37</v>
      </c>
      <c r="H1099" s="7" t="s">
        <v>32</v>
      </c>
    </row>
    <row r="1100" spans="1:8" ht="14.25" customHeight="1" x14ac:dyDescent="0.3">
      <c r="A1100" s="7" t="s">
        <v>2745</v>
      </c>
      <c r="B1100" s="7">
        <v>23.96</v>
      </c>
      <c r="C1100" s="7">
        <v>9.58</v>
      </c>
      <c r="D1100" s="7" t="s">
        <v>39</v>
      </c>
      <c r="E1100" s="7" t="s">
        <v>32</v>
      </c>
      <c r="F1100" s="7" t="s">
        <v>99</v>
      </c>
      <c r="G1100" s="7">
        <v>1</v>
      </c>
      <c r="H1100" s="7" t="s">
        <v>32</v>
      </c>
    </row>
    <row r="1101" spans="1:8" ht="14.25" customHeight="1" x14ac:dyDescent="0.3">
      <c r="A1101" s="7" t="s">
        <v>2747</v>
      </c>
      <c r="B1101" s="7">
        <v>35.93</v>
      </c>
      <c r="C1101" s="7">
        <v>6.4</v>
      </c>
      <c r="D1101" s="7" t="s">
        <v>39</v>
      </c>
      <c r="E1101" s="7" t="s">
        <v>32</v>
      </c>
      <c r="F1101" s="7" t="s">
        <v>32</v>
      </c>
      <c r="G1101" s="7">
        <v>1</v>
      </c>
      <c r="H1101" s="7" t="s">
        <v>32</v>
      </c>
    </row>
    <row r="1102" spans="1:8" ht="14.25" customHeight="1" x14ac:dyDescent="0.3">
      <c r="A1102" s="7" t="s">
        <v>2749</v>
      </c>
      <c r="B1102" s="7">
        <v>26.11</v>
      </c>
      <c r="C1102" s="7">
        <v>6.8</v>
      </c>
      <c r="D1102" s="7" t="s">
        <v>39</v>
      </c>
      <c r="E1102" s="7" t="s">
        <v>32</v>
      </c>
      <c r="F1102" s="7" t="s">
        <v>32</v>
      </c>
      <c r="G1102" s="7">
        <v>2</v>
      </c>
      <c r="H1102" s="7" t="s">
        <v>32</v>
      </c>
    </row>
    <row r="1103" spans="1:8" ht="14.25" customHeight="1" x14ac:dyDescent="0.3">
      <c r="A1103" s="7" t="s">
        <v>2752</v>
      </c>
      <c r="B1103" s="7">
        <v>32.299999999999997</v>
      </c>
      <c r="C1103" s="7">
        <v>9.48</v>
      </c>
      <c r="D1103" s="7" t="s">
        <v>32</v>
      </c>
      <c r="E1103" s="7" t="s">
        <v>32</v>
      </c>
      <c r="F1103" s="7" t="s">
        <v>32</v>
      </c>
      <c r="G1103" s="7">
        <v>2</v>
      </c>
      <c r="H1103" s="7" t="s">
        <v>32</v>
      </c>
    </row>
    <row r="1104" spans="1:8" ht="14.25" customHeight="1" x14ac:dyDescent="0.3">
      <c r="A1104" s="7" t="s">
        <v>2754</v>
      </c>
      <c r="B1104" s="7">
        <v>28.69</v>
      </c>
      <c r="C1104" s="7">
        <v>7.45</v>
      </c>
      <c r="D1104" s="7" t="s">
        <v>32</v>
      </c>
      <c r="E1104" s="7" t="s">
        <v>32</v>
      </c>
      <c r="F1104" s="7" t="s">
        <v>32</v>
      </c>
      <c r="G1104" s="7">
        <v>2</v>
      </c>
      <c r="H1104" s="7" t="s">
        <v>32</v>
      </c>
    </row>
    <row r="1105" spans="1:8" ht="14.25" customHeight="1" x14ac:dyDescent="0.3">
      <c r="A1105" s="7" t="s">
        <v>2756</v>
      </c>
      <c r="B1105" s="7">
        <v>31.28</v>
      </c>
      <c r="C1105" s="7">
        <v>6.94</v>
      </c>
      <c r="D1105" s="7" t="s">
        <v>39</v>
      </c>
      <c r="E1105" s="7" t="s">
        <v>32</v>
      </c>
      <c r="F1105" s="7" t="s">
        <v>32</v>
      </c>
      <c r="G1105" s="7">
        <v>1</v>
      </c>
      <c r="H1105" s="7" t="s">
        <v>32</v>
      </c>
    </row>
    <row r="1106" spans="1:8" ht="14.25" customHeight="1" x14ac:dyDescent="0.3">
      <c r="A1106" s="7" t="s">
        <v>2759</v>
      </c>
      <c r="B1106" s="7">
        <v>30.21</v>
      </c>
      <c r="C1106" s="7">
        <v>7.83</v>
      </c>
      <c r="D1106" s="7" t="s">
        <v>32</v>
      </c>
      <c r="E1106" s="7" t="s">
        <v>32</v>
      </c>
      <c r="F1106" s="7" t="s">
        <v>32</v>
      </c>
      <c r="G1106" s="7" t="s">
        <v>37</v>
      </c>
      <c r="H1106" s="7" t="s">
        <v>32</v>
      </c>
    </row>
    <row r="1107" spans="1:8" ht="14.25" customHeight="1" x14ac:dyDescent="0.3">
      <c r="A1107" s="7" t="s">
        <v>2762</v>
      </c>
      <c r="B1107" s="7">
        <v>38.28</v>
      </c>
      <c r="C1107" s="7">
        <v>10.17</v>
      </c>
      <c r="D1107" s="7" t="s">
        <v>39</v>
      </c>
      <c r="E1107" s="7" t="s">
        <v>32</v>
      </c>
      <c r="F1107" s="7" t="s">
        <v>32</v>
      </c>
      <c r="G1107" s="7" t="s">
        <v>37</v>
      </c>
      <c r="H1107" s="7" t="s">
        <v>32</v>
      </c>
    </row>
    <row r="1108" spans="1:8" ht="14.25" customHeight="1" x14ac:dyDescent="0.3">
      <c r="A1108" s="7" t="s">
        <v>2764</v>
      </c>
      <c r="B1108" s="7">
        <v>29.9</v>
      </c>
      <c r="C1108" s="7">
        <v>8.9600000000000009</v>
      </c>
      <c r="D1108" s="7" t="s">
        <v>39</v>
      </c>
      <c r="E1108" s="7" t="s">
        <v>32</v>
      </c>
      <c r="F1108" s="7" t="s">
        <v>32</v>
      </c>
      <c r="G1108" s="7" t="s">
        <v>37</v>
      </c>
      <c r="H1108" s="7" t="s">
        <v>32</v>
      </c>
    </row>
    <row r="1109" spans="1:8" ht="14.25" customHeight="1" x14ac:dyDescent="0.3">
      <c r="A1109" s="7" t="s">
        <v>2766</v>
      </c>
      <c r="B1109" s="7">
        <v>23.18</v>
      </c>
      <c r="C1109" s="7">
        <v>6.96</v>
      </c>
      <c r="D1109" s="7" t="s">
        <v>39</v>
      </c>
      <c r="E1109" s="7" t="s">
        <v>32</v>
      </c>
      <c r="F1109" s="7" t="s">
        <v>32</v>
      </c>
      <c r="G1109" s="7">
        <v>2</v>
      </c>
      <c r="H1109" s="7" t="s">
        <v>32</v>
      </c>
    </row>
    <row r="1110" spans="1:8" ht="14.25" customHeight="1" x14ac:dyDescent="0.3">
      <c r="A1110" s="7" t="s">
        <v>2769</v>
      </c>
      <c r="B1110" s="7">
        <v>33.020000000000003</v>
      </c>
      <c r="C1110" s="7">
        <v>5.07</v>
      </c>
      <c r="D1110" s="7" t="s">
        <v>39</v>
      </c>
      <c r="E1110" s="7" t="s">
        <v>32</v>
      </c>
      <c r="F1110" s="7" t="s">
        <v>32</v>
      </c>
      <c r="G1110" s="7" t="s">
        <v>37</v>
      </c>
      <c r="H1110" s="7" t="s">
        <v>32</v>
      </c>
    </row>
    <row r="1111" spans="1:8" ht="14.25" customHeight="1" x14ac:dyDescent="0.3">
      <c r="A1111" s="7" t="s">
        <v>2771</v>
      </c>
      <c r="B1111" s="7">
        <v>27.29</v>
      </c>
      <c r="C1111" s="7">
        <v>5.85</v>
      </c>
      <c r="D1111" s="7" t="s">
        <v>32</v>
      </c>
      <c r="E1111" s="7" t="s">
        <v>32</v>
      </c>
      <c r="F1111" s="7" t="s">
        <v>32</v>
      </c>
      <c r="G1111" s="7">
        <v>2</v>
      </c>
      <c r="H1111" s="7" t="s">
        <v>32</v>
      </c>
    </row>
    <row r="1112" spans="1:8" ht="14.25" customHeight="1" x14ac:dyDescent="0.3">
      <c r="A1112" s="7" t="s">
        <v>2774</v>
      </c>
      <c r="B1112" s="7">
        <v>23.18</v>
      </c>
      <c r="C1112" s="7">
        <v>10.56</v>
      </c>
      <c r="D1112" s="7" t="s">
        <v>32</v>
      </c>
      <c r="E1112" s="7" t="s">
        <v>32</v>
      </c>
      <c r="F1112" s="7" t="s">
        <v>32</v>
      </c>
      <c r="G1112" s="7">
        <v>2</v>
      </c>
      <c r="H1112" s="7" t="s">
        <v>32</v>
      </c>
    </row>
    <row r="1113" spans="1:8" ht="14.25" customHeight="1" x14ac:dyDescent="0.3">
      <c r="A1113" s="7" t="s">
        <v>2779</v>
      </c>
      <c r="B1113" s="7">
        <v>32.659999999999997</v>
      </c>
      <c r="C1113" s="7">
        <v>8.92</v>
      </c>
      <c r="D1113" s="7" t="s">
        <v>39</v>
      </c>
      <c r="E1113" s="7" t="s">
        <v>32</v>
      </c>
      <c r="F1113" s="7" t="s">
        <v>32</v>
      </c>
      <c r="G1113" s="7" t="s">
        <v>37</v>
      </c>
      <c r="H1113" s="7" t="s">
        <v>32</v>
      </c>
    </row>
    <row r="1114" spans="1:8" ht="14.25" customHeight="1" x14ac:dyDescent="0.3">
      <c r="A1114" s="7" t="s">
        <v>2782</v>
      </c>
      <c r="B1114" s="7">
        <v>30.78</v>
      </c>
      <c r="C1114" s="7">
        <v>8.6300000000000008</v>
      </c>
      <c r="D1114" s="7" t="s">
        <v>32</v>
      </c>
      <c r="E1114" s="7" t="s">
        <v>32</v>
      </c>
      <c r="F1114" s="7" t="s">
        <v>32</v>
      </c>
      <c r="G1114" s="7" t="s">
        <v>37</v>
      </c>
      <c r="H1114" s="7" t="s">
        <v>32</v>
      </c>
    </row>
    <row r="1115" spans="1:8" ht="14.25" customHeight="1" x14ac:dyDescent="0.3">
      <c r="A1115" s="7" t="s">
        <v>2784</v>
      </c>
      <c r="B1115" s="7">
        <v>47.2</v>
      </c>
      <c r="C1115" s="7">
        <v>6.29</v>
      </c>
      <c r="D1115" s="7" t="s">
        <v>39</v>
      </c>
      <c r="E1115" s="7" t="s">
        <v>32</v>
      </c>
      <c r="F1115" s="7" t="s">
        <v>99</v>
      </c>
      <c r="G1115" s="7">
        <v>1</v>
      </c>
      <c r="H1115" s="7" t="s">
        <v>32</v>
      </c>
    </row>
    <row r="1116" spans="1:8" ht="14.25" customHeight="1" x14ac:dyDescent="0.3">
      <c r="A1116" s="7" t="s">
        <v>2786</v>
      </c>
      <c r="B1116" s="7">
        <v>31.6</v>
      </c>
      <c r="C1116" s="7">
        <v>5.75</v>
      </c>
      <c r="D1116" s="7" t="s">
        <v>32</v>
      </c>
      <c r="E1116" s="7" t="s">
        <v>32</v>
      </c>
      <c r="F1116" s="7" t="s">
        <v>32</v>
      </c>
      <c r="G1116" s="7">
        <v>2</v>
      </c>
      <c r="H1116" s="7" t="s">
        <v>32</v>
      </c>
    </row>
    <row r="1117" spans="1:8" ht="14.25" customHeight="1" x14ac:dyDescent="0.3">
      <c r="A1117" s="7" t="s">
        <v>2789</v>
      </c>
      <c r="B1117" s="7">
        <v>33.914999999999999</v>
      </c>
      <c r="C1117" s="7">
        <v>6.66</v>
      </c>
      <c r="D1117" s="7" t="s">
        <v>39</v>
      </c>
      <c r="E1117" s="7" t="s">
        <v>32</v>
      </c>
      <c r="F1117" s="7" t="s">
        <v>32</v>
      </c>
      <c r="G1117" s="7">
        <v>1</v>
      </c>
      <c r="H1117" s="7" t="s">
        <v>32</v>
      </c>
    </row>
    <row r="1118" spans="1:8" ht="14.25" customHeight="1" x14ac:dyDescent="0.3">
      <c r="A1118" s="7" t="s">
        <v>2791</v>
      </c>
      <c r="B1118" s="7">
        <v>23.54</v>
      </c>
      <c r="C1118" s="7">
        <v>5.0999999999999996</v>
      </c>
      <c r="D1118" s="7" t="s">
        <v>32</v>
      </c>
      <c r="E1118" s="7" t="s">
        <v>32</v>
      </c>
      <c r="F1118" s="7" t="s">
        <v>32</v>
      </c>
      <c r="G1118" s="7">
        <v>2</v>
      </c>
      <c r="H1118" s="7" t="s">
        <v>32</v>
      </c>
    </row>
    <row r="1119" spans="1:8" ht="14.25" customHeight="1" x14ac:dyDescent="0.3">
      <c r="A1119" s="7" t="s">
        <v>2794</v>
      </c>
      <c r="B1119" s="7">
        <v>27.074999999999999</v>
      </c>
      <c r="C1119" s="7">
        <v>4.41</v>
      </c>
      <c r="D1119" s="7" t="s">
        <v>32</v>
      </c>
      <c r="E1119" s="7" t="s">
        <v>32</v>
      </c>
      <c r="F1119" s="7" t="s">
        <v>32</v>
      </c>
      <c r="G1119" s="7">
        <v>2</v>
      </c>
      <c r="H1119" s="7" t="s">
        <v>32</v>
      </c>
    </row>
    <row r="1120" spans="1:8" ht="14.25" customHeight="1" x14ac:dyDescent="0.3">
      <c r="A1120" s="7" t="s">
        <v>2797</v>
      </c>
      <c r="B1120" s="7">
        <v>25.8</v>
      </c>
      <c r="C1120" s="7">
        <v>5.52</v>
      </c>
      <c r="D1120" s="7" t="s">
        <v>39</v>
      </c>
      <c r="E1120" s="7" t="s">
        <v>32</v>
      </c>
      <c r="F1120" s="7" t="s">
        <v>32</v>
      </c>
      <c r="G1120" s="7" t="s">
        <v>37</v>
      </c>
      <c r="H1120" s="7" t="s">
        <v>32</v>
      </c>
    </row>
    <row r="1121" spans="1:8" ht="14.25" customHeight="1" x14ac:dyDescent="0.3">
      <c r="A1121" s="7" t="s">
        <v>2799</v>
      </c>
      <c r="B1121" s="7">
        <v>36.1</v>
      </c>
      <c r="C1121" s="7">
        <v>4.62</v>
      </c>
      <c r="D1121" s="7" t="s">
        <v>39</v>
      </c>
      <c r="E1121" s="7" t="s">
        <v>32</v>
      </c>
      <c r="F1121" s="7" t="s">
        <v>99</v>
      </c>
      <c r="G1121" s="7">
        <v>1</v>
      </c>
      <c r="H1121" s="7" t="s">
        <v>32</v>
      </c>
    </row>
    <row r="1122" spans="1:8" ht="14.25" customHeight="1" x14ac:dyDescent="0.3">
      <c r="A1122" s="7" t="s">
        <v>2802</v>
      </c>
      <c r="B1122" s="7">
        <v>30.495000000000001</v>
      </c>
      <c r="C1122" s="7">
        <v>5.74</v>
      </c>
      <c r="D1122" s="7" t="s">
        <v>39</v>
      </c>
      <c r="E1122" s="7" t="s">
        <v>32</v>
      </c>
      <c r="F1122" s="7" t="s">
        <v>99</v>
      </c>
      <c r="G1122" s="7">
        <v>1</v>
      </c>
      <c r="H1122" s="7" t="s">
        <v>32</v>
      </c>
    </row>
    <row r="1123" spans="1:8" ht="14.25" customHeight="1" x14ac:dyDescent="0.3">
      <c r="A1123" s="7" t="s">
        <v>2804</v>
      </c>
      <c r="B1123" s="7">
        <v>21.4</v>
      </c>
      <c r="C1123" s="7">
        <v>6.3</v>
      </c>
      <c r="D1123" s="7" t="s">
        <v>39</v>
      </c>
      <c r="E1123" s="7" t="s">
        <v>32</v>
      </c>
      <c r="F1123" s="7" t="s">
        <v>99</v>
      </c>
      <c r="G1123" s="7">
        <v>1</v>
      </c>
      <c r="H1123" s="7" t="s">
        <v>32</v>
      </c>
    </row>
    <row r="1124" spans="1:8" ht="14.25" customHeight="1" x14ac:dyDescent="0.3">
      <c r="A1124" s="7" t="s">
        <v>2807</v>
      </c>
      <c r="B1124" s="7">
        <v>32.299999999999997</v>
      </c>
      <c r="C1124" s="7">
        <v>10.27</v>
      </c>
      <c r="D1124" s="7" t="s">
        <v>32</v>
      </c>
      <c r="E1124" s="7" t="s">
        <v>32</v>
      </c>
      <c r="F1124" s="7" t="s">
        <v>32</v>
      </c>
      <c r="G1124" s="7" t="s">
        <v>37</v>
      </c>
      <c r="H1124" s="7" t="s">
        <v>32</v>
      </c>
    </row>
    <row r="1125" spans="1:8" ht="14.25" customHeight="1" x14ac:dyDescent="0.3">
      <c r="A1125" s="7" t="s">
        <v>2809</v>
      </c>
      <c r="B1125" s="7">
        <v>29.78</v>
      </c>
      <c r="C1125" s="7">
        <v>5.85</v>
      </c>
      <c r="D1125" s="7" t="s">
        <v>32</v>
      </c>
      <c r="E1125" s="7" t="s">
        <v>32</v>
      </c>
      <c r="F1125" s="7" t="s">
        <v>99</v>
      </c>
      <c r="G1125" s="7">
        <v>1</v>
      </c>
      <c r="H1125" s="7" t="s">
        <v>32</v>
      </c>
    </row>
    <row r="1126" spans="1:8" ht="14.25" customHeight="1" x14ac:dyDescent="0.3">
      <c r="A1126" s="7" t="s">
        <v>2812</v>
      </c>
      <c r="B1126" s="7">
        <v>34.76</v>
      </c>
      <c r="C1126" s="7">
        <v>5.92</v>
      </c>
      <c r="D1126" s="7" t="s">
        <v>39</v>
      </c>
      <c r="E1126" s="7" t="s">
        <v>32</v>
      </c>
      <c r="F1126" s="7" t="s">
        <v>32</v>
      </c>
      <c r="G1126" s="7">
        <v>1</v>
      </c>
      <c r="H1126" s="7" t="s">
        <v>32</v>
      </c>
    </row>
    <row r="1127" spans="1:8" ht="14.25" customHeight="1" x14ac:dyDescent="0.3">
      <c r="A1127" s="7" t="s">
        <v>2814</v>
      </c>
      <c r="B1127" s="7">
        <v>18.335000000000001</v>
      </c>
      <c r="C1127" s="7">
        <v>10.01</v>
      </c>
      <c r="D1127" s="7" t="s">
        <v>39</v>
      </c>
      <c r="E1127" s="7" t="s">
        <v>32</v>
      </c>
      <c r="F1127" s="7" t="s">
        <v>32</v>
      </c>
      <c r="G1127" s="7">
        <v>2</v>
      </c>
      <c r="H1127" s="7" t="s">
        <v>32</v>
      </c>
    </row>
    <row r="1128" spans="1:8" ht="14.25" customHeight="1" x14ac:dyDescent="0.3">
      <c r="A1128" s="7" t="s">
        <v>2817</v>
      </c>
      <c r="B1128" s="7">
        <v>32.299999999999997</v>
      </c>
      <c r="C1128" s="7">
        <v>9.59</v>
      </c>
      <c r="D1128" s="7" t="s">
        <v>32</v>
      </c>
      <c r="E1128" s="7" t="s">
        <v>32</v>
      </c>
      <c r="F1128" s="7" t="s">
        <v>32</v>
      </c>
      <c r="G1128" s="7" t="s">
        <v>37</v>
      </c>
      <c r="H1128" s="7" t="s">
        <v>32</v>
      </c>
    </row>
    <row r="1129" spans="1:8" ht="14.25" customHeight="1" x14ac:dyDescent="0.3">
      <c r="A1129" s="7" t="s">
        <v>2819</v>
      </c>
      <c r="B1129" s="7">
        <v>27.74</v>
      </c>
      <c r="C1129" s="7">
        <v>10.37</v>
      </c>
      <c r="D1129" s="7" t="s">
        <v>32</v>
      </c>
      <c r="E1129" s="7" t="s">
        <v>32</v>
      </c>
      <c r="F1129" s="7" t="s">
        <v>32</v>
      </c>
      <c r="G1129" s="7" t="s">
        <v>37</v>
      </c>
      <c r="H1129" s="7" t="s">
        <v>32</v>
      </c>
    </row>
    <row r="1130" spans="1:8" ht="14.25" customHeight="1" x14ac:dyDescent="0.3">
      <c r="A1130" s="7" t="s">
        <v>2821</v>
      </c>
      <c r="B1130" s="7">
        <v>24</v>
      </c>
      <c r="C1130" s="7">
        <v>4.01</v>
      </c>
      <c r="D1130" s="7" t="s">
        <v>39</v>
      </c>
      <c r="E1130" s="7" t="s">
        <v>32</v>
      </c>
      <c r="F1130" s="7" t="s">
        <v>32</v>
      </c>
      <c r="G1130" s="7">
        <v>1</v>
      </c>
      <c r="H1130" s="7" t="s">
        <v>32</v>
      </c>
    </row>
    <row r="1131" spans="1:8" ht="14.25" customHeight="1" x14ac:dyDescent="0.3">
      <c r="A1131" s="7" t="s">
        <v>2824</v>
      </c>
      <c r="B1131" s="7">
        <v>31.78</v>
      </c>
      <c r="C1131" s="7">
        <v>4.24</v>
      </c>
      <c r="D1131" s="7" t="s">
        <v>39</v>
      </c>
      <c r="E1131" s="7" t="s">
        <v>32</v>
      </c>
      <c r="F1131" s="7" t="s">
        <v>99</v>
      </c>
      <c r="G1131" s="7">
        <v>1</v>
      </c>
      <c r="H1131" s="7" t="s">
        <v>32</v>
      </c>
    </row>
    <row r="1132" spans="1:8" ht="14.25" customHeight="1" x14ac:dyDescent="0.3">
      <c r="A1132" s="7" t="s">
        <v>2826</v>
      </c>
      <c r="B1132" s="7">
        <v>32.25</v>
      </c>
      <c r="C1132" s="7">
        <v>5.36</v>
      </c>
      <c r="D1132" s="7" t="s">
        <v>39</v>
      </c>
      <c r="E1132" s="7" t="s">
        <v>32</v>
      </c>
      <c r="F1132" s="7" t="s">
        <v>32</v>
      </c>
      <c r="G1132" s="7" t="s">
        <v>37</v>
      </c>
      <c r="H1132" s="7" t="s">
        <v>32</v>
      </c>
    </row>
    <row r="1133" spans="1:8" ht="14.25" customHeight="1" x14ac:dyDescent="0.3">
      <c r="A1133" s="7" t="s">
        <v>2829</v>
      </c>
      <c r="B1133" s="7">
        <v>30.114999999999998</v>
      </c>
      <c r="C1133" s="7">
        <v>4.99</v>
      </c>
      <c r="D1133" s="7" t="s">
        <v>32</v>
      </c>
      <c r="E1133" s="7" t="s">
        <v>32</v>
      </c>
      <c r="F1133" s="7" t="s">
        <v>32</v>
      </c>
      <c r="G1133" s="7">
        <v>2</v>
      </c>
      <c r="H1133" s="7" t="s">
        <v>32</v>
      </c>
    </row>
    <row r="1134" spans="1:8" ht="14.25" customHeight="1" x14ac:dyDescent="0.3">
      <c r="A1134" s="7" t="s">
        <v>2831</v>
      </c>
      <c r="B1134" s="7">
        <v>22.41</v>
      </c>
      <c r="C1134" s="7">
        <v>8.68</v>
      </c>
      <c r="D1134" s="7" t="s">
        <v>32</v>
      </c>
      <c r="E1134" s="7" t="s">
        <v>32</v>
      </c>
      <c r="F1134" s="7" t="s">
        <v>32</v>
      </c>
      <c r="G1134" s="7" t="s">
        <v>37</v>
      </c>
      <c r="H1134" s="7" t="s">
        <v>32</v>
      </c>
    </row>
    <row r="1135" spans="1:8" ht="14.25" customHeight="1" x14ac:dyDescent="0.3">
      <c r="A1135" s="7" t="s">
        <v>2833</v>
      </c>
      <c r="B1135" s="7">
        <v>45.72</v>
      </c>
      <c r="C1135" s="7">
        <v>4.2300000000000004</v>
      </c>
      <c r="D1135" s="7" t="s">
        <v>39</v>
      </c>
      <c r="E1135" s="7" t="s">
        <v>32</v>
      </c>
      <c r="F1135" s="7" t="s">
        <v>32</v>
      </c>
      <c r="G1135" s="7" t="s">
        <v>37</v>
      </c>
      <c r="H1135" s="7" t="s">
        <v>32</v>
      </c>
    </row>
    <row r="1136" spans="1:8" ht="14.25" customHeight="1" x14ac:dyDescent="0.3">
      <c r="A1136" s="7" t="s">
        <v>2836</v>
      </c>
      <c r="B1136" s="7">
        <v>25</v>
      </c>
      <c r="C1136" s="7">
        <v>5.32</v>
      </c>
      <c r="D1136" s="7" t="s">
        <v>39</v>
      </c>
      <c r="E1136" s="7" t="s">
        <v>32</v>
      </c>
      <c r="F1136" s="7" t="s">
        <v>32</v>
      </c>
      <c r="G1136" s="7">
        <v>2</v>
      </c>
      <c r="H1136" s="7" t="s">
        <v>32</v>
      </c>
    </row>
    <row r="1137" spans="1:8" ht="14.25" customHeight="1" x14ac:dyDescent="0.3">
      <c r="A1137" s="7" t="s">
        <v>2838</v>
      </c>
      <c r="B1137" s="7">
        <v>39.5</v>
      </c>
      <c r="C1137" s="7">
        <v>6.66</v>
      </c>
      <c r="D1137" s="7" t="s">
        <v>32</v>
      </c>
      <c r="E1137" s="7" t="s">
        <v>32</v>
      </c>
      <c r="F1137" s="7" t="s">
        <v>32</v>
      </c>
      <c r="G1137" s="7" t="s">
        <v>37</v>
      </c>
      <c r="H1137" s="7" t="s">
        <v>32</v>
      </c>
    </row>
    <row r="1138" spans="1:8" ht="14.25" customHeight="1" x14ac:dyDescent="0.3">
      <c r="A1138" s="7" t="s">
        <v>2841</v>
      </c>
      <c r="B1138" s="7">
        <v>37.729999999999997</v>
      </c>
      <c r="C1138" s="7">
        <v>7.4</v>
      </c>
      <c r="D1138" s="7" t="s">
        <v>32</v>
      </c>
      <c r="E1138" s="7" t="s">
        <v>32</v>
      </c>
      <c r="F1138" s="7" t="s">
        <v>32</v>
      </c>
      <c r="G1138" s="7" t="s">
        <v>37</v>
      </c>
      <c r="H1138" s="7" t="s">
        <v>32</v>
      </c>
    </row>
    <row r="1139" spans="1:8" ht="14.25" customHeight="1" x14ac:dyDescent="0.3">
      <c r="A1139" s="7" t="s">
        <v>2843</v>
      </c>
      <c r="B1139" s="7">
        <v>40.659999999999997</v>
      </c>
      <c r="C1139" s="7">
        <v>10.08</v>
      </c>
      <c r="D1139" s="7" t="s">
        <v>32</v>
      </c>
      <c r="E1139" s="7" t="s">
        <v>32</v>
      </c>
      <c r="F1139" s="7" t="s">
        <v>32</v>
      </c>
      <c r="G1139" s="7" t="s">
        <v>37</v>
      </c>
      <c r="H1139" s="7" t="s">
        <v>32</v>
      </c>
    </row>
    <row r="1140" spans="1:8" ht="14.25" customHeight="1" x14ac:dyDescent="0.3">
      <c r="A1140" s="7" t="s">
        <v>2846</v>
      </c>
      <c r="B1140" s="7">
        <v>34.200000000000003</v>
      </c>
      <c r="C1140" s="7">
        <v>8.58</v>
      </c>
      <c r="D1140" s="7" t="s">
        <v>32</v>
      </c>
      <c r="E1140" s="7" t="s">
        <v>32</v>
      </c>
      <c r="F1140" s="7" t="s">
        <v>32</v>
      </c>
      <c r="G1140" s="7" t="s">
        <v>37</v>
      </c>
      <c r="H1140" s="7" t="s">
        <v>32</v>
      </c>
    </row>
    <row r="1141" spans="1:8" ht="14.25" customHeight="1" x14ac:dyDescent="0.3">
      <c r="A1141" s="7" t="s">
        <v>2848</v>
      </c>
      <c r="B1141" s="7">
        <v>46.51</v>
      </c>
      <c r="C1141" s="7">
        <v>5.84</v>
      </c>
      <c r="D1141" s="7" t="s">
        <v>32</v>
      </c>
      <c r="E1141" s="7" t="s">
        <v>32</v>
      </c>
      <c r="F1141" s="7" t="s">
        <v>32</v>
      </c>
      <c r="G1141" s="7">
        <v>1</v>
      </c>
      <c r="H1141" s="7" t="s">
        <v>32</v>
      </c>
    </row>
    <row r="1142" spans="1:8" ht="14.25" customHeight="1" x14ac:dyDescent="0.3">
      <c r="A1142" s="7" t="s">
        <v>2850</v>
      </c>
      <c r="B1142" s="7">
        <v>28.88</v>
      </c>
      <c r="C1142" s="7">
        <v>4.8600000000000003</v>
      </c>
      <c r="D1142" s="7" t="s">
        <v>39</v>
      </c>
      <c r="E1142" s="7" t="s">
        <v>32</v>
      </c>
      <c r="F1142" s="7" t="s">
        <v>99</v>
      </c>
      <c r="G1142" s="7">
        <v>1</v>
      </c>
      <c r="H1142" s="7" t="s">
        <v>32</v>
      </c>
    </row>
    <row r="1143" spans="1:8" ht="14.25" customHeight="1" x14ac:dyDescent="0.3">
      <c r="A1143" s="7" t="s">
        <v>2853</v>
      </c>
      <c r="B1143" s="7">
        <v>33.914999999999999</v>
      </c>
      <c r="C1143" s="7">
        <v>11.52</v>
      </c>
      <c r="D1143" s="7" t="s">
        <v>32</v>
      </c>
      <c r="E1143" s="7" t="s">
        <v>32</v>
      </c>
      <c r="F1143" s="7" t="s">
        <v>32</v>
      </c>
      <c r="G1143" s="7" t="s">
        <v>37</v>
      </c>
      <c r="H1143" s="7" t="s">
        <v>32</v>
      </c>
    </row>
    <row r="1144" spans="1:8" ht="14.25" customHeight="1" x14ac:dyDescent="0.3">
      <c r="A1144" s="7" t="s">
        <v>2855</v>
      </c>
      <c r="B1144" s="7">
        <v>24.32</v>
      </c>
      <c r="C1144" s="7">
        <v>6.15</v>
      </c>
      <c r="D1144" s="7" t="s">
        <v>39</v>
      </c>
      <c r="E1144" s="7" t="s">
        <v>32</v>
      </c>
      <c r="F1144" s="7" t="s">
        <v>99</v>
      </c>
      <c r="G1144" s="7">
        <v>1</v>
      </c>
      <c r="H1144" s="7" t="s">
        <v>32</v>
      </c>
    </row>
    <row r="1145" spans="1:8" ht="14.25" customHeight="1" x14ac:dyDescent="0.3">
      <c r="A1145" s="7" t="s">
        <v>2858</v>
      </c>
      <c r="B1145" s="7">
        <v>25.8</v>
      </c>
      <c r="C1145" s="7">
        <v>9.94</v>
      </c>
      <c r="D1145" s="7" t="s">
        <v>32</v>
      </c>
      <c r="E1145" s="7" t="s">
        <v>32</v>
      </c>
      <c r="F1145" s="7" t="s">
        <v>32</v>
      </c>
      <c r="G1145" s="7" t="s">
        <v>37</v>
      </c>
      <c r="H1145" s="7" t="s">
        <v>32</v>
      </c>
    </row>
    <row r="1146" spans="1:8" ht="14.25" customHeight="1" x14ac:dyDescent="0.3">
      <c r="A1146" s="7" t="s">
        <v>2860</v>
      </c>
      <c r="B1146" s="7">
        <v>21.56</v>
      </c>
      <c r="C1146" s="7">
        <v>10.56</v>
      </c>
      <c r="D1146" s="7" t="s">
        <v>32</v>
      </c>
      <c r="E1146" s="7" t="s">
        <v>32</v>
      </c>
      <c r="F1146" s="7" t="s">
        <v>32</v>
      </c>
      <c r="G1146" s="7" t="s">
        <v>37</v>
      </c>
      <c r="H1146" s="7" t="s">
        <v>32</v>
      </c>
    </row>
    <row r="1147" spans="1:8" ht="14.25" customHeight="1" x14ac:dyDescent="0.3">
      <c r="A1147" s="7" t="s">
        <v>2863</v>
      </c>
      <c r="B1147" s="7">
        <v>31.6</v>
      </c>
      <c r="C1147" s="7">
        <v>6.79</v>
      </c>
      <c r="D1147" s="7" t="s">
        <v>32</v>
      </c>
      <c r="E1147" s="7" t="s">
        <v>32</v>
      </c>
      <c r="F1147" s="7" t="s">
        <v>32</v>
      </c>
      <c r="G1147" s="7" t="s">
        <v>37</v>
      </c>
      <c r="H1147" s="7" t="s">
        <v>32</v>
      </c>
    </row>
    <row r="1148" spans="1:8" ht="14.25" customHeight="1" x14ac:dyDescent="0.3">
      <c r="A1148" s="7" t="s">
        <v>2865</v>
      </c>
      <c r="B1148" s="7">
        <v>42.93</v>
      </c>
      <c r="C1148" s="7">
        <v>4.8</v>
      </c>
      <c r="D1148" s="7" t="s">
        <v>32</v>
      </c>
      <c r="E1148" s="7" t="s">
        <v>32</v>
      </c>
      <c r="F1148" s="7" t="s">
        <v>32</v>
      </c>
      <c r="G1148" s="7">
        <v>1</v>
      </c>
      <c r="H1148" s="7" t="s">
        <v>32</v>
      </c>
    </row>
    <row r="1149" spans="1:8" ht="14.25" customHeight="1" x14ac:dyDescent="0.3">
      <c r="A1149" s="7" t="s">
        <v>2868</v>
      </c>
      <c r="B1149" s="7">
        <v>26.72</v>
      </c>
      <c r="C1149" s="7">
        <v>5.75</v>
      </c>
      <c r="D1149" s="7" t="s">
        <v>32</v>
      </c>
      <c r="E1149" s="7" t="s">
        <v>32</v>
      </c>
      <c r="F1149" s="7" t="s">
        <v>32</v>
      </c>
      <c r="G1149" s="7">
        <v>2</v>
      </c>
      <c r="H1149" s="7" t="s">
        <v>32</v>
      </c>
    </row>
    <row r="1150" spans="1:8" ht="14.25" customHeight="1" x14ac:dyDescent="0.3">
      <c r="A1150" s="7" t="s">
        <v>2870</v>
      </c>
      <c r="B1150" s="7">
        <v>26.67</v>
      </c>
      <c r="C1150" s="7">
        <v>5.81</v>
      </c>
      <c r="D1150" s="7" t="s">
        <v>32</v>
      </c>
      <c r="E1150" s="7" t="s">
        <v>32</v>
      </c>
      <c r="F1150" s="7" t="s">
        <v>32</v>
      </c>
      <c r="G1150" s="7">
        <v>2</v>
      </c>
      <c r="H1150" s="7" t="s">
        <v>32</v>
      </c>
    </row>
    <row r="1151" spans="1:8" ht="14.25" customHeight="1" x14ac:dyDescent="0.3">
      <c r="A1151" s="7" t="s">
        <v>2873</v>
      </c>
      <c r="B1151" s="7">
        <v>42.68</v>
      </c>
      <c r="C1151" s="7">
        <v>9.2799999999999994</v>
      </c>
      <c r="D1151" s="7" t="s">
        <v>32</v>
      </c>
      <c r="E1151" s="7" t="s">
        <v>32</v>
      </c>
      <c r="F1151" s="7" t="s">
        <v>32</v>
      </c>
      <c r="G1151" s="7">
        <v>2</v>
      </c>
      <c r="H1151" s="7" t="s">
        <v>32</v>
      </c>
    </row>
    <row r="1152" spans="1:8" ht="14.25" customHeight="1" x14ac:dyDescent="0.3">
      <c r="A1152" s="7" t="s">
        <v>2875</v>
      </c>
      <c r="B1152" s="7">
        <v>24.31</v>
      </c>
      <c r="C1152" s="7">
        <v>6.37</v>
      </c>
      <c r="D1152" s="7" t="s">
        <v>32</v>
      </c>
      <c r="E1152" s="7" t="s">
        <v>32</v>
      </c>
      <c r="F1152" s="7" t="s">
        <v>32</v>
      </c>
      <c r="G1152" s="7" t="s">
        <v>37</v>
      </c>
      <c r="H1152" s="7" t="s">
        <v>32</v>
      </c>
    </row>
    <row r="1153" spans="1:8" ht="14.25" customHeight="1" x14ac:dyDescent="0.3">
      <c r="A1153" s="7" t="s">
        <v>2877</v>
      </c>
      <c r="B1153" s="7">
        <v>44.75</v>
      </c>
      <c r="C1153" s="7">
        <v>5.09</v>
      </c>
      <c r="D1153" s="7" t="s">
        <v>39</v>
      </c>
      <c r="E1153" s="7" t="s">
        <v>32</v>
      </c>
      <c r="F1153" s="7" t="s">
        <v>32</v>
      </c>
      <c r="G1153" s="7" t="s">
        <v>37</v>
      </c>
      <c r="H1153" s="7" t="s">
        <v>32</v>
      </c>
    </row>
    <row r="1154" spans="1:8" ht="14.25" customHeight="1" x14ac:dyDescent="0.3">
      <c r="A1154" s="7" t="s">
        <v>2880</v>
      </c>
      <c r="B1154" s="7">
        <v>30.78</v>
      </c>
      <c r="C1154" s="7">
        <v>7.94</v>
      </c>
      <c r="D1154" s="7" t="s">
        <v>32</v>
      </c>
      <c r="E1154" s="7" t="s">
        <v>32</v>
      </c>
      <c r="F1154" s="7" t="s">
        <v>32</v>
      </c>
      <c r="G1154" s="7">
        <v>2</v>
      </c>
      <c r="H1154" s="7" t="s">
        <v>32</v>
      </c>
    </row>
    <row r="1155" spans="1:8" ht="14.25" customHeight="1" x14ac:dyDescent="0.3">
      <c r="A1155" s="7" t="s">
        <v>2882</v>
      </c>
      <c r="B1155" s="7">
        <v>21.86</v>
      </c>
      <c r="C1155" s="7">
        <v>10.95</v>
      </c>
      <c r="D1155" s="7" t="s">
        <v>32</v>
      </c>
      <c r="E1155" s="7" t="s">
        <v>32</v>
      </c>
      <c r="F1155" s="7" t="s">
        <v>32</v>
      </c>
      <c r="G1155" s="7" t="s">
        <v>37</v>
      </c>
      <c r="H1155" s="7" t="s">
        <v>32</v>
      </c>
    </row>
    <row r="1156" spans="1:8" ht="14.25" customHeight="1" x14ac:dyDescent="0.3">
      <c r="A1156" s="7" t="s">
        <v>2885</v>
      </c>
      <c r="B1156" s="7">
        <v>49.09</v>
      </c>
      <c r="C1156" s="7">
        <v>6.3</v>
      </c>
      <c r="D1156" s="7" t="s">
        <v>39</v>
      </c>
      <c r="E1156" s="7" t="s">
        <v>32</v>
      </c>
      <c r="F1156" s="7" t="s">
        <v>32</v>
      </c>
      <c r="G1156" s="7" t="s">
        <v>37</v>
      </c>
      <c r="H1156" s="7" t="s">
        <v>32</v>
      </c>
    </row>
    <row r="1157" spans="1:8" ht="14.25" customHeight="1" x14ac:dyDescent="0.3">
      <c r="A1157" s="7" t="s">
        <v>2888</v>
      </c>
      <c r="B1157" s="7">
        <v>47.74</v>
      </c>
      <c r="C1157" s="7">
        <v>8.0500000000000007</v>
      </c>
      <c r="D1157" s="7" t="s">
        <v>39</v>
      </c>
      <c r="E1157" s="7" t="s">
        <v>32</v>
      </c>
      <c r="F1157" s="7" t="s">
        <v>32</v>
      </c>
      <c r="G1157" s="7">
        <v>2</v>
      </c>
      <c r="H1157" s="7" t="s">
        <v>32</v>
      </c>
    </row>
    <row r="1158" spans="1:8" ht="14.25" customHeight="1" x14ac:dyDescent="0.3">
      <c r="A1158" s="7" t="s">
        <v>2890</v>
      </c>
      <c r="B1158" s="7">
        <v>30.2</v>
      </c>
      <c r="C1158" s="7">
        <v>9.8800000000000008</v>
      </c>
      <c r="D1158" s="7" t="s">
        <v>39</v>
      </c>
      <c r="E1158" s="7" t="s">
        <v>32</v>
      </c>
      <c r="F1158" s="7" t="s">
        <v>32</v>
      </c>
      <c r="G1158" s="7">
        <v>2</v>
      </c>
      <c r="H1158" s="7" t="s">
        <v>32</v>
      </c>
    </row>
    <row r="1159" spans="1:8" ht="14.25" customHeight="1" x14ac:dyDescent="0.3">
      <c r="A1159" s="7" t="s">
        <v>2893</v>
      </c>
      <c r="B1159" s="7">
        <v>33.25</v>
      </c>
      <c r="C1159" s="7">
        <v>7.42</v>
      </c>
      <c r="D1159" s="7" t="s">
        <v>39</v>
      </c>
      <c r="E1159" s="7" t="s">
        <v>32</v>
      </c>
      <c r="F1159" s="7" t="s">
        <v>32</v>
      </c>
      <c r="G1159" s="7">
        <v>2</v>
      </c>
      <c r="H1159" s="7" t="s">
        <v>32</v>
      </c>
    </row>
    <row r="1160" spans="1:8" ht="14.25" customHeight="1" x14ac:dyDescent="0.3">
      <c r="A1160" s="7" t="s">
        <v>2895</v>
      </c>
      <c r="B1160" s="7">
        <v>26.6</v>
      </c>
      <c r="C1160" s="7">
        <v>8.4499999999999993</v>
      </c>
      <c r="D1160" s="7" t="s">
        <v>39</v>
      </c>
      <c r="E1160" s="7" t="s">
        <v>32</v>
      </c>
      <c r="F1160" s="7" t="s">
        <v>32</v>
      </c>
      <c r="G1160" s="7">
        <v>1</v>
      </c>
      <c r="H1160" s="7" t="s">
        <v>32</v>
      </c>
    </row>
    <row r="1161" spans="1:8" ht="14.25" customHeight="1" x14ac:dyDescent="0.3">
      <c r="A1161" s="7" t="s">
        <v>2898</v>
      </c>
      <c r="B1161" s="7">
        <v>26.35</v>
      </c>
      <c r="C1161" s="7">
        <v>6.21</v>
      </c>
      <c r="D1161" s="7" t="s">
        <v>32</v>
      </c>
      <c r="E1161" s="7" t="s">
        <v>32</v>
      </c>
      <c r="F1161" s="7" t="s">
        <v>32</v>
      </c>
      <c r="G1161" s="7">
        <v>2</v>
      </c>
      <c r="H1161" s="7" t="s">
        <v>32</v>
      </c>
    </row>
    <row r="1162" spans="1:8" ht="14.25" customHeight="1" x14ac:dyDescent="0.3">
      <c r="A1162" s="7" t="s">
        <v>2900</v>
      </c>
      <c r="B1162" s="7">
        <v>39.994999999999997</v>
      </c>
      <c r="C1162" s="7">
        <v>4.6500000000000004</v>
      </c>
      <c r="D1162" s="7" t="s">
        <v>32</v>
      </c>
      <c r="E1162" s="7" t="s">
        <v>32</v>
      </c>
      <c r="F1162" s="7" t="s">
        <v>32</v>
      </c>
      <c r="G1162" s="7" t="s">
        <v>37</v>
      </c>
      <c r="H1162" s="7" t="s">
        <v>32</v>
      </c>
    </row>
    <row r="1163" spans="1:8" ht="14.25" customHeight="1" x14ac:dyDescent="0.3">
      <c r="A1163" s="7" t="s">
        <v>2903</v>
      </c>
      <c r="B1163" s="7">
        <v>22.92</v>
      </c>
      <c r="C1163" s="7">
        <v>5.87</v>
      </c>
      <c r="D1163" s="7" t="s">
        <v>39</v>
      </c>
      <c r="E1163" s="7" t="s">
        <v>32</v>
      </c>
      <c r="F1163" s="7" t="s">
        <v>32</v>
      </c>
      <c r="G1163" s="7">
        <v>1</v>
      </c>
      <c r="H1163" s="7" t="s">
        <v>32</v>
      </c>
    </row>
    <row r="1164" spans="1:8" ht="14.25" customHeight="1" x14ac:dyDescent="0.3">
      <c r="A1164" s="7" t="s">
        <v>2905</v>
      </c>
      <c r="B1164" s="7">
        <v>24.78</v>
      </c>
      <c r="C1164" s="7">
        <v>4.24</v>
      </c>
      <c r="D1164" s="7" t="s">
        <v>39</v>
      </c>
      <c r="E1164" s="7" t="s">
        <v>32</v>
      </c>
      <c r="F1164" s="7" t="s">
        <v>32</v>
      </c>
      <c r="G1164" s="7">
        <v>2</v>
      </c>
      <c r="H1164" s="7" t="s">
        <v>32</v>
      </c>
    </row>
    <row r="1165" spans="1:8" ht="14.25" customHeight="1" x14ac:dyDescent="0.3">
      <c r="A1165" s="7" t="s">
        <v>2908</v>
      </c>
      <c r="B1165" s="7">
        <v>34.07</v>
      </c>
      <c r="C1165" s="7">
        <v>7.81</v>
      </c>
      <c r="D1165" s="7" t="s">
        <v>39</v>
      </c>
      <c r="E1165" s="7" t="s">
        <v>32</v>
      </c>
      <c r="F1165" s="7" t="s">
        <v>32</v>
      </c>
      <c r="G1165" s="7" t="s">
        <v>37</v>
      </c>
      <c r="H1165" s="7" t="s">
        <v>32</v>
      </c>
    </row>
    <row r="1166" spans="1:8" ht="14.25" customHeight="1" x14ac:dyDescent="0.3">
      <c r="A1166" s="7" t="s">
        <v>2911</v>
      </c>
      <c r="B1166" s="7">
        <v>30.14</v>
      </c>
      <c r="C1166" s="7">
        <v>9.85</v>
      </c>
      <c r="D1166" s="7" t="s">
        <v>32</v>
      </c>
      <c r="E1166" s="7" t="s">
        <v>32</v>
      </c>
      <c r="F1166" s="7" t="s">
        <v>32</v>
      </c>
      <c r="G1166" s="7" t="s">
        <v>37</v>
      </c>
      <c r="H1166" s="7" t="s">
        <v>32</v>
      </c>
    </row>
    <row r="1167" spans="1:8" ht="14.25" customHeight="1" x14ac:dyDescent="0.3">
      <c r="A1167" s="7" t="s">
        <v>2913</v>
      </c>
      <c r="B1167" s="7">
        <v>18.05</v>
      </c>
      <c r="C1167" s="7">
        <v>6.94</v>
      </c>
      <c r="D1167" s="7" t="s">
        <v>32</v>
      </c>
      <c r="E1167" s="7" t="s">
        <v>32</v>
      </c>
      <c r="F1167" s="7" t="s">
        <v>32</v>
      </c>
      <c r="G1167" s="7" t="s">
        <v>37</v>
      </c>
      <c r="H1167" s="7" t="s">
        <v>32</v>
      </c>
    </row>
    <row r="1168" spans="1:8" ht="14.25" customHeight="1" x14ac:dyDescent="0.3">
      <c r="A1168" s="7" t="s">
        <v>2916</v>
      </c>
      <c r="B1168" s="7">
        <v>37.4</v>
      </c>
      <c r="C1168" s="7">
        <v>11.3</v>
      </c>
      <c r="D1168" s="7" t="s">
        <v>39</v>
      </c>
      <c r="E1168" s="7" t="s">
        <v>32</v>
      </c>
      <c r="F1168" s="7" t="s">
        <v>32</v>
      </c>
      <c r="G1168" s="7">
        <v>2</v>
      </c>
      <c r="H1168" s="7" t="s">
        <v>32</v>
      </c>
    </row>
    <row r="1169" spans="1:8" ht="14.25" customHeight="1" x14ac:dyDescent="0.3">
      <c r="A1169" s="7" t="s">
        <v>2918</v>
      </c>
      <c r="B1169" s="7">
        <v>25.75</v>
      </c>
      <c r="C1169" s="7">
        <v>9.23</v>
      </c>
      <c r="D1169" s="7" t="s">
        <v>32</v>
      </c>
      <c r="E1169" s="7" t="s">
        <v>32</v>
      </c>
      <c r="F1169" s="7" t="s">
        <v>32</v>
      </c>
      <c r="G1169" s="7" t="s">
        <v>37</v>
      </c>
      <c r="H1169" s="7" t="s">
        <v>32</v>
      </c>
    </row>
    <row r="1170" spans="1:8" ht="14.25" customHeight="1" x14ac:dyDescent="0.3">
      <c r="A1170" s="7" t="s">
        <v>2921</v>
      </c>
      <c r="B1170" s="7">
        <v>32.299999999999997</v>
      </c>
      <c r="C1170" s="7">
        <v>4.37</v>
      </c>
      <c r="D1170" s="7" t="s">
        <v>32</v>
      </c>
      <c r="E1170" s="7" t="s">
        <v>32</v>
      </c>
      <c r="F1170" s="7" t="s">
        <v>32</v>
      </c>
      <c r="G1170" s="7">
        <v>2</v>
      </c>
      <c r="H1170" s="7" t="s">
        <v>32</v>
      </c>
    </row>
    <row r="1171" spans="1:8" ht="14.25" customHeight="1" x14ac:dyDescent="0.3">
      <c r="A1171" s="7" t="s">
        <v>2923</v>
      </c>
      <c r="B1171" s="7">
        <v>28.61</v>
      </c>
      <c r="C1171" s="7">
        <v>5.76</v>
      </c>
      <c r="D1171" s="7" t="s">
        <v>32</v>
      </c>
      <c r="E1171" s="7" t="s">
        <v>32</v>
      </c>
      <c r="F1171" s="7" t="s">
        <v>99</v>
      </c>
      <c r="G1171" s="7">
        <v>1</v>
      </c>
      <c r="H1171" s="7" t="s">
        <v>32</v>
      </c>
    </row>
    <row r="1172" spans="1:8" ht="14.25" customHeight="1" x14ac:dyDescent="0.3">
      <c r="A1172" s="7" t="s">
        <v>2926</v>
      </c>
      <c r="B1172" s="7">
        <v>45.41</v>
      </c>
      <c r="C1172" s="7">
        <v>4.96</v>
      </c>
      <c r="D1172" s="7" t="s">
        <v>32</v>
      </c>
      <c r="E1172" s="7" t="s">
        <v>32</v>
      </c>
      <c r="F1172" s="7" t="s">
        <v>32</v>
      </c>
      <c r="G1172" s="7">
        <v>1</v>
      </c>
      <c r="H1172" s="7" t="s">
        <v>32</v>
      </c>
    </row>
    <row r="1173" spans="1:8" ht="14.25" customHeight="1" x14ac:dyDescent="0.3">
      <c r="A1173" s="7" t="s">
        <v>2928</v>
      </c>
      <c r="B1173" s="7">
        <v>31.2</v>
      </c>
      <c r="C1173" s="7">
        <v>11.04</v>
      </c>
      <c r="D1173" s="7" t="s">
        <v>39</v>
      </c>
      <c r="E1173" s="7" t="s">
        <v>32</v>
      </c>
      <c r="F1173" s="7" t="s">
        <v>32</v>
      </c>
      <c r="G1173" s="7">
        <v>2</v>
      </c>
      <c r="H1173" s="7" t="s">
        <v>32</v>
      </c>
    </row>
    <row r="1174" spans="1:8" ht="14.25" customHeight="1" x14ac:dyDescent="0.3">
      <c r="A1174" s="7" t="s">
        <v>2931</v>
      </c>
      <c r="B1174" s="7">
        <v>29.83</v>
      </c>
      <c r="C1174" s="7">
        <v>7.81</v>
      </c>
      <c r="D1174" s="7" t="s">
        <v>39</v>
      </c>
      <c r="E1174" s="7" t="s">
        <v>32</v>
      </c>
      <c r="F1174" s="7" t="s">
        <v>32</v>
      </c>
      <c r="G1174" s="7">
        <v>1</v>
      </c>
      <c r="H1174" s="7" t="s">
        <v>32</v>
      </c>
    </row>
    <row r="1175" spans="1:8" ht="14.25" customHeight="1" x14ac:dyDescent="0.3">
      <c r="A1175" s="7" t="s">
        <v>2933</v>
      </c>
      <c r="B1175" s="7">
        <v>29.06</v>
      </c>
      <c r="C1175" s="7">
        <v>4.55</v>
      </c>
      <c r="D1175" s="7" t="s">
        <v>32</v>
      </c>
      <c r="E1175" s="7" t="s">
        <v>32</v>
      </c>
      <c r="F1175" s="7" t="s">
        <v>32</v>
      </c>
      <c r="G1175" s="7" t="s">
        <v>37</v>
      </c>
      <c r="H1175" s="7" t="s">
        <v>32</v>
      </c>
    </row>
    <row r="1176" spans="1:8" ht="14.25" customHeight="1" x14ac:dyDescent="0.3">
      <c r="A1176" s="7" t="s">
        <v>2936</v>
      </c>
      <c r="B1176" s="7">
        <v>27.454999999999998</v>
      </c>
      <c r="C1176" s="7">
        <v>6.13</v>
      </c>
      <c r="D1176" s="7" t="s">
        <v>32</v>
      </c>
      <c r="E1176" s="7" t="s">
        <v>32</v>
      </c>
      <c r="F1176" s="7" t="s">
        <v>32</v>
      </c>
      <c r="G1176" s="7">
        <v>2</v>
      </c>
      <c r="H1176" s="7" t="s">
        <v>32</v>
      </c>
    </row>
    <row r="1177" spans="1:8" ht="14.25" customHeight="1" x14ac:dyDescent="0.3">
      <c r="A1177" s="7" t="s">
        <v>2938</v>
      </c>
      <c r="B1177" s="7">
        <v>23.01</v>
      </c>
      <c r="C1177" s="7">
        <v>6.04</v>
      </c>
      <c r="D1177" s="7" t="s">
        <v>39</v>
      </c>
      <c r="E1177" s="7" t="s">
        <v>32</v>
      </c>
      <c r="F1177" s="7" t="s">
        <v>32</v>
      </c>
      <c r="G1177" s="7">
        <v>1</v>
      </c>
      <c r="H1177" s="7" t="s">
        <v>32</v>
      </c>
    </row>
    <row r="1178" spans="1:8" ht="14.25" customHeight="1" x14ac:dyDescent="0.3">
      <c r="A1178" s="7" t="s">
        <v>2941</v>
      </c>
      <c r="B1178" s="7">
        <v>31.39</v>
      </c>
      <c r="C1178" s="7">
        <v>8.85</v>
      </c>
      <c r="D1178" s="7" t="s">
        <v>39</v>
      </c>
      <c r="E1178" s="7" t="s">
        <v>32</v>
      </c>
      <c r="F1178" s="7" t="s">
        <v>32</v>
      </c>
      <c r="G1178" s="7" t="s">
        <v>37</v>
      </c>
      <c r="H1178" s="7" t="s">
        <v>32</v>
      </c>
    </row>
    <row r="1179" spans="1:8" ht="14.25" customHeight="1" x14ac:dyDescent="0.3">
      <c r="A1179" s="7" t="s">
        <v>2943</v>
      </c>
      <c r="B1179" s="7">
        <v>34.770000000000003</v>
      </c>
      <c r="C1179" s="7">
        <v>10.54</v>
      </c>
      <c r="D1179" s="7" t="s">
        <v>32</v>
      </c>
      <c r="E1179" s="7" t="s">
        <v>32</v>
      </c>
      <c r="F1179" s="7" t="s">
        <v>32</v>
      </c>
      <c r="G1179" s="7">
        <v>2</v>
      </c>
      <c r="H1179" s="7" t="s">
        <v>32</v>
      </c>
    </row>
    <row r="1180" spans="1:8" ht="14.25" customHeight="1" x14ac:dyDescent="0.3">
      <c r="A1180" s="7" t="s">
        <v>2946</v>
      </c>
      <c r="B1180" s="7">
        <v>24.48</v>
      </c>
      <c r="C1180" s="7">
        <v>4.37</v>
      </c>
      <c r="D1180" s="7" t="s">
        <v>39</v>
      </c>
      <c r="E1180" s="7" t="s">
        <v>32</v>
      </c>
      <c r="F1180" s="7" t="s">
        <v>32</v>
      </c>
      <c r="G1180" s="7">
        <v>2</v>
      </c>
      <c r="H1180" s="7" t="s">
        <v>32</v>
      </c>
    </row>
    <row r="1181" spans="1:8" ht="14.25" customHeight="1" x14ac:dyDescent="0.3">
      <c r="A1181" s="7" t="s">
        <v>2948</v>
      </c>
      <c r="B1181" s="7">
        <v>22.61</v>
      </c>
      <c r="C1181" s="7">
        <v>9.6300000000000008</v>
      </c>
      <c r="D1181" s="7" t="s">
        <v>32</v>
      </c>
      <c r="E1181" s="7" t="s">
        <v>32</v>
      </c>
      <c r="F1181" s="7" t="s">
        <v>32</v>
      </c>
      <c r="G1181" s="7">
        <v>2</v>
      </c>
      <c r="H1181" s="7" t="s">
        <v>32</v>
      </c>
    </row>
    <row r="1182" spans="1:8" ht="14.25" customHeight="1" x14ac:dyDescent="0.3">
      <c r="A1182" s="7" t="s">
        <v>2951</v>
      </c>
      <c r="B1182" s="7">
        <v>34.299999999999997</v>
      </c>
      <c r="C1182" s="7">
        <v>10.37</v>
      </c>
      <c r="D1182" s="7" t="s">
        <v>32</v>
      </c>
      <c r="E1182" s="7" t="s">
        <v>32</v>
      </c>
      <c r="F1182" s="7" t="s">
        <v>32</v>
      </c>
      <c r="G1182" s="7" t="s">
        <v>37</v>
      </c>
      <c r="H1182" s="7" t="s">
        <v>32</v>
      </c>
    </row>
    <row r="1183" spans="1:8" ht="14.25" customHeight="1" x14ac:dyDescent="0.3">
      <c r="A1183" s="7" t="s">
        <v>2953</v>
      </c>
      <c r="B1183" s="7">
        <v>46.09</v>
      </c>
      <c r="C1183" s="7">
        <v>5.44</v>
      </c>
      <c r="D1183" s="7" t="s">
        <v>32</v>
      </c>
      <c r="E1183" s="7" t="s">
        <v>32</v>
      </c>
      <c r="F1183" s="7" t="s">
        <v>32</v>
      </c>
      <c r="G1183" s="7">
        <v>2</v>
      </c>
      <c r="H1183" s="7" t="s">
        <v>32</v>
      </c>
    </row>
    <row r="1184" spans="1:8" ht="14.25" customHeight="1" x14ac:dyDescent="0.3">
      <c r="A1184" s="7" t="s">
        <v>2955</v>
      </c>
      <c r="B1184" s="7">
        <v>44.744999999999997</v>
      </c>
      <c r="C1184" s="7">
        <v>5.19</v>
      </c>
      <c r="D1184" s="7" t="s">
        <v>32</v>
      </c>
      <c r="E1184" s="7" t="s">
        <v>32</v>
      </c>
      <c r="F1184" s="7" t="s">
        <v>32</v>
      </c>
      <c r="G1184" s="7">
        <v>2</v>
      </c>
      <c r="H1184" s="7" t="s">
        <v>32</v>
      </c>
    </row>
    <row r="1185" spans="1:8" ht="14.25" customHeight="1" x14ac:dyDescent="0.3">
      <c r="A1185" s="7" t="s">
        <v>2958</v>
      </c>
      <c r="B1185" s="7">
        <v>26.33</v>
      </c>
      <c r="C1185" s="7">
        <v>11.8</v>
      </c>
      <c r="D1185" s="7" t="s">
        <v>39</v>
      </c>
      <c r="E1185" s="7" t="s">
        <v>32</v>
      </c>
      <c r="F1185" s="7" t="s">
        <v>32</v>
      </c>
      <c r="G1185" s="7">
        <v>1</v>
      </c>
      <c r="H1185" s="7" t="s">
        <v>32</v>
      </c>
    </row>
    <row r="1186" spans="1:8" ht="14.25" customHeight="1" x14ac:dyDescent="0.3">
      <c r="A1186" s="7" t="s">
        <v>2960</v>
      </c>
      <c r="B1186" s="7">
        <v>26.6</v>
      </c>
      <c r="C1186" s="7">
        <v>8.3800000000000008</v>
      </c>
      <c r="D1186" s="7" t="s">
        <v>32</v>
      </c>
      <c r="E1186" s="7" t="s">
        <v>32</v>
      </c>
      <c r="F1186" s="7" t="s">
        <v>32</v>
      </c>
      <c r="G1186" s="7">
        <v>2</v>
      </c>
      <c r="H1186" s="7" t="s">
        <v>32</v>
      </c>
    </row>
    <row r="1187" spans="1:8" ht="14.25" customHeight="1" x14ac:dyDescent="0.3">
      <c r="A1187" s="7" t="s">
        <v>2963</v>
      </c>
      <c r="B1187" s="7">
        <v>27.5</v>
      </c>
      <c r="C1187" s="7">
        <v>7.58</v>
      </c>
      <c r="D1187" s="7" t="s">
        <v>32</v>
      </c>
      <c r="E1187" s="7" t="s">
        <v>32</v>
      </c>
      <c r="F1187" s="7" t="s">
        <v>32</v>
      </c>
      <c r="G1187" s="7" t="s">
        <v>37</v>
      </c>
      <c r="H1187" s="7" t="s">
        <v>32</v>
      </c>
    </row>
    <row r="1188" spans="1:8" ht="14.25" customHeight="1" x14ac:dyDescent="0.3">
      <c r="A1188" s="7" t="s">
        <v>2965</v>
      </c>
      <c r="B1188" s="7">
        <v>41.55</v>
      </c>
      <c r="C1188" s="7">
        <v>4.6100000000000003</v>
      </c>
      <c r="D1188" s="7" t="s">
        <v>32</v>
      </c>
      <c r="E1188" s="7" t="s">
        <v>32</v>
      </c>
      <c r="F1188" s="7" t="s">
        <v>32</v>
      </c>
      <c r="G1188" s="7">
        <v>1</v>
      </c>
      <c r="H1188" s="7" t="s">
        <v>32</v>
      </c>
    </row>
    <row r="1189" spans="1:8" ht="14.25" customHeight="1" x14ac:dyDescent="0.3">
      <c r="A1189" s="7" t="s">
        <v>2968</v>
      </c>
      <c r="B1189" s="7">
        <v>41.47</v>
      </c>
      <c r="C1189" s="7">
        <v>4.7</v>
      </c>
      <c r="D1189" s="7" t="s">
        <v>39</v>
      </c>
      <c r="E1189" s="7" t="s">
        <v>32</v>
      </c>
      <c r="F1189" s="7" t="s">
        <v>99</v>
      </c>
      <c r="G1189" s="7">
        <v>1</v>
      </c>
      <c r="H1189" s="7" t="s">
        <v>32</v>
      </c>
    </row>
    <row r="1190" spans="1:8" ht="14.25" customHeight="1" x14ac:dyDescent="0.3">
      <c r="A1190" s="7" t="s">
        <v>2970</v>
      </c>
      <c r="B1190" s="7">
        <v>24.795000000000002</v>
      </c>
      <c r="C1190" s="7">
        <v>6.05</v>
      </c>
      <c r="D1190" s="7" t="s">
        <v>39</v>
      </c>
      <c r="E1190" s="7" t="s">
        <v>32</v>
      </c>
      <c r="F1190" s="7" t="s">
        <v>32</v>
      </c>
      <c r="G1190" s="7" t="s">
        <v>37</v>
      </c>
      <c r="H1190" s="7" t="s">
        <v>32</v>
      </c>
    </row>
    <row r="1191" spans="1:8" ht="14.25" customHeight="1" x14ac:dyDescent="0.3">
      <c r="A1191" s="7" t="s">
        <v>2973</v>
      </c>
      <c r="B1191" s="7">
        <v>29.48</v>
      </c>
      <c r="C1191" s="7">
        <v>5.63</v>
      </c>
      <c r="D1191" s="7" t="s">
        <v>39</v>
      </c>
      <c r="E1191" s="7" t="s">
        <v>32</v>
      </c>
      <c r="F1191" s="7" t="s">
        <v>99</v>
      </c>
      <c r="G1191" s="7">
        <v>1</v>
      </c>
      <c r="H1191" s="7" t="s">
        <v>32</v>
      </c>
    </row>
    <row r="1192" spans="1:8" ht="14.25" customHeight="1" x14ac:dyDescent="0.3">
      <c r="A1192" s="7" t="s">
        <v>2975</v>
      </c>
      <c r="B1192" s="7">
        <v>28.09</v>
      </c>
      <c r="C1192" s="7">
        <v>6.06</v>
      </c>
      <c r="D1192" s="7" t="s">
        <v>32</v>
      </c>
      <c r="E1192" s="7" t="s">
        <v>32</v>
      </c>
      <c r="F1192" s="7" t="s">
        <v>99</v>
      </c>
      <c r="G1192" s="7">
        <v>1</v>
      </c>
      <c r="H1192" s="7" t="s">
        <v>32</v>
      </c>
    </row>
    <row r="1193" spans="1:8" ht="14.25" customHeight="1" x14ac:dyDescent="0.3">
      <c r="A1193" s="7" t="s">
        <v>2978</v>
      </c>
      <c r="B1193" s="7">
        <v>32.729999999999997</v>
      </c>
      <c r="C1193" s="7">
        <v>5.19</v>
      </c>
      <c r="D1193" s="7" t="s">
        <v>32</v>
      </c>
      <c r="E1193" s="7" t="s">
        <v>32</v>
      </c>
      <c r="F1193" s="7" t="s">
        <v>32</v>
      </c>
      <c r="G1193" s="7">
        <v>1</v>
      </c>
      <c r="H1193" s="7" t="s">
        <v>32</v>
      </c>
    </row>
    <row r="1194" spans="1:8" ht="14.25" customHeight="1" x14ac:dyDescent="0.3">
      <c r="A1194" s="7" t="s">
        <v>2980</v>
      </c>
      <c r="B1194" s="7">
        <v>27.36</v>
      </c>
      <c r="C1194" s="7">
        <v>8.9600000000000009</v>
      </c>
      <c r="D1194" s="7" t="s">
        <v>32</v>
      </c>
      <c r="E1194" s="7" t="s">
        <v>32</v>
      </c>
      <c r="F1194" s="7" t="s">
        <v>32</v>
      </c>
      <c r="G1194" s="7" t="s">
        <v>37</v>
      </c>
      <c r="H1194" s="7" t="s">
        <v>32</v>
      </c>
    </row>
    <row r="1195" spans="1:8" ht="14.25" customHeight="1" x14ac:dyDescent="0.3">
      <c r="A1195" s="7" t="s">
        <v>2983</v>
      </c>
      <c r="B1195" s="7">
        <v>27.265000000000001</v>
      </c>
      <c r="C1195" s="7">
        <v>11.39</v>
      </c>
      <c r="D1195" s="7" t="s">
        <v>32</v>
      </c>
      <c r="E1195" s="7" t="s">
        <v>32</v>
      </c>
      <c r="F1195" s="7" t="s">
        <v>32</v>
      </c>
      <c r="G1195" s="7" t="s">
        <v>37</v>
      </c>
      <c r="H1195" s="7" t="s">
        <v>32</v>
      </c>
    </row>
    <row r="1196" spans="1:8" ht="14.25" customHeight="1" x14ac:dyDescent="0.3">
      <c r="A1196" s="7" t="s">
        <v>2985</v>
      </c>
      <c r="B1196" s="7">
        <v>48.07</v>
      </c>
      <c r="C1196" s="7">
        <v>4.0599999999999996</v>
      </c>
      <c r="D1196" s="7" t="s">
        <v>39</v>
      </c>
      <c r="E1196" s="7" t="s">
        <v>32</v>
      </c>
      <c r="F1196" s="7" t="s">
        <v>32</v>
      </c>
      <c r="G1196" s="7" t="s">
        <v>37</v>
      </c>
      <c r="H1196" s="7" t="s">
        <v>32</v>
      </c>
    </row>
    <row r="1197" spans="1:8" ht="14.25" customHeight="1" x14ac:dyDescent="0.3">
      <c r="A1197" s="7" t="s">
        <v>2988</v>
      </c>
      <c r="B1197" s="7">
        <v>30.8</v>
      </c>
      <c r="C1197" s="7">
        <v>5.23</v>
      </c>
      <c r="D1197" s="7" t="s">
        <v>39</v>
      </c>
      <c r="E1197" s="7" t="s">
        <v>32</v>
      </c>
      <c r="F1197" s="7" t="s">
        <v>32</v>
      </c>
      <c r="G1197" s="7" t="s">
        <v>37</v>
      </c>
      <c r="H1197" s="7" t="s">
        <v>32</v>
      </c>
    </row>
    <row r="1198" spans="1:8" ht="14.25" customHeight="1" x14ac:dyDescent="0.3">
      <c r="A1198" s="7" t="s">
        <v>2990</v>
      </c>
      <c r="B1198" s="7">
        <v>32.299999999999997</v>
      </c>
      <c r="C1198" s="7">
        <v>5.05</v>
      </c>
      <c r="D1198" s="7" t="s">
        <v>39</v>
      </c>
      <c r="E1198" s="7" t="s">
        <v>32</v>
      </c>
      <c r="F1198" s="7" t="s">
        <v>32</v>
      </c>
      <c r="G1198" s="7" t="s">
        <v>37</v>
      </c>
      <c r="H1198" s="7" t="s">
        <v>32</v>
      </c>
    </row>
    <row r="1199" spans="1:8" ht="14.25" customHeight="1" x14ac:dyDescent="0.3">
      <c r="A1199" s="7" t="s">
        <v>2992</v>
      </c>
      <c r="B1199" s="7">
        <v>39.700000000000003</v>
      </c>
      <c r="C1199" s="7">
        <v>7.34</v>
      </c>
      <c r="D1199" s="7" t="s">
        <v>32</v>
      </c>
      <c r="E1199" s="7" t="s">
        <v>32</v>
      </c>
      <c r="F1199" s="7" t="s">
        <v>32</v>
      </c>
      <c r="G1199" s="7" t="s">
        <v>37</v>
      </c>
      <c r="H1199" s="7" t="s">
        <v>32</v>
      </c>
    </row>
    <row r="1200" spans="1:8" ht="14.25" customHeight="1" x14ac:dyDescent="0.3">
      <c r="A1200" s="7" t="s">
        <v>2995</v>
      </c>
      <c r="B1200" s="7">
        <v>35.97</v>
      </c>
      <c r="C1200" s="7">
        <v>8.1300000000000008</v>
      </c>
      <c r="D1200" s="7" t="s">
        <v>32</v>
      </c>
      <c r="E1200" s="7" t="s">
        <v>32</v>
      </c>
      <c r="F1200" s="7" t="s">
        <v>32</v>
      </c>
      <c r="G1200" s="7" t="s">
        <v>37</v>
      </c>
      <c r="H1200" s="7" t="s">
        <v>32</v>
      </c>
    </row>
    <row r="1201" spans="1:8" ht="14.25" customHeight="1" x14ac:dyDescent="0.3">
      <c r="A1201" s="7" t="s">
        <v>2997</v>
      </c>
      <c r="B1201" s="7">
        <v>25.86</v>
      </c>
      <c r="C1201" s="7">
        <v>6.68</v>
      </c>
      <c r="D1201" s="7" t="s">
        <v>39</v>
      </c>
      <c r="E1201" s="7" t="s">
        <v>32</v>
      </c>
      <c r="F1201" s="7" t="s">
        <v>32</v>
      </c>
      <c r="G1201" s="7">
        <v>1</v>
      </c>
      <c r="H1201" s="7" t="s">
        <v>32</v>
      </c>
    </row>
    <row r="1202" spans="1:8" ht="14.25" customHeight="1" x14ac:dyDescent="0.3">
      <c r="A1202" s="7" t="s">
        <v>3000</v>
      </c>
      <c r="B1202" s="7">
        <v>30.03</v>
      </c>
      <c r="C1202" s="7">
        <v>11.51</v>
      </c>
      <c r="D1202" s="7" t="s">
        <v>32</v>
      </c>
      <c r="E1202" s="7" t="s">
        <v>32</v>
      </c>
      <c r="F1202" s="7" t="s">
        <v>32</v>
      </c>
      <c r="G1202" s="7" t="s">
        <v>37</v>
      </c>
      <c r="H1202" s="7" t="s">
        <v>32</v>
      </c>
    </row>
    <row r="1203" spans="1:8" ht="14.25" customHeight="1" x14ac:dyDescent="0.3">
      <c r="A1203" s="7" t="s">
        <v>3002</v>
      </c>
      <c r="B1203" s="7">
        <v>25.76</v>
      </c>
      <c r="C1203" s="7">
        <v>6.02</v>
      </c>
      <c r="D1203" s="7" t="s">
        <v>39</v>
      </c>
      <c r="E1203" s="7" t="s">
        <v>32</v>
      </c>
      <c r="F1203" s="7" t="s">
        <v>99</v>
      </c>
      <c r="G1203" s="7">
        <v>1</v>
      </c>
      <c r="H1203" s="7" t="s">
        <v>32</v>
      </c>
    </row>
    <row r="1204" spans="1:8" ht="14.25" customHeight="1" x14ac:dyDescent="0.3">
      <c r="A1204" s="7" t="s">
        <v>3005</v>
      </c>
      <c r="B1204" s="7">
        <v>22.42</v>
      </c>
      <c r="C1204" s="7">
        <v>7.96</v>
      </c>
      <c r="D1204" s="7" t="s">
        <v>32</v>
      </c>
      <c r="E1204" s="7" t="s">
        <v>32</v>
      </c>
      <c r="F1204" s="7" t="s">
        <v>32</v>
      </c>
      <c r="G1204" s="7" t="s">
        <v>37</v>
      </c>
      <c r="H1204" s="7" t="s">
        <v>32</v>
      </c>
    </row>
    <row r="1205" spans="1:8" ht="14.25" customHeight="1" x14ac:dyDescent="0.3">
      <c r="A1205" s="7" t="s">
        <v>3007</v>
      </c>
      <c r="B1205" s="7">
        <v>33.18</v>
      </c>
      <c r="C1205" s="7">
        <v>6.01</v>
      </c>
      <c r="D1205" s="7" t="s">
        <v>39</v>
      </c>
      <c r="E1205" s="7" t="s">
        <v>32</v>
      </c>
      <c r="F1205" s="7" t="s">
        <v>32</v>
      </c>
      <c r="G1205" s="7">
        <v>1</v>
      </c>
      <c r="H1205" s="7" t="s">
        <v>32</v>
      </c>
    </row>
    <row r="1206" spans="1:8" ht="14.25" customHeight="1" x14ac:dyDescent="0.3">
      <c r="A1206" s="7" t="s">
        <v>3010</v>
      </c>
      <c r="B1206" s="7">
        <v>43.04</v>
      </c>
      <c r="C1206" s="7">
        <v>5.9</v>
      </c>
      <c r="D1206" s="7" t="s">
        <v>39</v>
      </c>
      <c r="E1206" s="7" t="s">
        <v>32</v>
      </c>
      <c r="F1206" s="7" t="s">
        <v>32</v>
      </c>
      <c r="G1206" s="7" t="s">
        <v>37</v>
      </c>
      <c r="H1206" s="7" t="s">
        <v>32</v>
      </c>
    </row>
    <row r="1207" spans="1:8" ht="14.25" customHeight="1" x14ac:dyDescent="0.3">
      <c r="A1207" s="7" t="s">
        <v>3012</v>
      </c>
      <c r="B1207" s="7">
        <v>34.15</v>
      </c>
      <c r="C1207" s="7">
        <v>4.49</v>
      </c>
      <c r="D1207" s="7" t="s">
        <v>39</v>
      </c>
      <c r="E1207" s="7" t="s">
        <v>32</v>
      </c>
      <c r="F1207" s="7" t="s">
        <v>32</v>
      </c>
      <c r="G1207" s="7">
        <v>1</v>
      </c>
      <c r="H1207" s="7" t="s">
        <v>32</v>
      </c>
    </row>
    <row r="1208" spans="1:8" ht="14.25" customHeight="1" x14ac:dyDescent="0.3">
      <c r="A1208" s="7" t="s">
        <v>3015</v>
      </c>
      <c r="B1208" s="7">
        <v>25.78</v>
      </c>
      <c r="C1208" s="7">
        <v>6.25</v>
      </c>
      <c r="D1208" s="7" t="s">
        <v>32</v>
      </c>
      <c r="E1208" s="7" t="s">
        <v>32</v>
      </c>
      <c r="F1208" s="7" t="s">
        <v>32</v>
      </c>
      <c r="G1208" s="7" t="s">
        <v>37</v>
      </c>
      <c r="H1208" s="7" t="s">
        <v>32</v>
      </c>
    </row>
    <row r="1209" spans="1:8" ht="14.25" customHeight="1" x14ac:dyDescent="0.3">
      <c r="A1209" s="7" t="s">
        <v>3017</v>
      </c>
      <c r="B1209" s="7">
        <v>21.02</v>
      </c>
      <c r="C1209" s="7">
        <v>9.6199999999999992</v>
      </c>
      <c r="D1209" s="7" t="s">
        <v>39</v>
      </c>
      <c r="E1209" s="7" t="s">
        <v>32</v>
      </c>
      <c r="F1209" s="7" t="s">
        <v>99</v>
      </c>
      <c r="G1209" s="7">
        <v>1</v>
      </c>
      <c r="H1209" s="7" t="s">
        <v>32</v>
      </c>
    </row>
    <row r="1210" spans="1:8" ht="14.25" customHeight="1" x14ac:dyDescent="0.3">
      <c r="A1210" s="7" t="s">
        <v>3019</v>
      </c>
      <c r="B1210" s="7">
        <v>37.51</v>
      </c>
      <c r="C1210" s="7">
        <v>11.06</v>
      </c>
      <c r="D1210" s="7" t="s">
        <v>32</v>
      </c>
      <c r="E1210" s="7" t="s">
        <v>32</v>
      </c>
      <c r="F1210" s="7" t="s">
        <v>32</v>
      </c>
      <c r="G1210" s="7">
        <v>2</v>
      </c>
      <c r="H1210" s="7" t="s">
        <v>32</v>
      </c>
    </row>
    <row r="1211" spans="1:8" ht="14.25" customHeight="1" x14ac:dyDescent="0.3">
      <c r="A1211" s="7" t="s">
        <v>3022</v>
      </c>
      <c r="B1211" s="7">
        <v>25.745000000000001</v>
      </c>
      <c r="C1211" s="7">
        <v>6.11</v>
      </c>
      <c r="D1211" s="7" t="s">
        <v>39</v>
      </c>
      <c r="E1211" s="7" t="s">
        <v>32</v>
      </c>
      <c r="F1211" s="7" t="s">
        <v>32</v>
      </c>
      <c r="G1211" s="7" t="s">
        <v>37</v>
      </c>
      <c r="H1211" s="7" t="s">
        <v>32</v>
      </c>
    </row>
    <row r="1212" spans="1:8" ht="14.25" customHeight="1" x14ac:dyDescent="0.3">
      <c r="A1212" s="7" t="s">
        <v>3024</v>
      </c>
      <c r="B1212" s="7">
        <v>31.35</v>
      </c>
      <c r="C1212" s="7">
        <v>11.49</v>
      </c>
      <c r="D1212" s="7" t="s">
        <v>32</v>
      </c>
      <c r="E1212" s="7" t="s">
        <v>32</v>
      </c>
      <c r="F1212" s="7" t="s">
        <v>32</v>
      </c>
      <c r="G1212" s="7">
        <v>2</v>
      </c>
      <c r="H1212" s="7" t="s">
        <v>32</v>
      </c>
    </row>
    <row r="1213" spans="1:8" ht="14.25" customHeight="1" x14ac:dyDescent="0.3">
      <c r="A1213" s="7" t="s">
        <v>3027</v>
      </c>
      <c r="B1213" s="7">
        <v>29.83</v>
      </c>
      <c r="C1213" s="7">
        <v>8.68</v>
      </c>
      <c r="D1213" s="7" t="s">
        <v>32</v>
      </c>
      <c r="E1213" s="7" t="s">
        <v>32</v>
      </c>
      <c r="F1213" s="7" t="s">
        <v>32</v>
      </c>
      <c r="G1213" s="7">
        <v>2</v>
      </c>
      <c r="H1213" s="7" t="s">
        <v>32</v>
      </c>
    </row>
    <row r="1214" spans="1:8" ht="14.25" customHeight="1" x14ac:dyDescent="0.3">
      <c r="A1214" s="7" t="s">
        <v>3029</v>
      </c>
      <c r="B1214" s="7">
        <v>25.49</v>
      </c>
      <c r="C1214" s="7">
        <v>5.68</v>
      </c>
      <c r="D1214" s="7" t="s">
        <v>39</v>
      </c>
      <c r="E1214" s="7" t="s">
        <v>32</v>
      </c>
      <c r="F1214" s="7" t="s">
        <v>99</v>
      </c>
      <c r="G1214" s="7">
        <v>1</v>
      </c>
      <c r="H1214" s="7" t="s">
        <v>32</v>
      </c>
    </row>
    <row r="1215" spans="1:8" ht="14.25" customHeight="1" x14ac:dyDescent="0.3">
      <c r="A1215" s="7" t="s">
        <v>3032</v>
      </c>
      <c r="B1215" s="7">
        <v>34.1</v>
      </c>
      <c r="C1215" s="7">
        <v>8.4499999999999993</v>
      </c>
      <c r="D1215" s="7" t="s">
        <v>32</v>
      </c>
      <c r="E1215" s="7" t="s">
        <v>32</v>
      </c>
      <c r="F1215" s="7" t="s">
        <v>32</v>
      </c>
      <c r="G1215" s="7" t="s">
        <v>37</v>
      </c>
      <c r="H1215" s="7" t="s">
        <v>32</v>
      </c>
    </row>
    <row r="1216" spans="1:8" ht="14.25" customHeight="1" x14ac:dyDescent="0.3">
      <c r="A1216" s="7" t="s">
        <v>3034</v>
      </c>
      <c r="B1216" s="7">
        <v>25.84</v>
      </c>
      <c r="C1216" s="7">
        <v>8.51</v>
      </c>
      <c r="D1216" s="7" t="s">
        <v>32</v>
      </c>
      <c r="E1216" s="7" t="s">
        <v>32</v>
      </c>
      <c r="F1216" s="7" t="s">
        <v>32</v>
      </c>
      <c r="G1216" s="7">
        <v>2</v>
      </c>
      <c r="H1216" s="7" t="s">
        <v>32</v>
      </c>
    </row>
    <row r="1217" spans="1:8" ht="14.25" customHeight="1" x14ac:dyDescent="0.3">
      <c r="A1217" s="7" t="s">
        <v>3037</v>
      </c>
      <c r="B1217" s="7">
        <v>20.6</v>
      </c>
      <c r="C1217" s="7">
        <v>7.62</v>
      </c>
      <c r="D1217" s="7" t="s">
        <v>32</v>
      </c>
      <c r="E1217" s="7" t="s">
        <v>32</v>
      </c>
      <c r="F1217" s="7" t="s">
        <v>32</v>
      </c>
      <c r="G1217" s="7" t="s">
        <v>37</v>
      </c>
      <c r="H1217" s="7" t="s">
        <v>32</v>
      </c>
    </row>
    <row r="1218" spans="1:8" ht="14.25" customHeight="1" x14ac:dyDescent="0.3">
      <c r="A1218" s="7" t="s">
        <v>3039</v>
      </c>
      <c r="B1218" s="7">
        <v>28.88</v>
      </c>
      <c r="C1218" s="7">
        <v>10.18</v>
      </c>
      <c r="D1218" s="7" t="s">
        <v>32</v>
      </c>
      <c r="E1218" s="7" t="s">
        <v>32</v>
      </c>
      <c r="F1218" s="7" t="s">
        <v>32</v>
      </c>
      <c r="G1218" s="7" t="s">
        <v>37</v>
      </c>
      <c r="H1218" s="7" t="s">
        <v>32</v>
      </c>
    </row>
    <row r="1219" spans="1:8" ht="14.25" customHeight="1" x14ac:dyDescent="0.3">
      <c r="A1219" s="7" t="s">
        <v>3042</v>
      </c>
      <c r="B1219" s="7">
        <v>28.24</v>
      </c>
      <c r="C1219" s="7">
        <v>5.36</v>
      </c>
      <c r="D1219" s="7" t="s">
        <v>32</v>
      </c>
      <c r="E1219" s="7" t="s">
        <v>32</v>
      </c>
      <c r="F1219" s="7" t="s">
        <v>32</v>
      </c>
      <c r="G1219" s="7" t="s">
        <v>37</v>
      </c>
      <c r="H1219" s="7" t="s">
        <v>32</v>
      </c>
    </row>
    <row r="1220" spans="1:8" ht="14.25" customHeight="1" x14ac:dyDescent="0.3">
      <c r="A1220" s="7" t="s">
        <v>3044</v>
      </c>
      <c r="B1220" s="7">
        <v>25.46</v>
      </c>
      <c r="C1220" s="7">
        <v>11.78</v>
      </c>
      <c r="D1220" s="7" t="s">
        <v>39</v>
      </c>
      <c r="E1220" s="7" t="s">
        <v>32</v>
      </c>
      <c r="F1220" s="7" t="s">
        <v>32</v>
      </c>
      <c r="G1220" s="7">
        <v>1</v>
      </c>
      <c r="H1220" s="7" t="s">
        <v>32</v>
      </c>
    </row>
    <row r="1221" spans="1:8" ht="14.25" customHeight="1" x14ac:dyDescent="0.3">
      <c r="A1221" s="7" t="s">
        <v>3046</v>
      </c>
      <c r="B1221" s="7">
        <v>29.64</v>
      </c>
      <c r="C1221" s="7">
        <v>10.82</v>
      </c>
      <c r="D1221" s="7" t="s">
        <v>39</v>
      </c>
      <c r="E1221" s="7" t="s">
        <v>32</v>
      </c>
      <c r="F1221" s="7" t="s">
        <v>32</v>
      </c>
      <c r="G1221" s="7" t="s">
        <v>37</v>
      </c>
      <c r="H1221" s="7" t="s">
        <v>32</v>
      </c>
    </row>
    <row r="1222" spans="1:8" ht="14.25" customHeight="1" x14ac:dyDescent="0.3">
      <c r="A1222" s="7" t="s">
        <v>3049</v>
      </c>
      <c r="B1222" s="7">
        <v>31.27</v>
      </c>
      <c r="C1222" s="7">
        <v>7.73</v>
      </c>
      <c r="D1222" s="7" t="s">
        <v>39</v>
      </c>
      <c r="E1222" s="7" t="s">
        <v>32</v>
      </c>
      <c r="F1222" s="7" t="s">
        <v>32</v>
      </c>
      <c r="G1222" s="7">
        <v>1</v>
      </c>
      <c r="H1222" s="7" t="s">
        <v>32</v>
      </c>
    </row>
    <row r="1223" spans="1:8" ht="14.25" customHeight="1" x14ac:dyDescent="0.3">
      <c r="A1223" s="7" t="s">
        <v>3051</v>
      </c>
      <c r="B1223" s="7">
        <v>19.95</v>
      </c>
      <c r="C1223" s="7">
        <v>6.24</v>
      </c>
      <c r="D1223" s="7" t="s">
        <v>39</v>
      </c>
      <c r="E1223" s="7" t="s">
        <v>32</v>
      </c>
      <c r="F1223" s="7" t="s">
        <v>32</v>
      </c>
      <c r="G1223" s="7" t="s">
        <v>37</v>
      </c>
      <c r="H1223" s="7" t="s">
        <v>32</v>
      </c>
    </row>
    <row r="1224" spans="1:8" ht="14.25" customHeight="1" x14ac:dyDescent="0.3">
      <c r="A1224" s="7" t="s">
        <v>3054</v>
      </c>
      <c r="B1224" s="7">
        <v>21.3</v>
      </c>
      <c r="C1224" s="7">
        <v>10.42</v>
      </c>
      <c r="D1224" s="7" t="s">
        <v>32</v>
      </c>
      <c r="E1224" s="7" t="s">
        <v>32</v>
      </c>
      <c r="F1224" s="7" t="s">
        <v>32</v>
      </c>
      <c r="G1224" s="7">
        <v>2</v>
      </c>
      <c r="H1224" s="7" t="s">
        <v>32</v>
      </c>
    </row>
    <row r="1225" spans="1:8" ht="14.25" customHeight="1" x14ac:dyDescent="0.3">
      <c r="A1225" s="7" t="s">
        <v>3056</v>
      </c>
      <c r="B1225" s="7">
        <v>31.635000000000002</v>
      </c>
      <c r="C1225" s="7">
        <v>11.11</v>
      </c>
      <c r="D1225" s="7" t="s">
        <v>32</v>
      </c>
      <c r="E1225" s="7" t="s">
        <v>32</v>
      </c>
      <c r="F1225" s="7" t="s">
        <v>32</v>
      </c>
      <c r="G1225" s="7" t="s">
        <v>37</v>
      </c>
      <c r="H1225" s="7" t="s">
        <v>32</v>
      </c>
    </row>
    <row r="1226" spans="1:8" ht="14.25" customHeight="1" x14ac:dyDescent="0.3">
      <c r="A1226" s="7" t="s">
        <v>3058</v>
      </c>
      <c r="B1226" s="7">
        <v>23.9</v>
      </c>
      <c r="C1226" s="7">
        <v>7.67</v>
      </c>
      <c r="D1226" s="7" t="s">
        <v>39</v>
      </c>
      <c r="E1226" s="7" t="s">
        <v>32</v>
      </c>
      <c r="F1226" s="7" t="s">
        <v>32</v>
      </c>
      <c r="G1226" s="7">
        <v>2</v>
      </c>
      <c r="H1226" s="7" t="s">
        <v>32</v>
      </c>
    </row>
    <row r="1227" spans="1:8" ht="14.25" customHeight="1" x14ac:dyDescent="0.3">
      <c r="A1227" s="7" t="s">
        <v>3060</v>
      </c>
      <c r="B1227" s="7">
        <v>34.15</v>
      </c>
      <c r="C1227" s="7">
        <v>6.15</v>
      </c>
      <c r="D1227" s="7" t="s">
        <v>32</v>
      </c>
      <c r="E1227" s="7" t="s">
        <v>32</v>
      </c>
      <c r="F1227" s="7" t="s">
        <v>32</v>
      </c>
      <c r="G1227" s="7" t="s">
        <v>37</v>
      </c>
      <c r="H1227" s="7" t="s">
        <v>32</v>
      </c>
    </row>
    <row r="1228" spans="1:8" ht="14.25" customHeight="1" x14ac:dyDescent="0.3">
      <c r="A1228" s="7" t="s">
        <v>3063</v>
      </c>
      <c r="B1228" s="7">
        <v>28.71</v>
      </c>
      <c r="C1228" s="7">
        <v>5.71</v>
      </c>
      <c r="D1228" s="7" t="s">
        <v>32</v>
      </c>
      <c r="E1228" s="7" t="s">
        <v>32</v>
      </c>
      <c r="F1228" s="7" t="s">
        <v>32</v>
      </c>
      <c r="G1228" s="7" t="s">
        <v>37</v>
      </c>
      <c r="H1228" s="7" t="s">
        <v>32</v>
      </c>
    </row>
    <row r="1229" spans="1:8" ht="14.25" customHeight="1" x14ac:dyDescent="0.3">
      <c r="A1229" s="7" t="s">
        <v>3066</v>
      </c>
      <c r="B1229" s="7">
        <v>36.700000000000003</v>
      </c>
      <c r="C1229" s="7">
        <v>8.6999999999999993</v>
      </c>
      <c r="D1229" s="7" t="s">
        <v>39</v>
      </c>
      <c r="E1229" s="7" t="s">
        <v>32</v>
      </c>
      <c r="F1229" s="7" t="s">
        <v>32</v>
      </c>
      <c r="G1229" s="7">
        <v>2</v>
      </c>
      <c r="H1229" s="7" t="s">
        <v>32</v>
      </c>
    </row>
    <row r="1230" spans="1:8" ht="14.25" customHeight="1" x14ac:dyDescent="0.3">
      <c r="A1230" s="7" t="s">
        <v>3068</v>
      </c>
      <c r="B1230" s="7">
        <v>34.1</v>
      </c>
      <c r="C1230" s="7">
        <v>9.0399999999999991</v>
      </c>
      <c r="D1230" s="7" t="s">
        <v>39</v>
      </c>
      <c r="E1230" s="7" t="s">
        <v>32</v>
      </c>
      <c r="F1230" s="7" t="s">
        <v>32</v>
      </c>
      <c r="G1230" s="7">
        <v>2</v>
      </c>
      <c r="H1230" s="7" t="s">
        <v>32</v>
      </c>
    </row>
    <row r="1231" spans="1:8" ht="14.25" customHeight="1" x14ac:dyDescent="0.3">
      <c r="A1231" s="7" t="s">
        <v>3070</v>
      </c>
      <c r="B1231" s="7">
        <v>25.7</v>
      </c>
      <c r="C1231" s="7">
        <v>5.61</v>
      </c>
      <c r="D1231" s="7" t="s">
        <v>32</v>
      </c>
      <c r="E1231" s="7" t="s">
        <v>32</v>
      </c>
      <c r="F1231" s="7" t="s">
        <v>32</v>
      </c>
      <c r="G1231" s="7" t="s">
        <v>37</v>
      </c>
      <c r="H1231" s="7" t="s">
        <v>32</v>
      </c>
    </row>
    <row r="1232" spans="1:8" ht="14.25" customHeight="1" x14ac:dyDescent="0.3">
      <c r="A1232" s="7" t="s">
        <v>3073</v>
      </c>
      <c r="B1232" s="7">
        <v>21.68</v>
      </c>
      <c r="C1232" s="7">
        <v>8.1199999999999992</v>
      </c>
      <c r="D1232" s="7" t="s">
        <v>32</v>
      </c>
      <c r="E1232" s="7" t="s">
        <v>32</v>
      </c>
      <c r="F1232" s="7" t="s">
        <v>32</v>
      </c>
      <c r="G1232" s="7" t="s">
        <v>37</v>
      </c>
      <c r="H1232" s="7" t="s">
        <v>32</v>
      </c>
    </row>
    <row r="1233" spans="1:8" ht="14.25" customHeight="1" x14ac:dyDescent="0.3">
      <c r="A1233" s="7" t="s">
        <v>3075</v>
      </c>
      <c r="B1233" s="7">
        <v>25.175000000000001</v>
      </c>
      <c r="C1233" s="7">
        <v>4.74</v>
      </c>
      <c r="D1233" s="7" t="s">
        <v>32</v>
      </c>
      <c r="E1233" s="7" t="s">
        <v>32</v>
      </c>
      <c r="F1233" s="7" t="s">
        <v>32</v>
      </c>
      <c r="G1233" s="7" t="s">
        <v>37</v>
      </c>
      <c r="H1233" s="7" t="s">
        <v>32</v>
      </c>
    </row>
    <row r="1234" spans="1:8" ht="14.25" customHeight="1" x14ac:dyDescent="0.3">
      <c r="A1234" s="7" t="s">
        <v>3077</v>
      </c>
      <c r="B1234" s="7">
        <v>44.77</v>
      </c>
      <c r="C1234" s="7">
        <v>4.0599999999999996</v>
      </c>
      <c r="D1234" s="7" t="s">
        <v>32</v>
      </c>
      <c r="E1234" s="7" t="s">
        <v>32</v>
      </c>
      <c r="F1234" s="7" t="s">
        <v>32</v>
      </c>
      <c r="G1234" s="7">
        <v>2</v>
      </c>
      <c r="H1234" s="7" t="s">
        <v>32</v>
      </c>
    </row>
    <row r="1235" spans="1:8" ht="14.25" customHeight="1" x14ac:dyDescent="0.3">
      <c r="A1235" s="7" t="s">
        <v>3079</v>
      </c>
      <c r="B1235" s="7">
        <v>37.07</v>
      </c>
      <c r="C1235" s="7">
        <v>5.69</v>
      </c>
      <c r="D1235" s="7" t="s">
        <v>32</v>
      </c>
      <c r="E1235" s="7" t="s">
        <v>32</v>
      </c>
      <c r="F1235" s="7" t="s">
        <v>32</v>
      </c>
      <c r="G1235" s="7">
        <v>2</v>
      </c>
      <c r="H1235" s="7" t="s">
        <v>32</v>
      </c>
    </row>
    <row r="1236" spans="1:8" ht="14.25" customHeight="1" x14ac:dyDescent="0.3">
      <c r="A1236" s="7" t="s">
        <v>3081</v>
      </c>
      <c r="B1236" s="7">
        <v>39.799999999999997</v>
      </c>
      <c r="C1236" s="7">
        <v>5.66</v>
      </c>
      <c r="D1236" s="7" t="s">
        <v>32</v>
      </c>
      <c r="E1236" s="7" t="s">
        <v>32</v>
      </c>
      <c r="F1236" s="7" t="s">
        <v>99</v>
      </c>
      <c r="G1236" s="7">
        <v>1</v>
      </c>
      <c r="H1236" s="7" t="s">
        <v>32</v>
      </c>
    </row>
    <row r="1237" spans="1:8" ht="14.25" customHeight="1" x14ac:dyDescent="0.3">
      <c r="A1237" s="7" t="s">
        <v>3083</v>
      </c>
      <c r="B1237" s="7">
        <v>26.36</v>
      </c>
      <c r="C1237" s="7">
        <v>4.32</v>
      </c>
      <c r="D1237" s="7" t="s">
        <v>32</v>
      </c>
      <c r="E1237" s="7" t="s">
        <v>32</v>
      </c>
      <c r="F1237" s="7" t="s">
        <v>99</v>
      </c>
      <c r="G1237" s="7">
        <v>1</v>
      </c>
      <c r="H1237" s="7" t="s">
        <v>32</v>
      </c>
    </row>
    <row r="1238" spans="1:8" ht="14.25" customHeight="1" x14ac:dyDescent="0.3">
      <c r="A1238" s="7" t="s">
        <v>3085</v>
      </c>
      <c r="B1238" s="7">
        <v>29.925000000000001</v>
      </c>
      <c r="C1238" s="7">
        <v>8.2899999999999991</v>
      </c>
      <c r="D1238" s="7" t="s">
        <v>32</v>
      </c>
      <c r="E1238" s="7" t="s">
        <v>32</v>
      </c>
      <c r="F1238" s="7" t="s">
        <v>32</v>
      </c>
      <c r="G1238" s="7">
        <v>2</v>
      </c>
      <c r="H1238" s="7" t="s">
        <v>32</v>
      </c>
    </row>
    <row r="1239" spans="1:8" ht="14.25" customHeight="1" x14ac:dyDescent="0.3">
      <c r="A1239" s="7" t="s">
        <v>3087</v>
      </c>
      <c r="B1239" s="7">
        <v>37.29</v>
      </c>
      <c r="C1239" s="7">
        <v>10.46</v>
      </c>
      <c r="D1239" s="7" t="s">
        <v>32</v>
      </c>
      <c r="E1239" s="7" t="s">
        <v>32</v>
      </c>
      <c r="F1239" s="7" t="s">
        <v>32</v>
      </c>
      <c r="G1239" s="7" t="s">
        <v>37</v>
      </c>
      <c r="H1239" s="7" t="s">
        <v>32</v>
      </c>
    </row>
    <row r="1240" spans="1:8" ht="14.25" customHeight="1" x14ac:dyDescent="0.3">
      <c r="A1240" s="7" t="s">
        <v>3089</v>
      </c>
      <c r="B1240" s="7">
        <v>30.2</v>
      </c>
      <c r="C1240" s="7">
        <v>11.96</v>
      </c>
      <c r="D1240" s="7" t="s">
        <v>32</v>
      </c>
      <c r="E1240" s="7" t="s">
        <v>32</v>
      </c>
      <c r="F1240" s="7" t="s">
        <v>32</v>
      </c>
      <c r="G1240" s="7" t="s">
        <v>37</v>
      </c>
      <c r="H1240" s="7" t="s">
        <v>32</v>
      </c>
    </row>
    <row r="1241" spans="1:8" ht="14.25" customHeight="1" x14ac:dyDescent="0.3">
      <c r="A1241" s="7" t="s">
        <v>3092</v>
      </c>
      <c r="B1241" s="7">
        <v>24.225000000000001</v>
      </c>
      <c r="C1241" s="7">
        <v>4.25</v>
      </c>
      <c r="D1241" s="7" t="s">
        <v>39</v>
      </c>
      <c r="E1241" s="7" t="s">
        <v>32</v>
      </c>
      <c r="F1241" s="7" t="s">
        <v>99</v>
      </c>
      <c r="G1241" s="7">
        <v>1</v>
      </c>
      <c r="H1241" s="7" t="s">
        <v>32</v>
      </c>
    </row>
    <row r="1242" spans="1:8" ht="14.25" customHeight="1" x14ac:dyDescent="0.3">
      <c r="A1242" s="7" t="s">
        <v>3094</v>
      </c>
      <c r="B1242" s="7">
        <v>31.445</v>
      </c>
      <c r="C1242" s="7">
        <v>8.33</v>
      </c>
      <c r="D1242" s="7" t="s">
        <v>32</v>
      </c>
      <c r="E1242" s="7" t="s">
        <v>32</v>
      </c>
      <c r="F1242" s="7" t="s">
        <v>32</v>
      </c>
      <c r="G1242" s="7" t="s">
        <v>37</v>
      </c>
      <c r="H1242" s="7" t="s">
        <v>32</v>
      </c>
    </row>
    <row r="1243" spans="1:8" ht="14.25" customHeight="1" x14ac:dyDescent="0.3">
      <c r="A1243" s="7" t="s">
        <v>3096</v>
      </c>
      <c r="B1243" s="7">
        <v>38.880000000000003</v>
      </c>
      <c r="C1243" s="7">
        <v>4.29</v>
      </c>
      <c r="D1243" s="7" t="s">
        <v>32</v>
      </c>
      <c r="E1243" s="7" t="s">
        <v>32</v>
      </c>
      <c r="F1243" s="7" t="s">
        <v>32</v>
      </c>
      <c r="G1243" s="7">
        <v>1</v>
      </c>
      <c r="H1243" s="7" t="s">
        <v>32</v>
      </c>
    </row>
    <row r="1244" spans="1:8" ht="14.25" customHeight="1" x14ac:dyDescent="0.3">
      <c r="A1244" s="7" t="s">
        <v>3098</v>
      </c>
      <c r="B1244" s="7">
        <v>43.89</v>
      </c>
      <c r="C1244" s="7">
        <v>6.32</v>
      </c>
      <c r="D1244" s="7" t="s">
        <v>39</v>
      </c>
      <c r="E1244" s="7" t="s">
        <v>32</v>
      </c>
      <c r="F1244" s="7" t="s">
        <v>32</v>
      </c>
      <c r="G1244" s="7" t="s">
        <v>37</v>
      </c>
      <c r="H1244" s="7" t="s">
        <v>32</v>
      </c>
    </row>
    <row r="1245" spans="1:8" ht="14.25" customHeight="1" x14ac:dyDescent="0.3">
      <c r="A1245" s="7" t="s">
        <v>3101</v>
      </c>
      <c r="B1245" s="7">
        <v>25.6</v>
      </c>
      <c r="C1245" s="7">
        <v>5.65</v>
      </c>
      <c r="D1245" s="7" t="s">
        <v>32</v>
      </c>
      <c r="E1245" s="7" t="s">
        <v>32</v>
      </c>
      <c r="F1245" s="7" t="s">
        <v>32</v>
      </c>
      <c r="G1245" s="7">
        <v>2</v>
      </c>
      <c r="H1245" s="7" t="s">
        <v>32</v>
      </c>
    </row>
    <row r="1246" spans="1:8" ht="14.25" customHeight="1" x14ac:dyDescent="0.3">
      <c r="A1246" s="7" t="s">
        <v>3103</v>
      </c>
      <c r="B1246" s="7">
        <v>29.545000000000002</v>
      </c>
      <c r="C1246" s="7">
        <v>8.41</v>
      </c>
      <c r="D1246" s="7" t="s">
        <v>39</v>
      </c>
      <c r="E1246" s="7" t="s">
        <v>32</v>
      </c>
      <c r="F1246" s="7" t="s">
        <v>32</v>
      </c>
      <c r="G1246" s="7">
        <v>1</v>
      </c>
      <c r="H1246" s="7" t="s">
        <v>32</v>
      </c>
    </row>
    <row r="1247" spans="1:8" ht="14.25" customHeight="1" x14ac:dyDescent="0.3">
      <c r="A1247" s="7" t="s">
        <v>3105</v>
      </c>
      <c r="B1247" s="7">
        <v>23.25</v>
      </c>
      <c r="C1247" s="7">
        <v>11.96</v>
      </c>
      <c r="D1247" s="7" t="s">
        <v>39</v>
      </c>
      <c r="E1247" s="7" t="s">
        <v>32</v>
      </c>
      <c r="F1247" s="7" t="s">
        <v>32</v>
      </c>
      <c r="G1247" s="7" t="s">
        <v>37</v>
      </c>
      <c r="H1247" s="7" t="s">
        <v>32</v>
      </c>
    </row>
    <row r="1248" spans="1:8" ht="14.25" customHeight="1" x14ac:dyDescent="0.3">
      <c r="A1248" s="7" t="s">
        <v>3108</v>
      </c>
      <c r="B1248" s="7">
        <v>43.95</v>
      </c>
      <c r="C1248" s="7">
        <v>5.17</v>
      </c>
      <c r="D1248" s="7" t="s">
        <v>39</v>
      </c>
      <c r="E1248" s="7" t="s">
        <v>32</v>
      </c>
      <c r="F1248" s="7" t="s">
        <v>99</v>
      </c>
      <c r="G1248" s="7">
        <v>1</v>
      </c>
      <c r="H1248" s="7" t="s">
        <v>32</v>
      </c>
    </row>
    <row r="1249" spans="1:8" ht="14.25" customHeight="1" x14ac:dyDescent="0.3">
      <c r="A1249" s="7" t="s">
        <v>3110</v>
      </c>
      <c r="B1249" s="7">
        <v>21.85</v>
      </c>
      <c r="C1249" s="7">
        <v>8.76</v>
      </c>
      <c r="D1249" s="7" t="s">
        <v>32</v>
      </c>
      <c r="E1249" s="7" t="s">
        <v>32</v>
      </c>
      <c r="F1249" s="7" t="s">
        <v>32</v>
      </c>
      <c r="G1249" s="7" t="s">
        <v>37</v>
      </c>
      <c r="H1249" s="7" t="s">
        <v>32</v>
      </c>
    </row>
    <row r="1250" spans="1:8" ht="14.25" customHeight="1" x14ac:dyDescent="0.3">
      <c r="A1250" s="7" t="s">
        <v>3112</v>
      </c>
      <c r="B1250" s="7">
        <v>25.73</v>
      </c>
      <c r="C1250" s="7">
        <v>7.99</v>
      </c>
      <c r="D1250" s="7" t="s">
        <v>32</v>
      </c>
      <c r="E1250" s="7" t="s">
        <v>32</v>
      </c>
      <c r="F1250" s="7" t="s">
        <v>32</v>
      </c>
      <c r="G1250" s="7">
        <v>2</v>
      </c>
      <c r="H1250" s="7" t="s">
        <v>32</v>
      </c>
    </row>
    <row r="1251" spans="1:8" ht="14.25" customHeight="1" x14ac:dyDescent="0.3">
      <c r="A1251" s="7" t="s">
        <v>3115</v>
      </c>
      <c r="B1251" s="7">
        <v>32.229999999999997</v>
      </c>
      <c r="C1251" s="7">
        <v>8.59</v>
      </c>
      <c r="D1251" s="7" t="s">
        <v>32</v>
      </c>
      <c r="E1251" s="7" t="s">
        <v>32</v>
      </c>
      <c r="F1251" s="7" t="s">
        <v>32</v>
      </c>
      <c r="G1251" s="7" t="s">
        <v>37</v>
      </c>
      <c r="H1251" s="7" t="s">
        <v>32</v>
      </c>
    </row>
    <row r="1252" spans="1:8" ht="14.25" customHeight="1" x14ac:dyDescent="0.3">
      <c r="A1252" s="7" t="s">
        <v>3117</v>
      </c>
      <c r="B1252" s="7">
        <v>32.204999999999998</v>
      </c>
      <c r="C1252" s="7">
        <v>6.14</v>
      </c>
      <c r="D1252" s="7" t="s">
        <v>32</v>
      </c>
      <c r="E1252" s="7" t="s">
        <v>32</v>
      </c>
      <c r="F1252" s="7" t="s">
        <v>32</v>
      </c>
      <c r="G1252" s="7">
        <v>2</v>
      </c>
      <c r="H1252" s="7" t="s">
        <v>32</v>
      </c>
    </row>
    <row r="1253" spans="1:8" ht="14.25" customHeight="1" x14ac:dyDescent="0.3">
      <c r="A1253" s="7" t="s">
        <v>3119</v>
      </c>
      <c r="B1253" s="7">
        <v>26.41</v>
      </c>
      <c r="C1253" s="7">
        <v>4.08</v>
      </c>
      <c r="D1253" s="7" t="s">
        <v>32</v>
      </c>
      <c r="E1253" s="7" t="s">
        <v>32</v>
      </c>
      <c r="F1253" s="7" t="s">
        <v>32</v>
      </c>
      <c r="G1253" s="7">
        <v>2</v>
      </c>
      <c r="H1253" s="7" t="s">
        <v>32</v>
      </c>
    </row>
    <row r="1254" spans="1:8" ht="14.25" customHeight="1" x14ac:dyDescent="0.3">
      <c r="A1254" s="7" t="s">
        <v>3123</v>
      </c>
      <c r="B1254" s="7">
        <v>30.2</v>
      </c>
      <c r="C1254" s="7">
        <v>6.25</v>
      </c>
      <c r="D1254" s="7" t="s">
        <v>39</v>
      </c>
      <c r="E1254" s="7" t="s">
        <v>32</v>
      </c>
      <c r="F1254" s="7" t="s">
        <v>32</v>
      </c>
      <c r="G1254" s="7" t="s">
        <v>37</v>
      </c>
      <c r="H1254" s="7" t="s">
        <v>32</v>
      </c>
    </row>
    <row r="1255" spans="1:8" ht="14.25" customHeight="1" x14ac:dyDescent="0.3">
      <c r="A1255" s="7" t="s">
        <v>3125</v>
      </c>
      <c r="B1255" s="7">
        <v>31.26</v>
      </c>
      <c r="C1255" s="7">
        <v>5.94</v>
      </c>
      <c r="D1255" s="7" t="s">
        <v>39</v>
      </c>
      <c r="E1255" s="7" t="s">
        <v>32</v>
      </c>
      <c r="F1255" s="7" t="s">
        <v>32</v>
      </c>
      <c r="G1255" s="7">
        <v>1</v>
      </c>
      <c r="H1255" s="7" t="s">
        <v>32</v>
      </c>
    </row>
    <row r="1256" spans="1:8" ht="14.25" customHeight="1" x14ac:dyDescent="0.3">
      <c r="A1256" s="7" t="s">
        <v>3128</v>
      </c>
      <c r="B1256" s="7">
        <v>33.725000000000001</v>
      </c>
      <c r="C1256" s="7">
        <v>6.45</v>
      </c>
      <c r="D1256" s="7" t="s">
        <v>39</v>
      </c>
      <c r="E1256" s="7" t="s">
        <v>32</v>
      </c>
      <c r="F1256" s="7" t="s">
        <v>32</v>
      </c>
      <c r="G1256" s="7" t="s">
        <v>37</v>
      </c>
      <c r="H1256" s="7" t="s">
        <v>32</v>
      </c>
    </row>
    <row r="1257" spans="1:8" ht="14.25" customHeight="1" x14ac:dyDescent="0.3">
      <c r="A1257" s="7" t="s">
        <v>3130</v>
      </c>
      <c r="B1257" s="7">
        <v>28.9</v>
      </c>
      <c r="C1257" s="7">
        <v>5.74</v>
      </c>
      <c r="D1257" s="7" t="s">
        <v>39</v>
      </c>
      <c r="E1257" s="7" t="s">
        <v>32</v>
      </c>
      <c r="F1257" s="7" t="s">
        <v>32</v>
      </c>
      <c r="G1257" s="7" t="s">
        <v>37</v>
      </c>
      <c r="H1257" s="7" t="s">
        <v>32</v>
      </c>
    </row>
    <row r="1258" spans="1:8" ht="14.25" customHeight="1" x14ac:dyDescent="0.3">
      <c r="A1258" s="7" t="s">
        <v>3132</v>
      </c>
      <c r="B1258" s="7">
        <v>45.69</v>
      </c>
      <c r="C1258" s="7">
        <v>4.43</v>
      </c>
      <c r="D1258" s="7" t="s">
        <v>39</v>
      </c>
      <c r="E1258" s="7" t="s">
        <v>32</v>
      </c>
      <c r="F1258" s="7" t="s">
        <v>32</v>
      </c>
      <c r="G1258" s="7" t="s">
        <v>37</v>
      </c>
      <c r="H1258" s="7" t="s">
        <v>32</v>
      </c>
    </row>
    <row r="1259" spans="1:8" ht="14.25" customHeight="1" x14ac:dyDescent="0.3">
      <c r="A1259" s="7" t="s">
        <v>3135</v>
      </c>
      <c r="B1259" s="7">
        <v>21.03</v>
      </c>
      <c r="C1259" s="7">
        <v>6.5</v>
      </c>
      <c r="D1259" s="7" t="s">
        <v>32</v>
      </c>
      <c r="E1259" s="7" t="s">
        <v>32</v>
      </c>
      <c r="F1259" s="7" t="s">
        <v>32</v>
      </c>
      <c r="G1259" s="7" t="s">
        <v>37</v>
      </c>
      <c r="H1259" s="7" t="s">
        <v>32</v>
      </c>
    </row>
    <row r="1260" spans="1:8" ht="14.25" customHeight="1" x14ac:dyDescent="0.3">
      <c r="A1260" s="7" t="s">
        <v>3137</v>
      </c>
      <c r="B1260" s="7">
        <v>37</v>
      </c>
      <c r="C1260" s="7">
        <v>8.75</v>
      </c>
      <c r="D1260" s="7" t="s">
        <v>32</v>
      </c>
      <c r="E1260" s="7" t="s">
        <v>32</v>
      </c>
      <c r="F1260" s="7" t="s">
        <v>32</v>
      </c>
      <c r="G1260" s="7" t="s">
        <v>37</v>
      </c>
      <c r="H1260" s="7" t="s">
        <v>32</v>
      </c>
    </row>
    <row r="1261" spans="1:8" ht="14.25" customHeight="1" x14ac:dyDescent="0.3">
      <c r="A1261" s="7" t="s">
        <v>3139</v>
      </c>
      <c r="B1261" s="7">
        <v>25.4</v>
      </c>
      <c r="C1261" s="7">
        <v>11.96</v>
      </c>
      <c r="D1261" s="7" t="s">
        <v>32</v>
      </c>
      <c r="E1261" s="7" t="s">
        <v>32</v>
      </c>
      <c r="F1261" s="7" t="s">
        <v>32</v>
      </c>
      <c r="G1261" s="7" t="s">
        <v>37</v>
      </c>
      <c r="H1261" s="7" t="s">
        <v>32</v>
      </c>
    </row>
    <row r="1262" spans="1:8" ht="14.25" customHeight="1" x14ac:dyDescent="0.3">
      <c r="A1262" s="7" t="s">
        <v>3142</v>
      </c>
      <c r="B1262" s="7">
        <v>32.299999999999997</v>
      </c>
      <c r="C1262" s="7">
        <v>10.54</v>
      </c>
      <c r="D1262" s="7" t="s">
        <v>32</v>
      </c>
      <c r="E1262" s="7" t="s">
        <v>32</v>
      </c>
      <c r="F1262" s="7" t="s">
        <v>32</v>
      </c>
      <c r="G1262" s="7" t="s">
        <v>37</v>
      </c>
      <c r="H1262" s="7" t="s">
        <v>32</v>
      </c>
    </row>
    <row r="1263" spans="1:8" ht="14.25" customHeight="1" x14ac:dyDescent="0.3">
      <c r="A1263" s="7" t="s">
        <v>3144</v>
      </c>
      <c r="B1263" s="7">
        <v>23.94</v>
      </c>
      <c r="C1263" s="7">
        <v>4.54</v>
      </c>
      <c r="D1263" s="7" t="s">
        <v>39</v>
      </c>
      <c r="E1263" s="7" t="s">
        <v>32</v>
      </c>
      <c r="F1263" s="7" t="s">
        <v>99</v>
      </c>
      <c r="G1263" s="7">
        <v>1</v>
      </c>
      <c r="H1263" s="7" t="s">
        <v>32</v>
      </c>
    </row>
    <row r="1264" spans="1:8" ht="14.25" customHeight="1" x14ac:dyDescent="0.3">
      <c r="A1264" s="7" t="s">
        <v>3147</v>
      </c>
      <c r="B1264" s="7">
        <v>46.4</v>
      </c>
      <c r="C1264" s="7">
        <v>5.71</v>
      </c>
      <c r="D1264" s="7" t="s">
        <v>32</v>
      </c>
      <c r="E1264" s="7" t="s">
        <v>32</v>
      </c>
      <c r="F1264" s="7" t="s">
        <v>32</v>
      </c>
      <c r="G1264" s="7" t="s">
        <v>37</v>
      </c>
      <c r="H1264" s="7" t="s">
        <v>32</v>
      </c>
    </row>
    <row r="1265" spans="1:8" ht="14.25" customHeight="1" x14ac:dyDescent="0.3">
      <c r="A1265" s="7" t="s">
        <v>3149</v>
      </c>
      <c r="B1265" s="7">
        <v>40.375</v>
      </c>
      <c r="C1265" s="7">
        <v>6.25</v>
      </c>
      <c r="D1265" s="7" t="s">
        <v>39</v>
      </c>
      <c r="E1265" s="7" t="s">
        <v>32</v>
      </c>
      <c r="F1265" s="7" t="s">
        <v>32</v>
      </c>
      <c r="G1265" s="7" t="s">
        <v>37</v>
      </c>
      <c r="H1265" s="7" t="s">
        <v>32</v>
      </c>
    </row>
    <row r="1266" spans="1:8" ht="14.25" customHeight="1" x14ac:dyDescent="0.3">
      <c r="A1266" s="7" t="s">
        <v>3152</v>
      </c>
      <c r="B1266" s="7">
        <v>28.7</v>
      </c>
      <c r="C1266" s="7">
        <v>9.4700000000000006</v>
      </c>
      <c r="D1266" s="7" t="s">
        <v>32</v>
      </c>
      <c r="E1266" s="7" t="s">
        <v>32</v>
      </c>
      <c r="F1266" s="7" t="s">
        <v>32</v>
      </c>
      <c r="G1266" s="7">
        <v>2</v>
      </c>
      <c r="H1266" s="7" t="s">
        <v>32</v>
      </c>
    </row>
    <row r="1267" spans="1:8" ht="14.25" customHeight="1" x14ac:dyDescent="0.3">
      <c r="A1267" s="7" t="s">
        <v>3154</v>
      </c>
      <c r="B1267" s="7">
        <v>26.63</v>
      </c>
      <c r="C1267" s="7">
        <v>5.7</v>
      </c>
      <c r="D1267" s="7" t="s">
        <v>32</v>
      </c>
      <c r="E1267" s="7" t="s">
        <v>32</v>
      </c>
      <c r="F1267" s="7" t="s">
        <v>32</v>
      </c>
      <c r="G1267" s="7" t="s">
        <v>37</v>
      </c>
      <c r="H1267" s="7" t="s">
        <v>32</v>
      </c>
    </row>
    <row r="1268" spans="1:8" ht="14.25" customHeight="1" x14ac:dyDescent="0.3">
      <c r="A1268" s="7" t="s">
        <v>3157</v>
      </c>
      <c r="B1268" s="7">
        <v>22.515000000000001</v>
      </c>
      <c r="C1268" s="7">
        <v>11.18</v>
      </c>
      <c r="D1268" s="7" t="s">
        <v>32</v>
      </c>
      <c r="E1268" s="7" t="s">
        <v>32</v>
      </c>
      <c r="F1268" s="7" t="s">
        <v>32</v>
      </c>
      <c r="G1268" s="7">
        <v>2</v>
      </c>
      <c r="H1268" s="7" t="s">
        <v>32</v>
      </c>
    </row>
    <row r="1269" spans="1:8" ht="14.25" customHeight="1" x14ac:dyDescent="0.3">
      <c r="A1269" s="7" t="s">
        <v>3159</v>
      </c>
      <c r="B1269" s="7">
        <v>36.575000000000003</v>
      </c>
      <c r="C1269" s="7">
        <v>10.98</v>
      </c>
      <c r="D1269" s="7" t="s">
        <v>32</v>
      </c>
      <c r="E1269" s="7" t="s">
        <v>32</v>
      </c>
      <c r="F1269" s="7" t="s">
        <v>32</v>
      </c>
      <c r="G1269" s="7" t="s">
        <v>37</v>
      </c>
      <c r="H1269" s="7" t="s">
        <v>32</v>
      </c>
    </row>
    <row r="1270" spans="1:8" ht="14.25" customHeight="1" x14ac:dyDescent="0.3">
      <c r="A1270" s="7" t="s">
        <v>3162</v>
      </c>
      <c r="B1270" s="7">
        <v>23.66</v>
      </c>
      <c r="C1270" s="7">
        <v>5.1100000000000003</v>
      </c>
      <c r="D1270" s="7" t="s">
        <v>39</v>
      </c>
      <c r="E1270" s="7" t="s">
        <v>32</v>
      </c>
      <c r="F1270" s="7" t="s">
        <v>99</v>
      </c>
      <c r="G1270" s="7">
        <v>1</v>
      </c>
      <c r="H1270" s="7" t="s">
        <v>32</v>
      </c>
    </row>
    <row r="1271" spans="1:8" ht="14.25" customHeight="1" x14ac:dyDescent="0.3">
      <c r="A1271" s="7" t="s">
        <v>3164</v>
      </c>
      <c r="B1271" s="7">
        <v>18.62</v>
      </c>
      <c r="C1271" s="7">
        <v>10.24</v>
      </c>
      <c r="D1271" s="7" t="s">
        <v>32</v>
      </c>
      <c r="E1271" s="7" t="s">
        <v>32</v>
      </c>
      <c r="F1271" s="7" t="s">
        <v>32</v>
      </c>
      <c r="G1271" s="7" t="s">
        <v>37</v>
      </c>
      <c r="H1271" s="7" t="s">
        <v>32</v>
      </c>
    </row>
    <row r="1272" spans="1:8" ht="14.25" customHeight="1" x14ac:dyDescent="0.3">
      <c r="A1272" s="7" t="s">
        <v>3166</v>
      </c>
      <c r="B1272" s="7">
        <v>19.190000000000001</v>
      </c>
      <c r="C1272" s="7">
        <v>7.71</v>
      </c>
      <c r="D1272" s="7" t="s">
        <v>39</v>
      </c>
      <c r="E1272" s="7" t="s">
        <v>32</v>
      </c>
      <c r="F1272" s="7" t="s">
        <v>32</v>
      </c>
      <c r="G1272" s="7">
        <v>1</v>
      </c>
      <c r="H1272" s="7" t="s">
        <v>32</v>
      </c>
    </row>
    <row r="1273" spans="1:8" ht="14.25" customHeight="1" x14ac:dyDescent="0.3">
      <c r="A1273" s="7" t="s">
        <v>3169</v>
      </c>
      <c r="B1273" s="7">
        <v>27.5</v>
      </c>
      <c r="C1273" s="7">
        <v>6.03</v>
      </c>
      <c r="D1273" s="7" t="s">
        <v>32</v>
      </c>
      <c r="E1273" s="7" t="s">
        <v>32</v>
      </c>
      <c r="F1273" s="7" t="s">
        <v>32</v>
      </c>
      <c r="G1273" s="7" t="s">
        <v>37</v>
      </c>
      <c r="H1273" s="7" t="s">
        <v>32</v>
      </c>
    </row>
    <row r="1274" spans="1:8" ht="14.25" customHeight="1" x14ac:dyDescent="0.3">
      <c r="A1274" s="7" t="s">
        <v>3171</v>
      </c>
      <c r="B1274" s="7">
        <v>27.36</v>
      </c>
      <c r="C1274" s="7">
        <v>5.96</v>
      </c>
      <c r="D1274" s="7" t="s">
        <v>32</v>
      </c>
      <c r="E1274" s="7" t="s">
        <v>32</v>
      </c>
      <c r="F1274" s="7" t="s">
        <v>99</v>
      </c>
      <c r="G1274" s="7">
        <v>1</v>
      </c>
      <c r="H1274" s="7" t="s">
        <v>32</v>
      </c>
    </row>
    <row r="1275" spans="1:8" ht="14.25" customHeight="1" x14ac:dyDescent="0.3">
      <c r="A1275" s="7" t="s">
        <v>3174</v>
      </c>
      <c r="B1275" s="7">
        <v>20.350000000000001</v>
      </c>
      <c r="C1275" s="7">
        <v>4.16</v>
      </c>
      <c r="D1275" s="7" t="s">
        <v>32</v>
      </c>
      <c r="E1275" s="7" t="s">
        <v>32</v>
      </c>
      <c r="F1275" s="7" t="s">
        <v>32</v>
      </c>
      <c r="G1275" s="7" t="s">
        <v>37</v>
      </c>
      <c r="H1275" s="7" t="s">
        <v>32</v>
      </c>
    </row>
    <row r="1276" spans="1:8" ht="14.25" customHeight="1" x14ac:dyDescent="0.3">
      <c r="A1276" s="7" t="s">
        <v>3176</v>
      </c>
      <c r="B1276" s="7">
        <v>24.035</v>
      </c>
      <c r="C1276" s="7">
        <v>6.11</v>
      </c>
      <c r="D1276" s="7" t="s">
        <v>32</v>
      </c>
      <c r="E1276" s="7" t="s">
        <v>32</v>
      </c>
      <c r="F1276" s="7" t="s">
        <v>32</v>
      </c>
      <c r="G1276" s="7" t="s">
        <v>37</v>
      </c>
      <c r="H1276" s="7" t="s">
        <v>32</v>
      </c>
    </row>
    <row r="1277" spans="1:8" ht="14.25" customHeight="1" x14ac:dyDescent="0.3">
      <c r="A1277" s="7" t="s">
        <v>3178</v>
      </c>
      <c r="B1277" s="7">
        <v>23.56</v>
      </c>
      <c r="C1277" s="7">
        <v>5.97</v>
      </c>
      <c r="D1277" s="7" t="s">
        <v>32</v>
      </c>
      <c r="E1277" s="7" t="s">
        <v>32</v>
      </c>
      <c r="F1277" s="7" t="s">
        <v>32</v>
      </c>
      <c r="G1277" s="7" t="s">
        <v>37</v>
      </c>
      <c r="H1277" s="7" t="s">
        <v>32</v>
      </c>
    </row>
    <row r="1278" spans="1:8" ht="14.25" customHeight="1" x14ac:dyDescent="0.3">
      <c r="A1278" s="7" t="s">
        <v>3181</v>
      </c>
      <c r="B1278" s="7">
        <v>27.17</v>
      </c>
      <c r="C1278" s="7">
        <v>10.81</v>
      </c>
      <c r="D1278" s="7" t="s">
        <v>32</v>
      </c>
      <c r="E1278" s="7" t="s">
        <v>32</v>
      </c>
      <c r="F1278" s="7" t="s">
        <v>32</v>
      </c>
      <c r="G1278" s="7">
        <v>2</v>
      </c>
      <c r="H1278" s="7" t="s">
        <v>32</v>
      </c>
    </row>
    <row r="1279" spans="1:8" ht="14.25" customHeight="1" x14ac:dyDescent="0.3">
      <c r="A1279" s="7" t="s">
        <v>3183</v>
      </c>
      <c r="B1279" s="7">
        <v>34.32</v>
      </c>
      <c r="C1279" s="7">
        <v>5.7</v>
      </c>
      <c r="D1279" s="7" t="s">
        <v>39</v>
      </c>
      <c r="E1279" s="7" t="s">
        <v>32</v>
      </c>
      <c r="F1279" s="7" t="s">
        <v>99</v>
      </c>
      <c r="G1279" s="7">
        <v>1</v>
      </c>
      <c r="H1279" s="7" t="s">
        <v>32</v>
      </c>
    </row>
    <row r="1280" spans="1:8" ht="14.25" customHeight="1" x14ac:dyDescent="0.3">
      <c r="A1280" s="7" t="s">
        <v>3185</v>
      </c>
      <c r="B1280" s="7">
        <v>23.87</v>
      </c>
      <c r="C1280" s="7">
        <v>4.7699999999999996</v>
      </c>
      <c r="D1280" s="7" t="s">
        <v>39</v>
      </c>
      <c r="E1280" s="7" t="s">
        <v>32</v>
      </c>
      <c r="F1280" s="7" t="s">
        <v>99</v>
      </c>
      <c r="G1280" s="7">
        <v>1</v>
      </c>
      <c r="H1280" s="7" t="s">
        <v>32</v>
      </c>
    </row>
    <row r="1281" spans="1:8" ht="14.25" customHeight="1" x14ac:dyDescent="0.3">
      <c r="A1281" s="7" t="s">
        <v>3188</v>
      </c>
      <c r="B1281" s="7">
        <v>30.15</v>
      </c>
      <c r="C1281" s="7">
        <v>4.25</v>
      </c>
      <c r="D1281" s="7" t="s">
        <v>32</v>
      </c>
      <c r="E1281" s="7" t="s">
        <v>32</v>
      </c>
      <c r="F1281" s="7" t="s">
        <v>32</v>
      </c>
      <c r="G1281" s="7">
        <v>1</v>
      </c>
      <c r="H1281" s="7" t="s">
        <v>32</v>
      </c>
    </row>
    <row r="1282" spans="1:8" ht="14.25" customHeight="1" x14ac:dyDescent="0.3">
      <c r="A1282" s="7" t="s">
        <v>3190</v>
      </c>
      <c r="B1282" s="7">
        <v>26.36</v>
      </c>
      <c r="C1282" s="7">
        <v>5.52</v>
      </c>
      <c r="D1282" s="7" t="s">
        <v>32</v>
      </c>
      <c r="E1282" s="7" t="s">
        <v>32</v>
      </c>
      <c r="F1282" s="7" t="s">
        <v>32</v>
      </c>
      <c r="G1282" s="7" t="s">
        <v>37</v>
      </c>
      <c r="H1282" s="7" t="s">
        <v>32</v>
      </c>
    </row>
    <row r="1283" spans="1:8" ht="14.25" customHeight="1" x14ac:dyDescent="0.3">
      <c r="A1283" s="7" t="s">
        <v>3193</v>
      </c>
      <c r="B1283" s="7">
        <v>45.32</v>
      </c>
      <c r="C1283" s="7">
        <v>6.53</v>
      </c>
      <c r="D1283" s="7" t="s">
        <v>39</v>
      </c>
      <c r="E1283" s="7" t="s">
        <v>32</v>
      </c>
      <c r="F1283" s="7" t="s">
        <v>32</v>
      </c>
      <c r="G1283" s="7">
        <v>1</v>
      </c>
      <c r="H1283" s="7" t="s">
        <v>32</v>
      </c>
    </row>
    <row r="1284" spans="1:8" ht="14.25" customHeight="1" x14ac:dyDescent="0.3">
      <c r="A1284" s="7" t="s">
        <v>3196</v>
      </c>
      <c r="B1284" s="7">
        <v>31.93</v>
      </c>
      <c r="C1284" s="7">
        <v>4.82</v>
      </c>
      <c r="D1284" s="7" t="s">
        <v>39</v>
      </c>
      <c r="E1284" s="7" t="s">
        <v>32</v>
      </c>
      <c r="F1284" s="7" t="s">
        <v>32</v>
      </c>
      <c r="G1284" s="7">
        <v>1</v>
      </c>
      <c r="H1284" s="7" t="s">
        <v>32</v>
      </c>
    </row>
    <row r="1285" spans="1:8" ht="14.25" customHeight="1" x14ac:dyDescent="0.3">
      <c r="A1285" s="7" t="s">
        <v>3199</v>
      </c>
      <c r="B1285" s="7">
        <v>36</v>
      </c>
      <c r="C1285" s="7">
        <v>11.94</v>
      </c>
      <c r="D1285" s="7" t="s">
        <v>39</v>
      </c>
      <c r="E1285" s="7" t="s">
        <v>32</v>
      </c>
      <c r="F1285" s="7" t="s">
        <v>32</v>
      </c>
      <c r="G1285" s="7">
        <v>1</v>
      </c>
      <c r="H1285" s="7" t="s">
        <v>32</v>
      </c>
    </row>
    <row r="1286" spans="1:8" ht="14.25" customHeight="1" x14ac:dyDescent="0.3">
      <c r="A1286" s="7" t="s">
        <v>3202</v>
      </c>
      <c r="B1286" s="7">
        <v>32</v>
      </c>
      <c r="C1286" s="7">
        <v>7.85</v>
      </c>
      <c r="D1286" s="7" t="s">
        <v>39</v>
      </c>
      <c r="E1286" s="7" t="s">
        <v>32</v>
      </c>
      <c r="F1286" s="7" t="s">
        <v>32</v>
      </c>
      <c r="G1286" s="7">
        <v>1</v>
      </c>
      <c r="H1286" s="7" t="s">
        <v>32</v>
      </c>
    </row>
    <row r="1287" spans="1:8" ht="14.25" customHeight="1" x14ac:dyDescent="0.3">
      <c r="A1287" s="7" t="s">
        <v>3204</v>
      </c>
      <c r="B1287" s="7">
        <v>29.37</v>
      </c>
      <c r="C1287" s="7">
        <v>8.01</v>
      </c>
      <c r="D1287" s="7" t="s">
        <v>39</v>
      </c>
      <c r="E1287" s="7" t="s">
        <v>32</v>
      </c>
      <c r="F1287" s="7" t="s">
        <v>32</v>
      </c>
      <c r="G1287" s="7">
        <v>1</v>
      </c>
      <c r="H1287" s="7" t="s">
        <v>32</v>
      </c>
    </row>
    <row r="1288" spans="1:8" ht="14.25" customHeight="1" x14ac:dyDescent="0.3">
      <c r="A1288" s="7" t="s">
        <v>3207</v>
      </c>
      <c r="B1288" s="7">
        <v>23.6</v>
      </c>
      <c r="C1288" s="7">
        <v>7.4</v>
      </c>
      <c r="D1288" s="7" t="s">
        <v>39</v>
      </c>
      <c r="E1288" s="7" t="s">
        <v>32</v>
      </c>
      <c r="F1288" s="7" t="s">
        <v>32</v>
      </c>
      <c r="G1288" s="7">
        <v>1</v>
      </c>
      <c r="H1288" s="7" t="s">
        <v>32</v>
      </c>
    </row>
    <row r="1289" spans="1:8" ht="14.25" customHeight="1" x14ac:dyDescent="0.3">
      <c r="A1289" s="7" t="s">
        <v>3209</v>
      </c>
      <c r="B1289" s="7">
        <v>33.155000000000001</v>
      </c>
      <c r="C1289" s="7">
        <v>8.3800000000000008</v>
      </c>
      <c r="D1289" s="7" t="s">
        <v>39</v>
      </c>
      <c r="E1289" s="7" t="s">
        <v>32</v>
      </c>
      <c r="F1289" s="7" t="s">
        <v>32</v>
      </c>
      <c r="G1289" s="7" t="s">
        <v>37</v>
      </c>
      <c r="H1289" s="7" t="s">
        <v>32</v>
      </c>
    </row>
    <row r="1290" spans="1:8" ht="14.25" customHeight="1" x14ac:dyDescent="0.3">
      <c r="A1290" s="7" t="s">
        <v>3212</v>
      </c>
      <c r="B1290" s="7">
        <v>24.32</v>
      </c>
      <c r="C1290" s="7">
        <v>11.56</v>
      </c>
      <c r="D1290" s="7" t="s">
        <v>39</v>
      </c>
      <c r="E1290" s="7" t="s">
        <v>32</v>
      </c>
      <c r="F1290" s="7" t="s">
        <v>32</v>
      </c>
      <c r="G1290" s="7">
        <v>1</v>
      </c>
      <c r="H1290" s="7" t="s">
        <v>32</v>
      </c>
    </row>
    <row r="1291" spans="1:8" ht="14.25" customHeight="1" x14ac:dyDescent="0.3">
      <c r="A1291" s="7" t="s">
        <v>3215</v>
      </c>
      <c r="B1291" s="7">
        <v>36.299999999999997</v>
      </c>
      <c r="C1291" s="7">
        <v>4.6100000000000003</v>
      </c>
      <c r="D1291" s="7" t="s">
        <v>32</v>
      </c>
      <c r="E1291" s="7" t="s">
        <v>32</v>
      </c>
      <c r="F1291" s="7" t="s">
        <v>32</v>
      </c>
      <c r="G1291" s="7" t="s">
        <v>37</v>
      </c>
      <c r="H1291" s="7" t="s">
        <v>32</v>
      </c>
    </row>
    <row r="1292" spans="1:8" ht="14.25" customHeight="1" x14ac:dyDescent="0.3">
      <c r="A1292" s="7" t="s">
        <v>3217</v>
      </c>
      <c r="B1292" s="7">
        <v>34.4</v>
      </c>
      <c r="C1292" s="7">
        <v>4.95</v>
      </c>
      <c r="D1292" s="7" t="s">
        <v>32</v>
      </c>
      <c r="E1292" s="7" t="s">
        <v>32</v>
      </c>
      <c r="F1292" s="7" t="s">
        <v>99</v>
      </c>
      <c r="G1292" s="7">
        <v>1</v>
      </c>
      <c r="H1292" s="7" t="s">
        <v>32</v>
      </c>
    </row>
    <row r="1293" spans="1:8" ht="14.25" customHeight="1" x14ac:dyDescent="0.3">
      <c r="A1293" s="7" t="s">
        <v>3220</v>
      </c>
      <c r="B1293" s="7">
        <v>30.9</v>
      </c>
      <c r="C1293" s="7">
        <v>5.04</v>
      </c>
      <c r="D1293" s="7" t="s">
        <v>32</v>
      </c>
      <c r="E1293" s="7" t="s">
        <v>32</v>
      </c>
      <c r="F1293" s="7" t="s">
        <v>32</v>
      </c>
      <c r="G1293" s="7" t="s">
        <v>37</v>
      </c>
      <c r="H1293" s="7" t="s">
        <v>32</v>
      </c>
    </row>
    <row r="1294" spans="1:8" ht="14.25" customHeight="1" x14ac:dyDescent="0.3">
      <c r="A1294" s="7" t="s">
        <v>3222</v>
      </c>
      <c r="B1294" s="7">
        <v>28.6</v>
      </c>
      <c r="C1294" s="7">
        <v>5.42</v>
      </c>
      <c r="D1294" s="7" t="s">
        <v>32</v>
      </c>
      <c r="E1294" s="7" t="s">
        <v>32</v>
      </c>
      <c r="F1294" s="7" t="s">
        <v>32</v>
      </c>
      <c r="G1294" s="7" t="s">
        <v>37</v>
      </c>
      <c r="H1294" s="7" t="s">
        <v>32</v>
      </c>
    </row>
    <row r="1295" spans="1:8" ht="14.25" customHeight="1" x14ac:dyDescent="0.3">
      <c r="A1295" s="7" t="s">
        <v>3225</v>
      </c>
      <c r="B1295" s="7">
        <v>27.83</v>
      </c>
      <c r="C1295" s="7">
        <v>5.39</v>
      </c>
      <c r="D1295" s="7" t="s">
        <v>32</v>
      </c>
      <c r="E1295" s="7" t="s">
        <v>32</v>
      </c>
      <c r="F1295" s="7" t="s">
        <v>32</v>
      </c>
      <c r="G1295" s="7" t="s">
        <v>37</v>
      </c>
      <c r="H1295" s="7" t="s">
        <v>32</v>
      </c>
    </row>
    <row r="1296" spans="1:8" ht="14.25" customHeight="1" x14ac:dyDescent="0.3">
      <c r="A1296" s="7" t="s">
        <v>3227</v>
      </c>
      <c r="B1296" s="7">
        <v>39.64</v>
      </c>
      <c r="C1296" s="7">
        <v>6</v>
      </c>
      <c r="D1296" s="7" t="s">
        <v>32</v>
      </c>
      <c r="E1296" s="7" t="s">
        <v>32</v>
      </c>
      <c r="F1296" s="7" t="s">
        <v>99</v>
      </c>
      <c r="G1296" s="7">
        <v>1</v>
      </c>
      <c r="H1296" s="7" t="s">
        <v>32</v>
      </c>
    </row>
    <row r="1297" spans="1:8" ht="14.25" customHeight="1" x14ac:dyDescent="0.3">
      <c r="A1297" s="7" t="s">
        <v>3230</v>
      </c>
      <c r="B1297" s="7">
        <v>38.479999999999997</v>
      </c>
      <c r="C1297" s="7">
        <v>6.02</v>
      </c>
      <c r="D1297" s="7" t="s">
        <v>32</v>
      </c>
      <c r="E1297" s="7" t="s">
        <v>32</v>
      </c>
      <c r="F1297" s="7" t="s">
        <v>32</v>
      </c>
      <c r="G1297" s="7">
        <v>1</v>
      </c>
      <c r="H1297" s="7" t="s">
        <v>32</v>
      </c>
    </row>
    <row r="1298" spans="1:8" ht="14.25" customHeight="1" x14ac:dyDescent="0.3">
      <c r="A1298" s="7" t="s">
        <v>3232</v>
      </c>
      <c r="B1298" s="7">
        <v>36.200000000000003</v>
      </c>
      <c r="C1298" s="7">
        <v>4.62</v>
      </c>
      <c r="D1298" s="7" t="s">
        <v>32</v>
      </c>
      <c r="E1298" s="7" t="s">
        <v>32</v>
      </c>
      <c r="F1298" s="7" t="s">
        <v>32</v>
      </c>
      <c r="G1298" s="7">
        <v>2</v>
      </c>
      <c r="H1298" s="7" t="s">
        <v>32</v>
      </c>
    </row>
    <row r="1299" spans="1:8" ht="14.25" customHeight="1" x14ac:dyDescent="0.3">
      <c r="A1299" s="7" t="s">
        <v>3235</v>
      </c>
      <c r="B1299" s="7">
        <v>27.13</v>
      </c>
      <c r="C1299" s="7">
        <v>5.59</v>
      </c>
      <c r="D1299" s="7" t="s">
        <v>32</v>
      </c>
      <c r="E1299" s="7" t="s">
        <v>32</v>
      </c>
      <c r="F1299" s="7" t="s">
        <v>32</v>
      </c>
      <c r="G1299" s="7">
        <v>1</v>
      </c>
      <c r="H1299" s="7" t="s">
        <v>32</v>
      </c>
    </row>
    <row r="1300" spans="1:8" ht="14.25" customHeight="1" x14ac:dyDescent="0.3">
      <c r="A1300" s="7" t="s">
        <v>3238</v>
      </c>
      <c r="B1300" s="7">
        <v>20.75</v>
      </c>
      <c r="C1300" s="7">
        <v>5.18</v>
      </c>
      <c r="D1300" s="7" t="s">
        <v>39</v>
      </c>
      <c r="E1300" s="7" t="s">
        <v>32</v>
      </c>
      <c r="F1300" s="7" t="s">
        <v>32</v>
      </c>
      <c r="G1300" s="7">
        <v>2</v>
      </c>
      <c r="H1300" s="7" t="s">
        <v>32</v>
      </c>
    </row>
    <row r="1301" spans="1:8" ht="14.25" customHeight="1" x14ac:dyDescent="0.3">
      <c r="A1301" s="7" t="s">
        <v>3241</v>
      </c>
      <c r="B1301" s="7">
        <v>26.6</v>
      </c>
      <c r="C1301" s="7">
        <v>6.29</v>
      </c>
      <c r="D1301" s="7" t="s">
        <v>32</v>
      </c>
      <c r="E1301" s="7" t="s">
        <v>32</v>
      </c>
      <c r="F1301" s="7" t="s">
        <v>32</v>
      </c>
      <c r="G1301" s="7">
        <v>2</v>
      </c>
      <c r="H1301" s="7" t="s">
        <v>32</v>
      </c>
    </row>
    <row r="1302" spans="1:8" ht="14.25" customHeight="1" x14ac:dyDescent="0.3">
      <c r="A1302" s="7" t="s">
        <v>3243</v>
      </c>
      <c r="B1302" s="7">
        <v>25.3</v>
      </c>
      <c r="C1302" s="7">
        <v>4.49</v>
      </c>
      <c r="D1302" s="7" t="s">
        <v>32</v>
      </c>
      <c r="E1302" s="7" t="s">
        <v>32</v>
      </c>
      <c r="F1302" s="7" t="s">
        <v>32</v>
      </c>
      <c r="G1302" s="7">
        <v>2</v>
      </c>
      <c r="H1302" s="7" t="s">
        <v>32</v>
      </c>
    </row>
    <row r="1303" spans="1:8" ht="14.25" customHeight="1" x14ac:dyDescent="0.3">
      <c r="A1303" s="7" t="s">
        <v>3246</v>
      </c>
      <c r="B1303" s="7">
        <v>18.84</v>
      </c>
      <c r="C1303" s="7">
        <v>11.82</v>
      </c>
      <c r="D1303" s="7" t="s">
        <v>39</v>
      </c>
      <c r="E1303" s="7" t="s">
        <v>32</v>
      </c>
      <c r="F1303" s="7" t="s">
        <v>99</v>
      </c>
      <c r="G1303" s="7">
        <v>1</v>
      </c>
      <c r="H1303" s="7" t="s">
        <v>32</v>
      </c>
    </row>
    <row r="1304" spans="1:8" ht="14.25" customHeight="1" x14ac:dyDescent="0.3">
      <c r="A1304" s="7" t="s">
        <v>3248</v>
      </c>
      <c r="B1304" s="7">
        <v>19.57</v>
      </c>
      <c r="C1304" s="7">
        <v>7.41</v>
      </c>
      <c r="D1304" s="7" t="s">
        <v>39</v>
      </c>
      <c r="E1304" s="7" t="s">
        <v>32</v>
      </c>
      <c r="F1304" s="7" t="s">
        <v>32</v>
      </c>
      <c r="G1304" s="7">
        <v>1</v>
      </c>
      <c r="H1304" s="7" t="s">
        <v>32</v>
      </c>
    </row>
    <row r="1305" spans="1:8" ht="14.25" customHeight="1" x14ac:dyDescent="0.3">
      <c r="A1305" s="7" t="s">
        <v>3250</v>
      </c>
      <c r="B1305" s="7">
        <v>30.495000000000001</v>
      </c>
      <c r="C1305" s="7">
        <v>5.97</v>
      </c>
      <c r="D1305" s="7" t="s">
        <v>32</v>
      </c>
      <c r="E1305" s="7" t="s">
        <v>32</v>
      </c>
      <c r="F1305" s="7" t="s">
        <v>32</v>
      </c>
      <c r="G1305" s="7" t="s">
        <v>37</v>
      </c>
      <c r="H1305" s="7" t="s">
        <v>32</v>
      </c>
    </row>
    <row r="1306" spans="1:8" ht="14.25" customHeight="1" x14ac:dyDescent="0.3">
      <c r="A1306" s="7" t="s">
        <v>3252</v>
      </c>
      <c r="B1306" s="7">
        <v>30.114999999999998</v>
      </c>
      <c r="C1306" s="7">
        <v>5.74</v>
      </c>
      <c r="D1306" s="7" t="s">
        <v>32</v>
      </c>
      <c r="E1306" s="7" t="s">
        <v>32</v>
      </c>
      <c r="F1306" s="7" t="s">
        <v>99</v>
      </c>
      <c r="G1306" s="7">
        <v>1</v>
      </c>
      <c r="H1306" s="7" t="s">
        <v>32</v>
      </c>
    </row>
    <row r="1307" spans="1:8" ht="14.25" customHeight="1" x14ac:dyDescent="0.3">
      <c r="A1307" s="7" t="s">
        <v>3254</v>
      </c>
      <c r="B1307" s="7">
        <v>24.78</v>
      </c>
      <c r="C1307" s="7">
        <v>9.85</v>
      </c>
      <c r="D1307" s="7" t="s">
        <v>32</v>
      </c>
      <c r="E1307" s="7" t="s">
        <v>32</v>
      </c>
      <c r="F1307" s="7" t="s">
        <v>32</v>
      </c>
      <c r="G1307" s="7" t="s">
        <v>37</v>
      </c>
      <c r="H1307" s="7" t="s">
        <v>32</v>
      </c>
    </row>
    <row r="1308" spans="1:8" ht="14.25" customHeight="1" x14ac:dyDescent="0.3">
      <c r="A1308" s="7" t="s">
        <v>3257</v>
      </c>
      <c r="B1308" s="7">
        <v>24.77</v>
      </c>
      <c r="C1308" s="7">
        <v>7.59</v>
      </c>
      <c r="D1308" s="7" t="s">
        <v>32</v>
      </c>
      <c r="E1308" s="7" t="s">
        <v>32</v>
      </c>
      <c r="F1308" s="7" t="s">
        <v>32</v>
      </c>
      <c r="G1308" s="7" t="s">
        <v>37</v>
      </c>
      <c r="H1308" s="7" t="s">
        <v>32</v>
      </c>
    </row>
    <row r="1309" spans="1:8" ht="14.25" customHeight="1" x14ac:dyDescent="0.3">
      <c r="A1309" s="7" t="s">
        <v>3260</v>
      </c>
      <c r="B1309" s="7">
        <v>16.579999999999998</v>
      </c>
      <c r="C1309" s="7">
        <v>6.98</v>
      </c>
      <c r="D1309" s="7" t="s">
        <v>39</v>
      </c>
      <c r="E1309" s="7" t="s">
        <v>32</v>
      </c>
      <c r="F1309" s="7" t="s">
        <v>99</v>
      </c>
      <c r="G1309" s="7">
        <v>1</v>
      </c>
      <c r="H1309" s="7" t="s">
        <v>32</v>
      </c>
    </row>
    <row r="1310" spans="1:8" ht="14.25" customHeight="1" x14ac:dyDescent="0.3">
      <c r="A1310" s="7" t="s">
        <v>3262</v>
      </c>
      <c r="B1310" s="7">
        <v>38.17</v>
      </c>
      <c r="C1310" s="7">
        <v>4.7300000000000004</v>
      </c>
      <c r="D1310" s="7" t="s">
        <v>39</v>
      </c>
      <c r="E1310" s="7" t="s">
        <v>32</v>
      </c>
      <c r="F1310" s="7" t="s">
        <v>32</v>
      </c>
      <c r="G1310" s="7" t="s">
        <v>37</v>
      </c>
      <c r="H1310" s="7" t="s">
        <v>32</v>
      </c>
    </row>
    <row r="1311" spans="1:8" ht="14.25" customHeight="1" x14ac:dyDescent="0.3">
      <c r="A1311" s="7" t="s">
        <v>3265</v>
      </c>
      <c r="B1311" s="7">
        <v>39.424999999999997</v>
      </c>
      <c r="C1311" s="7">
        <v>4.76</v>
      </c>
      <c r="D1311" s="7" t="s">
        <v>39</v>
      </c>
      <c r="E1311" s="7" t="s">
        <v>32</v>
      </c>
      <c r="F1311" s="7" t="s">
        <v>32</v>
      </c>
      <c r="G1311" s="7" t="s">
        <v>37</v>
      </c>
      <c r="H1311" s="7" t="s">
        <v>32</v>
      </c>
    </row>
    <row r="1312" spans="1:8" ht="14.25" customHeight="1" x14ac:dyDescent="0.3">
      <c r="A1312" s="7" t="s">
        <v>3268</v>
      </c>
      <c r="B1312" s="7">
        <v>33.44</v>
      </c>
      <c r="C1312" s="7">
        <v>6.24</v>
      </c>
      <c r="D1312" s="7" t="s">
        <v>39</v>
      </c>
      <c r="E1312" s="7" t="s">
        <v>32</v>
      </c>
      <c r="F1312" s="7" t="s">
        <v>32</v>
      </c>
      <c r="G1312" s="7" t="s">
        <v>37</v>
      </c>
      <c r="H1312" s="7" t="s">
        <v>32</v>
      </c>
    </row>
    <row r="1313" spans="1:8" ht="14.25" customHeight="1" x14ac:dyDescent="0.3">
      <c r="A1313" s="7" t="s">
        <v>3271</v>
      </c>
      <c r="B1313" s="7">
        <v>33.344999999999999</v>
      </c>
      <c r="C1313" s="7">
        <v>5.44</v>
      </c>
      <c r="D1313" s="7" t="s">
        <v>39</v>
      </c>
      <c r="E1313" s="7" t="s">
        <v>32</v>
      </c>
      <c r="F1313" s="7" t="s">
        <v>32</v>
      </c>
      <c r="G1313" s="7" t="s">
        <v>37</v>
      </c>
      <c r="H1313" s="7" t="s">
        <v>32</v>
      </c>
    </row>
    <row r="1314" spans="1:8" ht="14.25" customHeight="1" x14ac:dyDescent="0.3">
      <c r="A1314" s="7" t="s">
        <v>3273</v>
      </c>
      <c r="B1314" s="7">
        <v>38.79</v>
      </c>
      <c r="C1314" s="7">
        <v>5.08</v>
      </c>
      <c r="D1314" s="7" t="s">
        <v>32</v>
      </c>
      <c r="E1314" s="7" t="s">
        <v>32</v>
      </c>
      <c r="F1314" s="7" t="s">
        <v>99</v>
      </c>
      <c r="G1314" s="7">
        <v>1</v>
      </c>
      <c r="H1314" s="7" t="s">
        <v>32</v>
      </c>
    </row>
    <row r="1315" spans="1:8" ht="14.25" customHeight="1" x14ac:dyDescent="0.3">
      <c r="A1315" s="7" t="s">
        <v>3276</v>
      </c>
      <c r="B1315" s="7">
        <v>30.684999999999999</v>
      </c>
      <c r="C1315" s="7">
        <v>4.87</v>
      </c>
      <c r="D1315" s="7" t="s">
        <v>32</v>
      </c>
      <c r="E1315" s="7" t="s">
        <v>32</v>
      </c>
      <c r="F1315" s="7" t="s">
        <v>99</v>
      </c>
      <c r="G1315" s="7">
        <v>1</v>
      </c>
      <c r="H1315" s="7" t="s">
        <v>32</v>
      </c>
    </row>
    <row r="1316" spans="1:8" ht="14.25" customHeight="1" x14ac:dyDescent="0.3">
      <c r="A1316" s="7" t="s">
        <v>3279</v>
      </c>
      <c r="B1316" s="7">
        <v>22.135000000000002</v>
      </c>
      <c r="C1316" s="7">
        <v>8.17</v>
      </c>
      <c r="D1316" s="7" t="s">
        <v>32</v>
      </c>
      <c r="E1316" s="7" t="s">
        <v>32</v>
      </c>
      <c r="F1316" s="7" t="s">
        <v>32</v>
      </c>
      <c r="G1316" s="7" t="s">
        <v>37</v>
      </c>
      <c r="H1316" s="7" t="s">
        <v>32</v>
      </c>
    </row>
    <row r="1317" spans="1:8" ht="14.25" customHeight="1" x14ac:dyDescent="0.3">
      <c r="A1317" s="7" t="s">
        <v>3281</v>
      </c>
      <c r="B1317" s="7">
        <v>33.33</v>
      </c>
      <c r="C1317" s="7">
        <v>7.61</v>
      </c>
      <c r="D1317" s="7" t="s">
        <v>32</v>
      </c>
      <c r="E1317" s="7" t="s">
        <v>32</v>
      </c>
      <c r="F1317" s="7" t="s">
        <v>32</v>
      </c>
      <c r="G1317" s="7" t="s">
        <v>37</v>
      </c>
      <c r="H1317" s="7" t="s">
        <v>32</v>
      </c>
    </row>
    <row r="1318" spans="1:8" ht="14.25" customHeight="1" x14ac:dyDescent="0.3">
      <c r="A1318" s="7" t="s">
        <v>3284</v>
      </c>
      <c r="B1318" s="7">
        <v>31.13</v>
      </c>
      <c r="C1318" s="7">
        <v>10.1</v>
      </c>
      <c r="D1318" s="7" t="s">
        <v>32</v>
      </c>
      <c r="E1318" s="7" t="s">
        <v>32</v>
      </c>
      <c r="F1318" s="7" t="s">
        <v>32</v>
      </c>
      <c r="G1318" s="7" t="s">
        <v>37</v>
      </c>
      <c r="H1318" s="7" t="s">
        <v>32</v>
      </c>
    </row>
    <row r="1319" spans="1:8" ht="14.25" customHeight="1" x14ac:dyDescent="0.3">
      <c r="A1319" s="7" t="s">
        <v>3288</v>
      </c>
      <c r="B1319" s="7">
        <v>28.9</v>
      </c>
      <c r="C1319" s="7">
        <v>11.24</v>
      </c>
      <c r="D1319" s="7" t="s">
        <v>32</v>
      </c>
      <c r="E1319" s="7" t="s">
        <v>32</v>
      </c>
      <c r="F1319" s="7" t="s">
        <v>32</v>
      </c>
      <c r="G1319" s="7" t="s">
        <v>37</v>
      </c>
      <c r="H1319" s="7" t="s">
        <v>32</v>
      </c>
    </row>
    <row r="1320" spans="1:8" ht="14.25" customHeight="1" x14ac:dyDescent="0.3">
      <c r="A1320" s="7" t="s">
        <v>3291</v>
      </c>
      <c r="B1320" s="7">
        <v>43.31</v>
      </c>
      <c r="C1320" s="7">
        <v>6.1</v>
      </c>
      <c r="D1320" s="7" t="s">
        <v>39</v>
      </c>
      <c r="E1320" s="7" t="s">
        <v>39</v>
      </c>
      <c r="F1320" s="7" t="s">
        <v>32</v>
      </c>
      <c r="G1320" s="7">
        <v>1</v>
      </c>
      <c r="H1320" s="7" t="s">
        <v>32</v>
      </c>
    </row>
    <row r="1321" spans="1:8" ht="14.25" customHeight="1" x14ac:dyDescent="0.3">
      <c r="A1321" s="7" t="s">
        <v>3293</v>
      </c>
      <c r="B1321" s="7">
        <v>22.8</v>
      </c>
      <c r="C1321" s="7">
        <v>6.98</v>
      </c>
      <c r="D1321" s="7" t="s">
        <v>32</v>
      </c>
      <c r="E1321" s="7" t="s">
        <v>32</v>
      </c>
      <c r="F1321" s="7" t="s">
        <v>32</v>
      </c>
      <c r="G1321" s="7" t="s">
        <v>37</v>
      </c>
      <c r="H1321" s="7" t="s">
        <v>32</v>
      </c>
    </row>
    <row r="1322" spans="1:8" ht="14.25" customHeight="1" x14ac:dyDescent="0.3">
      <c r="A1322" s="7" t="s">
        <v>3296</v>
      </c>
      <c r="B1322" s="7">
        <v>19.09</v>
      </c>
      <c r="C1322" s="7">
        <v>4</v>
      </c>
      <c r="D1322" s="7" t="s">
        <v>39</v>
      </c>
      <c r="E1322" s="7" t="s">
        <v>32</v>
      </c>
      <c r="F1322" s="7" t="s">
        <v>32</v>
      </c>
      <c r="G1322" s="7">
        <v>1</v>
      </c>
      <c r="H1322" s="7" t="s">
        <v>32</v>
      </c>
    </row>
    <row r="1323" spans="1:8" ht="14.25" customHeight="1" x14ac:dyDescent="0.3">
      <c r="A1323" s="7" t="s">
        <v>3299</v>
      </c>
      <c r="B1323" s="7">
        <v>23.37</v>
      </c>
      <c r="C1323" s="7">
        <v>4.2300000000000004</v>
      </c>
      <c r="D1323" s="7" t="s">
        <v>32</v>
      </c>
      <c r="E1323" s="7" t="s">
        <v>32</v>
      </c>
      <c r="F1323" s="7" t="s">
        <v>32</v>
      </c>
      <c r="G1323" s="7" t="s">
        <v>37</v>
      </c>
      <c r="H1323" s="7" t="s">
        <v>32</v>
      </c>
    </row>
    <row r="1324" spans="1:8" ht="14.25" customHeight="1" x14ac:dyDescent="0.3">
      <c r="A1324" s="7" t="s">
        <v>3301</v>
      </c>
      <c r="B1324" s="7">
        <v>33.44</v>
      </c>
      <c r="C1324" s="7">
        <v>4.72</v>
      </c>
      <c r="D1324" s="7" t="s">
        <v>39</v>
      </c>
      <c r="E1324" s="7" t="s">
        <v>32</v>
      </c>
      <c r="F1324" s="7" t="s">
        <v>32</v>
      </c>
      <c r="G1324" s="7" t="s">
        <v>37</v>
      </c>
      <c r="H1324" s="7" t="s">
        <v>32</v>
      </c>
    </row>
    <row r="1325" spans="1:8" ht="14.25" customHeight="1" x14ac:dyDescent="0.3">
      <c r="A1325" s="7" t="s">
        <v>3304</v>
      </c>
      <c r="B1325" s="7">
        <v>28.05</v>
      </c>
      <c r="C1325" s="7">
        <v>5.63</v>
      </c>
      <c r="D1325" s="7" t="s">
        <v>39</v>
      </c>
      <c r="E1325" s="7" t="s">
        <v>32</v>
      </c>
      <c r="F1325" s="7" t="s">
        <v>32</v>
      </c>
      <c r="G1325" s="7" t="s">
        <v>37</v>
      </c>
      <c r="H1325" s="7" t="s">
        <v>32</v>
      </c>
    </row>
    <row r="1326" spans="1:8" ht="14.25" customHeight="1" x14ac:dyDescent="0.3">
      <c r="A1326" s="7" t="s">
        <v>3306</v>
      </c>
      <c r="B1326" s="7">
        <v>27.72</v>
      </c>
      <c r="C1326" s="7">
        <v>5.83</v>
      </c>
      <c r="D1326" s="7" t="s">
        <v>39</v>
      </c>
      <c r="E1326" s="7" t="s">
        <v>32</v>
      </c>
      <c r="F1326" s="7" t="s">
        <v>32</v>
      </c>
      <c r="G1326" s="7" t="s">
        <v>37</v>
      </c>
      <c r="H1326" s="7" t="s">
        <v>32</v>
      </c>
    </row>
    <row r="1327" spans="1:8" ht="14.25" customHeight="1" x14ac:dyDescent="0.3">
      <c r="A1327" s="7" t="s">
        <v>3309</v>
      </c>
      <c r="B1327" s="7">
        <v>29.81</v>
      </c>
      <c r="C1327" s="7">
        <v>9.23</v>
      </c>
      <c r="D1327" s="7" t="s">
        <v>32</v>
      </c>
      <c r="E1327" s="7" t="s">
        <v>32</v>
      </c>
      <c r="F1327" s="7" t="s">
        <v>32</v>
      </c>
      <c r="G1327" s="7" t="s">
        <v>37</v>
      </c>
      <c r="H1327" s="7" t="s">
        <v>32</v>
      </c>
    </row>
    <row r="1328" spans="1:8" ht="14.25" customHeight="1" x14ac:dyDescent="0.3">
      <c r="A1328" s="7" t="s">
        <v>3311</v>
      </c>
      <c r="B1328" s="7">
        <v>23.98</v>
      </c>
      <c r="C1328" s="7">
        <v>9.89</v>
      </c>
      <c r="D1328" s="7" t="s">
        <v>32</v>
      </c>
      <c r="E1328" s="7" t="s">
        <v>32</v>
      </c>
      <c r="F1328" s="7" t="s">
        <v>32</v>
      </c>
      <c r="G1328" s="7" t="s">
        <v>37</v>
      </c>
      <c r="H1328" s="7" t="s">
        <v>32</v>
      </c>
    </row>
    <row r="1329" spans="1:8" ht="14.25" customHeight="1" x14ac:dyDescent="0.3">
      <c r="A1329" s="7" t="s">
        <v>3314</v>
      </c>
      <c r="B1329" s="7">
        <v>17.34</v>
      </c>
      <c r="C1329" s="7">
        <v>12</v>
      </c>
      <c r="D1329" s="7" t="s">
        <v>32</v>
      </c>
      <c r="E1329" s="7" t="s">
        <v>32</v>
      </c>
      <c r="F1329" s="7" t="s">
        <v>32</v>
      </c>
      <c r="G1329" s="7" t="s">
        <v>37</v>
      </c>
      <c r="H1329" s="7" t="s">
        <v>32</v>
      </c>
    </row>
    <row r="1330" spans="1:8" ht="14.25" customHeight="1" x14ac:dyDescent="0.3">
      <c r="A1330" s="7" t="s">
        <v>3316</v>
      </c>
      <c r="B1330" s="7">
        <v>40.39</v>
      </c>
      <c r="C1330" s="7">
        <v>4.24</v>
      </c>
      <c r="D1330" s="7" t="s">
        <v>39</v>
      </c>
      <c r="E1330" s="7" t="s">
        <v>32</v>
      </c>
      <c r="F1330" s="7" t="s">
        <v>99</v>
      </c>
      <c r="G1330" s="7">
        <v>1</v>
      </c>
      <c r="H1330" s="7" t="s">
        <v>32</v>
      </c>
    </row>
    <row r="1331" spans="1:8" ht="14.25" customHeight="1" x14ac:dyDescent="0.3">
      <c r="A1331" s="7" t="s">
        <v>3319</v>
      </c>
      <c r="B1331" s="7">
        <v>25.96</v>
      </c>
      <c r="C1331" s="7">
        <v>4.68</v>
      </c>
      <c r="D1331" s="7" t="s">
        <v>39</v>
      </c>
      <c r="E1331" s="7" t="s">
        <v>32</v>
      </c>
      <c r="F1331" s="7" t="s">
        <v>99</v>
      </c>
      <c r="G1331" s="7">
        <v>1</v>
      </c>
      <c r="H1331" s="7" t="s">
        <v>32</v>
      </c>
    </row>
    <row r="1332" spans="1:8" ht="14.25" customHeight="1" x14ac:dyDescent="0.3">
      <c r="A1332" s="7" t="s">
        <v>3321</v>
      </c>
      <c r="B1332" s="7">
        <v>17.68</v>
      </c>
      <c r="C1332" s="7">
        <v>8.57</v>
      </c>
      <c r="D1332" s="7" t="s">
        <v>39</v>
      </c>
      <c r="E1332" s="7" t="s">
        <v>32</v>
      </c>
      <c r="F1332" s="7" t="s">
        <v>99</v>
      </c>
      <c r="G1332" s="7">
        <v>1</v>
      </c>
      <c r="H1332" s="7" t="s">
        <v>32</v>
      </c>
    </row>
    <row r="1333" spans="1:8" ht="14.25" customHeight="1" x14ac:dyDescent="0.3">
      <c r="A1333" s="7" t="s">
        <v>3324</v>
      </c>
      <c r="B1333" s="7">
        <v>30.875</v>
      </c>
      <c r="C1333" s="7">
        <v>4.0999999999999996</v>
      </c>
      <c r="D1333" s="7" t="s">
        <v>32</v>
      </c>
      <c r="E1333" s="7" t="s">
        <v>32</v>
      </c>
      <c r="F1333" s="7" t="s">
        <v>32</v>
      </c>
      <c r="G1333" s="7" t="s">
        <v>37</v>
      </c>
      <c r="H1333" s="7" t="s">
        <v>32</v>
      </c>
    </row>
    <row r="1334" spans="1:8" ht="14.25" customHeight="1" x14ac:dyDescent="0.3">
      <c r="A1334" s="7" t="s">
        <v>3326</v>
      </c>
      <c r="B1334" s="7">
        <v>30.81</v>
      </c>
      <c r="C1334" s="7">
        <v>4.49</v>
      </c>
      <c r="D1334" s="7" t="s">
        <v>32</v>
      </c>
      <c r="E1334" s="7" t="s">
        <v>32</v>
      </c>
      <c r="F1334" s="7" t="s">
        <v>32</v>
      </c>
      <c r="G1334" s="7" t="s">
        <v>37</v>
      </c>
      <c r="H1334" s="7" t="s">
        <v>32</v>
      </c>
    </row>
    <row r="1335" spans="1:8" ht="14.25" customHeight="1" x14ac:dyDescent="0.3">
      <c r="A1335" s="7" t="s">
        <v>3329</v>
      </c>
      <c r="B1335" s="7">
        <v>36.85</v>
      </c>
      <c r="C1335" s="7">
        <v>8.8000000000000007</v>
      </c>
      <c r="D1335" s="7" t="s">
        <v>32</v>
      </c>
      <c r="E1335" s="7" t="s">
        <v>32</v>
      </c>
      <c r="F1335" s="7" t="s">
        <v>32</v>
      </c>
      <c r="G1335" s="7">
        <v>2</v>
      </c>
      <c r="H1335" s="7" t="s">
        <v>32</v>
      </c>
    </row>
    <row r="1336" spans="1:8" ht="14.25" customHeight="1" x14ac:dyDescent="0.3">
      <c r="A1336" s="7" t="s">
        <v>3331</v>
      </c>
      <c r="B1336" s="7">
        <v>35.86</v>
      </c>
      <c r="C1336" s="7">
        <v>7.93</v>
      </c>
      <c r="D1336" s="7" t="s">
        <v>32</v>
      </c>
      <c r="E1336" s="7" t="s">
        <v>32</v>
      </c>
      <c r="F1336" s="7" t="s">
        <v>32</v>
      </c>
      <c r="G1336" s="7">
        <v>2</v>
      </c>
      <c r="H1336" s="7" t="s">
        <v>32</v>
      </c>
    </row>
    <row r="1337" spans="1:8" ht="14.25" customHeight="1" x14ac:dyDescent="0.3">
      <c r="A1337" s="7" t="s">
        <v>3334</v>
      </c>
      <c r="B1337" s="7">
        <v>30.3</v>
      </c>
      <c r="C1337" s="7">
        <v>9.4499999999999993</v>
      </c>
      <c r="D1337" s="7" t="s">
        <v>32</v>
      </c>
      <c r="E1337" s="7" t="s">
        <v>32</v>
      </c>
      <c r="F1337" s="7" t="s">
        <v>32</v>
      </c>
      <c r="G1337" s="7">
        <v>2</v>
      </c>
      <c r="H1337" s="7" t="s">
        <v>32</v>
      </c>
    </row>
    <row r="1338" spans="1:8" ht="14.25" customHeight="1" x14ac:dyDescent="0.3">
      <c r="A1338" s="7" t="s">
        <v>3337</v>
      </c>
      <c r="B1338" s="7">
        <v>32.015000000000001</v>
      </c>
      <c r="C1338" s="7">
        <v>7.67</v>
      </c>
      <c r="D1338" s="7" t="s">
        <v>32</v>
      </c>
      <c r="E1338" s="7" t="s">
        <v>32</v>
      </c>
      <c r="F1338" s="7" t="s">
        <v>32</v>
      </c>
      <c r="G1338" s="7" t="s">
        <v>37</v>
      </c>
      <c r="H1338" s="7" t="s">
        <v>32</v>
      </c>
    </row>
    <row r="1339" spans="1:8" ht="14.25" customHeight="1" x14ac:dyDescent="0.3">
      <c r="A1339" s="7" t="s">
        <v>3339</v>
      </c>
      <c r="B1339" s="7">
        <v>25.06</v>
      </c>
      <c r="C1339" s="7">
        <v>10.53</v>
      </c>
      <c r="D1339" s="7" t="s">
        <v>32</v>
      </c>
      <c r="E1339" s="7" t="s">
        <v>32</v>
      </c>
      <c r="F1339" s="7" t="s">
        <v>32</v>
      </c>
      <c r="G1339" s="7">
        <v>2</v>
      </c>
      <c r="H1339" s="7" t="s">
        <v>32</v>
      </c>
    </row>
    <row r="1340" spans="1:8" ht="14.25" customHeight="1" x14ac:dyDescent="0.3">
      <c r="A1340" s="7" t="s">
        <v>3342</v>
      </c>
      <c r="B1340" s="7">
        <v>18.829999999999998</v>
      </c>
      <c r="C1340" s="7">
        <v>10.08</v>
      </c>
      <c r="D1340" s="7" t="s">
        <v>39</v>
      </c>
      <c r="E1340" s="7" t="s">
        <v>32</v>
      </c>
      <c r="F1340" s="7" t="s">
        <v>32</v>
      </c>
      <c r="G1340" s="7" t="s">
        <v>37</v>
      </c>
      <c r="H1340" s="7" t="s">
        <v>32</v>
      </c>
    </row>
    <row r="1341" spans="1:8" ht="14.25" customHeight="1" x14ac:dyDescent="0.3">
      <c r="A1341" s="7" t="s">
        <v>3344</v>
      </c>
      <c r="B1341" s="7">
        <v>47.52</v>
      </c>
      <c r="C1341" s="7">
        <v>11.39</v>
      </c>
      <c r="D1341" s="7" t="s">
        <v>39</v>
      </c>
      <c r="E1341" s="7" t="s">
        <v>32</v>
      </c>
      <c r="F1341" s="7" t="s">
        <v>32</v>
      </c>
      <c r="G1341" s="7">
        <v>1</v>
      </c>
      <c r="H1341" s="7" t="s">
        <v>32</v>
      </c>
    </row>
    <row r="1342" spans="1:8" ht="14.25" customHeight="1" x14ac:dyDescent="0.3">
      <c r="A1342" s="7" t="s">
        <v>3347</v>
      </c>
      <c r="B1342" s="7">
        <v>37.82</v>
      </c>
      <c r="C1342" s="7">
        <v>6.36</v>
      </c>
      <c r="D1342" s="7" t="s">
        <v>32</v>
      </c>
      <c r="E1342" s="7" t="s">
        <v>32</v>
      </c>
      <c r="F1342" s="7" t="s">
        <v>32</v>
      </c>
      <c r="G1342" s="7" t="s">
        <v>37</v>
      </c>
      <c r="H1342" s="7" t="s">
        <v>32</v>
      </c>
    </row>
    <row r="1343" spans="1:8" ht="14.25" customHeight="1" x14ac:dyDescent="0.3">
      <c r="A1343" s="7" t="s">
        <v>3349</v>
      </c>
      <c r="B1343" s="7">
        <v>44.16</v>
      </c>
      <c r="C1343" s="7">
        <v>5.31</v>
      </c>
      <c r="D1343" s="7" t="s">
        <v>39</v>
      </c>
      <c r="E1343" s="7" t="s">
        <v>32</v>
      </c>
      <c r="F1343" s="7" t="s">
        <v>32</v>
      </c>
      <c r="G1343" s="7" t="s">
        <v>37</v>
      </c>
      <c r="H1343" s="7" t="s">
        <v>32</v>
      </c>
    </row>
    <row r="1344" spans="1:8" ht="14.25" customHeight="1" x14ac:dyDescent="0.3">
      <c r="A1344" s="7" t="s">
        <v>3352</v>
      </c>
      <c r="B1344" s="7">
        <v>37.049999999999997</v>
      </c>
      <c r="C1344" s="7">
        <v>4.74</v>
      </c>
      <c r="D1344" s="7" t="s">
        <v>32</v>
      </c>
      <c r="E1344" s="7" t="s">
        <v>32</v>
      </c>
      <c r="F1344" s="7" t="s">
        <v>99</v>
      </c>
      <c r="G1344" s="7">
        <v>1</v>
      </c>
      <c r="H1344" s="7" t="s">
        <v>32</v>
      </c>
    </row>
    <row r="1345" spans="1:8" ht="14.25" customHeight="1" x14ac:dyDescent="0.3">
      <c r="A1345" s="7" t="s">
        <v>3355</v>
      </c>
      <c r="B1345" s="7">
        <v>18.66</v>
      </c>
      <c r="C1345" s="7">
        <v>11.35</v>
      </c>
      <c r="D1345" s="7" t="s">
        <v>32</v>
      </c>
      <c r="E1345" s="7" t="s">
        <v>32</v>
      </c>
      <c r="F1345" s="7" t="s">
        <v>32</v>
      </c>
      <c r="G1345" s="7" t="s">
        <v>37</v>
      </c>
      <c r="H1345" s="7" t="s">
        <v>32</v>
      </c>
    </row>
    <row r="1346" spans="1:8" ht="14.25" customHeight="1" x14ac:dyDescent="0.3">
      <c r="A1346" s="7" t="s">
        <v>3357</v>
      </c>
      <c r="B1346" s="7">
        <v>36.200000000000003</v>
      </c>
      <c r="C1346" s="7">
        <v>6.81</v>
      </c>
      <c r="D1346" s="7" t="s">
        <v>39</v>
      </c>
      <c r="E1346" s="7" t="s">
        <v>32</v>
      </c>
      <c r="F1346" s="7" t="s">
        <v>32</v>
      </c>
      <c r="G1346" s="7">
        <v>1</v>
      </c>
      <c r="H1346" s="7" t="s">
        <v>32</v>
      </c>
    </row>
    <row r="1347" spans="1:8" ht="14.25" customHeight="1" x14ac:dyDescent="0.3">
      <c r="A1347" s="7" t="s">
        <v>3360</v>
      </c>
      <c r="B1347" s="7">
        <v>18.87</v>
      </c>
      <c r="C1347" s="7">
        <v>8.06</v>
      </c>
      <c r="D1347" s="7" t="s">
        <v>32</v>
      </c>
      <c r="E1347" s="7" t="s">
        <v>32</v>
      </c>
      <c r="F1347" s="7" t="s">
        <v>32</v>
      </c>
      <c r="G1347" s="7" t="s">
        <v>37</v>
      </c>
      <c r="H1347" s="7" t="s">
        <v>32</v>
      </c>
    </row>
    <row r="1348" spans="1:8" ht="14.25" customHeight="1" x14ac:dyDescent="0.3">
      <c r="A1348" s="7" t="s">
        <v>3362</v>
      </c>
      <c r="B1348" s="7">
        <v>32.299999999999997</v>
      </c>
      <c r="C1348" s="7">
        <v>6.74</v>
      </c>
      <c r="D1348" s="7" t="s">
        <v>39</v>
      </c>
      <c r="E1348" s="7" t="s">
        <v>32</v>
      </c>
      <c r="F1348" s="7" t="s">
        <v>32</v>
      </c>
      <c r="G1348" s="7">
        <v>1</v>
      </c>
      <c r="H1348" s="7" t="s">
        <v>32</v>
      </c>
    </row>
    <row r="1349" spans="1:8" ht="14.25" customHeight="1" x14ac:dyDescent="0.3">
      <c r="A1349" s="7" t="s">
        <v>3365</v>
      </c>
      <c r="B1349" s="7">
        <v>22.64</v>
      </c>
      <c r="C1349" s="7">
        <v>6.54</v>
      </c>
      <c r="D1349" s="7" t="s">
        <v>39</v>
      </c>
      <c r="E1349" s="7" t="s">
        <v>32</v>
      </c>
      <c r="F1349" s="7" t="s">
        <v>32</v>
      </c>
      <c r="G1349" s="7">
        <v>2</v>
      </c>
      <c r="H1349" s="7" t="s">
        <v>32</v>
      </c>
    </row>
    <row r="1350" spans="1:8" ht="14.25" customHeight="1" x14ac:dyDescent="0.3">
      <c r="A1350" s="7" t="s">
        <v>3368</v>
      </c>
      <c r="B1350" s="7">
        <v>28.69</v>
      </c>
      <c r="C1350" s="7">
        <v>5.4</v>
      </c>
      <c r="D1350" s="7" t="s">
        <v>32</v>
      </c>
      <c r="E1350" s="7" t="s">
        <v>32</v>
      </c>
      <c r="F1350" s="7" t="s">
        <v>32</v>
      </c>
      <c r="G1350" s="7" t="s">
        <v>37</v>
      </c>
      <c r="H1350" s="7" t="s">
        <v>32</v>
      </c>
    </row>
    <row r="1351" spans="1:8" ht="14.25" customHeight="1" x14ac:dyDescent="0.3">
      <c r="A1351" s="7" t="s">
        <v>3370</v>
      </c>
      <c r="B1351" s="7">
        <v>28.16</v>
      </c>
      <c r="C1351" s="7">
        <v>5.58</v>
      </c>
      <c r="D1351" s="7" t="s">
        <v>39</v>
      </c>
      <c r="E1351" s="7" t="s">
        <v>32</v>
      </c>
      <c r="F1351" s="7" t="s">
        <v>32</v>
      </c>
      <c r="G1351" s="7" t="s">
        <v>37</v>
      </c>
      <c r="H1351" s="7" t="s">
        <v>32</v>
      </c>
    </row>
    <row r="1352" spans="1:8" ht="14.25" customHeight="1" x14ac:dyDescent="0.3">
      <c r="A1352" s="7" t="s">
        <v>3373</v>
      </c>
      <c r="B1352" s="7">
        <v>45.54</v>
      </c>
      <c r="C1352" s="7">
        <v>5.84</v>
      </c>
      <c r="D1352" s="7" t="s">
        <v>32</v>
      </c>
      <c r="E1352" s="7" t="s">
        <v>32</v>
      </c>
      <c r="F1352" s="7" t="s">
        <v>99</v>
      </c>
      <c r="G1352" s="7">
        <v>1</v>
      </c>
      <c r="H1352" s="7" t="s">
        <v>32</v>
      </c>
    </row>
    <row r="1353" spans="1:8" ht="14.25" customHeight="1" x14ac:dyDescent="0.3">
      <c r="A1353" s="7" t="s">
        <v>3375</v>
      </c>
      <c r="B1353" s="7">
        <v>28.7</v>
      </c>
      <c r="C1353" s="7">
        <v>4.2</v>
      </c>
      <c r="D1353" s="7" t="s">
        <v>32</v>
      </c>
      <c r="E1353" s="7" t="s">
        <v>32</v>
      </c>
      <c r="F1353" s="7" t="s">
        <v>32</v>
      </c>
      <c r="G1353" s="7" t="s">
        <v>37</v>
      </c>
      <c r="H1353" s="7" t="s">
        <v>32</v>
      </c>
    </row>
    <row r="1354" spans="1:8" ht="14.25" customHeight="1" x14ac:dyDescent="0.3">
      <c r="A1354" s="7" t="s">
        <v>3378</v>
      </c>
      <c r="B1354" s="7">
        <v>27.74</v>
      </c>
      <c r="C1354" s="7">
        <v>6.06</v>
      </c>
      <c r="D1354" s="7" t="s">
        <v>39</v>
      </c>
      <c r="E1354" s="7" t="s">
        <v>32</v>
      </c>
      <c r="F1354" s="7" t="s">
        <v>32</v>
      </c>
      <c r="G1354" s="7" t="s">
        <v>37</v>
      </c>
      <c r="H1354" s="7" t="s">
        <v>32</v>
      </c>
    </row>
    <row r="1355" spans="1:8" ht="14.25" customHeight="1" x14ac:dyDescent="0.3">
      <c r="A1355" s="7" t="s">
        <v>3381</v>
      </c>
      <c r="B1355" s="7">
        <v>36.954999999999998</v>
      </c>
      <c r="C1355" s="7">
        <v>7.57</v>
      </c>
      <c r="D1355" s="7" t="s">
        <v>32</v>
      </c>
      <c r="E1355" s="7" t="s">
        <v>32</v>
      </c>
      <c r="F1355" s="7" t="s">
        <v>32</v>
      </c>
      <c r="G1355" s="7" t="s">
        <v>37</v>
      </c>
      <c r="H1355" s="7" t="s">
        <v>32</v>
      </c>
    </row>
    <row r="1356" spans="1:8" ht="14.25" customHeight="1" x14ac:dyDescent="0.3">
      <c r="A1356" s="7" t="s">
        <v>3386</v>
      </c>
      <c r="B1356" s="7">
        <v>30.69</v>
      </c>
      <c r="C1356" s="7">
        <v>6.15</v>
      </c>
      <c r="D1356" s="7" t="s">
        <v>32</v>
      </c>
      <c r="E1356" s="7" t="s">
        <v>32</v>
      </c>
      <c r="F1356" s="7" t="s">
        <v>32</v>
      </c>
      <c r="G1356" s="7" t="s">
        <v>37</v>
      </c>
      <c r="H1356" s="7" t="s">
        <v>32</v>
      </c>
    </row>
    <row r="1357" spans="1:8" ht="14.25" customHeight="1" x14ac:dyDescent="0.3">
      <c r="A1357" s="7" t="s">
        <v>3388</v>
      </c>
      <c r="B1357" s="7">
        <v>24.984999999999999</v>
      </c>
      <c r="C1357" s="7">
        <v>4.5599999999999996</v>
      </c>
      <c r="D1357" s="7" t="s">
        <v>32</v>
      </c>
      <c r="E1357" s="7" t="s">
        <v>32</v>
      </c>
      <c r="F1357" s="7" t="s">
        <v>32</v>
      </c>
      <c r="G1357" s="7" t="s">
        <v>37</v>
      </c>
      <c r="H1357" s="7" t="s">
        <v>32</v>
      </c>
    </row>
    <row r="1358" spans="1:8" ht="14.25" customHeight="1" x14ac:dyDescent="0.3">
      <c r="A1358" s="7" t="s">
        <v>3391</v>
      </c>
      <c r="B1358" s="7">
        <v>39.42</v>
      </c>
      <c r="C1358" s="7">
        <v>4.72</v>
      </c>
      <c r="D1358" s="7" t="s">
        <v>39</v>
      </c>
      <c r="E1358" s="7" t="s">
        <v>32</v>
      </c>
      <c r="F1358" s="7" t="s">
        <v>32</v>
      </c>
      <c r="G1358" s="7">
        <v>1</v>
      </c>
      <c r="H1358" s="7" t="s">
        <v>32</v>
      </c>
    </row>
    <row r="1359" spans="1:8" ht="14.25" customHeight="1" x14ac:dyDescent="0.3">
      <c r="A1359" s="7" t="s">
        <v>3394</v>
      </c>
      <c r="B1359" s="7">
        <v>16.8</v>
      </c>
      <c r="C1359" s="7">
        <v>7.98</v>
      </c>
      <c r="D1359" s="7" t="s">
        <v>32</v>
      </c>
      <c r="E1359" s="7" t="s">
        <v>32</v>
      </c>
      <c r="F1359" s="7" t="s">
        <v>32</v>
      </c>
      <c r="G1359" s="7" t="s">
        <v>37</v>
      </c>
      <c r="H1359" s="7" t="s">
        <v>32</v>
      </c>
    </row>
    <row r="1360" spans="1:8" ht="14.25" customHeight="1" x14ac:dyDescent="0.3">
      <c r="A1360" s="7" t="s">
        <v>3397</v>
      </c>
      <c r="B1360" s="7">
        <v>23.274999999999999</v>
      </c>
      <c r="C1360" s="7">
        <v>6.26</v>
      </c>
      <c r="D1360" s="7" t="s">
        <v>39</v>
      </c>
      <c r="E1360" s="7" t="s">
        <v>32</v>
      </c>
      <c r="F1360" s="7" t="s">
        <v>99</v>
      </c>
      <c r="G1360" s="7">
        <v>1</v>
      </c>
      <c r="H1360" s="7" t="s">
        <v>32</v>
      </c>
    </row>
    <row r="1361" spans="1:8" ht="14.25" customHeight="1" x14ac:dyDescent="0.3">
      <c r="A1361" s="7" t="s">
        <v>3399</v>
      </c>
      <c r="B1361" s="7">
        <v>22.8</v>
      </c>
      <c r="C1361" s="7">
        <v>4.29</v>
      </c>
      <c r="D1361" s="7" t="s">
        <v>39</v>
      </c>
      <c r="E1361" s="7" t="s">
        <v>32</v>
      </c>
      <c r="F1361" s="7" t="s">
        <v>99</v>
      </c>
      <c r="G1361" s="7">
        <v>1</v>
      </c>
      <c r="H1361" s="7" t="s">
        <v>32</v>
      </c>
    </row>
    <row r="1362" spans="1:8" ht="14.25" customHeight="1" x14ac:dyDescent="0.3">
      <c r="A1362" s="7" t="s">
        <v>3402</v>
      </c>
      <c r="B1362" s="7">
        <v>24.3</v>
      </c>
      <c r="C1362" s="7">
        <v>5.43</v>
      </c>
      <c r="D1362" s="7" t="s">
        <v>32</v>
      </c>
      <c r="E1362" s="7" t="s">
        <v>32</v>
      </c>
      <c r="F1362" s="7" t="s">
        <v>32</v>
      </c>
      <c r="G1362" s="7">
        <v>2</v>
      </c>
      <c r="H1362" s="7" t="s">
        <v>32</v>
      </c>
    </row>
    <row r="1363" spans="1:8" ht="14.25" customHeight="1" x14ac:dyDescent="0.3">
      <c r="A1363" s="7" t="s">
        <v>3405</v>
      </c>
      <c r="B1363" s="7">
        <v>25.13</v>
      </c>
      <c r="C1363" s="7">
        <v>8</v>
      </c>
      <c r="D1363" s="7" t="s">
        <v>39</v>
      </c>
      <c r="E1363" s="7" t="s">
        <v>32</v>
      </c>
      <c r="F1363" s="7" t="s">
        <v>32</v>
      </c>
      <c r="G1363" s="7">
        <v>1</v>
      </c>
      <c r="H1363" s="7" t="s">
        <v>32</v>
      </c>
    </row>
    <row r="1364" spans="1:8" ht="14.25" customHeight="1" x14ac:dyDescent="0.3">
      <c r="A1364" s="7" t="s">
        <v>3407</v>
      </c>
      <c r="B1364" s="7">
        <v>22.72</v>
      </c>
      <c r="C1364" s="7">
        <v>9.9600000000000009</v>
      </c>
      <c r="D1364" s="7" t="s">
        <v>39</v>
      </c>
      <c r="E1364" s="7" t="s">
        <v>32</v>
      </c>
      <c r="F1364" s="7" t="s">
        <v>32</v>
      </c>
      <c r="G1364" s="7">
        <v>2</v>
      </c>
      <c r="H1364" s="7" t="s">
        <v>32</v>
      </c>
    </row>
    <row r="1365" spans="1:8" ht="14.25" customHeight="1" x14ac:dyDescent="0.3">
      <c r="A1365" s="7" t="s">
        <v>3410</v>
      </c>
      <c r="B1365" s="7">
        <v>32.6</v>
      </c>
      <c r="C1365" s="7">
        <v>6.8</v>
      </c>
      <c r="D1365" s="7" t="s">
        <v>39</v>
      </c>
      <c r="E1365" s="7" t="s">
        <v>32</v>
      </c>
      <c r="F1365" s="7" t="s">
        <v>32</v>
      </c>
      <c r="G1365" s="7" t="s">
        <v>37</v>
      </c>
      <c r="H1365" s="7" t="s">
        <v>32</v>
      </c>
    </row>
    <row r="1366" spans="1:8" ht="14.25" customHeight="1" x14ac:dyDescent="0.3">
      <c r="A1366" s="7" t="s">
        <v>3413</v>
      </c>
      <c r="B1366" s="7">
        <v>17.28</v>
      </c>
      <c r="C1366" s="7">
        <v>6.22</v>
      </c>
      <c r="D1366" s="7" t="s">
        <v>39</v>
      </c>
      <c r="E1366" s="7" t="s">
        <v>32</v>
      </c>
      <c r="F1366" s="7" t="s">
        <v>32</v>
      </c>
      <c r="G1366" s="7">
        <v>2</v>
      </c>
      <c r="H1366" s="7" t="s">
        <v>32</v>
      </c>
    </row>
    <row r="1367" spans="1:8" ht="14.25" customHeight="1" x14ac:dyDescent="0.3">
      <c r="A1367" s="7" t="s">
        <v>3416</v>
      </c>
      <c r="B1367" s="7">
        <v>27.92</v>
      </c>
      <c r="C1367" s="7">
        <v>5.79</v>
      </c>
      <c r="D1367" s="7" t="s">
        <v>32</v>
      </c>
      <c r="E1367" s="7" t="s">
        <v>32</v>
      </c>
      <c r="F1367" s="7" t="s">
        <v>32</v>
      </c>
      <c r="G1367" s="7">
        <v>1</v>
      </c>
      <c r="H1367" s="7" t="s">
        <v>32</v>
      </c>
    </row>
    <row r="1368" spans="1:8" ht="14.25" customHeight="1" x14ac:dyDescent="0.3">
      <c r="A1368" s="7" t="s">
        <v>3418</v>
      </c>
      <c r="B1368" s="7">
        <v>38.284999999999997</v>
      </c>
      <c r="C1368" s="7">
        <v>5.41</v>
      </c>
      <c r="D1368" s="7" t="s">
        <v>32</v>
      </c>
      <c r="E1368" s="7" t="s">
        <v>32</v>
      </c>
      <c r="F1368" s="7" t="s">
        <v>32</v>
      </c>
      <c r="G1368" s="7" t="s">
        <v>37</v>
      </c>
      <c r="H1368" s="7" t="s">
        <v>32</v>
      </c>
    </row>
    <row r="1369" spans="1:8" ht="14.25" customHeight="1" x14ac:dyDescent="0.3">
      <c r="A1369" s="7" t="s">
        <v>3421</v>
      </c>
      <c r="B1369" s="7">
        <v>16.48</v>
      </c>
      <c r="C1369" s="7">
        <v>11.05</v>
      </c>
      <c r="D1369" s="7" t="s">
        <v>32</v>
      </c>
      <c r="E1369" s="7" t="s">
        <v>32</v>
      </c>
      <c r="F1369" s="7" t="s">
        <v>32</v>
      </c>
      <c r="G1369" s="7" t="s">
        <v>37</v>
      </c>
      <c r="H1369" s="7" t="s">
        <v>32</v>
      </c>
    </row>
    <row r="1370" spans="1:8" ht="14.25" customHeight="1" x14ac:dyDescent="0.3">
      <c r="A1370" s="7" t="s">
        <v>3423</v>
      </c>
      <c r="B1370" s="7">
        <v>38.57</v>
      </c>
      <c r="C1370" s="7">
        <v>6.27</v>
      </c>
      <c r="D1370" s="7" t="s">
        <v>32</v>
      </c>
      <c r="E1370" s="7" t="s">
        <v>32</v>
      </c>
      <c r="F1370" s="7" t="s">
        <v>32</v>
      </c>
      <c r="G1370" s="7" t="s">
        <v>37</v>
      </c>
      <c r="H1370" s="7" t="s">
        <v>32</v>
      </c>
    </row>
    <row r="1371" spans="1:8" ht="14.25" customHeight="1" x14ac:dyDescent="0.3">
      <c r="A1371" s="7" t="s">
        <v>3426</v>
      </c>
      <c r="B1371" s="7">
        <v>43.85</v>
      </c>
      <c r="C1371" s="7">
        <v>4.7699999999999996</v>
      </c>
      <c r="D1371" s="7" t="s">
        <v>39</v>
      </c>
      <c r="E1371" s="7" t="s">
        <v>32</v>
      </c>
      <c r="F1371" s="7" t="s">
        <v>32</v>
      </c>
      <c r="G1371" s="7" t="s">
        <v>37</v>
      </c>
      <c r="H1371" s="7" t="s">
        <v>32</v>
      </c>
    </row>
    <row r="1372" spans="1:8" ht="14.25" customHeight="1" x14ac:dyDescent="0.3">
      <c r="A1372" s="7" t="s">
        <v>3429</v>
      </c>
      <c r="B1372" s="7">
        <v>30.11</v>
      </c>
      <c r="C1372" s="7">
        <v>4.08</v>
      </c>
      <c r="D1372" s="7" t="s">
        <v>32</v>
      </c>
      <c r="E1372" s="7" t="s">
        <v>32</v>
      </c>
      <c r="F1372" s="7" t="s">
        <v>32</v>
      </c>
      <c r="G1372" s="7" t="s">
        <v>37</v>
      </c>
      <c r="H1372" s="7" t="s">
        <v>32</v>
      </c>
    </row>
    <row r="1373" spans="1:8" ht="14.25" customHeight="1" x14ac:dyDescent="0.3">
      <c r="A1373" s="7" t="s">
        <v>3433</v>
      </c>
      <c r="B1373" s="7">
        <v>31.59</v>
      </c>
      <c r="C1373" s="7">
        <v>6.01</v>
      </c>
      <c r="D1373" s="7" t="s">
        <v>32</v>
      </c>
      <c r="E1373" s="7" t="s">
        <v>32</v>
      </c>
      <c r="F1373" s="7" t="s">
        <v>32</v>
      </c>
      <c r="G1373" s="7" t="s">
        <v>37</v>
      </c>
      <c r="H1373" s="7" t="s">
        <v>32</v>
      </c>
    </row>
    <row r="1374" spans="1:8" ht="14.25" customHeight="1" x14ac:dyDescent="0.3">
      <c r="A1374" s="7" t="s">
        <v>3435</v>
      </c>
      <c r="B1374" s="7">
        <v>40.15</v>
      </c>
      <c r="C1374" s="7">
        <v>11.84</v>
      </c>
      <c r="D1374" s="7" t="s">
        <v>32</v>
      </c>
      <c r="E1374" s="7" t="s">
        <v>32</v>
      </c>
      <c r="F1374" s="7" t="s">
        <v>32</v>
      </c>
      <c r="G1374" s="7" t="s">
        <v>37</v>
      </c>
      <c r="H1374" s="7" t="s">
        <v>32</v>
      </c>
    </row>
    <row r="1375" spans="1:8" ht="14.25" customHeight="1" x14ac:dyDescent="0.3">
      <c r="A1375" s="7" t="s">
        <v>3438</v>
      </c>
      <c r="B1375" s="7">
        <v>40.700000000000003</v>
      </c>
      <c r="C1375" s="7">
        <v>6.27</v>
      </c>
      <c r="D1375" s="7" t="s">
        <v>39</v>
      </c>
      <c r="E1375" s="7" t="s">
        <v>32</v>
      </c>
      <c r="F1375" s="7" t="s">
        <v>99</v>
      </c>
      <c r="G1375" s="7">
        <v>1</v>
      </c>
      <c r="H1375" s="7" t="s">
        <v>32</v>
      </c>
    </row>
    <row r="1376" spans="1:8" ht="14.25" customHeight="1" x14ac:dyDescent="0.3">
      <c r="A1376" s="7" t="s">
        <v>3440</v>
      </c>
      <c r="B1376" s="7">
        <v>40.76</v>
      </c>
      <c r="C1376" s="7">
        <v>5.28</v>
      </c>
      <c r="D1376" s="7" t="s">
        <v>32</v>
      </c>
      <c r="E1376" s="7" t="s">
        <v>32</v>
      </c>
      <c r="F1376" s="7" t="s">
        <v>32</v>
      </c>
      <c r="G1376" s="7" t="s">
        <v>37</v>
      </c>
      <c r="H1376" s="7" t="s">
        <v>32</v>
      </c>
    </row>
    <row r="1377" spans="1:8" ht="14.25" customHeight="1" x14ac:dyDescent="0.3">
      <c r="A1377" s="7" t="s">
        <v>3442</v>
      </c>
      <c r="B1377" s="7">
        <v>29.7</v>
      </c>
      <c r="C1377" s="7">
        <v>7.03</v>
      </c>
      <c r="D1377" s="7" t="s">
        <v>32</v>
      </c>
      <c r="E1377" s="7" t="s">
        <v>32</v>
      </c>
      <c r="F1377" s="7" t="s">
        <v>32</v>
      </c>
      <c r="G1377" s="7" t="s">
        <v>37</v>
      </c>
      <c r="H1377" s="7" t="s">
        <v>32</v>
      </c>
    </row>
    <row r="1378" spans="1:8" ht="14.25" customHeight="1" x14ac:dyDescent="0.3">
      <c r="A1378" s="7" t="s">
        <v>3445</v>
      </c>
      <c r="B1378" s="7">
        <v>40.58</v>
      </c>
      <c r="C1378" s="7">
        <v>5.32</v>
      </c>
      <c r="D1378" s="7" t="s">
        <v>39</v>
      </c>
      <c r="E1378" s="7" t="s">
        <v>32</v>
      </c>
      <c r="F1378" s="7" t="s">
        <v>99</v>
      </c>
      <c r="G1378" s="7">
        <v>1</v>
      </c>
      <c r="H1378" s="7" t="s">
        <v>32</v>
      </c>
    </row>
    <row r="1379" spans="1:8" ht="14.25" customHeight="1" x14ac:dyDescent="0.3">
      <c r="A1379" s="7" t="s">
        <v>3447</v>
      </c>
      <c r="B1379" s="7">
        <v>33.06</v>
      </c>
      <c r="C1379" s="7">
        <v>9.59</v>
      </c>
      <c r="D1379" s="7" t="s">
        <v>39</v>
      </c>
      <c r="E1379" s="7" t="s">
        <v>32</v>
      </c>
      <c r="F1379" s="7" t="s">
        <v>32</v>
      </c>
      <c r="G1379" s="7" t="s">
        <v>37</v>
      </c>
      <c r="H1379" s="7" t="s">
        <v>32</v>
      </c>
    </row>
    <row r="1380" spans="1:8" ht="14.25" customHeight="1" x14ac:dyDescent="0.3">
      <c r="A1380" s="7" t="s">
        <v>3450</v>
      </c>
      <c r="B1380" s="7">
        <v>26.62</v>
      </c>
      <c r="C1380" s="7">
        <v>6.15</v>
      </c>
      <c r="D1380" s="7" t="s">
        <v>39</v>
      </c>
      <c r="E1380" s="7" t="s">
        <v>32</v>
      </c>
      <c r="F1380" s="7" t="s">
        <v>32</v>
      </c>
      <c r="G1380" s="7" t="s">
        <v>37</v>
      </c>
      <c r="H1380" s="7" t="s">
        <v>32</v>
      </c>
    </row>
    <row r="1381" spans="1:8" ht="14.25" customHeight="1" x14ac:dyDescent="0.3">
      <c r="A1381" s="7" t="s">
        <v>3452</v>
      </c>
      <c r="B1381" s="7">
        <v>37.1</v>
      </c>
      <c r="C1381" s="7">
        <v>11.08</v>
      </c>
      <c r="D1381" s="7" t="s">
        <v>32</v>
      </c>
      <c r="E1381" s="7" t="s">
        <v>32</v>
      </c>
      <c r="F1381" s="7" t="s">
        <v>32</v>
      </c>
      <c r="G1381" s="7" t="s">
        <v>37</v>
      </c>
      <c r="H1381" s="7" t="s">
        <v>32</v>
      </c>
    </row>
    <row r="1382" spans="1:8" ht="14.25" customHeight="1" x14ac:dyDescent="0.3">
      <c r="A1382" s="7" t="s">
        <v>3455</v>
      </c>
      <c r="B1382" s="7">
        <v>18.28</v>
      </c>
      <c r="C1382" s="7">
        <v>7.95</v>
      </c>
      <c r="D1382" s="7" t="s">
        <v>32</v>
      </c>
      <c r="E1382" s="7" t="s">
        <v>32</v>
      </c>
      <c r="F1382" s="7" t="s">
        <v>32</v>
      </c>
      <c r="G1382" s="7" t="s">
        <v>37</v>
      </c>
      <c r="H1382" s="7" t="s">
        <v>32</v>
      </c>
    </row>
    <row r="1383" spans="1:8" ht="14.25" customHeight="1" x14ac:dyDescent="0.3">
      <c r="A1383" s="7" t="s">
        <v>3457</v>
      </c>
      <c r="B1383" s="7">
        <v>35.814999999999998</v>
      </c>
      <c r="C1383" s="7">
        <v>6.23</v>
      </c>
      <c r="D1383" s="7" t="s">
        <v>32</v>
      </c>
      <c r="E1383" s="7" t="s">
        <v>32</v>
      </c>
      <c r="F1383" s="7" t="s">
        <v>32</v>
      </c>
      <c r="G1383" s="7" t="s">
        <v>37</v>
      </c>
      <c r="H1383" s="7" t="s">
        <v>32</v>
      </c>
    </row>
    <row r="1384" spans="1:8" ht="14.25" customHeight="1" x14ac:dyDescent="0.3">
      <c r="A1384" s="7" t="s">
        <v>3460</v>
      </c>
      <c r="B1384" s="7">
        <v>30.69</v>
      </c>
      <c r="C1384" s="7">
        <v>6.5</v>
      </c>
      <c r="D1384" s="7" t="s">
        <v>32</v>
      </c>
      <c r="E1384" s="7" t="s">
        <v>32</v>
      </c>
      <c r="F1384" s="7" t="s">
        <v>32</v>
      </c>
      <c r="G1384" s="7" t="s">
        <v>37</v>
      </c>
      <c r="H1384" s="7" t="s">
        <v>32</v>
      </c>
    </row>
    <row r="1385" spans="1:8" ht="14.25" customHeight="1" x14ac:dyDescent="0.3">
      <c r="A1385" s="7" t="s">
        <v>3462</v>
      </c>
      <c r="B1385" s="7">
        <v>26.125</v>
      </c>
      <c r="C1385" s="7">
        <v>5.22</v>
      </c>
      <c r="D1385" s="7" t="s">
        <v>32</v>
      </c>
      <c r="E1385" s="7" t="s">
        <v>32</v>
      </c>
      <c r="F1385" s="7" t="s">
        <v>32</v>
      </c>
      <c r="G1385" s="7" t="s">
        <v>37</v>
      </c>
      <c r="H1385" s="7" t="s">
        <v>32</v>
      </c>
    </row>
    <row r="1386" spans="1:8" ht="14.25" customHeight="1" x14ac:dyDescent="0.3">
      <c r="A1386" s="7" t="s">
        <v>3465</v>
      </c>
      <c r="B1386" s="7">
        <v>34.58</v>
      </c>
      <c r="C1386" s="7">
        <v>6.3</v>
      </c>
      <c r="D1386" s="7" t="s">
        <v>32</v>
      </c>
      <c r="E1386" s="7" t="s">
        <v>32</v>
      </c>
      <c r="F1386" s="7" t="s">
        <v>99</v>
      </c>
      <c r="G1386" s="7">
        <v>1</v>
      </c>
      <c r="H1386" s="7" t="s">
        <v>32</v>
      </c>
    </row>
    <row r="1387" spans="1:8" ht="14.25" customHeight="1" x14ac:dyDescent="0.3">
      <c r="A1387" s="7" t="s">
        <v>3467</v>
      </c>
      <c r="B1387" s="7">
        <v>27.4</v>
      </c>
      <c r="C1387" s="7">
        <v>8.84</v>
      </c>
      <c r="D1387" s="7" t="s">
        <v>32</v>
      </c>
      <c r="E1387" s="7" t="s">
        <v>32</v>
      </c>
      <c r="F1387" s="7" t="s">
        <v>32</v>
      </c>
      <c r="G1387" s="7" t="s">
        <v>37</v>
      </c>
      <c r="H1387" s="7" t="s">
        <v>32</v>
      </c>
    </row>
    <row r="1388" spans="1:8" ht="14.25" customHeight="1" x14ac:dyDescent="0.3">
      <c r="A1388" s="7" t="s">
        <v>3470</v>
      </c>
      <c r="B1388" s="7">
        <v>27.53</v>
      </c>
      <c r="C1388" s="7">
        <v>4.1100000000000003</v>
      </c>
      <c r="D1388" s="7" t="s">
        <v>32</v>
      </c>
      <c r="E1388" s="7" t="s">
        <v>32</v>
      </c>
      <c r="F1388" s="7" t="s">
        <v>32</v>
      </c>
      <c r="G1388" s="7">
        <v>1</v>
      </c>
      <c r="H1388" s="7" t="s">
        <v>32</v>
      </c>
    </row>
    <row r="1389" spans="1:8" ht="14.25" customHeight="1" x14ac:dyDescent="0.3">
      <c r="A1389" s="7" t="s">
        <v>3472</v>
      </c>
      <c r="B1389" s="7">
        <v>33</v>
      </c>
      <c r="C1389" s="7">
        <v>4.57</v>
      </c>
      <c r="D1389" s="7" t="s">
        <v>32</v>
      </c>
      <c r="E1389" s="7" t="s">
        <v>32</v>
      </c>
      <c r="F1389" s="7" t="s">
        <v>32</v>
      </c>
      <c r="G1389" s="7" t="s">
        <v>37</v>
      </c>
      <c r="H1389" s="7" t="s">
        <v>32</v>
      </c>
    </row>
    <row r="1390" spans="1:8" ht="14.25" customHeight="1" x14ac:dyDescent="0.3">
      <c r="A1390" s="7" t="s">
        <v>3475</v>
      </c>
      <c r="B1390" s="7">
        <v>25.78</v>
      </c>
      <c r="C1390" s="7">
        <v>11.06</v>
      </c>
      <c r="D1390" s="7" t="s">
        <v>39</v>
      </c>
      <c r="E1390" s="7" t="s">
        <v>32</v>
      </c>
      <c r="F1390" s="7" t="s">
        <v>32</v>
      </c>
      <c r="G1390" s="7" t="s">
        <v>37</v>
      </c>
      <c r="H1390" s="7" t="s">
        <v>32</v>
      </c>
    </row>
    <row r="1391" spans="1:8" ht="14.25" customHeight="1" x14ac:dyDescent="0.3">
      <c r="A1391" s="7" t="s">
        <v>3477</v>
      </c>
      <c r="B1391" s="7">
        <v>22.66</v>
      </c>
      <c r="C1391" s="7">
        <v>10.68</v>
      </c>
      <c r="D1391" s="7" t="s">
        <v>32</v>
      </c>
      <c r="E1391" s="7" t="s">
        <v>32</v>
      </c>
      <c r="F1391" s="7" t="s">
        <v>32</v>
      </c>
      <c r="G1391" s="7" t="s">
        <v>37</v>
      </c>
      <c r="H1391" s="7" t="s">
        <v>32</v>
      </c>
    </row>
    <row r="1392" spans="1:8" ht="14.25" customHeight="1" x14ac:dyDescent="0.3">
      <c r="A1392" s="7" t="s">
        <v>3480</v>
      </c>
      <c r="B1392" s="7">
        <v>38.81</v>
      </c>
      <c r="C1392" s="7">
        <v>6.14</v>
      </c>
      <c r="D1392" s="7" t="s">
        <v>39</v>
      </c>
      <c r="E1392" s="7" t="s">
        <v>32</v>
      </c>
      <c r="F1392" s="7" t="s">
        <v>32</v>
      </c>
      <c r="G1392" s="7">
        <v>1</v>
      </c>
      <c r="H1392" s="7" t="s">
        <v>32</v>
      </c>
    </row>
    <row r="1393" spans="1:8" ht="14.25" customHeight="1" x14ac:dyDescent="0.3">
      <c r="A1393" s="7" t="s">
        <v>3482</v>
      </c>
      <c r="B1393" s="7">
        <v>38.51</v>
      </c>
      <c r="C1393" s="7">
        <v>5.45</v>
      </c>
      <c r="D1393" s="7" t="s">
        <v>39</v>
      </c>
      <c r="E1393" s="7" t="s">
        <v>32</v>
      </c>
      <c r="F1393" s="7" t="s">
        <v>32</v>
      </c>
      <c r="G1393" s="7" t="s">
        <v>37</v>
      </c>
      <c r="H1393" s="7" t="s">
        <v>32</v>
      </c>
    </row>
    <row r="1394" spans="1:8" ht="14.25" customHeight="1" x14ac:dyDescent="0.3">
      <c r="A1394" s="7" t="s">
        <v>3485</v>
      </c>
      <c r="B1394" s="7">
        <v>22.98</v>
      </c>
      <c r="C1394" s="7">
        <v>6.14</v>
      </c>
      <c r="D1394" s="7" t="s">
        <v>39</v>
      </c>
      <c r="E1394" s="7" t="s">
        <v>32</v>
      </c>
      <c r="F1394" s="7" t="s">
        <v>32</v>
      </c>
      <c r="G1394" s="7" t="s">
        <v>37</v>
      </c>
      <c r="H1394" s="7" t="s">
        <v>32</v>
      </c>
    </row>
    <row r="1395" spans="1:8" ht="14.25" customHeight="1" x14ac:dyDescent="0.3">
      <c r="A1395" s="7" t="s">
        <v>3487</v>
      </c>
      <c r="B1395" s="7">
        <v>15.65</v>
      </c>
      <c r="C1395" s="7">
        <v>7.85</v>
      </c>
      <c r="D1395" s="7" t="s">
        <v>32</v>
      </c>
      <c r="E1395" s="7" t="s">
        <v>32</v>
      </c>
      <c r="F1395" s="7" t="s">
        <v>32</v>
      </c>
      <c r="G1395" s="7" t="s">
        <v>37</v>
      </c>
      <c r="H1395" s="7" t="s">
        <v>32</v>
      </c>
    </row>
    <row r="1396" spans="1:8" ht="14.25" customHeight="1" x14ac:dyDescent="0.3">
      <c r="A1396" s="7" t="s">
        <v>3490</v>
      </c>
      <c r="B1396" s="7">
        <v>39.97</v>
      </c>
      <c r="C1396" s="7">
        <v>4.09</v>
      </c>
      <c r="D1396" s="7" t="s">
        <v>32</v>
      </c>
      <c r="E1396" s="7" t="s">
        <v>32</v>
      </c>
      <c r="F1396" s="7" t="s">
        <v>32</v>
      </c>
      <c r="G1396" s="7">
        <v>1</v>
      </c>
      <c r="H1396" s="7" t="s">
        <v>32</v>
      </c>
    </row>
    <row r="1397" spans="1:8" ht="14.25" customHeight="1" x14ac:dyDescent="0.3">
      <c r="A1397" s="7" t="s">
        <v>3492</v>
      </c>
      <c r="B1397" s="7">
        <v>37.22</v>
      </c>
      <c r="C1397" s="7">
        <v>4.62</v>
      </c>
      <c r="D1397" s="7" t="s">
        <v>32</v>
      </c>
      <c r="E1397" s="7" t="s">
        <v>32</v>
      </c>
      <c r="F1397" s="7" t="s">
        <v>99</v>
      </c>
      <c r="G1397" s="7">
        <v>1</v>
      </c>
      <c r="H1397" s="7" t="s">
        <v>32</v>
      </c>
    </row>
    <row r="1398" spans="1:8" ht="14.25" customHeight="1" x14ac:dyDescent="0.3">
      <c r="A1398" s="7" t="s">
        <v>3495</v>
      </c>
      <c r="B1398" s="7">
        <v>41.325000000000003</v>
      </c>
      <c r="C1398" s="7">
        <v>5.77</v>
      </c>
      <c r="D1398" s="7" t="s">
        <v>32</v>
      </c>
      <c r="E1398" s="7" t="s">
        <v>32</v>
      </c>
      <c r="F1398" s="7" t="s">
        <v>32</v>
      </c>
      <c r="G1398" s="7" t="s">
        <v>37</v>
      </c>
      <c r="H1398" s="7" t="s">
        <v>32</v>
      </c>
    </row>
    <row r="1399" spans="1:8" ht="14.25" customHeight="1" x14ac:dyDescent="0.3">
      <c r="A1399" s="7" t="s">
        <v>3497</v>
      </c>
      <c r="B1399" s="7">
        <v>40.31</v>
      </c>
      <c r="C1399" s="7">
        <v>5.84</v>
      </c>
      <c r="D1399" s="7" t="s">
        <v>32</v>
      </c>
      <c r="E1399" s="7" t="s">
        <v>32</v>
      </c>
      <c r="F1399" s="7" t="s">
        <v>32</v>
      </c>
      <c r="G1399" s="7" t="s">
        <v>37</v>
      </c>
      <c r="H1399" s="7" t="s">
        <v>32</v>
      </c>
    </row>
    <row r="1400" spans="1:8" ht="14.25" customHeight="1" x14ac:dyDescent="0.3">
      <c r="A1400" s="7" t="s">
        <v>3500</v>
      </c>
      <c r="B1400" s="7">
        <v>29.48</v>
      </c>
      <c r="C1400" s="7">
        <v>4.91</v>
      </c>
      <c r="D1400" s="7" t="s">
        <v>32</v>
      </c>
      <c r="E1400" s="7" t="s">
        <v>32</v>
      </c>
      <c r="F1400" s="7" t="s">
        <v>32</v>
      </c>
      <c r="G1400" s="7" t="s">
        <v>37</v>
      </c>
      <c r="H1400" s="7" t="s">
        <v>32</v>
      </c>
    </row>
    <row r="1401" spans="1:8" ht="14.25" customHeight="1" x14ac:dyDescent="0.3">
      <c r="A1401" s="7" t="s">
        <v>3502</v>
      </c>
      <c r="B1401" s="7">
        <v>33.155000000000001</v>
      </c>
      <c r="C1401" s="7">
        <v>5.07</v>
      </c>
      <c r="D1401" s="7" t="s">
        <v>32</v>
      </c>
      <c r="E1401" s="7" t="s">
        <v>32</v>
      </c>
      <c r="F1401" s="7" t="s">
        <v>32</v>
      </c>
      <c r="G1401" s="7" t="s">
        <v>37</v>
      </c>
      <c r="H1401" s="7" t="s">
        <v>32</v>
      </c>
    </row>
    <row r="1402" spans="1:8" ht="14.25" customHeight="1" x14ac:dyDescent="0.3">
      <c r="A1402" s="7" t="s">
        <v>3505</v>
      </c>
      <c r="B1402" s="7">
        <v>42.85</v>
      </c>
      <c r="C1402" s="7">
        <v>5.81</v>
      </c>
      <c r="D1402" s="7" t="s">
        <v>39</v>
      </c>
      <c r="E1402" s="7" t="s">
        <v>32</v>
      </c>
      <c r="F1402" s="7" t="s">
        <v>32</v>
      </c>
      <c r="G1402" s="7" t="s">
        <v>37</v>
      </c>
      <c r="H1402" s="7" t="s">
        <v>32</v>
      </c>
    </row>
    <row r="1403" spans="1:8" ht="14.25" customHeight="1" x14ac:dyDescent="0.3">
      <c r="A1403" s="7" t="s">
        <v>3507</v>
      </c>
      <c r="B1403" s="7">
        <v>32.340000000000003</v>
      </c>
      <c r="C1403" s="7">
        <v>11.2</v>
      </c>
      <c r="D1403" s="7" t="s">
        <v>32</v>
      </c>
      <c r="E1403" s="7" t="s">
        <v>32</v>
      </c>
      <c r="F1403" s="7" t="s">
        <v>32</v>
      </c>
      <c r="G1403" s="7" t="s">
        <v>37</v>
      </c>
      <c r="H1403" s="7" t="s">
        <v>32</v>
      </c>
    </row>
    <row r="1404" spans="1:8" ht="14.25" customHeight="1" x14ac:dyDescent="0.3">
      <c r="A1404" s="7" t="s">
        <v>3510</v>
      </c>
      <c r="B1404" s="7">
        <v>27.5</v>
      </c>
      <c r="C1404" s="7">
        <v>10.75</v>
      </c>
      <c r="D1404" s="7" t="s">
        <v>32</v>
      </c>
      <c r="E1404" s="7" t="s">
        <v>32</v>
      </c>
      <c r="F1404" s="7" t="s">
        <v>32</v>
      </c>
      <c r="G1404" s="7" t="s">
        <v>37</v>
      </c>
      <c r="H1404" s="7" t="s">
        <v>32</v>
      </c>
    </row>
    <row r="1405" spans="1:8" ht="14.25" customHeight="1" x14ac:dyDescent="0.3">
      <c r="A1405" s="7" t="s">
        <v>3513</v>
      </c>
      <c r="B1405" s="7">
        <v>25.8</v>
      </c>
      <c r="C1405" s="7">
        <v>7.8</v>
      </c>
      <c r="D1405" s="7" t="s">
        <v>32</v>
      </c>
      <c r="E1405" s="7" t="s">
        <v>32</v>
      </c>
      <c r="F1405" s="7" t="s">
        <v>32</v>
      </c>
      <c r="G1405" s="7" t="s">
        <v>37</v>
      </c>
      <c r="H1405" s="7" t="s">
        <v>32</v>
      </c>
    </row>
    <row r="1406" spans="1:8" ht="14.25" customHeight="1" x14ac:dyDescent="0.3">
      <c r="A1406" s="7" t="s">
        <v>3515</v>
      </c>
      <c r="B1406" s="7">
        <v>25</v>
      </c>
      <c r="C1406" s="7">
        <v>7.04</v>
      </c>
      <c r="D1406" s="7" t="s">
        <v>32</v>
      </c>
      <c r="E1406" s="7" t="s">
        <v>32</v>
      </c>
      <c r="F1406" s="7" t="s">
        <v>32</v>
      </c>
      <c r="G1406" s="7" t="s">
        <v>37</v>
      </c>
      <c r="H1406" s="7" t="s">
        <v>32</v>
      </c>
    </row>
    <row r="1407" spans="1:8" ht="14.25" customHeight="1" x14ac:dyDescent="0.3">
      <c r="A1407" s="7" t="s">
        <v>3518</v>
      </c>
      <c r="B1407" s="7">
        <v>41.2</v>
      </c>
      <c r="C1407" s="7">
        <v>4.18</v>
      </c>
      <c r="D1407" s="7" t="s">
        <v>39</v>
      </c>
      <c r="E1407" s="7" t="s">
        <v>32</v>
      </c>
      <c r="F1407" s="7" t="s">
        <v>32</v>
      </c>
      <c r="G1407" s="7" t="s">
        <v>37</v>
      </c>
      <c r="H1407" s="7" t="s">
        <v>32</v>
      </c>
    </row>
    <row r="1408" spans="1:8" ht="14.25" customHeight="1" x14ac:dyDescent="0.3">
      <c r="A1408" s="7" t="s">
        <v>3520</v>
      </c>
      <c r="B1408" s="7">
        <v>17.78</v>
      </c>
      <c r="C1408" s="7">
        <v>8.19</v>
      </c>
      <c r="D1408" s="7" t="s">
        <v>32</v>
      </c>
      <c r="E1408" s="7" t="s">
        <v>32</v>
      </c>
      <c r="F1408" s="7" t="s">
        <v>32</v>
      </c>
      <c r="G1408" s="7" t="s">
        <v>37</v>
      </c>
      <c r="H1408" s="7" t="s">
        <v>32</v>
      </c>
    </row>
    <row r="1409" spans="1:8" ht="14.25" customHeight="1" x14ac:dyDescent="0.3">
      <c r="A1409" s="7" t="s">
        <v>3523</v>
      </c>
      <c r="B1409" s="7">
        <v>40.119999999999997</v>
      </c>
      <c r="C1409" s="7">
        <v>6.22</v>
      </c>
      <c r="D1409" s="7" t="s">
        <v>39</v>
      </c>
      <c r="E1409" s="7" t="s">
        <v>32</v>
      </c>
      <c r="F1409" s="7" t="s">
        <v>99</v>
      </c>
      <c r="G1409" s="7">
        <v>1</v>
      </c>
      <c r="H1409" s="7" t="s">
        <v>32</v>
      </c>
    </row>
    <row r="1410" spans="1:8" ht="14.25" customHeight="1" x14ac:dyDescent="0.3">
      <c r="A1410" s="7" t="s">
        <v>3525</v>
      </c>
      <c r="B1410" s="7">
        <v>19.350000000000001</v>
      </c>
      <c r="C1410" s="7">
        <v>8.2200000000000006</v>
      </c>
      <c r="D1410" s="7" t="s">
        <v>39</v>
      </c>
      <c r="E1410" s="7" t="s">
        <v>32</v>
      </c>
      <c r="F1410" s="7" t="s">
        <v>32</v>
      </c>
      <c r="G1410" s="7" t="s">
        <v>37</v>
      </c>
      <c r="H1410" s="7" t="s">
        <v>32</v>
      </c>
    </row>
    <row r="1411" spans="1:8" ht="14.25" customHeight="1" x14ac:dyDescent="0.3">
      <c r="A1411" s="7" t="s">
        <v>3528</v>
      </c>
      <c r="B1411" s="7">
        <v>36.69</v>
      </c>
      <c r="C1411" s="7">
        <v>6.15</v>
      </c>
      <c r="D1411" s="7" t="s">
        <v>32</v>
      </c>
      <c r="E1411" s="7" t="s">
        <v>32</v>
      </c>
      <c r="F1411" s="7" t="s">
        <v>32</v>
      </c>
      <c r="G1411" s="7" t="s">
        <v>37</v>
      </c>
      <c r="H1411" s="7" t="s">
        <v>32</v>
      </c>
    </row>
    <row r="1412" spans="1:8" ht="14.25" customHeight="1" x14ac:dyDescent="0.3">
      <c r="A1412" s="7" t="s">
        <v>3531</v>
      </c>
      <c r="B1412" s="7">
        <v>28.51</v>
      </c>
      <c r="C1412" s="7">
        <v>5.65</v>
      </c>
      <c r="D1412" s="7" t="s">
        <v>39</v>
      </c>
      <c r="E1412" s="7" t="s">
        <v>32</v>
      </c>
      <c r="F1412" s="7" t="s">
        <v>32</v>
      </c>
      <c r="G1412" s="7">
        <v>1</v>
      </c>
      <c r="H1412" s="7" t="s">
        <v>32</v>
      </c>
    </row>
    <row r="1413" spans="1:8" ht="14.25" customHeight="1" x14ac:dyDescent="0.3">
      <c r="A1413" s="7" t="s">
        <v>3533</v>
      </c>
      <c r="B1413" s="7">
        <v>30.21</v>
      </c>
      <c r="C1413" s="7">
        <v>5.5</v>
      </c>
      <c r="D1413" s="7" t="s">
        <v>32</v>
      </c>
      <c r="E1413" s="7" t="s">
        <v>32</v>
      </c>
      <c r="F1413" s="7" t="s">
        <v>32</v>
      </c>
      <c r="G1413" s="7">
        <v>1</v>
      </c>
      <c r="H1413" s="7" t="s">
        <v>32</v>
      </c>
    </row>
    <row r="1414" spans="1:8" ht="14.25" customHeight="1" x14ac:dyDescent="0.3">
      <c r="A1414" s="7" t="s">
        <v>3536</v>
      </c>
      <c r="B1414" s="7">
        <v>24.33</v>
      </c>
      <c r="C1414" s="7">
        <v>8</v>
      </c>
      <c r="D1414" s="7" t="s">
        <v>32</v>
      </c>
      <c r="E1414" s="7" t="s">
        <v>32</v>
      </c>
      <c r="F1414" s="7" t="s">
        <v>32</v>
      </c>
      <c r="G1414" s="7" t="s">
        <v>37</v>
      </c>
      <c r="H1414" s="7" t="s">
        <v>32</v>
      </c>
    </row>
    <row r="1415" spans="1:8" ht="14.25" customHeight="1" x14ac:dyDescent="0.3">
      <c r="A1415" s="7" t="s">
        <v>3538</v>
      </c>
      <c r="B1415" s="7">
        <v>19.855</v>
      </c>
      <c r="C1415" s="7">
        <v>5.71</v>
      </c>
      <c r="D1415" s="7" t="s">
        <v>39</v>
      </c>
      <c r="E1415" s="7" t="s">
        <v>32</v>
      </c>
      <c r="F1415" s="7" t="s">
        <v>32</v>
      </c>
      <c r="G1415" s="7" t="s">
        <v>37</v>
      </c>
      <c r="H1415" s="7" t="s">
        <v>32</v>
      </c>
    </row>
    <row r="1416" spans="1:8" ht="14.25" customHeight="1" x14ac:dyDescent="0.3">
      <c r="A1416" s="7" t="s">
        <v>3541</v>
      </c>
      <c r="B1416" s="7">
        <v>25.364999999999998</v>
      </c>
      <c r="C1416" s="7">
        <v>11.71</v>
      </c>
      <c r="D1416" s="7" t="s">
        <v>32</v>
      </c>
      <c r="E1416" s="7" t="s">
        <v>32</v>
      </c>
      <c r="F1416" s="7" t="s">
        <v>32</v>
      </c>
      <c r="G1416" s="7" t="s">
        <v>37</v>
      </c>
      <c r="H1416" s="7" t="s">
        <v>32</v>
      </c>
    </row>
    <row r="1417" spans="1:8" ht="14.25" customHeight="1" x14ac:dyDescent="0.3">
      <c r="A1417" s="7" t="s">
        <v>3544</v>
      </c>
      <c r="B1417" s="7">
        <v>29.6</v>
      </c>
      <c r="C1417" s="7">
        <v>6.17</v>
      </c>
      <c r="D1417" s="7" t="s">
        <v>39</v>
      </c>
      <c r="E1417" s="7" t="s">
        <v>32</v>
      </c>
      <c r="F1417" s="7" t="s">
        <v>99</v>
      </c>
      <c r="G1417" s="7">
        <v>1</v>
      </c>
      <c r="H1417" s="7" t="s">
        <v>32</v>
      </c>
    </row>
    <row r="1418" spans="1:8" ht="14.25" customHeight="1" x14ac:dyDescent="0.3">
      <c r="A1418" s="7" t="s">
        <v>3546</v>
      </c>
      <c r="B1418" s="7">
        <v>39.43</v>
      </c>
      <c r="C1418" s="7">
        <v>6.1</v>
      </c>
      <c r="D1418" s="7" t="s">
        <v>39</v>
      </c>
      <c r="E1418" s="7" t="s">
        <v>32</v>
      </c>
      <c r="F1418" s="7" t="s">
        <v>99</v>
      </c>
      <c r="G1418" s="7">
        <v>1</v>
      </c>
      <c r="H1418" s="7" t="s">
        <v>32</v>
      </c>
    </row>
    <row r="1419" spans="1:8" ht="14.25" customHeight="1" x14ac:dyDescent="0.3">
      <c r="A1419" s="7" t="s">
        <v>3549</v>
      </c>
      <c r="B1419" s="7">
        <v>27.34</v>
      </c>
      <c r="C1419" s="7">
        <v>5.19</v>
      </c>
      <c r="D1419" s="7" t="s">
        <v>39</v>
      </c>
      <c r="E1419" s="7" t="s">
        <v>32</v>
      </c>
      <c r="F1419" s="7" t="s">
        <v>32</v>
      </c>
      <c r="G1419" s="7">
        <v>1</v>
      </c>
      <c r="H1419" s="7" t="s">
        <v>32</v>
      </c>
    </row>
    <row r="1420" spans="1:8" ht="14.25" customHeight="1" x14ac:dyDescent="0.3">
      <c r="A1420" s="7" t="s">
        <v>3552</v>
      </c>
      <c r="B1420" s="7">
        <v>39.01</v>
      </c>
      <c r="C1420" s="7">
        <v>5.37</v>
      </c>
      <c r="D1420" s="7" t="s">
        <v>39</v>
      </c>
      <c r="E1420" s="7" t="s">
        <v>32</v>
      </c>
      <c r="F1420" s="7" t="s">
        <v>32</v>
      </c>
      <c r="G1420" s="7" t="s">
        <v>37</v>
      </c>
      <c r="H1420" s="7" t="s">
        <v>32</v>
      </c>
    </row>
    <row r="1421" spans="1:8" ht="14.25" customHeight="1" x14ac:dyDescent="0.3">
      <c r="A1421" s="7" t="s">
        <v>3554</v>
      </c>
      <c r="B1421" s="7">
        <v>18.989999999999998</v>
      </c>
      <c r="C1421" s="7">
        <v>10.82</v>
      </c>
      <c r="D1421" s="7" t="s">
        <v>39</v>
      </c>
      <c r="E1421" s="7" t="s">
        <v>32</v>
      </c>
      <c r="F1421" s="7" t="s">
        <v>32</v>
      </c>
      <c r="G1421" s="7" t="s">
        <v>37</v>
      </c>
      <c r="H1421" s="7" t="s">
        <v>32</v>
      </c>
    </row>
    <row r="1422" spans="1:8" ht="14.25" customHeight="1" x14ac:dyDescent="0.3">
      <c r="A1422" s="7" t="s">
        <v>3557</v>
      </c>
      <c r="B1422" s="7">
        <v>42.3</v>
      </c>
      <c r="C1422" s="7">
        <v>6.06</v>
      </c>
      <c r="D1422" s="7" t="s">
        <v>39</v>
      </c>
      <c r="E1422" s="7" t="s">
        <v>32</v>
      </c>
      <c r="F1422" s="7" t="s">
        <v>32</v>
      </c>
      <c r="G1422" s="7" t="s">
        <v>37</v>
      </c>
      <c r="H1422" s="7" t="s">
        <v>32</v>
      </c>
    </row>
    <row r="1423" spans="1:8" ht="14.25" customHeight="1" x14ac:dyDescent="0.3">
      <c r="A1423" s="7" t="s">
        <v>3559</v>
      </c>
      <c r="B1423" s="7">
        <v>39.805</v>
      </c>
      <c r="C1423" s="7">
        <v>5.91</v>
      </c>
      <c r="D1423" s="7" t="s">
        <v>32</v>
      </c>
      <c r="E1423" s="7" t="s">
        <v>32</v>
      </c>
      <c r="F1423" s="7" t="s">
        <v>32</v>
      </c>
      <c r="G1423" s="7" t="s">
        <v>37</v>
      </c>
      <c r="H1423" s="7" t="s">
        <v>32</v>
      </c>
    </row>
    <row r="1424" spans="1:8" ht="14.25" customHeight="1" x14ac:dyDescent="0.3">
      <c r="A1424" s="7" t="s">
        <v>3562</v>
      </c>
      <c r="B1424" s="7">
        <v>33.700000000000003</v>
      </c>
      <c r="C1424" s="7">
        <v>5.87</v>
      </c>
      <c r="D1424" s="7" t="s">
        <v>32</v>
      </c>
      <c r="E1424" s="7" t="s">
        <v>32</v>
      </c>
      <c r="F1424" s="7" t="s">
        <v>32</v>
      </c>
      <c r="G1424" s="7" t="s">
        <v>37</v>
      </c>
      <c r="H1424" s="7" t="s">
        <v>32</v>
      </c>
    </row>
    <row r="1425" spans="1:8" ht="14.25" customHeight="1" x14ac:dyDescent="0.3">
      <c r="A1425" s="7" t="s">
        <v>3564</v>
      </c>
      <c r="B1425" s="7">
        <v>36.195</v>
      </c>
      <c r="C1425" s="7">
        <v>6.22</v>
      </c>
      <c r="D1425" s="7" t="s">
        <v>32</v>
      </c>
      <c r="E1425" s="7" t="s">
        <v>32</v>
      </c>
      <c r="F1425" s="7" t="s">
        <v>32</v>
      </c>
      <c r="G1425" s="7" t="s">
        <v>37</v>
      </c>
      <c r="H1425" s="7" t="s">
        <v>32</v>
      </c>
    </row>
    <row r="1426" spans="1:8" ht="14.25" customHeight="1" x14ac:dyDescent="0.3">
      <c r="A1426" s="7" t="s">
        <v>3567</v>
      </c>
      <c r="B1426" s="7">
        <v>32.6</v>
      </c>
      <c r="C1426" s="7">
        <v>5.73</v>
      </c>
      <c r="D1426" s="7" t="s">
        <v>32</v>
      </c>
      <c r="E1426" s="7" t="s">
        <v>32</v>
      </c>
      <c r="F1426" s="7" t="s">
        <v>99</v>
      </c>
      <c r="G1426" s="7">
        <v>1</v>
      </c>
      <c r="H1426" s="7" t="s">
        <v>32</v>
      </c>
    </row>
    <row r="1427" spans="1:8" ht="14.25" customHeight="1" x14ac:dyDescent="0.3">
      <c r="A1427" s="7" t="s">
        <v>3569</v>
      </c>
      <c r="B1427" s="7">
        <v>30.2</v>
      </c>
      <c r="C1427" s="7">
        <v>5.7</v>
      </c>
      <c r="D1427" s="7" t="s">
        <v>32</v>
      </c>
      <c r="E1427" s="7" t="s">
        <v>32</v>
      </c>
      <c r="F1427" s="7" t="s">
        <v>32</v>
      </c>
      <c r="G1427" s="7" t="s">
        <v>37</v>
      </c>
      <c r="H1427" s="7" t="s">
        <v>32</v>
      </c>
    </row>
    <row r="1428" spans="1:8" ht="14.25" customHeight="1" x14ac:dyDescent="0.3">
      <c r="A1428" s="7" t="s">
        <v>3572</v>
      </c>
      <c r="B1428" s="7">
        <v>27.645</v>
      </c>
      <c r="C1428" s="7">
        <v>9.91</v>
      </c>
      <c r="D1428" s="7" t="s">
        <v>32</v>
      </c>
      <c r="E1428" s="7" t="s">
        <v>32</v>
      </c>
      <c r="F1428" s="7" t="s">
        <v>32</v>
      </c>
      <c r="G1428" s="7" t="s">
        <v>37</v>
      </c>
      <c r="H1428" s="7" t="s">
        <v>32</v>
      </c>
    </row>
    <row r="1429" spans="1:8" ht="14.25" customHeight="1" x14ac:dyDescent="0.3">
      <c r="A1429" s="7" t="s">
        <v>3574</v>
      </c>
      <c r="B1429" s="7">
        <v>26.41</v>
      </c>
      <c r="C1429" s="7">
        <v>11.4</v>
      </c>
      <c r="D1429" s="7" t="s">
        <v>32</v>
      </c>
      <c r="E1429" s="7" t="s">
        <v>32</v>
      </c>
      <c r="F1429" s="7" t="s">
        <v>32</v>
      </c>
      <c r="G1429" s="7" t="s">
        <v>37</v>
      </c>
      <c r="H1429" s="7" t="s">
        <v>32</v>
      </c>
    </row>
    <row r="1430" spans="1:8" ht="14.25" customHeight="1" x14ac:dyDescent="0.3">
      <c r="A1430" s="7" t="s">
        <v>3577</v>
      </c>
      <c r="B1430" s="7">
        <v>34.1</v>
      </c>
      <c r="C1430" s="7">
        <v>6.29</v>
      </c>
      <c r="D1430" s="7" t="s">
        <v>39</v>
      </c>
      <c r="E1430" s="7" t="s">
        <v>32</v>
      </c>
      <c r="F1430" s="7" t="s">
        <v>99</v>
      </c>
      <c r="G1430" s="7">
        <v>1</v>
      </c>
      <c r="H1430" s="7" t="s">
        <v>32</v>
      </c>
    </row>
    <row r="1431" spans="1:8" ht="14.25" customHeight="1" x14ac:dyDescent="0.3">
      <c r="A1431" s="7" t="s">
        <v>3579</v>
      </c>
      <c r="B1431" s="7">
        <v>17.3</v>
      </c>
      <c r="C1431" s="7">
        <v>9.2799999999999994</v>
      </c>
      <c r="D1431" s="7" t="s">
        <v>32</v>
      </c>
      <c r="E1431" s="7" t="s">
        <v>32</v>
      </c>
      <c r="F1431" s="7" t="s">
        <v>32</v>
      </c>
      <c r="G1431" s="7" t="s">
        <v>37</v>
      </c>
      <c r="H1431" s="7" t="s">
        <v>32</v>
      </c>
    </row>
    <row r="1432" spans="1:8" ht="14.25" customHeight="1" x14ac:dyDescent="0.3">
      <c r="A1432" s="7" t="s">
        <v>3582</v>
      </c>
      <c r="B1432" s="7">
        <v>35.020000000000003</v>
      </c>
      <c r="C1432" s="7">
        <v>4.78</v>
      </c>
      <c r="D1432" s="7" t="s">
        <v>32</v>
      </c>
      <c r="E1432" s="7" t="s">
        <v>32</v>
      </c>
      <c r="F1432" s="7" t="s">
        <v>99</v>
      </c>
      <c r="G1432" s="7">
        <v>1</v>
      </c>
      <c r="H1432" s="7" t="s">
        <v>32</v>
      </c>
    </row>
    <row r="1433" spans="1:8" ht="14.25" customHeight="1" x14ac:dyDescent="0.3">
      <c r="A1433" s="7" t="s">
        <v>3584</v>
      </c>
      <c r="B1433" s="7">
        <v>37.1</v>
      </c>
      <c r="C1433" s="7">
        <v>8.8699999999999992</v>
      </c>
      <c r="D1433" s="7" t="s">
        <v>39</v>
      </c>
      <c r="E1433" s="7" t="s">
        <v>32</v>
      </c>
      <c r="F1433" s="7" t="s">
        <v>32</v>
      </c>
      <c r="G1433" s="7" t="s">
        <v>37</v>
      </c>
      <c r="H1433" s="7" t="s">
        <v>32</v>
      </c>
    </row>
    <row r="1434" spans="1:8" ht="14.25" customHeight="1" x14ac:dyDescent="0.3">
      <c r="A1434" s="7" t="s">
        <v>3587</v>
      </c>
      <c r="B1434" s="7">
        <v>16.79</v>
      </c>
      <c r="C1434" s="7">
        <v>11.4</v>
      </c>
      <c r="D1434" s="7" t="s">
        <v>32</v>
      </c>
      <c r="E1434" s="7" t="s">
        <v>32</v>
      </c>
      <c r="F1434" s="7" t="s">
        <v>32</v>
      </c>
      <c r="G1434" s="7" t="s">
        <v>37</v>
      </c>
      <c r="H1434" s="7" t="s">
        <v>32</v>
      </c>
    </row>
    <row r="1435" spans="1:8" ht="14.25" customHeight="1" x14ac:dyDescent="0.3">
      <c r="A1435" s="7" t="s">
        <v>3589</v>
      </c>
      <c r="B1435" s="7">
        <v>31.635000000000002</v>
      </c>
      <c r="C1435" s="7">
        <v>9.1300000000000008</v>
      </c>
      <c r="D1435" s="7" t="s">
        <v>39</v>
      </c>
      <c r="E1435" s="7" t="s">
        <v>32</v>
      </c>
      <c r="F1435" s="7" t="s">
        <v>32</v>
      </c>
      <c r="G1435" s="7" t="s">
        <v>37</v>
      </c>
      <c r="H1435" s="7" t="s">
        <v>32</v>
      </c>
    </row>
    <row r="1436" spans="1:8" ht="14.25" customHeight="1" x14ac:dyDescent="0.3">
      <c r="A1436" s="7" t="s">
        <v>3592</v>
      </c>
      <c r="B1436" s="7">
        <v>24.19</v>
      </c>
      <c r="C1436" s="7">
        <v>6.22</v>
      </c>
      <c r="D1436" s="7" t="s">
        <v>39</v>
      </c>
      <c r="E1436" s="7" t="s">
        <v>32</v>
      </c>
      <c r="F1436" s="7" t="s">
        <v>99</v>
      </c>
      <c r="G1436" s="7">
        <v>1</v>
      </c>
      <c r="H1436" s="7" t="s">
        <v>32</v>
      </c>
    </row>
    <row r="1437" spans="1:8" ht="14.25" customHeight="1" x14ac:dyDescent="0.3">
      <c r="A1437" s="7" t="s">
        <v>3594</v>
      </c>
      <c r="B1437" s="7">
        <v>35.29</v>
      </c>
      <c r="C1437" s="7">
        <v>5.9</v>
      </c>
      <c r="D1437" s="7" t="s">
        <v>32</v>
      </c>
      <c r="E1437" s="7" t="s">
        <v>32</v>
      </c>
      <c r="F1437" s="7" t="s">
        <v>99</v>
      </c>
      <c r="G1437" s="7">
        <v>1</v>
      </c>
      <c r="H1437" s="7" t="s">
        <v>32</v>
      </c>
    </row>
    <row r="1438" spans="1:8" ht="14.25" customHeight="1" x14ac:dyDescent="0.3">
      <c r="A1438" s="7" t="s">
        <v>3596</v>
      </c>
      <c r="B1438" s="7">
        <v>35.299999999999997</v>
      </c>
      <c r="C1438" s="7">
        <v>4.45</v>
      </c>
      <c r="D1438" s="7" t="s">
        <v>32</v>
      </c>
      <c r="E1438" s="7" t="s">
        <v>32</v>
      </c>
      <c r="F1438" s="7" t="s">
        <v>32</v>
      </c>
      <c r="G1438" s="7" t="s">
        <v>37</v>
      </c>
      <c r="H1438" s="7" t="s">
        <v>32</v>
      </c>
    </row>
    <row r="1439" spans="1:8" ht="14.25" customHeight="1" x14ac:dyDescent="0.3">
      <c r="A1439" s="7" t="s">
        <v>3598</v>
      </c>
      <c r="B1439" s="7">
        <v>35.64</v>
      </c>
      <c r="C1439" s="7">
        <v>6.17</v>
      </c>
      <c r="D1439" s="7" t="s">
        <v>32</v>
      </c>
      <c r="E1439" s="7" t="s">
        <v>32</v>
      </c>
      <c r="F1439" s="7" t="s">
        <v>99</v>
      </c>
      <c r="G1439" s="7">
        <v>1</v>
      </c>
      <c r="H1439" s="7" t="s">
        <v>32</v>
      </c>
    </row>
    <row r="1440" spans="1:8" ht="14.25" customHeight="1" x14ac:dyDescent="0.3">
      <c r="A1440" s="7" t="s">
        <v>3600</v>
      </c>
      <c r="B1440" s="7">
        <v>33.1</v>
      </c>
      <c r="C1440" s="7">
        <v>4.93</v>
      </c>
      <c r="D1440" s="7" t="s">
        <v>32</v>
      </c>
      <c r="E1440" s="7" t="s">
        <v>32</v>
      </c>
      <c r="F1440" s="7" t="s">
        <v>32</v>
      </c>
      <c r="G1440" s="7" t="s">
        <v>37</v>
      </c>
      <c r="H1440" s="7" t="s">
        <v>32</v>
      </c>
    </row>
    <row r="1441" spans="1:8" ht="14.25" customHeight="1" x14ac:dyDescent="0.3">
      <c r="A1441" s="7" t="s">
        <v>3602</v>
      </c>
      <c r="B1441" s="7">
        <v>26.41</v>
      </c>
      <c r="C1441" s="7">
        <v>7.32</v>
      </c>
      <c r="D1441" s="7" t="s">
        <v>39</v>
      </c>
      <c r="E1441" s="7" t="s">
        <v>32</v>
      </c>
      <c r="F1441" s="7" t="s">
        <v>32</v>
      </c>
      <c r="G1441" s="7">
        <v>1</v>
      </c>
      <c r="H1441" s="7" t="s">
        <v>32</v>
      </c>
    </row>
    <row r="1442" spans="1:8" ht="14.25" customHeight="1" x14ac:dyDescent="0.3">
      <c r="A1442" s="7" t="s">
        <v>3604</v>
      </c>
      <c r="B1442" s="7">
        <v>29.9</v>
      </c>
      <c r="C1442" s="7">
        <v>5.27</v>
      </c>
      <c r="D1442" s="7" t="s">
        <v>32</v>
      </c>
      <c r="E1442" s="7" t="s">
        <v>32</v>
      </c>
      <c r="F1442" s="7" t="s">
        <v>99</v>
      </c>
      <c r="G1442" s="7">
        <v>1</v>
      </c>
      <c r="H1442" s="7" t="s">
        <v>32</v>
      </c>
    </row>
    <row r="1443" spans="1:8" ht="14.25" customHeight="1" x14ac:dyDescent="0.3">
      <c r="A1443" s="7" t="s">
        <v>3606</v>
      </c>
      <c r="B1443" s="7">
        <v>25.24</v>
      </c>
      <c r="C1443" s="7">
        <v>5.82</v>
      </c>
      <c r="D1443" s="7" t="s">
        <v>32</v>
      </c>
      <c r="E1443" s="7" t="s">
        <v>32</v>
      </c>
      <c r="F1443" s="7" t="s">
        <v>32</v>
      </c>
      <c r="G1443" s="7">
        <v>1</v>
      </c>
      <c r="H1443" s="7" t="s">
        <v>32</v>
      </c>
    </row>
    <row r="1444" spans="1:8" ht="14.25" customHeight="1" x14ac:dyDescent="0.3">
      <c r="A1444" s="7" t="s">
        <v>3608</v>
      </c>
      <c r="B1444" s="7">
        <v>25.08</v>
      </c>
      <c r="C1444" s="7">
        <v>5.8</v>
      </c>
      <c r="D1444" s="7" t="s">
        <v>32</v>
      </c>
      <c r="E1444" s="7" t="s">
        <v>32</v>
      </c>
      <c r="F1444" s="7" t="s">
        <v>99</v>
      </c>
      <c r="G1444" s="7">
        <v>1</v>
      </c>
      <c r="H1444" s="7" t="s">
        <v>32</v>
      </c>
    </row>
    <row r="1445" spans="1:8" ht="14.25" customHeight="1" x14ac:dyDescent="0.3">
      <c r="A1445" s="7" t="s">
        <v>3610</v>
      </c>
      <c r="B1445" s="7">
        <v>29.164999999999999</v>
      </c>
      <c r="C1445" s="7">
        <v>4.87</v>
      </c>
      <c r="D1445" s="7" t="s">
        <v>32</v>
      </c>
      <c r="E1445" s="7" t="s">
        <v>39</v>
      </c>
      <c r="F1445" s="7" t="s">
        <v>32</v>
      </c>
      <c r="G1445" s="7">
        <v>1</v>
      </c>
      <c r="H1445" s="7" t="s">
        <v>32</v>
      </c>
    </row>
    <row r="1446" spans="1:8" ht="14.25" customHeight="1" x14ac:dyDescent="0.3">
      <c r="A1446" s="7" t="s">
        <v>3612</v>
      </c>
      <c r="B1446" s="7">
        <v>15.05</v>
      </c>
      <c r="C1446" s="7">
        <v>8.1199999999999992</v>
      </c>
      <c r="D1446" s="7" t="s">
        <v>32</v>
      </c>
      <c r="E1446" s="7" t="s">
        <v>32</v>
      </c>
      <c r="F1446" s="7" t="s">
        <v>32</v>
      </c>
      <c r="G1446" s="7" t="s">
        <v>37</v>
      </c>
      <c r="H1446" s="7" t="s">
        <v>32</v>
      </c>
    </row>
    <row r="1447" spans="1:8" ht="14.25" customHeight="1" x14ac:dyDescent="0.3">
      <c r="A1447" s="7" t="s">
        <v>3614</v>
      </c>
      <c r="B1447" s="7">
        <v>19.95</v>
      </c>
      <c r="C1447" s="7">
        <v>4.3600000000000003</v>
      </c>
      <c r="D1447" s="7" t="s">
        <v>32</v>
      </c>
      <c r="E1447" s="7" t="s">
        <v>32</v>
      </c>
      <c r="F1447" s="7" t="s">
        <v>32</v>
      </c>
      <c r="G1447" s="7">
        <v>2</v>
      </c>
      <c r="H1447" s="7" t="s">
        <v>32</v>
      </c>
    </row>
    <row r="1448" spans="1:8" ht="14.25" customHeight="1" x14ac:dyDescent="0.3">
      <c r="A1448" s="7" t="s">
        <v>3616</v>
      </c>
      <c r="B1448" s="7">
        <v>16.66</v>
      </c>
      <c r="C1448" s="7">
        <v>9.16</v>
      </c>
      <c r="D1448" s="7" t="s">
        <v>32</v>
      </c>
      <c r="E1448" s="7" t="s">
        <v>32</v>
      </c>
      <c r="F1448" s="7" t="s">
        <v>32</v>
      </c>
      <c r="G1448" s="7" t="s">
        <v>37</v>
      </c>
      <c r="H1448" s="7" t="s">
        <v>32</v>
      </c>
    </row>
    <row r="1449" spans="1:8" ht="14.25" customHeight="1" x14ac:dyDescent="0.3">
      <c r="A1449" s="7" t="s">
        <v>3618</v>
      </c>
      <c r="B1449" s="7">
        <v>16.62</v>
      </c>
      <c r="C1449" s="7">
        <v>9.14</v>
      </c>
      <c r="D1449" s="7" t="s">
        <v>32</v>
      </c>
      <c r="E1449" s="7" t="s">
        <v>32</v>
      </c>
      <c r="F1449" s="7" t="s">
        <v>32</v>
      </c>
      <c r="G1449" s="7" t="s">
        <v>37</v>
      </c>
      <c r="H1449" s="7" t="s">
        <v>32</v>
      </c>
    </row>
    <row r="1450" spans="1:8" ht="14.25" customHeight="1" x14ac:dyDescent="0.3">
      <c r="A1450" s="7" t="s">
        <v>3620</v>
      </c>
      <c r="B1450" s="7">
        <v>15.36</v>
      </c>
      <c r="C1450" s="7">
        <v>5.49</v>
      </c>
      <c r="D1450" s="7" t="s">
        <v>39</v>
      </c>
      <c r="E1450" s="7" t="s">
        <v>32</v>
      </c>
      <c r="F1450" s="7" t="s">
        <v>32</v>
      </c>
      <c r="G1450" s="7">
        <v>2</v>
      </c>
      <c r="H1450" s="7" t="s">
        <v>32</v>
      </c>
    </row>
    <row r="1451" spans="1:8" ht="14.25" customHeight="1" x14ac:dyDescent="0.3">
      <c r="A1451" s="7" t="s">
        <v>3622</v>
      </c>
      <c r="B1451" s="7">
        <v>27.74</v>
      </c>
      <c r="C1451" s="7">
        <v>5.96</v>
      </c>
      <c r="D1451" s="7" t="s">
        <v>39</v>
      </c>
      <c r="E1451" s="7" t="s">
        <v>32</v>
      </c>
      <c r="F1451" s="7" t="s">
        <v>32</v>
      </c>
      <c r="G1451" s="7" t="s">
        <v>37</v>
      </c>
      <c r="H1451" s="7" t="s">
        <v>32</v>
      </c>
    </row>
    <row r="1452" spans="1:8" ht="14.25" customHeight="1" x14ac:dyDescent="0.3">
      <c r="A1452" s="7" t="s">
        <v>3624</v>
      </c>
      <c r="B1452" s="7">
        <v>22.44</v>
      </c>
      <c r="C1452" s="7">
        <v>4.62</v>
      </c>
      <c r="D1452" s="7" t="s">
        <v>39</v>
      </c>
      <c r="E1452" s="7" t="s">
        <v>32</v>
      </c>
      <c r="F1452" s="7" t="s">
        <v>32</v>
      </c>
      <c r="G1452" s="7" t="s">
        <v>37</v>
      </c>
      <c r="H1452" s="7" t="s">
        <v>32</v>
      </c>
    </row>
    <row r="1453" spans="1:8" ht="14.25" customHeight="1" x14ac:dyDescent="0.3">
      <c r="A1453" s="7" t="s">
        <v>3627</v>
      </c>
      <c r="B1453" s="7">
        <v>37.049999999999997</v>
      </c>
      <c r="C1453" s="7">
        <v>9.9600000000000009</v>
      </c>
      <c r="D1453" s="7" t="s">
        <v>39</v>
      </c>
      <c r="E1453" s="7" t="s">
        <v>32</v>
      </c>
      <c r="F1453" s="7" t="s">
        <v>32</v>
      </c>
      <c r="G1453" s="7" t="s">
        <v>37</v>
      </c>
      <c r="H1453" s="7" t="s">
        <v>32</v>
      </c>
    </row>
    <row r="1454" spans="1:8" ht="14.25" customHeight="1" x14ac:dyDescent="0.3">
      <c r="A1454" s="7" t="s">
        <v>3630</v>
      </c>
      <c r="B1454" s="7">
        <v>22.95</v>
      </c>
      <c r="C1454" s="7">
        <v>10.53</v>
      </c>
      <c r="D1454" s="7" t="s">
        <v>32</v>
      </c>
      <c r="E1454" s="7" t="s">
        <v>32</v>
      </c>
      <c r="F1454" s="7" t="s">
        <v>32</v>
      </c>
      <c r="G1454" s="7">
        <v>2</v>
      </c>
      <c r="H1454" s="7" t="s">
        <v>32</v>
      </c>
    </row>
    <row r="1455" spans="1:8" ht="14.25" customHeight="1" x14ac:dyDescent="0.3">
      <c r="A1455" s="7" t="s">
        <v>3632</v>
      </c>
      <c r="B1455" s="7">
        <v>34.200000000000003</v>
      </c>
      <c r="C1455" s="7">
        <v>6.69</v>
      </c>
      <c r="D1455" s="7" t="s">
        <v>39</v>
      </c>
      <c r="E1455" s="7" t="s">
        <v>32</v>
      </c>
      <c r="F1455" s="7" t="s">
        <v>32</v>
      </c>
      <c r="G1455" s="7" t="s">
        <v>37</v>
      </c>
      <c r="H1455" s="7" t="s">
        <v>32</v>
      </c>
    </row>
    <row r="1456" spans="1:8" ht="14.25" customHeight="1" x14ac:dyDescent="0.3">
      <c r="A1456" s="7" t="s">
        <v>3635</v>
      </c>
      <c r="B1456" s="7">
        <v>30.59</v>
      </c>
      <c r="C1456" s="7">
        <v>9.5500000000000007</v>
      </c>
      <c r="D1456" s="7" t="s">
        <v>39</v>
      </c>
      <c r="E1456" s="7" t="s">
        <v>32</v>
      </c>
      <c r="F1456" s="7" t="s">
        <v>32</v>
      </c>
      <c r="G1456" s="7" t="s">
        <v>37</v>
      </c>
      <c r="H1456" s="7" t="s">
        <v>32</v>
      </c>
    </row>
    <row r="1457" spans="1:8" ht="14.25" customHeight="1" x14ac:dyDescent="0.3">
      <c r="A1457" s="7" t="s">
        <v>3638</v>
      </c>
      <c r="B1457" s="7">
        <v>25.51</v>
      </c>
      <c r="C1457" s="7">
        <v>6.05</v>
      </c>
      <c r="D1457" s="7" t="s">
        <v>32</v>
      </c>
      <c r="E1457" s="7" t="s">
        <v>32</v>
      </c>
      <c r="F1457" s="7" t="s">
        <v>32</v>
      </c>
      <c r="G1457" s="7" t="s">
        <v>37</v>
      </c>
      <c r="H1457" s="7" t="s">
        <v>32</v>
      </c>
    </row>
    <row r="1458" spans="1:8" ht="14.25" customHeight="1" x14ac:dyDescent="0.3">
      <c r="A1458" s="7" t="s">
        <v>3640</v>
      </c>
      <c r="B1458" s="7">
        <v>29.04</v>
      </c>
      <c r="C1458" s="7">
        <v>10.56</v>
      </c>
      <c r="D1458" s="7" t="s">
        <v>39</v>
      </c>
      <c r="E1458" s="7" t="s">
        <v>32</v>
      </c>
      <c r="F1458" s="7" t="s">
        <v>32</v>
      </c>
      <c r="G1458" s="7">
        <v>1</v>
      </c>
      <c r="H1458" s="7" t="s">
        <v>32</v>
      </c>
    </row>
    <row r="1459" spans="1:8" ht="14.25" customHeight="1" x14ac:dyDescent="0.3">
      <c r="A1459" s="7" t="s">
        <v>3643</v>
      </c>
      <c r="B1459" s="7">
        <v>22.135000000000002</v>
      </c>
      <c r="C1459" s="7">
        <v>10.81</v>
      </c>
      <c r="D1459" s="7" t="s">
        <v>39</v>
      </c>
      <c r="E1459" s="7" t="s">
        <v>32</v>
      </c>
      <c r="F1459" s="7" t="s">
        <v>32</v>
      </c>
      <c r="G1459" s="7">
        <v>1</v>
      </c>
      <c r="H1459" s="7" t="s">
        <v>32</v>
      </c>
    </row>
    <row r="1460" spans="1:8" ht="14.25" customHeight="1" x14ac:dyDescent="0.3">
      <c r="A1460" s="7" t="s">
        <v>3646</v>
      </c>
      <c r="B1460" s="7">
        <v>21.375</v>
      </c>
      <c r="C1460" s="7">
        <v>4.32</v>
      </c>
      <c r="D1460" s="7" t="s">
        <v>32</v>
      </c>
      <c r="E1460" s="7" t="s">
        <v>32</v>
      </c>
      <c r="F1460" s="7" t="s">
        <v>32</v>
      </c>
      <c r="G1460" s="7" t="s">
        <v>37</v>
      </c>
      <c r="H1460" s="7" t="s">
        <v>32</v>
      </c>
    </row>
    <row r="1461" spans="1:8" ht="14.25" customHeight="1" x14ac:dyDescent="0.3">
      <c r="A1461" s="7" t="s">
        <v>3648</v>
      </c>
      <c r="B1461" s="7">
        <v>29.19</v>
      </c>
      <c r="C1461" s="7">
        <v>4.37</v>
      </c>
      <c r="D1461" s="7" t="s">
        <v>32</v>
      </c>
      <c r="E1461" s="7" t="s">
        <v>32</v>
      </c>
      <c r="F1461" s="7" t="s">
        <v>32</v>
      </c>
      <c r="G1461" s="7" t="s">
        <v>37</v>
      </c>
      <c r="H1461" s="7" t="s">
        <v>32</v>
      </c>
    </row>
    <row r="1462" spans="1:8" ht="14.25" customHeight="1" x14ac:dyDescent="0.3">
      <c r="A1462" s="7" t="s">
        <v>3651</v>
      </c>
      <c r="B1462" s="7">
        <v>31.92</v>
      </c>
      <c r="C1462" s="7">
        <v>4.8099999999999996</v>
      </c>
      <c r="D1462" s="7" t="s">
        <v>39</v>
      </c>
      <c r="E1462" s="7" t="s">
        <v>32</v>
      </c>
      <c r="F1462" s="7" t="s">
        <v>99</v>
      </c>
      <c r="G1462" s="7">
        <v>1</v>
      </c>
      <c r="H1462" s="7" t="s">
        <v>32</v>
      </c>
    </row>
    <row r="1463" spans="1:8" ht="14.25" customHeight="1" x14ac:dyDescent="0.3">
      <c r="A1463" s="7" t="s">
        <v>3654</v>
      </c>
      <c r="B1463" s="7">
        <v>26.315000000000001</v>
      </c>
      <c r="C1463" s="7">
        <v>4.5599999999999996</v>
      </c>
      <c r="D1463" s="7" t="s">
        <v>39</v>
      </c>
      <c r="E1463" s="7" t="s">
        <v>32</v>
      </c>
      <c r="F1463" s="7" t="s">
        <v>99</v>
      </c>
      <c r="G1463" s="7">
        <v>1</v>
      </c>
      <c r="H1463" s="7" t="s">
        <v>32</v>
      </c>
    </row>
    <row r="1464" spans="1:8" ht="14.25" customHeight="1" x14ac:dyDescent="0.3">
      <c r="A1464" s="7" t="s">
        <v>3657</v>
      </c>
      <c r="B1464" s="7">
        <v>35.299999999999997</v>
      </c>
      <c r="C1464" s="7">
        <v>4.3899999999999997</v>
      </c>
      <c r="D1464" s="7" t="s">
        <v>32</v>
      </c>
      <c r="E1464" s="7" t="s">
        <v>32</v>
      </c>
      <c r="F1464" s="7" t="s">
        <v>32</v>
      </c>
      <c r="G1464" s="7" t="s">
        <v>37</v>
      </c>
      <c r="H1464" s="7" t="s">
        <v>32</v>
      </c>
    </row>
    <row r="1465" spans="1:8" ht="14.25" customHeight="1" x14ac:dyDescent="0.3">
      <c r="A1465" s="7" t="s">
        <v>3659</v>
      </c>
      <c r="B1465" s="7">
        <v>18.91</v>
      </c>
      <c r="C1465" s="7">
        <v>11.44</v>
      </c>
      <c r="D1465" s="7" t="s">
        <v>32</v>
      </c>
      <c r="E1465" s="7" t="s">
        <v>32</v>
      </c>
      <c r="F1465" s="7" t="s">
        <v>32</v>
      </c>
      <c r="G1465" s="7" t="s">
        <v>37</v>
      </c>
      <c r="H1465" s="7" t="s">
        <v>32</v>
      </c>
    </row>
    <row r="1466" spans="1:8" ht="14.25" customHeight="1" x14ac:dyDescent="0.3">
      <c r="A1466" s="7" t="s">
        <v>3662</v>
      </c>
      <c r="B1466" s="7">
        <v>22.41</v>
      </c>
      <c r="C1466" s="7">
        <v>11.37</v>
      </c>
      <c r="D1466" s="7" t="s">
        <v>39</v>
      </c>
      <c r="E1466" s="7" t="s">
        <v>32</v>
      </c>
      <c r="F1466" s="7" t="s">
        <v>32</v>
      </c>
      <c r="G1466" s="7">
        <v>1</v>
      </c>
      <c r="H1466" s="7" t="s">
        <v>32</v>
      </c>
    </row>
    <row r="1467" spans="1:8" ht="14.25" customHeight="1" x14ac:dyDescent="0.3">
      <c r="A1467" s="7" t="s">
        <v>3664</v>
      </c>
      <c r="B1467" s="7">
        <v>22.704999999999998</v>
      </c>
      <c r="C1467" s="7">
        <v>6.14</v>
      </c>
      <c r="D1467" s="7" t="s">
        <v>32</v>
      </c>
      <c r="E1467" s="7" t="s">
        <v>32</v>
      </c>
      <c r="F1467" s="7" t="s">
        <v>32</v>
      </c>
      <c r="G1467" s="7" t="s">
        <v>37</v>
      </c>
      <c r="H1467" s="7" t="s">
        <v>32</v>
      </c>
    </row>
    <row r="1468" spans="1:8" ht="14.25" customHeight="1" x14ac:dyDescent="0.3">
      <c r="A1468" s="7" t="s">
        <v>3667</v>
      </c>
      <c r="B1468" s="7">
        <v>37.18</v>
      </c>
      <c r="C1468" s="7">
        <v>4.8899999999999997</v>
      </c>
      <c r="D1468" s="7" t="s">
        <v>32</v>
      </c>
      <c r="E1468" s="7" t="s">
        <v>32</v>
      </c>
      <c r="F1468" s="7" t="s">
        <v>32</v>
      </c>
      <c r="G1468" s="7" t="s">
        <v>37</v>
      </c>
      <c r="H1468" s="7" t="s">
        <v>32</v>
      </c>
    </row>
    <row r="1469" spans="1:8" ht="14.25" customHeight="1" x14ac:dyDescent="0.3">
      <c r="A1469" s="7" t="s">
        <v>3670</v>
      </c>
      <c r="B1469" s="7">
        <v>35.97</v>
      </c>
      <c r="C1469" s="7">
        <v>4.5999999999999996</v>
      </c>
      <c r="D1469" s="7" t="s">
        <v>32</v>
      </c>
      <c r="E1469" s="7" t="s">
        <v>32</v>
      </c>
      <c r="F1469" s="7" t="s">
        <v>32</v>
      </c>
      <c r="G1469" s="7" t="s">
        <v>37</v>
      </c>
      <c r="H1469" s="7" t="s">
        <v>32</v>
      </c>
    </row>
    <row r="1470" spans="1:8" ht="14.25" customHeight="1" x14ac:dyDescent="0.3">
      <c r="A1470" s="7" t="s">
        <v>3672</v>
      </c>
      <c r="B1470" s="7">
        <v>35.799999999999997</v>
      </c>
      <c r="C1470" s="7">
        <v>4.42</v>
      </c>
      <c r="D1470" s="7" t="s">
        <v>32</v>
      </c>
      <c r="E1470" s="7" t="s">
        <v>32</v>
      </c>
      <c r="F1470" s="7" t="s">
        <v>32</v>
      </c>
      <c r="G1470" s="7" t="s">
        <v>37</v>
      </c>
      <c r="H1470" s="7" t="s">
        <v>32</v>
      </c>
    </row>
    <row r="1471" spans="1:8" ht="14.25" customHeight="1" x14ac:dyDescent="0.3">
      <c r="A1471" s="7" t="s">
        <v>3675</v>
      </c>
      <c r="B1471" s="7">
        <v>28.31</v>
      </c>
      <c r="C1471" s="7">
        <v>7.48</v>
      </c>
      <c r="D1471" s="7" t="s">
        <v>39</v>
      </c>
      <c r="E1471" s="7" t="s">
        <v>32</v>
      </c>
      <c r="F1471" s="7" t="s">
        <v>32</v>
      </c>
      <c r="G1471" s="7" t="s">
        <v>37</v>
      </c>
      <c r="H1471" s="7" t="s">
        <v>32</v>
      </c>
    </row>
    <row r="1472" spans="1:8" ht="14.25" customHeight="1" x14ac:dyDescent="0.3">
      <c r="A1472" s="7" t="s">
        <v>3677</v>
      </c>
      <c r="B1472" s="7">
        <v>38.06</v>
      </c>
      <c r="C1472" s="7">
        <v>10.74</v>
      </c>
      <c r="D1472" s="7" t="s">
        <v>32</v>
      </c>
      <c r="E1472" s="7" t="s">
        <v>32</v>
      </c>
      <c r="F1472" s="7" t="s">
        <v>32</v>
      </c>
      <c r="G1472" s="7" t="s">
        <v>37</v>
      </c>
      <c r="H1472" s="7" t="s">
        <v>32</v>
      </c>
    </row>
    <row r="1473" spans="1:8" ht="14.25" customHeight="1" x14ac:dyDescent="0.3">
      <c r="A1473" s="7" t="s">
        <v>3680</v>
      </c>
      <c r="B1473" s="7">
        <v>28</v>
      </c>
      <c r="C1473" s="7">
        <v>5.19</v>
      </c>
      <c r="D1473" s="7" t="s">
        <v>32</v>
      </c>
      <c r="E1473" s="7" t="s">
        <v>32</v>
      </c>
      <c r="F1473" s="7" t="s">
        <v>32</v>
      </c>
      <c r="G1473" s="7">
        <v>1</v>
      </c>
      <c r="H1473" s="7" t="s">
        <v>32</v>
      </c>
    </row>
    <row r="1474" spans="1:8" ht="14.25" customHeight="1" x14ac:dyDescent="0.3">
      <c r="A1474" s="7" t="s">
        <v>3682</v>
      </c>
      <c r="B1474" s="7">
        <v>34.32</v>
      </c>
      <c r="C1474" s="7">
        <v>9.17</v>
      </c>
      <c r="D1474" s="7" t="s">
        <v>32</v>
      </c>
      <c r="E1474" s="7" t="s">
        <v>32</v>
      </c>
      <c r="F1474" s="7" t="s">
        <v>32</v>
      </c>
      <c r="G1474" s="7" t="s">
        <v>37</v>
      </c>
      <c r="H1474" s="7" t="s">
        <v>32</v>
      </c>
    </row>
    <row r="1475" spans="1:8" ht="14.25" customHeight="1" x14ac:dyDescent="0.3">
      <c r="A1475" s="7" t="s">
        <v>3685</v>
      </c>
      <c r="B1475" s="7">
        <v>22.3</v>
      </c>
      <c r="C1475" s="7">
        <v>4.95</v>
      </c>
      <c r="D1475" s="7" t="s">
        <v>39</v>
      </c>
      <c r="E1475" s="7" t="s">
        <v>32</v>
      </c>
      <c r="F1475" s="7" t="s">
        <v>32</v>
      </c>
      <c r="G1475" s="7" t="s">
        <v>37</v>
      </c>
      <c r="H1475" s="7" t="s">
        <v>32</v>
      </c>
    </row>
    <row r="1476" spans="1:8" ht="14.25" customHeight="1" x14ac:dyDescent="0.3">
      <c r="A1476" s="7" t="s">
        <v>3687</v>
      </c>
      <c r="B1476" s="7">
        <v>27.835000000000001</v>
      </c>
      <c r="C1476" s="7">
        <v>6.03</v>
      </c>
      <c r="D1476" s="7" t="s">
        <v>32</v>
      </c>
      <c r="E1476" s="7" t="s">
        <v>32</v>
      </c>
      <c r="F1476" s="7" t="s">
        <v>32</v>
      </c>
      <c r="G1476" s="7">
        <v>1</v>
      </c>
      <c r="H1476" s="7" t="s">
        <v>32</v>
      </c>
    </row>
    <row r="1477" spans="1:8" ht="14.25" customHeight="1" x14ac:dyDescent="0.3">
      <c r="A1477" s="7" t="s">
        <v>3690</v>
      </c>
      <c r="B1477" s="7">
        <v>39.229999999999997</v>
      </c>
      <c r="C1477" s="7">
        <v>5.36</v>
      </c>
      <c r="D1477" s="7" t="s">
        <v>32</v>
      </c>
      <c r="E1477" s="7" t="s">
        <v>32</v>
      </c>
      <c r="F1477" s="7" t="s">
        <v>32</v>
      </c>
      <c r="G1477" s="7" t="s">
        <v>37</v>
      </c>
      <c r="H1477" s="7" t="s">
        <v>32</v>
      </c>
    </row>
    <row r="1478" spans="1:8" ht="14.25" customHeight="1" x14ac:dyDescent="0.3">
      <c r="A1478" s="7" t="s">
        <v>3692</v>
      </c>
      <c r="B1478" s="7">
        <v>19.95</v>
      </c>
      <c r="C1478" s="7">
        <v>6.11</v>
      </c>
      <c r="D1478" s="7" t="s">
        <v>32</v>
      </c>
      <c r="E1478" s="7" t="s">
        <v>32</v>
      </c>
      <c r="F1478" s="7" t="s">
        <v>32</v>
      </c>
      <c r="G1478" s="7">
        <v>1</v>
      </c>
      <c r="H1478" s="7" t="s">
        <v>32</v>
      </c>
    </row>
    <row r="1479" spans="1:8" ht="14.25" customHeight="1" x14ac:dyDescent="0.3">
      <c r="A1479" s="7" t="s">
        <v>3695</v>
      </c>
      <c r="B1479" s="7">
        <v>34.64</v>
      </c>
      <c r="C1479" s="7">
        <v>4.88</v>
      </c>
      <c r="D1479" s="7" t="s">
        <v>32</v>
      </c>
      <c r="E1479" s="7" t="s">
        <v>32</v>
      </c>
      <c r="F1479" s="7" t="s">
        <v>99</v>
      </c>
      <c r="G1479" s="7">
        <v>1</v>
      </c>
      <c r="H1479" s="7" t="s">
        <v>32</v>
      </c>
    </row>
    <row r="1480" spans="1:8" ht="14.25" customHeight="1" x14ac:dyDescent="0.3">
      <c r="A1480" s="7" t="s">
        <v>3697</v>
      </c>
      <c r="B1480" s="7">
        <v>18.75</v>
      </c>
      <c r="C1480" s="7">
        <v>6.72</v>
      </c>
      <c r="D1480" s="7" t="s">
        <v>32</v>
      </c>
      <c r="E1480" s="7" t="s">
        <v>32</v>
      </c>
      <c r="F1480" s="7" t="s">
        <v>32</v>
      </c>
      <c r="G1480" s="7" t="s">
        <v>37</v>
      </c>
      <c r="H1480" s="7" t="s">
        <v>32</v>
      </c>
    </row>
    <row r="1481" spans="1:8" ht="14.25" customHeight="1" x14ac:dyDescent="0.3">
      <c r="A1481" s="7" t="s">
        <v>3700</v>
      </c>
      <c r="B1481" s="7">
        <v>26.48</v>
      </c>
      <c r="C1481" s="7">
        <v>4.2</v>
      </c>
      <c r="D1481" s="7" t="s">
        <v>32</v>
      </c>
      <c r="E1481" s="7" t="s">
        <v>32</v>
      </c>
      <c r="F1481" s="7" t="s">
        <v>32</v>
      </c>
      <c r="G1481" s="7">
        <v>1</v>
      </c>
      <c r="H1481" s="7" t="s">
        <v>32</v>
      </c>
    </row>
    <row r="1482" spans="1:8" ht="14.25" customHeight="1" x14ac:dyDescent="0.3">
      <c r="A1482" s="7" t="s">
        <v>3702</v>
      </c>
      <c r="B1482" s="7">
        <v>34.83</v>
      </c>
      <c r="C1482" s="7">
        <v>5.79</v>
      </c>
      <c r="D1482" s="7" t="s">
        <v>32</v>
      </c>
      <c r="E1482" s="7" t="s">
        <v>32</v>
      </c>
      <c r="F1482" s="7" t="s">
        <v>32</v>
      </c>
      <c r="G1482" s="7">
        <v>1</v>
      </c>
      <c r="H1482" s="7" t="s">
        <v>32</v>
      </c>
    </row>
    <row r="1483" spans="1:8" ht="14.25" customHeight="1" x14ac:dyDescent="0.3">
      <c r="A1483" s="7" t="s">
        <v>3704</v>
      </c>
      <c r="B1483" s="7">
        <v>25.46</v>
      </c>
      <c r="C1483" s="7">
        <v>4.29</v>
      </c>
      <c r="D1483" s="7" t="s">
        <v>32</v>
      </c>
      <c r="E1483" s="7" t="s">
        <v>32</v>
      </c>
      <c r="F1483" s="7" t="s">
        <v>32</v>
      </c>
      <c r="G1483" s="7" t="s">
        <v>37</v>
      </c>
      <c r="H1483" s="7" t="s">
        <v>32</v>
      </c>
    </row>
    <row r="1484" spans="1:8" ht="14.25" customHeight="1" x14ac:dyDescent="0.3">
      <c r="A1484" s="7" t="s">
        <v>3707</v>
      </c>
      <c r="B1484" s="7">
        <v>23.31</v>
      </c>
      <c r="C1484" s="7">
        <v>8.27</v>
      </c>
      <c r="D1484" s="7" t="s">
        <v>32</v>
      </c>
      <c r="E1484" s="7" t="s">
        <v>32</v>
      </c>
      <c r="F1484" s="7" t="s">
        <v>32</v>
      </c>
      <c r="G1484" s="7" t="s">
        <v>37</v>
      </c>
      <c r="H1484" s="7" t="s">
        <v>32</v>
      </c>
    </row>
    <row r="1485" spans="1:8" ht="14.25" customHeight="1" x14ac:dyDescent="0.3">
      <c r="A1485" s="7" t="s">
        <v>3709</v>
      </c>
      <c r="B1485" s="7">
        <v>29</v>
      </c>
      <c r="C1485" s="7">
        <v>4.5599999999999996</v>
      </c>
      <c r="D1485" s="7" t="s">
        <v>32</v>
      </c>
      <c r="E1485" s="7" t="s">
        <v>32</v>
      </c>
      <c r="F1485" s="7" t="s">
        <v>32</v>
      </c>
      <c r="G1485" s="7" t="s">
        <v>37</v>
      </c>
      <c r="H1485" s="7" t="s">
        <v>32</v>
      </c>
    </row>
    <row r="1486" spans="1:8" ht="14.25" customHeight="1" x14ac:dyDescent="0.3">
      <c r="A1486" s="7" t="s">
        <v>3712</v>
      </c>
      <c r="B1486" s="7">
        <v>32.869999999999997</v>
      </c>
      <c r="C1486" s="7">
        <v>5.33</v>
      </c>
      <c r="D1486" s="7" t="s">
        <v>32</v>
      </c>
      <c r="E1486" s="7" t="s">
        <v>32</v>
      </c>
      <c r="F1486" s="7" t="s">
        <v>32</v>
      </c>
      <c r="G1486" s="7" t="s">
        <v>37</v>
      </c>
      <c r="H1486" s="7" t="s">
        <v>32</v>
      </c>
    </row>
    <row r="1487" spans="1:8" ht="14.25" customHeight="1" x14ac:dyDescent="0.3">
      <c r="A1487" s="7" t="s">
        <v>3714</v>
      </c>
      <c r="B1487" s="7">
        <v>26.18</v>
      </c>
      <c r="C1487" s="7">
        <v>5.63</v>
      </c>
      <c r="D1487" s="7" t="s">
        <v>32</v>
      </c>
      <c r="E1487" s="7" t="s">
        <v>32</v>
      </c>
      <c r="F1487" s="7" t="s">
        <v>32</v>
      </c>
      <c r="G1487" s="7" t="s">
        <v>37</v>
      </c>
      <c r="H1487" s="7" t="s">
        <v>32</v>
      </c>
    </row>
    <row r="1488" spans="1:8" ht="14.25" customHeight="1" x14ac:dyDescent="0.3">
      <c r="A1488" s="7" t="s">
        <v>3716</v>
      </c>
      <c r="B1488" s="7">
        <v>25.3</v>
      </c>
      <c r="C1488" s="7">
        <v>5.12</v>
      </c>
      <c r="D1488" s="7" t="s">
        <v>32</v>
      </c>
      <c r="E1488" s="7" t="s">
        <v>32</v>
      </c>
      <c r="F1488" s="7" t="s">
        <v>32</v>
      </c>
      <c r="G1488" s="7" t="s">
        <v>37</v>
      </c>
      <c r="H1488" s="7" t="s">
        <v>32</v>
      </c>
    </row>
    <row r="1489" spans="1:8" ht="14.25" customHeight="1" x14ac:dyDescent="0.3">
      <c r="A1489" s="7" t="s">
        <v>3719</v>
      </c>
      <c r="B1489" s="7">
        <v>36.94</v>
      </c>
      <c r="C1489" s="7">
        <v>5.15</v>
      </c>
      <c r="D1489" s="7" t="s">
        <v>39</v>
      </c>
      <c r="E1489" s="7" t="s">
        <v>32</v>
      </c>
      <c r="F1489" s="7" t="s">
        <v>32</v>
      </c>
      <c r="G1489" s="7">
        <v>1</v>
      </c>
      <c r="H1489" s="7" t="s">
        <v>32</v>
      </c>
    </row>
    <row r="1490" spans="1:8" ht="14.25" customHeight="1" x14ac:dyDescent="0.3">
      <c r="A1490" s="7" t="s">
        <v>3721</v>
      </c>
      <c r="B1490" s="7">
        <v>22.86</v>
      </c>
      <c r="C1490" s="7">
        <v>7.5</v>
      </c>
      <c r="D1490" s="7" t="s">
        <v>32</v>
      </c>
      <c r="E1490" s="7" t="s">
        <v>32</v>
      </c>
      <c r="F1490" s="7" t="s">
        <v>32</v>
      </c>
      <c r="G1490" s="7" t="s">
        <v>37</v>
      </c>
      <c r="H1490" s="7" t="s">
        <v>32</v>
      </c>
    </row>
    <row r="1491" spans="1:8" ht="14.25" customHeight="1" x14ac:dyDescent="0.3">
      <c r="A1491" s="7" t="s">
        <v>3723</v>
      </c>
      <c r="B1491" s="7">
        <v>18.760000000000002</v>
      </c>
      <c r="C1491" s="7">
        <v>4.88</v>
      </c>
      <c r="D1491" s="7" t="s">
        <v>39</v>
      </c>
      <c r="E1491" s="7" t="s">
        <v>32</v>
      </c>
      <c r="F1491" s="7" t="s">
        <v>99</v>
      </c>
      <c r="G1491" s="7">
        <v>1</v>
      </c>
      <c r="H1491" s="7" t="s">
        <v>32</v>
      </c>
    </row>
    <row r="1492" spans="1:8" ht="14.25" customHeight="1" x14ac:dyDescent="0.3">
      <c r="A1492" s="7" t="s">
        <v>3726</v>
      </c>
      <c r="B1492" s="7">
        <v>24.36</v>
      </c>
      <c r="C1492" s="7">
        <v>5.57</v>
      </c>
      <c r="D1492" s="7" t="s">
        <v>32</v>
      </c>
      <c r="E1492" s="7" t="s">
        <v>32</v>
      </c>
      <c r="F1492" s="7" t="s">
        <v>32</v>
      </c>
      <c r="G1492" s="7" t="s">
        <v>37</v>
      </c>
      <c r="H1492" s="7" t="s">
        <v>32</v>
      </c>
    </row>
    <row r="1493" spans="1:8" ht="14.25" customHeight="1" x14ac:dyDescent="0.3">
      <c r="A1493" s="7" t="s">
        <v>3728</v>
      </c>
      <c r="B1493" s="7">
        <v>32.299999999999997</v>
      </c>
      <c r="C1493" s="7">
        <v>5.31</v>
      </c>
      <c r="D1493" s="7" t="s">
        <v>32</v>
      </c>
      <c r="E1493" s="7" t="s">
        <v>32</v>
      </c>
      <c r="F1493" s="7" t="s">
        <v>32</v>
      </c>
      <c r="G1493" s="7" t="s">
        <v>37</v>
      </c>
      <c r="H1493" s="7" t="s">
        <v>32</v>
      </c>
    </row>
    <row r="1494" spans="1:8" ht="14.25" customHeight="1" x14ac:dyDescent="0.3">
      <c r="A1494" s="7" t="s">
        <v>3730</v>
      </c>
      <c r="B1494" s="7">
        <v>22.704999999999998</v>
      </c>
      <c r="C1494" s="7">
        <v>4.57</v>
      </c>
      <c r="D1494" s="7" t="s">
        <v>39</v>
      </c>
      <c r="E1494" s="7" t="s">
        <v>32</v>
      </c>
      <c r="F1494" s="7" t="s">
        <v>32</v>
      </c>
      <c r="G1494" s="7" t="s">
        <v>37</v>
      </c>
      <c r="H1494" s="7" t="s">
        <v>32</v>
      </c>
    </row>
    <row r="1495" spans="1:8" ht="14.25" customHeight="1" x14ac:dyDescent="0.3">
      <c r="A1495" s="7" t="s">
        <v>3732</v>
      </c>
      <c r="B1495" s="7">
        <v>21.79</v>
      </c>
      <c r="C1495" s="7">
        <v>8.6999999999999993</v>
      </c>
      <c r="D1495" s="7" t="s">
        <v>39</v>
      </c>
      <c r="E1495" s="7" t="s">
        <v>32</v>
      </c>
      <c r="F1495" s="7" t="s">
        <v>32</v>
      </c>
      <c r="G1495" s="7">
        <v>1</v>
      </c>
      <c r="H1495" s="7" t="s">
        <v>32</v>
      </c>
    </row>
    <row r="1496" spans="1:8" ht="14.25" customHeight="1" x14ac:dyDescent="0.3">
      <c r="A1496" s="7" t="s">
        <v>3735</v>
      </c>
      <c r="B1496" s="7">
        <v>24.52</v>
      </c>
      <c r="C1496" s="7">
        <v>4.76</v>
      </c>
      <c r="D1496" s="7" t="s">
        <v>32</v>
      </c>
      <c r="E1496" s="7" t="s">
        <v>32</v>
      </c>
      <c r="F1496" s="7" t="s">
        <v>32</v>
      </c>
      <c r="G1496" s="7" t="s">
        <v>37</v>
      </c>
      <c r="H1496" s="7" t="s">
        <v>32</v>
      </c>
    </row>
    <row r="1497" spans="1:8" ht="14.25" customHeight="1" x14ac:dyDescent="0.3">
      <c r="A1497" s="7" t="s">
        <v>3737</v>
      </c>
      <c r="B1497" s="7">
        <v>39.520000000000003</v>
      </c>
      <c r="C1497" s="7">
        <v>11.81</v>
      </c>
      <c r="D1497" s="7" t="s">
        <v>32</v>
      </c>
      <c r="E1497" s="7" t="s">
        <v>32</v>
      </c>
      <c r="F1497" s="7" t="s">
        <v>32</v>
      </c>
      <c r="G1497" s="7" t="s">
        <v>37</v>
      </c>
      <c r="H1497" s="7" t="s">
        <v>32</v>
      </c>
    </row>
    <row r="1498" spans="1:8" ht="14.25" customHeight="1" x14ac:dyDescent="0.3">
      <c r="A1498" s="7" t="s">
        <v>3739</v>
      </c>
      <c r="B1498" s="7">
        <v>24.49</v>
      </c>
      <c r="C1498" s="7">
        <v>4.67</v>
      </c>
      <c r="D1498" s="7" t="s">
        <v>32</v>
      </c>
      <c r="E1498" s="7" t="s">
        <v>32</v>
      </c>
      <c r="F1498" s="7" t="s">
        <v>32</v>
      </c>
      <c r="G1498" s="7" t="s">
        <v>37</v>
      </c>
      <c r="H1498" s="7" t="s">
        <v>32</v>
      </c>
    </row>
    <row r="1499" spans="1:8" ht="14.25" customHeight="1" x14ac:dyDescent="0.3">
      <c r="A1499" s="7" t="s">
        <v>3742</v>
      </c>
      <c r="B1499" s="7">
        <v>26.315000000000001</v>
      </c>
      <c r="C1499" s="7">
        <v>6.02</v>
      </c>
      <c r="D1499" s="7" t="s">
        <v>32</v>
      </c>
      <c r="E1499" s="7" t="s">
        <v>32</v>
      </c>
      <c r="F1499" s="7" t="s">
        <v>32</v>
      </c>
      <c r="G1499" s="7" t="s">
        <v>37</v>
      </c>
      <c r="H1499" s="7" t="s">
        <v>32</v>
      </c>
    </row>
    <row r="1500" spans="1:8" ht="14.25" customHeight="1" x14ac:dyDescent="0.3">
      <c r="A1500" s="7" t="s">
        <v>3744</v>
      </c>
      <c r="B1500" s="7">
        <v>22.58</v>
      </c>
      <c r="C1500" s="7">
        <v>7.46</v>
      </c>
      <c r="D1500" s="7" t="s">
        <v>32</v>
      </c>
      <c r="E1500" s="7" t="s">
        <v>32</v>
      </c>
      <c r="F1500" s="7" t="s">
        <v>32</v>
      </c>
      <c r="G1500" s="7" t="s">
        <v>37</v>
      </c>
      <c r="H1500" s="7" t="s">
        <v>32</v>
      </c>
    </row>
    <row r="1501" spans="1:8" ht="14.25" customHeight="1" x14ac:dyDescent="0.3">
      <c r="A1501" s="7" t="s">
        <v>3746</v>
      </c>
      <c r="B1501" s="7">
        <v>19.475000000000001</v>
      </c>
      <c r="C1501" s="7">
        <v>4.74</v>
      </c>
      <c r="D1501" s="7" t="s">
        <v>32</v>
      </c>
      <c r="E1501" s="7" t="s">
        <v>32</v>
      </c>
      <c r="F1501" s="7" t="s">
        <v>32</v>
      </c>
      <c r="G1501" s="7">
        <v>1</v>
      </c>
      <c r="H1501" s="7" t="s">
        <v>32</v>
      </c>
    </row>
    <row r="1502" spans="1:8" ht="14.25" customHeight="1" x14ac:dyDescent="0.3">
      <c r="A1502" s="7" t="s">
        <v>3748</v>
      </c>
      <c r="B1502" s="7">
        <v>26.33</v>
      </c>
      <c r="C1502" s="7">
        <v>4.79</v>
      </c>
      <c r="D1502" s="7" t="s">
        <v>32</v>
      </c>
      <c r="E1502" s="7" t="s">
        <v>32</v>
      </c>
      <c r="F1502" s="7" t="s">
        <v>32</v>
      </c>
      <c r="G1502" s="7" t="s">
        <v>37</v>
      </c>
      <c r="H1502" s="7" t="s">
        <v>32</v>
      </c>
    </row>
    <row r="1503" spans="1:8" ht="14.25" customHeight="1" x14ac:dyDescent="0.3">
      <c r="A1503" s="7" t="s">
        <v>3751</v>
      </c>
      <c r="B1503" s="7">
        <v>17.29</v>
      </c>
      <c r="C1503" s="7">
        <v>5.35</v>
      </c>
      <c r="D1503" s="7" t="s">
        <v>39</v>
      </c>
      <c r="E1503" s="7" t="s">
        <v>32</v>
      </c>
      <c r="F1503" s="7" t="s">
        <v>32</v>
      </c>
      <c r="G1503" s="7" t="s">
        <v>37</v>
      </c>
      <c r="H1503" s="7" t="s">
        <v>32</v>
      </c>
    </row>
    <row r="1504" spans="1:8" ht="14.25" customHeight="1" x14ac:dyDescent="0.3">
      <c r="A1504" s="7" t="s">
        <v>3753</v>
      </c>
      <c r="B1504" s="7">
        <v>42.88</v>
      </c>
      <c r="C1504" s="7">
        <v>4.87</v>
      </c>
      <c r="D1504" s="7" t="s">
        <v>32</v>
      </c>
      <c r="E1504" s="7" t="s">
        <v>39</v>
      </c>
      <c r="F1504" s="7" t="s">
        <v>32</v>
      </c>
      <c r="G1504" s="7">
        <v>1</v>
      </c>
      <c r="H1504" s="7" t="s">
        <v>32</v>
      </c>
    </row>
    <row r="1505" spans="1:8" ht="14.25" customHeight="1" x14ac:dyDescent="0.3">
      <c r="A1505" s="7" t="s">
        <v>3755</v>
      </c>
      <c r="B1505" s="7">
        <v>32.200000000000003</v>
      </c>
      <c r="C1505" s="7">
        <v>10.09</v>
      </c>
      <c r="D1505" s="7" t="s">
        <v>39</v>
      </c>
      <c r="E1505" s="7" t="s">
        <v>32</v>
      </c>
      <c r="F1505" s="7" t="s">
        <v>32</v>
      </c>
      <c r="G1505" s="7" t="s">
        <v>37</v>
      </c>
      <c r="H1505" s="7" t="s">
        <v>32</v>
      </c>
    </row>
    <row r="1506" spans="1:8" ht="14.25" customHeight="1" x14ac:dyDescent="0.3">
      <c r="A1506" s="7" t="s">
        <v>3758</v>
      </c>
      <c r="B1506" s="7">
        <v>18.75</v>
      </c>
      <c r="C1506" s="7">
        <v>5.47</v>
      </c>
      <c r="D1506" s="7" t="s">
        <v>39</v>
      </c>
      <c r="E1506" s="7" t="s">
        <v>32</v>
      </c>
      <c r="F1506" s="7" t="s">
        <v>99</v>
      </c>
      <c r="G1506" s="7">
        <v>1</v>
      </c>
      <c r="H1506" s="7" t="s">
        <v>32</v>
      </c>
    </row>
    <row r="1507" spans="1:8" ht="14.25" customHeight="1" x14ac:dyDescent="0.3">
      <c r="A1507" s="7" t="s">
        <v>3760</v>
      </c>
      <c r="B1507" s="7">
        <v>22.36</v>
      </c>
      <c r="C1507" s="7">
        <v>8.6</v>
      </c>
      <c r="D1507" s="7" t="s">
        <v>32</v>
      </c>
      <c r="E1507" s="7" t="s">
        <v>32</v>
      </c>
      <c r="F1507" s="7" t="s">
        <v>32</v>
      </c>
      <c r="G1507" s="7" t="s">
        <v>37</v>
      </c>
      <c r="H1507" s="7" t="s">
        <v>32</v>
      </c>
    </row>
    <row r="1508" spans="1:8" ht="14.25" customHeight="1" x14ac:dyDescent="0.3">
      <c r="A1508" s="7" t="s">
        <v>3762</v>
      </c>
      <c r="B1508" s="7">
        <v>23.94</v>
      </c>
      <c r="C1508" s="7">
        <v>10.74</v>
      </c>
      <c r="D1508" s="7" t="s">
        <v>39</v>
      </c>
      <c r="E1508" s="7" t="s">
        <v>32</v>
      </c>
      <c r="F1508" s="7" t="s">
        <v>32</v>
      </c>
      <c r="G1508" s="7" t="s">
        <v>37</v>
      </c>
      <c r="H1508" s="7" t="s">
        <v>32</v>
      </c>
    </row>
    <row r="1509" spans="1:8" ht="14.25" customHeight="1" x14ac:dyDescent="0.3">
      <c r="A1509" s="7" t="s">
        <v>3764</v>
      </c>
      <c r="B1509" s="7">
        <v>30.1</v>
      </c>
      <c r="C1509" s="7">
        <v>4.3899999999999997</v>
      </c>
      <c r="D1509" s="7" t="s">
        <v>32</v>
      </c>
      <c r="E1509" s="7" t="s">
        <v>32</v>
      </c>
      <c r="F1509" s="7" t="s">
        <v>99</v>
      </c>
      <c r="G1509" s="7">
        <v>1</v>
      </c>
      <c r="H1509" s="7" t="s">
        <v>32</v>
      </c>
    </row>
    <row r="1510" spans="1:8" ht="14.25" customHeight="1" x14ac:dyDescent="0.3">
      <c r="A1510" s="7" t="s">
        <v>3767</v>
      </c>
      <c r="B1510" s="7">
        <v>21.93</v>
      </c>
      <c r="C1510" s="7">
        <v>6.3</v>
      </c>
      <c r="D1510" s="7" t="s">
        <v>32</v>
      </c>
      <c r="E1510" s="7" t="s">
        <v>32</v>
      </c>
      <c r="F1510" s="7" t="s">
        <v>32</v>
      </c>
      <c r="G1510" s="7" t="s">
        <v>37</v>
      </c>
      <c r="H1510" s="7" t="s">
        <v>32</v>
      </c>
    </row>
    <row r="1511" spans="1:8" ht="14.25" customHeight="1" x14ac:dyDescent="0.3">
      <c r="A1511" s="7" t="s">
        <v>3769</v>
      </c>
      <c r="B1511" s="7">
        <v>39.75</v>
      </c>
      <c r="C1511" s="7">
        <v>5.41</v>
      </c>
      <c r="D1511" s="7" t="s">
        <v>32</v>
      </c>
      <c r="E1511" s="7" t="s">
        <v>39</v>
      </c>
      <c r="F1511" s="7" t="s">
        <v>32</v>
      </c>
      <c r="G1511" s="7">
        <v>1</v>
      </c>
      <c r="H1511" s="7" t="s">
        <v>32</v>
      </c>
    </row>
    <row r="1512" spans="1:8" ht="14.25" customHeight="1" x14ac:dyDescent="0.3">
      <c r="A1512" s="7" t="s">
        <v>3772</v>
      </c>
      <c r="B1512" s="7">
        <v>26.03</v>
      </c>
      <c r="C1512" s="7">
        <v>4.47</v>
      </c>
      <c r="D1512" s="7" t="s">
        <v>32</v>
      </c>
      <c r="E1512" s="7" t="s">
        <v>32</v>
      </c>
      <c r="F1512" s="7" t="s">
        <v>99</v>
      </c>
      <c r="G1512" s="7">
        <v>1</v>
      </c>
      <c r="H1512" s="7" t="s">
        <v>32</v>
      </c>
    </row>
    <row r="1513" spans="1:8" ht="14.25" customHeight="1" x14ac:dyDescent="0.3">
      <c r="A1513" s="7" t="s">
        <v>3774</v>
      </c>
      <c r="B1513" s="7">
        <v>34.51</v>
      </c>
      <c r="C1513" s="7">
        <v>6.26</v>
      </c>
      <c r="D1513" s="7" t="s">
        <v>32</v>
      </c>
      <c r="E1513" s="7" t="s">
        <v>32</v>
      </c>
      <c r="F1513" s="7" t="s">
        <v>32</v>
      </c>
      <c r="G1513" s="7" t="s">
        <v>37</v>
      </c>
      <c r="H1513" s="7" t="s">
        <v>32</v>
      </c>
    </row>
    <row r="1514" spans="1:8" ht="14.25" customHeight="1" x14ac:dyDescent="0.3">
      <c r="A1514" s="7" t="s">
        <v>3776</v>
      </c>
      <c r="B1514" s="7">
        <v>19.32</v>
      </c>
      <c r="C1514" s="7">
        <v>11.58</v>
      </c>
      <c r="D1514" s="7" t="s">
        <v>39</v>
      </c>
      <c r="E1514" s="7" t="s">
        <v>32</v>
      </c>
      <c r="F1514" s="7" t="s">
        <v>32</v>
      </c>
      <c r="G1514" s="7">
        <v>1</v>
      </c>
      <c r="H1514" s="7" t="s">
        <v>32</v>
      </c>
    </row>
    <row r="1515" spans="1:8" ht="14.25" customHeight="1" x14ac:dyDescent="0.3">
      <c r="A1515" s="7" t="s">
        <v>3779</v>
      </c>
      <c r="B1515" s="7">
        <v>28.5</v>
      </c>
      <c r="C1515" s="7">
        <v>4.3600000000000003</v>
      </c>
      <c r="D1515" s="7" t="s">
        <v>32</v>
      </c>
      <c r="E1515" s="7" t="s">
        <v>32</v>
      </c>
      <c r="F1515" s="7" t="s">
        <v>32</v>
      </c>
      <c r="G1515" s="7" t="s">
        <v>37</v>
      </c>
      <c r="H1515" s="7" t="s">
        <v>32</v>
      </c>
    </row>
    <row r="1516" spans="1:8" ht="14.25" customHeight="1" x14ac:dyDescent="0.3">
      <c r="A1516" s="7" t="s">
        <v>3781</v>
      </c>
      <c r="B1516" s="7">
        <v>30.875</v>
      </c>
      <c r="C1516" s="7">
        <v>4.1399999999999997</v>
      </c>
      <c r="D1516" s="7" t="s">
        <v>39</v>
      </c>
      <c r="E1516" s="7" t="s">
        <v>32</v>
      </c>
      <c r="F1516" s="7" t="s">
        <v>32</v>
      </c>
      <c r="G1516" s="7" t="s">
        <v>37</v>
      </c>
      <c r="H1516" s="7" t="s">
        <v>32</v>
      </c>
    </row>
    <row r="1517" spans="1:8" ht="14.25" customHeight="1" x14ac:dyDescent="0.3">
      <c r="A1517" s="7" t="s">
        <v>3783</v>
      </c>
      <c r="B1517" s="7">
        <v>24.02</v>
      </c>
      <c r="C1517" s="7">
        <v>4.38</v>
      </c>
      <c r="D1517" s="7" t="s">
        <v>32</v>
      </c>
      <c r="E1517" s="7" t="s">
        <v>32</v>
      </c>
      <c r="F1517" s="7" t="s">
        <v>32</v>
      </c>
      <c r="G1517" s="7" t="s">
        <v>37</v>
      </c>
      <c r="H1517" s="7" t="s">
        <v>32</v>
      </c>
    </row>
    <row r="1518" spans="1:8" ht="14.25" customHeight="1" x14ac:dyDescent="0.3">
      <c r="A1518" s="7" t="s">
        <v>3785</v>
      </c>
      <c r="B1518" s="7">
        <v>36.08</v>
      </c>
      <c r="C1518" s="7">
        <v>11.61</v>
      </c>
      <c r="D1518" s="7" t="s">
        <v>39</v>
      </c>
      <c r="E1518" s="7" t="s">
        <v>32</v>
      </c>
      <c r="F1518" s="7" t="s">
        <v>32</v>
      </c>
      <c r="G1518" s="7" t="s">
        <v>37</v>
      </c>
      <c r="H1518" s="7" t="s">
        <v>32</v>
      </c>
    </row>
    <row r="1519" spans="1:8" ht="14.25" customHeight="1" x14ac:dyDescent="0.3">
      <c r="A1519" s="7" t="s">
        <v>3788</v>
      </c>
      <c r="B1519" s="7">
        <v>32.200000000000003</v>
      </c>
      <c r="C1519" s="7">
        <v>10.59</v>
      </c>
      <c r="D1519" s="7" t="s">
        <v>39</v>
      </c>
      <c r="E1519" s="7" t="s">
        <v>32</v>
      </c>
      <c r="F1519" s="7" t="s">
        <v>32</v>
      </c>
      <c r="G1519" s="7" t="s">
        <v>37</v>
      </c>
      <c r="H1519" s="7" t="s">
        <v>32</v>
      </c>
    </row>
    <row r="1520" spans="1:8" ht="14.25" customHeight="1" x14ac:dyDescent="0.3">
      <c r="A1520" s="7" t="s">
        <v>3790</v>
      </c>
      <c r="B1520" s="7">
        <v>28.05</v>
      </c>
      <c r="C1520" s="7">
        <v>11.85</v>
      </c>
      <c r="D1520" s="7" t="s">
        <v>39</v>
      </c>
      <c r="E1520" s="7" t="s">
        <v>32</v>
      </c>
      <c r="F1520" s="7" t="s">
        <v>32</v>
      </c>
      <c r="G1520" s="7" t="s">
        <v>37</v>
      </c>
      <c r="H1520" s="7" t="s">
        <v>32</v>
      </c>
    </row>
    <row r="1521" spans="1:8" ht="14.25" customHeight="1" x14ac:dyDescent="0.3">
      <c r="A1521" s="7" t="s">
        <v>3792</v>
      </c>
      <c r="B1521" s="7">
        <v>19</v>
      </c>
      <c r="C1521" s="7">
        <v>5.46</v>
      </c>
      <c r="D1521" s="7" t="s">
        <v>39</v>
      </c>
      <c r="E1521" s="7" t="s">
        <v>32</v>
      </c>
      <c r="F1521" s="7" t="s">
        <v>32</v>
      </c>
      <c r="G1521" s="7">
        <v>1</v>
      </c>
      <c r="H1521" s="7" t="s">
        <v>32</v>
      </c>
    </row>
    <row r="1522" spans="1:8" ht="14.25" customHeight="1" x14ac:dyDescent="0.3">
      <c r="A1522" s="7" t="s">
        <v>3795</v>
      </c>
      <c r="B1522" s="7">
        <v>16.13</v>
      </c>
      <c r="C1522" s="7">
        <v>4.54</v>
      </c>
      <c r="D1522" s="7" t="s">
        <v>39</v>
      </c>
      <c r="E1522" s="7" t="s">
        <v>32</v>
      </c>
      <c r="F1522" s="7" t="s">
        <v>32</v>
      </c>
      <c r="G1522" s="7">
        <v>2</v>
      </c>
      <c r="H1522" s="7" t="s">
        <v>32</v>
      </c>
    </row>
    <row r="1523" spans="1:8" ht="14.25" customHeight="1" x14ac:dyDescent="0.3">
      <c r="A1523" s="7" t="s">
        <v>3797</v>
      </c>
      <c r="B1523" s="7">
        <v>18.77</v>
      </c>
      <c r="C1523" s="7">
        <v>11.98</v>
      </c>
      <c r="D1523" s="7" t="s">
        <v>39</v>
      </c>
      <c r="E1523" s="7" t="s">
        <v>32</v>
      </c>
      <c r="F1523" s="7" t="s">
        <v>32</v>
      </c>
      <c r="G1523" s="7">
        <v>2</v>
      </c>
      <c r="H1523" s="7" t="s">
        <v>32</v>
      </c>
    </row>
    <row r="1524" spans="1:8" ht="14.25" customHeight="1" x14ac:dyDescent="0.3">
      <c r="A1524" s="7" t="s">
        <v>3799</v>
      </c>
      <c r="B1524" s="7">
        <v>28.88</v>
      </c>
      <c r="C1524" s="7">
        <v>6.59</v>
      </c>
      <c r="D1524" s="7" t="s">
        <v>39</v>
      </c>
      <c r="E1524" s="7" t="s">
        <v>32</v>
      </c>
      <c r="F1524" s="7" t="s">
        <v>32</v>
      </c>
      <c r="G1524" s="7">
        <v>1</v>
      </c>
      <c r="H1524" s="7" t="s">
        <v>32</v>
      </c>
    </row>
    <row r="1525" spans="1:8" ht="14.25" customHeight="1" x14ac:dyDescent="0.3">
      <c r="A1525" s="7" t="s">
        <v>3801</v>
      </c>
      <c r="B1525" s="7">
        <v>27.55</v>
      </c>
      <c r="C1525" s="7">
        <v>10.83</v>
      </c>
      <c r="D1525" s="7" t="s">
        <v>39</v>
      </c>
      <c r="E1525" s="7" t="s">
        <v>32</v>
      </c>
      <c r="F1525" s="7" t="s">
        <v>32</v>
      </c>
      <c r="G1525" s="7">
        <v>1</v>
      </c>
      <c r="H1525" s="7" t="s">
        <v>32</v>
      </c>
    </row>
    <row r="1526" spans="1:8" ht="14.25" customHeight="1" x14ac:dyDescent="0.3">
      <c r="A1526" s="7" t="s">
        <v>3804</v>
      </c>
      <c r="B1526" s="7">
        <v>15.6</v>
      </c>
      <c r="C1526" s="7">
        <v>8.6</v>
      </c>
      <c r="D1526" s="7" t="s">
        <v>32</v>
      </c>
      <c r="E1526" s="7" t="s">
        <v>32</v>
      </c>
      <c r="F1526" s="7" t="s">
        <v>32</v>
      </c>
      <c r="G1526" s="7" t="s">
        <v>37</v>
      </c>
      <c r="H1526" s="7" t="s">
        <v>32</v>
      </c>
    </row>
    <row r="1527" spans="1:8" ht="14.25" customHeight="1" x14ac:dyDescent="0.3">
      <c r="A1527" s="7" t="s">
        <v>3806</v>
      </c>
      <c r="B1527" s="7">
        <v>21.99</v>
      </c>
      <c r="C1527" s="7">
        <v>11.17</v>
      </c>
      <c r="D1527" s="7" t="s">
        <v>32</v>
      </c>
      <c r="E1527" s="7" t="s">
        <v>32</v>
      </c>
      <c r="F1527" s="7" t="s">
        <v>32</v>
      </c>
      <c r="G1527" s="7" t="s">
        <v>37</v>
      </c>
      <c r="H1527" s="7" t="s">
        <v>32</v>
      </c>
    </row>
    <row r="1528" spans="1:8" ht="14.25" customHeight="1" x14ac:dyDescent="0.3">
      <c r="A1528" s="7" t="s">
        <v>3808</v>
      </c>
      <c r="B1528" s="7">
        <v>34.85</v>
      </c>
      <c r="C1528" s="7">
        <v>5.75</v>
      </c>
      <c r="D1528" s="7" t="s">
        <v>32</v>
      </c>
      <c r="E1528" s="7" t="s">
        <v>32</v>
      </c>
      <c r="F1528" s="7" t="s">
        <v>32</v>
      </c>
      <c r="G1528" s="7" t="s">
        <v>37</v>
      </c>
      <c r="H1528" s="7" t="s">
        <v>32</v>
      </c>
    </row>
    <row r="1529" spans="1:8" ht="14.25" customHeight="1" x14ac:dyDescent="0.3">
      <c r="A1529" s="7" t="s">
        <v>3810</v>
      </c>
      <c r="B1529" s="7">
        <v>24.51</v>
      </c>
      <c r="C1529" s="7">
        <v>4.83</v>
      </c>
      <c r="D1529" s="7" t="s">
        <v>39</v>
      </c>
      <c r="E1529" s="7" t="s">
        <v>32</v>
      </c>
      <c r="F1529" s="7" t="s">
        <v>99</v>
      </c>
      <c r="G1529" s="7">
        <v>1</v>
      </c>
      <c r="H1529" s="7" t="s">
        <v>32</v>
      </c>
    </row>
    <row r="1530" spans="1:8" ht="14.25" customHeight="1" x14ac:dyDescent="0.3">
      <c r="A1530" s="7" t="s">
        <v>3813</v>
      </c>
      <c r="B1530" s="7">
        <v>19.399999999999999</v>
      </c>
      <c r="C1530" s="7">
        <v>11.93</v>
      </c>
      <c r="D1530" s="7" t="s">
        <v>32</v>
      </c>
      <c r="E1530" s="7" t="s">
        <v>32</v>
      </c>
      <c r="F1530" s="7" t="s">
        <v>32</v>
      </c>
      <c r="G1530" s="7" t="s">
        <v>37</v>
      </c>
      <c r="H1530" s="7" t="s">
        <v>32</v>
      </c>
    </row>
    <row r="1531" spans="1:8" ht="14.25" customHeight="1" x14ac:dyDescent="0.3">
      <c r="A1531" s="7" t="s">
        <v>3815</v>
      </c>
      <c r="B1531" s="7">
        <v>15.1</v>
      </c>
      <c r="C1531" s="7">
        <v>8.41</v>
      </c>
      <c r="D1531" s="7" t="s">
        <v>32</v>
      </c>
      <c r="E1531" s="7" t="s">
        <v>32</v>
      </c>
      <c r="F1531" s="7" t="s">
        <v>32</v>
      </c>
      <c r="G1531" s="7" t="s">
        <v>37</v>
      </c>
      <c r="H1531" s="7" t="s">
        <v>32</v>
      </c>
    </row>
    <row r="1532" spans="1:8" ht="14.25" customHeight="1" x14ac:dyDescent="0.3">
      <c r="A1532" s="7" t="s">
        <v>3818</v>
      </c>
      <c r="B1532" s="7">
        <v>23.37</v>
      </c>
      <c r="C1532" s="7">
        <v>5.59</v>
      </c>
      <c r="D1532" s="7" t="s">
        <v>39</v>
      </c>
      <c r="E1532" s="7" t="s">
        <v>32</v>
      </c>
      <c r="F1532" s="7" t="s">
        <v>32</v>
      </c>
      <c r="G1532" s="7" t="s">
        <v>37</v>
      </c>
      <c r="H1532" s="7" t="s">
        <v>32</v>
      </c>
    </row>
    <row r="1533" spans="1:8" ht="14.25" customHeight="1" x14ac:dyDescent="0.3">
      <c r="A1533" s="7" t="s">
        <v>3820</v>
      </c>
      <c r="B1533" s="7">
        <v>42.4</v>
      </c>
      <c r="C1533" s="7">
        <v>4.0599999999999996</v>
      </c>
      <c r="D1533" s="7" t="s">
        <v>32</v>
      </c>
      <c r="E1533" s="7" t="s">
        <v>32</v>
      </c>
      <c r="F1533" s="7" t="s">
        <v>32</v>
      </c>
      <c r="G1533" s="7" t="s">
        <v>37</v>
      </c>
      <c r="H1533" s="7" t="s">
        <v>32</v>
      </c>
    </row>
    <row r="1534" spans="1:8" ht="14.25" customHeight="1" x14ac:dyDescent="0.3">
      <c r="A1534" s="7" t="s">
        <v>3823</v>
      </c>
      <c r="B1534" s="7">
        <v>28.405000000000001</v>
      </c>
      <c r="C1534" s="7">
        <v>7.02</v>
      </c>
      <c r="D1534" s="7" t="s">
        <v>39</v>
      </c>
      <c r="E1534" s="7" t="s">
        <v>32</v>
      </c>
      <c r="F1534" s="7" t="s">
        <v>32</v>
      </c>
      <c r="G1534" s="7" t="s">
        <v>37</v>
      </c>
      <c r="H1534" s="7" t="s">
        <v>32</v>
      </c>
    </row>
    <row r="1535" spans="1:8" ht="14.25" customHeight="1" x14ac:dyDescent="0.3">
      <c r="A1535" s="7" t="s">
        <v>3825</v>
      </c>
      <c r="B1535" s="7">
        <v>23.4</v>
      </c>
      <c r="C1535" s="7">
        <v>4.47</v>
      </c>
      <c r="D1535" s="7" t="s">
        <v>32</v>
      </c>
      <c r="E1535" s="7" t="s">
        <v>32</v>
      </c>
      <c r="F1535" s="7" t="s">
        <v>32</v>
      </c>
      <c r="G1535" s="7" t="s">
        <v>37</v>
      </c>
      <c r="H1535" s="7" t="s">
        <v>32</v>
      </c>
    </row>
    <row r="1536" spans="1:8" ht="14.25" customHeight="1" x14ac:dyDescent="0.3">
      <c r="A1536" s="7" t="s">
        <v>3827</v>
      </c>
      <c r="B1536" s="7">
        <v>33.44</v>
      </c>
      <c r="C1536" s="7">
        <v>4.54</v>
      </c>
      <c r="D1536" s="7" t="s">
        <v>32</v>
      </c>
      <c r="E1536" s="7" t="s">
        <v>32</v>
      </c>
      <c r="F1536" s="7" t="s">
        <v>32</v>
      </c>
      <c r="G1536" s="7" t="s">
        <v>37</v>
      </c>
      <c r="H1536" s="7" t="s">
        <v>32</v>
      </c>
    </row>
    <row r="1537" spans="1:8" ht="14.25" customHeight="1" x14ac:dyDescent="0.3">
      <c r="A1537" s="7" t="s">
        <v>3830</v>
      </c>
      <c r="B1537" s="7">
        <v>21.12</v>
      </c>
      <c r="C1537" s="7">
        <v>4.99</v>
      </c>
      <c r="D1537" s="7" t="s">
        <v>32</v>
      </c>
      <c r="E1537" s="7" t="s">
        <v>32</v>
      </c>
      <c r="F1537" s="7" t="s">
        <v>32</v>
      </c>
      <c r="G1537" s="7">
        <v>1</v>
      </c>
      <c r="H1537" s="7" t="s">
        <v>32</v>
      </c>
    </row>
    <row r="1538" spans="1:8" ht="14.25" customHeight="1" x14ac:dyDescent="0.3">
      <c r="A1538" s="7" t="s">
        <v>3832</v>
      </c>
      <c r="B1538" s="7">
        <v>18.48</v>
      </c>
      <c r="C1538" s="7">
        <v>10.84</v>
      </c>
      <c r="D1538" s="7" t="s">
        <v>39</v>
      </c>
      <c r="E1538" s="7" t="s">
        <v>32</v>
      </c>
      <c r="F1538" s="7" t="s">
        <v>32</v>
      </c>
      <c r="G1538" s="7">
        <v>2</v>
      </c>
      <c r="H1538" s="7" t="s">
        <v>32</v>
      </c>
    </row>
    <row r="1539" spans="1:8" ht="14.25" customHeight="1" x14ac:dyDescent="0.3">
      <c r="A1539" s="7" t="s">
        <v>3834</v>
      </c>
      <c r="B1539" s="7">
        <v>16.815000000000001</v>
      </c>
      <c r="C1539" s="7">
        <v>5.63</v>
      </c>
      <c r="D1539" s="7" t="s">
        <v>32</v>
      </c>
      <c r="E1539" s="7" t="s">
        <v>32</v>
      </c>
      <c r="F1539" s="7" t="s">
        <v>32</v>
      </c>
      <c r="G1539" s="7">
        <v>1</v>
      </c>
      <c r="H1539" s="7" t="s">
        <v>32</v>
      </c>
    </row>
    <row r="1540" spans="1:8" ht="14.25" customHeight="1" x14ac:dyDescent="0.3">
      <c r="A1540" s="7" t="s">
        <v>3837</v>
      </c>
      <c r="B1540" s="7">
        <v>26.72</v>
      </c>
      <c r="C1540" s="7">
        <v>4.1399999999999997</v>
      </c>
      <c r="D1540" s="7" t="s">
        <v>32</v>
      </c>
      <c r="E1540" s="7" t="s">
        <v>32</v>
      </c>
      <c r="F1540" s="7" t="s">
        <v>32</v>
      </c>
      <c r="G1540" s="7" t="s">
        <v>37</v>
      </c>
      <c r="H1540" s="7" t="s">
        <v>32</v>
      </c>
    </row>
    <row r="1541" spans="1:8" ht="14.25" customHeight="1" x14ac:dyDescent="0.3">
      <c r="A1541" s="7" t="s">
        <v>3839</v>
      </c>
      <c r="B1541" s="7">
        <v>41.42</v>
      </c>
      <c r="C1541" s="7">
        <v>5.17</v>
      </c>
      <c r="D1541" s="7" t="s">
        <v>32</v>
      </c>
      <c r="E1541" s="7" t="s">
        <v>32</v>
      </c>
      <c r="F1541" s="7" t="s">
        <v>99</v>
      </c>
      <c r="G1541" s="7">
        <v>1</v>
      </c>
      <c r="H1541" s="7" t="s">
        <v>32</v>
      </c>
    </row>
    <row r="1542" spans="1:8" ht="14.25" customHeight="1" x14ac:dyDescent="0.3">
      <c r="A1542" s="7" t="s">
        <v>3842</v>
      </c>
      <c r="B1542" s="7">
        <v>20.69</v>
      </c>
      <c r="C1542" s="7">
        <v>6.93</v>
      </c>
      <c r="D1542" s="7" t="s">
        <v>32</v>
      </c>
      <c r="E1542" s="7" t="s">
        <v>32</v>
      </c>
      <c r="F1542" s="7" t="s">
        <v>32</v>
      </c>
      <c r="G1542" s="7">
        <v>2</v>
      </c>
      <c r="H1542" s="7" t="s">
        <v>32</v>
      </c>
    </row>
    <row r="1543" spans="1:8" ht="14.25" customHeight="1" x14ac:dyDescent="0.3">
      <c r="A1543" s="7" t="s">
        <v>3844</v>
      </c>
      <c r="B1543" s="7">
        <v>41.23</v>
      </c>
      <c r="C1543" s="7">
        <v>4.24</v>
      </c>
      <c r="D1543" s="7" t="s">
        <v>32</v>
      </c>
      <c r="E1543" s="7" t="s">
        <v>32</v>
      </c>
      <c r="F1543" s="7" t="s">
        <v>32</v>
      </c>
      <c r="G1543" s="7" t="s">
        <v>37</v>
      </c>
      <c r="H1543" s="7" t="s">
        <v>32</v>
      </c>
    </row>
    <row r="1544" spans="1:8" ht="14.25" customHeight="1" x14ac:dyDescent="0.3">
      <c r="A1544" s="7" t="s">
        <v>3847</v>
      </c>
      <c r="B1544" s="7">
        <v>29.9</v>
      </c>
      <c r="C1544" s="7">
        <v>5.91</v>
      </c>
      <c r="D1544" s="7" t="s">
        <v>32</v>
      </c>
      <c r="E1544" s="7" t="s">
        <v>32</v>
      </c>
      <c r="F1544" s="7" t="s">
        <v>32</v>
      </c>
      <c r="G1544" s="7" t="s">
        <v>37</v>
      </c>
      <c r="H1544" s="7" t="s">
        <v>32</v>
      </c>
    </row>
    <row r="1545" spans="1:8" ht="14.25" customHeight="1" x14ac:dyDescent="0.3">
      <c r="A1545" s="7" t="s">
        <v>3849</v>
      </c>
      <c r="B1545" s="7">
        <v>34.104999999999997</v>
      </c>
      <c r="C1545" s="7">
        <v>5.93</v>
      </c>
      <c r="D1545" s="7" t="s">
        <v>32</v>
      </c>
      <c r="E1545" s="7" t="s">
        <v>32</v>
      </c>
      <c r="F1545" s="7" t="s">
        <v>32</v>
      </c>
      <c r="G1545" s="7" t="s">
        <v>37</v>
      </c>
      <c r="H1545" s="7" t="s">
        <v>32</v>
      </c>
    </row>
    <row r="1546" spans="1:8" ht="14.25" customHeight="1" x14ac:dyDescent="0.3">
      <c r="A1546" s="7" t="s">
        <v>3852</v>
      </c>
      <c r="B1546" s="7">
        <v>24.97</v>
      </c>
      <c r="C1546" s="7">
        <v>5.66</v>
      </c>
      <c r="D1546" s="7" t="s">
        <v>32</v>
      </c>
      <c r="E1546" s="7" t="s">
        <v>32</v>
      </c>
      <c r="F1546" s="7" t="s">
        <v>32</v>
      </c>
      <c r="G1546" s="7" t="s">
        <v>37</v>
      </c>
      <c r="H1546" s="7" t="s">
        <v>32</v>
      </c>
    </row>
    <row r="1547" spans="1:8" ht="14.25" customHeight="1" x14ac:dyDescent="0.3">
      <c r="A1547" s="7" t="s">
        <v>3854</v>
      </c>
      <c r="B1547" s="7">
        <v>34.799999999999997</v>
      </c>
      <c r="C1547" s="7">
        <v>4.1900000000000004</v>
      </c>
      <c r="D1547" s="7" t="s">
        <v>32</v>
      </c>
      <c r="E1547" s="7" t="s">
        <v>32</v>
      </c>
      <c r="F1547" s="7" t="s">
        <v>32</v>
      </c>
      <c r="G1547" s="7">
        <v>1</v>
      </c>
      <c r="H1547" s="7" t="s">
        <v>32</v>
      </c>
    </row>
    <row r="1548" spans="1:8" ht="14.25" customHeight="1" x14ac:dyDescent="0.3">
      <c r="A1548" s="7" t="s">
        <v>3857</v>
      </c>
      <c r="B1548" s="7">
        <v>32.965000000000003</v>
      </c>
      <c r="C1548" s="7">
        <v>9.2100000000000009</v>
      </c>
      <c r="D1548" s="7" t="s">
        <v>39</v>
      </c>
      <c r="E1548" s="7" t="s">
        <v>32</v>
      </c>
      <c r="F1548" s="7" t="s">
        <v>32</v>
      </c>
      <c r="G1548" s="7" t="s">
        <v>37</v>
      </c>
      <c r="H1548" s="7" t="s">
        <v>32</v>
      </c>
    </row>
    <row r="1549" spans="1:8" ht="14.25" customHeight="1" x14ac:dyDescent="0.3">
      <c r="A1549" s="7" t="s">
        <v>3859</v>
      </c>
      <c r="B1549" s="7">
        <v>27.265000000000001</v>
      </c>
      <c r="C1549" s="7">
        <v>5.51</v>
      </c>
      <c r="D1549" s="7" t="s">
        <v>32</v>
      </c>
      <c r="E1549" s="7" t="s">
        <v>32</v>
      </c>
      <c r="F1549" s="7" t="s">
        <v>32</v>
      </c>
      <c r="G1549" s="7">
        <v>1</v>
      </c>
      <c r="H1549" s="7" t="s">
        <v>32</v>
      </c>
    </row>
    <row r="1550" spans="1:8" ht="14.25" customHeight="1" x14ac:dyDescent="0.3">
      <c r="A1550" s="7" t="s">
        <v>3862</v>
      </c>
      <c r="B1550" s="7">
        <v>17.059999999999999</v>
      </c>
      <c r="C1550" s="7">
        <v>8.5</v>
      </c>
      <c r="D1550" s="7" t="s">
        <v>32</v>
      </c>
      <c r="E1550" s="7" t="s">
        <v>32</v>
      </c>
      <c r="F1550" s="7" t="s">
        <v>32</v>
      </c>
      <c r="G1550" s="7" t="s">
        <v>37</v>
      </c>
      <c r="H1550" s="7" t="s">
        <v>32</v>
      </c>
    </row>
    <row r="1551" spans="1:8" ht="14.25" customHeight="1" x14ac:dyDescent="0.3">
      <c r="A1551" s="7" t="s">
        <v>3864</v>
      </c>
      <c r="B1551" s="7">
        <v>36.29</v>
      </c>
      <c r="C1551" s="7">
        <v>6.23</v>
      </c>
      <c r="D1551" s="7" t="s">
        <v>32</v>
      </c>
      <c r="E1551" s="7" t="s">
        <v>32</v>
      </c>
      <c r="F1551" s="7" t="s">
        <v>32</v>
      </c>
      <c r="G1551" s="7" t="s">
        <v>37</v>
      </c>
      <c r="H1551" s="7" t="s">
        <v>32</v>
      </c>
    </row>
    <row r="1552" spans="1:8" ht="14.25" customHeight="1" x14ac:dyDescent="0.3">
      <c r="A1552" s="7" t="s">
        <v>3866</v>
      </c>
      <c r="B1552" s="7">
        <v>28.594999999999999</v>
      </c>
      <c r="C1552" s="7">
        <v>8.5299999999999994</v>
      </c>
      <c r="D1552" s="7" t="s">
        <v>39</v>
      </c>
      <c r="E1552" s="7" t="s">
        <v>32</v>
      </c>
      <c r="F1552" s="7" t="s">
        <v>32</v>
      </c>
      <c r="G1552" s="7">
        <v>1</v>
      </c>
      <c r="H1552" s="7" t="s">
        <v>32</v>
      </c>
    </row>
    <row r="1553" spans="1:8" ht="14.25" customHeight="1" x14ac:dyDescent="0.3">
      <c r="A1553" s="7" t="s">
        <v>3869</v>
      </c>
      <c r="B1553" s="7">
        <v>17.8</v>
      </c>
      <c r="C1553" s="7">
        <v>5.75</v>
      </c>
      <c r="D1553" s="7" t="s">
        <v>39</v>
      </c>
      <c r="E1553" s="7" t="s">
        <v>32</v>
      </c>
      <c r="F1553" s="7" t="s">
        <v>99</v>
      </c>
      <c r="G1553" s="7">
        <v>1</v>
      </c>
      <c r="H1553" s="7" t="s">
        <v>32</v>
      </c>
    </row>
    <row r="1554" spans="1:8" ht="14.25" customHeight="1" x14ac:dyDescent="0.3">
      <c r="A1554" s="7" t="s">
        <v>3871</v>
      </c>
      <c r="B1554" s="7">
        <v>21.4</v>
      </c>
      <c r="C1554" s="7">
        <v>5.6</v>
      </c>
      <c r="D1554" s="7" t="s">
        <v>32</v>
      </c>
      <c r="E1554" s="7" t="s">
        <v>32</v>
      </c>
      <c r="F1554" s="7" t="s">
        <v>32</v>
      </c>
      <c r="G1554" s="7" t="s">
        <v>37</v>
      </c>
      <c r="H1554" s="7" t="s">
        <v>32</v>
      </c>
    </row>
    <row r="1555" spans="1:8" ht="14.25" customHeight="1" x14ac:dyDescent="0.3">
      <c r="A1555" s="7" t="s">
        <v>3874</v>
      </c>
      <c r="B1555" s="7">
        <v>23.01</v>
      </c>
      <c r="C1555" s="7">
        <v>4.68</v>
      </c>
      <c r="D1555" s="7" t="s">
        <v>32</v>
      </c>
      <c r="E1555" s="7" t="s">
        <v>32</v>
      </c>
      <c r="F1555" s="7" t="s">
        <v>32</v>
      </c>
      <c r="G1555" s="7" t="s">
        <v>37</v>
      </c>
      <c r="H1555" s="7" t="s">
        <v>32</v>
      </c>
    </row>
    <row r="1556" spans="1:8" ht="14.25" customHeight="1" x14ac:dyDescent="0.3">
      <c r="A1556" s="7" t="s">
        <v>3876</v>
      </c>
      <c r="B1556" s="7">
        <v>19.86</v>
      </c>
      <c r="C1556" s="7">
        <v>5.62</v>
      </c>
      <c r="D1556" s="7" t="s">
        <v>39</v>
      </c>
      <c r="E1556" s="7" t="s">
        <v>32</v>
      </c>
      <c r="F1556" s="7" t="s">
        <v>32</v>
      </c>
      <c r="G1556" s="7" t="s">
        <v>37</v>
      </c>
      <c r="H1556" s="7" t="s">
        <v>32</v>
      </c>
    </row>
    <row r="1557" spans="1:8" ht="14.25" customHeight="1" x14ac:dyDescent="0.3">
      <c r="A1557" s="7" t="s">
        <v>3879</v>
      </c>
      <c r="B1557" s="7">
        <v>33.58</v>
      </c>
      <c r="C1557" s="7">
        <v>5.08</v>
      </c>
      <c r="D1557" s="7" t="s">
        <v>32</v>
      </c>
      <c r="E1557" s="7" t="s">
        <v>32</v>
      </c>
      <c r="F1557" s="7" t="s">
        <v>32</v>
      </c>
      <c r="G1557" s="7" t="s">
        <v>37</v>
      </c>
      <c r="H1557" s="7" t="s">
        <v>32</v>
      </c>
    </row>
    <row r="1558" spans="1:8" ht="14.25" customHeight="1" x14ac:dyDescent="0.3">
      <c r="A1558" s="7" t="s">
        <v>3881</v>
      </c>
      <c r="B1558" s="7">
        <v>29.81</v>
      </c>
      <c r="C1558" s="7">
        <v>5.28</v>
      </c>
      <c r="D1558" s="7" t="s">
        <v>32</v>
      </c>
      <c r="E1558" s="7" t="s">
        <v>32</v>
      </c>
      <c r="F1558" s="7" t="s">
        <v>32</v>
      </c>
      <c r="G1558" s="7" t="s">
        <v>37</v>
      </c>
      <c r="H1558" s="7" t="s">
        <v>32</v>
      </c>
    </row>
    <row r="1559" spans="1:8" ht="14.25" customHeight="1" x14ac:dyDescent="0.3">
      <c r="A1559" s="7" t="s">
        <v>3884</v>
      </c>
      <c r="B1559" s="7">
        <v>27.4</v>
      </c>
      <c r="C1559" s="7">
        <v>4.6100000000000003</v>
      </c>
      <c r="D1559" s="7" t="s">
        <v>32</v>
      </c>
      <c r="E1559" s="7" t="s">
        <v>32</v>
      </c>
      <c r="F1559" s="7" t="s">
        <v>32</v>
      </c>
      <c r="G1559" s="7" t="s">
        <v>37</v>
      </c>
      <c r="H1559" s="7" t="s">
        <v>32</v>
      </c>
    </row>
    <row r="1560" spans="1:8" ht="14.25" customHeight="1" x14ac:dyDescent="0.3">
      <c r="A1560" s="7" t="s">
        <v>3886</v>
      </c>
      <c r="B1560" s="7">
        <v>17.98</v>
      </c>
      <c r="C1560" s="7">
        <v>6.57</v>
      </c>
      <c r="D1560" s="7" t="s">
        <v>39</v>
      </c>
      <c r="E1560" s="7" t="s">
        <v>32</v>
      </c>
      <c r="F1560" s="7" t="s">
        <v>32</v>
      </c>
      <c r="G1560" s="7">
        <v>2</v>
      </c>
      <c r="H1560" s="7" t="s">
        <v>32</v>
      </c>
    </row>
    <row r="1561" spans="1:8" ht="14.25" customHeight="1" x14ac:dyDescent="0.3">
      <c r="A1561" s="7" t="s">
        <v>3888</v>
      </c>
      <c r="B1561" s="7">
        <v>37.9</v>
      </c>
      <c r="C1561" s="7">
        <v>5.83</v>
      </c>
      <c r="D1561" s="7" t="s">
        <v>32</v>
      </c>
      <c r="E1561" s="7" t="s">
        <v>32</v>
      </c>
      <c r="F1561" s="7" t="s">
        <v>32</v>
      </c>
      <c r="G1561" s="7" t="s">
        <v>37</v>
      </c>
      <c r="H1561" s="7" t="s">
        <v>32</v>
      </c>
    </row>
    <row r="1562" spans="1:8" ht="14.25" customHeight="1" x14ac:dyDescent="0.3">
      <c r="A1562" s="7" t="s">
        <v>3891</v>
      </c>
      <c r="B1562" s="7">
        <v>25.27</v>
      </c>
      <c r="C1562" s="7">
        <v>6.98</v>
      </c>
      <c r="D1562" s="7" t="s">
        <v>39</v>
      </c>
      <c r="E1562" s="7" t="s">
        <v>32</v>
      </c>
      <c r="F1562" s="7" t="s">
        <v>32</v>
      </c>
      <c r="G1562" s="7" t="s">
        <v>37</v>
      </c>
      <c r="H1562" s="7" t="s">
        <v>32</v>
      </c>
    </row>
    <row r="1563" spans="1:8" ht="14.25" customHeight="1" x14ac:dyDescent="0.3">
      <c r="A1563" s="7" t="s">
        <v>3893</v>
      </c>
      <c r="B1563" s="7">
        <v>29.26</v>
      </c>
      <c r="C1563" s="7">
        <v>4.03</v>
      </c>
      <c r="D1563" s="7" t="s">
        <v>32</v>
      </c>
      <c r="E1563" s="7" t="s">
        <v>32</v>
      </c>
      <c r="F1563" s="7" t="s">
        <v>32</v>
      </c>
      <c r="G1563" s="7">
        <v>1</v>
      </c>
      <c r="H1563" s="7" t="s">
        <v>32</v>
      </c>
    </row>
    <row r="1564" spans="1:8" ht="14.25" customHeight="1" x14ac:dyDescent="0.3">
      <c r="A1564" s="7" t="s">
        <v>3895</v>
      </c>
      <c r="B1564" s="7">
        <v>27.835000000000001</v>
      </c>
      <c r="C1564" s="7">
        <v>4.5599999999999996</v>
      </c>
      <c r="D1564" s="7" t="s">
        <v>32</v>
      </c>
      <c r="E1564" s="7" t="s">
        <v>32</v>
      </c>
      <c r="F1564" s="7" t="s">
        <v>32</v>
      </c>
      <c r="G1564" s="7">
        <v>1</v>
      </c>
      <c r="H1564" s="7" t="s">
        <v>32</v>
      </c>
    </row>
    <row r="1565" spans="1:8" ht="14.25" customHeight="1" x14ac:dyDescent="0.3">
      <c r="A1565" s="7" t="s">
        <v>3898</v>
      </c>
      <c r="B1565" s="7">
        <v>46.53</v>
      </c>
      <c r="C1565" s="7">
        <v>5.38</v>
      </c>
      <c r="D1565" s="7" t="s">
        <v>39</v>
      </c>
      <c r="E1565" s="7" t="s">
        <v>32</v>
      </c>
      <c r="F1565" s="7" t="s">
        <v>32</v>
      </c>
      <c r="G1565" s="7" t="s">
        <v>37</v>
      </c>
      <c r="H1565" s="7" t="s">
        <v>32</v>
      </c>
    </row>
    <row r="1566" spans="1:8" ht="14.25" customHeight="1" x14ac:dyDescent="0.3">
      <c r="A1566" s="7" t="s">
        <v>3900</v>
      </c>
      <c r="B1566" s="7">
        <v>20.58</v>
      </c>
      <c r="C1566" s="7">
        <v>11.04</v>
      </c>
      <c r="D1566" s="7" t="s">
        <v>39</v>
      </c>
      <c r="E1566" s="7" t="s">
        <v>32</v>
      </c>
      <c r="F1566" s="7" t="s">
        <v>32</v>
      </c>
      <c r="G1566" s="7">
        <v>1</v>
      </c>
      <c r="H1566" s="7" t="s">
        <v>32</v>
      </c>
    </row>
    <row r="1567" spans="1:8" ht="14.25" customHeight="1" x14ac:dyDescent="0.3">
      <c r="A1567" s="7" t="s">
        <v>3902</v>
      </c>
      <c r="B1567" s="7">
        <v>19.53</v>
      </c>
      <c r="C1567" s="7">
        <v>6.09</v>
      </c>
      <c r="D1567" s="7" t="s">
        <v>39</v>
      </c>
      <c r="E1567" s="7" t="s">
        <v>32</v>
      </c>
      <c r="F1567" s="7" t="s">
        <v>32</v>
      </c>
      <c r="G1567" s="7" t="s">
        <v>37</v>
      </c>
      <c r="H1567" s="7" t="s">
        <v>32</v>
      </c>
    </row>
    <row r="1568" spans="1:8" ht="14.25" customHeight="1" x14ac:dyDescent="0.3">
      <c r="A1568" s="7" t="s">
        <v>3905</v>
      </c>
      <c r="B1568" s="7">
        <v>27.7</v>
      </c>
      <c r="C1568" s="7">
        <v>4.71</v>
      </c>
      <c r="D1568" s="7" t="s">
        <v>32</v>
      </c>
      <c r="E1568" s="7" t="s">
        <v>32</v>
      </c>
      <c r="F1568" s="7" t="s">
        <v>32</v>
      </c>
      <c r="G1568" s="7">
        <v>1</v>
      </c>
      <c r="H1568" s="7" t="s">
        <v>32</v>
      </c>
    </row>
    <row r="1569" spans="1:8" ht="14.25" customHeight="1" x14ac:dyDescent="0.3">
      <c r="A1569" s="7" t="s">
        <v>3907</v>
      </c>
      <c r="B1569" s="7">
        <v>18.920000000000002</v>
      </c>
      <c r="C1569" s="7">
        <v>8.18</v>
      </c>
      <c r="D1569" s="7" t="s">
        <v>32</v>
      </c>
      <c r="E1569" s="7" t="s">
        <v>32</v>
      </c>
      <c r="F1569" s="7" t="s">
        <v>32</v>
      </c>
      <c r="G1569" s="7" t="s">
        <v>37</v>
      </c>
      <c r="H1569" s="7" t="s">
        <v>32</v>
      </c>
    </row>
    <row r="1570" spans="1:8" ht="14.25" customHeight="1" x14ac:dyDescent="0.3">
      <c r="A1570" s="7" t="s">
        <v>3909</v>
      </c>
      <c r="B1570" s="7">
        <v>17.760000000000002</v>
      </c>
      <c r="C1570" s="7">
        <v>11.18</v>
      </c>
      <c r="D1570" s="7" t="s">
        <v>39</v>
      </c>
      <c r="E1570" s="7" t="s">
        <v>32</v>
      </c>
      <c r="F1570" s="7" t="s">
        <v>32</v>
      </c>
      <c r="G1570" s="7">
        <v>2</v>
      </c>
      <c r="H1570" s="7" t="s">
        <v>32</v>
      </c>
    </row>
    <row r="1571" spans="1:8" ht="14.25" customHeight="1" x14ac:dyDescent="0.3">
      <c r="A1571" s="7" t="s">
        <v>3912</v>
      </c>
      <c r="B1571" s="7">
        <v>29.83</v>
      </c>
      <c r="C1571" s="7">
        <v>5.03</v>
      </c>
      <c r="D1571" s="7" t="s">
        <v>39</v>
      </c>
      <c r="E1571" s="7" t="s">
        <v>32</v>
      </c>
      <c r="F1571" s="7" t="s">
        <v>32</v>
      </c>
      <c r="G1571" s="7" t="s">
        <v>37</v>
      </c>
      <c r="H1571" s="7" t="s">
        <v>32</v>
      </c>
    </row>
    <row r="1572" spans="1:8" ht="14.25" customHeight="1" x14ac:dyDescent="0.3">
      <c r="A1572" s="7" t="s">
        <v>3914</v>
      </c>
      <c r="B1572" s="7">
        <v>23.465</v>
      </c>
      <c r="C1572" s="7">
        <v>5.56</v>
      </c>
      <c r="D1572" s="7" t="s">
        <v>32</v>
      </c>
      <c r="E1572" s="7" t="s">
        <v>32</v>
      </c>
      <c r="F1572" s="7" t="s">
        <v>32</v>
      </c>
      <c r="G1572" s="7">
        <v>1</v>
      </c>
      <c r="H1572" s="7" t="s">
        <v>32</v>
      </c>
    </row>
    <row r="1573" spans="1:8" ht="14.25" customHeight="1" x14ac:dyDescent="0.3">
      <c r="A1573" s="7" t="s">
        <v>3916</v>
      </c>
      <c r="B1573" s="7">
        <v>29.355</v>
      </c>
      <c r="C1573" s="7">
        <v>4.33</v>
      </c>
      <c r="D1573" s="7" t="s">
        <v>32</v>
      </c>
      <c r="E1573" s="7" t="s">
        <v>32</v>
      </c>
      <c r="F1573" s="7" t="s">
        <v>32</v>
      </c>
      <c r="G1573" s="7" t="s">
        <v>37</v>
      </c>
      <c r="H1573" s="7" t="s">
        <v>32</v>
      </c>
    </row>
    <row r="1574" spans="1:8" ht="14.25" customHeight="1" x14ac:dyDescent="0.3">
      <c r="A1574" s="7" t="s">
        <v>3919</v>
      </c>
      <c r="B1574" s="7">
        <v>35.49</v>
      </c>
      <c r="C1574" s="7">
        <v>5.21</v>
      </c>
      <c r="D1574" s="7" t="s">
        <v>39</v>
      </c>
      <c r="E1574" s="7" t="s">
        <v>32</v>
      </c>
      <c r="F1574" s="7" t="s">
        <v>99</v>
      </c>
      <c r="G1574" s="7">
        <v>1</v>
      </c>
      <c r="H1574" s="7" t="s">
        <v>32</v>
      </c>
    </row>
    <row r="1575" spans="1:8" ht="14.25" customHeight="1" x14ac:dyDescent="0.3">
      <c r="A1575" s="7" t="s">
        <v>3921</v>
      </c>
      <c r="B1575" s="7">
        <v>26.315000000000001</v>
      </c>
      <c r="C1575" s="7">
        <v>5.89</v>
      </c>
      <c r="D1575" s="7" t="s">
        <v>32</v>
      </c>
      <c r="E1575" s="7" t="s">
        <v>32</v>
      </c>
      <c r="F1575" s="7" t="s">
        <v>32</v>
      </c>
      <c r="G1575" s="7" t="s">
        <v>37</v>
      </c>
      <c r="H1575" s="7" t="s">
        <v>32</v>
      </c>
    </row>
    <row r="1576" spans="1:8" ht="14.25" customHeight="1" x14ac:dyDescent="0.3">
      <c r="A1576" s="7" t="s">
        <v>3924</v>
      </c>
      <c r="B1576" s="7">
        <v>19.79</v>
      </c>
      <c r="C1576" s="7">
        <v>4.8099999999999996</v>
      </c>
      <c r="D1576" s="7" t="s">
        <v>39</v>
      </c>
      <c r="E1576" s="7" t="s">
        <v>32</v>
      </c>
      <c r="F1576" s="7" t="s">
        <v>32</v>
      </c>
      <c r="G1576" s="7" t="s">
        <v>37</v>
      </c>
      <c r="H1576" s="7" t="s">
        <v>32</v>
      </c>
    </row>
    <row r="1577" spans="1:8" ht="14.25" customHeight="1" x14ac:dyDescent="0.3">
      <c r="A1577" s="7" t="s">
        <v>3926</v>
      </c>
      <c r="B1577" s="7">
        <v>40.564999999999998</v>
      </c>
      <c r="C1577" s="7">
        <v>5.66</v>
      </c>
      <c r="D1577" s="7" t="s">
        <v>32</v>
      </c>
      <c r="E1577" s="7" t="s">
        <v>32</v>
      </c>
      <c r="F1577" s="7" t="s">
        <v>32</v>
      </c>
      <c r="G1577" s="7">
        <v>1</v>
      </c>
      <c r="H1577" s="7" t="s">
        <v>32</v>
      </c>
    </row>
    <row r="1578" spans="1:8" ht="14.25" customHeight="1" x14ac:dyDescent="0.3">
      <c r="A1578" s="7" t="s">
        <v>3929</v>
      </c>
      <c r="B1578" s="7">
        <v>18.03</v>
      </c>
      <c r="C1578" s="7">
        <v>10.66</v>
      </c>
      <c r="D1578" s="7" t="s">
        <v>39</v>
      </c>
      <c r="E1578" s="7" t="s">
        <v>32</v>
      </c>
      <c r="F1578" s="7" t="s">
        <v>32</v>
      </c>
      <c r="G1578" s="7">
        <v>2</v>
      </c>
      <c r="H1578" s="7" t="s">
        <v>32</v>
      </c>
    </row>
    <row r="1579" spans="1:8" ht="14.25" customHeight="1" x14ac:dyDescent="0.3">
      <c r="A1579" s="7" t="s">
        <v>3931</v>
      </c>
      <c r="B1579" s="7">
        <v>34.65</v>
      </c>
      <c r="C1579" s="7">
        <v>5.98</v>
      </c>
      <c r="D1579" s="7" t="s">
        <v>39</v>
      </c>
      <c r="E1579" s="7" t="s">
        <v>32</v>
      </c>
      <c r="F1579" s="7" t="s">
        <v>32</v>
      </c>
      <c r="G1579" s="7" t="s">
        <v>37</v>
      </c>
      <c r="H1579" s="7" t="s">
        <v>32</v>
      </c>
    </row>
    <row r="1580" spans="1:8" ht="14.25" customHeight="1" x14ac:dyDescent="0.3">
      <c r="A1580" s="7" t="s">
        <v>3933</v>
      </c>
      <c r="B1580" s="7">
        <v>42.94</v>
      </c>
      <c r="C1580" s="7">
        <v>4.34</v>
      </c>
      <c r="D1580" s="7" t="s">
        <v>32</v>
      </c>
      <c r="E1580" s="7" t="s">
        <v>32</v>
      </c>
      <c r="F1580" s="7" t="s">
        <v>32</v>
      </c>
      <c r="G1580" s="7" t="s">
        <v>37</v>
      </c>
      <c r="H1580" s="7" t="s">
        <v>32</v>
      </c>
    </row>
    <row r="1581" spans="1:8" ht="14.25" customHeight="1" x14ac:dyDescent="0.3">
      <c r="A1581" s="7" t="s">
        <v>3936</v>
      </c>
      <c r="B1581" s="7">
        <v>31.254999999999999</v>
      </c>
      <c r="C1581" s="7">
        <v>5.17</v>
      </c>
      <c r="D1581" s="7" t="s">
        <v>32</v>
      </c>
      <c r="E1581" s="7" t="s">
        <v>32</v>
      </c>
      <c r="F1581" s="7" t="s">
        <v>32</v>
      </c>
      <c r="G1581" s="7" t="s">
        <v>37</v>
      </c>
      <c r="H1581" s="7" t="s">
        <v>32</v>
      </c>
    </row>
    <row r="1582" spans="1:8" ht="14.25" customHeight="1" x14ac:dyDescent="0.3">
      <c r="A1582" s="7" t="s">
        <v>3938</v>
      </c>
      <c r="B1582" s="7">
        <v>45.43</v>
      </c>
      <c r="C1582" s="7">
        <v>4.2300000000000004</v>
      </c>
      <c r="D1582" s="7" t="s">
        <v>39</v>
      </c>
      <c r="E1582" s="7" t="s">
        <v>32</v>
      </c>
      <c r="F1582" s="7" t="s">
        <v>99</v>
      </c>
      <c r="G1582" s="7">
        <v>1</v>
      </c>
      <c r="H1582" s="7" t="s">
        <v>32</v>
      </c>
    </row>
    <row r="1583" spans="1:8" ht="14.25" customHeight="1" x14ac:dyDescent="0.3">
      <c r="A1583" s="7" t="s">
        <v>3941</v>
      </c>
      <c r="B1583" s="7">
        <v>32.340000000000003</v>
      </c>
      <c r="C1583" s="7">
        <v>4.88</v>
      </c>
      <c r="D1583" s="7" t="s">
        <v>39</v>
      </c>
      <c r="E1583" s="7" t="s">
        <v>32</v>
      </c>
      <c r="F1583" s="7" t="s">
        <v>99</v>
      </c>
      <c r="G1583" s="7">
        <v>1</v>
      </c>
      <c r="H1583" s="7" t="s">
        <v>32</v>
      </c>
    </row>
    <row r="1584" spans="1:8" ht="14.25" customHeight="1" x14ac:dyDescent="0.3">
      <c r="A1584" s="7" t="s">
        <v>3943</v>
      </c>
      <c r="B1584" s="7">
        <v>25.46</v>
      </c>
      <c r="C1584" s="7">
        <v>9.7100000000000009</v>
      </c>
      <c r="D1584" s="7" t="s">
        <v>39</v>
      </c>
      <c r="E1584" s="7" t="s">
        <v>32</v>
      </c>
      <c r="F1584" s="7" t="s">
        <v>32</v>
      </c>
      <c r="G1584" s="7">
        <v>1</v>
      </c>
      <c r="H1584" s="7" t="s">
        <v>32</v>
      </c>
    </row>
    <row r="1585" spans="1:8" ht="14.25" customHeight="1" x14ac:dyDescent="0.3">
      <c r="A1585" s="7" t="s">
        <v>3945</v>
      </c>
      <c r="B1585" s="7">
        <v>37.145000000000003</v>
      </c>
      <c r="C1585" s="7">
        <v>5.32</v>
      </c>
      <c r="D1585" s="7" t="s">
        <v>32</v>
      </c>
      <c r="E1585" s="7" t="s">
        <v>32</v>
      </c>
      <c r="F1585" s="7" t="s">
        <v>32</v>
      </c>
      <c r="G1585" s="7" t="s">
        <v>37</v>
      </c>
      <c r="H1585" s="7" t="s">
        <v>32</v>
      </c>
    </row>
    <row r="1586" spans="1:8" ht="14.25" customHeight="1" x14ac:dyDescent="0.3">
      <c r="A1586" s="7" t="s">
        <v>3948</v>
      </c>
      <c r="B1586" s="7">
        <v>30.8</v>
      </c>
      <c r="C1586" s="7">
        <v>5.83</v>
      </c>
      <c r="D1586" s="7" t="s">
        <v>39</v>
      </c>
      <c r="E1586" s="7" t="s">
        <v>32</v>
      </c>
      <c r="F1586" s="7" t="s">
        <v>32</v>
      </c>
      <c r="G1586" s="7" t="s">
        <v>37</v>
      </c>
      <c r="H1586" s="7" t="s">
        <v>32</v>
      </c>
    </row>
    <row r="1587" spans="1:8" ht="14.25" customHeight="1" x14ac:dyDescent="0.3">
      <c r="A1587" s="7" t="s">
        <v>3950</v>
      </c>
      <c r="B1587" s="7">
        <v>29.5</v>
      </c>
      <c r="C1587" s="7">
        <v>5.54</v>
      </c>
      <c r="D1587" s="7" t="s">
        <v>39</v>
      </c>
      <c r="E1587" s="7" t="s">
        <v>32</v>
      </c>
      <c r="F1587" s="7" t="s">
        <v>32</v>
      </c>
      <c r="G1587" s="7" t="s">
        <v>37</v>
      </c>
      <c r="H1587" s="7" t="s">
        <v>32</v>
      </c>
    </row>
    <row r="1588" spans="1:8" ht="14.25" customHeight="1" x14ac:dyDescent="0.3">
      <c r="A1588" s="7" t="s">
        <v>3952</v>
      </c>
      <c r="B1588" s="7">
        <v>43.39</v>
      </c>
      <c r="C1588" s="7">
        <v>5.85</v>
      </c>
      <c r="D1588" s="7" t="s">
        <v>32</v>
      </c>
      <c r="E1588" s="7" t="s">
        <v>39</v>
      </c>
      <c r="F1588" s="7" t="s">
        <v>32</v>
      </c>
      <c r="G1588" s="7">
        <v>1</v>
      </c>
      <c r="H1588" s="7" t="s">
        <v>32</v>
      </c>
    </row>
    <row r="1589" spans="1:8" ht="14.25" customHeight="1" x14ac:dyDescent="0.3">
      <c r="A1589" s="7" t="s">
        <v>3954</v>
      </c>
      <c r="B1589" s="7">
        <v>15.08</v>
      </c>
      <c r="C1589" s="7">
        <v>4.8499999999999996</v>
      </c>
      <c r="D1589" s="7" t="s">
        <v>39</v>
      </c>
      <c r="E1589" s="7" t="s">
        <v>32</v>
      </c>
      <c r="F1589" s="7" t="s">
        <v>99</v>
      </c>
      <c r="G1589" s="7">
        <v>1</v>
      </c>
      <c r="H1589" s="7" t="s">
        <v>32</v>
      </c>
    </row>
    <row r="1590" spans="1:8" ht="14.25" customHeight="1" x14ac:dyDescent="0.3">
      <c r="A1590" s="7" t="s">
        <v>3957</v>
      </c>
      <c r="B1590" s="7">
        <v>20.48</v>
      </c>
      <c r="C1590" s="7">
        <v>11.09</v>
      </c>
      <c r="D1590" s="7" t="s">
        <v>32</v>
      </c>
      <c r="E1590" s="7" t="s">
        <v>32</v>
      </c>
      <c r="F1590" s="7" t="s">
        <v>32</v>
      </c>
      <c r="G1590" s="7" t="s">
        <v>37</v>
      </c>
      <c r="H1590" s="7" t="s">
        <v>32</v>
      </c>
    </row>
    <row r="1591" spans="1:8" ht="14.25" customHeight="1" x14ac:dyDescent="0.3">
      <c r="A1591" s="7" t="s">
        <v>3959</v>
      </c>
      <c r="B1591" s="7">
        <v>34.450000000000003</v>
      </c>
      <c r="C1591" s="7">
        <v>5.58</v>
      </c>
      <c r="D1591" s="7" t="s">
        <v>39</v>
      </c>
      <c r="E1591" s="7" t="s">
        <v>32</v>
      </c>
      <c r="F1591" s="7" t="s">
        <v>32</v>
      </c>
      <c r="G1591" s="7" t="s">
        <v>37</v>
      </c>
      <c r="H1591" s="7" t="s">
        <v>32</v>
      </c>
    </row>
    <row r="1592" spans="1:8" ht="14.25" customHeight="1" x14ac:dyDescent="0.3">
      <c r="A1592" s="7" t="s">
        <v>3962</v>
      </c>
      <c r="B1592" s="7">
        <v>34.21</v>
      </c>
      <c r="C1592" s="7">
        <v>9.7200000000000006</v>
      </c>
      <c r="D1592" s="7" t="s">
        <v>39</v>
      </c>
      <c r="E1592" s="7" t="s">
        <v>32</v>
      </c>
      <c r="F1592" s="7" t="s">
        <v>32</v>
      </c>
      <c r="G1592" s="7" t="s">
        <v>37</v>
      </c>
      <c r="H1592" s="7" t="s">
        <v>32</v>
      </c>
    </row>
    <row r="1593" spans="1:8" ht="14.25" customHeight="1" x14ac:dyDescent="0.3">
      <c r="A1593" s="7" t="s">
        <v>3964</v>
      </c>
      <c r="B1593" s="7">
        <v>28.8</v>
      </c>
      <c r="C1593" s="7">
        <v>11.41</v>
      </c>
      <c r="D1593" s="7" t="s">
        <v>39</v>
      </c>
      <c r="E1593" s="7" t="s">
        <v>32</v>
      </c>
      <c r="F1593" s="7" t="s">
        <v>32</v>
      </c>
      <c r="G1593" s="7" t="s">
        <v>37</v>
      </c>
      <c r="H1593" s="7" t="s">
        <v>32</v>
      </c>
    </row>
    <row r="1594" spans="1:8" ht="14.25" customHeight="1" x14ac:dyDescent="0.3">
      <c r="A1594" s="7" t="s">
        <v>3967</v>
      </c>
      <c r="B1594" s="7">
        <v>31.74</v>
      </c>
      <c r="C1594" s="7">
        <v>4.46</v>
      </c>
      <c r="D1594" s="7" t="s">
        <v>32</v>
      </c>
      <c r="E1594" s="7" t="s">
        <v>32</v>
      </c>
      <c r="F1594" s="7" t="s">
        <v>99</v>
      </c>
      <c r="G1594" s="7">
        <v>1</v>
      </c>
      <c r="H1594" s="7" t="s">
        <v>32</v>
      </c>
    </row>
    <row r="1595" spans="1:8" ht="14.25" customHeight="1" x14ac:dyDescent="0.3">
      <c r="A1595" s="7" t="s">
        <v>3969</v>
      </c>
      <c r="B1595" s="7">
        <v>21.78</v>
      </c>
      <c r="C1595" s="7">
        <v>9.31</v>
      </c>
      <c r="D1595" s="7" t="s">
        <v>39</v>
      </c>
      <c r="E1595" s="7" t="s">
        <v>32</v>
      </c>
      <c r="F1595" s="7" t="s">
        <v>32</v>
      </c>
      <c r="G1595" s="7" t="s">
        <v>37</v>
      </c>
      <c r="H1595" s="7" t="s">
        <v>32</v>
      </c>
    </row>
    <row r="1596" spans="1:8" ht="14.25" customHeight="1" x14ac:dyDescent="0.3">
      <c r="A1596" s="7" t="s">
        <v>3971</v>
      </c>
      <c r="B1596" s="7">
        <v>23.75</v>
      </c>
      <c r="C1596" s="7">
        <v>5.03</v>
      </c>
      <c r="D1596" s="7" t="s">
        <v>32</v>
      </c>
      <c r="E1596" s="7" t="s">
        <v>32</v>
      </c>
      <c r="F1596" s="7" t="s">
        <v>32</v>
      </c>
      <c r="G1596" s="7">
        <v>1</v>
      </c>
      <c r="H1596" s="7" t="s">
        <v>32</v>
      </c>
    </row>
    <row r="1597" spans="1:8" ht="14.25" customHeight="1" x14ac:dyDescent="0.3">
      <c r="A1597" s="7" t="s">
        <v>3974</v>
      </c>
      <c r="B1597" s="7">
        <v>33.21</v>
      </c>
      <c r="C1597" s="7">
        <v>5.07</v>
      </c>
      <c r="D1597" s="7" t="s">
        <v>39</v>
      </c>
      <c r="E1597" s="7" t="s">
        <v>32</v>
      </c>
      <c r="F1597" s="7" t="s">
        <v>32</v>
      </c>
      <c r="G1597" s="7">
        <v>1</v>
      </c>
      <c r="H1597" s="7" t="s">
        <v>32</v>
      </c>
    </row>
    <row r="1598" spans="1:8" ht="14.25" customHeight="1" x14ac:dyDescent="0.3">
      <c r="A1598" s="7" t="s">
        <v>3976</v>
      </c>
      <c r="B1598" s="7">
        <v>17.7</v>
      </c>
      <c r="C1598" s="7">
        <v>10.42</v>
      </c>
      <c r="D1598" s="7" t="s">
        <v>39</v>
      </c>
      <c r="E1598" s="7" t="s">
        <v>32</v>
      </c>
      <c r="F1598" s="7" t="s">
        <v>32</v>
      </c>
      <c r="G1598" s="7">
        <v>2</v>
      </c>
      <c r="H1598" s="7" t="s">
        <v>32</v>
      </c>
    </row>
    <row r="1599" spans="1:8" ht="14.25" customHeight="1" x14ac:dyDescent="0.3">
      <c r="A1599" s="7" t="s">
        <v>3979</v>
      </c>
      <c r="B1599" s="7">
        <v>17.2</v>
      </c>
      <c r="C1599" s="7">
        <v>6.45</v>
      </c>
      <c r="D1599" s="7" t="s">
        <v>32</v>
      </c>
      <c r="E1599" s="7" t="s">
        <v>32</v>
      </c>
      <c r="F1599" s="7" t="s">
        <v>32</v>
      </c>
      <c r="G1599" s="7">
        <v>2</v>
      </c>
      <c r="H1599" s="7" t="s">
        <v>32</v>
      </c>
    </row>
    <row r="1600" spans="1:8" ht="14.25" customHeight="1" x14ac:dyDescent="0.3">
      <c r="A1600" s="7" t="s">
        <v>3981</v>
      </c>
      <c r="B1600" s="7">
        <v>19.21</v>
      </c>
      <c r="C1600" s="7">
        <v>5.52</v>
      </c>
      <c r="D1600" s="7" t="s">
        <v>32</v>
      </c>
      <c r="E1600" s="7" t="s">
        <v>32</v>
      </c>
      <c r="F1600" s="7" t="s">
        <v>32</v>
      </c>
      <c r="G1600" s="7">
        <v>2</v>
      </c>
      <c r="H1600" s="7" t="s">
        <v>32</v>
      </c>
    </row>
    <row r="1601" spans="1:8" ht="14.25" customHeight="1" x14ac:dyDescent="0.3">
      <c r="A1601" s="7" t="s">
        <v>3984</v>
      </c>
      <c r="B1601" s="7">
        <v>23.2</v>
      </c>
      <c r="C1601" s="7">
        <v>4.41</v>
      </c>
      <c r="D1601" s="7" t="s">
        <v>32</v>
      </c>
      <c r="E1601" s="7" t="s">
        <v>32</v>
      </c>
      <c r="F1601" s="7" t="s">
        <v>99</v>
      </c>
      <c r="G1601" s="7">
        <v>1</v>
      </c>
      <c r="H1601" s="7" t="s">
        <v>32</v>
      </c>
    </row>
    <row r="1602" spans="1:8" ht="14.25" customHeight="1" x14ac:dyDescent="0.3">
      <c r="A1602" s="7" t="s">
        <v>3983</v>
      </c>
      <c r="B1602" s="7">
        <v>32.5</v>
      </c>
      <c r="C1602" s="7">
        <v>4.6900000000000004</v>
      </c>
      <c r="D1602" s="7" t="s">
        <v>39</v>
      </c>
      <c r="E1602" s="7" t="s">
        <v>32</v>
      </c>
      <c r="F1602" s="7" t="s">
        <v>99</v>
      </c>
      <c r="G1602" s="7">
        <v>1</v>
      </c>
      <c r="H1602" s="7" t="s">
        <v>32</v>
      </c>
    </row>
    <row r="1603" spans="1:8" ht="14.25" customHeight="1" x14ac:dyDescent="0.3">
      <c r="A1603" s="7" t="s">
        <v>3978</v>
      </c>
      <c r="B1603" s="7">
        <v>20.9</v>
      </c>
      <c r="C1603" s="7">
        <v>6.94</v>
      </c>
      <c r="D1603" s="7" t="s">
        <v>32</v>
      </c>
      <c r="E1603" s="7" t="s">
        <v>32</v>
      </c>
      <c r="F1603" s="7" t="s">
        <v>32</v>
      </c>
      <c r="G1603" s="7" t="s">
        <v>37</v>
      </c>
      <c r="H1603" s="7" t="s">
        <v>32</v>
      </c>
    </row>
    <row r="1604" spans="1:8" ht="14.25" customHeight="1" x14ac:dyDescent="0.3">
      <c r="A1604" s="7" t="s">
        <v>3973</v>
      </c>
      <c r="B1604" s="7">
        <v>19.11</v>
      </c>
      <c r="C1604" s="7">
        <v>4.3499999999999996</v>
      </c>
      <c r="D1604" s="7" t="s">
        <v>32</v>
      </c>
      <c r="E1604" s="7" t="s">
        <v>32</v>
      </c>
      <c r="F1604" s="7" t="s">
        <v>32</v>
      </c>
      <c r="G1604" s="7">
        <v>2</v>
      </c>
      <c r="H1604" s="7" t="s">
        <v>32</v>
      </c>
    </row>
    <row r="1605" spans="1:8" ht="14.25" customHeight="1" x14ac:dyDescent="0.3">
      <c r="A1605" s="7" t="s">
        <v>3966</v>
      </c>
      <c r="B1605" s="7">
        <v>31.17</v>
      </c>
      <c r="C1605" s="7">
        <v>5.28</v>
      </c>
      <c r="D1605" s="7" t="s">
        <v>32</v>
      </c>
      <c r="E1605" s="7" t="s">
        <v>32</v>
      </c>
      <c r="F1605" s="7" t="s">
        <v>32</v>
      </c>
      <c r="G1605" s="7">
        <v>1</v>
      </c>
      <c r="H1605" s="7" t="s">
        <v>32</v>
      </c>
    </row>
    <row r="1606" spans="1:8" ht="14.25" customHeight="1" x14ac:dyDescent="0.3">
      <c r="A1606" s="7" t="s">
        <v>3961</v>
      </c>
      <c r="B1606" s="7">
        <v>36.08</v>
      </c>
      <c r="C1606" s="7">
        <v>4.29</v>
      </c>
      <c r="D1606" s="7" t="s">
        <v>32</v>
      </c>
      <c r="E1606" s="7" t="s">
        <v>32</v>
      </c>
      <c r="F1606" s="7" t="s">
        <v>32</v>
      </c>
      <c r="G1606" s="7" t="s">
        <v>37</v>
      </c>
      <c r="H1606" s="7" t="s">
        <v>32</v>
      </c>
    </row>
    <row r="1607" spans="1:8" ht="14.25" customHeight="1" x14ac:dyDescent="0.3">
      <c r="A1607" s="7" t="s">
        <v>3956</v>
      </c>
      <c r="B1607" s="7">
        <v>28.024999999999999</v>
      </c>
      <c r="C1607" s="7">
        <v>5.69</v>
      </c>
      <c r="D1607" s="7" t="s">
        <v>39</v>
      </c>
      <c r="E1607" s="7" t="s">
        <v>32</v>
      </c>
      <c r="F1607" s="7" t="s">
        <v>32</v>
      </c>
      <c r="G1607" s="7" t="s">
        <v>37</v>
      </c>
      <c r="H1607" s="7" t="s">
        <v>32</v>
      </c>
    </row>
    <row r="1608" spans="1:8" ht="14.25" customHeight="1" x14ac:dyDescent="0.3">
      <c r="A1608" s="7" t="s">
        <v>3946</v>
      </c>
      <c r="B1608" s="7">
        <v>24.32</v>
      </c>
      <c r="C1608" s="7">
        <v>5.56</v>
      </c>
      <c r="D1608" s="7" t="s">
        <v>39</v>
      </c>
      <c r="E1608" s="7" t="s">
        <v>32</v>
      </c>
      <c r="F1608" s="7" t="s">
        <v>32</v>
      </c>
      <c r="G1608" s="7" t="s">
        <v>37</v>
      </c>
      <c r="H1608" s="7" t="s">
        <v>32</v>
      </c>
    </row>
    <row r="1609" spans="1:8" ht="14.25" customHeight="1" x14ac:dyDescent="0.3">
      <c r="A1609" s="7" t="s">
        <v>3940</v>
      </c>
      <c r="B1609" s="7">
        <v>38</v>
      </c>
      <c r="C1609" s="7">
        <v>5.41</v>
      </c>
      <c r="D1609" s="7" t="s">
        <v>39</v>
      </c>
      <c r="E1609" s="7" t="s">
        <v>32</v>
      </c>
      <c r="F1609" s="7" t="s">
        <v>32</v>
      </c>
      <c r="G1609" s="7">
        <v>1</v>
      </c>
      <c r="H1609" s="7" t="s">
        <v>32</v>
      </c>
    </row>
    <row r="1610" spans="1:8" ht="14.25" customHeight="1" x14ac:dyDescent="0.3">
      <c r="A1610" s="7" t="s">
        <v>3934</v>
      </c>
      <c r="B1610" s="7">
        <v>31.6</v>
      </c>
      <c r="C1610" s="7">
        <v>10.85</v>
      </c>
      <c r="D1610" s="7" t="s">
        <v>39</v>
      </c>
      <c r="E1610" s="7" t="s">
        <v>32</v>
      </c>
      <c r="F1610" s="7" t="s">
        <v>32</v>
      </c>
      <c r="G1610" s="7" t="s">
        <v>37</v>
      </c>
      <c r="H1610" s="7" t="s">
        <v>32</v>
      </c>
    </row>
    <row r="1611" spans="1:8" ht="14.25" customHeight="1" x14ac:dyDescent="0.3">
      <c r="A1611" s="7" t="s">
        <v>3928</v>
      </c>
      <c r="B1611" s="7">
        <v>31.02</v>
      </c>
      <c r="C1611" s="7">
        <v>11.63</v>
      </c>
      <c r="D1611" s="7" t="s">
        <v>39</v>
      </c>
      <c r="E1611" s="7" t="s">
        <v>32</v>
      </c>
      <c r="F1611" s="7" t="s">
        <v>32</v>
      </c>
      <c r="G1611" s="7" t="s">
        <v>37</v>
      </c>
      <c r="H1611" s="7" t="s">
        <v>32</v>
      </c>
    </row>
    <row r="1612" spans="1:8" ht="14.25" customHeight="1" x14ac:dyDescent="0.3">
      <c r="A1612" s="7" t="s">
        <v>3923</v>
      </c>
      <c r="B1612" s="7">
        <v>29.26</v>
      </c>
      <c r="C1612" s="7">
        <v>5.68</v>
      </c>
      <c r="D1612" s="7" t="s">
        <v>39</v>
      </c>
      <c r="E1612" s="7" t="s">
        <v>32</v>
      </c>
      <c r="F1612" s="7" t="s">
        <v>32</v>
      </c>
      <c r="G1612" s="7">
        <v>1</v>
      </c>
      <c r="H1612" s="7" t="s">
        <v>32</v>
      </c>
    </row>
    <row r="1613" spans="1:8" ht="14.25" customHeight="1" x14ac:dyDescent="0.3">
      <c r="A1613" s="7" t="s">
        <v>3918</v>
      </c>
      <c r="B1613" s="7">
        <v>15.09</v>
      </c>
      <c r="C1613" s="7">
        <v>7.59</v>
      </c>
      <c r="D1613" s="7" t="s">
        <v>39</v>
      </c>
      <c r="E1613" s="7" t="s">
        <v>32</v>
      </c>
      <c r="F1613" s="7" t="s">
        <v>32</v>
      </c>
      <c r="G1613" s="7">
        <v>2</v>
      </c>
      <c r="H1613" s="7" t="s">
        <v>32</v>
      </c>
    </row>
    <row r="1614" spans="1:8" ht="14.25" customHeight="1" x14ac:dyDescent="0.3">
      <c r="A1614" s="7" t="s">
        <v>3911</v>
      </c>
      <c r="B1614" s="7">
        <v>22.63</v>
      </c>
      <c r="C1614" s="7">
        <v>5.09</v>
      </c>
      <c r="D1614" s="7" t="s">
        <v>39</v>
      </c>
      <c r="E1614" s="7" t="s">
        <v>32</v>
      </c>
      <c r="F1614" s="7" t="s">
        <v>32</v>
      </c>
      <c r="G1614" s="7" t="s">
        <v>37</v>
      </c>
      <c r="H1614" s="7" t="s">
        <v>32</v>
      </c>
    </row>
    <row r="1615" spans="1:8" ht="14.25" customHeight="1" x14ac:dyDescent="0.3">
      <c r="A1615" s="7" t="s">
        <v>3904</v>
      </c>
      <c r="B1615" s="7">
        <v>23.46</v>
      </c>
      <c r="C1615" s="7">
        <v>4.21</v>
      </c>
      <c r="D1615" s="7" t="s">
        <v>32</v>
      </c>
      <c r="E1615" s="7" t="s">
        <v>32</v>
      </c>
      <c r="F1615" s="7" t="s">
        <v>32</v>
      </c>
      <c r="G1615" s="7">
        <v>1</v>
      </c>
      <c r="H1615" s="7" t="s">
        <v>32</v>
      </c>
    </row>
    <row r="1616" spans="1:8" ht="14.25" customHeight="1" x14ac:dyDescent="0.3">
      <c r="A1616" s="7" t="s">
        <v>3896</v>
      </c>
      <c r="B1616" s="7">
        <v>22.56</v>
      </c>
      <c r="C1616" s="7">
        <v>4.34</v>
      </c>
      <c r="D1616" s="7" t="s">
        <v>39</v>
      </c>
      <c r="E1616" s="7" t="s">
        <v>32</v>
      </c>
      <c r="F1616" s="7" t="s">
        <v>32</v>
      </c>
      <c r="G1616" s="7" t="s">
        <v>37</v>
      </c>
      <c r="H1616" s="7" t="s">
        <v>32</v>
      </c>
    </row>
    <row r="1617" spans="1:8" ht="14.25" customHeight="1" x14ac:dyDescent="0.3">
      <c r="A1617" s="7" t="s">
        <v>3890</v>
      </c>
      <c r="B1617" s="7">
        <v>19.28</v>
      </c>
      <c r="C1617" s="7">
        <v>11.85</v>
      </c>
      <c r="D1617" s="7" t="s">
        <v>32</v>
      </c>
      <c r="E1617" s="7" t="s">
        <v>32</v>
      </c>
      <c r="F1617" s="7" t="s">
        <v>32</v>
      </c>
      <c r="G1617" s="7">
        <v>2</v>
      </c>
      <c r="H1617" s="7" t="s">
        <v>32</v>
      </c>
    </row>
    <row r="1618" spans="1:8" ht="14.25" customHeight="1" x14ac:dyDescent="0.3">
      <c r="A1618" s="7" t="s">
        <v>3883</v>
      </c>
      <c r="B1618" s="7">
        <v>15.37</v>
      </c>
      <c r="C1618" s="7">
        <v>9.61</v>
      </c>
      <c r="D1618" s="7" t="s">
        <v>39</v>
      </c>
      <c r="E1618" s="7" t="s">
        <v>32</v>
      </c>
      <c r="F1618" s="7" t="s">
        <v>32</v>
      </c>
      <c r="G1618" s="7">
        <v>2</v>
      </c>
      <c r="H1618" s="7" t="s">
        <v>32</v>
      </c>
    </row>
    <row r="1619" spans="1:8" ht="14.25" customHeight="1" x14ac:dyDescent="0.3">
      <c r="A1619" s="7" t="s">
        <v>3878</v>
      </c>
      <c r="B1619" s="7">
        <v>18.71</v>
      </c>
      <c r="C1619" s="7">
        <v>5.29</v>
      </c>
      <c r="D1619" s="7" t="s">
        <v>39</v>
      </c>
      <c r="E1619" s="7" t="s">
        <v>32</v>
      </c>
      <c r="F1619" s="7" t="s">
        <v>32</v>
      </c>
      <c r="G1619" s="7" t="s">
        <v>37</v>
      </c>
      <c r="H1619" s="7" t="s">
        <v>32</v>
      </c>
    </row>
    <row r="1620" spans="1:8" ht="14.25" customHeight="1" x14ac:dyDescent="0.3">
      <c r="A1620" s="7" t="s">
        <v>3873</v>
      </c>
      <c r="B1620" s="7">
        <v>20.61</v>
      </c>
      <c r="C1620" s="7">
        <v>6.89</v>
      </c>
      <c r="D1620" s="7" t="s">
        <v>32</v>
      </c>
      <c r="E1620" s="7" t="s">
        <v>32</v>
      </c>
      <c r="F1620" s="7" t="s">
        <v>32</v>
      </c>
      <c r="G1620" s="7" t="s">
        <v>37</v>
      </c>
      <c r="H1620" s="7" t="s">
        <v>32</v>
      </c>
    </row>
    <row r="1621" spans="1:8" ht="14.25" customHeight="1" x14ac:dyDescent="0.3">
      <c r="A1621" s="7" t="s">
        <v>3867</v>
      </c>
      <c r="B1621" s="7">
        <v>15.99</v>
      </c>
      <c r="C1621" s="7">
        <v>4.57</v>
      </c>
      <c r="D1621" s="7" t="s">
        <v>39</v>
      </c>
      <c r="E1621" s="7" t="s">
        <v>32</v>
      </c>
      <c r="F1621" s="7" t="s">
        <v>99</v>
      </c>
      <c r="G1621" s="7">
        <v>1</v>
      </c>
      <c r="H1621" s="7" t="s">
        <v>32</v>
      </c>
    </row>
    <row r="1622" spans="1:8" ht="14.25" customHeight="1" x14ac:dyDescent="0.3">
      <c r="A1622" s="7" t="s">
        <v>3861</v>
      </c>
      <c r="B1622" s="7">
        <v>33.155000000000001</v>
      </c>
      <c r="C1622" s="7">
        <v>4.32</v>
      </c>
      <c r="D1622" s="7" t="s">
        <v>32</v>
      </c>
      <c r="E1622" s="7" t="s">
        <v>32</v>
      </c>
      <c r="F1622" s="7" t="s">
        <v>32</v>
      </c>
      <c r="G1622" s="7" t="s">
        <v>37</v>
      </c>
      <c r="H1622" s="7" t="s">
        <v>32</v>
      </c>
    </row>
    <row r="1623" spans="1:8" ht="14.25" customHeight="1" x14ac:dyDescent="0.3">
      <c r="A1623" s="7" t="s">
        <v>3856</v>
      </c>
      <c r="B1623" s="7">
        <v>26.22</v>
      </c>
      <c r="C1623" s="7">
        <v>5.57</v>
      </c>
      <c r="D1623" s="7" t="s">
        <v>39</v>
      </c>
      <c r="E1623" s="7" t="s">
        <v>32</v>
      </c>
      <c r="F1623" s="7" t="s">
        <v>99</v>
      </c>
      <c r="G1623" s="7">
        <v>1</v>
      </c>
      <c r="H1623" s="7" t="s">
        <v>32</v>
      </c>
    </row>
    <row r="1624" spans="1:8" ht="14.25" customHeight="1" x14ac:dyDescent="0.3">
      <c r="A1624" s="7" t="s">
        <v>3851</v>
      </c>
      <c r="B1624" s="7">
        <v>21.85</v>
      </c>
      <c r="C1624" s="7">
        <v>5.26</v>
      </c>
      <c r="D1624" s="7" t="s">
        <v>39</v>
      </c>
      <c r="E1624" s="7" t="s">
        <v>32</v>
      </c>
      <c r="F1624" s="7" t="s">
        <v>99</v>
      </c>
      <c r="G1624" s="7">
        <v>1</v>
      </c>
      <c r="H1624" s="7" t="s">
        <v>32</v>
      </c>
    </row>
    <row r="1625" spans="1:8" ht="14.25" customHeight="1" x14ac:dyDescent="0.3">
      <c r="A1625" s="7" t="s">
        <v>3846</v>
      </c>
      <c r="B1625" s="7">
        <v>30.495000000000001</v>
      </c>
      <c r="C1625" s="7">
        <v>6.25</v>
      </c>
      <c r="D1625" s="7" t="s">
        <v>32</v>
      </c>
      <c r="E1625" s="7" t="s">
        <v>32</v>
      </c>
      <c r="F1625" s="7" t="s">
        <v>32</v>
      </c>
      <c r="G1625" s="7" t="s">
        <v>37</v>
      </c>
      <c r="H1625" s="7" t="s">
        <v>32</v>
      </c>
    </row>
    <row r="1626" spans="1:8" ht="14.25" customHeight="1" x14ac:dyDescent="0.3">
      <c r="A1626" s="7" t="s">
        <v>3841</v>
      </c>
      <c r="B1626" s="7">
        <v>34.104999999999997</v>
      </c>
      <c r="C1626" s="7">
        <v>5.67</v>
      </c>
      <c r="D1626" s="7" t="s">
        <v>39</v>
      </c>
      <c r="E1626" s="7" t="s">
        <v>32</v>
      </c>
      <c r="F1626" s="7" t="s">
        <v>32</v>
      </c>
      <c r="G1626" s="7" t="s">
        <v>37</v>
      </c>
      <c r="H1626" s="7" t="s">
        <v>32</v>
      </c>
    </row>
    <row r="1627" spans="1:8" ht="14.25" customHeight="1" x14ac:dyDescent="0.3">
      <c r="A1627" s="7" t="s">
        <v>3835</v>
      </c>
      <c r="B1627" s="7">
        <v>32.770000000000003</v>
      </c>
      <c r="C1627" s="7">
        <v>4.42</v>
      </c>
      <c r="D1627" s="7" t="s">
        <v>39</v>
      </c>
      <c r="E1627" s="7" t="s">
        <v>32</v>
      </c>
      <c r="F1627" s="7" t="s">
        <v>32</v>
      </c>
      <c r="G1627" s="7">
        <v>1</v>
      </c>
      <c r="H1627" s="7" t="s">
        <v>32</v>
      </c>
    </row>
    <row r="1628" spans="1:8" ht="14.25" customHeight="1" x14ac:dyDescent="0.3">
      <c r="A1628" s="7" t="s">
        <v>3829</v>
      </c>
      <c r="B1628" s="7">
        <v>16.850000000000001</v>
      </c>
      <c r="C1628" s="7">
        <v>11.75</v>
      </c>
      <c r="D1628" s="7" t="s">
        <v>39</v>
      </c>
      <c r="E1628" s="7" t="s">
        <v>32</v>
      </c>
      <c r="F1628" s="7" t="s">
        <v>32</v>
      </c>
      <c r="G1628" s="7">
        <v>2</v>
      </c>
      <c r="H1628" s="7" t="s">
        <v>32</v>
      </c>
    </row>
    <row r="1629" spans="1:8" ht="14.25" customHeight="1" x14ac:dyDescent="0.3">
      <c r="A1629" s="7" t="s">
        <v>3822</v>
      </c>
      <c r="B1629" s="7">
        <v>34.700000000000003</v>
      </c>
      <c r="C1629" s="7">
        <v>6.06</v>
      </c>
      <c r="D1629" s="7" t="s">
        <v>32</v>
      </c>
      <c r="E1629" s="7" t="s">
        <v>32</v>
      </c>
      <c r="F1629" s="7" t="s">
        <v>32</v>
      </c>
      <c r="G1629" s="7">
        <v>1</v>
      </c>
      <c r="H1629" s="7" t="s">
        <v>32</v>
      </c>
    </row>
    <row r="1630" spans="1:8" ht="14.25" customHeight="1" x14ac:dyDescent="0.3">
      <c r="A1630" s="7" t="s">
        <v>3817</v>
      </c>
      <c r="B1630" s="7">
        <v>37.049999999999997</v>
      </c>
      <c r="C1630" s="7">
        <v>5.48</v>
      </c>
      <c r="D1630" s="7" t="s">
        <v>32</v>
      </c>
      <c r="E1630" s="7" t="s">
        <v>32</v>
      </c>
      <c r="F1630" s="7" t="s">
        <v>32</v>
      </c>
      <c r="G1630" s="7">
        <v>1</v>
      </c>
      <c r="H1630" s="7" t="s">
        <v>32</v>
      </c>
    </row>
    <row r="1631" spans="1:8" ht="14.25" customHeight="1" x14ac:dyDescent="0.3">
      <c r="A1631" s="7" t="s">
        <v>3812</v>
      </c>
      <c r="B1631" s="7">
        <v>18.78</v>
      </c>
      <c r="C1631" s="7">
        <v>4.45</v>
      </c>
      <c r="D1631" s="7" t="s">
        <v>32</v>
      </c>
      <c r="E1631" s="7" t="s">
        <v>32</v>
      </c>
      <c r="F1631" s="7" t="s">
        <v>99</v>
      </c>
      <c r="G1631" s="7">
        <v>1</v>
      </c>
      <c r="H1631" s="7" t="s">
        <v>32</v>
      </c>
    </row>
    <row r="1632" spans="1:8" ht="14.25" customHeight="1" x14ac:dyDescent="0.3">
      <c r="A1632" s="7" t="s">
        <v>3803</v>
      </c>
      <c r="B1632" s="7">
        <v>28.024999999999999</v>
      </c>
      <c r="C1632" s="7">
        <v>5</v>
      </c>
      <c r="D1632" s="7" t="s">
        <v>32</v>
      </c>
      <c r="E1632" s="7" t="s">
        <v>32</v>
      </c>
      <c r="F1632" s="7" t="s">
        <v>32</v>
      </c>
      <c r="G1632" s="7">
        <v>1</v>
      </c>
      <c r="H1632" s="7" t="s">
        <v>32</v>
      </c>
    </row>
    <row r="1633" spans="1:8" ht="14.25" customHeight="1" x14ac:dyDescent="0.3">
      <c r="A1633" s="7" t="s">
        <v>3794</v>
      </c>
      <c r="B1633" s="7">
        <v>35.090000000000003</v>
      </c>
      <c r="C1633" s="7">
        <v>5.84</v>
      </c>
      <c r="D1633" s="7" t="s">
        <v>32</v>
      </c>
      <c r="E1633" s="7" t="s">
        <v>32</v>
      </c>
      <c r="F1633" s="7" t="s">
        <v>32</v>
      </c>
      <c r="G1633" s="7" t="s">
        <v>37</v>
      </c>
      <c r="H1633" s="7" t="s">
        <v>32</v>
      </c>
    </row>
    <row r="1634" spans="1:8" ht="14.25" customHeight="1" x14ac:dyDescent="0.3">
      <c r="A1634" s="7" t="s">
        <v>3787</v>
      </c>
      <c r="B1634" s="7">
        <v>34.42</v>
      </c>
      <c r="C1634" s="7">
        <v>5.21</v>
      </c>
      <c r="D1634" s="7" t="s">
        <v>39</v>
      </c>
      <c r="E1634" s="7" t="s">
        <v>32</v>
      </c>
      <c r="F1634" s="7" t="s">
        <v>32</v>
      </c>
      <c r="G1634" s="7" t="s">
        <v>37</v>
      </c>
      <c r="H1634" s="7" t="s">
        <v>32</v>
      </c>
    </row>
    <row r="1635" spans="1:8" ht="14.25" customHeight="1" x14ac:dyDescent="0.3">
      <c r="A1635" s="7" t="s">
        <v>3778</v>
      </c>
      <c r="B1635" s="7">
        <v>29.4</v>
      </c>
      <c r="C1635" s="7">
        <v>4.26</v>
      </c>
      <c r="D1635" s="7" t="s">
        <v>32</v>
      </c>
      <c r="E1635" s="7" t="s">
        <v>32</v>
      </c>
      <c r="F1635" s="7" t="s">
        <v>32</v>
      </c>
      <c r="G1635" s="7" t="s">
        <v>37</v>
      </c>
      <c r="H1635" s="7" t="s">
        <v>32</v>
      </c>
    </row>
    <row r="1636" spans="1:8" ht="14.25" customHeight="1" x14ac:dyDescent="0.3">
      <c r="A1636" s="7" t="s">
        <v>3771</v>
      </c>
      <c r="B1636" s="7">
        <v>21.31</v>
      </c>
      <c r="C1636" s="7">
        <v>4.17</v>
      </c>
      <c r="D1636" s="7" t="s">
        <v>32</v>
      </c>
      <c r="E1636" s="7" t="s">
        <v>32</v>
      </c>
      <c r="F1636" s="7" t="s">
        <v>32</v>
      </c>
      <c r="G1636" s="7" t="s">
        <v>37</v>
      </c>
      <c r="H1636" s="7" t="s">
        <v>32</v>
      </c>
    </row>
    <row r="1637" spans="1:8" ht="14.25" customHeight="1" x14ac:dyDescent="0.3">
      <c r="A1637" s="7" t="s">
        <v>3765</v>
      </c>
      <c r="B1637" s="7">
        <v>19.559999999999999</v>
      </c>
      <c r="C1637" s="7">
        <v>11.96</v>
      </c>
      <c r="D1637" s="7" t="s">
        <v>32</v>
      </c>
      <c r="E1637" s="7" t="s">
        <v>32</v>
      </c>
      <c r="F1637" s="7" t="s">
        <v>32</v>
      </c>
      <c r="G1637" s="7" t="s">
        <v>37</v>
      </c>
      <c r="H1637" s="7" t="s">
        <v>32</v>
      </c>
    </row>
    <row r="1638" spans="1:8" ht="14.25" customHeight="1" x14ac:dyDescent="0.3">
      <c r="A1638" s="7" t="s">
        <v>3757</v>
      </c>
      <c r="B1638" s="7">
        <v>37.335000000000001</v>
      </c>
      <c r="C1638" s="7">
        <v>6.26</v>
      </c>
      <c r="D1638" s="7" t="s">
        <v>39</v>
      </c>
      <c r="E1638" s="7" t="s">
        <v>32</v>
      </c>
      <c r="F1638" s="7" t="s">
        <v>32</v>
      </c>
      <c r="G1638" s="7">
        <v>1</v>
      </c>
      <c r="H1638" s="7" t="s">
        <v>32</v>
      </c>
    </row>
    <row r="1639" spans="1:8" ht="14.25" customHeight="1" x14ac:dyDescent="0.3">
      <c r="A1639" s="7" t="s">
        <v>3750</v>
      </c>
      <c r="B1639" s="7">
        <v>19.53</v>
      </c>
      <c r="C1639" s="7">
        <v>11.68</v>
      </c>
      <c r="D1639" s="7" t="s">
        <v>32</v>
      </c>
      <c r="E1639" s="7" t="s">
        <v>32</v>
      </c>
      <c r="F1639" s="7" t="s">
        <v>32</v>
      </c>
      <c r="G1639" s="7" t="s">
        <v>37</v>
      </c>
      <c r="H1639" s="7" t="s">
        <v>32</v>
      </c>
    </row>
    <row r="1640" spans="1:8" ht="14.25" customHeight="1" x14ac:dyDescent="0.3">
      <c r="A1640" s="7" t="s">
        <v>3741</v>
      </c>
      <c r="B1640" s="7">
        <v>34.1</v>
      </c>
      <c r="C1640" s="7">
        <v>5.16</v>
      </c>
      <c r="D1640" s="7" t="s">
        <v>32</v>
      </c>
      <c r="E1640" s="7" t="s">
        <v>32</v>
      </c>
      <c r="F1640" s="7" t="s">
        <v>32</v>
      </c>
      <c r="G1640" s="7" t="s">
        <v>37</v>
      </c>
      <c r="H1640" s="7" t="s">
        <v>32</v>
      </c>
    </row>
    <row r="1641" spans="1:8" ht="14.25" customHeight="1" x14ac:dyDescent="0.3">
      <c r="A1641" s="7" t="s">
        <v>3733</v>
      </c>
      <c r="B1641" s="7">
        <v>16.5</v>
      </c>
      <c r="C1641" s="7">
        <v>6.9</v>
      </c>
      <c r="D1641" s="7" t="s">
        <v>39</v>
      </c>
      <c r="E1641" s="7" t="s">
        <v>32</v>
      </c>
      <c r="F1641" s="7" t="s">
        <v>32</v>
      </c>
      <c r="G1641" s="7">
        <v>2</v>
      </c>
      <c r="H1641" s="7" t="s">
        <v>32</v>
      </c>
    </row>
    <row r="1642" spans="1:8" ht="14.25" customHeight="1" x14ac:dyDescent="0.3">
      <c r="A1642" s="7" t="s">
        <v>3725</v>
      </c>
      <c r="B1642" s="7">
        <v>30.69</v>
      </c>
      <c r="C1642" s="7">
        <v>4.83</v>
      </c>
      <c r="D1642" s="7" t="s">
        <v>32</v>
      </c>
      <c r="E1642" s="7" t="s">
        <v>32</v>
      </c>
      <c r="F1642" s="7" t="s">
        <v>32</v>
      </c>
      <c r="G1642" s="7">
        <v>1</v>
      </c>
      <c r="H1642" s="7" t="s">
        <v>32</v>
      </c>
    </row>
    <row r="1643" spans="1:8" ht="14.25" customHeight="1" x14ac:dyDescent="0.3">
      <c r="A1643" s="7" t="s">
        <v>3718</v>
      </c>
      <c r="B1643" s="7">
        <v>28.93</v>
      </c>
      <c r="C1643" s="7">
        <v>4.87</v>
      </c>
      <c r="D1643" s="7" t="s">
        <v>32</v>
      </c>
      <c r="E1643" s="7" t="s">
        <v>32</v>
      </c>
      <c r="F1643" s="7" t="s">
        <v>32</v>
      </c>
      <c r="G1643" s="7">
        <v>1</v>
      </c>
      <c r="H1643" s="7" t="s">
        <v>32</v>
      </c>
    </row>
    <row r="1644" spans="1:8" ht="14.25" customHeight="1" x14ac:dyDescent="0.3">
      <c r="A1644" s="7" t="s">
        <v>3711</v>
      </c>
      <c r="B1644" s="7">
        <v>38.9</v>
      </c>
      <c r="C1644" s="7">
        <v>4.28</v>
      </c>
      <c r="D1644" s="7" t="s">
        <v>32</v>
      </c>
      <c r="E1644" s="7" t="s">
        <v>32</v>
      </c>
      <c r="F1644" s="7" t="s">
        <v>32</v>
      </c>
      <c r="G1644" s="7" t="s">
        <v>37</v>
      </c>
      <c r="H1644" s="7" t="s">
        <v>32</v>
      </c>
    </row>
    <row r="1645" spans="1:8" ht="14.25" customHeight="1" x14ac:dyDescent="0.3">
      <c r="A1645" s="7" t="s">
        <v>3705</v>
      </c>
      <c r="B1645" s="7">
        <v>26.9</v>
      </c>
      <c r="C1645" s="7">
        <v>4.07</v>
      </c>
      <c r="D1645" s="7" t="s">
        <v>32</v>
      </c>
      <c r="E1645" s="7" t="s">
        <v>32</v>
      </c>
      <c r="F1645" s="7" t="s">
        <v>32</v>
      </c>
      <c r="G1645" s="7" t="s">
        <v>37</v>
      </c>
      <c r="H1645" s="7" t="s">
        <v>32</v>
      </c>
    </row>
    <row r="1646" spans="1:8" ht="14.25" customHeight="1" x14ac:dyDescent="0.3">
      <c r="A1646" s="7" t="s">
        <v>3699</v>
      </c>
      <c r="B1646" s="7">
        <v>24.86</v>
      </c>
      <c r="C1646" s="7">
        <v>6.23</v>
      </c>
      <c r="D1646" s="7" t="s">
        <v>32</v>
      </c>
      <c r="E1646" s="7" t="s">
        <v>32</v>
      </c>
      <c r="F1646" s="7" t="s">
        <v>32</v>
      </c>
      <c r="G1646" s="7" t="s">
        <v>37</v>
      </c>
      <c r="H1646" s="7" t="s">
        <v>32</v>
      </c>
    </row>
    <row r="1647" spans="1:8" ht="14.25" customHeight="1" x14ac:dyDescent="0.3">
      <c r="A1647" s="7" t="s">
        <v>3694</v>
      </c>
      <c r="B1647" s="7">
        <v>39.14</v>
      </c>
      <c r="C1647" s="7">
        <v>6.24</v>
      </c>
      <c r="D1647" s="7" t="s">
        <v>32</v>
      </c>
      <c r="E1647" s="7" t="s">
        <v>39</v>
      </c>
      <c r="F1647" s="7" t="s">
        <v>32</v>
      </c>
      <c r="G1647" s="7">
        <v>1</v>
      </c>
      <c r="H1647" s="7" t="s">
        <v>32</v>
      </c>
    </row>
    <row r="1648" spans="1:8" ht="14.25" customHeight="1" x14ac:dyDescent="0.3">
      <c r="A1648" s="7" t="s">
        <v>3689</v>
      </c>
      <c r="B1648" s="7">
        <v>39.799999999999997</v>
      </c>
      <c r="C1648" s="7">
        <v>6.17</v>
      </c>
      <c r="D1648" s="7" t="s">
        <v>32</v>
      </c>
      <c r="E1648" s="7" t="s">
        <v>32</v>
      </c>
      <c r="F1648" s="7" t="s">
        <v>99</v>
      </c>
      <c r="G1648" s="7">
        <v>1</v>
      </c>
      <c r="H1648" s="7" t="s">
        <v>32</v>
      </c>
    </row>
    <row r="1649" spans="1:8" ht="14.25" customHeight="1" x14ac:dyDescent="0.3">
      <c r="A1649" s="7" t="s">
        <v>3684</v>
      </c>
      <c r="B1649" s="7">
        <v>34.32</v>
      </c>
      <c r="C1649" s="7">
        <v>5.16</v>
      </c>
      <c r="D1649" s="7" t="s">
        <v>32</v>
      </c>
      <c r="E1649" s="7" t="s">
        <v>32</v>
      </c>
      <c r="F1649" s="7" t="s">
        <v>32</v>
      </c>
      <c r="G1649" s="7">
        <v>1</v>
      </c>
      <c r="H1649" s="7" t="s">
        <v>32</v>
      </c>
    </row>
    <row r="1650" spans="1:8" ht="14.25" customHeight="1" x14ac:dyDescent="0.3">
      <c r="A1650" s="7" t="s">
        <v>3679</v>
      </c>
      <c r="B1650" s="7">
        <v>32.51</v>
      </c>
      <c r="C1650" s="7">
        <v>4.3</v>
      </c>
      <c r="D1650" s="7" t="s">
        <v>32</v>
      </c>
      <c r="E1650" s="7" t="s">
        <v>32</v>
      </c>
      <c r="F1650" s="7" t="s">
        <v>32</v>
      </c>
      <c r="G1650" s="7" t="s">
        <v>37</v>
      </c>
      <c r="H1650" s="7" t="s">
        <v>32</v>
      </c>
    </row>
    <row r="1651" spans="1:8" ht="14.25" customHeight="1" x14ac:dyDescent="0.3">
      <c r="A1651" s="7" t="s">
        <v>3674</v>
      </c>
      <c r="B1651" s="7">
        <v>30.71</v>
      </c>
      <c r="C1651" s="7">
        <v>6.14</v>
      </c>
      <c r="D1651" s="7" t="s">
        <v>32</v>
      </c>
      <c r="E1651" s="7" t="s">
        <v>32</v>
      </c>
      <c r="F1651" s="7" t="s">
        <v>99</v>
      </c>
      <c r="G1651" s="7">
        <v>1</v>
      </c>
      <c r="H1651" s="7" t="s">
        <v>32</v>
      </c>
    </row>
    <row r="1652" spans="1:8" ht="14.25" customHeight="1" x14ac:dyDescent="0.3">
      <c r="A1652" s="7" t="s">
        <v>3669</v>
      </c>
      <c r="B1652" s="7">
        <v>28.9</v>
      </c>
      <c r="C1652" s="7">
        <v>5.36</v>
      </c>
      <c r="D1652" s="7" t="s">
        <v>32</v>
      </c>
      <c r="E1652" s="7" t="s">
        <v>32</v>
      </c>
      <c r="F1652" s="7" t="s">
        <v>32</v>
      </c>
      <c r="G1652" s="7">
        <v>1</v>
      </c>
      <c r="H1652" s="7" t="s">
        <v>32</v>
      </c>
    </row>
    <row r="1653" spans="1:8" ht="14.25" customHeight="1" x14ac:dyDescent="0.3">
      <c r="A1653" s="7" t="s">
        <v>3665</v>
      </c>
      <c r="B1653" s="7">
        <v>36.19</v>
      </c>
      <c r="C1653" s="7">
        <v>4.3</v>
      </c>
      <c r="D1653" s="7" t="s">
        <v>32</v>
      </c>
      <c r="E1653" s="7" t="s">
        <v>32</v>
      </c>
      <c r="F1653" s="7" t="s">
        <v>32</v>
      </c>
      <c r="G1653" s="7" t="s">
        <v>37</v>
      </c>
      <c r="H1653" s="7" t="s">
        <v>32</v>
      </c>
    </row>
    <row r="1654" spans="1:8" ht="14.25" customHeight="1" x14ac:dyDescent="0.3">
      <c r="A1654" s="7" t="s">
        <v>3661</v>
      </c>
      <c r="B1654" s="7">
        <v>29.6</v>
      </c>
      <c r="C1654" s="7">
        <v>4.09</v>
      </c>
      <c r="D1654" s="7" t="s">
        <v>32</v>
      </c>
      <c r="E1654" s="7" t="s">
        <v>32</v>
      </c>
      <c r="F1654" s="7" t="s">
        <v>32</v>
      </c>
      <c r="G1654" s="7" t="s">
        <v>37</v>
      </c>
      <c r="H1654" s="7" t="s">
        <v>32</v>
      </c>
    </row>
    <row r="1655" spans="1:8" ht="14.25" customHeight="1" x14ac:dyDescent="0.3">
      <c r="A1655" s="7" t="s">
        <v>3656</v>
      </c>
      <c r="B1655" s="7">
        <v>30.95</v>
      </c>
      <c r="C1655" s="7">
        <v>6.27</v>
      </c>
      <c r="D1655" s="7" t="s">
        <v>32</v>
      </c>
      <c r="E1655" s="7" t="s">
        <v>32</v>
      </c>
      <c r="F1655" s="7" t="s">
        <v>99</v>
      </c>
      <c r="G1655" s="7">
        <v>1</v>
      </c>
      <c r="H1655" s="7" t="s">
        <v>32</v>
      </c>
    </row>
    <row r="1656" spans="1:8" ht="14.25" customHeight="1" x14ac:dyDescent="0.3">
      <c r="A1656" s="7" t="s">
        <v>3653</v>
      </c>
      <c r="B1656" s="7">
        <v>19.95</v>
      </c>
      <c r="C1656" s="7">
        <v>5.39</v>
      </c>
      <c r="D1656" s="7" t="s">
        <v>32</v>
      </c>
      <c r="E1656" s="7" t="s">
        <v>32</v>
      </c>
      <c r="F1656" s="7" t="s">
        <v>32</v>
      </c>
      <c r="G1656" s="7">
        <v>1</v>
      </c>
      <c r="H1656" s="7" t="s">
        <v>32</v>
      </c>
    </row>
    <row r="1657" spans="1:8" ht="14.25" customHeight="1" x14ac:dyDescent="0.3">
      <c r="A1657" s="7" t="s">
        <v>3650</v>
      </c>
      <c r="B1657" s="7">
        <v>23.65</v>
      </c>
      <c r="C1657" s="7">
        <v>5.75</v>
      </c>
      <c r="D1657" s="7" t="s">
        <v>39</v>
      </c>
      <c r="E1657" s="7" t="s">
        <v>32</v>
      </c>
      <c r="F1657" s="7" t="s">
        <v>32</v>
      </c>
      <c r="G1657" s="7" t="s">
        <v>37</v>
      </c>
      <c r="H1657" s="7" t="s">
        <v>32</v>
      </c>
    </row>
    <row r="1658" spans="1:8" ht="14.25" customHeight="1" x14ac:dyDescent="0.3">
      <c r="A1658" s="7" t="s">
        <v>3645</v>
      </c>
      <c r="B1658" s="7">
        <v>43.34</v>
      </c>
      <c r="C1658" s="7">
        <v>4.91</v>
      </c>
      <c r="D1658" s="7" t="s">
        <v>32</v>
      </c>
      <c r="E1658" s="7" t="s">
        <v>32</v>
      </c>
      <c r="F1658" s="7" t="s">
        <v>32</v>
      </c>
      <c r="G1658" s="7">
        <v>1</v>
      </c>
      <c r="H1658" s="7" t="s">
        <v>32</v>
      </c>
    </row>
    <row r="1659" spans="1:8" ht="14.25" customHeight="1" x14ac:dyDescent="0.3">
      <c r="A1659" s="7" t="s">
        <v>3641</v>
      </c>
      <c r="B1659" s="7">
        <v>31.98</v>
      </c>
      <c r="C1659" s="7">
        <v>4.46</v>
      </c>
      <c r="D1659" s="7" t="s">
        <v>39</v>
      </c>
      <c r="E1659" s="7" t="s">
        <v>32</v>
      </c>
      <c r="F1659" s="7" t="s">
        <v>32</v>
      </c>
      <c r="G1659" s="7">
        <v>1</v>
      </c>
      <c r="H1659" s="7" t="s">
        <v>32</v>
      </c>
    </row>
    <row r="1660" spans="1:8" ht="14.25" customHeight="1" x14ac:dyDescent="0.3">
      <c r="A1660" s="7" t="s">
        <v>3637</v>
      </c>
      <c r="B1660" s="7">
        <v>35.86</v>
      </c>
      <c r="C1660" s="7">
        <v>6.22</v>
      </c>
      <c r="D1660" s="7" t="s">
        <v>32</v>
      </c>
      <c r="E1660" s="7" t="s">
        <v>32</v>
      </c>
      <c r="F1660" s="7" t="s">
        <v>32</v>
      </c>
      <c r="G1660" s="7">
        <v>1</v>
      </c>
      <c r="H1660" s="7" t="s">
        <v>32</v>
      </c>
    </row>
    <row r="1661" spans="1:8" ht="14.25" customHeight="1" x14ac:dyDescent="0.3">
      <c r="A1661" s="7" t="s">
        <v>3634</v>
      </c>
      <c r="B1661" s="7">
        <v>15.2</v>
      </c>
      <c r="C1661" s="7">
        <v>8.82</v>
      </c>
      <c r="D1661" s="7" t="s">
        <v>32</v>
      </c>
      <c r="E1661" s="7" t="s">
        <v>32</v>
      </c>
      <c r="F1661" s="7" t="s">
        <v>32</v>
      </c>
      <c r="G1661" s="7" t="s">
        <v>37</v>
      </c>
      <c r="H1661" s="7" t="s">
        <v>32</v>
      </c>
    </row>
    <row r="1662" spans="1:8" ht="14.25" customHeight="1" x14ac:dyDescent="0.3">
      <c r="A1662" s="7" t="s">
        <v>3629</v>
      </c>
      <c r="B1662" s="7">
        <v>37.200000000000003</v>
      </c>
      <c r="C1662" s="7">
        <v>10.14</v>
      </c>
      <c r="D1662" s="7" t="s">
        <v>32</v>
      </c>
      <c r="E1662" s="7" t="s">
        <v>32</v>
      </c>
      <c r="F1662" s="7" t="s">
        <v>32</v>
      </c>
      <c r="G1662" s="7" t="s">
        <v>37</v>
      </c>
      <c r="H1662" s="7" t="s">
        <v>32</v>
      </c>
    </row>
    <row r="1663" spans="1:8" ht="14.25" customHeight="1" x14ac:dyDescent="0.3">
      <c r="A1663" s="7" t="s">
        <v>3625</v>
      </c>
      <c r="B1663" s="7">
        <v>17.91</v>
      </c>
      <c r="C1663" s="7">
        <v>4.66</v>
      </c>
      <c r="D1663" s="7" t="s">
        <v>32</v>
      </c>
      <c r="E1663" s="7" t="s">
        <v>32</v>
      </c>
      <c r="F1663" s="7" t="s">
        <v>32</v>
      </c>
      <c r="G1663" s="7">
        <v>2</v>
      </c>
      <c r="H1663" s="7" t="s">
        <v>32</v>
      </c>
    </row>
    <row r="1664" spans="1:8" ht="14.25" customHeight="1" x14ac:dyDescent="0.3">
      <c r="A1664" s="7" t="s">
        <v>3590</v>
      </c>
      <c r="B1664" s="7">
        <v>20.76</v>
      </c>
      <c r="C1664" s="7">
        <v>6.26</v>
      </c>
      <c r="D1664" s="7" t="s">
        <v>32</v>
      </c>
      <c r="E1664" s="7" t="s">
        <v>32</v>
      </c>
      <c r="F1664" s="7" t="s">
        <v>32</v>
      </c>
      <c r="G1664" s="7" t="s">
        <v>37</v>
      </c>
      <c r="H1664" s="7" t="s">
        <v>32</v>
      </c>
    </row>
    <row r="1665" spans="1:8" ht="14.25" customHeight="1" x14ac:dyDescent="0.3">
      <c r="A1665" s="7" t="s">
        <v>3585</v>
      </c>
      <c r="B1665" s="7">
        <v>38.99</v>
      </c>
      <c r="C1665" s="7">
        <v>5.21</v>
      </c>
      <c r="D1665" s="7" t="s">
        <v>32</v>
      </c>
      <c r="E1665" s="7" t="s">
        <v>39</v>
      </c>
      <c r="F1665" s="7" t="s">
        <v>32</v>
      </c>
      <c r="G1665" s="7">
        <v>1</v>
      </c>
      <c r="H1665" s="7" t="s">
        <v>32</v>
      </c>
    </row>
    <row r="1666" spans="1:8" ht="14.25" customHeight="1" x14ac:dyDescent="0.3">
      <c r="A1666" s="7" t="s">
        <v>3580</v>
      </c>
      <c r="B1666" s="7">
        <v>42.655000000000001</v>
      </c>
      <c r="C1666" s="7">
        <v>5.94</v>
      </c>
      <c r="D1666" s="7" t="s">
        <v>39</v>
      </c>
      <c r="E1666" s="7" t="s">
        <v>32</v>
      </c>
      <c r="F1666" s="7" t="s">
        <v>99</v>
      </c>
      <c r="G1666" s="7">
        <v>1</v>
      </c>
      <c r="H1666" s="7" t="s">
        <v>32</v>
      </c>
    </row>
    <row r="1667" spans="1:8" ht="14.25" customHeight="1" x14ac:dyDescent="0.3">
      <c r="A1667" s="7" t="s">
        <v>3575</v>
      </c>
      <c r="B1667" s="7">
        <v>30.57</v>
      </c>
      <c r="C1667" s="7">
        <v>5.34</v>
      </c>
      <c r="D1667" s="7" t="s">
        <v>32</v>
      </c>
      <c r="E1667" s="7" t="s">
        <v>32</v>
      </c>
      <c r="F1667" s="7" t="s">
        <v>99</v>
      </c>
      <c r="G1667" s="7">
        <v>1</v>
      </c>
      <c r="H1667" s="7" t="s">
        <v>32</v>
      </c>
    </row>
    <row r="1668" spans="1:8" ht="14.25" customHeight="1" x14ac:dyDescent="0.3">
      <c r="A1668" s="7" t="s">
        <v>3571</v>
      </c>
      <c r="B1668" s="7">
        <v>17.7</v>
      </c>
      <c r="C1668" s="7">
        <v>6.38</v>
      </c>
      <c r="D1668" s="7" t="s">
        <v>32</v>
      </c>
      <c r="E1668" s="7" t="s">
        <v>32</v>
      </c>
      <c r="F1668" s="7" t="s">
        <v>32</v>
      </c>
      <c r="G1668" s="7">
        <v>2</v>
      </c>
      <c r="H1668" s="7" t="s">
        <v>32</v>
      </c>
    </row>
    <row r="1669" spans="1:8" ht="14.25" customHeight="1" x14ac:dyDescent="0.3">
      <c r="A1669" s="7" t="s">
        <v>3566</v>
      </c>
      <c r="B1669" s="7">
        <v>34.770000000000003</v>
      </c>
      <c r="C1669" s="7">
        <v>4.47</v>
      </c>
      <c r="D1669" s="7" t="s">
        <v>32</v>
      </c>
      <c r="E1669" s="7" t="s">
        <v>32</v>
      </c>
      <c r="F1669" s="7" t="s">
        <v>32</v>
      </c>
      <c r="G1669" s="7">
        <v>1</v>
      </c>
      <c r="H1669" s="7" t="s">
        <v>32</v>
      </c>
    </row>
    <row r="1670" spans="1:8" ht="14.25" customHeight="1" x14ac:dyDescent="0.3">
      <c r="A1670" s="7" t="s">
        <v>3561</v>
      </c>
      <c r="B1670" s="7">
        <v>16.88</v>
      </c>
      <c r="C1670" s="7">
        <v>9.9600000000000009</v>
      </c>
      <c r="D1670" s="7" t="s">
        <v>32</v>
      </c>
      <c r="E1670" s="7" t="s">
        <v>32</v>
      </c>
      <c r="F1670" s="7" t="s">
        <v>32</v>
      </c>
      <c r="G1670" s="7" t="s">
        <v>37</v>
      </c>
      <c r="H1670" s="7" t="s">
        <v>32</v>
      </c>
    </row>
    <row r="1671" spans="1:8" ht="14.25" customHeight="1" x14ac:dyDescent="0.3">
      <c r="A1671" s="7" t="s">
        <v>3556</v>
      </c>
      <c r="B1671" s="7">
        <v>40.26</v>
      </c>
      <c r="C1671" s="7">
        <v>9.92</v>
      </c>
      <c r="D1671" s="7" t="s">
        <v>39</v>
      </c>
      <c r="E1671" s="7" t="s">
        <v>32</v>
      </c>
      <c r="F1671" s="7" t="s">
        <v>32</v>
      </c>
      <c r="G1671" s="7" t="s">
        <v>37</v>
      </c>
      <c r="H1671" s="7" t="s">
        <v>32</v>
      </c>
    </row>
    <row r="1672" spans="1:8" ht="14.25" customHeight="1" x14ac:dyDescent="0.3">
      <c r="A1672" s="7" t="s">
        <v>3551</v>
      </c>
      <c r="B1672" s="7">
        <v>25.6</v>
      </c>
      <c r="C1672" s="7">
        <v>6.03</v>
      </c>
      <c r="D1672" s="7" t="s">
        <v>32</v>
      </c>
      <c r="E1672" s="7" t="s">
        <v>32</v>
      </c>
      <c r="F1672" s="7" t="s">
        <v>99</v>
      </c>
      <c r="G1672" s="7">
        <v>1</v>
      </c>
      <c r="H1672" s="7" t="s">
        <v>32</v>
      </c>
    </row>
    <row r="1673" spans="1:8" ht="14.25" customHeight="1" x14ac:dyDescent="0.3">
      <c r="A1673" s="7" t="s">
        <v>3548</v>
      </c>
      <c r="B1673" s="7">
        <v>33.549999999999997</v>
      </c>
      <c r="C1673" s="7">
        <v>10.9</v>
      </c>
      <c r="D1673" s="7" t="s">
        <v>39</v>
      </c>
      <c r="E1673" s="7" t="s">
        <v>32</v>
      </c>
      <c r="F1673" s="7" t="s">
        <v>32</v>
      </c>
      <c r="G1673" s="7" t="s">
        <v>37</v>
      </c>
      <c r="H1673" s="7" t="s">
        <v>32</v>
      </c>
    </row>
    <row r="1674" spans="1:8" ht="14.25" customHeight="1" x14ac:dyDescent="0.3">
      <c r="A1674" s="7" t="s">
        <v>3543</v>
      </c>
      <c r="B1674" s="7">
        <v>16.690000000000001</v>
      </c>
      <c r="C1674" s="7">
        <v>10.66</v>
      </c>
      <c r="D1674" s="7" t="s">
        <v>32</v>
      </c>
      <c r="E1674" s="7" t="s">
        <v>32</v>
      </c>
      <c r="F1674" s="7" t="s">
        <v>32</v>
      </c>
      <c r="G1674" s="7" t="s">
        <v>37</v>
      </c>
      <c r="H1674" s="7" t="s">
        <v>32</v>
      </c>
    </row>
    <row r="1675" spans="1:8" ht="14.25" customHeight="1" x14ac:dyDescent="0.3">
      <c r="A1675" s="7" t="s">
        <v>3540</v>
      </c>
      <c r="B1675" s="7">
        <v>19.95</v>
      </c>
      <c r="C1675" s="7">
        <v>4.05</v>
      </c>
      <c r="D1675" s="7" t="s">
        <v>32</v>
      </c>
      <c r="E1675" s="7" t="s">
        <v>32</v>
      </c>
      <c r="F1675" s="7" t="s">
        <v>32</v>
      </c>
      <c r="G1675" s="7">
        <v>1</v>
      </c>
      <c r="H1675" s="7" t="s">
        <v>32</v>
      </c>
    </row>
    <row r="1676" spans="1:8" ht="14.25" customHeight="1" x14ac:dyDescent="0.3">
      <c r="A1676" s="7" t="s">
        <v>3535</v>
      </c>
      <c r="B1676" s="7">
        <v>17.55</v>
      </c>
      <c r="C1676" s="7">
        <v>4.2300000000000004</v>
      </c>
      <c r="D1676" s="7" t="s">
        <v>32</v>
      </c>
      <c r="E1676" s="7" t="s">
        <v>32</v>
      </c>
      <c r="F1676" s="7" t="s">
        <v>32</v>
      </c>
      <c r="G1676" s="7">
        <v>2</v>
      </c>
      <c r="H1676" s="7" t="s">
        <v>32</v>
      </c>
    </row>
    <row r="1677" spans="1:8" ht="14.25" customHeight="1" x14ac:dyDescent="0.3">
      <c r="A1677" s="7" t="s">
        <v>3530</v>
      </c>
      <c r="B1677" s="7">
        <v>22.01</v>
      </c>
      <c r="C1677" s="7">
        <v>5.01</v>
      </c>
      <c r="D1677" s="7" t="s">
        <v>32</v>
      </c>
      <c r="E1677" s="7" t="s">
        <v>32</v>
      </c>
      <c r="F1677" s="7" t="s">
        <v>32</v>
      </c>
      <c r="G1677" s="7">
        <v>1</v>
      </c>
      <c r="H1677" s="7" t="s">
        <v>32</v>
      </c>
    </row>
    <row r="1678" spans="1:8" ht="14.25" customHeight="1" x14ac:dyDescent="0.3">
      <c r="A1678" s="7" t="s">
        <v>3526</v>
      </c>
      <c r="B1678" s="7">
        <v>41.8</v>
      </c>
      <c r="C1678" s="7">
        <v>5.82</v>
      </c>
      <c r="D1678" s="7" t="s">
        <v>39</v>
      </c>
      <c r="E1678" s="7" t="s">
        <v>32</v>
      </c>
      <c r="F1678" s="7" t="s">
        <v>99</v>
      </c>
      <c r="G1678" s="7">
        <v>1</v>
      </c>
      <c r="H1678" s="7" t="s">
        <v>32</v>
      </c>
    </row>
    <row r="1679" spans="1:8" ht="14.25" customHeight="1" x14ac:dyDescent="0.3">
      <c r="A1679" s="7" t="s">
        <v>3522</v>
      </c>
      <c r="B1679" s="7">
        <v>19.170000000000002</v>
      </c>
      <c r="C1679" s="7">
        <v>7.94</v>
      </c>
      <c r="D1679" s="7" t="s">
        <v>32</v>
      </c>
      <c r="E1679" s="7" t="s">
        <v>32</v>
      </c>
      <c r="F1679" s="7" t="s">
        <v>32</v>
      </c>
      <c r="G1679" s="7" t="s">
        <v>37</v>
      </c>
      <c r="H1679" s="7" t="s">
        <v>32</v>
      </c>
    </row>
    <row r="1680" spans="1:8" ht="14.25" customHeight="1" x14ac:dyDescent="0.3">
      <c r="A1680" s="7" t="s">
        <v>3517</v>
      </c>
      <c r="B1680" s="7">
        <v>32.799999999999997</v>
      </c>
      <c r="C1680" s="7">
        <v>6.16</v>
      </c>
      <c r="D1680" s="7" t="s">
        <v>39</v>
      </c>
      <c r="E1680" s="7" t="s">
        <v>32</v>
      </c>
      <c r="F1680" s="7" t="s">
        <v>99</v>
      </c>
      <c r="G1680" s="7">
        <v>1</v>
      </c>
      <c r="H1680" s="7" t="s">
        <v>32</v>
      </c>
    </row>
    <row r="1681" spans="1:8" ht="14.25" customHeight="1" x14ac:dyDescent="0.3">
      <c r="A1681" s="7" t="s">
        <v>3512</v>
      </c>
      <c r="B1681" s="7">
        <v>35.814999999999998</v>
      </c>
      <c r="C1681" s="7">
        <v>4.1500000000000004</v>
      </c>
      <c r="D1681" s="7" t="s">
        <v>32</v>
      </c>
      <c r="E1681" s="7" t="s">
        <v>32</v>
      </c>
      <c r="F1681" s="7" t="s">
        <v>32</v>
      </c>
      <c r="G1681" s="7">
        <v>1</v>
      </c>
      <c r="H1681" s="7" t="s">
        <v>32</v>
      </c>
    </row>
    <row r="1682" spans="1:8" ht="14.25" customHeight="1" x14ac:dyDescent="0.3">
      <c r="A1682" s="7" t="s">
        <v>3508</v>
      </c>
      <c r="B1682" s="7">
        <v>24.3</v>
      </c>
      <c r="C1682" s="7">
        <v>6.23</v>
      </c>
      <c r="D1682" s="7" t="s">
        <v>32</v>
      </c>
      <c r="E1682" s="7" t="s">
        <v>32</v>
      </c>
      <c r="F1682" s="7" t="s">
        <v>32</v>
      </c>
      <c r="G1682" s="7" t="s">
        <v>37</v>
      </c>
      <c r="H1682" s="7" t="s">
        <v>32</v>
      </c>
    </row>
    <row r="1683" spans="1:8" ht="14.25" customHeight="1" x14ac:dyDescent="0.3">
      <c r="A1683" s="7" t="s">
        <v>3504</v>
      </c>
      <c r="B1683" s="7">
        <v>19.059999999999999</v>
      </c>
      <c r="C1683" s="7">
        <v>7.41</v>
      </c>
      <c r="D1683" s="7" t="s">
        <v>32</v>
      </c>
      <c r="E1683" s="7" t="s">
        <v>32</v>
      </c>
      <c r="F1683" s="7" t="s">
        <v>32</v>
      </c>
      <c r="G1683" s="7" t="s">
        <v>37</v>
      </c>
      <c r="H1683" s="7" t="s">
        <v>32</v>
      </c>
    </row>
    <row r="1684" spans="1:8" ht="14.25" customHeight="1" x14ac:dyDescent="0.3">
      <c r="A1684" s="7" t="s">
        <v>3499</v>
      </c>
      <c r="B1684" s="7">
        <v>33.25</v>
      </c>
      <c r="C1684" s="7">
        <v>5.62</v>
      </c>
      <c r="D1684" s="7" t="s">
        <v>39</v>
      </c>
      <c r="E1684" s="7" t="s">
        <v>32</v>
      </c>
      <c r="F1684" s="7" t="s">
        <v>32</v>
      </c>
      <c r="G1684" s="7">
        <v>1</v>
      </c>
      <c r="H1684" s="7" t="s">
        <v>32</v>
      </c>
    </row>
    <row r="1685" spans="1:8" ht="14.25" customHeight="1" x14ac:dyDescent="0.3">
      <c r="A1685" s="7" t="s">
        <v>3494</v>
      </c>
      <c r="B1685" s="7">
        <v>21.37</v>
      </c>
      <c r="C1685" s="7">
        <v>4.54</v>
      </c>
      <c r="D1685" s="7" t="s">
        <v>39</v>
      </c>
      <c r="E1685" s="7" t="s">
        <v>32</v>
      </c>
      <c r="F1685" s="7" t="s">
        <v>99</v>
      </c>
      <c r="G1685" s="7">
        <v>1</v>
      </c>
      <c r="H1685" s="7" t="s">
        <v>32</v>
      </c>
    </row>
    <row r="1686" spans="1:8" ht="14.25" customHeight="1" x14ac:dyDescent="0.3">
      <c r="A1686" s="7" t="s">
        <v>3489</v>
      </c>
      <c r="B1686" s="7">
        <v>34.43</v>
      </c>
      <c r="C1686" s="7">
        <v>8.6199999999999992</v>
      </c>
      <c r="D1686" s="7" t="s">
        <v>39</v>
      </c>
      <c r="E1686" s="7" t="s">
        <v>32</v>
      </c>
      <c r="F1686" s="7" t="s">
        <v>32</v>
      </c>
      <c r="G1686" s="7">
        <v>1</v>
      </c>
      <c r="H1686" s="7" t="s">
        <v>32</v>
      </c>
    </row>
    <row r="1687" spans="1:8" ht="14.25" customHeight="1" x14ac:dyDescent="0.3">
      <c r="A1687" s="7" t="s">
        <v>3484</v>
      </c>
      <c r="B1687" s="7">
        <v>20.86</v>
      </c>
      <c r="C1687" s="7">
        <v>4.3600000000000003</v>
      </c>
      <c r="D1687" s="7" t="s">
        <v>39</v>
      </c>
      <c r="E1687" s="7" t="s">
        <v>32</v>
      </c>
      <c r="F1687" s="7" t="s">
        <v>32</v>
      </c>
      <c r="G1687" s="7" t="s">
        <v>37</v>
      </c>
      <c r="H1687" s="7" t="s">
        <v>32</v>
      </c>
    </row>
    <row r="1688" spans="1:8" ht="14.25" customHeight="1" x14ac:dyDescent="0.3">
      <c r="A1688" s="7" t="s">
        <v>3479</v>
      </c>
      <c r="B1688" s="7">
        <v>18.34</v>
      </c>
      <c r="C1688" s="7">
        <v>10.01</v>
      </c>
      <c r="D1688" s="7" t="s">
        <v>32</v>
      </c>
      <c r="E1688" s="7" t="s">
        <v>32</v>
      </c>
      <c r="F1688" s="7" t="s">
        <v>32</v>
      </c>
      <c r="G1688" s="7" t="s">
        <v>37</v>
      </c>
      <c r="H1688" s="7" t="s">
        <v>32</v>
      </c>
    </row>
    <row r="1689" spans="1:8" ht="14.25" customHeight="1" x14ac:dyDescent="0.3">
      <c r="A1689" s="7" t="s">
        <v>3474</v>
      </c>
      <c r="B1689" s="7">
        <v>34.15</v>
      </c>
      <c r="C1689" s="7">
        <v>5.42</v>
      </c>
      <c r="D1689" s="7" t="s">
        <v>32</v>
      </c>
      <c r="E1689" s="7" t="s">
        <v>32</v>
      </c>
      <c r="F1689" s="7" t="s">
        <v>32</v>
      </c>
      <c r="G1689" s="7" t="s">
        <v>37</v>
      </c>
      <c r="H1689" s="7" t="s">
        <v>32</v>
      </c>
    </row>
    <row r="1690" spans="1:8" ht="14.25" customHeight="1" x14ac:dyDescent="0.3">
      <c r="A1690" s="7" t="s">
        <v>3469</v>
      </c>
      <c r="B1690" s="7">
        <v>18.350000000000001</v>
      </c>
      <c r="C1690" s="7">
        <v>5.12</v>
      </c>
      <c r="D1690" s="7" t="s">
        <v>32</v>
      </c>
      <c r="E1690" s="7" t="s">
        <v>32</v>
      </c>
      <c r="F1690" s="7" t="s">
        <v>32</v>
      </c>
      <c r="G1690" s="7" t="s">
        <v>37</v>
      </c>
      <c r="H1690" s="7" t="s">
        <v>32</v>
      </c>
    </row>
    <row r="1691" spans="1:8" ht="14.25" customHeight="1" x14ac:dyDescent="0.3">
      <c r="A1691" s="7" t="s">
        <v>3464</v>
      </c>
      <c r="B1691" s="7">
        <v>22.13</v>
      </c>
      <c r="C1691" s="7">
        <v>9.1999999999999993</v>
      </c>
      <c r="D1691" s="7" t="s">
        <v>39</v>
      </c>
      <c r="E1691" s="7" t="s">
        <v>32</v>
      </c>
      <c r="F1691" s="7" t="s">
        <v>32</v>
      </c>
      <c r="G1691" s="7" t="s">
        <v>37</v>
      </c>
      <c r="H1691" s="7" t="s">
        <v>32</v>
      </c>
    </row>
    <row r="1692" spans="1:8" ht="14.25" customHeight="1" x14ac:dyDescent="0.3">
      <c r="A1692" s="7" t="s">
        <v>3458</v>
      </c>
      <c r="B1692" s="7">
        <v>22.51</v>
      </c>
      <c r="C1692" s="7">
        <v>6.08</v>
      </c>
      <c r="D1692" s="7" t="s">
        <v>39</v>
      </c>
      <c r="E1692" s="7" t="s">
        <v>32</v>
      </c>
      <c r="F1692" s="7" t="s">
        <v>32</v>
      </c>
      <c r="G1692" s="7">
        <v>1</v>
      </c>
      <c r="H1692" s="7" t="s">
        <v>32</v>
      </c>
    </row>
    <row r="1693" spans="1:8" ht="14.25" customHeight="1" x14ac:dyDescent="0.3">
      <c r="A1693" s="7" t="s">
        <v>3453</v>
      </c>
      <c r="B1693" s="7">
        <v>31</v>
      </c>
      <c r="C1693" s="7">
        <v>4.7699999999999996</v>
      </c>
      <c r="D1693" s="7" t="s">
        <v>32</v>
      </c>
      <c r="E1693" s="7" t="s">
        <v>32</v>
      </c>
      <c r="F1693" s="7" t="s">
        <v>32</v>
      </c>
      <c r="G1693" s="7">
        <v>1</v>
      </c>
      <c r="H1693" s="7" t="s">
        <v>32</v>
      </c>
    </row>
    <row r="1694" spans="1:8" ht="14.25" customHeight="1" x14ac:dyDescent="0.3">
      <c r="A1694" s="7" t="s">
        <v>3448</v>
      </c>
      <c r="B1694" s="7">
        <v>28.27</v>
      </c>
      <c r="C1694" s="7">
        <v>4.62</v>
      </c>
      <c r="D1694" s="7" t="s">
        <v>32</v>
      </c>
      <c r="E1694" s="7" t="s">
        <v>32</v>
      </c>
      <c r="F1694" s="7" t="s">
        <v>32</v>
      </c>
      <c r="G1694" s="7">
        <v>1</v>
      </c>
      <c r="H1694" s="7" t="s">
        <v>32</v>
      </c>
    </row>
    <row r="1695" spans="1:8" ht="14.25" customHeight="1" x14ac:dyDescent="0.3">
      <c r="A1695" s="7" t="s">
        <v>3443</v>
      </c>
      <c r="B1695" s="7">
        <v>29.92</v>
      </c>
      <c r="C1695" s="7">
        <v>9.07</v>
      </c>
      <c r="D1695" s="7" t="s">
        <v>39</v>
      </c>
      <c r="E1695" s="7" t="s">
        <v>32</v>
      </c>
      <c r="F1695" s="7" t="s">
        <v>32</v>
      </c>
      <c r="G1695" s="7">
        <v>1</v>
      </c>
      <c r="H1695" s="7" t="s">
        <v>32</v>
      </c>
    </row>
    <row r="1696" spans="1:8" ht="14.25" customHeight="1" x14ac:dyDescent="0.3">
      <c r="A1696" s="7" t="s">
        <v>3437</v>
      </c>
      <c r="B1696" s="7">
        <v>25.9</v>
      </c>
      <c r="C1696" s="7">
        <v>9.1199999999999992</v>
      </c>
      <c r="D1696" s="7" t="s">
        <v>39</v>
      </c>
      <c r="E1696" s="7" t="s">
        <v>32</v>
      </c>
      <c r="F1696" s="7" t="s">
        <v>32</v>
      </c>
      <c r="G1696" s="7">
        <v>1</v>
      </c>
      <c r="H1696" s="7" t="s">
        <v>32</v>
      </c>
    </row>
    <row r="1697" spans="1:8" ht="14.25" customHeight="1" x14ac:dyDescent="0.3">
      <c r="A1697" s="7" t="s">
        <v>3432</v>
      </c>
      <c r="B1697" s="7">
        <v>27.74</v>
      </c>
      <c r="C1697" s="7">
        <v>7.32</v>
      </c>
      <c r="D1697" s="7" t="s">
        <v>39</v>
      </c>
      <c r="E1697" s="7" t="s">
        <v>32</v>
      </c>
      <c r="F1697" s="7" t="s">
        <v>32</v>
      </c>
      <c r="G1697" s="7">
        <v>1</v>
      </c>
      <c r="H1697" s="7" t="s">
        <v>32</v>
      </c>
    </row>
    <row r="1698" spans="1:8" ht="14.25" customHeight="1" x14ac:dyDescent="0.3">
      <c r="A1698" s="7" t="s">
        <v>3431</v>
      </c>
      <c r="B1698" s="7">
        <v>17.260000000000002</v>
      </c>
      <c r="C1698" s="7">
        <v>11.73</v>
      </c>
      <c r="D1698" s="7" t="s">
        <v>32</v>
      </c>
      <c r="E1698" s="7" t="s">
        <v>32</v>
      </c>
      <c r="F1698" s="7" t="s">
        <v>32</v>
      </c>
      <c r="G1698" s="7">
        <v>2</v>
      </c>
      <c r="H1698" s="7" t="s">
        <v>32</v>
      </c>
    </row>
    <row r="1699" spans="1:8" ht="14.25" customHeight="1" x14ac:dyDescent="0.3">
      <c r="A1699" s="7" t="s">
        <v>3427</v>
      </c>
      <c r="B1699" s="7">
        <v>19.855</v>
      </c>
      <c r="C1699" s="7">
        <v>6.64</v>
      </c>
      <c r="D1699" s="7" t="s">
        <v>39</v>
      </c>
      <c r="E1699" s="7" t="s">
        <v>32</v>
      </c>
      <c r="F1699" s="7" t="s">
        <v>32</v>
      </c>
      <c r="G1699" s="7">
        <v>1</v>
      </c>
      <c r="H1699" s="7" t="s">
        <v>32</v>
      </c>
    </row>
    <row r="1700" spans="1:8" ht="14.25" customHeight="1" x14ac:dyDescent="0.3">
      <c r="A1700" s="7" t="s">
        <v>3425</v>
      </c>
      <c r="B1700" s="7">
        <v>41.69</v>
      </c>
      <c r="C1700" s="7">
        <v>5.78</v>
      </c>
      <c r="D1700" s="7" t="s">
        <v>32</v>
      </c>
      <c r="E1700" s="7" t="s">
        <v>32</v>
      </c>
      <c r="F1700" s="7" t="s">
        <v>32</v>
      </c>
      <c r="G1700" s="7" t="s">
        <v>37</v>
      </c>
      <c r="H1700" s="7" t="s">
        <v>32</v>
      </c>
    </row>
    <row r="1701" spans="1:8" ht="14.25" customHeight="1" x14ac:dyDescent="0.3">
      <c r="A1701" s="7" t="s">
        <v>3420</v>
      </c>
      <c r="B1701" s="7">
        <v>16.12</v>
      </c>
      <c r="C1701" s="7">
        <v>10.45</v>
      </c>
      <c r="D1701" s="7" t="s">
        <v>32</v>
      </c>
      <c r="E1701" s="7" t="s">
        <v>32</v>
      </c>
      <c r="F1701" s="7" t="s">
        <v>32</v>
      </c>
      <c r="G1701" s="7" t="s">
        <v>37</v>
      </c>
      <c r="H1701" s="7" t="s">
        <v>32</v>
      </c>
    </row>
    <row r="1702" spans="1:8" ht="14.25" customHeight="1" x14ac:dyDescent="0.3">
      <c r="A1702" s="7" t="s">
        <v>3415</v>
      </c>
      <c r="B1702" s="7">
        <v>37.43</v>
      </c>
      <c r="C1702" s="7">
        <v>4.5199999999999996</v>
      </c>
      <c r="D1702" s="7" t="s">
        <v>32</v>
      </c>
      <c r="E1702" s="7" t="s">
        <v>32</v>
      </c>
      <c r="F1702" s="7" t="s">
        <v>32</v>
      </c>
      <c r="G1702" s="7">
        <v>1</v>
      </c>
      <c r="H1702" s="7" t="s">
        <v>32</v>
      </c>
    </row>
    <row r="1703" spans="1:8" ht="14.25" customHeight="1" x14ac:dyDescent="0.3">
      <c r="A1703" s="7" t="s">
        <v>3412</v>
      </c>
      <c r="B1703" s="7">
        <v>31.065000000000001</v>
      </c>
      <c r="C1703" s="7">
        <v>5.71</v>
      </c>
      <c r="D1703" s="7" t="s">
        <v>32</v>
      </c>
      <c r="E1703" s="7" t="s">
        <v>32</v>
      </c>
      <c r="F1703" s="7" t="s">
        <v>32</v>
      </c>
      <c r="G1703" s="7" t="s">
        <v>37</v>
      </c>
      <c r="H1703" s="7" t="s">
        <v>32</v>
      </c>
    </row>
    <row r="1704" spans="1:8" ht="14.25" customHeight="1" x14ac:dyDescent="0.3">
      <c r="A1704" s="7" t="s">
        <v>3408</v>
      </c>
      <c r="B1704" s="7">
        <v>25.08</v>
      </c>
      <c r="C1704" s="7">
        <v>4.7699999999999996</v>
      </c>
      <c r="D1704" s="7" t="s">
        <v>32</v>
      </c>
      <c r="E1704" s="7" t="s">
        <v>32</v>
      </c>
      <c r="F1704" s="7" t="s">
        <v>32</v>
      </c>
      <c r="G1704" s="7" t="s">
        <v>37</v>
      </c>
      <c r="H1704" s="7" t="s">
        <v>32</v>
      </c>
    </row>
    <row r="1705" spans="1:8" ht="14.25" customHeight="1" x14ac:dyDescent="0.3">
      <c r="A1705" s="7" t="s">
        <v>3404</v>
      </c>
      <c r="B1705" s="7">
        <v>15.2</v>
      </c>
      <c r="C1705" s="7">
        <v>7.81</v>
      </c>
      <c r="D1705" s="7" t="s">
        <v>39</v>
      </c>
      <c r="E1705" s="7" t="s">
        <v>32</v>
      </c>
      <c r="F1705" s="7" t="s">
        <v>32</v>
      </c>
      <c r="G1705" s="7">
        <v>1</v>
      </c>
      <c r="H1705" s="7" t="s">
        <v>32</v>
      </c>
    </row>
    <row r="1706" spans="1:8" ht="14.25" customHeight="1" x14ac:dyDescent="0.3">
      <c r="A1706" s="7" t="s">
        <v>3401</v>
      </c>
      <c r="B1706" s="7">
        <v>22.34</v>
      </c>
      <c r="C1706" s="7">
        <v>5.19</v>
      </c>
      <c r="D1706" s="7" t="s">
        <v>39</v>
      </c>
      <c r="E1706" s="7" t="s">
        <v>32</v>
      </c>
      <c r="F1706" s="7" t="s">
        <v>32</v>
      </c>
      <c r="G1706" s="7" t="s">
        <v>37</v>
      </c>
      <c r="H1706" s="7" t="s">
        <v>32</v>
      </c>
    </row>
    <row r="1707" spans="1:8" ht="14.25" customHeight="1" x14ac:dyDescent="0.3">
      <c r="A1707" s="7" t="s">
        <v>3396</v>
      </c>
      <c r="B1707" s="7">
        <v>40.15</v>
      </c>
      <c r="C1707" s="7">
        <v>5.93</v>
      </c>
      <c r="D1707" s="7" t="s">
        <v>32</v>
      </c>
      <c r="E1707" s="7" t="s">
        <v>32</v>
      </c>
      <c r="F1707" s="7" t="s">
        <v>32</v>
      </c>
      <c r="G1707" s="7">
        <v>1</v>
      </c>
      <c r="H1707" s="7" t="s">
        <v>32</v>
      </c>
    </row>
    <row r="1708" spans="1:8" ht="14.25" customHeight="1" x14ac:dyDescent="0.3">
      <c r="A1708" s="7" t="s">
        <v>3393</v>
      </c>
      <c r="B1708" s="7">
        <v>37.729999999999997</v>
      </c>
      <c r="C1708" s="7">
        <v>6.29</v>
      </c>
      <c r="D1708" s="7" t="s">
        <v>32</v>
      </c>
      <c r="E1708" s="7" t="s">
        <v>32</v>
      </c>
      <c r="F1708" s="7" t="s">
        <v>32</v>
      </c>
      <c r="G1708" s="7">
        <v>1</v>
      </c>
      <c r="H1708" s="7" t="s">
        <v>32</v>
      </c>
    </row>
    <row r="1709" spans="1:8" ht="14.25" customHeight="1" x14ac:dyDescent="0.3">
      <c r="A1709" s="7" t="s">
        <v>3389</v>
      </c>
      <c r="B1709" s="7">
        <v>25.35</v>
      </c>
      <c r="C1709" s="7">
        <v>4.9000000000000004</v>
      </c>
      <c r="D1709" s="7" t="s">
        <v>32</v>
      </c>
      <c r="E1709" s="7" t="s">
        <v>32</v>
      </c>
      <c r="F1709" s="7" t="s">
        <v>32</v>
      </c>
      <c r="G1709" s="7" t="s">
        <v>37</v>
      </c>
      <c r="H1709" s="7" t="s">
        <v>32</v>
      </c>
    </row>
    <row r="1710" spans="1:8" ht="14.25" customHeight="1" x14ac:dyDescent="0.3">
      <c r="A1710" s="7" t="s">
        <v>3385</v>
      </c>
      <c r="B1710" s="7">
        <v>26.41</v>
      </c>
      <c r="C1710" s="7">
        <v>5.07</v>
      </c>
      <c r="D1710" s="7" t="s">
        <v>39</v>
      </c>
      <c r="E1710" s="7" t="s">
        <v>32</v>
      </c>
      <c r="F1710" s="7" t="s">
        <v>32</v>
      </c>
      <c r="G1710" s="7">
        <v>1</v>
      </c>
      <c r="H1710" s="7" t="s">
        <v>32</v>
      </c>
    </row>
    <row r="1711" spans="1:8" ht="14.25" customHeight="1" x14ac:dyDescent="0.3">
      <c r="A1711" s="7" t="s">
        <v>3383</v>
      </c>
      <c r="B1711" s="7">
        <v>27.6</v>
      </c>
      <c r="C1711" s="7">
        <v>5.33</v>
      </c>
      <c r="D1711" s="7" t="s">
        <v>32</v>
      </c>
      <c r="E1711" s="7" t="s">
        <v>32</v>
      </c>
      <c r="F1711" s="7" t="s">
        <v>32</v>
      </c>
      <c r="G1711" s="7">
        <v>1</v>
      </c>
      <c r="H1711" s="7" t="s">
        <v>32</v>
      </c>
    </row>
    <row r="1712" spans="1:8" ht="14.25" customHeight="1" x14ac:dyDescent="0.3">
      <c r="A1712" s="7" t="s">
        <v>3382</v>
      </c>
      <c r="B1712" s="7">
        <v>33.82</v>
      </c>
      <c r="C1712" s="7">
        <v>8.93</v>
      </c>
      <c r="D1712" s="7" t="s">
        <v>39</v>
      </c>
      <c r="E1712" s="7" t="s">
        <v>32</v>
      </c>
      <c r="F1712" s="7" t="s">
        <v>32</v>
      </c>
      <c r="G1712" s="7">
        <v>1</v>
      </c>
      <c r="H1712" s="7" t="s">
        <v>32</v>
      </c>
    </row>
    <row r="1713" spans="1:8" ht="14.25" customHeight="1" x14ac:dyDescent="0.3">
      <c r="A1713" s="7" t="s">
        <v>3380</v>
      </c>
      <c r="B1713" s="7">
        <v>32.9</v>
      </c>
      <c r="C1713" s="7">
        <v>4.3499999999999996</v>
      </c>
      <c r="D1713" s="7" t="s">
        <v>32</v>
      </c>
      <c r="E1713" s="7" t="s">
        <v>32</v>
      </c>
      <c r="F1713" s="7" t="s">
        <v>32</v>
      </c>
      <c r="G1713" s="7" t="s">
        <v>37</v>
      </c>
      <c r="H1713" s="7" t="s">
        <v>32</v>
      </c>
    </row>
    <row r="1714" spans="1:8" ht="14.25" customHeight="1" x14ac:dyDescent="0.3">
      <c r="A1714" s="7" t="s">
        <v>3377</v>
      </c>
      <c r="B1714" s="7">
        <v>30.875</v>
      </c>
      <c r="C1714" s="7">
        <v>9.5399999999999991</v>
      </c>
      <c r="D1714" s="7" t="s">
        <v>39</v>
      </c>
      <c r="E1714" s="7" t="s">
        <v>32</v>
      </c>
      <c r="F1714" s="7" t="s">
        <v>32</v>
      </c>
      <c r="G1714" s="7">
        <v>1</v>
      </c>
      <c r="H1714" s="7" t="s">
        <v>32</v>
      </c>
    </row>
    <row r="1715" spans="1:8" ht="14.25" customHeight="1" x14ac:dyDescent="0.3">
      <c r="A1715" s="7" t="s">
        <v>3372</v>
      </c>
      <c r="B1715" s="7">
        <v>32.64</v>
      </c>
      <c r="C1715" s="7">
        <v>5.91</v>
      </c>
      <c r="D1715" s="7" t="s">
        <v>32</v>
      </c>
      <c r="E1715" s="7" t="s">
        <v>32</v>
      </c>
      <c r="F1715" s="7" t="s">
        <v>32</v>
      </c>
      <c r="G1715" s="7" t="s">
        <v>37</v>
      </c>
      <c r="H1715" s="7" t="s">
        <v>32</v>
      </c>
    </row>
    <row r="1716" spans="1:8" ht="14.25" customHeight="1" x14ac:dyDescent="0.3">
      <c r="A1716" s="7" t="s">
        <v>3367</v>
      </c>
      <c r="B1716" s="7">
        <v>22.135000000000002</v>
      </c>
      <c r="C1716" s="7">
        <v>5.0999999999999996</v>
      </c>
      <c r="D1716" s="7" t="s">
        <v>32</v>
      </c>
      <c r="E1716" s="7" t="s">
        <v>32</v>
      </c>
      <c r="F1716" s="7" t="s">
        <v>32</v>
      </c>
      <c r="G1716" s="7" t="s">
        <v>37</v>
      </c>
      <c r="H1716" s="7" t="s">
        <v>32</v>
      </c>
    </row>
    <row r="1717" spans="1:8" ht="14.25" customHeight="1" x14ac:dyDescent="0.3">
      <c r="A1717" s="7" t="s">
        <v>3364</v>
      </c>
      <c r="B1717" s="7">
        <v>16.53</v>
      </c>
      <c r="C1717" s="7">
        <v>5.08</v>
      </c>
      <c r="D1717" s="7" t="s">
        <v>32</v>
      </c>
      <c r="E1717" s="7" t="s">
        <v>32</v>
      </c>
      <c r="F1717" s="7" t="s">
        <v>32</v>
      </c>
      <c r="G1717" s="7">
        <v>2</v>
      </c>
      <c r="H1717" s="7" t="s">
        <v>32</v>
      </c>
    </row>
    <row r="1718" spans="1:8" ht="14.25" customHeight="1" x14ac:dyDescent="0.3">
      <c r="A1718" s="7" t="s">
        <v>3359</v>
      </c>
      <c r="B1718" s="7">
        <v>32.774999999999999</v>
      </c>
      <c r="C1718" s="7">
        <v>4.75</v>
      </c>
      <c r="D1718" s="7" t="s">
        <v>32</v>
      </c>
      <c r="E1718" s="7" t="s">
        <v>32</v>
      </c>
      <c r="F1718" s="7" t="s">
        <v>32</v>
      </c>
      <c r="G1718" s="7" t="s">
        <v>37</v>
      </c>
      <c r="H1718" s="7" t="s">
        <v>32</v>
      </c>
    </row>
    <row r="1719" spans="1:8" ht="14.25" customHeight="1" x14ac:dyDescent="0.3">
      <c r="A1719" s="7" t="s">
        <v>3354</v>
      </c>
      <c r="B1719" s="7">
        <v>30.9</v>
      </c>
      <c r="C1719" s="7">
        <v>6.05</v>
      </c>
      <c r="D1719" s="7" t="s">
        <v>32</v>
      </c>
      <c r="E1719" s="7" t="s">
        <v>32</v>
      </c>
      <c r="F1719" s="7" t="s">
        <v>32</v>
      </c>
      <c r="G1719" s="7">
        <v>1</v>
      </c>
      <c r="H1719" s="7" t="s">
        <v>32</v>
      </c>
    </row>
    <row r="1720" spans="1:8" ht="14.25" customHeight="1" x14ac:dyDescent="0.3">
      <c r="A1720" s="7" t="s">
        <v>3350</v>
      </c>
      <c r="B1720" s="7">
        <v>15.58</v>
      </c>
      <c r="C1720" s="7">
        <v>11.56</v>
      </c>
      <c r="D1720" s="7" t="s">
        <v>32</v>
      </c>
      <c r="E1720" s="7" t="s">
        <v>32</v>
      </c>
      <c r="F1720" s="7" t="s">
        <v>32</v>
      </c>
      <c r="G1720" s="7" t="s">
        <v>37</v>
      </c>
      <c r="H1720" s="7" t="s">
        <v>32</v>
      </c>
    </row>
    <row r="1721" spans="1:8" ht="14.25" customHeight="1" x14ac:dyDescent="0.3">
      <c r="A1721" s="7" t="s">
        <v>3345</v>
      </c>
      <c r="B1721" s="7">
        <v>26.315000000000001</v>
      </c>
      <c r="C1721" s="7">
        <v>5.76</v>
      </c>
      <c r="D1721" s="7" t="s">
        <v>32</v>
      </c>
      <c r="E1721" s="7" t="s">
        <v>32</v>
      </c>
      <c r="F1721" s="7" t="s">
        <v>32</v>
      </c>
      <c r="G1721" s="7" t="s">
        <v>37</v>
      </c>
      <c r="H1721" s="7" t="s">
        <v>32</v>
      </c>
    </row>
    <row r="1722" spans="1:8" ht="14.25" customHeight="1" x14ac:dyDescent="0.3">
      <c r="A1722" s="7" t="s">
        <v>3341</v>
      </c>
      <c r="B1722" s="7">
        <v>35.61</v>
      </c>
      <c r="C1722" s="7">
        <v>5.65</v>
      </c>
      <c r="D1722" s="7" t="s">
        <v>32</v>
      </c>
      <c r="E1722" s="7" t="s">
        <v>39</v>
      </c>
      <c r="F1722" s="7" t="s">
        <v>32</v>
      </c>
      <c r="G1722" s="7">
        <v>1</v>
      </c>
      <c r="H1722" s="7" t="s">
        <v>32</v>
      </c>
    </row>
    <row r="1723" spans="1:8" ht="14.25" customHeight="1" x14ac:dyDescent="0.3">
      <c r="A1723" s="7" t="s">
        <v>3336</v>
      </c>
      <c r="B1723" s="7">
        <v>37.56</v>
      </c>
      <c r="C1723" s="7">
        <v>5.88</v>
      </c>
      <c r="D1723" s="7" t="s">
        <v>32</v>
      </c>
      <c r="E1723" s="7" t="s">
        <v>39</v>
      </c>
      <c r="F1723" s="7" t="s">
        <v>32</v>
      </c>
      <c r="G1723" s="7">
        <v>1</v>
      </c>
      <c r="H1723" s="7" t="s">
        <v>32</v>
      </c>
    </row>
    <row r="1724" spans="1:8" ht="14.25" customHeight="1" x14ac:dyDescent="0.3">
      <c r="A1724" s="7" t="s">
        <v>3332</v>
      </c>
      <c r="B1724" s="7">
        <v>15.49</v>
      </c>
      <c r="C1724" s="7">
        <v>9.6</v>
      </c>
      <c r="D1724" s="7" t="s">
        <v>32</v>
      </c>
      <c r="E1724" s="7" t="s">
        <v>32</v>
      </c>
      <c r="F1724" s="7" t="s">
        <v>32</v>
      </c>
      <c r="G1724" s="7" t="s">
        <v>37</v>
      </c>
      <c r="H1724" s="7" t="s">
        <v>32</v>
      </c>
    </row>
    <row r="1725" spans="1:8" ht="14.25" customHeight="1" x14ac:dyDescent="0.3">
      <c r="A1725" s="7" t="s">
        <v>3328</v>
      </c>
      <c r="B1725" s="7">
        <v>23.48</v>
      </c>
      <c r="C1725" s="7">
        <v>6.24</v>
      </c>
      <c r="D1725" s="7" t="s">
        <v>32</v>
      </c>
      <c r="E1725" s="7" t="s">
        <v>32</v>
      </c>
      <c r="F1725" s="7" t="s">
        <v>32</v>
      </c>
      <c r="G1725" s="7">
        <v>1</v>
      </c>
      <c r="H1725" s="7" t="s">
        <v>32</v>
      </c>
    </row>
    <row r="1726" spans="1:8" ht="14.25" customHeight="1" x14ac:dyDescent="0.3">
      <c r="A1726" s="7" t="s">
        <v>3323</v>
      </c>
      <c r="B1726" s="7">
        <v>30.02</v>
      </c>
      <c r="C1726" s="7">
        <v>7.63</v>
      </c>
      <c r="D1726" s="7" t="s">
        <v>39</v>
      </c>
      <c r="E1726" s="7" t="s">
        <v>32</v>
      </c>
      <c r="F1726" s="7" t="s">
        <v>32</v>
      </c>
      <c r="G1726" s="7">
        <v>1</v>
      </c>
      <c r="H1726" s="7" t="s">
        <v>32</v>
      </c>
    </row>
    <row r="1727" spans="1:8" ht="14.25" customHeight="1" x14ac:dyDescent="0.3">
      <c r="A1727" s="7" t="s">
        <v>3318</v>
      </c>
      <c r="B1727" s="7">
        <v>26.885000000000002</v>
      </c>
      <c r="C1727" s="7">
        <v>8.66</v>
      </c>
      <c r="D1727" s="7" t="s">
        <v>39</v>
      </c>
      <c r="E1727" s="7" t="s">
        <v>32</v>
      </c>
      <c r="F1727" s="7" t="s">
        <v>32</v>
      </c>
      <c r="G1727" s="7">
        <v>1</v>
      </c>
      <c r="H1727" s="7" t="s">
        <v>32</v>
      </c>
    </row>
    <row r="1728" spans="1:8" ht="14.25" customHeight="1" x14ac:dyDescent="0.3">
      <c r="A1728" s="7" t="s">
        <v>3313</v>
      </c>
      <c r="B1728" s="7">
        <v>25.84</v>
      </c>
      <c r="C1728" s="7">
        <v>8.5500000000000007</v>
      </c>
      <c r="D1728" s="7" t="s">
        <v>39</v>
      </c>
      <c r="E1728" s="7" t="s">
        <v>32</v>
      </c>
      <c r="F1728" s="7" t="s">
        <v>32</v>
      </c>
      <c r="G1728" s="7">
        <v>1</v>
      </c>
      <c r="H1728" s="7" t="s">
        <v>32</v>
      </c>
    </row>
    <row r="1729" spans="1:8" ht="14.25" customHeight="1" x14ac:dyDescent="0.3">
      <c r="A1729" s="7" t="s">
        <v>3308</v>
      </c>
      <c r="B1729" s="7">
        <v>27.454999999999998</v>
      </c>
      <c r="C1729" s="7">
        <v>4.54</v>
      </c>
      <c r="D1729" s="7" t="s">
        <v>32</v>
      </c>
      <c r="E1729" s="7" t="s">
        <v>32</v>
      </c>
      <c r="F1729" s="7" t="s">
        <v>32</v>
      </c>
      <c r="G1729" s="7" t="s">
        <v>37</v>
      </c>
      <c r="H1729" s="7" t="s">
        <v>32</v>
      </c>
    </row>
    <row r="1730" spans="1:8" ht="14.25" customHeight="1" x14ac:dyDescent="0.3">
      <c r="A1730" s="7" t="s">
        <v>3303</v>
      </c>
      <c r="B1730" s="7">
        <v>24.605</v>
      </c>
      <c r="C1730" s="7">
        <v>5.7</v>
      </c>
      <c r="D1730" s="7" t="s">
        <v>32</v>
      </c>
      <c r="E1730" s="7" t="s">
        <v>32</v>
      </c>
      <c r="F1730" s="7" t="s">
        <v>32</v>
      </c>
      <c r="G1730" s="7" t="s">
        <v>37</v>
      </c>
      <c r="H1730" s="7" t="s">
        <v>32</v>
      </c>
    </row>
    <row r="1731" spans="1:8" ht="14.25" customHeight="1" x14ac:dyDescent="0.3">
      <c r="A1731" s="7" t="s">
        <v>3298</v>
      </c>
      <c r="B1731" s="7">
        <v>30.8</v>
      </c>
      <c r="C1731" s="7">
        <v>5.07</v>
      </c>
      <c r="D1731" s="7" t="s">
        <v>32</v>
      </c>
      <c r="E1731" s="7" t="s">
        <v>32</v>
      </c>
      <c r="F1731" s="7" t="s">
        <v>32</v>
      </c>
      <c r="G1731" s="7" t="s">
        <v>37</v>
      </c>
      <c r="H1731" s="7" t="s">
        <v>32</v>
      </c>
    </row>
    <row r="1732" spans="1:8" ht="14.25" customHeight="1" x14ac:dyDescent="0.3">
      <c r="A1732" s="7" t="s">
        <v>3295</v>
      </c>
      <c r="B1732" s="7">
        <v>34.799999999999997</v>
      </c>
      <c r="C1732" s="7">
        <v>4.38</v>
      </c>
      <c r="D1732" s="7" t="s">
        <v>32</v>
      </c>
      <c r="E1732" s="7" t="s">
        <v>32</v>
      </c>
      <c r="F1732" s="7" t="s">
        <v>32</v>
      </c>
      <c r="G1732" s="7">
        <v>1</v>
      </c>
      <c r="H1732" s="7" t="s">
        <v>32</v>
      </c>
    </row>
    <row r="1733" spans="1:8" ht="14.25" customHeight="1" x14ac:dyDescent="0.3">
      <c r="A1733" s="7" t="s">
        <v>3290</v>
      </c>
      <c r="B1733" s="7">
        <v>34.21</v>
      </c>
      <c r="C1733" s="7">
        <v>4.54</v>
      </c>
      <c r="D1733" s="7" t="s">
        <v>32</v>
      </c>
      <c r="E1733" s="7" t="s">
        <v>32</v>
      </c>
      <c r="F1733" s="7" t="s">
        <v>32</v>
      </c>
      <c r="G1733" s="7">
        <v>1</v>
      </c>
      <c r="H1733" s="7" t="s">
        <v>32</v>
      </c>
    </row>
    <row r="1734" spans="1:8" ht="14.25" customHeight="1" x14ac:dyDescent="0.3">
      <c r="A1734" s="7" t="s">
        <v>3287</v>
      </c>
      <c r="B1734" s="7">
        <v>31</v>
      </c>
      <c r="C1734" s="7">
        <v>5.38</v>
      </c>
      <c r="D1734" s="7" t="s">
        <v>32</v>
      </c>
      <c r="E1734" s="7" t="s">
        <v>32</v>
      </c>
      <c r="F1734" s="7" t="s">
        <v>32</v>
      </c>
      <c r="G1734" s="7">
        <v>1</v>
      </c>
      <c r="H1734" s="7" t="s">
        <v>32</v>
      </c>
    </row>
    <row r="1735" spans="1:8" ht="14.25" customHeight="1" x14ac:dyDescent="0.3">
      <c r="A1735" s="7" t="s">
        <v>3286</v>
      </c>
      <c r="B1735" s="7">
        <v>26.125</v>
      </c>
      <c r="C1735" s="7">
        <v>5.55</v>
      </c>
      <c r="D1735" s="7" t="s">
        <v>32</v>
      </c>
      <c r="E1735" s="7" t="s">
        <v>32</v>
      </c>
      <c r="F1735" s="7" t="s">
        <v>32</v>
      </c>
      <c r="G1735" s="7">
        <v>1</v>
      </c>
      <c r="H1735" s="7" t="s">
        <v>32</v>
      </c>
    </row>
    <row r="1736" spans="1:8" ht="14.25" customHeight="1" x14ac:dyDescent="0.3">
      <c r="A1736" s="7" t="s">
        <v>3283</v>
      </c>
      <c r="B1736" s="7">
        <v>30.13</v>
      </c>
      <c r="C1736" s="7">
        <v>4.03</v>
      </c>
      <c r="D1736" s="7" t="s">
        <v>39</v>
      </c>
      <c r="E1736" s="7" t="s">
        <v>32</v>
      </c>
      <c r="F1736" s="7" t="s">
        <v>32</v>
      </c>
      <c r="G1736" s="7">
        <v>1</v>
      </c>
      <c r="H1736" s="7" t="s">
        <v>32</v>
      </c>
    </row>
    <row r="1737" spans="1:8" ht="14.25" customHeight="1" x14ac:dyDescent="0.3">
      <c r="A1737" s="7" t="s">
        <v>3278</v>
      </c>
      <c r="B1737" s="7">
        <v>34.19</v>
      </c>
      <c r="C1737" s="7">
        <v>4.1900000000000004</v>
      </c>
      <c r="D1737" s="7" t="s">
        <v>32</v>
      </c>
      <c r="E1737" s="7" t="s">
        <v>32</v>
      </c>
      <c r="F1737" s="7" t="s">
        <v>32</v>
      </c>
      <c r="G1737" s="7" t="s">
        <v>37</v>
      </c>
      <c r="H1737" s="7" t="s">
        <v>32</v>
      </c>
    </row>
    <row r="1738" spans="1:8" ht="14.25" customHeight="1" x14ac:dyDescent="0.3">
      <c r="A1738" s="7" t="s">
        <v>3274</v>
      </c>
      <c r="B1738" s="7">
        <v>22.515000000000001</v>
      </c>
      <c r="C1738" s="7">
        <v>4.37</v>
      </c>
      <c r="D1738" s="7" t="s">
        <v>32</v>
      </c>
      <c r="E1738" s="7" t="s">
        <v>32</v>
      </c>
      <c r="F1738" s="7" t="s">
        <v>99</v>
      </c>
      <c r="G1738" s="7">
        <v>1</v>
      </c>
      <c r="H1738" s="7" t="s">
        <v>32</v>
      </c>
    </row>
    <row r="1739" spans="1:8" ht="14.25" customHeight="1" x14ac:dyDescent="0.3">
      <c r="A1739" s="7" t="s">
        <v>3270</v>
      </c>
      <c r="B1739" s="7">
        <v>18.239999999999998</v>
      </c>
      <c r="C1739" s="7">
        <v>5.31</v>
      </c>
      <c r="D1739" s="7" t="s">
        <v>39</v>
      </c>
      <c r="E1739" s="7" t="s">
        <v>32</v>
      </c>
      <c r="F1739" s="7" t="s">
        <v>99</v>
      </c>
      <c r="G1739" s="7">
        <v>1</v>
      </c>
      <c r="H1739" s="7" t="s">
        <v>32</v>
      </c>
    </row>
    <row r="1740" spans="1:8" ht="14.25" customHeight="1" x14ac:dyDescent="0.3">
      <c r="A1740" s="7" t="s">
        <v>3264</v>
      </c>
      <c r="B1740" s="7">
        <v>37.28</v>
      </c>
      <c r="C1740" s="7">
        <v>4.66</v>
      </c>
      <c r="D1740" s="7" t="s">
        <v>32</v>
      </c>
      <c r="E1740" s="7" t="s">
        <v>39</v>
      </c>
      <c r="F1740" s="7" t="s">
        <v>32</v>
      </c>
      <c r="G1740" s="7">
        <v>1</v>
      </c>
      <c r="H1740" s="7" t="s">
        <v>32</v>
      </c>
    </row>
    <row r="1741" spans="1:8" ht="14.25" customHeight="1" x14ac:dyDescent="0.3">
      <c r="A1741" s="7" t="s">
        <v>3259</v>
      </c>
      <c r="B1741" s="7">
        <v>18.2</v>
      </c>
      <c r="C1741" s="7">
        <v>6.19</v>
      </c>
      <c r="D1741" s="7" t="s">
        <v>32</v>
      </c>
      <c r="E1741" s="7" t="s">
        <v>32</v>
      </c>
      <c r="F1741" s="7" t="s">
        <v>99</v>
      </c>
      <c r="G1741" s="7">
        <v>1</v>
      </c>
      <c r="H1741" s="7" t="s">
        <v>32</v>
      </c>
    </row>
    <row r="1742" spans="1:8" ht="14.25" customHeight="1" x14ac:dyDescent="0.3">
      <c r="A1742" s="7" t="s">
        <v>3255</v>
      </c>
      <c r="B1742" s="7">
        <v>20.53</v>
      </c>
      <c r="C1742" s="7">
        <v>4.8600000000000003</v>
      </c>
      <c r="D1742" s="7" t="s">
        <v>32</v>
      </c>
      <c r="E1742" s="7" t="s">
        <v>32</v>
      </c>
      <c r="F1742" s="7" t="s">
        <v>32</v>
      </c>
      <c r="G1742" s="7">
        <v>1</v>
      </c>
      <c r="H1742" s="7" t="s">
        <v>32</v>
      </c>
    </row>
    <row r="1743" spans="1:8" ht="14.25" customHeight="1" x14ac:dyDescent="0.3">
      <c r="A1743" s="7" t="s">
        <v>3245</v>
      </c>
      <c r="B1743" s="7">
        <v>23.79</v>
      </c>
      <c r="C1743" s="7">
        <v>4.74</v>
      </c>
      <c r="D1743" s="7" t="s">
        <v>32</v>
      </c>
      <c r="E1743" s="7" t="s">
        <v>32</v>
      </c>
      <c r="F1743" s="7" t="s">
        <v>32</v>
      </c>
      <c r="G1743" s="7" t="s">
        <v>37</v>
      </c>
      <c r="H1743" s="7" t="s">
        <v>32</v>
      </c>
    </row>
    <row r="1744" spans="1:8" ht="14.25" customHeight="1" x14ac:dyDescent="0.3">
      <c r="A1744" s="7" t="s">
        <v>3240</v>
      </c>
      <c r="B1744" s="7">
        <v>29.8</v>
      </c>
      <c r="C1744" s="7">
        <v>6.03</v>
      </c>
      <c r="D1744" s="7" t="s">
        <v>32</v>
      </c>
      <c r="E1744" s="7" t="s">
        <v>32</v>
      </c>
      <c r="F1744" s="7" t="s">
        <v>32</v>
      </c>
      <c r="G1744" s="7" t="s">
        <v>37</v>
      </c>
      <c r="H1744" s="7" t="s">
        <v>32</v>
      </c>
    </row>
    <row r="1745" spans="1:8" ht="14.25" customHeight="1" x14ac:dyDescent="0.3">
      <c r="A1745" s="7" t="s">
        <v>3236</v>
      </c>
      <c r="B1745" s="7">
        <v>31.54</v>
      </c>
      <c r="C1745" s="7">
        <v>4.71</v>
      </c>
      <c r="D1745" s="7" t="s">
        <v>32</v>
      </c>
      <c r="E1745" s="7" t="s">
        <v>32</v>
      </c>
      <c r="F1745" s="7" t="s">
        <v>32</v>
      </c>
      <c r="G1745" s="7" t="s">
        <v>37</v>
      </c>
      <c r="H1745" s="7" t="s">
        <v>32</v>
      </c>
    </row>
    <row r="1746" spans="1:8" ht="14.25" customHeight="1" x14ac:dyDescent="0.3">
      <c r="A1746" s="7" t="s">
        <v>3233</v>
      </c>
      <c r="B1746" s="7">
        <v>20.82</v>
      </c>
      <c r="C1746" s="7">
        <v>5.55</v>
      </c>
      <c r="D1746" s="7" t="s">
        <v>32</v>
      </c>
      <c r="E1746" s="7" t="s">
        <v>32</v>
      </c>
      <c r="F1746" s="7" t="s">
        <v>32</v>
      </c>
      <c r="G1746" s="7">
        <v>1</v>
      </c>
      <c r="H1746" s="7" t="s">
        <v>32</v>
      </c>
    </row>
    <row r="1747" spans="1:8" ht="14.25" customHeight="1" x14ac:dyDescent="0.3">
      <c r="A1747" s="7" t="s">
        <v>3229</v>
      </c>
      <c r="B1747" s="7">
        <v>38.83</v>
      </c>
      <c r="C1747" s="7">
        <v>4.78</v>
      </c>
      <c r="D1747" s="7" t="s">
        <v>32</v>
      </c>
      <c r="E1747" s="7" t="s">
        <v>32</v>
      </c>
      <c r="F1747" s="7" t="s">
        <v>99</v>
      </c>
      <c r="G1747" s="7">
        <v>1</v>
      </c>
      <c r="H1747" s="7" t="s">
        <v>32</v>
      </c>
    </row>
    <row r="1748" spans="1:8" ht="14.25" customHeight="1" x14ac:dyDescent="0.3">
      <c r="A1748" s="7" t="s">
        <v>3224</v>
      </c>
      <c r="B1748" s="7">
        <v>23.44</v>
      </c>
      <c r="C1748" s="7">
        <v>4.6500000000000004</v>
      </c>
      <c r="D1748" s="7" t="s">
        <v>39</v>
      </c>
      <c r="E1748" s="7" t="s">
        <v>32</v>
      </c>
      <c r="F1748" s="7" t="s">
        <v>32</v>
      </c>
      <c r="G1748" s="7">
        <v>1</v>
      </c>
      <c r="H1748" s="7" t="s">
        <v>32</v>
      </c>
    </row>
    <row r="1749" spans="1:8" ht="14.25" customHeight="1" x14ac:dyDescent="0.3">
      <c r="A1749" s="7" t="s">
        <v>3219</v>
      </c>
      <c r="B1749" s="7">
        <v>24.13</v>
      </c>
      <c r="C1749" s="7">
        <v>5.2</v>
      </c>
      <c r="D1749" s="7" t="s">
        <v>32</v>
      </c>
      <c r="E1749" s="7" t="s">
        <v>32</v>
      </c>
      <c r="F1749" s="7" t="s">
        <v>32</v>
      </c>
      <c r="G1749" s="7">
        <v>1</v>
      </c>
      <c r="H1749" s="7" t="s">
        <v>32</v>
      </c>
    </row>
    <row r="1750" spans="1:8" ht="14.25" customHeight="1" x14ac:dyDescent="0.3">
      <c r="A1750" s="7" t="s">
        <v>3214</v>
      </c>
      <c r="B1750" s="7">
        <v>42.13</v>
      </c>
      <c r="C1750" s="7">
        <v>4.54</v>
      </c>
      <c r="D1750" s="7" t="s">
        <v>39</v>
      </c>
      <c r="E1750" s="7" t="s">
        <v>32</v>
      </c>
      <c r="F1750" s="7" t="s">
        <v>32</v>
      </c>
      <c r="G1750" s="7">
        <v>1</v>
      </c>
      <c r="H1750" s="7" t="s">
        <v>32</v>
      </c>
    </row>
    <row r="1751" spans="1:8" ht="14.25" customHeight="1" x14ac:dyDescent="0.3">
      <c r="A1751" s="7" t="s">
        <v>3210</v>
      </c>
      <c r="B1751" s="7">
        <v>17.86</v>
      </c>
      <c r="C1751" s="7">
        <v>4.1100000000000003</v>
      </c>
      <c r="D1751" s="7" t="s">
        <v>32</v>
      </c>
      <c r="E1751" s="7" t="s">
        <v>32</v>
      </c>
      <c r="F1751" s="7" t="s">
        <v>32</v>
      </c>
      <c r="G1751" s="7">
        <v>1</v>
      </c>
      <c r="H1751" s="7" t="s">
        <v>32</v>
      </c>
    </row>
    <row r="1752" spans="1:8" ht="14.25" customHeight="1" x14ac:dyDescent="0.3">
      <c r="A1752" s="7" t="s">
        <v>3206</v>
      </c>
      <c r="B1752" s="7">
        <v>32.78</v>
      </c>
      <c r="C1752" s="7">
        <v>4.63</v>
      </c>
      <c r="D1752" s="7" t="s">
        <v>32</v>
      </c>
      <c r="E1752" s="7" t="s">
        <v>32</v>
      </c>
      <c r="F1752" s="7" t="s">
        <v>32</v>
      </c>
      <c r="G1752" s="7" t="s">
        <v>37</v>
      </c>
      <c r="H1752" s="7" t="s">
        <v>32</v>
      </c>
    </row>
    <row r="1753" spans="1:8" ht="14.25" customHeight="1" x14ac:dyDescent="0.3">
      <c r="A1753" s="7" t="s">
        <v>3201</v>
      </c>
      <c r="B1753" s="7">
        <v>23.9</v>
      </c>
      <c r="C1753" s="7">
        <v>6.06</v>
      </c>
      <c r="D1753" s="7" t="s">
        <v>39</v>
      </c>
      <c r="E1753" s="7" t="s">
        <v>32</v>
      </c>
      <c r="F1753" s="7" t="s">
        <v>99</v>
      </c>
      <c r="G1753" s="7">
        <v>1</v>
      </c>
      <c r="H1753" s="7" t="s">
        <v>32</v>
      </c>
    </row>
    <row r="1754" spans="1:8" ht="14.25" customHeight="1" x14ac:dyDescent="0.3">
      <c r="A1754" s="7" t="s">
        <v>3197</v>
      </c>
      <c r="B1754" s="7">
        <v>15.47</v>
      </c>
      <c r="C1754" s="7">
        <v>8.43</v>
      </c>
      <c r="D1754" s="7" t="s">
        <v>32</v>
      </c>
      <c r="E1754" s="7" t="s">
        <v>32</v>
      </c>
      <c r="F1754" s="7" t="s">
        <v>32</v>
      </c>
      <c r="G1754" s="7" t="s">
        <v>37</v>
      </c>
      <c r="H1754" s="7" t="s">
        <v>32</v>
      </c>
    </row>
    <row r="1755" spans="1:8" ht="14.25" customHeight="1" x14ac:dyDescent="0.3">
      <c r="A1755" s="7" t="s">
        <v>3194</v>
      </c>
      <c r="B1755" s="7">
        <v>28.54</v>
      </c>
      <c r="C1755" s="7">
        <v>5.51</v>
      </c>
      <c r="D1755" s="7" t="s">
        <v>32</v>
      </c>
      <c r="E1755" s="7" t="s">
        <v>32</v>
      </c>
      <c r="F1755" s="7" t="s">
        <v>99</v>
      </c>
      <c r="G1755" s="7">
        <v>1</v>
      </c>
      <c r="H1755" s="7" t="s">
        <v>32</v>
      </c>
    </row>
    <row r="1756" spans="1:8" ht="14.25" customHeight="1" x14ac:dyDescent="0.3">
      <c r="A1756" s="7" t="s">
        <v>3191</v>
      </c>
      <c r="B1756" s="7">
        <v>18.54</v>
      </c>
      <c r="C1756" s="7">
        <v>4.95</v>
      </c>
      <c r="D1756" s="7" t="s">
        <v>32</v>
      </c>
      <c r="E1756" s="7" t="s">
        <v>32</v>
      </c>
      <c r="F1756" s="7" t="s">
        <v>32</v>
      </c>
      <c r="G1756" s="7" t="s">
        <v>37</v>
      </c>
      <c r="H1756" s="7" t="s">
        <v>32</v>
      </c>
    </row>
    <row r="1757" spans="1:8" ht="14.25" customHeight="1" x14ac:dyDescent="0.3">
      <c r="A1757" s="7" t="s">
        <v>3186</v>
      </c>
      <c r="B1757" s="7">
        <v>32.18</v>
      </c>
      <c r="C1757" s="7">
        <v>6.44</v>
      </c>
      <c r="D1757" s="7" t="s">
        <v>39</v>
      </c>
      <c r="E1757" s="7" t="s">
        <v>32</v>
      </c>
      <c r="F1757" s="7" t="s">
        <v>99</v>
      </c>
      <c r="G1757" s="7">
        <v>1</v>
      </c>
      <c r="H1757" s="7" t="s">
        <v>32</v>
      </c>
    </row>
    <row r="1758" spans="1:8" ht="14.25" customHeight="1" x14ac:dyDescent="0.3">
      <c r="A1758" s="7" t="s">
        <v>3180</v>
      </c>
      <c r="B1758" s="7">
        <v>37.380000000000003</v>
      </c>
      <c r="C1758" s="7">
        <v>6.05</v>
      </c>
      <c r="D1758" s="7" t="s">
        <v>39</v>
      </c>
      <c r="E1758" s="7" t="s">
        <v>32</v>
      </c>
      <c r="F1758" s="7" t="s">
        <v>32</v>
      </c>
      <c r="G1758" s="7" t="s">
        <v>37</v>
      </c>
      <c r="H1758" s="7" t="s">
        <v>32</v>
      </c>
    </row>
    <row r="1759" spans="1:8" ht="14.25" customHeight="1" x14ac:dyDescent="0.3">
      <c r="A1759" s="7" t="s">
        <v>3173</v>
      </c>
      <c r="B1759" s="7">
        <v>31.12</v>
      </c>
      <c r="C1759" s="7">
        <v>4.76</v>
      </c>
      <c r="D1759" s="7" t="s">
        <v>39</v>
      </c>
      <c r="E1759" s="7" t="s">
        <v>32</v>
      </c>
      <c r="F1759" s="7" t="s">
        <v>99</v>
      </c>
      <c r="G1759" s="7">
        <v>1</v>
      </c>
      <c r="H1759" s="7" t="s">
        <v>32</v>
      </c>
    </row>
    <row r="1760" spans="1:8" ht="14.25" customHeight="1" x14ac:dyDescent="0.3">
      <c r="A1760" s="7" t="s">
        <v>3167</v>
      </c>
      <c r="B1760" s="7">
        <v>22.01</v>
      </c>
      <c r="C1760" s="7">
        <v>6.72</v>
      </c>
      <c r="D1760" s="7" t="s">
        <v>39</v>
      </c>
      <c r="E1760" s="7" t="s">
        <v>32</v>
      </c>
      <c r="F1760" s="7" t="s">
        <v>32</v>
      </c>
      <c r="G1760" s="7">
        <v>1</v>
      </c>
      <c r="H1760" s="7" t="s">
        <v>32</v>
      </c>
    </row>
    <row r="1761" spans="1:8" ht="14.25" customHeight="1" x14ac:dyDescent="0.3">
      <c r="A1761" s="7" t="s">
        <v>3161</v>
      </c>
      <c r="B1761" s="7">
        <v>27.645</v>
      </c>
      <c r="C1761" s="7">
        <v>5.7</v>
      </c>
      <c r="D1761" s="7" t="s">
        <v>32</v>
      </c>
      <c r="E1761" s="7" t="s">
        <v>32</v>
      </c>
      <c r="F1761" s="7" t="s">
        <v>32</v>
      </c>
      <c r="G1761" s="7" t="s">
        <v>37</v>
      </c>
      <c r="H1761" s="7" t="s">
        <v>32</v>
      </c>
    </row>
    <row r="1762" spans="1:8" ht="14.25" customHeight="1" x14ac:dyDescent="0.3">
      <c r="A1762" s="7" t="s">
        <v>3156</v>
      </c>
      <c r="B1762" s="7">
        <v>29.64</v>
      </c>
      <c r="C1762" s="7">
        <v>5.31</v>
      </c>
      <c r="D1762" s="7" t="s">
        <v>39</v>
      </c>
      <c r="E1762" s="7" t="s">
        <v>32</v>
      </c>
      <c r="F1762" s="7" t="s">
        <v>32</v>
      </c>
      <c r="G1762" s="7" t="s">
        <v>37</v>
      </c>
      <c r="H1762" s="7" t="s">
        <v>32</v>
      </c>
    </row>
    <row r="1763" spans="1:8" ht="14.25" customHeight="1" x14ac:dyDescent="0.3">
      <c r="A1763" s="7" t="s">
        <v>3151</v>
      </c>
      <c r="B1763" s="7">
        <v>33.700000000000003</v>
      </c>
      <c r="C1763" s="7">
        <v>4.32</v>
      </c>
      <c r="D1763" s="7" t="s">
        <v>39</v>
      </c>
      <c r="E1763" s="7" t="s">
        <v>32</v>
      </c>
      <c r="F1763" s="7" t="s">
        <v>32</v>
      </c>
      <c r="G1763" s="7">
        <v>1</v>
      </c>
      <c r="H1763" s="7" t="s">
        <v>32</v>
      </c>
    </row>
    <row r="1764" spans="1:8" ht="14.25" customHeight="1" x14ac:dyDescent="0.3">
      <c r="A1764" s="7" t="s">
        <v>3146</v>
      </c>
      <c r="B1764" s="7">
        <v>27.5</v>
      </c>
      <c r="C1764" s="7">
        <v>4.2300000000000004</v>
      </c>
      <c r="D1764" s="7" t="s">
        <v>39</v>
      </c>
      <c r="E1764" s="7" t="s">
        <v>32</v>
      </c>
      <c r="F1764" s="7" t="s">
        <v>32</v>
      </c>
      <c r="G1764" s="7">
        <v>1</v>
      </c>
      <c r="H1764" s="7" t="s">
        <v>32</v>
      </c>
    </row>
    <row r="1765" spans="1:8" ht="14.25" customHeight="1" x14ac:dyDescent="0.3">
      <c r="A1765" s="7" t="s">
        <v>3140</v>
      </c>
      <c r="B1765" s="7">
        <v>16.12</v>
      </c>
      <c r="C1765" s="7">
        <v>6.09</v>
      </c>
      <c r="D1765" s="7" t="s">
        <v>32</v>
      </c>
      <c r="E1765" s="7" t="s">
        <v>32</v>
      </c>
      <c r="F1765" s="7" t="s">
        <v>32</v>
      </c>
      <c r="G1765" s="7" t="s">
        <v>37</v>
      </c>
      <c r="H1765" s="7" t="s">
        <v>32</v>
      </c>
    </row>
    <row r="1766" spans="1:8" ht="14.25" customHeight="1" x14ac:dyDescent="0.3">
      <c r="A1766" s="7" t="s">
        <v>3133</v>
      </c>
      <c r="B1766" s="7">
        <v>26.73</v>
      </c>
      <c r="C1766" s="7">
        <v>4.74</v>
      </c>
      <c r="D1766" s="7" t="s">
        <v>39</v>
      </c>
      <c r="E1766" s="7" t="s">
        <v>32</v>
      </c>
      <c r="F1766" s="7" t="s">
        <v>32</v>
      </c>
      <c r="G1766" s="7">
        <v>1</v>
      </c>
      <c r="H1766" s="7" t="s">
        <v>32</v>
      </c>
    </row>
    <row r="1767" spans="1:8" ht="14.25" customHeight="1" x14ac:dyDescent="0.3">
      <c r="A1767" s="7" t="s">
        <v>3127</v>
      </c>
      <c r="B1767" s="7">
        <v>37.25</v>
      </c>
      <c r="C1767" s="7">
        <v>6.23</v>
      </c>
      <c r="D1767" s="7" t="s">
        <v>39</v>
      </c>
      <c r="E1767" s="7" t="s">
        <v>32</v>
      </c>
      <c r="F1767" s="7" t="s">
        <v>32</v>
      </c>
      <c r="G1767" s="7" t="s">
        <v>37</v>
      </c>
      <c r="H1767" s="7" t="s">
        <v>32</v>
      </c>
    </row>
    <row r="1768" spans="1:8" ht="14.25" customHeight="1" x14ac:dyDescent="0.3">
      <c r="A1768" s="7" t="s">
        <v>3122</v>
      </c>
      <c r="B1768" s="7">
        <v>23.56</v>
      </c>
      <c r="C1768" s="7">
        <v>5.45</v>
      </c>
      <c r="D1768" s="7" t="s">
        <v>39</v>
      </c>
      <c r="E1768" s="7" t="s">
        <v>32</v>
      </c>
      <c r="F1768" s="7" t="s">
        <v>32</v>
      </c>
      <c r="G1768" s="7">
        <v>1</v>
      </c>
      <c r="H1768" s="7" t="s">
        <v>32</v>
      </c>
    </row>
    <row r="1769" spans="1:8" ht="14.25" customHeight="1" x14ac:dyDescent="0.3">
      <c r="A1769" s="7" t="s">
        <v>3121</v>
      </c>
      <c r="B1769" s="7">
        <v>15.84</v>
      </c>
      <c r="C1769" s="7">
        <v>10.34</v>
      </c>
      <c r="D1769" s="7" t="s">
        <v>32</v>
      </c>
      <c r="E1769" s="7" t="s">
        <v>32</v>
      </c>
      <c r="F1769" s="7" t="s">
        <v>32</v>
      </c>
      <c r="G1769" s="7">
        <v>2</v>
      </c>
      <c r="H1769" s="7" t="s">
        <v>32</v>
      </c>
    </row>
    <row r="1770" spans="1:8" ht="14.25" customHeight="1" x14ac:dyDescent="0.3">
      <c r="A1770" s="7" t="s">
        <v>3114</v>
      </c>
      <c r="B1770" s="7">
        <v>36.630000000000003</v>
      </c>
      <c r="C1770" s="7">
        <v>5.15</v>
      </c>
      <c r="D1770" s="7" t="s">
        <v>32</v>
      </c>
      <c r="E1770" s="7" t="s">
        <v>32</v>
      </c>
      <c r="F1770" s="7" t="s">
        <v>32</v>
      </c>
      <c r="G1770" s="7" t="s">
        <v>37</v>
      </c>
      <c r="H1770" s="7" t="s">
        <v>32</v>
      </c>
    </row>
    <row r="1771" spans="1:8" ht="14.25" customHeight="1" x14ac:dyDescent="0.3">
      <c r="A1771" s="7" t="s">
        <v>3107</v>
      </c>
      <c r="B1771" s="7">
        <v>16.47</v>
      </c>
      <c r="C1771" s="7">
        <v>11.72</v>
      </c>
      <c r="D1771" s="7" t="s">
        <v>32</v>
      </c>
      <c r="E1771" s="7" t="s">
        <v>32</v>
      </c>
      <c r="F1771" s="7" t="s">
        <v>32</v>
      </c>
      <c r="G1771" s="7" t="s">
        <v>37</v>
      </c>
      <c r="H1771" s="7" t="s">
        <v>32</v>
      </c>
    </row>
    <row r="1772" spans="1:8" ht="14.25" customHeight="1" x14ac:dyDescent="0.3">
      <c r="A1772" s="7" t="s">
        <v>3100</v>
      </c>
      <c r="B1772" s="7">
        <v>25.8</v>
      </c>
      <c r="C1772" s="7">
        <v>5.29</v>
      </c>
      <c r="D1772" s="7" t="s">
        <v>32</v>
      </c>
      <c r="E1772" s="7" t="s">
        <v>32</v>
      </c>
      <c r="F1772" s="7" t="s">
        <v>32</v>
      </c>
      <c r="G1772" s="7" t="s">
        <v>37</v>
      </c>
      <c r="H1772" s="7" t="s">
        <v>32</v>
      </c>
    </row>
    <row r="1773" spans="1:8" ht="14.25" customHeight="1" x14ac:dyDescent="0.3">
      <c r="A1773" s="7" t="s">
        <v>3091</v>
      </c>
      <c r="B1773" s="7">
        <v>23.6</v>
      </c>
      <c r="C1773" s="7">
        <v>4.33</v>
      </c>
      <c r="D1773" s="7" t="s">
        <v>32</v>
      </c>
      <c r="E1773" s="7" t="s">
        <v>32</v>
      </c>
      <c r="F1773" s="7" t="s">
        <v>32</v>
      </c>
      <c r="G1773" s="7" t="s">
        <v>37</v>
      </c>
      <c r="H1773" s="7" t="s">
        <v>32</v>
      </c>
    </row>
    <row r="1774" spans="1:8" ht="14.25" customHeight="1" x14ac:dyDescent="0.3">
      <c r="A1774" s="7" t="s">
        <v>3071</v>
      </c>
      <c r="B1774" s="7">
        <v>32.11</v>
      </c>
      <c r="C1774" s="7">
        <v>6.24</v>
      </c>
      <c r="D1774" s="7" t="s">
        <v>32</v>
      </c>
      <c r="E1774" s="7" t="s">
        <v>32</v>
      </c>
      <c r="F1774" s="7" t="s">
        <v>99</v>
      </c>
      <c r="G1774" s="7">
        <v>1</v>
      </c>
      <c r="H1774" s="7" t="s">
        <v>32</v>
      </c>
    </row>
    <row r="1775" spans="1:8" ht="14.25" customHeight="1" x14ac:dyDescent="0.3">
      <c r="A1775" s="7" t="s">
        <v>3065</v>
      </c>
      <c r="B1775" s="7">
        <v>30.114999999999998</v>
      </c>
      <c r="C1775" s="7">
        <v>11.61</v>
      </c>
      <c r="D1775" s="7" t="s">
        <v>32</v>
      </c>
      <c r="E1775" s="7" t="s">
        <v>32</v>
      </c>
      <c r="F1775" s="7" t="s">
        <v>32</v>
      </c>
      <c r="G1775" s="7" t="s">
        <v>37</v>
      </c>
      <c r="H1775" s="7" t="s">
        <v>32</v>
      </c>
    </row>
    <row r="1776" spans="1:8" ht="14.25" customHeight="1" x14ac:dyDescent="0.3">
      <c r="A1776" s="7" t="s">
        <v>3061</v>
      </c>
      <c r="B1776" s="7">
        <v>20.28</v>
      </c>
      <c r="C1776" s="7">
        <v>11.07</v>
      </c>
      <c r="D1776" s="7" t="s">
        <v>39</v>
      </c>
      <c r="E1776" s="7" t="s">
        <v>32</v>
      </c>
      <c r="F1776" s="7" t="s">
        <v>32</v>
      </c>
      <c r="G1776" s="7" t="s">
        <v>37</v>
      </c>
      <c r="H1776" s="7" t="s">
        <v>32</v>
      </c>
    </row>
    <row r="1777" spans="1:8" ht="14.25" customHeight="1" x14ac:dyDescent="0.3">
      <c r="A1777" s="7" t="s">
        <v>3053</v>
      </c>
      <c r="B1777" s="7">
        <v>20.234999999999999</v>
      </c>
      <c r="C1777" s="7">
        <v>5.19</v>
      </c>
      <c r="D1777" s="7" t="s">
        <v>32</v>
      </c>
      <c r="E1777" s="7" t="s">
        <v>32</v>
      </c>
      <c r="F1777" s="7" t="s">
        <v>99</v>
      </c>
      <c r="G1777" s="7">
        <v>1</v>
      </c>
      <c r="H1777" s="7" t="s">
        <v>32</v>
      </c>
    </row>
    <row r="1778" spans="1:8" ht="14.25" customHeight="1" x14ac:dyDescent="0.3">
      <c r="A1778" s="7" t="s">
        <v>3047</v>
      </c>
      <c r="B1778" s="7">
        <v>25.27</v>
      </c>
      <c r="C1778" s="7">
        <v>5.7</v>
      </c>
      <c r="D1778" s="7" t="s">
        <v>39</v>
      </c>
      <c r="E1778" s="7" t="s">
        <v>32</v>
      </c>
      <c r="F1778" s="7" t="s">
        <v>32</v>
      </c>
      <c r="G1778" s="7">
        <v>1</v>
      </c>
      <c r="H1778" s="7" t="s">
        <v>32</v>
      </c>
    </row>
    <row r="1779" spans="1:8" ht="14.25" customHeight="1" x14ac:dyDescent="0.3">
      <c r="A1779" s="7" t="s">
        <v>3041</v>
      </c>
      <c r="B1779" s="7">
        <v>24.24</v>
      </c>
      <c r="C1779" s="7">
        <v>6.15</v>
      </c>
      <c r="D1779" s="7" t="s">
        <v>32</v>
      </c>
      <c r="E1779" s="7" t="s">
        <v>32</v>
      </c>
      <c r="F1779" s="7" t="s">
        <v>32</v>
      </c>
      <c r="G1779" s="7" t="s">
        <v>37</v>
      </c>
      <c r="H1779" s="7" t="s">
        <v>32</v>
      </c>
    </row>
    <row r="1780" spans="1:8" ht="14.25" customHeight="1" x14ac:dyDescent="0.3">
      <c r="A1780" s="7" t="s">
        <v>3036</v>
      </c>
      <c r="B1780" s="7">
        <v>35.75</v>
      </c>
      <c r="C1780" s="7">
        <v>5.07</v>
      </c>
      <c r="D1780" s="7" t="s">
        <v>32</v>
      </c>
      <c r="E1780" s="7" t="s">
        <v>32</v>
      </c>
      <c r="F1780" s="7" t="s">
        <v>32</v>
      </c>
      <c r="G1780" s="7" t="s">
        <v>37</v>
      </c>
      <c r="H1780" s="7" t="s">
        <v>32</v>
      </c>
    </row>
    <row r="1781" spans="1:8" ht="14.25" customHeight="1" x14ac:dyDescent="0.3">
      <c r="A1781" s="7" t="s">
        <v>3031</v>
      </c>
      <c r="B1781" s="7">
        <v>29.92</v>
      </c>
      <c r="C1781" s="7">
        <v>10.97</v>
      </c>
      <c r="D1781" s="7" t="s">
        <v>39</v>
      </c>
      <c r="E1781" s="7" t="s">
        <v>32</v>
      </c>
      <c r="F1781" s="7" t="s">
        <v>32</v>
      </c>
      <c r="G1781" s="7">
        <v>1</v>
      </c>
      <c r="H1781" s="7" t="s">
        <v>32</v>
      </c>
    </row>
    <row r="1782" spans="1:8" ht="14.25" customHeight="1" x14ac:dyDescent="0.3">
      <c r="A1782" s="7" t="s">
        <v>3026</v>
      </c>
      <c r="B1782" s="7">
        <v>26.2</v>
      </c>
      <c r="C1782" s="7">
        <v>10.93</v>
      </c>
      <c r="D1782" s="7" t="s">
        <v>39</v>
      </c>
      <c r="E1782" s="7" t="s">
        <v>32</v>
      </c>
      <c r="F1782" s="7" t="s">
        <v>32</v>
      </c>
      <c r="G1782" s="7">
        <v>1</v>
      </c>
      <c r="H1782" s="7" t="s">
        <v>32</v>
      </c>
    </row>
    <row r="1783" spans="1:8" ht="14.25" customHeight="1" x14ac:dyDescent="0.3">
      <c r="A1783" s="7" t="s">
        <v>3020</v>
      </c>
      <c r="B1783" s="7">
        <v>26.695</v>
      </c>
      <c r="C1783" s="7">
        <v>4.21</v>
      </c>
      <c r="D1783" s="7" t="s">
        <v>39</v>
      </c>
      <c r="E1783" s="7" t="s">
        <v>32</v>
      </c>
      <c r="F1783" s="7" t="s">
        <v>99</v>
      </c>
      <c r="G1783" s="7">
        <v>1</v>
      </c>
      <c r="H1783" s="7" t="s">
        <v>32</v>
      </c>
    </row>
    <row r="1784" spans="1:8" ht="14.25" customHeight="1" x14ac:dyDescent="0.3">
      <c r="A1784" s="7" t="s">
        <v>3014</v>
      </c>
      <c r="B1784" s="7">
        <v>23.16</v>
      </c>
      <c r="C1784" s="7">
        <v>5.5</v>
      </c>
      <c r="D1784" s="7" t="s">
        <v>32</v>
      </c>
      <c r="E1784" s="7" t="s">
        <v>32</v>
      </c>
      <c r="F1784" s="7" t="s">
        <v>32</v>
      </c>
      <c r="G1784" s="7" t="s">
        <v>37</v>
      </c>
      <c r="H1784" s="7" t="s">
        <v>32</v>
      </c>
    </row>
    <row r="1785" spans="1:8" ht="14.25" customHeight="1" x14ac:dyDescent="0.3">
      <c r="A1785" s="7" t="s">
        <v>3009</v>
      </c>
      <c r="B1785" s="7">
        <v>32.585000000000001</v>
      </c>
      <c r="C1785" s="7">
        <v>4.93</v>
      </c>
      <c r="D1785" s="7" t="s">
        <v>39</v>
      </c>
      <c r="E1785" s="7" t="s">
        <v>32</v>
      </c>
      <c r="F1785" s="7" t="s">
        <v>32</v>
      </c>
      <c r="G1785" s="7">
        <v>1</v>
      </c>
      <c r="H1785" s="7" t="s">
        <v>32</v>
      </c>
    </row>
    <row r="1786" spans="1:8" ht="14.25" customHeight="1" x14ac:dyDescent="0.3">
      <c r="A1786" s="7" t="s">
        <v>3004</v>
      </c>
      <c r="B1786" s="7">
        <v>33.97</v>
      </c>
      <c r="C1786" s="7">
        <v>5.6</v>
      </c>
      <c r="D1786" s="7" t="s">
        <v>39</v>
      </c>
      <c r="E1786" s="7" t="s">
        <v>32</v>
      </c>
      <c r="F1786" s="7" t="s">
        <v>32</v>
      </c>
      <c r="G1786" s="7" t="s">
        <v>37</v>
      </c>
      <c r="H1786" s="7" t="s">
        <v>32</v>
      </c>
    </row>
    <row r="1787" spans="1:8" ht="14.25" customHeight="1" x14ac:dyDescent="0.3">
      <c r="A1787" s="7" t="s">
        <v>2999</v>
      </c>
      <c r="B1787" s="7">
        <v>16.57</v>
      </c>
      <c r="C1787" s="7">
        <v>9.99</v>
      </c>
      <c r="D1787" s="7" t="s">
        <v>32</v>
      </c>
      <c r="E1787" s="7" t="s">
        <v>32</v>
      </c>
      <c r="F1787" s="7" t="s">
        <v>32</v>
      </c>
      <c r="G1787" s="7" t="s">
        <v>37</v>
      </c>
      <c r="H1787" s="7" t="s">
        <v>32</v>
      </c>
    </row>
    <row r="1788" spans="1:8" ht="14.25" customHeight="1" x14ac:dyDescent="0.3">
      <c r="A1788" s="7" t="s">
        <v>2993</v>
      </c>
      <c r="B1788" s="7">
        <v>17.55</v>
      </c>
      <c r="C1788" s="7">
        <v>5.93</v>
      </c>
      <c r="D1788" s="7" t="s">
        <v>32</v>
      </c>
      <c r="E1788" s="7" t="s">
        <v>32</v>
      </c>
      <c r="F1788" s="7" t="s">
        <v>99</v>
      </c>
      <c r="G1788" s="7">
        <v>1</v>
      </c>
      <c r="H1788" s="7" t="s">
        <v>32</v>
      </c>
    </row>
    <row r="1789" spans="1:8" ht="14.25" customHeight="1" x14ac:dyDescent="0.3">
      <c r="A1789" s="7" t="s">
        <v>2987</v>
      </c>
      <c r="B1789" s="7">
        <v>29.41</v>
      </c>
      <c r="C1789" s="7">
        <v>6.29</v>
      </c>
      <c r="D1789" s="7" t="s">
        <v>39</v>
      </c>
      <c r="E1789" s="7" t="s">
        <v>32</v>
      </c>
      <c r="F1789" s="7" t="s">
        <v>32</v>
      </c>
      <c r="G1789" s="7">
        <v>1</v>
      </c>
      <c r="H1789" s="7" t="s">
        <v>32</v>
      </c>
    </row>
    <row r="1790" spans="1:8" ht="14.25" customHeight="1" x14ac:dyDescent="0.3">
      <c r="A1790" s="7" t="s">
        <v>2982</v>
      </c>
      <c r="B1790" s="7">
        <v>17.91</v>
      </c>
      <c r="C1790" s="7">
        <v>5.65</v>
      </c>
      <c r="D1790" s="7" t="s">
        <v>32</v>
      </c>
      <c r="E1790" s="7" t="s">
        <v>32</v>
      </c>
      <c r="F1790" s="7" t="s">
        <v>32</v>
      </c>
      <c r="G1790" s="7">
        <v>1</v>
      </c>
      <c r="H1790" s="7" t="s">
        <v>32</v>
      </c>
    </row>
    <row r="1791" spans="1:8" ht="14.25" customHeight="1" x14ac:dyDescent="0.3">
      <c r="A1791" s="7" t="s">
        <v>2977</v>
      </c>
      <c r="B1791" s="7">
        <v>31.57</v>
      </c>
      <c r="C1791" s="7">
        <v>6.15</v>
      </c>
      <c r="D1791" s="7" t="s">
        <v>32</v>
      </c>
      <c r="E1791" s="7" t="s">
        <v>32</v>
      </c>
      <c r="F1791" s="7" t="s">
        <v>32</v>
      </c>
      <c r="G1791" s="7">
        <v>1</v>
      </c>
      <c r="H1791" s="7" t="s">
        <v>32</v>
      </c>
    </row>
    <row r="1792" spans="1:8" ht="14.25" customHeight="1" x14ac:dyDescent="0.3">
      <c r="A1792" s="7" t="s">
        <v>2972</v>
      </c>
      <c r="B1792" s="7">
        <v>33.18</v>
      </c>
      <c r="C1792" s="7">
        <v>5.22</v>
      </c>
      <c r="D1792" s="7" t="s">
        <v>32</v>
      </c>
      <c r="E1792" s="7" t="s">
        <v>39</v>
      </c>
      <c r="F1792" s="7" t="s">
        <v>32</v>
      </c>
      <c r="G1792" s="7">
        <v>1</v>
      </c>
      <c r="H1792" s="7" t="s">
        <v>32</v>
      </c>
    </row>
    <row r="1793" spans="1:8" ht="14.25" customHeight="1" x14ac:dyDescent="0.3">
      <c r="A1793" s="7" t="s">
        <v>2967</v>
      </c>
      <c r="B1793" s="7">
        <v>37</v>
      </c>
      <c r="C1793" s="7">
        <v>11.66</v>
      </c>
      <c r="D1793" s="7" t="s">
        <v>32</v>
      </c>
      <c r="E1793" s="7" t="s">
        <v>32</v>
      </c>
      <c r="F1793" s="7" t="s">
        <v>32</v>
      </c>
      <c r="G1793" s="7" t="s">
        <v>37</v>
      </c>
      <c r="H1793" s="7" t="s">
        <v>32</v>
      </c>
    </row>
    <row r="1794" spans="1:8" ht="14.25" customHeight="1" x14ac:dyDescent="0.3">
      <c r="A1794" s="7" t="s">
        <v>2962</v>
      </c>
      <c r="B1794" s="7">
        <v>18.905000000000001</v>
      </c>
      <c r="C1794" s="7">
        <v>4.91</v>
      </c>
      <c r="D1794" s="7" t="s">
        <v>39</v>
      </c>
      <c r="E1794" s="7" t="s">
        <v>32</v>
      </c>
      <c r="F1794" s="7" t="s">
        <v>32</v>
      </c>
      <c r="G1794" s="7">
        <v>1</v>
      </c>
      <c r="H1794" s="7" t="s">
        <v>32</v>
      </c>
    </row>
    <row r="1795" spans="1:8" ht="14.25" customHeight="1" x14ac:dyDescent="0.3">
      <c r="A1795" s="7" t="s">
        <v>2957</v>
      </c>
      <c r="B1795" s="7">
        <v>20.03</v>
      </c>
      <c r="C1795" s="7">
        <v>9.25</v>
      </c>
      <c r="D1795" s="7" t="s">
        <v>39</v>
      </c>
      <c r="E1795" s="7" t="s">
        <v>32</v>
      </c>
      <c r="F1795" s="7" t="s">
        <v>32</v>
      </c>
      <c r="G1795" s="7" t="s">
        <v>37</v>
      </c>
      <c r="H1795" s="7" t="s">
        <v>32</v>
      </c>
    </row>
    <row r="1796" spans="1:8" ht="14.25" customHeight="1" x14ac:dyDescent="0.3">
      <c r="A1796" s="7" t="s">
        <v>2950</v>
      </c>
      <c r="B1796" s="7">
        <v>16.7</v>
      </c>
      <c r="C1796" s="7">
        <v>11.48</v>
      </c>
      <c r="D1796" s="7" t="s">
        <v>32</v>
      </c>
      <c r="E1796" s="7" t="s">
        <v>32</v>
      </c>
      <c r="F1796" s="7" t="s">
        <v>32</v>
      </c>
      <c r="G1796" s="7" t="s">
        <v>37</v>
      </c>
      <c r="H1796" s="7" t="s">
        <v>32</v>
      </c>
    </row>
    <row r="1797" spans="1:8" ht="14.25" customHeight="1" x14ac:dyDescent="0.3">
      <c r="A1797" s="7" t="s">
        <v>2945</v>
      </c>
      <c r="B1797" s="7">
        <v>39.82</v>
      </c>
      <c r="C1797" s="7">
        <v>6.06</v>
      </c>
      <c r="D1797" s="7" t="s">
        <v>32</v>
      </c>
      <c r="E1797" s="7" t="s">
        <v>32</v>
      </c>
      <c r="F1797" s="7" t="s">
        <v>32</v>
      </c>
      <c r="G1797" s="7" t="s">
        <v>37</v>
      </c>
      <c r="H1797" s="7" t="s">
        <v>32</v>
      </c>
    </row>
    <row r="1798" spans="1:8" ht="14.25" customHeight="1" x14ac:dyDescent="0.3">
      <c r="A1798" s="7" t="s">
        <v>2940</v>
      </c>
      <c r="B1798" s="7">
        <v>22.04</v>
      </c>
      <c r="C1798" s="7">
        <v>5.86</v>
      </c>
      <c r="D1798" s="7" t="s">
        <v>32</v>
      </c>
      <c r="E1798" s="7" t="s">
        <v>32</v>
      </c>
      <c r="F1798" s="7" t="s">
        <v>32</v>
      </c>
      <c r="G1798" s="7">
        <v>1</v>
      </c>
      <c r="H1798" s="7" t="s">
        <v>32</v>
      </c>
    </row>
    <row r="1799" spans="1:8" ht="14.25" customHeight="1" x14ac:dyDescent="0.3">
      <c r="A1799" s="7" t="s">
        <v>2935</v>
      </c>
      <c r="B1799" s="7">
        <v>28.27</v>
      </c>
      <c r="C1799" s="7">
        <v>5.33</v>
      </c>
      <c r="D1799" s="7" t="s">
        <v>32</v>
      </c>
      <c r="E1799" s="7" t="s">
        <v>32</v>
      </c>
      <c r="F1799" s="7" t="s">
        <v>32</v>
      </c>
      <c r="G1799" s="7" t="s">
        <v>37</v>
      </c>
      <c r="H1799" s="7" t="s">
        <v>32</v>
      </c>
    </row>
    <row r="1800" spans="1:8" ht="14.25" customHeight="1" x14ac:dyDescent="0.3">
      <c r="A1800" s="7" t="s">
        <v>2930</v>
      </c>
      <c r="B1800" s="7">
        <v>18.5</v>
      </c>
      <c r="C1800" s="7">
        <v>5.33</v>
      </c>
      <c r="D1800" s="7" t="s">
        <v>32</v>
      </c>
      <c r="E1800" s="7" t="s">
        <v>32</v>
      </c>
      <c r="F1800" s="7" t="s">
        <v>32</v>
      </c>
      <c r="G1800" s="7" t="s">
        <v>37</v>
      </c>
      <c r="H1800" s="7" t="s">
        <v>32</v>
      </c>
    </row>
    <row r="1801" spans="1:8" ht="14.25" customHeight="1" x14ac:dyDescent="0.3">
      <c r="A1801" s="7" t="s">
        <v>2924</v>
      </c>
      <c r="B1801" s="7">
        <v>38.6</v>
      </c>
      <c r="C1801" s="7">
        <v>6.02</v>
      </c>
      <c r="D1801" s="7" t="s">
        <v>32</v>
      </c>
      <c r="E1801" s="7" t="s">
        <v>32</v>
      </c>
      <c r="F1801" s="7" t="s">
        <v>32</v>
      </c>
      <c r="G1801" s="7">
        <v>1</v>
      </c>
      <c r="H1801" s="7" t="s">
        <v>32</v>
      </c>
    </row>
    <row r="1802" spans="1:8" ht="14.25" customHeight="1" x14ac:dyDescent="0.3">
      <c r="A1802" s="7" t="s">
        <v>2920</v>
      </c>
      <c r="B1802" s="7">
        <v>43.12</v>
      </c>
      <c r="C1802" s="7">
        <v>6.25</v>
      </c>
      <c r="D1802" s="7" t="s">
        <v>32</v>
      </c>
      <c r="E1802" s="7" t="s">
        <v>32</v>
      </c>
      <c r="F1802" s="7" t="s">
        <v>32</v>
      </c>
      <c r="G1802" s="7">
        <v>1</v>
      </c>
      <c r="H1802" s="7" t="s">
        <v>32</v>
      </c>
    </row>
    <row r="1803" spans="1:8" ht="14.25" customHeight="1" x14ac:dyDescent="0.3">
      <c r="A1803" s="7" t="s">
        <v>2915</v>
      </c>
      <c r="B1803" s="7">
        <v>30.5</v>
      </c>
      <c r="C1803" s="7">
        <v>4.8099999999999996</v>
      </c>
      <c r="D1803" s="7" t="s">
        <v>32</v>
      </c>
      <c r="E1803" s="7" t="s">
        <v>32</v>
      </c>
      <c r="F1803" s="7" t="s">
        <v>32</v>
      </c>
      <c r="G1803" s="7">
        <v>1</v>
      </c>
      <c r="H1803" s="7" t="s">
        <v>32</v>
      </c>
    </row>
    <row r="1804" spans="1:8" ht="14.25" customHeight="1" x14ac:dyDescent="0.3">
      <c r="A1804" s="7" t="s">
        <v>2910</v>
      </c>
      <c r="B1804" s="7">
        <v>27.61</v>
      </c>
      <c r="C1804" s="7">
        <v>4.5999999999999996</v>
      </c>
      <c r="D1804" s="7" t="s">
        <v>32</v>
      </c>
      <c r="E1804" s="7" t="s">
        <v>32</v>
      </c>
      <c r="F1804" s="7" t="s">
        <v>32</v>
      </c>
      <c r="G1804" s="7">
        <v>1</v>
      </c>
      <c r="H1804" s="7" t="s">
        <v>32</v>
      </c>
    </row>
    <row r="1805" spans="1:8" ht="14.25" customHeight="1" x14ac:dyDescent="0.3">
      <c r="A1805" s="7" t="s">
        <v>2907</v>
      </c>
      <c r="B1805" s="7">
        <v>27.1</v>
      </c>
      <c r="C1805" s="7">
        <v>5.08</v>
      </c>
      <c r="D1805" s="7" t="s">
        <v>32</v>
      </c>
      <c r="E1805" s="7" t="s">
        <v>32</v>
      </c>
      <c r="F1805" s="7" t="s">
        <v>32</v>
      </c>
      <c r="G1805" s="7">
        <v>1</v>
      </c>
      <c r="H1805" s="7" t="s">
        <v>32</v>
      </c>
    </row>
    <row r="1806" spans="1:8" ht="14.25" customHeight="1" x14ac:dyDescent="0.3">
      <c r="A1806" s="7" t="s">
        <v>2902</v>
      </c>
      <c r="B1806" s="7">
        <v>35.93</v>
      </c>
      <c r="C1806" s="7">
        <v>5.43</v>
      </c>
      <c r="D1806" s="7" t="s">
        <v>32</v>
      </c>
      <c r="E1806" s="7" t="s">
        <v>39</v>
      </c>
      <c r="F1806" s="7" t="s">
        <v>32</v>
      </c>
      <c r="G1806" s="7">
        <v>1</v>
      </c>
      <c r="H1806" s="7" t="s">
        <v>32</v>
      </c>
    </row>
    <row r="1807" spans="1:8" ht="14.25" customHeight="1" x14ac:dyDescent="0.3">
      <c r="A1807" s="7" t="s">
        <v>2897</v>
      </c>
      <c r="B1807" s="7">
        <v>32.68</v>
      </c>
      <c r="C1807" s="7">
        <v>5.44</v>
      </c>
      <c r="D1807" s="7" t="s">
        <v>32</v>
      </c>
      <c r="E1807" s="7" t="s">
        <v>32</v>
      </c>
      <c r="F1807" s="7" t="s">
        <v>32</v>
      </c>
      <c r="G1807" s="7" t="s">
        <v>37</v>
      </c>
      <c r="H1807" s="7" t="s">
        <v>32</v>
      </c>
    </row>
    <row r="1808" spans="1:8" ht="14.25" customHeight="1" x14ac:dyDescent="0.3">
      <c r="A1808" s="7" t="s">
        <v>2892</v>
      </c>
      <c r="B1808" s="7">
        <v>20.74</v>
      </c>
      <c r="C1808" s="7">
        <v>11.69</v>
      </c>
      <c r="D1808" s="7" t="s">
        <v>39</v>
      </c>
      <c r="E1808" s="7" t="s">
        <v>32</v>
      </c>
      <c r="F1808" s="7" t="s">
        <v>32</v>
      </c>
      <c r="G1808" s="7">
        <v>1</v>
      </c>
      <c r="H1808" s="7" t="s">
        <v>32</v>
      </c>
    </row>
    <row r="1809" spans="1:8" ht="14.25" customHeight="1" x14ac:dyDescent="0.3">
      <c r="A1809" s="7" t="s">
        <v>2887</v>
      </c>
      <c r="B1809" s="7">
        <v>15.57</v>
      </c>
      <c r="C1809" s="7">
        <v>6.07</v>
      </c>
      <c r="D1809" s="7" t="s">
        <v>32</v>
      </c>
      <c r="E1809" s="7" t="s">
        <v>32</v>
      </c>
      <c r="F1809" s="7" t="s">
        <v>32</v>
      </c>
      <c r="G1809" s="7" t="s">
        <v>37</v>
      </c>
      <c r="H1809" s="7" t="s">
        <v>32</v>
      </c>
    </row>
    <row r="1810" spans="1:8" ht="14.25" customHeight="1" x14ac:dyDescent="0.3">
      <c r="A1810" s="7" t="s">
        <v>2883</v>
      </c>
      <c r="B1810" s="7">
        <v>23.844999999999999</v>
      </c>
      <c r="C1810" s="7">
        <v>4.3600000000000003</v>
      </c>
      <c r="D1810" s="7" t="s">
        <v>32</v>
      </c>
      <c r="E1810" s="7" t="s">
        <v>32</v>
      </c>
      <c r="F1810" s="7" t="s">
        <v>32</v>
      </c>
      <c r="G1810" s="7" t="s">
        <v>37</v>
      </c>
      <c r="H1810" s="7" t="s">
        <v>32</v>
      </c>
    </row>
    <row r="1811" spans="1:8" ht="14.25" customHeight="1" x14ac:dyDescent="0.3">
      <c r="A1811" s="7" t="s">
        <v>2878</v>
      </c>
      <c r="B1811" s="7">
        <v>22.895</v>
      </c>
      <c r="C1811" s="7">
        <v>5.24</v>
      </c>
      <c r="D1811" s="7" t="s">
        <v>32</v>
      </c>
      <c r="E1811" s="7" t="s">
        <v>32</v>
      </c>
      <c r="F1811" s="7" t="s">
        <v>32</v>
      </c>
      <c r="G1811" s="7">
        <v>1</v>
      </c>
      <c r="H1811" s="7" t="s">
        <v>32</v>
      </c>
    </row>
    <row r="1812" spans="1:8" ht="14.25" customHeight="1" x14ac:dyDescent="0.3">
      <c r="A1812" s="7" t="s">
        <v>2872</v>
      </c>
      <c r="B1812" s="7">
        <v>21.945</v>
      </c>
      <c r="C1812" s="7">
        <v>5.37</v>
      </c>
      <c r="D1812" s="7" t="s">
        <v>32</v>
      </c>
      <c r="E1812" s="7" t="s">
        <v>32</v>
      </c>
      <c r="F1812" s="7" t="s">
        <v>32</v>
      </c>
      <c r="G1812" s="7">
        <v>1</v>
      </c>
      <c r="H1812" s="7" t="s">
        <v>32</v>
      </c>
    </row>
    <row r="1813" spans="1:8" ht="14.25" customHeight="1" x14ac:dyDescent="0.3">
      <c r="A1813" s="7" t="s">
        <v>2867</v>
      </c>
      <c r="B1813" s="7">
        <v>19.47</v>
      </c>
      <c r="C1813" s="7">
        <v>6.6</v>
      </c>
      <c r="D1813" s="7" t="s">
        <v>39</v>
      </c>
      <c r="E1813" s="7" t="s">
        <v>32</v>
      </c>
      <c r="F1813" s="7" t="s">
        <v>32</v>
      </c>
      <c r="G1813" s="7" t="s">
        <v>37</v>
      </c>
      <c r="H1813" s="7" t="s">
        <v>32</v>
      </c>
    </row>
    <row r="1814" spans="1:8" ht="14.25" customHeight="1" x14ac:dyDescent="0.3">
      <c r="A1814" s="7" t="s">
        <v>2862</v>
      </c>
      <c r="B1814" s="7">
        <v>15.61</v>
      </c>
      <c r="C1814" s="7">
        <v>5.77</v>
      </c>
      <c r="D1814" s="7" t="s">
        <v>32</v>
      </c>
      <c r="E1814" s="7" t="s">
        <v>32</v>
      </c>
      <c r="F1814" s="7" t="s">
        <v>32</v>
      </c>
      <c r="G1814" s="7" t="s">
        <v>37</v>
      </c>
      <c r="H1814" s="7" t="s">
        <v>32</v>
      </c>
    </row>
    <row r="1815" spans="1:8" ht="14.25" customHeight="1" x14ac:dyDescent="0.3">
      <c r="A1815" s="7" t="s">
        <v>2857</v>
      </c>
      <c r="B1815" s="7">
        <v>28.6</v>
      </c>
      <c r="C1815" s="7">
        <v>6.08</v>
      </c>
      <c r="D1815" s="7" t="s">
        <v>32</v>
      </c>
      <c r="E1815" s="7" t="s">
        <v>32</v>
      </c>
      <c r="F1815" s="7" t="s">
        <v>99</v>
      </c>
      <c r="G1815" s="7">
        <v>1</v>
      </c>
      <c r="H1815" s="7" t="s">
        <v>32</v>
      </c>
    </row>
    <row r="1816" spans="1:8" ht="14.25" customHeight="1" x14ac:dyDescent="0.3">
      <c r="A1816" s="7" t="s">
        <v>2851</v>
      </c>
      <c r="B1816" s="7">
        <v>46.53</v>
      </c>
      <c r="C1816" s="7">
        <v>4.16</v>
      </c>
      <c r="D1816" s="7" t="s">
        <v>32</v>
      </c>
      <c r="E1816" s="7" t="s">
        <v>32</v>
      </c>
      <c r="F1816" s="7" t="s">
        <v>32</v>
      </c>
      <c r="G1816" s="7" t="s">
        <v>37</v>
      </c>
      <c r="H1816" s="7" t="s">
        <v>32</v>
      </c>
    </row>
    <row r="1817" spans="1:8" ht="14.25" customHeight="1" x14ac:dyDescent="0.3">
      <c r="A1817" s="7" t="s">
        <v>2845</v>
      </c>
      <c r="B1817" s="7">
        <v>34.99</v>
      </c>
      <c r="C1817" s="7">
        <v>5.0999999999999996</v>
      </c>
      <c r="D1817" s="7" t="s">
        <v>32</v>
      </c>
      <c r="E1817" s="7" t="s">
        <v>32</v>
      </c>
      <c r="F1817" s="7" t="s">
        <v>99</v>
      </c>
      <c r="G1817" s="7">
        <v>1</v>
      </c>
      <c r="H1817" s="7" t="s">
        <v>32</v>
      </c>
    </row>
    <row r="1818" spans="1:8" ht="14.25" customHeight="1" x14ac:dyDescent="0.3">
      <c r="A1818" s="7" t="s">
        <v>2840</v>
      </c>
      <c r="B1818" s="7">
        <v>17.05</v>
      </c>
      <c r="C1818" s="7">
        <v>5.3</v>
      </c>
      <c r="D1818" s="7" t="s">
        <v>32</v>
      </c>
      <c r="E1818" s="7" t="s">
        <v>32</v>
      </c>
      <c r="F1818" s="7" t="s">
        <v>99</v>
      </c>
      <c r="G1818" s="7">
        <v>1</v>
      </c>
      <c r="H1818" s="7" t="s">
        <v>32</v>
      </c>
    </row>
    <row r="1819" spans="1:8" ht="14.25" customHeight="1" x14ac:dyDescent="0.3">
      <c r="A1819" s="7" t="s">
        <v>2835</v>
      </c>
      <c r="B1819" s="7">
        <v>37.18</v>
      </c>
      <c r="C1819" s="7">
        <v>4.9000000000000004</v>
      </c>
      <c r="D1819" s="7" t="s">
        <v>32</v>
      </c>
      <c r="E1819" s="7" t="s">
        <v>32</v>
      </c>
      <c r="F1819" s="7" t="s">
        <v>32</v>
      </c>
      <c r="G1819" s="7" t="s">
        <v>37</v>
      </c>
      <c r="H1819" s="7" t="s">
        <v>32</v>
      </c>
    </row>
    <row r="1820" spans="1:8" ht="14.25" customHeight="1" x14ac:dyDescent="0.3">
      <c r="A1820" s="7" t="s">
        <v>2827</v>
      </c>
      <c r="B1820" s="7">
        <v>35.200000000000003</v>
      </c>
      <c r="C1820" s="7">
        <v>5.55</v>
      </c>
      <c r="D1820" s="7" t="s">
        <v>32</v>
      </c>
      <c r="E1820" s="7" t="s">
        <v>32</v>
      </c>
      <c r="F1820" s="7" t="s">
        <v>32</v>
      </c>
      <c r="G1820" s="7" t="s">
        <v>37</v>
      </c>
      <c r="H1820" s="7" t="s">
        <v>32</v>
      </c>
    </row>
    <row r="1821" spans="1:8" ht="14.25" customHeight="1" x14ac:dyDescent="0.3">
      <c r="A1821" s="7" t="s">
        <v>2822</v>
      </c>
      <c r="B1821" s="7">
        <v>37.335000000000001</v>
      </c>
      <c r="C1821" s="7">
        <v>4.95</v>
      </c>
      <c r="D1821" s="7" t="s">
        <v>32</v>
      </c>
      <c r="E1821" s="7" t="s">
        <v>32</v>
      </c>
      <c r="F1821" s="7" t="s">
        <v>32</v>
      </c>
      <c r="G1821" s="7" t="s">
        <v>37</v>
      </c>
      <c r="H1821" s="7" t="s">
        <v>32</v>
      </c>
    </row>
    <row r="1822" spans="1:8" ht="14.25" customHeight="1" x14ac:dyDescent="0.3">
      <c r="A1822" s="7" t="s">
        <v>2816</v>
      </c>
      <c r="B1822" s="7">
        <v>27.265000000000001</v>
      </c>
      <c r="C1822" s="7">
        <v>6.46</v>
      </c>
      <c r="D1822" s="7" t="s">
        <v>39</v>
      </c>
      <c r="E1822" s="7" t="s">
        <v>32</v>
      </c>
      <c r="F1822" s="7" t="s">
        <v>32</v>
      </c>
      <c r="G1822" s="7" t="s">
        <v>37</v>
      </c>
      <c r="H1822" s="7" t="s">
        <v>32</v>
      </c>
    </row>
    <row r="1823" spans="1:8" ht="14.25" customHeight="1" x14ac:dyDescent="0.3">
      <c r="A1823" s="7" t="s">
        <v>2811</v>
      </c>
      <c r="B1823" s="7">
        <v>30.8</v>
      </c>
      <c r="C1823" s="7">
        <v>4.9000000000000004</v>
      </c>
      <c r="D1823" s="7" t="s">
        <v>39</v>
      </c>
      <c r="E1823" s="7" t="s">
        <v>32</v>
      </c>
      <c r="F1823" s="7" t="s">
        <v>32</v>
      </c>
      <c r="G1823" s="7" t="s">
        <v>37</v>
      </c>
      <c r="H1823" s="7" t="s">
        <v>32</v>
      </c>
    </row>
    <row r="1824" spans="1:8" ht="14.25" customHeight="1" x14ac:dyDescent="0.3">
      <c r="A1824" s="7" t="s">
        <v>2806</v>
      </c>
      <c r="B1824" s="7">
        <v>30.21</v>
      </c>
      <c r="C1824" s="7">
        <v>5.21</v>
      </c>
      <c r="D1824" s="7" t="s">
        <v>32</v>
      </c>
      <c r="E1824" s="7" t="s">
        <v>32</v>
      </c>
      <c r="F1824" s="7" t="s">
        <v>32</v>
      </c>
      <c r="G1824" s="7">
        <v>1</v>
      </c>
      <c r="H1824" s="7" t="s">
        <v>32</v>
      </c>
    </row>
    <row r="1825" spans="1:8" ht="14.25" customHeight="1" x14ac:dyDescent="0.3">
      <c r="A1825" s="7" t="s">
        <v>2801</v>
      </c>
      <c r="B1825" s="7">
        <v>35.340000000000003</v>
      </c>
      <c r="C1825" s="7">
        <v>4.13</v>
      </c>
      <c r="D1825" s="7" t="s">
        <v>32</v>
      </c>
      <c r="E1825" s="7" t="s">
        <v>39</v>
      </c>
      <c r="F1825" s="7" t="s">
        <v>32</v>
      </c>
      <c r="G1825" s="7">
        <v>1</v>
      </c>
      <c r="H1825" s="7" t="s">
        <v>32</v>
      </c>
    </row>
    <row r="1826" spans="1:8" ht="14.25" customHeight="1" x14ac:dyDescent="0.3">
      <c r="A1826" s="7" t="s">
        <v>2796</v>
      </c>
      <c r="B1826" s="7">
        <v>26.695</v>
      </c>
      <c r="C1826" s="7">
        <v>5.28</v>
      </c>
      <c r="D1826" s="7" t="s">
        <v>32</v>
      </c>
      <c r="E1826" s="7" t="s">
        <v>32</v>
      </c>
      <c r="F1826" s="7" t="s">
        <v>32</v>
      </c>
      <c r="G1826" s="7" t="s">
        <v>37</v>
      </c>
      <c r="H1826" s="7" t="s">
        <v>32</v>
      </c>
    </row>
    <row r="1827" spans="1:8" ht="14.25" customHeight="1" x14ac:dyDescent="0.3">
      <c r="A1827" s="7" t="s">
        <v>2792</v>
      </c>
      <c r="B1827" s="7">
        <v>29.355</v>
      </c>
      <c r="C1827" s="7">
        <v>4.68</v>
      </c>
      <c r="D1827" s="7" t="s">
        <v>39</v>
      </c>
      <c r="E1827" s="7" t="s">
        <v>32</v>
      </c>
      <c r="F1827" s="7" t="s">
        <v>32</v>
      </c>
      <c r="G1827" s="7" t="s">
        <v>37</v>
      </c>
      <c r="H1827" s="7" t="s">
        <v>32</v>
      </c>
    </row>
    <row r="1828" spans="1:8" ht="14.25" customHeight="1" x14ac:dyDescent="0.3">
      <c r="A1828" s="7" t="s">
        <v>2787</v>
      </c>
      <c r="B1828" s="7">
        <v>29.59</v>
      </c>
      <c r="C1828" s="7">
        <v>4.0599999999999996</v>
      </c>
      <c r="D1828" s="7" t="s">
        <v>32</v>
      </c>
      <c r="E1828" s="7" t="s">
        <v>32</v>
      </c>
      <c r="F1828" s="7" t="s">
        <v>32</v>
      </c>
      <c r="G1828" s="7" t="s">
        <v>37</v>
      </c>
      <c r="H1828" s="7" t="s">
        <v>32</v>
      </c>
    </row>
    <row r="1829" spans="1:8" ht="14.25" customHeight="1" x14ac:dyDescent="0.3">
      <c r="A1829" s="7" t="s">
        <v>2781</v>
      </c>
      <c r="B1829" s="7">
        <v>31.35</v>
      </c>
      <c r="C1829" s="7">
        <v>4.2</v>
      </c>
      <c r="D1829" s="7" t="s">
        <v>32</v>
      </c>
      <c r="E1829" s="7" t="s">
        <v>39</v>
      </c>
      <c r="F1829" s="7" t="s">
        <v>32</v>
      </c>
      <c r="G1829" s="7">
        <v>1</v>
      </c>
      <c r="H1829" s="7" t="s">
        <v>32</v>
      </c>
    </row>
    <row r="1830" spans="1:8" ht="14.25" customHeight="1" x14ac:dyDescent="0.3">
      <c r="A1830" s="7" t="s">
        <v>2778</v>
      </c>
      <c r="B1830" s="7">
        <v>20.52</v>
      </c>
      <c r="C1830" s="7">
        <v>4.83</v>
      </c>
      <c r="D1830" s="7" t="s">
        <v>32</v>
      </c>
      <c r="E1830" s="7" t="s">
        <v>32</v>
      </c>
      <c r="F1830" s="7" t="s">
        <v>32</v>
      </c>
      <c r="G1830" s="7" t="s">
        <v>37</v>
      </c>
      <c r="H1830" s="7" t="s">
        <v>32</v>
      </c>
    </row>
    <row r="1831" spans="1:8" ht="14.25" customHeight="1" x14ac:dyDescent="0.3">
      <c r="A1831" s="7" t="s">
        <v>2777</v>
      </c>
      <c r="B1831" s="7">
        <v>42.9</v>
      </c>
      <c r="C1831" s="7">
        <v>4.87</v>
      </c>
      <c r="D1831" s="7" t="s">
        <v>39</v>
      </c>
      <c r="E1831" s="7" t="s">
        <v>32</v>
      </c>
      <c r="F1831" s="7" t="s">
        <v>32</v>
      </c>
      <c r="G1831" s="7">
        <v>1</v>
      </c>
      <c r="H1831" s="7" t="s">
        <v>32</v>
      </c>
    </row>
    <row r="1832" spans="1:8" ht="14.25" customHeight="1" x14ac:dyDescent="0.3">
      <c r="A1832" s="7" t="s">
        <v>2776</v>
      </c>
      <c r="B1832" s="7">
        <v>24.6</v>
      </c>
      <c r="C1832" s="7">
        <v>5.86</v>
      </c>
      <c r="D1832" s="7" t="s">
        <v>32</v>
      </c>
      <c r="E1832" s="7" t="s">
        <v>32</v>
      </c>
      <c r="F1832" s="7" t="s">
        <v>99</v>
      </c>
      <c r="G1832" s="7">
        <v>1</v>
      </c>
      <c r="H1832" s="7" t="s">
        <v>32</v>
      </c>
    </row>
    <row r="1833" spans="1:8" ht="14.25" customHeight="1" x14ac:dyDescent="0.3">
      <c r="A1833" s="7" t="s">
        <v>2773</v>
      </c>
      <c r="B1833" s="7">
        <v>28.405000000000001</v>
      </c>
      <c r="C1833" s="7">
        <v>4.12</v>
      </c>
      <c r="D1833" s="7" t="s">
        <v>32</v>
      </c>
      <c r="E1833" s="7" t="s">
        <v>32</v>
      </c>
      <c r="F1833" s="7" t="s">
        <v>32</v>
      </c>
      <c r="G1833" s="7">
        <v>1</v>
      </c>
      <c r="H1833" s="7" t="s">
        <v>32</v>
      </c>
    </row>
    <row r="1834" spans="1:8" ht="14.25" customHeight="1" x14ac:dyDescent="0.3">
      <c r="A1834" s="7" t="s">
        <v>2768</v>
      </c>
      <c r="B1834" s="7">
        <v>34.674999999999997</v>
      </c>
      <c r="C1834" s="7">
        <v>5.71</v>
      </c>
      <c r="D1834" s="7" t="s">
        <v>39</v>
      </c>
      <c r="E1834" s="7" t="s">
        <v>32</v>
      </c>
      <c r="F1834" s="7" t="s">
        <v>32</v>
      </c>
      <c r="G1834" s="7">
        <v>1</v>
      </c>
      <c r="H1834" s="7" t="s">
        <v>32</v>
      </c>
    </row>
    <row r="1835" spans="1:8" ht="14.25" customHeight="1" x14ac:dyDescent="0.3">
      <c r="A1835" s="7" t="s">
        <v>2760</v>
      </c>
      <c r="B1835" s="7">
        <v>18.850000000000001</v>
      </c>
      <c r="C1835" s="7">
        <v>6.03</v>
      </c>
      <c r="D1835" s="7" t="s">
        <v>32</v>
      </c>
      <c r="E1835" s="7" t="s">
        <v>32</v>
      </c>
      <c r="F1835" s="7" t="s">
        <v>32</v>
      </c>
      <c r="G1835" s="7">
        <v>1</v>
      </c>
      <c r="H1835" s="7" t="s">
        <v>32</v>
      </c>
    </row>
    <row r="1836" spans="1:8" ht="14.25" customHeight="1" x14ac:dyDescent="0.3">
      <c r="A1836" s="7" t="s">
        <v>2751</v>
      </c>
      <c r="B1836" s="7">
        <v>34.130000000000003</v>
      </c>
      <c r="C1836" s="7">
        <v>5.65</v>
      </c>
      <c r="D1836" s="7" t="s">
        <v>32</v>
      </c>
      <c r="E1836" s="7" t="s">
        <v>32</v>
      </c>
      <c r="F1836" s="7" t="s">
        <v>99</v>
      </c>
      <c r="G1836" s="7">
        <v>1</v>
      </c>
      <c r="H1836" s="7" t="s">
        <v>32</v>
      </c>
    </row>
    <row r="1837" spans="1:8" ht="14.25" customHeight="1" x14ac:dyDescent="0.3">
      <c r="A1837" s="7" t="s">
        <v>2744</v>
      </c>
      <c r="B1837" s="7">
        <v>17.34</v>
      </c>
      <c r="C1837" s="7">
        <v>5.05</v>
      </c>
      <c r="D1837" s="7" t="s">
        <v>32</v>
      </c>
      <c r="E1837" s="7" t="s">
        <v>32</v>
      </c>
      <c r="F1837" s="7" t="s">
        <v>32</v>
      </c>
      <c r="G1837" s="7" t="s">
        <v>37</v>
      </c>
      <c r="H1837" s="7" t="s">
        <v>32</v>
      </c>
    </row>
    <row r="1838" spans="1:8" ht="14.25" customHeight="1" x14ac:dyDescent="0.3">
      <c r="A1838" s="7" t="s">
        <v>2738</v>
      </c>
      <c r="B1838" s="7">
        <v>17.440000000000001</v>
      </c>
      <c r="C1838" s="7">
        <v>6.26</v>
      </c>
      <c r="D1838" s="7" t="s">
        <v>32</v>
      </c>
      <c r="E1838" s="7" t="s">
        <v>32</v>
      </c>
      <c r="F1838" s="7" t="s">
        <v>32</v>
      </c>
      <c r="G1838" s="7" t="s">
        <v>37</v>
      </c>
      <c r="H1838" s="7" t="s">
        <v>32</v>
      </c>
    </row>
    <row r="1839" spans="1:8" ht="14.25" customHeight="1" x14ac:dyDescent="0.3">
      <c r="A1839" s="7" t="s">
        <v>2731</v>
      </c>
      <c r="B1839" s="7">
        <v>33.659999999999997</v>
      </c>
      <c r="C1839" s="7">
        <v>4.08</v>
      </c>
      <c r="D1839" s="7" t="s">
        <v>39</v>
      </c>
      <c r="E1839" s="7" t="s">
        <v>32</v>
      </c>
      <c r="F1839" s="7" t="s">
        <v>99</v>
      </c>
      <c r="G1839" s="7">
        <v>1</v>
      </c>
      <c r="H1839" s="7" t="s">
        <v>32</v>
      </c>
    </row>
    <row r="1840" spans="1:8" ht="14.25" customHeight="1" x14ac:dyDescent="0.3">
      <c r="A1840" s="7" t="s">
        <v>2726</v>
      </c>
      <c r="B1840" s="7">
        <v>21.375</v>
      </c>
      <c r="C1840" s="7">
        <v>6.19</v>
      </c>
      <c r="D1840" s="7" t="s">
        <v>39</v>
      </c>
      <c r="E1840" s="7" t="s">
        <v>32</v>
      </c>
      <c r="F1840" s="7" t="s">
        <v>32</v>
      </c>
      <c r="G1840" s="7">
        <v>1</v>
      </c>
      <c r="H1840" s="7" t="s">
        <v>32</v>
      </c>
    </row>
    <row r="1841" spans="1:8" ht="14.25" customHeight="1" x14ac:dyDescent="0.3">
      <c r="A1841" s="7" t="s">
        <v>2720</v>
      </c>
      <c r="B1841" s="7">
        <v>27.14</v>
      </c>
      <c r="C1841" s="7">
        <v>6.01</v>
      </c>
      <c r="D1841" s="7" t="s">
        <v>32</v>
      </c>
      <c r="E1841" s="7" t="s">
        <v>32</v>
      </c>
      <c r="F1841" s="7" t="s">
        <v>32</v>
      </c>
      <c r="G1841" s="7">
        <v>1</v>
      </c>
      <c r="H1841" s="7" t="s">
        <v>32</v>
      </c>
    </row>
    <row r="1842" spans="1:8" ht="14.25" customHeight="1" x14ac:dyDescent="0.3">
      <c r="A1842" s="7" t="s">
        <v>2715</v>
      </c>
      <c r="B1842" s="7">
        <v>35.78</v>
      </c>
      <c r="C1842" s="7">
        <v>6.07</v>
      </c>
      <c r="D1842" s="7" t="s">
        <v>32</v>
      </c>
      <c r="E1842" s="7" t="s">
        <v>39</v>
      </c>
      <c r="F1842" s="7" t="s">
        <v>32</v>
      </c>
      <c r="G1842" s="7">
        <v>1</v>
      </c>
      <c r="H1842" s="7" t="s">
        <v>32</v>
      </c>
    </row>
    <row r="1843" spans="1:8" ht="14.25" customHeight="1" x14ac:dyDescent="0.3">
      <c r="A1843" s="7" t="s">
        <v>2708</v>
      </c>
      <c r="B1843" s="7">
        <v>34.96</v>
      </c>
      <c r="C1843" s="7">
        <v>5.63</v>
      </c>
      <c r="D1843" s="7" t="s">
        <v>32</v>
      </c>
      <c r="E1843" s="7" t="s">
        <v>32</v>
      </c>
      <c r="F1843" s="7" t="s">
        <v>32</v>
      </c>
      <c r="G1843" s="7" t="s">
        <v>37</v>
      </c>
      <c r="H1843" s="7" t="s">
        <v>32</v>
      </c>
    </row>
    <row r="1844" spans="1:8" ht="14.25" customHeight="1" x14ac:dyDescent="0.3">
      <c r="A1844" s="7" t="s">
        <v>2703</v>
      </c>
      <c r="B1844" s="7">
        <v>38.39</v>
      </c>
      <c r="C1844" s="7">
        <v>6.05</v>
      </c>
      <c r="D1844" s="7" t="s">
        <v>32</v>
      </c>
      <c r="E1844" s="7" t="s">
        <v>32</v>
      </c>
      <c r="F1844" s="7" t="s">
        <v>32</v>
      </c>
      <c r="G1844" s="7" t="s">
        <v>37</v>
      </c>
      <c r="H1844" s="7" t="s">
        <v>32</v>
      </c>
    </row>
    <row r="1845" spans="1:8" ht="14.25" customHeight="1" x14ac:dyDescent="0.3">
      <c r="A1845" s="7" t="s">
        <v>2696</v>
      </c>
      <c r="B1845" s="7">
        <v>33.82</v>
      </c>
      <c r="C1845" s="7">
        <v>4.6500000000000004</v>
      </c>
      <c r="D1845" s="7" t="s">
        <v>32</v>
      </c>
      <c r="E1845" s="7" t="s">
        <v>32</v>
      </c>
      <c r="F1845" s="7" t="s">
        <v>32</v>
      </c>
      <c r="G1845" s="7" t="s">
        <v>37</v>
      </c>
      <c r="H1845" s="7" t="s">
        <v>32</v>
      </c>
    </row>
    <row r="1846" spans="1:8" ht="14.25" customHeight="1" x14ac:dyDescent="0.3">
      <c r="A1846" s="7" t="s">
        <v>2689</v>
      </c>
      <c r="B1846" s="7">
        <v>27.835000000000001</v>
      </c>
      <c r="C1846" s="7">
        <v>5.37</v>
      </c>
      <c r="D1846" s="7" t="s">
        <v>32</v>
      </c>
      <c r="E1846" s="7" t="s">
        <v>32</v>
      </c>
      <c r="F1846" s="7" t="s">
        <v>32</v>
      </c>
      <c r="G1846" s="7" t="s">
        <v>37</v>
      </c>
      <c r="H1846" s="7" t="s">
        <v>32</v>
      </c>
    </row>
    <row r="1847" spans="1:8" ht="14.25" customHeight="1" x14ac:dyDescent="0.3">
      <c r="A1847" s="7" t="s">
        <v>2682</v>
      </c>
      <c r="B1847" s="7">
        <v>33</v>
      </c>
      <c r="C1847" s="7">
        <v>5.39</v>
      </c>
      <c r="D1847" s="7" t="s">
        <v>32</v>
      </c>
      <c r="E1847" s="7" t="s">
        <v>32</v>
      </c>
      <c r="F1847" s="7" t="s">
        <v>32</v>
      </c>
      <c r="G1847" s="7" t="s">
        <v>37</v>
      </c>
      <c r="H1847" s="7" t="s">
        <v>32</v>
      </c>
    </row>
    <row r="1848" spans="1:8" ht="14.25" customHeight="1" x14ac:dyDescent="0.3">
      <c r="A1848" s="7" t="s">
        <v>2675</v>
      </c>
      <c r="B1848" s="7">
        <v>26.885000000000002</v>
      </c>
      <c r="C1848" s="7">
        <v>5.86</v>
      </c>
      <c r="D1848" s="7" t="s">
        <v>32</v>
      </c>
      <c r="E1848" s="7" t="s">
        <v>32</v>
      </c>
      <c r="F1848" s="7" t="s">
        <v>32</v>
      </c>
      <c r="G1848" s="7" t="s">
        <v>37</v>
      </c>
      <c r="H1848" s="7" t="s">
        <v>32</v>
      </c>
    </row>
    <row r="1849" spans="1:8" ht="14.25" customHeight="1" x14ac:dyDescent="0.3">
      <c r="A1849" s="7" t="s">
        <v>2668</v>
      </c>
      <c r="B1849" s="7">
        <v>29.26</v>
      </c>
      <c r="C1849" s="7">
        <v>4.4400000000000004</v>
      </c>
      <c r="D1849" s="7" t="s">
        <v>32</v>
      </c>
      <c r="E1849" s="7" t="s">
        <v>32</v>
      </c>
      <c r="F1849" s="7" t="s">
        <v>32</v>
      </c>
      <c r="G1849" s="7" t="s">
        <v>37</v>
      </c>
      <c r="H1849" s="7" t="s">
        <v>32</v>
      </c>
    </row>
    <row r="1850" spans="1:8" ht="14.25" customHeight="1" x14ac:dyDescent="0.3">
      <c r="A1850" s="7" t="s">
        <v>2663</v>
      </c>
      <c r="B1850" s="7">
        <v>26.98</v>
      </c>
      <c r="C1850" s="7">
        <v>4.41</v>
      </c>
      <c r="D1850" s="7" t="s">
        <v>32</v>
      </c>
      <c r="E1850" s="7" t="s">
        <v>32</v>
      </c>
      <c r="F1850" s="7" t="s">
        <v>32</v>
      </c>
      <c r="G1850" s="7" t="s">
        <v>37</v>
      </c>
      <c r="H1850" s="7" t="s">
        <v>32</v>
      </c>
    </row>
    <row r="1851" spans="1:8" ht="14.25" customHeight="1" x14ac:dyDescent="0.3">
      <c r="A1851" s="7" t="s">
        <v>2658</v>
      </c>
      <c r="B1851" s="7">
        <v>32.11</v>
      </c>
      <c r="C1851" s="7">
        <v>5.19</v>
      </c>
      <c r="D1851" s="7" t="s">
        <v>32</v>
      </c>
      <c r="E1851" s="7" t="s">
        <v>32</v>
      </c>
      <c r="F1851" s="7" t="s">
        <v>99</v>
      </c>
      <c r="G1851" s="7">
        <v>1</v>
      </c>
      <c r="H1851" s="7" t="s">
        <v>32</v>
      </c>
    </row>
    <row r="1852" spans="1:8" ht="14.25" customHeight="1" x14ac:dyDescent="0.3">
      <c r="A1852" s="7" t="s">
        <v>2653</v>
      </c>
      <c r="B1852" s="7">
        <v>31.73</v>
      </c>
      <c r="C1852" s="7">
        <v>5.16</v>
      </c>
      <c r="D1852" s="7" t="s">
        <v>32</v>
      </c>
      <c r="E1852" s="7" t="s">
        <v>32</v>
      </c>
      <c r="F1852" s="7" t="s">
        <v>99</v>
      </c>
      <c r="G1852" s="7">
        <v>1</v>
      </c>
      <c r="H1852" s="7" t="s">
        <v>32</v>
      </c>
    </row>
    <row r="1853" spans="1:8" ht="14.25" customHeight="1" x14ac:dyDescent="0.3">
      <c r="A1853" s="7" t="s">
        <v>2649</v>
      </c>
      <c r="B1853" s="7">
        <v>22.515000000000001</v>
      </c>
      <c r="C1853" s="7">
        <v>4.24</v>
      </c>
      <c r="D1853" s="7" t="s">
        <v>32</v>
      </c>
      <c r="E1853" s="7" t="s">
        <v>32</v>
      </c>
      <c r="F1853" s="7" t="s">
        <v>32</v>
      </c>
      <c r="G1853" s="7" t="s">
        <v>37</v>
      </c>
      <c r="H1853" s="7" t="s">
        <v>32</v>
      </c>
    </row>
    <row r="1854" spans="1:8" ht="14.25" customHeight="1" x14ac:dyDescent="0.3">
      <c r="A1854" s="7" t="s">
        <v>2644</v>
      </c>
      <c r="B1854" s="7">
        <v>25.9</v>
      </c>
      <c r="C1854" s="7">
        <v>5.45</v>
      </c>
      <c r="D1854" s="7" t="s">
        <v>32</v>
      </c>
      <c r="E1854" s="7" t="s">
        <v>32</v>
      </c>
      <c r="F1854" s="7" t="s">
        <v>32</v>
      </c>
      <c r="G1854" s="7">
        <v>1</v>
      </c>
      <c r="H1854" s="7" t="s">
        <v>32</v>
      </c>
    </row>
    <row r="1855" spans="1:8" ht="14.25" customHeight="1" x14ac:dyDescent="0.3">
      <c r="A1855" s="7" t="s">
        <v>2641</v>
      </c>
      <c r="B1855" s="7">
        <v>27.72</v>
      </c>
      <c r="C1855" s="7">
        <v>5.03</v>
      </c>
      <c r="D1855" s="7" t="s">
        <v>39</v>
      </c>
      <c r="E1855" s="7" t="s">
        <v>32</v>
      </c>
      <c r="F1855" s="7" t="s">
        <v>32</v>
      </c>
      <c r="G1855" s="7">
        <v>1</v>
      </c>
      <c r="H1855" s="7" t="s">
        <v>32</v>
      </c>
    </row>
    <row r="1856" spans="1:8" ht="14.25" customHeight="1" x14ac:dyDescent="0.3">
      <c r="A1856" s="7" t="s">
        <v>2638</v>
      </c>
      <c r="B1856" s="7">
        <v>31.5</v>
      </c>
      <c r="C1856" s="7">
        <v>9.6199999999999992</v>
      </c>
      <c r="D1856" s="7" t="s">
        <v>39</v>
      </c>
      <c r="E1856" s="7" t="s">
        <v>32</v>
      </c>
      <c r="F1856" s="7" t="s">
        <v>32</v>
      </c>
      <c r="G1856" s="7">
        <v>1</v>
      </c>
      <c r="H1856" s="7" t="s">
        <v>32</v>
      </c>
    </row>
    <row r="1857" spans="1:8" ht="14.25" customHeight="1" x14ac:dyDescent="0.3">
      <c r="A1857" s="7" t="s">
        <v>2635</v>
      </c>
      <c r="B1857" s="7">
        <v>29.7</v>
      </c>
      <c r="C1857" s="7">
        <v>6.77</v>
      </c>
      <c r="D1857" s="7" t="s">
        <v>39</v>
      </c>
      <c r="E1857" s="7" t="s">
        <v>32</v>
      </c>
      <c r="F1857" s="7" t="s">
        <v>32</v>
      </c>
      <c r="G1857" s="7">
        <v>1</v>
      </c>
      <c r="H1857" s="7" t="s">
        <v>32</v>
      </c>
    </row>
    <row r="1858" spans="1:8" ht="14.25" customHeight="1" x14ac:dyDescent="0.3">
      <c r="A1858" s="7" t="s">
        <v>2631</v>
      </c>
      <c r="B1858" s="7">
        <v>21.26</v>
      </c>
      <c r="C1858" s="7">
        <v>5.36</v>
      </c>
      <c r="D1858" s="7" t="s">
        <v>39</v>
      </c>
      <c r="E1858" s="7" t="s">
        <v>32</v>
      </c>
      <c r="F1858" s="7" t="s">
        <v>32</v>
      </c>
      <c r="G1858" s="7">
        <v>1</v>
      </c>
      <c r="H1858" s="7" t="s">
        <v>32</v>
      </c>
    </row>
    <row r="1859" spans="1:8" ht="14.25" customHeight="1" x14ac:dyDescent="0.3">
      <c r="A1859" s="7" t="s">
        <v>2625</v>
      </c>
      <c r="B1859" s="7">
        <v>17.09</v>
      </c>
      <c r="C1859" s="7">
        <v>5.69</v>
      </c>
      <c r="D1859" s="7" t="s">
        <v>32</v>
      </c>
      <c r="E1859" s="7" t="s">
        <v>32</v>
      </c>
      <c r="F1859" s="7" t="s">
        <v>32</v>
      </c>
      <c r="G1859" s="7" t="s">
        <v>37</v>
      </c>
      <c r="H1859" s="7" t="s">
        <v>32</v>
      </c>
    </row>
    <row r="1860" spans="1:8" ht="14.25" customHeight="1" x14ac:dyDescent="0.3">
      <c r="A1860" s="7" t="s">
        <v>2620</v>
      </c>
      <c r="B1860" s="7">
        <v>24.3</v>
      </c>
      <c r="C1860" s="7">
        <v>4.9000000000000004</v>
      </c>
      <c r="D1860" s="7" t="s">
        <v>39</v>
      </c>
      <c r="E1860" s="7" t="s">
        <v>32</v>
      </c>
      <c r="F1860" s="7" t="s">
        <v>99</v>
      </c>
      <c r="G1860" s="7">
        <v>1</v>
      </c>
      <c r="H1860" s="7" t="s">
        <v>32</v>
      </c>
    </row>
    <row r="1861" spans="1:8" ht="14.25" customHeight="1" x14ac:dyDescent="0.3">
      <c r="A1861" s="7" t="s">
        <v>2614</v>
      </c>
      <c r="B1861" s="7">
        <v>29.734999999999999</v>
      </c>
      <c r="C1861" s="7">
        <v>5.78</v>
      </c>
      <c r="D1861" s="7" t="s">
        <v>32</v>
      </c>
      <c r="E1861" s="7" t="s">
        <v>32</v>
      </c>
      <c r="F1861" s="7" t="s">
        <v>32</v>
      </c>
      <c r="G1861" s="7" t="s">
        <v>37</v>
      </c>
      <c r="H1861" s="7" t="s">
        <v>32</v>
      </c>
    </row>
    <row r="1862" spans="1:8" ht="14.25" customHeight="1" x14ac:dyDescent="0.3">
      <c r="A1862" s="7" t="s">
        <v>2605</v>
      </c>
      <c r="B1862" s="7">
        <v>29.26</v>
      </c>
      <c r="C1862" s="7">
        <v>4.7</v>
      </c>
      <c r="D1862" s="7" t="s">
        <v>32</v>
      </c>
      <c r="E1862" s="7" t="s">
        <v>32</v>
      </c>
      <c r="F1862" s="7" t="s">
        <v>32</v>
      </c>
      <c r="G1862" s="7" t="s">
        <v>37</v>
      </c>
      <c r="H1862" s="7" t="s">
        <v>32</v>
      </c>
    </row>
    <row r="1863" spans="1:8" ht="14.25" customHeight="1" x14ac:dyDescent="0.3">
      <c r="A1863" s="7" t="s">
        <v>2601</v>
      </c>
      <c r="B1863" s="7">
        <v>33</v>
      </c>
      <c r="C1863" s="7">
        <v>6.28</v>
      </c>
      <c r="D1863" s="7" t="s">
        <v>32</v>
      </c>
      <c r="E1863" s="7" t="s">
        <v>32</v>
      </c>
      <c r="F1863" s="7" t="s">
        <v>32</v>
      </c>
      <c r="G1863" s="7" t="s">
        <v>37</v>
      </c>
      <c r="H1863" s="7" t="s">
        <v>32</v>
      </c>
    </row>
    <row r="1864" spans="1:8" ht="14.25" customHeight="1" x14ac:dyDescent="0.3">
      <c r="A1864" s="7" t="s">
        <v>2596</v>
      </c>
      <c r="B1864" s="7">
        <v>31.065000000000001</v>
      </c>
      <c r="C1864" s="7">
        <v>4.2300000000000004</v>
      </c>
      <c r="D1864" s="7" t="s">
        <v>32</v>
      </c>
      <c r="E1864" s="7" t="s">
        <v>32</v>
      </c>
      <c r="F1864" s="7" t="s">
        <v>32</v>
      </c>
      <c r="G1864" s="7" t="s">
        <v>37</v>
      </c>
      <c r="H1864" s="7" t="s">
        <v>32</v>
      </c>
    </row>
    <row r="1865" spans="1:8" ht="14.25" customHeight="1" x14ac:dyDescent="0.3">
      <c r="A1865" s="7" t="s">
        <v>2590</v>
      </c>
      <c r="B1865" s="7">
        <v>26.51</v>
      </c>
      <c r="C1865" s="7">
        <v>6.17</v>
      </c>
      <c r="D1865" s="7" t="s">
        <v>32</v>
      </c>
      <c r="E1865" s="7" t="s">
        <v>32</v>
      </c>
      <c r="F1865" s="7" t="s">
        <v>32</v>
      </c>
      <c r="G1865" s="7" t="s">
        <v>37</v>
      </c>
      <c r="H1865" s="7" t="s">
        <v>32</v>
      </c>
    </row>
    <row r="1866" spans="1:8" ht="14.25" customHeight="1" x14ac:dyDescent="0.3">
      <c r="A1866" s="7" t="s">
        <v>2585</v>
      </c>
      <c r="B1866" s="7">
        <v>28.88</v>
      </c>
      <c r="C1866" s="7">
        <v>4.96</v>
      </c>
      <c r="D1866" s="7" t="s">
        <v>32</v>
      </c>
      <c r="E1866" s="7" t="s">
        <v>32</v>
      </c>
      <c r="F1866" s="7" t="s">
        <v>32</v>
      </c>
      <c r="G1866" s="7" t="s">
        <v>37</v>
      </c>
      <c r="H1866" s="7" t="s">
        <v>32</v>
      </c>
    </row>
    <row r="1867" spans="1:8" ht="14.25" customHeight="1" x14ac:dyDescent="0.3">
      <c r="A1867" s="7" t="s">
        <v>2579</v>
      </c>
      <c r="B1867" s="7">
        <v>35.814999999999998</v>
      </c>
      <c r="C1867" s="7">
        <v>5.1100000000000003</v>
      </c>
      <c r="D1867" s="7" t="s">
        <v>39</v>
      </c>
      <c r="E1867" s="7" t="s">
        <v>32</v>
      </c>
      <c r="F1867" s="7" t="s">
        <v>32</v>
      </c>
      <c r="G1867" s="7">
        <v>1</v>
      </c>
      <c r="H1867" s="7" t="s">
        <v>32</v>
      </c>
    </row>
    <row r="1868" spans="1:8" ht="14.25" customHeight="1" x14ac:dyDescent="0.3">
      <c r="A1868" s="7" t="s">
        <v>2574</v>
      </c>
      <c r="B1868" s="7">
        <v>21.28</v>
      </c>
      <c r="C1868" s="7">
        <v>4.05</v>
      </c>
      <c r="D1868" s="7" t="s">
        <v>32</v>
      </c>
      <c r="E1868" s="7" t="s">
        <v>39</v>
      </c>
      <c r="F1868" s="7" t="s">
        <v>32</v>
      </c>
      <c r="G1868" s="7">
        <v>1</v>
      </c>
      <c r="H1868" s="7" t="s">
        <v>32</v>
      </c>
    </row>
    <row r="1869" spans="1:8" ht="14.25" customHeight="1" x14ac:dyDescent="0.3">
      <c r="A1869" s="7" t="s">
        <v>2568</v>
      </c>
      <c r="B1869" s="7">
        <v>33.81</v>
      </c>
      <c r="C1869" s="7">
        <v>6.49</v>
      </c>
      <c r="D1869" s="7" t="s">
        <v>32</v>
      </c>
      <c r="E1869" s="7" t="s">
        <v>32</v>
      </c>
      <c r="F1869" s="7" t="s">
        <v>99</v>
      </c>
      <c r="G1869" s="7">
        <v>1</v>
      </c>
      <c r="H1869" s="7" t="s">
        <v>32</v>
      </c>
    </row>
    <row r="1870" spans="1:8" ht="14.25" customHeight="1" x14ac:dyDescent="0.3">
      <c r="A1870" s="7" t="s">
        <v>2560</v>
      </c>
      <c r="B1870" s="7">
        <v>44.22</v>
      </c>
      <c r="C1870" s="7">
        <v>4.1900000000000004</v>
      </c>
      <c r="D1870" s="7" t="s">
        <v>32</v>
      </c>
      <c r="E1870" s="7" t="s">
        <v>32</v>
      </c>
      <c r="F1870" s="7" t="s">
        <v>32</v>
      </c>
      <c r="G1870" s="7">
        <v>1</v>
      </c>
      <c r="H1870" s="7" t="s">
        <v>32</v>
      </c>
    </row>
    <row r="1871" spans="1:8" ht="14.25" customHeight="1" x14ac:dyDescent="0.3">
      <c r="A1871" s="7" t="s">
        <v>2553</v>
      </c>
      <c r="B1871" s="7">
        <v>15.46</v>
      </c>
      <c r="C1871" s="7">
        <v>4.99</v>
      </c>
      <c r="D1871" s="7" t="s">
        <v>39</v>
      </c>
      <c r="E1871" s="7" t="s">
        <v>32</v>
      </c>
      <c r="F1871" s="7" t="s">
        <v>99</v>
      </c>
      <c r="G1871" s="7">
        <v>1</v>
      </c>
      <c r="H1871" s="7" t="s">
        <v>32</v>
      </c>
    </row>
    <row r="1872" spans="1:8" ht="14.25" customHeight="1" x14ac:dyDescent="0.3">
      <c r="A1872" s="7" t="s">
        <v>2546</v>
      </c>
      <c r="B1872" s="7">
        <v>30.3</v>
      </c>
      <c r="C1872" s="7">
        <v>4.7699999999999996</v>
      </c>
      <c r="D1872" s="7" t="s">
        <v>39</v>
      </c>
      <c r="E1872" s="7" t="s">
        <v>32</v>
      </c>
      <c r="F1872" s="7" t="s">
        <v>32</v>
      </c>
      <c r="G1872" s="7">
        <v>1</v>
      </c>
      <c r="H1872" s="7" t="s">
        <v>32</v>
      </c>
    </row>
    <row r="1873" spans="1:8" ht="14.25" customHeight="1" x14ac:dyDescent="0.3">
      <c r="A1873" s="7" t="s">
        <v>2539</v>
      </c>
      <c r="B1873" s="7">
        <v>16.670000000000002</v>
      </c>
      <c r="C1873" s="7">
        <v>5.46</v>
      </c>
      <c r="D1873" s="7" t="s">
        <v>32</v>
      </c>
      <c r="E1873" s="7" t="s">
        <v>32</v>
      </c>
      <c r="F1873" s="7" t="s">
        <v>32</v>
      </c>
      <c r="G1873" s="7" t="s">
        <v>37</v>
      </c>
      <c r="H1873" s="7" t="s">
        <v>32</v>
      </c>
    </row>
    <row r="1874" spans="1:8" ht="14.25" customHeight="1" x14ac:dyDescent="0.3">
      <c r="A1874" s="7" t="s">
        <v>2536</v>
      </c>
      <c r="B1874" s="7">
        <v>28.594999999999999</v>
      </c>
      <c r="C1874" s="7">
        <v>5.43</v>
      </c>
      <c r="D1874" s="7" t="s">
        <v>32</v>
      </c>
      <c r="E1874" s="7" t="s">
        <v>32</v>
      </c>
      <c r="F1874" s="7" t="s">
        <v>32</v>
      </c>
      <c r="G1874" s="7" t="s">
        <v>37</v>
      </c>
      <c r="H1874" s="7" t="s">
        <v>32</v>
      </c>
    </row>
    <row r="1875" spans="1:8" ht="14.25" customHeight="1" x14ac:dyDescent="0.3">
      <c r="A1875" s="7" t="s">
        <v>2531</v>
      </c>
      <c r="B1875" s="7">
        <v>25.934999999999999</v>
      </c>
      <c r="C1875" s="7">
        <v>4.29</v>
      </c>
      <c r="D1875" s="7" t="s">
        <v>32</v>
      </c>
      <c r="E1875" s="7" t="s">
        <v>32</v>
      </c>
      <c r="F1875" s="7" t="s">
        <v>32</v>
      </c>
      <c r="G1875" s="7" t="s">
        <v>37</v>
      </c>
      <c r="H1875" s="7" t="s">
        <v>32</v>
      </c>
    </row>
    <row r="1876" spans="1:8" ht="14.25" customHeight="1" x14ac:dyDescent="0.3">
      <c r="A1876" s="7" t="s">
        <v>2527</v>
      </c>
      <c r="B1876" s="7">
        <v>27.645</v>
      </c>
      <c r="C1876" s="7">
        <v>5.25</v>
      </c>
      <c r="D1876" s="7" t="s">
        <v>32</v>
      </c>
      <c r="E1876" s="7" t="s">
        <v>32</v>
      </c>
      <c r="F1876" s="7" t="s">
        <v>32</v>
      </c>
      <c r="G1876" s="7">
        <v>1</v>
      </c>
      <c r="H1876" s="7" t="s">
        <v>32</v>
      </c>
    </row>
    <row r="1877" spans="1:8" ht="14.25" customHeight="1" x14ac:dyDescent="0.3">
      <c r="A1877" s="7" t="s">
        <v>2523</v>
      </c>
      <c r="B1877" s="7">
        <v>30.1</v>
      </c>
      <c r="C1877" s="7">
        <v>4.04</v>
      </c>
      <c r="D1877" s="7" t="s">
        <v>32</v>
      </c>
      <c r="E1877" s="7" t="s">
        <v>32</v>
      </c>
      <c r="F1877" s="7" t="s">
        <v>32</v>
      </c>
      <c r="G1877" s="7">
        <v>1</v>
      </c>
      <c r="H1877" s="7" t="s">
        <v>32</v>
      </c>
    </row>
    <row r="1878" spans="1:8" ht="14.25" customHeight="1" x14ac:dyDescent="0.3">
      <c r="A1878" s="7" t="s">
        <v>2518</v>
      </c>
      <c r="B1878" s="7">
        <v>26.79</v>
      </c>
      <c r="C1878" s="7">
        <v>5</v>
      </c>
      <c r="D1878" s="7" t="s">
        <v>39</v>
      </c>
      <c r="E1878" s="7" t="s">
        <v>32</v>
      </c>
      <c r="F1878" s="7" t="s">
        <v>99</v>
      </c>
      <c r="G1878" s="7">
        <v>1</v>
      </c>
      <c r="H1878" s="7" t="s">
        <v>32</v>
      </c>
    </row>
    <row r="1879" spans="1:8" ht="14.25" customHeight="1" x14ac:dyDescent="0.3">
      <c r="A1879" s="7" t="s">
        <v>2513</v>
      </c>
      <c r="B1879" s="7">
        <v>27.1</v>
      </c>
      <c r="C1879" s="7">
        <v>4.01</v>
      </c>
      <c r="D1879" s="7" t="s">
        <v>39</v>
      </c>
      <c r="E1879" s="7" t="s">
        <v>32</v>
      </c>
      <c r="F1879" s="7" t="s">
        <v>32</v>
      </c>
      <c r="G1879" s="7">
        <v>1</v>
      </c>
      <c r="H1879" s="7" t="s">
        <v>32</v>
      </c>
    </row>
    <row r="1880" spans="1:8" ht="14.25" customHeight="1" x14ac:dyDescent="0.3">
      <c r="A1880" s="7" t="s">
        <v>2508</v>
      </c>
      <c r="B1880" s="7">
        <v>24.31</v>
      </c>
      <c r="C1880" s="7">
        <v>5.4</v>
      </c>
      <c r="D1880" s="7" t="s">
        <v>32</v>
      </c>
      <c r="E1880" s="7" t="s">
        <v>32</v>
      </c>
      <c r="F1880" s="7" t="s">
        <v>32</v>
      </c>
      <c r="G1880" s="7" t="s">
        <v>37</v>
      </c>
      <c r="H1880" s="7" t="s">
        <v>32</v>
      </c>
    </row>
    <row r="1881" spans="1:8" ht="14.25" customHeight="1" x14ac:dyDescent="0.3">
      <c r="A1881" s="7" t="s">
        <v>2503</v>
      </c>
      <c r="B1881" s="7">
        <v>15.53</v>
      </c>
      <c r="C1881" s="7">
        <v>5.81</v>
      </c>
      <c r="D1881" s="7" t="s">
        <v>32</v>
      </c>
      <c r="E1881" s="7" t="s">
        <v>32</v>
      </c>
      <c r="F1881" s="7" t="s">
        <v>32</v>
      </c>
      <c r="G1881" s="7">
        <v>1</v>
      </c>
      <c r="H1881" s="7" t="s">
        <v>32</v>
      </c>
    </row>
    <row r="1882" spans="1:8" ht="14.25" customHeight="1" x14ac:dyDescent="0.3">
      <c r="A1882" s="7" t="s">
        <v>2498</v>
      </c>
      <c r="B1882" s="7">
        <v>30.7</v>
      </c>
      <c r="C1882" s="7">
        <v>5.82</v>
      </c>
      <c r="D1882" s="7" t="s">
        <v>32</v>
      </c>
      <c r="E1882" s="7" t="s">
        <v>32</v>
      </c>
      <c r="F1882" s="7" t="s">
        <v>32</v>
      </c>
      <c r="G1882" s="7">
        <v>1</v>
      </c>
      <c r="H1882" s="7" t="s">
        <v>32</v>
      </c>
    </row>
    <row r="1883" spans="1:8" ht="14.25" customHeight="1" x14ac:dyDescent="0.3">
      <c r="A1883" s="7" t="s">
        <v>2493</v>
      </c>
      <c r="B1883" s="7">
        <v>33.33</v>
      </c>
      <c r="C1883" s="7">
        <v>4.82</v>
      </c>
      <c r="D1883" s="7" t="s">
        <v>32</v>
      </c>
      <c r="E1883" s="7" t="s">
        <v>32</v>
      </c>
      <c r="F1883" s="7" t="s">
        <v>32</v>
      </c>
      <c r="G1883" s="7">
        <v>1</v>
      </c>
      <c r="H1883" s="7" t="s">
        <v>32</v>
      </c>
    </row>
    <row r="1884" spans="1:8" ht="14.25" customHeight="1" x14ac:dyDescent="0.3">
      <c r="A1884" s="7" t="s">
        <v>2488</v>
      </c>
      <c r="B1884" s="7">
        <v>32.4</v>
      </c>
      <c r="C1884" s="7">
        <v>5.08</v>
      </c>
      <c r="D1884" s="7" t="s">
        <v>32</v>
      </c>
      <c r="E1884" s="7" t="s">
        <v>32</v>
      </c>
      <c r="F1884" s="7" t="s">
        <v>32</v>
      </c>
      <c r="G1884" s="7">
        <v>1</v>
      </c>
      <c r="H1884" s="7" t="s">
        <v>32</v>
      </c>
    </row>
    <row r="1885" spans="1:8" ht="14.25" customHeight="1" x14ac:dyDescent="0.3">
      <c r="A1885" s="7" t="s">
        <v>2481</v>
      </c>
      <c r="B1885" s="7">
        <v>27.93</v>
      </c>
      <c r="C1885" s="7">
        <v>5.59</v>
      </c>
      <c r="D1885" s="7" t="s">
        <v>32</v>
      </c>
      <c r="E1885" s="7" t="s">
        <v>32</v>
      </c>
      <c r="F1885" s="7" t="s">
        <v>32</v>
      </c>
      <c r="G1885" s="7">
        <v>1</v>
      </c>
      <c r="H1885" s="7" t="s">
        <v>32</v>
      </c>
    </row>
    <row r="1886" spans="1:8" ht="14.25" customHeight="1" x14ac:dyDescent="0.3">
      <c r="A1886" s="7" t="s">
        <v>2476</v>
      </c>
      <c r="B1886" s="7">
        <v>21.754999999999999</v>
      </c>
      <c r="C1886" s="7">
        <v>5.12</v>
      </c>
      <c r="D1886" s="7" t="s">
        <v>32</v>
      </c>
      <c r="E1886" s="7" t="s">
        <v>32</v>
      </c>
      <c r="F1886" s="7" t="s">
        <v>32</v>
      </c>
      <c r="G1886" s="7" t="s">
        <v>37</v>
      </c>
      <c r="H1886" s="7" t="s">
        <v>32</v>
      </c>
    </row>
    <row r="1887" spans="1:8" ht="14.25" customHeight="1" x14ac:dyDescent="0.3">
      <c r="A1887" s="7" t="s">
        <v>2471</v>
      </c>
      <c r="B1887" s="7">
        <v>25.934999999999999</v>
      </c>
      <c r="C1887" s="7">
        <v>4.95</v>
      </c>
      <c r="D1887" s="7" t="s">
        <v>32</v>
      </c>
      <c r="E1887" s="7" t="s">
        <v>32</v>
      </c>
      <c r="F1887" s="7" t="s">
        <v>32</v>
      </c>
      <c r="G1887" s="7" t="s">
        <v>37</v>
      </c>
      <c r="H1887" s="7" t="s">
        <v>32</v>
      </c>
    </row>
    <row r="1888" spans="1:8" ht="14.25" customHeight="1" x14ac:dyDescent="0.3">
      <c r="A1888" s="7" t="s">
        <v>2465</v>
      </c>
      <c r="B1888" s="7">
        <v>31.5</v>
      </c>
      <c r="C1888" s="7">
        <v>6.16</v>
      </c>
      <c r="D1888" s="7" t="s">
        <v>32</v>
      </c>
      <c r="E1888" s="7" t="s">
        <v>32</v>
      </c>
      <c r="F1888" s="7" t="s">
        <v>32</v>
      </c>
      <c r="G1888" s="7" t="s">
        <v>37</v>
      </c>
      <c r="H1888" s="7" t="s">
        <v>32</v>
      </c>
    </row>
    <row r="1889" spans="1:8" ht="14.25" customHeight="1" x14ac:dyDescent="0.3">
      <c r="A1889" s="7" t="s">
        <v>2459</v>
      </c>
      <c r="B1889" s="7">
        <v>30.03</v>
      </c>
      <c r="C1889" s="7">
        <v>6.41</v>
      </c>
      <c r="D1889" s="7" t="s">
        <v>32</v>
      </c>
      <c r="E1889" s="7" t="s">
        <v>32</v>
      </c>
      <c r="F1889" s="7" t="s">
        <v>32</v>
      </c>
      <c r="G1889" s="7" t="s">
        <v>37</v>
      </c>
      <c r="H1889" s="7" t="s">
        <v>32</v>
      </c>
    </row>
    <row r="1890" spans="1:8" ht="14.25" customHeight="1" x14ac:dyDescent="0.3">
      <c r="A1890" s="7" t="s">
        <v>2454</v>
      </c>
      <c r="B1890" s="7">
        <v>33.479999999999997</v>
      </c>
      <c r="C1890" s="7">
        <v>8.94</v>
      </c>
      <c r="D1890" s="7" t="s">
        <v>32</v>
      </c>
      <c r="E1890" s="7" t="s">
        <v>32</v>
      </c>
      <c r="F1890" s="7" t="s">
        <v>32</v>
      </c>
      <c r="G1890" s="7" t="s">
        <v>37</v>
      </c>
      <c r="H1890" s="7" t="s">
        <v>32</v>
      </c>
    </row>
    <row r="1891" spans="1:8" ht="14.25" customHeight="1" x14ac:dyDescent="0.3">
      <c r="A1891" s="7" t="s">
        <v>2449</v>
      </c>
      <c r="B1891" s="7">
        <v>16.510000000000002</v>
      </c>
      <c r="C1891" s="7">
        <v>4.42</v>
      </c>
      <c r="D1891" s="7" t="s">
        <v>39</v>
      </c>
      <c r="E1891" s="7" t="s">
        <v>32</v>
      </c>
      <c r="F1891" s="7" t="s">
        <v>99</v>
      </c>
      <c r="G1891" s="7">
        <v>1</v>
      </c>
      <c r="H1891" s="7" t="s">
        <v>32</v>
      </c>
    </row>
    <row r="1892" spans="1:8" ht="14.25" customHeight="1" x14ac:dyDescent="0.3">
      <c r="A1892" s="7" t="s">
        <v>2443</v>
      </c>
      <c r="B1892" s="7">
        <v>33.155000000000001</v>
      </c>
      <c r="C1892" s="7">
        <v>5.3</v>
      </c>
      <c r="D1892" s="7" t="s">
        <v>39</v>
      </c>
      <c r="E1892" s="7" t="s">
        <v>32</v>
      </c>
      <c r="F1892" s="7" t="s">
        <v>32</v>
      </c>
      <c r="G1892" s="7">
        <v>1</v>
      </c>
      <c r="H1892" s="7" t="s">
        <v>32</v>
      </c>
    </row>
    <row r="1893" spans="1:8" ht="14.25" customHeight="1" x14ac:dyDescent="0.3">
      <c r="A1893" s="7" t="s">
        <v>2435</v>
      </c>
      <c r="B1893" s="7">
        <v>37.29</v>
      </c>
      <c r="C1893" s="7">
        <v>4.6399999999999997</v>
      </c>
      <c r="D1893" s="7" t="s">
        <v>32</v>
      </c>
      <c r="E1893" s="7" t="s">
        <v>32</v>
      </c>
      <c r="F1893" s="7" t="s">
        <v>99</v>
      </c>
      <c r="G1893" s="7">
        <v>1</v>
      </c>
      <c r="H1893" s="7" t="s">
        <v>32</v>
      </c>
    </row>
    <row r="1894" spans="1:8" ht="14.25" customHeight="1" x14ac:dyDescent="0.3">
      <c r="A1894" s="7" t="s">
        <v>2430</v>
      </c>
      <c r="B1894" s="7">
        <v>20.23</v>
      </c>
      <c r="C1894" s="7">
        <v>6.16</v>
      </c>
      <c r="D1894" s="7" t="s">
        <v>39</v>
      </c>
      <c r="E1894" s="7" t="s">
        <v>32</v>
      </c>
      <c r="F1894" s="7" t="s">
        <v>32</v>
      </c>
      <c r="G1894" s="7">
        <v>1</v>
      </c>
      <c r="H1894" s="7" t="s">
        <v>32</v>
      </c>
    </row>
    <row r="1895" spans="1:8" ht="14.25" customHeight="1" x14ac:dyDescent="0.3">
      <c r="A1895" s="7" t="s">
        <v>2425</v>
      </c>
      <c r="B1895" s="7">
        <v>28.975000000000001</v>
      </c>
      <c r="C1895" s="7">
        <v>4.12</v>
      </c>
      <c r="D1895" s="7" t="s">
        <v>32</v>
      </c>
      <c r="E1895" s="7" t="s">
        <v>32</v>
      </c>
      <c r="F1895" s="7" t="s">
        <v>99</v>
      </c>
      <c r="G1895" s="7">
        <v>1</v>
      </c>
      <c r="H1895" s="7" t="s">
        <v>32</v>
      </c>
    </row>
    <row r="1896" spans="1:8" ht="14.25" customHeight="1" x14ac:dyDescent="0.3">
      <c r="A1896" s="7" t="s">
        <v>2420</v>
      </c>
      <c r="B1896" s="7">
        <v>16.420000000000002</v>
      </c>
      <c r="C1896" s="7">
        <v>5.77</v>
      </c>
      <c r="D1896" s="7" t="s">
        <v>39</v>
      </c>
      <c r="E1896" s="7" t="s">
        <v>32</v>
      </c>
      <c r="F1896" s="7" t="s">
        <v>99</v>
      </c>
      <c r="G1896" s="7">
        <v>1</v>
      </c>
      <c r="H1896" s="7" t="s">
        <v>32</v>
      </c>
    </row>
    <row r="1897" spans="1:8" ht="14.25" customHeight="1" x14ac:dyDescent="0.3">
      <c r="A1897" s="7" t="s">
        <v>2417</v>
      </c>
      <c r="B1897" s="7">
        <v>17.559999999999999</v>
      </c>
      <c r="C1897" s="7">
        <v>6.2</v>
      </c>
      <c r="D1897" s="7" t="s">
        <v>32</v>
      </c>
      <c r="E1897" s="7" t="s">
        <v>32</v>
      </c>
      <c r="F1897" s="7" t="s">
        <v>32</v>
      </c>
      <c r="G1897" s="7">
        <v>1</v>
      </c>
      <c r="H1897" s="7" t="s">
        <v>32</v>
      </c>
    </row>
    <row r="1898" spans="1:8" ht="14.25" customHeight="1" x14ac:dyDescent="0.3">
      <c r="A1898" s="7" t="s">
        <v>2414</v>
      </c>
      <c r="B1898" s="7">
        <v>24.13</v>
      </c>
      <c r="C1898" s="7">
        <v>4.3899999999999997</v>
      </c>
      <c r="D1898" s="7" t="s">
        <v>32</v>
      </c>
      <c r="E1898" s="7" t="s">
        <v>32</v>
      </c>
      <c r="F1898" s="7" t="s">
        <v>32</v>
      </c>
      <c r="G1898" s="7">
        <v>1</v>
      </c>
      <c r="H1898" s="7" t="s">
        <v>32</v>
      </c>
    </row>
    <row r="1899" spans="1:8" ht="14.25" customHeight="1" x14ac:dyDescent="0.3">
      <c r="A1899" s="7" t="s">
        <v>2413</v>
      </c>
      <c r="B1899" s="7">
        <v>19.95</v>
      </c>
      <c r="C1899" s="7">
        <v>5.13</v>
      </c>
      <c r="D1899" s="7" t="s">
        <v>32</v>
      </c>
      <c r="E1899" s="7" t="s">
        <v>39</v>
      </c>
      <c r="F1899" s="7" t="s">
        <v>32</v>
      </c>
      <c r="G1899" s="7">
        <v>2</v>
      </c>
      <c r="H1899" s="7" t="s">
        <v>32</v>
      </c>
    </row>
    <row r="1900" spans="1:8" ht="14.25" customHeight="1" x14ac:dyDescent="0.3">
      <c r="A1900" s="7" t="s">
        <v>2412</v>
      </c>
      <c r="B1900" s="7">
        <v>21.24</v>
      </c>
      <c r="C1900" s="7">
        <v>4.49</v>
      </c>
      <c r="D1900" s="7" t="s">
        <v>32</v>
      </c>
      <c r="E1900" s="7" t="s">
        <v>32</v>
      </c>
      <c r="F1900" s="7" t="s">
        <v>32</v>
      </c>
      <c r="G1900" s="7" t="s">
        <v>37</v>
      </c>
      <c r="H1900" s="7" t="s">
        <v>32</v>
      </c>
    </row>
    <row r="1901" spans="1:8" ht="14.25" customHeight="1" x14ac:dyDescent="0.3">
      <c r="A1901" s="7" t="s">
        <v>2411</v>
      </c>
      <c r="B1901" s="7">
        <v>44.22</v>
      </c>
      <c r="C1901" s="7">
        <v>6.35</v>
      </c>
      <c r="D1901" s="7" t="s">
        <v>32</v>
      </c>
      <c r="E1901" s="7" t="s">
        <v>32</v>
      </c>
      <c r="F1901" s="7" t="s">
        <v>32</v>
      </c>
      <c r="G1901" s="7" t="s">
        <v>37</v>
      </c>
      <c r="H1901" s="7" t="s">
        <v>32</v>
      </c>
    </row>
    <row r="1902" spans="1:8" ht="14.25" customHeight="1" x14ac:dyDescent="0.3">
      <c r="A1902" s="7" t="s">
        <v>2410</v>
      </c>
      <c r="B1902" s="7">
        <v>41.1</v>
      </c>
      <c r="C1902" s="7">
        <v>5.79</v>
      </c>
      <c r="D1902" s="7" t="s">
        <v>32</v>
      </c>
      <c r="E1902" s="7" t="s">
        <v>32</v>
      </c>
      <c r="F1902" s="7" t="s">
        <v>32</v>
      </c>
      <c r="G1902" s="7" t="s">
        <v>37</v>
      </c>
      <c r="H1902" s="7" t="s">
        <v>32</v>
      </c>
    </row>
    <row r="1903" spans="1:8" ht="14.25" customHeight="1" x14ac:dyDescent="0.3">
      <c r="A1903" s="7" t="s">
        <v>2409</v>
      </c>
      <c r="B1903" s="7">
        <v>34.200000000000003</v>
      </c>
      <c r="C1903" s="7">
        <v>4.78</v>
      </c>
      <c r="D1903" s="7" t="s">
        <v>39</v>
      </c>
      <c r="E1903" s="7" t="s">
        <v>32</v>
      </c>
      <c r="F1903" s="7" t="s">
        <v>32</v>
      </c>
      <c r="G1903" s="7" t="s">
        <v>37</v>
      </c>
      <c r="H1903" s="7" t="s">
        <v>32</v>
      </c>
    </row>
    <row r="1904" spans="1:8" ht="14.25" customHeight="1" x14ac:dyDescent="0.3">
      <c r="A1904" s="7" t="s">
        <v>2408</v>
      </c>
      <c r="B1904" s="7">
        <v>29.92</v>
      </c>
      <c r="C1904" s="7">
        <v>6.02</v>
      </c>
      <c r="D1904" s="7" t="s">
        <v>39</v>
      </c>
      <c r="E1904" s="7" t="s">
        <v>32</v>
      </c>
      <c r="F1904" s="7" t="s">
        <v>32</v>
      </c>
      <c r="G1904" s="7" t="s">
        <v>37</v>
      </c>
      <c r="H1904" s="7" t="s">
        <v>32</v>
      </c>
    </row>
    <row r="1905" spans="1:8" ht="14.25" customHeight="1" x14ac:dyDescent="0.3">
      <c r="A1905" s="7" t="s">
        <v>2407</v>
      </c>
      <c r="B1905" s="7">
        <v>28.93</v>
      </c>
      <c r="C1905" s="7">
        <v>4.4400000000000004</v>
      </c>
      <c r="D1905" s="7" t="s">
        <v>32</v>
      </c>
      <c r="E1905" s="7" t="s">
        <v>32</v>
      </c>
      <c r="F1905" s="7" t="s">
        <v>32</v>
      </c>
      <c r="G1905" s="7" t="s">
        <v>37</v>
      </c>
      <c r="H1905" s="7" t="s">
        <v>32</v>
      </c>
    </row>
    <row r="1906" spans="1:8" ht="14.25" customHeight="1" x14ac:dyDescent="0.3">
      <c r="A1906" s="7" t="s">
        <v>2406</v>
      </c>
      <c r="B1906" s="7">
        <v>31.254999999999999</v>
      </c>
      <c r="C1906" s="7">
        <v>5.84</v>
      </c>
      <c r="D1906" s="7" t="s">
        <v>39</v>
      </c>
      <c r="E1906" s="7" t="s">
        <v>32</v>
      </c>
      <c r="F1906" s="7" t="s">
        <v>32</v>
      </c>
      <c r="G1906" s="7">
        <v>1</v>
      </c>
      <c r="H1906" s="7" t="s">
        <v>32</v>
      </c>
    </row>
    <row r="1907" spans="1:8" ht="14.25" customHeight="1" x14ac:dyDescent="0.3">
      <c r="A1907" s="7" t="s">
        <v>2401</v>
      </c>
      <c r="B1907" s="7">
        <v>29.83</v>
      </c>
      <c r="C1907" s="7">
        <v>5.39</v>
      </c>
      <c r="D1907" s="7" t="s">
        <v>32</v>
      </c>
      <c r="E1907" s="7" t="s">
        <v>32</v>
      </c>
      <c r="F1907" s="7" t="s">
        <v>32</v>
      </c>
      <c r="G1907" s="7" t="s">
        <v>37</v>
      </c>
      <c r="H1907" s="7" t="s">
        <v>32</v>
      </c>
    </row>
    <row r="1908" spans="1:8" ht="14.25" customHeight="1" x14ac:dyDescent="0.3">
      <c r="A1908" s="7" t="s">
        <v>2395</v>
      </c>
      <c r="B1908" s="7">
        <v>29.59</v>
      </c>
      <c r="C1908" s="7">
        <v>6.16</v>
      </c>
      <c r="D1908" s="7" t="s">
        <v>32</v>
      </c>
      <c r="E1908" s="7" t="s">
        <v>32</v>
      </c>
      <c r="F1908" s="7" t="s">
        <v>99</v>
      </c>
      <c r="G1908" s="7">
        <v>1</v>
      </c>
      <c r="H1908" s="7" t="s">
        <v>32</v>
      </c>
    </row>
    <row r="1909" spans="1:8" ht="14.25" customHeight="1" x14ac:dyDescent="0.3">
      <c r="A1909" s="7" t="s">
        <v>2389</v>
      </c>
      <c r="B1909" s="7">
        <v>31.16</v>
      </c>
      <c r="C1909" s="7">
        <v>4.49</v>
      </c>
      <c r="D1909" s="7" t="s">
        <v>32</v>
      </c>
      <c r="E1909" s="7" t="s">
        <v>32</v>
      </c>
      <c r="F1909" s="7" t="s">
        <v>99</v>
      </c>
      <c r="G1909" s="7">
        <v>1</v>
      </c>
      <c r="H1909" s="7" t="s">
        <v>32</v>
      </c>
    </row>
    <row r="1910" spans="1:8" ht="14.25" customHeight="1" x14ac:dyDescent="0.3">
      <c r="A1910" s="7" t="s">
        <v>2381</v>
      </c>
      <c r="B1910" s="7">
        <v>34.21</v>
      </c>
      <c r="C1910" s="7">
        <v>4.4800000000000004</v>
      </c>
      <c r="D1910" s="7" t="s">
        <v>39</v>
      </c>
      <c r="E1910" s="7" t="s">
        <v>32</v>
      </c>
      <c r="F1910" s="7" t="s">
        <v>32</v>
      </c>
      <c r="G1910" s="7">
        <v>1</v>
      </c>
      <c r="H1910" s="7" t="s">
        <v>32</v>
      </c>
    </row>
    <row r="1911" spans="1:8" ht="14.25" customHeight="1" x14ac:dyDescent="0.3">
      <c r="A1911" s="7" t="s">
        <v>2376</v>
      </c>
      <c r="B1911" s="7">
        <v>34.86</v>
      </c>
      <c r="C1911" s="7">
        <v>10.97</v>
      </c>
      <c r="D1911" s="7" t="s">
        <v>32</v>
      </c>
      <c r="E1911" s="7" t="s">
        <v>32</v>
      </c>
      <c r="F1911" s="7" t="s">
        <v>32</v>
      </c>
      <c r="G1911" s="7" t="s">
        <v>37</v>
      </c>
      <c r="H1911" s="7" t="s">
        <v>32</v>
      </c>
    </row>
    <row r="1912" spans="1:8" ht="14.25" customHeight="1" x14ac:dyDescent="0.3">
      <c r="A1912" s="7" t="s">
        <v>2371</v>
      </c>
      <c r="B1912" s="7">
        <v>34.58</v>
      </c>
      <c r="C1912" s="7">
        <v>5.14</v>
      </c>
      <c r="D1912" s="7" t="s">
        <v>32</v>
      </c>
      <c r="E1912" s="7" t="s">
        <v>39</v>
      </c>
      <c r="F1912" s="7" t="s">
        <v>32</v>
      </c>
      <c r="G1912" s="7">
        <v>2</v>
      </c>
      <c r="H1912" s="7" t="s">
        <v>32</v>
      </c>
    </row>
    <row r="1913" spans="1:8" ht="14.25" customHeight="1" x14ac:dyDescent="0.3">
      <c r="A1913" s="7" t="s">
        <v>2367</v>
      </c>
      <c r="B1913" s="7">
        <v>17.940000000000001</v>
      </c>
      <c r="C1913" s="7">
        <v>5.17</v>
      </c>
      <c r="D1913" s="7" t="s">
        <v>39</v>
      </c>
      <c r="E1913" s="7" t="s">
        <v>32</v>
      </c>
      <c r="F1913" s="7" t="s">
        <v>32</v>
      </c>
      <c r="G1913" s="7" t="s">
        <v>37</v>
      </c>
      <c r="H1913" s="7" t="s">
        <v>32</v>
      </c>
    </row>
    <row r="1914" spans="1:8" ht="14.25" customHeight="1" x14ac:dyDescent="0.3">
      <c r="A1914" s="7" t="s">
        <v>2360</v>
      </c>
      <c r="B1914" s="7">
        <v>26.8</v>
      </c>
      <c r="C1914" s="7">
        <v>6.18</v>
      </c>
      <c r="D1914" s="7" t="s">
        <v>39</v>
      </c>
      <c r="E1914" s="7" t="s">
        <v>32</v>
      </c>
      <c r="F1914" s="7" t="s">
        <v>99</v>
      </c>
      <c r="G1914" s="7">
        <v>1</v>
      </c>
      <c r="H1914" s="7" t="s">
        <v>32</v>
      </c>
    </row>
    <row r="1915" spans="1:8" ht="14.25" customHeight="1" x14ac:dyDescent="0.3">
      <c r="A1915" s="7" t="s">
        <v>2351</v>
      </c>
      <c r="B1915" s="7">
        <v>17.690000000000001</v>
      </c>
      <c r="C1915" s="7">
        <v>9.07</v>
      </c>
      <c r="D1915" s="7" t="s">
        <v>39</v>
      </c>
      <c r="E1915" s="7" t="s">
        <v>32</v>
      </c>
      <c r="F1915" s="7" t="s">
        <v>32</v>
      </c>
      <c r="G1915" s="7" t="s">
        <v>37</v>
      </c>
      <c r="H1915" s="7" t="s">
        <v>32</v>
      </c>
    </row>
    <row r="1916" spans="1:8" ht="14.25" customHeight="1" x14ac:dyDescent="0.3">
      <c r="A1916" s="7" t="s">
        <v>2346</v>
      </c>
      <c r="B1916" s="7">
        <v>25.77</v>
      </c>
      <c r="C1916" s="7">
        <v>4.43</v>
      </c>
      <c r="D1916" s="7" t="s">
        <v>32</v>
      </c>
      <c r="E1916" s="7" t="s">
        <v>32</v>
      </c>
      <c r="F1916" s="7" t="s">
        <v>99</v>
      </c>
      <c r="G1916" s="7">
        <v>1</v>
      </c>
      <c r="H1916" s="7" t="s">
        <v>32</v>
      </c>
    </row>
    <row r="1917" spans="1:8" ht="14.25" customHeight="1" x14ac:dyDescent="0.3">
      <c r="A1917" s="7" t="s">
        <v>2341</v>
      </c>
      <c r="B1917" s="7">
        <v>34.46</v>
      </c>
      <c r="C1917" s="7">
        <v>4.17</v>
      </c>
      <c r="D1917" s="7" t="s">
        <v>32</v>
      </c>
      <c r="E1917" s="7" t="s">
        <v>39</v>
      </c>
      <c r="F1917" s="7" t="s">
        <v>32</v>
      </c>
      <c r="G1917" s="7">
        <v>1</v>
      </c>
      <c r="H1917" s="7" t="s">
        <v>32</v>
      </c>
    </row>
    <row r="1918" spans="1:8" ht="14.25" customHeight="1" x14ac:dyDescent="0.3">
      <c r="A1918" s="7" t="s">
        <v>2336</v>
      </c>
      <c r="B1918" s="7">
        <v>30.875</v>
      </c>
      <c r="C1918" s="7">
        <v>4.95</v>
      </c>
      <c r="D1918" s="7" t="s">
        <v>39</v>
      </c>
      <c r="E1918" s="7" t="s">
        <v>32</v>
      </c>
      <c r="F1918" s="7" t="s">
        <v>32</v>
      </c>
      <c r="G1918" s="7" t="s">
        <v>37</v>
      </c>
      <c r="H1918" s="7" t="s">
        <v>32</v>
      </c>
    </row>
    <row r="1919" spans="1:8" ht="14.25" customHeight="1" x14ac:dyDescent="0.3">
      <c r="A1919" s="7" t="s">
        <v>2330</v>
      </c>
      <c r="B1919" s="7">
        <v>39.49</v>
      </c>
      <c r="C1919" s="7">
        <v>5.13</v>
      </c>
      <c r="D1919" s="7" t="s">
        <v>32</v>
      </c>
      <c r="E1919" s="7" t="s">
        <v>32</v>
      </c>
      <c r="F1919" s="7" t="s">
        <v>32</v>
      </c>
      <c r="G1919" s="7" t="s">
        <v>37</v>
      </c>
      <c r="H1919" s="7" t="s">
        <v>32</v>
      </c>
    </row>
    <row r="1920" spans="1:8" ht="14.25" customHeight="1" x14ac:dyDescent="0.3">
      <c r="A1920" s="7" t="s">
        <v>2324</v>
      </c>
      <c r="B1920" s="7">
        <v>28.88</v>
      </c>
      <c r="C1920" s="7">
        <v>4.0999999999999996</v>
      </c>
      <c r="D1920" s="7" t="s">
        <v>32</v>
      </c>
      <c r="E1920" s="7" t="s">
        <v>32</v>
      </c>
      <c r="F1920" s="7" t="s">
        <v>32</v>
      </c>
      <c r="G1920" s="7" t="s">
        <v>37</v>
      </c>
      <c r="H1920" s="7" t="s">
        <v>32</v>
      </c>
    </row>
    <row r="1921" spans="1:8" ht="14.25" customHeight="1" x14ac:dyDescent="0.3">
      <c r="A1921" s="7" t="s">
        <v>2319</v>
      </c>
      <c r="B1921" s="7">
        <v>20.234999999999999</v>
      </c>
      <c r="C1921" s="7">
        <v>5.01</v>
      </c>
      <c r="D1921" s="7" t="s">
        <v>39</v>
      </c>
      <c r="E1921" s="7" t="s">
        <v>32</v>
      </c>
      <c r="F1921" s="7" t="s">
        <v>32</v>
      </c>
      <c r="G1921" s="7" t="s">
        <v>37</v>
      </c>
      <c r="H1921" s="7" t="s">
        <v>32</v>
      </c>
    </row>
    <row r="1922" spans="1:8" ht="14.25" customHeight="1" x14ac:dyDescent="0.3">
      <c r="A1922" s="7" t="s">
        <v>2314</v>
      </c>
      <c r="B1922" s="7">
        <v>30.67</v>
      </c>
      <c r="C1922" s="7">
        <v>5.09</v>
      </c>
      <c r="D1922" s="7" t="s">
        <v>39</v>
      </c>
      <c r="E1922" s="7" t="s">
        <v>32</v>
      </c>
      <c r="F1922" s="7" t="s">
        <v>32</v>
      </c>
      <c r="G1922" s="7" t="s">
        <v>37</v>
      </c>
      <c r="H1922" s="7" t="s">
        <v>32</v>
      </c>
    </row>
    <row r="1923" spans="1:8" ht="14.25" customHeight="1" x14ac:dyDescent="0.3">
      <c r="A1923" s="7" t="s">
        <v>2309</v>
      </c>
      <c r="B1923" s="7">
        <v>30.875</v>
      </c>
      <c r="C1923" s="7">
        <v>6.49</v>
      </c>
      <c r="D1923" s="7" t="s">
        <v>32</v>
      </c>
      <c r="E1923" s="7" t="s">
        <v>32</v>
      </c>
      <c r="F1923" s="7" t="s">
        <v>32</v>
      </c>
      <c r="G1923" s="7" t="s">
        <v>37</v>
      </c>
      <c r="H1923" s="7" t="s">
        <v>32</v>
      </c>
    </row>
    <row r="1924" spans="1:8" ht="14.25" customHeight="1" x14ac:dyDescent="0.3">
      <c r="A1924" s="7" t="s">
        <v>2304</v>
      </c>
      <c r="B1924" s="7">
        <v>23.8</v>
      </c>
      <c r="C1924" s="7">
        <v>4.08</v>
      </c>
      <c r="D1924" s="7" t="s">
        <v>32</v>
      </c>
      <c r="E1924" s="7" t="s">
        <v>32</v>
      </c>
      <c r="F1924" s="7" t="s">
        <v>32</v>
      </c>
      <c r="G1924" s="7" t="s">
        <v>37</v>
      </c>
      <c r="H1924" s="7" t="s">
        <v>32</v>
      </c>
    </row>
    <row r="1925" spans="1:8" ht="14.25" customHeight="1" x14ac:dyDescent="0.3">
      <c r="A1925" s="7" t="s">
        <v>2297</v>
      </c>
      <c r="B1925" s="7">
        <v>15.37</v>
      </c>
      <c r="C1925" s="7">
        <v>8.6300000000000008</v>
      </c>
      <c r="D1925" s="7" t="s">
        <v>39</v>
      </c>
      <c r="E1925" s="7" t="s">
        <v>32</v>
      </c>
      <c r="F1925" s="7" t="s">
        <v>32</v>
      </c>
      <c r="G1925" s="7" t="s">
        <v>37</v>
      </c>
      <c r="H1925" s="7" t="s">
        <v>32</v>
      </c>
    </row>
    <row r="1926" spans="1:8" ht="14.25" customHeight="1" x14ac:dyDescent="0.3">
      <c r="A1926" s="7" t="s">
        <v>2288</v>
      </c>
      <c r="B1926" s="7">
        <v>30.4</v>
      </c>
      <c r="C1926" s="7">
        <v>5.28</v>
      </c>
      <c r="D1926" s="7" t="s">
        <v>32</v>
      </c>
      <c r="E1926" s="7" t="s">
        <v>32</v>
      </c>
      <c r="F1926" s="7" t="s">
        <v>32</v>
      </c>
      <c r="G1926" s="7" t="s">
        <v>37</v>
      </c>
      <c r="H1926" s="7" t="s">
        <v>32</v>
      </c>
    </row>
    <row r="1927" spans="1:8" ht="14.25" customHeight="1" x14ac:dyDescent="0.3">
      <c r="A1927" s="7" t="s">
        <v>2279</v>
      </c>
      <c r="B1927" s="7">
        <v>19.48</v>
      </c>
      <c r="C1927" s="7">
        <v>5.63</v>
      </c>
      <c r="D1927" s="7" t="s">
        <v>39</v>
      </c>
      <c r="E1927" s="7" t="s">
        <v>32</v>
      </c>
      <c r="F1927" s="7" t="s">
        <v>32</v>
      </c>
      <c r="G1927" s="7">
        <v>1</v>
      </c>
      <c r="H1927" s="7" t="s">
        <v>32</v>
      </c>
    </row>
    <row r="1928" spans="1:8" ht="14.25" customHeight="1" x14ac:dyDescent="0.3">
      <c r="A1928" s="7" t="s">
        <v>2268</v>
      </c>
      <c r="B1928" s="7">
        <v>16.96</v>
      </c>
      <c r="C1928" s="7">
        <v>11.47</v>
      </c>
      <c r="D1928" s="7" t="s">
        <v>39</v>
      </c>
      <c r="E1928" s="7" t="s">
        <v>32</v>
      </c>
      <c r="F1928" s="7" t="s">
        <v>32</v>
      </c>
      <c r="G1928" s="7" t="s">
        <v>37</v>
      </c>
      <c r="H1928" s="7" t="s">
        <v>32</v>
      </c>
    </row>
    <row r="1929" spans="1:8" ht="14.25" customHeight="1" x14ac:dyDescent="0.3">
      <c r="A1929" s="7" t="s">
        <v>2255</v>
      </c>
      <c r="B1929" s="7">
        <v>19.05</v>
      </c>
      <c r="C1929" s="7">
        <v>4.92</v>
      </c>
      <c r="D1929" s="7" t="s">
        <v>32</v>
      </c>
      <c r="E1929" s="7" t="s">
        <v>32</v>
      </c>
      <c r="F1929" s="7" t="s">
        <v>32</v>
      </c>
      <c r="G1929" s="7">
        <v>1</v>
      </c>
      <c r="H1929" s="7" t="s">
        <v>32</v>
      </c>
    </row>
    <row r="1930" spans="1:8" ht="14.25" customHeight="1" x14ac:dyDescent="0.3">
      <c r="A1930" s="7" t="s">
        <v>2243</v>
      </c>
      <c r="B1930" s="7">
        <v>37.619999999999997</v>
      </c>
      <c r="C1930" s="7">
        <v>4.18</v>
      </c>
      <c r="D1930" s="7" t="s">
        <v>32</v>
      </c>
      <c r="E1930" s="7" t="s">
        <v>32</v>
      </c>
      <c r="F1930" s="7" t="s">
        <v>32</v>
      </c>
      <c r="G1930" s="7" t="s">
        <v>37</v>
      </c>
      <c r="H1930" s="7" t="s">
        <v>32</v>
      </c>
    </row>
    <row r="1931" spans="1:8" ht="14.25" customHeight="1" x14ac:dyDescent="0.3">
      <c r="A1931" s="7" t="s">
        <v>2231</v>
      </c>
      <c r="B1931" s="7">
        <v>29.1</v>
      </c>
      <c r="C1931" s="7">
        <v>4.67</v>
      </c>
      <c r="D1931" s="7" t="s">
        <v>32</v>
      </c>
      <c r="E1931" s="7" t="s">
        <v>32</v>
      </c>
      <c r="F1931" s="7" t="s">
        <v>32</v>
      </c>
      <c r="G1931" s="7" t="s">
        <v>37</v>
      </c>
      <c r="H1931" s="7" t="s">
        <v>32</v>
      </c>
    </row>
    <row r="1932" spans="1:8" ht="14.25" customHeight="1" x14ac:dyDescent="0.3">
      <c r="A1932" s="7" t="s">
        <v>2219</v>
      </c>
      <c r="B1932" s="7">
        <v>26.62</v>
      </c>
      <c r="C1932" s="7">
        <v>6.24</v>
      </c>
      <c r="D1932" s="7" t="s">
        <v>32</v>
      </c>
      <c r="E1932" s="7" t="s">
        <v>32</v>
      </c>
      <c r="F1932" s="7" t="s">
        <v>32</v>
      </c>
      <c r="G1932" s="7" t="s">
        <v>37</v>
      </c>
      <c r="H1932" s="7" t="s">
        <v>32</v>
      </c>
    </row>
    <row r="1933" spans="1:8" ht="14.25" customHeight="1" x14ac:dyDescent="0.3">
      <c r="A1933" s="7" t="s">
        <v>2207</v>
      </c>
      <c r="B1933" s="7">
        <v>25.74</v>
      </c>
      <c r="C1933" s="7">
        <v>5.99</v>
      </c>
      <c r="D1933" s="7" t="s">
        <v>32</v>
      </c>
      <c r="E1933" s="7" t="s">
        <v>32</v>
      </c>
      <c r="F1933" s="7" t="s">
        <v>32</v>
      </c>
      <c r="G1933" s="7" t="s">
        <v>37</v>
      </c>
      <c r="H1933" s="7" t="s">
        <v>32</v>
      </c>
    </row>
    <row r="1934" spans="1:8" ht="14.25" customHeight="1" x14ac:dyDescent="0.3">
      <c r="A1934" s="7" t="s">
        <v>2200</v>
      </c>
      <c r="B1934" s="7">
        <v>18.22</v>
      </c>
      <c r="C1934" s="7">
        <v>10.27</v>
      </c>
      <c r="D1934" s="7" t="s">
        <v>39</v>
      </c>
      <c r="E1934" s="7" t="s">
        <v>32</v>
      </c>
      <c r="F1934" s="7" t="s">
        <v>32</v>
      </c>
      <c r="G1934" s="7">
        <v>1</v>
      </c>
      <c r="H1934" s="7" t="s">
        <v>32</v>
      </c>
    </row>
    <row r="1935" spans="1:8" ht="14.25" customHeight="1" x14ac:dyDescent="0.3">
      <c r="A1935" s="7" t="s">
        <v>2193</v>
      </c>
      <c r="B1935" s="7">
        <v>26.03</v>
      </c>
      <c r="C1935" s="7">
        <v>5.97</v>
      </c>
      <c r="D1935" s="7" t="s">
        <v>32</v>
      </c>
      <c r="E1935" s="7" t="s">
        <v>32</v>
      </c>
      <c r="F1935" s="7" t="s">
        <v>99</v>
      </c>
      <c r="G1935" s="7">
        <v>1</v>
      </c>
      <c r="H1935" s="7" t="s">
        <v>32</v>
      </c>
    </row>
    <row r="1936" spans="1:8" ht="14.25" customHeight="1" x14ac:dyDescent="0.3">
      <c r="A1936" s="7" t="s">
        <v>2186</v>
      </c>
      <c r="B1936" s="7">
        <v>17.29</v>
      </c>
      <c r="C1936" s="7">
        <v>4.9800000000000004</v>
      </c>
      <c r="D1936" s="7" t="s">
        <v>32</v>
      </c>
      <c r="E1936" s="7" t="s">
        <v>32</v>
      </c>
      <c r="F1936" s="7" t="s">
        <v>32</v>
      </c>
      <c r="G1936" s="7" t="s">
        <v>37</v>
      </c>
      <c r="H1936" s="7" t="s">
        <v>32</v>
      </c>
    </row>
    <row r="1937" spans="1:8" ht="14.25" customHeight="1" x14ac:dyDescent="0.3">
      <c r="A1937" s="7" t="s">
        <v>2180</v>
      </c>
      <c r="B1937" s="7">
        <v>18.170000000000002</v>
      </c>
      <c r="C1937" s="7">
        <v>6.91</v>
      </c>
      <c r="D1937" s="7" t="s">
        <v>39</v>
      </c>
      <c r="E1937" s="7" t="s">
        <v>32</v>
      </c>
      <c r="F1937" s="7" t="s">
        <v>32</v>
      </c>
      <c r="G1937" s="7">
        <v>1</v>
      </c>
      <c r="H1937" s="7" t="s">
        <v>32</v>
      </c>
    </row>
    <row r="1938" spans="1:8" ht="14.25" customHeight="1" x14ac:dyDescent="0.3">
      <c r="A1938" s="7" t="s">
        <v>2175</v>
      </c>
      <c r="B1938" s="7">
        <v>32.54</v>
      </c>
      <c r="C1938" s="7">
        <v>6.38</v>
      </c>
      <c r="D1938" s="7" t="s">
        <v>32</v>
      </c>
      <c r="E1938" s="7" t="s">
        <v>39</v>
      </c>
      <c r="F1938" s="7" t="s">
        <v>32</v>
      </c>
      <c r="G1938" s="7">
        <v>1</v>
      </c>
      <c r="H1938" s="7" t="s">
        <v>32</v>
      </c>
    </row>
    <row r="1939" spans="1:8" ht="14.25" customHeight="1" x14ac:dyDescent="0.3">
      <c r="A1939" s="7" t="s">
        <v>2169</v>
      </c>
      <c r="B1939" s="7">
        <v>30.25</v>
      </c>
      <c r="C1939" s="7">
        <v>4.7699999999999996</v>
      </c>
      <c r="D1939" s="7" t="s">
        <v>32</v>
      </c>
      <c r="E1939" s="7" t="s">
        <v>32</v>
      </c>
      <c r="F1939" s="7" t="s">
        <v>32</v>
      </c>
      <c r="G1939" s="7" t="s">
        <v>37</v>
      </c>
      <c r="H1939" s="7" t="s">
        <v>32</v>
      </c>
    </row>
    <row r="1940" spans="1:8" ht="14.25" customHeight="1" x14ac:dyDescent="0.3">
      <c r="A1940" s="7" t="s">
        <v>2164</v>
      </c>
      <c r="B1940" s="7">
        <v>19.59</v>
      </c>
      <c r="C1940" s="7">
        <v>6.04</v>
      </c>
      <c r="D1940" s="7" t="s">
        <v>39</v>
      </c>
      <c r="E1940" s="7" t="s">
        <v>32</v>
      </c>
      <c r="F1940" s="7" t="s">
        <v>32</v>
      </c>
      <c r="G1940" s="7">
        <v>1</v>
      </c>
      <c r="H1940" s="7" t="s">
        <v>32</v>
      </c>
    </row>
    <row r="1941" spans="1:8" ht="14.25" customHeight="1" x14ac:dyDescent="0.3">
      <c r="A1941" s="7" t="s">
        <v>2158</v>
      </c>
      <c r="B1941" s="7">
        <v>45.9</v>
      </c>
      <c r="C1941" s="7">
        <v>4.3</v>
      </c>
      <c r="D1941" s="7" t="s">
        <v>39</v>
      </c>
      <c r="E1941" s="7" t="s">
        <v>32</v>
      </c>
      <c r="F1941" s="7" t="s">
        <v>32</v>
      </c>
      <c r="G1941" s="7">
        <v>1</v>
      </c>
      <c r="H1941" s="7" t="s">
        <v>32</v>
      </c>
    </row>
    <row r="1942" spans="1:8" ht="14.25" customHeight="1" x14ac:dyDescent="0.3">
      <c r="A1942" s="7" t="s">
        <v>2152</v>
      </c>
      <c r="B1942" s="7">
        <v>17.059999999999999</v>
      </c>
      <c r="C1942" s="7">
        <v>8.75</v>
      </c>
      <c r="D1942" s="7" t="s">
        <v>39</v>
      </c>
      <c r="E1942" s="7" t="s">
        <v>32</v>
      </c>
      <c r="F1942" s="7" t="s">
        <v>32</v>
      </c>
      <c r="G1942" s="7" t="s">
        <v>37</v>
      </c>
      <c r="H1942" s="7" t="s">
        <v>32</v>
      </c>
    </row>
    <row r="1943" spans="1:8" ht="14.25" customHeight="1" x14ac:dyDescent="0.3">
      <c r="A1943" s="7" t="s">
        <v>2146</v>
      </c>
      <c r="B1943" s="7">
        <v>32.07</v>
      </c>
      <c r="C1943" s="7">
        <v>5.25</v>
      </c>
      <c r="D1943" s="7" t="s">
        <v>32</v>
      </c>
      <c r="E1943" s="7" t="s">
        <v>32</v>
      </c>
      <c r="F1943" s="7" t="s">
        <v>99</v>
      </c>
      <c r="G1943" s="7">
        <v>1</v>
      </c>
      <c r="H1943" s="7" t="s">
        <v>32</v>
      </c>
    </row>
    <row r="1944" spans="1:8" ht="14.25" customHeight="1" x14ac:dyDescent="0.3">
      <c r="A1944" s="7" t="s">
        <v>2140</v>
      </c>
      <c r="B1944" s="7">
        <v>16.5</v>
      </c>
      <c r="C1944" s="7">
        <v>5.03</v>
      </c>
      <c r="D1944" s="7" t="s">
        <v>32</v>
      </c>
      <c r="E1944" s="7" t="s">
        <v>32</v>
      </c>
      <c r="F1944" s="7" t="s">
        <v>32</v>
      </c>
      <c r="G1944" s="7">
        <v>1</v>
      </c>
      <c r="H1944" s="7" t="s">
        <v>32</v>
      </c>
    </row>
    <row r="1945" spans="1:8" ht="14.25" customHeight="1" x14ac:dyDescent="0.3">
      <c r="A1945" s="7" t="s">
        <v>2135</v>
      </c>
      <c r="B1945" s="7">
        <v>31.4</v>
      </c>
      <c r="C1945" s="7">
        <v>5.88</v>
      </c>
      <c r="D1945" s="7" t="s">
        <v>32</v>
      </c>
      <c r="E1945" s="7" t="s">
        <v>32</v>
      </c>
      <c r="F1945" s="7" t="s">
        <v>32</v>
      </c>
      <c r="G1945" s="7">
        <v>1</v>
      </c>
      <c r="H1945" s="7" t="s">
        <v>32</v>
      </c>
    </row>
    <row r="1946" spans="1:8" ht="14.25" customHeight="1" x14ac:dyDescent="0.3">
      <c r="A1946" s="7" t="s">
        <v>2129</v>
      </c>
      <c r="B1946" s="7">
        <v>20.36</v>
      </c>
      <c r="C1946" s="7">
        <v>4.49</v>
      </c>
      <c r="D1946" s="7" t="s">
        <v>32</v>
      </c>
      <c r="E1946" s="7" t="s">
        <v>32</v>
      </c>
      <c r="F1946" s="7" t="s">
        <v>32</v>
      </c>
      <c r="G1946" s="7" t="s">
        <v>37</v>
      </c>
      <c r="H1946" s="7" t="s">
        <v>32</v>
      </c>
    </row>
    <row r="1947" spans="1:8" ht="14.25" customHeight="1" x14ac:dyDescent="0.3">
      <c r="A1947" s="7" t="s">
        <v>2123</v>
      </c>
      <c r="B1947" s="7">
        <v>25.46</v>
      </c>
      <c r="C1947" s="7">
        <v>4.1399999999999997</v>
      </c>
      <c r="D1947" s="7" t="s">
        <v>32</v>
      </c>
      <c r="E1947" s="7" t="s">
        <v>32</v>
      </c>
      <c r="F1947" s="7" t="s">
        <v>32</v>
      </c>
      <c r="G1947" s="7">
        <v>1</v>
      </c>
      <c r="H1947" s="7" t="s">
        <v>32</v>
      </c>
    </row>
    <row r="1948" spans="1:8" ht="14.25" customHeight="1" x14ac:dyDescent="0.3">
      <c r="A1948" s="7" t="s">
        <v>2118</v>
      </c>
      <c r="B1948" s="7">
        <v>17.09</v>
      </c>
      <c r="C1948" s="7">
        <v>5.8</v>
      </c>
      <c r="D1948" s="7" t="s">
        <v>39</v>
      </c>
      <c r="E1948" s="7" t="s">
        <v>32</v>
      </c>
      <c r="F1948" s="7" t="s">
        <v>32</v>
      </c>
      <c r="G1948" s="7" t="s">
        <v>37</v>
      </c>
      <c r="H1948" s="7" t="s">
        <v>32</v>
      </c>
    </row>
    <row r="1949" spans="1:8" ht="14.25" customHeight="1" x14ac:dyDescent="0.3">
      <c r="A1949" s="7" t="s">
        <v>2112</v>
      </c>
      <c r="B1949" s="7">
        <v>20.83</v>
      </c>
      <c r="C1949" s="7">
        <v>5.12</v>
      </c>
      <c r="D1949" s="7" t="s">
        <v>32</v>
      </c>
      <c r="E1949" s="7" t="s">
        <v>32</v>
      </c>
      <c r="F1949" s="7" t="s">
        <v>32</v>
      </c>
      <c r="G1949" s="7" t="s">
        <v>37</v>
      </c>
      <c r="H1949" s="7" t="s">
        <v>32</v>
      </c>
    </row>
    <row r="1950" spans="1:8" ht="14.25" customHeight="1" x14ac:dyDescent="0.3">
      <c r="A1950" s="7" t="s">
        <v>2104</v>
      </c>
      <c r="B1950" s="7">
        <v>18.920000000000002</v>
      </c>
      <c r="C1950" s="7">
        <v>5.98</v>
      </c>
      <c r="D1950" s="7" t="s">
        <v>39</v>
      </c>
      <c r="E1950" s="7" t="s">
        <v>32</v>
      </c>
      <c r="F1950" s="7" t="s">
        <v>32</v>
      </c>
      <c r="G1950" s="7">
        <v>1</v>
      </c>
      <c r="H1950" s="7" t="s">
        <v>32</v>
      </c>
    </row>
    <row r="1951" spans="1:8" ht="14.25" customHeight="1" x14ac:dyDescent="0.3">
      <c r="A1951" s="7" t="s">
        <v>2097</v>
      </c>
      <c r="B1951" s="7">
        <v>37.1</v>
      </c>
      <c r="C1951" s="7">
        <v>5.46</v>
      </c>
      <c r="D1951" s="7" t="s">
        <v>32</v>
      </c>
      <c r="E1951" s="7" t="s">
        <v>32</v>
      </c>
      <c r="F1951" s="7" t="s">
        <v>32</v>
      </c>
      <c r="G1951" s="7" t="s">
        <v>37</v>
      </c>
      <c r="H1951" s="7" t="s">
        <v>32</v>
      </c>
    </row>
    <row r="1952" spans="1:8" ht="14.25" customHeight="1" x14ac:dyDescent="0.3">
      <c r="A1952" s="7" t="s">
        <v>2090</v>
      </c>
      <c r="B1952" s="7">
        <v>22.515000000000001</v>
      </c>
      <c r="C1952" s="7">
        <v>4.91</v>
      </c>
      <c r="D1952" s="7" t="s">
        <v>39</v>
      </c>
      <c r="E1952" s="7" t="s">
        <v>32</v>
      </c>
      <c r="F1952" s="7" t="s">
        <v>99</v>
      </c>
      <c r="G1952" s="7">
        <v>1</v>
      </c>
      <c r="H1952" s="7" t="s">
        <v>32</v>
      </c>
    </row>
    <row r="1953" spans="1:8" ht="14.25" customHeight="1" x14ac:dyDescent="0.3">
      <c r="A1953" s="7" t="s">
        <v>2082</v>
      </c>
      <c r="B1953" s="7">
        <v>32.700000000000003</v>
      </c>
      <c r="C1953" s="7">
        <v>4.66</v>
      </c>
      <c r="D1953" s="7" t="s">
        <v>32</v>
      </c>
      <c r="E1953" s="7" t="s">
        <v>32</v>
      </c>
      <c r="F1953" s="7" t="s">
        <v>32</v>
      </c>
      <c r="G1953" s="7" t="s">
        <v>37</v>
      </c>
      <c r="H1953" s="7" t="s">
        <v>32</v>
      </c>
    </row>
    <row r="1954" spans="1:8" ht="14.25" customHeight="1" x14ac:dyDescent="0.3">
      <c r="A1954" s="7" t="s">
        <v>2074</v>
      </c>
      <c r="B1954" s="7">
        <v>17.75</v>
      </c>
      <c r="C1954" s="7">
        <v>6.8</v>
      </c>
      <c r="D1954" s="7" t="s">
        <v>39</v>
      </c>
      <c r="E1954" s="7" t="s">
        <v>32</v>
      </c>
      <c r="F1954" s="7" t="s">
        <v>32</v>
      </c>
      <c r="G1954" s="7">
        <v>1</v>
      </c>
      <c r="H1954" s="7" t="s">
        <v>32</v>
      </c>
    </row>
    <row r="1955" spans="1:8" ht="14.25" customHeight="1" x14ac:dyDescent="0.3">
      <c r="A1955" s="7" t="s">
        <v>2067</v>
      </c>
      <c r="B1955" s="7">
        <v>33.630000000000003</v>
      </c>
      <c r="C1955" s="7">
        <v>4.47</v>
      </c>
      <c r="D1955" s="7" t="s">
        <v>39</v>
      </c>
      <c r="E1955" s="7" t="s">
        <v>32</v>
      </c>
      <c r="F1955" s="7" t="s">
        <v>32</v>
      </c>
      <c r="G1955" s="7" t="s">
        <v>37</v>
      </c>
      <c r="H1955" s="7" t="s">
        <v>32</v>
      </c>
    </row>
    <row r="1956" spans="1:8" ht="14.25" customHeight="1" x14ac:dyDescent="0.3">
      <c r="A1956" s="7" t="s">
        <v>2062</v>
      </c>
      <c r="B1956" s="7">
        <v>34.799999999999997</v>
      </c>
      <c r="C1956" s="7">
        <v>4.08</v>
      </c>
      <c r="D1956" s="7" t="s">
        <v>39</v>
      </c>
      <c r="E1956" s="7" t="s">
        <v>32</v>
      </c>
      <c r="F1956" s="7" t="s">
        <v>32</v>
      </c>
      <c r="G1956" s="7">
        <v>1</v>
      </c>
      <c r="H1956" s="7" t="s">
        <v>32</v>
      </c>
    </row>
    <row r="1957" spans="1:8" ht="14.25" customHeight="1" x14ac:dyDescent="0.3">
      <c r="A1957" s="7" t="s">
        <v>2057</v>
      </c>
      <c r="B1957" s="7">
        <v>16.809999999999999</v>
      </c>
      <c r="C1957" s="7">
        <v>5.51</v>
      </c>
      <c r="D1957" s="7" t="s">
        <v>39</v>
      </c>
      <c r="E1957" s="7" t="s">
        <v>32</v>
      </c>
      <c r="F1957" s="7" t="s">
        <v>32</v>
      </c>
      <c r="G1957" s="7">
        <v>1</v>
      </c>
      <c r="H1957" s="7" t="s">
        <v>32</v>
      </c>
    </row>
    <row r="1958" spans="1:8" ht="14.25" customHeight="1" x14ac:dyDescent="0.3">
      <c r="A1958" s="7" t="s">
        <v>2052</v>
      </c>
      <c r="B1958" s="7">
        <v>16.690000000000001</v>
      </c>
      <c r="C1958" s="7">
        <v>8.4</v>
      </c>
      <c r="D1958" s="7" t="s">
        <v>39</v>
      </c>
      <c r="E1958" s="7" t="s">
        <v>32</v>
      </c>
      <c r="F1958" s="7" t="s">
        <v>32</v>
      </c>
      <c r="G1958" s="7" t="s">
        <v>37</v>
      </c>
      <c r="H1958" s="7" t="s">
        <v>32</v>
      </c>
    </row>
    <row r="1959" spans="1:8" ht="14.25" customHeight="1" x14ac:dyDescent="0.3">
      <c r="A1959" s="7" t="s">
        <v>2045</v>
      </c>
      <c r="B1959" s="7">
        <v>23.21</v>
      </c>
      <c r="C1959" s="7">
        <v>5.14</v>
      </c>
      <c r="D1959" s="7" t="s">
        <v>39</v>
      </c>
      <c r="E1959" s="7" t="s">
        <v>32</v>
      </c>
      <c r="F1959" s="7" t="s">
        <v>32</v>
      </c>
      <c r="G1959" s="7">
        <v>1</v>
      </c>
      <c r="H1959" s="7" t="s">
        <v>32</v>
      </c>
    </row>
    <row r="1960" spans="1:8" ht="14.25" customHeight="1" x14ac:dyDescent="0.3">
      <c r="A1960" s="7" t="s">
        <v>2040</v>
      </c>
      <c r="B1960" s="7">
        <v>25.175000000000001</v>
      </c>
      <c r="C1960" s="7">
        <v>5.21</v>
      </c>
      <c r="D1960" s="7" t="s">
        <v>39</v>
      </c>
      <c r="E1960" s="7" t="s">
        <v>32</v>
      </c>
      <c r="F1960" s="7" t="s">
        <v>32</v>
      </c>
      <c r="G1960" s="7">
        <v>1</v>
      </c>
      <c r="H1960" s="7" t="s">
        <v>32</v>
      </c>
    </row>
    <row r="1961" spans="1:8" ht="14.25" customHeight="1" x14ac:dyDescent="0.3">
      <c r="A1961" s="7" t="s">
        <v>2035</v>
      </c>
      <c r="B1961" s="7">
        <v>34.770000000000003</v>
      </c>
      <c r="C1961" s="7">
        <v>6.23</v>
      </c>
      <c r="D1961" s="7" t="s">
        <v>32</v>
      </c>
      <c r="E1961" s="7" t="s">
        <v>32</v>
      </c>
      <c r="F1961" s="7" t="s">
        <v>32</v>
      </c>
      <c r="G1961" s="7" t="s">
        <v>37</v>
      </c>
      <c r="H1961" s="7" t="s">
        <v>32</v>
      </c>
    </row>
    <row r="1962" spans="1:8" ht="14.25" customHeight="1" x14ac:dyDescent="0.3">
      <c r="A1962" s="7" t="s">
        <v>2030</v>
      </c>
      <c r="B1962" s="7">
        <v>27.7</v>
      </c>
      <c r="C1962" s="7">
        <v>5.6</v>
      </c>
      <c r="D1962" s="7" t="s">
        <v>32</v>
      </c>
      <c r="E1962" s="7" t="s">
        <v>32</v>
      </c>
      <c r="F1962" s="7" t="s">
        <v>32</v>
      </c>
      <c r="G1962" s="7">
        <v>1</v>
      </c>
      <c r="H1962" s="7" t="s">
        <v>32</v>
      </c>
    </row>
    <row r="1963" spans="1:8" ht="14.25" customHeight="1" x14ac:dyDescent="0.3">
      <c r="A1963" s="7" t="s">
        <v>2025</v>
      </c>
      <c r="B1963" s="7">
        <v>19.12</v>
      </c>
      <c r="C1963" s="7">
        <v>4.72</v>
      </c>
      <c r="D1963" s="7" t="s">
        <v>39</v>
      </c>
      <c r="E1963" s="7" t="s">
        <v>32</v>
      </c>
      <c r="F1963" s="7" t="s">
        <v>32</v>
      </c>
      <c r="G1963" s="7">
        <v>1</v>
      </c>
      <c r="H1963" s="7" t="s">
        <v>32</v>
      </c>
    </row>
    <row r="1964" spans="1:8" ht="14.25" customHeight="1" x14ac:dyDescent="0.3">
      <c r="A1964" s="7" t="s">
        <v>2018</v>
      </c>
      <c r="B1964" s="7">
        <v>32.67</v>
      </c>
      <c r="C1964" s="7">
        <v>4.67</v>
      </c>
      <c r="D1964" s="7" t="s">
        <v>32</v>
      </c>
      <c r="E1964" s="7" t="s">
        <v>32</v>
      </c>
      <c r="F1964" s="7" t="s">
        <v>99</v>
      </c>
      <c r="G1964" s="7">
        <v>1</v>
      </c>
      <c r="H1964" s="7" t="s">
        <v>32</v>
      </c>
    </row>
    <row r="1965" spans="1:8" ht="14.25" customHeight="1" x14ac:dyDescent="0.3">
      <c r="A1965" s="7" t="s">
        <v>2013</v>
      </c>
      <c r="B1965" s="7">
        <v>28.5</v>
      </c>
      <c r="C1965" s="7">
        <v>6.11</v>
      </c>
      <c r="D1965" s="7" t="s">
        <v>32</v>
      </c>
      <c r="E1965" s="7" t="s">
        <v>32</v>
      </c>
      <c r="F1965" s="7" t="s">
        <v>32</v>
      </c>
      <c r="G1965" s="7">
        <v>1</v>
      </c>
      <c r="H1965" s="7" t="s">
        <v>32</v>
      </c>
    </row>
    <row r="1966" spans="1:8" ht="14.25" customHeight="1" x14ac:dyDescent="0.3">
      <c r="A1966" s="7" t="s">
        <v>2009</v>
      </c>
      <c r="B1966" s="7">
        <v>39.270000000000003</v>
      </c>
      <c r="C1966" s="7">
        <v>6.25</v>
      </c>
      <c r="D1966" s="7" t="s">
        <v>32</v>
      </c>
      <c r="E1966" s="7" t="s">
        <v>32</v>
      </c>
      <c r="F1966" s="7" t="s">
        <v>32</v>
      </c>
      <c r="G1966" s="7" t="s">
        <v>37</v>
      </c>
      <c r="H1966" s="7" t="s">
        <v>32</v>
      </c>
    </row>
    <row r="1967" spans="1:8" ht="14.25" customHeight="1" x14ac:dyDescent="0.3">
      <c r="A1967" s="7" t="s">
        <v>2004</v>
      </c>
      <c r="B1967" s="7">
        <v>32.49</v>
      </c>
      <c r="C1967" s="7">
        <v>4</v>
      </c>
      <c r="D1967" s="7" t="s">
        <v>39</v>
      </c>
      <c r="E1967" s="7" t="s">
        <v>32</v>
      </c>
      <c r="F1967" s="7" t="s">
        <v>32</v>
      </c>
      <c r="G1967" s="7" t="s">
        <v>37</v>
      </c>
      <c r="H1967" s="7" t="s">
        <v>32</v>
      </c>
    </row>
    <row r="1968" spans="1:8" ht="14.25" customHeight="1" x14ac:dyDescent="0.3">
      <c r="A1968" s="7" t="s">
        <v>1999</v>
      </c>
      <c r="B1968" s="7">
        <v>23.7</v>
      </c>
      <c r="C1968" s="7">
        <v>5.55</v>
      </c>
      <c r="D1968" s="7" t="s">
        <v>39</v>
      </c>
      <c r="E1968" s="7" t="s">
        <v>32</v>
      </c>
      <c r="F1968" s="7" t="s">
        <v>32</v>
      </c>
      <c r="G1968" s="7" t="s">
        <v>37</v>
      </c>
      <c r="H1968" s="7" t="s">
        <v>32</v>
      </c>
    </row>
    <row r="1969" spans="1:8" ht="14.25" customHeight="1" x14ac:dyDescent="0.3">
      <c r="A1969" s="7" t="s">
        <v>1997</v>
      </c>
      <c r="B1969" s="7">
        <v>30.4</v>
      </c>
      <c r="C1969" s="7">
        <v>5.95</v>
      </c>
      <c r="D1969" s="7" t="s">
        <v>32</v>
      </c>
      <c r="E1969" s="7" t="s">
        <v>39</v>
      </c>
      <c r="F1969" s="7" t="s">
        <v>32</v>
      </c>
      <c r="G1969" s="7">
        <v>1</v>
      </c>
      <c r="H1969" s="7" t="s">
        <v>32</v>
      </c>
    </row>
    <row r="1970" spans="1:8" ht="14.25" customHeight="1" x14ac:dyDescent="0.3">
      <c r="A1970" s="7" t="s">
        <v>1993</v>
      </c>
      <c r="B1970" s="7">
        <v>38.94</v>
      </c>
      <c r="C1970" s="7">
        <v>4.3600000000000003</v>
      </c>
      <c r="D1970" s="7" t="s">
        <v>32</v>
      </c>
      <c r="E1970" s="7" t="s">
        <v>32</v>
      </c>
      <c r="F1970" s="7" t="s">
        <v>99</v>
      </c>
      <c r="G1970" s="7">
        <v>1</v>
      </c>
      <c r="H1970" s="7" t="s">
        <v>32</v>
      </c>
    </row>
    <row r="1971" spans="1:8" ht="14.25" customHeight="1" x14ac:dyDescent="0.3">
      <c r="A1971" s="7" t="s">
        <v>1989</v>
      </c>
      <c r="B1971" s="7">
        <v>31.02</v>
      </c>
      <c r="C1971" s="7">
        <v>4.84</v>
      </c>
      <c r="D1971" s="7" t="s">
        <v>32</v>
      </c>
      <c r="E1971" s="7" t="s">
        <v>32</v>
      </c>
      <c r="F1971" s="7" t="s">
        <v>99</v>
      </c>
      <c r="G1971" s="7">
        <v>1</v>
      </c>
      <c r="H1971" s="7" t="s">
        <v>32</v>
      </c>
    </row>
    <row r="1972" spans="1:8" ht="14.25" customHeight="1" x14ac:dyDescent="0.3">
      <c r="A1972" s="7" t="s">
        <v>1987</v>
      </c>
      <c r="B1972" s="7">
        <v>17.5</v>
      </c>
      <c r="C1972" s="7">
        <v>4.5599999999999996</v>
      </c>
      <c r="D1972" s="7" t="s">
        <v>32</v>
      </c>
      <c r="E1972" s="7" t="s">
        <v>32</v>
      </c>
      <c r="F1972" s="7" t="s">
        <v>32</v>
      </c>
      <c r="G1972" s="7">
        <v>1</v>
      </c>
      <c r="H1972" s="7" t="s">
        <v>32</v>
      </c>
    </row>
    <row r="1973" spans="1:8" ht="14.25" customHeight="1" x14ac:dyDescent="0.3">
      <c r="A1973" s="7" t="s">
        <v>1985</v>
      </c>
      <c r="B1973" s="7">
        <v>34.799999999999997</v>
      </c>
      <c r="C1973" s="7">
        <v>4.42</v>
      </c>
      <c r="D1973" s="7" t="s">
        <v>39</v>
      </c>
      <c r="E1973" s="7" t="s">
        <v>39</v>
      </c>
      <c r="F1973" s="7" t="s">
        <v>32</v>
      </c>
      <c r="G1973" s="7">
        <v>2</v>
      </c>
      <c r="H1973" s="7" t="s">
        <v>32</v>
      </c>
    </row>
    <row r="1974" spans="1:8" ht="14.25" customHeight="1" x14ac:dyDescent="0.3">
      <c r="A1974" s="7" t="s">
        <v>1984</v>
      </c>
      <c r="B1974" s="7">
        <v>17.3</v>
      </c>
      <c r="C1974" s="7">
        <v>7.66</v>
      </c>
      <c r="D1974" s="7" t="s">
        <v>39</v>
      </c>
      <c r="E1974" s="7" t="s">
        <v>32</v>
      </c>
      <c r="F1974" s="7" t="s">
        <v>32</v>
      </c>
      <c r="G1974" s="7">
        <v>1</v>
      </c>
      <c r="H1974" s="7" t="s">
        <v>32</v>
      </c>
    </row>
    <row r="1975" spans="1:8" ht="14.25" customHeight="1" x14ac:dyDescent="0.3">
      <c r="A1975" s="7" t="s">
        <v>1983</v>
      </c>
      <c r="B1975" s="7">
        <v>32.25</v>
      </c>
      <c r="C1975" s="7">
        <v>5.2</v>
      </c>
      <c r="D1975" s="7" t="s">
        <v>39</v>
      </c>
      <c r="E1975" s="7" t="s">
        <v>32</v>
      </c>
      <c r="F1975" s="7" t="s">
        <v>32</v>
      </c>
      <c r="G1975" s="7" t="s">
        <v>37</v>
      </c>
      <c r="H1975" s="7" t="s">
        <v>32</v>
      </c>
    </row>
    <row r="1976" spans="1:8" ht="14.25" customHeight="1" x14ac:dyDescent="0.3">
      <c r="A1976" s="7" t="s">
        <v>1982</v>
      </c>
      <c r="B1976" s="7">
        <v>42.4</v>
      </c>
      <c r="C1976" s="7">
        <v>5.53</v>
      </c>
      <c r="D1976" s="7" t="s">
        <v>39</v>
      </c>
      <c r="E1976" s="7" t="s">
        <v>32</v>
      </c>
      <c r="F1976" s="7" t="s">
        <v>32</v>
      </c>
      <c r="G1976" s="7" t="s">
        <v>37</v>
      </c>
      <c r="H1976" s="7" t="s">
        <v>32</v>
      </c>
    </row>
    <row r="1977" spans="1:8" ht="14.25" customHeight="1" x14ac:dyDescent="0.3">
      <c r="A1977" s="7" t="s">
        <v>1981</v>
      </c>
      <c r="B1977" s="7">
        <v>38.664999999999999</v>
      </c>
      <c r="C1977" s="7">
        <v>4.8600000000000003</v>
      </c>
      <c r="D1977" s="7" t="s">
        <v>32</v>
      </c>
      <c r="E1977" s="7" t="s">
        <v>39</v>
      </c>
      <c r="F1977" s="7" t="s">
        <v>32</v>
      </c>
      <c r="G1977" s="7">
        <v>1</v>
      </c>
      <c r="H1977" s="7" t="s">
        <v>32</v>
      </c>
    </row>
    <row r="1978" spans="1:8" ht="14.25" customHeight="1" x14ac:dyDescent="0.3">
      <c r="A1978" s="7" t="s">
        <v>1980</v>
      </c>
      <c r="B1978" s="7">
        <v>29.92</v>
      </c>
      <c r="C1978" s="7">
        <v>5.49</v>
      </c>
      <c r="D1978" s="7" t="s">
        <v>39</v>
      </c>
      <c r="E1978" s="7" t="s">
        <v>32</v>
      </c>
      <c r="F1978" s="7" t="s">
        <v>32</v>
      </c>
      <c r="G1978" s="7" t="s">
        <v>37</v>
      </c>
      <c r="H1978" s="7" t="s">
        <v>32</v>
      </c>
    </row>
    <row r="1979" spans="1:8" ht="14.25" customHeight="1" x14ac:dyDescent="0.3">
      <c r="A1979" s="7" t="s">
        <v>1979</v>
      </c>
      <c r="B1979" s="7">
        <v>29.48</v>
      </c>
      <c r="C1979" s="7">
        <v>4.09</v>
      </c>
      <c r="D1979" s="7" t="s">
        <v>39</v>
      </c>
      <c r="E1979" s="7" t="s">
        <v>32</v>
      </c>
      <c r="F1979" s="7" t="s">
        <v>32</v>
      </c>
      <c r="G1979" s="7" t="s">
        <v>37</v>
      </c>
      <c r="H1979" s="7" t="s">
        <v>32</v>
      </c>
    </row>
    <row r="1980" spans="1:8" ht="14.25" customHeight="1" x14ac:dyDescent="0.3">
      <c r="A1980" s="7" t="s">
        <v>1978</v>
      </c>
      <c r="B1980" s="7">
        <v>28.785</v>
      </c>
      <c r="C1980" s="7">
        <v>4.3099999999999996</v>
      </c>
      <c r="D1980" s="7" t="s">
        <v>39</v>
      </c>
      <c r="E1980" s="7" t="s">
        <v>32</v>
      </c>
      <c r="F1980" s="7" t="s">
        <v>32</v>
      </c>
      <c r="G1980" s="7" t="s">
        <v>37</v>
      </c>
      <c r="H1980" s="7" t="s">
        <v>32</v>
      </c>
    </row>
    <row r="1981" spans="1:8" ht="14.25" customHeight="1" x14ac:dyDescent="0.3">
      <c r="A1981" s="7" t="s">
        <v>1977</v>
      </c>
      <c r="B1981" s="7">
        <v>19.8</v>
      </c>
      <c r="C1981" s="7">
        <v>4</v>
      </c>
      <c r="D1981" s="7" t="s">
        <v>39</v>
      </c>
      <c r="E1981" s="7" t="s">
        <v>32</v>
      </c>
      <c r="F1981" s="7" t="s">
        <v>32</v>
      </c>
      <c r="G1981" s="7" t="s">
        <v>37</v>
      </c>
      <c r="H1981" s="7" t="s">
        <v>32</v>
      </c>
    </row>
    <row r="1982" spans="1:8" ht="14.25" customHeight="1" x14ac:dyDescent="0.3">
      <c r="A1982" s="7" t="s">
        <v>1976</v>
      </c>
      <c r="B1982" s="7">
        <v>35.53</v>
      </c>
      <c r="C1982" s="7">
        <v>4.68</v>
      </c>
      <c r="D1982" s="7" t="s">
        <v>32</v>
      </c>
      <c r="E1982" s="7" t="s">
        <v>32</v>
      </c>
      <c r="F1982" s="7" t="s">
        <v>99</v>
      </c>
      <c r="G1982" s="7">
        <v>1</v>
      </c>
      <c r="H1982" s="7" t="s">
        <v>32</v>
      </c>
    </row>
    <row r="1983" spans="1:8" ht="14.25" customHeight="1" x14ac:dyDescent="0.3">
      <c r="A1983" s="7" t="s">
        <v>1971</v>
      </c>
      <c r="B1983" s="7">
        <v>21.47</v>
      </c>
      <c r="C1983" s="7">
        <v>4.0199999999999996</v>
      </c>
      <c r="D1983" s="7" t="s">
        <v>39</v>
      </c>
      <c r="E1983" s="7" t="s">
        <v>32</v>
      </c>
      <c r="F1983" s="7" t="s">
        <v>32</v>
      </c>
      <c r="G1983" s="7">
        <v>1</v>
      </c>
      <c r="H1983" s="7" t="s">
        <v>32</v>
      </c>
    </row>
    <row r="1984" spans="1:8" ht="14.25" customHeight="1" x14ac:dyDescent="0.3">
      <c r="A1984" s="7" t="s">
        <v>1966</v>
      </c>
      <c r="B1984" s="7">
        <v>25.9</v>
      </c>
      <c r="C1984" s="7">
        <v>5.12</v>
      </c>
      <c r="D1984" s="7" t="s">
        <v>32</v>
      </c>
      <c r="E1984" s="7" t="s">
        <v>32</v>
      </c>
      <c r="F1984" s="7" t="s">
        <v>99</v>
      </c>
      <c r="G1984" s="7">
        <v>1</v>
      </c>
      <c r="H1984" s="7" t="s">
        <v>32</v>
      </c>
    </row>
    <row r="1985" spans="1:8" ht="14.25" customHeight="1" x14ac:dyDescent="0.3">
      <c r="A1985" s="7" t="s">
        <v>1959</v>
      </c>
      <c r="B1985" s="7">
        <v>20.81</v>
      </c>
      <c r="C1985" s="7">
        <v>5.52</v>
      </c>
      <c r="D1985" s="7" t="s">
        <v>32</v>
      </c>
      <c r="E1985" s="7" t="s">
        <v>32</v>
      </c>
      <c r="F1985" s="7" t="s">
        <v>32</v>
      </c>
      <c r="G1985" s="7" t="s">
        <v>37</v>
      </c>
      <c r="H1985" s="7" t="s">
        <v>32</v>
      </c>
    </row>
    <row r="1986" spans="1:8" ht="14.25" customHeight="1" x14ac:dyDescent="0.3">
      <c r="A1986" s="7" t="s">
        <v>1951</v>
      </c>
      <c r="B1986" s="7">
        <v>25.84</v>
      </c>
      <c r="C1986" s="7">
        <v>5.81</v>
      </c>
      <c r="D1986" s="7" t="s">
        <v>39</v>
      </c>
      <c r="E1986" s="7" t="s">
        <v>32</v>
      </c>
      <c r="F1986" s="7" t="s">
        <v>99</v>
      </c>
      <c r="G1986" s="7">
        <v>1</v>
      </c>
      <c r="H1986" s="7" t="s">
        <v>32</v>
      </c>
    </row>
    <row r="1987" spans="1:8" ht="14.25" customHeight="1" x14ac:dyDescent="0.3">
      <c r="A1987" s="7" t="s">
        <v>1944</v>
      </c>
      <c r="B1987" s="7">
        <v>30.95</v>
      </c>
      <c r="C1987" s="7">
        <v>5.16</v>
      </c>
      <c r="D1987" s="7" t="s">
        <v>32</v>
      </c>
      <c r="E1987" s="7" t="s">
        <v>32</v>
      </c>
      <c r="F1987" s="7" t="s">
        <v>99</v>
      </c>
      <c r="G1987" s="7">
        <v>1</v>
      </c>
      <c r="H1987" s="7" t="s">
        <v>32</v>
      </c>
    </row>
    <row r="1988" spans="1:8" ht="14.25" customHeight="1" x14ac:dyDescent="0.3">
      <c r="A1988" s="7" t="s">
        <v>1938</v>
      </c>
      <c r="B1988" s="7">
        <v>30.54</v>
      </c>
      <c r="C1988" s="7">
        <v>5</v>
      </c>
      <c r="D1988" s="7" t="s">
        <v>32</v>
      </c>
      <c r="E1988" s="7" t="s">
        <v>32</v>
      </c>
      <c r="F1988" s="7" t="s">
        <v>99</v>
      </c>
      <c r="G1988" s="7">
        <v>1</v>
      </c>
      <c r="H1988" s="7" t="s">
        <v>32</v>
      </c>
    </row>
    <row r="1989" spans="1:8" ht="14.25" customHeight="1" x14ac:dyDescent="0.3">
      <c r="A1989" s="7" t="s">
        <v>1932</v>
      </c>
      <c r="B1989" s="7">
        <v>33.914999999999999</v>
      </c>
      <c r="C1989" s="7">
        <v>5.84</v>
      </c>
      <c r="D1989" s="7" t="s">
        <v>39</v>
      </c>
      <c r="E1989" s="7" t="s">
        <v>32</v>
      </c>
      <c r="F1989" s="7" t="s">
        <v>32</v>
      </c>
      <c r="G1989" s="7" t="s">
        <v>37</v>
      </c>
      <c r="H1989" s="7" t="s">
        <v>32</v>
      </c>
    </row>
    <row r="1990" spans="1:8" ht="14.25" customHeight="1" x14ac:dyDescent="0.3">
      <c r="A1990" s="7" t="s">
        <v>1926</v>
      </c>
      <c r="B1990" s="7">
        <v>33.31</v>
      </c>
      <c r="C1990" s="7">
        <v>4.1900000000000004</v>
      </c>
      <c r="D1990" s="7" t="s">
        <v>32</v>
      </c>
      <c r="E1990" s="7" t="s">
        <v>32</v>
      </c>
      <c r="F1990" s="7" t="s">
        <v>99</v>
      </c>
      <c r="G1990" s="7">
        <v>1</v>
      </c>
      <c r="H1990" s="7" t="s">
        <v>32</v>
      </c>
    </row>
    <row r="1991" spans="1:8" ht="14.25" customHeight="1" x14ac:dyDescent="0.3">
      <c r="A1991" s="7" t="s">
        <v>1919</v>
      </c>
      <c r="B1991" s="7">
        <v>25.745000000000001</v>
      </c>
      <c r="C1991" s="7">
        <v>4.62</v>
      </c>
      <c r="D1991" s="7" t="s">
        <v>39</v>
      </c>
      <c r="E1991" s="7" t="s">
        <v>32</v>
      </c>
      <c r="F1991" s="7" t="s">
        <v>32</v>
      </c>
      <c r="G1991" s="7" t="s">
        <v>37</v>
      </c>
      <c r="H1991" s="7" t="s">
        <v>32</v>
      </c>
    </row>
    <row r="1992" spans="1:8" ht="14.25" customHeight="1" x14ac:dyDescent="0.3">
      <c r="A1992" s="7" t="s">
        <v>1912</v>
      </c>
      <c r="B1992" s="7">
        <v>37.1</v>
      </c>
      <c r="C1992" s="7">
        <v>6.24</v>
      </c>
      <c r="D1992" s="7" t="s">
        <v>32</v>
      </c>
      <c r="E1992" s="7" t="s">
        <v>32</v>
      </c>
      <c r="F1992" s="7" t="s">
        <v>32</v>
      </c>
      <c r="G1992" s="7" t="s">
        <v>37</v>
      </c>
      <c r="H1992" s="7" t="s">
        <v>32</v>
      </c>
    </row>
    <row r="1993" spans="1:8" ht="14.25" customHeight="1" x14ac:dyDescent="0.3">
      <c r="A1993" s="7" t="s">
        <v>1907</v>
      </c>
      <c r="B1993" s="7">
        <v>35.435000000000002</v>
      </c>
      <c r="C1993" s="7">
        <v>5.81</v>
      </c>
      <c r="D1993" s="7" t="s">
        <v>32</v>
      </c>
      <c r="E1993" s="7" t="s">
        <v>32</v>
      </c>
      <c r="F1993" s="7" t="s">
        <v>32</v>
      </c>
      <c r="G1993" s="7" t="s">
        <v>37</v>
      </c>
      <c r="H1993" s="7" t="s">
        <v>32</v>
      </c>
    </row>
    <row r="1994" spans="1:8" ht="14.25" customHeight="1" x14ac:dyDescent="0.3">
      <c r="A1994" s="7" t="s">
        <v>1902</v>
      </c>
      <c r="B1994" s="7">
        <v>20.399999999999999</v>
      </c>
      <c r="C1994" s="7">
        <v>4.83</v>
      </c>
      <c r="D1994" s="7" t="s">
        <v>32</v>
      </c>
      <c r="E1994" s="7" t="s">
        <v>32</v>
      </c>
      <c r="F1994" s="7" t="s">
        <v>32</v>
      </c>
      <c r="G1994" s="7" t="s">
        <v>37</v>
      </c>
      <c r="H1994" s="7" t="s">
        <v>32</v>
      </c>
    </row>
    <row r="1995" spans="1:8" ht="14.25" customHeight="1" x14ac:dyDescent="0.3">
      <c r="A1995" s="7" t="s">
        <v>1899</v>
      </c>
      <c r="B1995" s="7">
        <v>42.13</v>
      </c>
      <c r="C1995" s="7">
        <v>5.72</v>
      </c>
      <c r="D1995" s="7" t="s">
        <v>39</v>
      </c>
      <c r="E1995" s="7" t="s">
        <v>32</v>
      </c>
      <c r="F1995" s="7" t="s">
        <v>99</v>
      </c>
      <c r="G1995" s="7">
        <v>1</v>
      </c>
      <c r="H1995" s="7" t="s">
        <v>32</v>
      </c>
    </row>
    <row r="1996" spans="1:8" ht="14.25" customHeight="1" x14ac:dyDescent="0.3">
      <c r="A1996" s="7" t="s">
        <v>1894</v>
      </c>
      <c r="B1996" s="7">
        <v>33.99</v>
      </c>
      <c r="C1996" s="7">
        <v>4.83</v>
      </c>
      <c r="D1996" s="7" t="s">
        <v>39</v>
      </c>
      <c r="E1996" s="7" t="s">
        <v>32</v>
      </c>
      <c r="F1996" s="7" t="s">
        <v>99</v>
      </c>
      <c r="G1996" s="7">
        <v>1</v>
      </c>
      <c r="H1996" s="7" t="s">
        <v>32</v>
      </c>
    </row>
    <row r="1997" spans="1:8" ht="14.25" customHeight="1" x14ac:dyDescent="0.3">
      <c r="A1997" s="7" t="s">
        <v>1891</v>
      </c>
      <c r="B1997" s="7">
        <v>28.594999999999999</v>
      </c>
      <c r="C1997" s="7">
        <v>4.1399999999999997</v>
      </c>
      <c r="D1997" s="7" t="s">
        <v>39</v>
      </c>
      <c r="E1997" s="7" t="s">
        <v>32</v>
      </c>
      <c r="F1997" s="7" t="s">
        <v>99</v>
      </c>
      <c r="G1997" s="7">
        <v>1</v>
      </c>
      <c r="H1997" s="7" t="s">
        <v>32</v>
      </c>
    </row>
    <row r="1998" spans="1:8" ht="14.25" customHeight="1" x14ac:dyDescent="0.3">
      <c r="A1998" s="7" t="s">
        <v>1886</v>
      </c>
      <c r="B1998" s="7">
        <v>20.8</v>
      </c>
      <c r="C1998" s="7">
        <v>4.07</v>
      </c>
      <c r="D1998" s="7" t="s">
        <v>39</v>
      </c>
      <c r="E1998" s="7" t="s">
        <v>32</v>
      </c>
      <c r="F1998" s="7" t="s">
        <v>99</v>
      </c>
      <c r="G1998" s="7">
        <v>1</v>
      </c>
      <c r="H1998" s="7" t="s">
        <v>32</v>
      </c>
    </row>
    <row r="1999" spans="1:8" ht="14.25" customHeight="1" x14ac:dyDescent="0.3">
      <c r="A1999" s="7" t="s">
        <v>1885</v>
      </c>
      <c r="B1999" s="7">
        <v>23.465</v>
      </c>
      <c r="C1999" s="7">
        <v>6.26</v>
      </c>
      <c r="D1999" s="7" t="s">
        <v>39</v>
      </c>
      <c r="E1999" s="7" t="s">
        <v>32</v>
      </c>
      <c r="F1999" s="7" t="s">
        <v>99</v>
      </c>
      <c r="G1999" s="7">
        <v>1</v>
      </c>
      <c r="H1999" s="7" t="s">
        <v>32</v>
      </c>
    </row>
    <row r="2000" spans="1:8" ht="14.25" customHeight="1" x14ac:dyDescent="0.3">
      <c r="A2000" s="7" t="s">
        <v>1884</v>
      </c>
      <c r="B2000" s="7">
        <v>40.185000000000002</v>
      </c>
      <c r="C2000" s="7">
        <v>5.88</v>
      </c>
      <c r="D2000" s="7" t="s">
        <v>39</v>
      </c>
      <c r="E2000" s="7" t="s">
        <v>32</v>
      </c>
      <c r="F2000" s="7" t="s">
        <v>32</v>
      </c>
      <c r="G2000" s="7" t="s">
        <v>37</v>
      </c>
      <c r="H2000" s="7" t="s">
        <v>32</v>
      </c>
    </row>
    <row r="2001" spans="1:8" ht="14.25" customHeight="1" x14ac:dyDescent="0.3">
      <c r="A2001" s="7" t="s">
        <v>1883</v>
      </c>
      <c r="B2001" s="7">
        <v>21.89</v>
      </c>
      <c r="C2001" s="7">
        <v>5.72</v>
      </c>
      <c r="D2001" s="7" t="s">
        <v>39</v>
      </c>
      <c r="E2001" s="7" t="s">
        <v>32</v>
      </c>
      <c r="F2001" s="7" t="s">
        <v>32</v>
      </c>
      <c r="G2001" s="7" t="s">
        <v>37</v>
      </c>
      <c r="H2001" s="7" t="s">
        <v>32</v>
      </c>
    </row>
    <row r="2002" spans="1:8" ht="14.25" customHeight="1" x14ac:dyDescent="0.3">
      <c r="A2002" s="7" t="s">
        <v>1882</v>
      </c>
      <c r="B2002" s="7">
        <v>29.34</v>
      </c>
      <c r="C2002" s="7">
        <v>6.09</v>
      </c>
      <c r="D2002" s="7" t="s">
        <v>39</v>
      </c>
      <c r="E2002" s="7" t="s">
        <v>39</v>
      </c>
      <c r="F2002" s="7" t="s">
        <v>32</v>
      </c>
      <c r="G2002" s="7">
        <v>2</v>
      </c>
      <c r="H2002" s="7" t="s">
        <v>32</v>
      </c>
    </row>
    <row r="2003" spans="1:8" ht="14.25" customHeight="1" x14ac:dyDescent="0.3">
      <c r="A2003" s="7" t="s">
        <v>1881</v>
      </c>
      <c r="B2003" s="7">
        <v>22.61</v>
      </c>
      <c r="C2003" s="7">
        <v>4.25</v>
      </c>
      <c r="D2003" s="7" t="s">
        <v>39</v>
      </c>
      <c r="E2003" s="7" t="s">
        <v>32</v>
      </c>
      <c r="F2003" s="7" t="s">
        <v>32</v>
      </c>
      <c r="G2003" s="7" t="s">
        <v>37</v>
      </c>
      <c r="H2003" s="7" t="s">
        <v>32</v>
      </c>
    </row>
    <row r="2004" spans="1:8" ht="14.25" customHeight="1" x14ac:dyDescent="0.3">
      <c r="A2004" s="7" t="s">
        <v>1880</v>
      </c>
      <c r="B2004" s="7">
        <v>22.23</v>
      </c>
      <c r="C2004" s="7">
        <v>6.09</v>
      </c>
      <c r="D2004" s="7" t="s">
        <v>39</v>
      </c>
      <c r="E2004" s="7" t="s">
        <v>32</v>
      </c>
      <c r="F2004" s="7" t="s">
        <v>32</v>
      </c>
      <c r="G2004" s="7" t="s">
        <v>37</v>
      </c>
      <c r="H2004" s="7" t="s">
        <v>32</v>
      </c>
    </row>
    <row r="2005" spans="1:8" ht="14.25" customHeight="1" x14ac:dyDescent="0.3">
      <c r="A2005" s="7" t="s">
        <v>1879</v>
      </c>
      <c r="B2005" s="7">
        <v>33.4</v>
      </c>
      <c r="C2005" s="7">
        <v>5.51</v>
      </c>
      <c r="D2005" s="7" t="s">
        <v>32</v>
      </c>
      <c r="E2005" s="7" t="s">
        <v>32</v>
      </c>
      <c r="F2005" s="7" t="s">
        <v>32</v>
      </c>
      <c r="G2005" s="7" t="s">
        <v>37</v>
      </c>
      <c r="H2005" s="7" t="s">
        <v>32</v>
      </c>
    </row>
    <row r="2006" spans="1:8" ht="14.25" customHeight="1" x14ac:dyDescent="0.3">
      <c r="A2006" s="7" t="s">
        <v>1875</v>
      </c>
      <c r="B2006" s="7">
        <v>33.11</v>
      </c>
      <c r="C2006" s="7">
        <v>5.63</v>
      </c>
      <c r="D2006" s="7" t="s">
        <v>32</v>
      </c>
      <c r="E2006" s="7" t="s">
        <v>32</v>
      </c>
      <c r="F2006" s="7" t="s">
        <v>32</v>
      </c>
      <c r="G2006" s="7" t="s">
        <v>37</v>
      </c>
      <c r="H2006" s="7" t="s">
        <v>32</v>
      </c>
    </row>
    <row r="2007" spans="1:8" ht="14.25" customHeight="1" x14ac:dyDescent="0.3">
      <c r="A2007" s="7" t="s">
        <v>1869</v>
      </c>
      <c r="B2007" s="7">
        <v>16.815000000000001</v>
      </c>
      <c r="C2007" s="7">
        <v>5.29</v>
      </c>
      <c r="D2007" s="7" t="s">
        <v>39</v>
      </c>
      <c r="E2007" s="7" t="s">
        <v>32</v>
      </c>
      <c r="F2007" s="7" t="s">
        <v>32</v>
      </c>
      <c r="G2007" s="7" t="s">
        <v>37</v>
      </c>
      <c r="H2007" s="7" t="s">
        <v>32</v>
      </c>
    </row>
    <row r="2008" spans="1:8" ht="14.25" customHeight="1" x14ac:dyDescent="0.3">
      <c r="A2008" s="7" t="s">
        <v>1864</v>
      </c>
      <c r="B2008" s="7">
        <v>25.61</v>
      </c>
      <c r="C2008" s="7">
        <v>4</v>
      </c>
      <c r="D2008" s="7" t="s">
        <v>32</v>
      </c>
      <c r="E2008" s="7" t="s">
        <v>32</v>
      </c>
      <c r="F2008" s="7" t="s">
        <v>99</v>
      </c>
      <c r="G2008" s="7">
        <v>1</v>
      </c>
      <c r="H2008" s="7" t="s">
        <v>32</v>
      </c>
    </row>
    <row r="2009" spans="1:8" ht="14.25" customHeight="1" x14ac:dyDescent="0.3">
      <c r="A2009" s="7" t="s">
        <v>1859</v>
      </c>
      <c r="B2009" s="7">
        <v>25.8</v>
      </c>
      <c r="C2009" s="7">
        <v>5.49</v>
      </c>
      <c r="D2009" s="7" t="s">
        <v>32</v>
      </c>
      <c r="E2009" s="7" t="s">
        <v>32</v>
      </c>
      <c r="F2009" s="7" t="s">
        <v>32</v>
      </c>
      <c r="G2009" s="7" t="s">
        <v>37</v>
      </c>
      <c r="H2009" s="7" t="s">
        <v>32</v>
      </c>
    </row>
    <row r="2010" spans="1:8" ht="14.25" customHeight="1" x14ac:dyDescent="0.3">
      <c r="A2010" s="7" t="s">
        <v>1854</v>
      </c>
      <c r="B2010" s="7">
        <v>27.39</v>
      </c>
      <c r="C2010" s="7">
        <v>5.34</v>
      </c>
      <c r="D2010" s="7" t="s">
        <v>32</v>
      </c>
      <c r="E2010" s="7" t="s">
        <v>32</v>
      </c>
      <c r="F2010" s="7" t="s">
        <v>32</v>
      </c>
      <c r="G2010" s="7" t="s">
        <v>37</v>
      </c>
      <c r="H2010" s="7" t="s">
        <v>32</v>
      </c>
    </row>
    <row r="2011" spans="1:8" ht="14.25" customHeight="1" x14ac:dyDescent="0.3">
      <c r="A2011" s="7" t="s">
        <v>1849</v>
      </c>
      <c r="B2011" s="7">
        <v>17.03</v>
      </c>
      <c r="C2011" s="7">
        <v>4.12</v>
      </c>
      <c r="D2011" s="7" t="s">
        <v>32</v>
      </c>
      <c r="E2011" s="7" t="s">
        <v>32</v>
      </c>
      <c r="F2011" s="7" t="s">
        <v>32</v>
      </c>
      <c r="G2011" s="7">
        <v>1</v>
      </c>
      <c r="H2011" s="7" t="s">
        <v>32</v>
      </c>
    </row>
    <row r="2012" spans="1:8" ht="14.25" customHeight="1" x14ac:dyDescent="0.3">
      <c r="A2012" s="7" t="s">
        <v>1844</v>
      </c>
      <c r="B2012" s="7">
        <v>23.75</v>
      </c>
      <c r="C2012" s="7">
        <v>5.49</v>
      </c>
      <c r="D2012" s="7" t="s">
        <v>39</v>
      </c>
      <c r="E2012" s="7" t="s">
        <v>32</v>
      </c>
      <c r="F2012" s="7" t="s">
        <v>32</v>
      </c>
      <c r="G2012" s="7" t="s">
        <v>37</v>
      </c>
      <c r="H2012" s="7" t="s">
        <v>32</v>
      </c>
    </row>
    <row r="2013" spans="1:8" ht="14.25" customHeight="1" x14ac:dyDescent="0.3">
      <c r="A2013" s="7" t="s">
        <v>1838</v>
      </c>
      <c r="B2013" s="7">
        <v>26.03</v>
      </c>
      <c r="C2013" s="7">
        <v>5.1100000000000003</v>
      </c>
      <c r="D2013" s="7" t="s">
        <v>39</v>
      </c>
      <c r="E2013" s="7" t="s">
        <v>32</v>
      </c>
      <c r="F2013" s="7" t="s">
        <v>32</v>
      </c>
      <c r="G2013" s="7">
        <v>1</v>
      </c>
      <c r="H2013" s="7" t="s">
        <v>32</v>
      </c>
    </row>
    <row r="2014" spans="1:8" ht="14.25" customHeight="1" x14ac:dyDescent="0.3">
      <c r="A2014" s="7" t="s">
        <v>1832</v>
      </c>
      <c r="B2014" s="7">
        <v>16.079999999999998</v>
      </c>
      <c r="C2014" s="7">
        <v>5.94</v>
      </c>
      <c r="D2014" s="7" t="s">
        <v>32</v>
      </c>
      <c r="E2014" s="7" t="s">
        <v>32</v>
      </c>
      <c r="F2014" s="7" t="s">
        <v>32</v>
      </c>
      <c r="G2014" s="7" t="s">
        <v>37</v>
      </c>
      <c r="H2014" s="7" t="s">
        <v>32</v>
      </c>
    </row>
    <row r="2015" spans="1:8" ht="14.25" customHeight="1" x14ac:dyDescent="0.3">
      <c r="A2015" s="7" t="s">
        <v>1826</v>
      </c>
      <c r="B2015" s="7">
        <v>30.875</v>
      </c>
      <c r="C2015" s="7">
        <v>5.54</v>
      </c>
      <c r="D2015" s="7" t="s">
        <v>32</v>
      </c>
      <c r="E2015" s="7" t="s">
        <v>32</v>
      </c>
      <c r="F2015" s="7" t="s">
        <v>32</v>
      </c>
      <c r="G2015" s="7" t="s">
        <v>37</v>
      </c>
      <c r="H2015" s="7" t="s">
        <v>32</v>
      </c>
    </row>
    <row r="2016" spans="1:8" ht="14.25" customHeight="1" x14ac:dyDescent="0.3">
      <c r="A2016" s="7" t="s">
        <v>1821</v>
      </c>
      <c r="B2016" s="7">
        <v>31.79</v>
      </c>
      <c r="C2016" s="7">
        <v>7.09</v>
      </c>
      <c r="D2016" s="7" t="s">
        <v>32</v>
      </c>
      <c r="E2016" s="7" t="s">
        <v>32</v>
      </c>
      <c r="F2016" s="7" t="s">
        <v>32</v>
      </c>
      <c r="G2016" s="7" t="s">
        <v>37</v>
      </c>
      <c r="H2016" s="7" t="s">
        <v>32</v>
      </c>
    </row>
    <row r="2017" spans="1:8" ht="14.25" customHeight="1" x14ac:dyDescent="0.3">
      <c r="A2017" s="7" t="s">
        <v>1816</v>
      </c>
      <c r="B2017" s="7">
        <v>28.48</v>
      </c>
      <c r="C2017" s="7">
        <v>6.22</v>
      </c>
      <c r="D2017" s="7" t="s">
        <v>39</v>
      </c>
      <c r="E2017" s="7" t="s">
        <v>32</v>
      </c>
      <c r="F2017" s="7" t="s">
        <v>99</v>
      </c>
      <c r="G2017" s="7">
        <v>1</v>
      </c>
      <c r="H2017" s="7" t="s">
        <v>32</v>
      </c>
    </row>
    <row r="2018" spans="1:8" ht="14.25" customHeight="1" x14ac:dyDescent="0.3">
      <c r="A2018" s="7" t="s">
        <v>1810</v>
      </c>
      <c r="B2018" s="7">
        <v>26.6</v>
      </c>
      <c r="C2018" s="7">
        <v>4.33</v>
      </c>
      <c r="D2018" s="7" t="s">
        <v>32</v>
      </c>
      <c r="E2018" s="7" t="s">
        <v>32</v>
      </c>
      <c r="F2018" s="7" t="s">
        <v>32</v>
      </c>
      <c r="G2018" s="7">
        <v>1</v>
      </c>
      <c r="H2018" s="7" t="s">
        <v>32</v>
      </c>
    </row>
    <row r="2019" spans="1:8" ht="14.25" customHeight="1" x14ac:dyDescent="0.3">
      <c r="A2019" s="7" t="s">
        <v>1804</v>
      </c>
      <c r="B2019" s="7">
        <v>25.27</v>
      </c>
      <c r="C2019" s="7">
        <v>5.83</v>
      </c>
      <c r="D2019" s="7" t="s">
        <v>32</v>
      </c>
      <c r="E2019" s="7" t="s">
        <v>32</v>
      </c>
      <c r="F2019" s="7" t="s">
        <v>32</v>
      </c>
      <c r="G2019" s="7">
        <v>1</v>
      </c>
      <c r="H2019" s="7" t="s">
        <v>32</v>
      </c>
    </row>
    <row r="2020" spans="1:8" ht="14.25" customHeight="1" x14ac:dyDescent="0.3">
      <c r="A2020" s="7" t="s">
        <v>1799</v>
      </c>
      <c r="B2020" s="7">
        <v>34.484999999999999</v>
      </c>
      <c r="C2020" s="7">
        <v>4.7</v>
      </c>
      <c r="D2020" s="7" t="s">
        <v>39</v>
      </c>
      <c r="E2020" s="7" t="s">
        <v>32</v>
      </c>
      <c r="F2020" s="7" t="s">
        <v>99</v>
      </c>
      <c r="G2020" s="7">
        <v>1</v>
      </c>
      <c r="H2020" s="7" t="s">
        <v>32</v>
      </c>
    </row>
    <row r="2021" spans="1:8" ht="14.25" customHeight="1" x14ac:dyDescent="0.3">
      <c r="A2021" s="7" t="s">
        <v>1795</v>
      </c>
      <c r="B2021" s="7">
        <v>15.57</v>
      </c>
      <c r="C2021" s="7">
        <v>4.07</v>
      </c>
      <c r="D2021" s="7" t="s">
        <v>39</v>
      </c>
      <c r="E2021" s="7" t="s">
        <v>32</v>
      </c>
      <c r="F2021" s="7" t="s">
        <v>32</v>
      </c>
      <c r="G2021" s="7">
        <v>1</v>
      </c>
      <c r="H2021" s="7" t="s">
        <v>32</v>
      </c>
    </row>
    <row r="2022" spans="1:8" ht="14.25" customHeight="1" x14ac:dyDescent="0.3">
      <c r="A2022" s="7" t="s">
        <v>1789</v>
      </c>
      <c r="B2022" s="7">
        <v>30.36</v>
      </c>
      <c r="C2022" s="7">
        <v>9.39</v>
      </c>
      <c r="D2022" s="7" t="s">
        <v>32</v>
      </c>
      <c r="E2022" s="7" t="s">
        <v>32</v>
      </c>
      <c r="F2022" s="7" t="s">
        <v>32</v>
      </c>
      <c r="G2022" s="7" t="s">
        <v>37</v>
      </c>
      <c r="H2022" s="7" t="s">
        <v>32</v>
      </c>
    </row>
    <row r="2023" spans="1:8" ht="14.25" customHeight="1" x14ac:dyDescent="0.3">
      <c r="A2023" s="7" t="s">
        <v>1782</v>
      </c>
      <c r="B2023" s="7">
        <v>19.37</v>
      </c>
      <c r="C2023" s="7">
        <v>4.18</v>
      </c>
      <c r="D2023" s="7" t="s">
        <v>32</v>
      </c>
      <c r="E2023" s="7" t="s">
        <v>32</v>
      </c>
      <c r="F2023" s="7" t="s">
        <v>32</v>
      </c>
      <c r="G2023" s="7" t="s">
        <v>37</v>
      </c>
      <c r="H2023" s="7" t="s">
        <v>32</v>
      </c>
    </row>
    <row r="2024" spans="1:8" ht="14.25" customHeight="1" x14ac:dyDescent="0.3">
      <c r="A2024" s="7" t="s">
        <v>1778</v>
      </c>
      <c r="B2024" s="7">
        <v>16.71</v>
      </c>
      <c r="C2024" s="7">
        <v>4.18</v>
      </c>
      <c r="D2024" s="7" t="s">
        <v>32</v>
      </c>
      <c r="E2024" s="7" t="s">
        <v>32</v>
      </c>
      <c r="F2024" s="7" t="s">
        <v>32</v>
      </c>
      <c r="G2024" s="7">
        <v>1</v>
      </c>
      <c r="H2024" s="7" t="s">
        <v>32</v>
      </c>
    </row>
    <row r="2025" spans="1:8" ht="14.25" customHeight="1" x14ac:dyDescent="0.3">
      <c r="A2025" s="7" t="s">
        <v>1774</v>
      </c>
      <c r="B2025" s="7">
        <v>24.1</v>
      </c>
      <c r="C2025" s="7">
        <v>4.4000000000000004</v>
      </c>
      <c r="D2025" s="7" t="s">
        <v>39</v>
      </c>
      <c r="E2025" s="7" t="s">
        <v>32</v>
      </c>
      <c r="F2025" s="7" t="s">
        <v>32</v>
      </c>
      <c r="G2025" s="7">
        <v>1</v>
      </c>
      <c r="H2025" s="7" t="s">
        <v>32</v>
      </c>
    </row>
    <row r="2026" spans="1:8" ht="14.25" customHeight="1" x14ac:dyDescent="0.3">
      <c r="A2026" s="7" t="s">
        <v>1769</v>
      </c>
      <c r="B2026" s="7">
        <v>29.77</v>
      </c>
      <c r="C2026" s="7">
        <v>9.9</v>
      </c>
      <c r="D2026" s="7" t="s">
        <v>32</v>
      </c>
      <c r="E2026" s="7" t="s">
        <v>32</v>
      </c>
      <c r="F2026" s="7" t="s">
        <v>32</v>
      </c>
      <c r="G2026" s="7" t="s">
        <v>37</v>
      </c>
      <c r="H2026" s="7" t="s">
        <v>32</v>
      </c>
    </row>
    <row r="2027" spans="1:8" ht="14.25" customHeight="1" x14ac:dyDescent="0.3">
      <c r="A2027" s="7" t="s">
        <v>1764</v>
      </c>
      <c r="B2027" s="7">
        <v>46.53</v>
      </c>
      <c r="C2027" s="7">
        <v>4.84</v>
      </c>
      <c r="D2027" s="7" t="s">
        <v>39</v>
      </c>
      <c r="E2027" s="7" t="s">
        <v>32</v>
      </c>
      <c r="F2027" s="7" t="s">
        <v>32</v>
      </c>
      <c r="G2027" s="7" t="s">
        <v>37</v>
      </c>
      <c r="H2027" s="7" t="s">
        <v>32</v>
      </c>
    </row>
    <row r="2028" spans="1:8" ht="14.25" customHeight="1" x14ac:dyDescent="0.3">
      <c r="A2028" s="7" t="s">
        <v>1759</v>
      </c>
      <c r="B2028" s="7">
        <v>23.4</v>
      </c>
      <c r="C2028" s="7">
        <v>5.53</v>
      </c>
      <c r="D2028" s="7" t="s">
        <v>32</v>
      </c>
      <c r="E2028" s="7" t="s">
        <v>32</v>
      </c>
      <c r="F2028" s="7" t="s">
        <v>99</v>
      </c>
      <c r="G2028" s="7">
        <v>1</v>
      </c>
      <c r="H2028" s="7" t="s">
        <v>32</v>
      </c>
    </row>
    <row r="2029" spans="1:8" ht="14.25" customHeight="1" x14ac:dyDescent="0.3">
      <c r="A2029" s="7" t="s">
        <v>1751</v>
      </c>
      <c r="B2029" s="7">
        <v>30</v>
      </c>
      <c r="C2029" s="7">
        <v>4.33</v>
      </c>
      <c r="D2029" s="7" t="s">
        <v>39</v>
      </c>
      <c r="E2029" s="7" t="s">
        <v>32</v>
      </c>
      <c r="F2029" s="7" t="s">
        <v>32</v>
      </c>
      <c r="G2029" s="7" t="s">
        <v>37</v>
      </c>
      <c r="H2029" s="7" t="s">
        <v>32</v>
      </c>
    </row>
    <row r="2030" spans="1:8" ht="14.25" customHeight="1" x14ac:dyDescent="0.3">
      <c r="A2030" s="7" t="s">
        <v>1745</v>
      </c>
      <c r="B2030" s="7">
        <v>29.15</v>
      </c>
      <c r="C2030" s="7">
        <v>4.91</v>
      </c>
      <c r="D2030" s="7" t="s">
        <v>39</v>
      </c>
      <c r="E2030" s="7" t="s">
        <v>32</v>
      </c>
      <c r="F2030" s="7" t="s">
        <v>32</v>
      </c>
      <c r="G2030" s="7" t="s">
        <v>37</v>
      </c>
      <c r="H2030" s="7" t="s">
        <v>32</v>
      </c>
    </row>
    <row r="2031" spans="1:8" ht="14.25" customHeight="1" x14ac:dyDescent="0.3">
      <c r="A2031" s="7" t="s">
        <v>1740</v>
      </c>
      <c r="B2031" s="7">
        <v>34.865000000000002</v>
      </c>
      <c r="C2031" s="7">
        <v>4.8</v>
      </c>
      <c r="D2031" s="7" t="s">
        <v>32</v>
      </c>
      <c r="E2031" s="7" t="s">
        <v>32</v>
      </c>
      <c r="F2031" s="7" t="s">
        <v>32</v>
      </c>
      <c r="G2031" s="7" t="s">
        <v>37</v>
      </c>
      <c r="H2031" s="7" t="s">
        <v>32</v>
      </c>
    </row>
    <row r="2032" spans="1:8" ht="14.25" customHeight="1" x14ac:dyDescent="0.3">
      <c r="A2032" s="7" t="s">
        <v>1735</v>
      </c>
      <c r="B2032" s="7">
        <v>28.12</v>
      </c>
      <c r="C2032" s="7">
        <v>5.55</v>
      </c>
      <c r="D2032" s="7" t="s">
        <v>39</v>
      </c>
      <c r="E2032" s="7" t="s">
        <v>39</v>
      </c>
      <c r="F2032" s="7" t="s">
        <v>32</v>
      </c>
      <c r="G2032" s="7">
        <v>2</v>
      </c>
      <c r="H2032" s="7" t="s">
        <v>32</v>
      </c>
    </row>
    <row r="2033" spans="1:8" ht="14.25" customHeight="1" x14ac:dyDescent="0.3">
      <c r="A2033" s="7" t="s">
        <v>1729</v>
      </c>
      <c r="B2033" s="7">
        <v>29.45</v>
      </c>
      <c r="C2033" s="7">
        <v>5.24</v>
      </c>
      <c r="D2033" s="7" t="s">
        <v>39</v>
      </c>
      <c r="E2033" s="7" t="s">
        <v>32</v>
      </c>
      <c r="F2033" s="7" t="s">
        <v>32</v>
      </c>
      <c r="G2033" s="7" t="s">
        <v>37</v>
      </c>
      <c r="H2033" s="7" t="s">
        <v>32</v>
      </c>
    </row>
    <row r="2034" spans="1:8" ht="14.25" customHeight="1" x14ac:dyDescent="0.3">
      <c r="A2034" s="7" t="s">
        <v>1723</v>
      </c>
      <c r="B2034" s="7">
        <v>27.94</v>
      </c>
      <c r="C2034" s="7">
        <v>6.08</v>
      </c>
      <c r="D2034" s="7" t="s">
        <v>32</v>
      </c>
      <c r="E2034" s="7" t="s">
        <v>32</v>
      </c>
      <c r="F2034" s="7" t="s">
        <v>99</v>
      </c>
      <c r="G2034" s="7">
        <v>1</v>
      </c>
      <c r="H2034" s="7" t="s">
        <v>32</v>
      </c>
    </row>
    <row r="2035" spans="1:8" ht="14.25" customHeight="1" x14ac:dyDescent="0.3">
      <c r="A2035" s="7" t="s">
        <v>1718</v>
      </c>
      <c r="B2035" s="7">
        <v>27.2</v>
      </c>
      <c r="C2035" s="7">
        <v>5.83</v>
      </c>
      <c r="D2035" s="7" t="s">
        <v>32</v>
      </c>
      <c r="E2035" s="7" t="s">
        <v>32</v>
      </c>
      <c r="F2035" s="7" t="s">
        <v>99</v>
      </c>
      <c r="G2035" s="7">
        <v>1</v>
      </c>
      <c r="H2035" s="7" t="s">
        <v>32</v>
      </c>
    </row>
    <row r="2036" spans="1:8" ht="14.25" customHeight="1" x14ac:dyDescent="0.3">
      <c r="A2036" s="7" t="s">
        <v>1713</v>
      </c>
      <c r="B2036" s="7">
        <v>33.344999999999999</v>
      </c>
      <c r="C2036" s="7">
        <v>4.29</v>
      </c>
      <c r="D2036" s="7" t="s">
        <v>32</v>
      </c>
      <c r="E2036" s="7" t="s">
        <v>32</v>
      </c>
      <c r="F2036" s="7" t="s">
        <v>32</v>
      </c>
      <c r="G2036" s="7">
        <v>1</v>
      </c>
      <c r="H2036" s="7" t="s">
        <v>32</v>
      </c>
    </row>
    <row r="2037" spans="1:8" ht="14.25" customHeight="1" x14ac:dyDescent="0.3">
      <c r="A2037" s="7" t="s">
        <v>1710</v>
      </c>
      <c r="B2037" s="7">
        <v>29.925000000000001</v>
      </c>
      <c r="C2037" s="7">
        <v>5.3</v>
      </c>
      <c r="D2037" s="7" t="s">
        <v>32</v>
      </c>
      <c r="E2037" s="7" t="s">
        <v>32</v>
      </c>
      <c r="F2037" s="7" t="s">
        <v>32</v>
      </c>
      <c r="G2037" s="7">
        <v>1</v>
      </c>
      <c r="H2037" s="7" t="s">
        <v>32</v>
      </c>
    </row>
    <row r="2038" spans="1:8" ht="14.25" customHeight="1" x14ac:dyDescent="0.3">
      <c r="A2038" s="7" t="s">
        <v>1705</v>
      </c>
      <c r="B2038" s="7">
        <v>24.225000000000001</v>
      </c>
      <c r="C2038" s="7">
        <v>4.42</v>
      </c>
      <c r="D2038" s="7" t="s">
        <v>32</v>
      </c>
      <c r="E2038" s="7" t="s">
        <v>32</v>
      </c>
      <c r="F2038" s="7" t="s">
        <v>32</v>
      </c>
      <c r="G2038" s="7">
        <v>1</v>
      </c>
      <c r="H2038" s="7" t="s">
        <v>32</v>
      </c>
    </row>
    <row r="2039" spans="1:8" ht="14.25" customHeight="1" x14ac:dyDescent="0.3">
      <c r="A2039" s="7" t="s">
        <v>1701</v>
      </c>
      <c r="B2039" s="7">
        <v>29.68</v>
      </c>
      <c r="C2039" s="7">
        <v>5.68</v>
      </c>
      <c r="D2039" s="7" t="s">
        <v>32</v>
      </c>
      <c r="E2039" s="7" t="s">
        <v>39</v>
      </c>
      <c r="F2039" s="7" t="s">
        <v>32</v>
      </c>
      <c r="G2039" s="7">
        <v>1</v>
      </c>
      <c r="H2039" s="7" t="s">
        <v>32</v>
      </c>
    </row>
    <row r="2040" spans="1:8" ht="14.25" customHeight="1" x14ac:dyDescent="0.3">
      <c r="A2040" s="7" t="s">
        <v>1695</v>
      </c>
      <c r="B2040" s="7">
        <v>20.614999999999998</v>
      </c>
      <c r="C2040" s="7">
        <v>6.05</v>
      </c>
      <c r="D2040" s="7" t="s">
        <v>32</v>
      </c>
      <c r="E2040" s="7" t="s">
        <v>32</v>
      </c>
      <c r="F2040" s="7" t="s">
        <v>99</v>
      </c>
      <c r="G2040" s="7">
        <v>1</v>
      </c>
      <c r="H2040" s="7" t="s">
        <v>32</v>
      </c>
    </row>
    <row r="2041" spans="1:8" ht="14.25" customHeight="1" x14ac:dyDescent="0.3">
      <c r="A2041" s="7" t="s">
        <v>1690</v>
      </c>
      <c r="B2041" s="7">
        <v>32.119999999999997</v>
      </c>
      <c r="C2041" s="7">
        <v>5.33</v>
      </c>
      <c r="D2041" s="7" t="s">
        <v>32</v>
      </c>
      <c r="E2041" s="7" t="s">
        <v>39</v>
      </c>
      <c r="F2041" s="7" t="s">
        <v>32</v>
      </c>
      <c r="G2041" s="7">
        <v>1</v>
      </c>
      <c r="H2041" s="7" t="s">
        <v>32</v>
      </c>
    </row>
    <row r="2042" spans="1:8" ht="14.25" customHeight="1" x14ac:dyDescent="0.3">
      <c r="A2042" s="7" t="s">
        <v>1684</v>
      </c>
      <c r="B2042" s="7">
        <v>27.36</v>
      </c>
      <c r="C2042" s="7">
        <v>6.22</v>
      </c>
      <c r="D2042" s="7" t="s">
        <v>32</v>
      </c>
      <c r="E2042" s="7" t="s">
        <v>32</v>
      </c>
      <c r="F2042" s="7" t="s">
        <v>32</v>
      </c>
      <c r="G2042" s="7" t="s">
        <v>37</v>
      </c>
      <c r="H2042" s="7" t="s">
        <v>32</v>
      </c>
    </row>
    <row r="2043" spans="1:8" ht="14.25" customHeight="1" x14ac:dyDescent="0.3">
      <c r="A2043" s="7" t="s">
        <v>1678</v>
      </c>
      <c r="B2043" s="7">
        <v>17.385000000000002</v>
      </c>
      <c r="C2043" s="7">
        <v>5.84</v>
      </c>
      <c r="D2043" s="7" t="s">
        <v>32</v>
      </c>
      <c r="E2043" s="7" t="s">
        <v>32</v>
      </c>
      <c r="F2043" s="7" t="s">
        <v>32</v>
      </c>
      <c r="G2043" s="7" t="s">
        <v>37</v>
      </c>
      <c r="H2043" s="7" t="s">
        <v>32</v>
      </c>
    </row>
    <row r="2044" spans="1:8" ht="14.25" customHeight="1" x14ac:dyDescent="0.3">
      <c r="A2044" s="7" t="s">
        <v>1668</v>
      </c>
      <c r="B2044" s="7">
        <v>30.13</v>
      </c>
      <c r="C2044" s="7">
        <v>5.71</v>
      </c>
      <c r="D2044" s="7" t="s">
        <v>32</v>
      </c>
      <c r="E2044" s="7" t="s">
        <v>39</v>
      </c>
      <c r="F2044" s="7" t="s">
        <v>32</v>
      </c>
      <c r="G2044" s="7">
        <v>1</v>
      </c>
      <c r="H2044" s="7" t="s">
        <v>32</v>
      </c>
    </row>
    <row r="2045" spans="1:8" ht="14.25" customHeight="1" x14ac:dyDescent="0.3">
      <c r="A2045" s="7" t="s">
        <v>1663</v>
      </c>
      <c r="B2045" s="7">
        <v>25.44</v>
      </c>
      <c r="C2045" s="7">
        <v>6.04</v>
      </c>
      <c r="D2045" s="7" t="s">
        <v>39</v>
      </c>
      <c r="E2045" s="7" t="s">
        <v>32</v>
      </c>
      <c r="F2045" s="7" t="s">
        <v>99</v>
      </c>
      <c r="G2045" s="7">
        <v>1</v>
      </c>
      <c r="H2045" s="7" t="s">
        <v>32</v>
      </c>
    </row>
    <row r="2046" spans="1:8" ht="14.25" customHeight="1" x14ac:dyDescent="0.3">
      <c r="A2046" s="7" t="s">
        <v>1655</v>
      </c>
      <c r="B2046" s="7">
        <v>39.805</v>
      </c>
      <c r="C2046" s="7">
        <v>4.38</v>
      </c>
      <c r="D2046" s="7" t="s">
        <v>32</v>
      </c>
      <c r="E2046" s="7" t="s">
        <v>39</v>
      </c>
      <c r="F2046" s="7" t="s">
        <v>32</v>
      </c>
      <c r="G2046" s="7">
        <v>1</v>
      </c>
      <c r="H2046" s="7" t="s">
        <v>32</v>
      </c>
    </row>
    <row r="2047" spans="1:8" ht="14.25" customHeight="1" x14ac:dyDescent="0.3">
      <c r="A2047" s="7" t="s">
        <v>1653</v>
      </c>
      <c r="B2047" s="7">
        <v>30.4</v>
      </c>
      <c r="C2047" s="7">
        <v>5.56</v>
      </c>
      <c r="D2047" s="7" t="s">
        <v>39</v>
      </c>
      <c r="E2047" s="7" t="s">
        <v>39</v>
      </c>
      <c r="F2047" s="7" t="s">
        <v>32</v>
      </c>
      <c r="G2047" s="7">
        <v>1</v>
      </c>
      <c r="H2047" s="7" t="s">
        <v>32</v>
      </c>
    </row>
    <row r="2048" spans="1:8" ht="14.25" customHeight="1" x14ac:dyDescent="0.3">
      <c r="A2048" s="7" t="s">
        <v>1647</v>
      </c>
      <c r="B2048" s="7">
        <v>23.18</v>
      </c>
      <c r="C2048" s="7">
        <v>4.24</v>
      </c>
      <c r="D2048" s="7" t="s">
        <v>32</v>
      </c>
      <c r="E2048" s="7" t="s">
        <v>39</v>
      </c>
      <c r="F2048" s="7" t="s">
        <v>32</v>
      </c>
      <c r="G2048" s="7">
        <v>1</v>
      </c>
      <c r="H2048" s="7" t="s">
        <v>32</v>
      </c>
    </row>
    <row r="2049" spans="1:8" ht="14.25" customHeight="1" x14ac:dyDescent="0.3">
      <c r="A2049" s="7" t="s">
        <v>1642</v>
      </c>
      <c r="B2049" s="7">
        <v>39.615000000000002</v>
      </c>
      <c r="C2049" s="7">
        <v>6.32</v>
      </c>
      <c r="D2049" s="7" t="s">
        <v>32</v>
      </c>
      <c r="E2049" s="7" t="s">
        <v>32</v>
      </c>
      <c r="F2049" s="7" t="s">
        <v>99</v>
      </c>
      <c r="G2049" s="7">
        <v>1</v>
      </c>
      <c r="H2049" s="7" t="s">
        <v>32</v>
      </c>
    </row>
    <row r="2050" spans="1:8" ht="14.25" customHeight="1" x14ac:dyDescent="0.3">
      <c r="A2050" s="7" t="s">
        <v>1637</v>
      </c>
      <c r="B2050" s="7">
        <v>30.59</v>
      </c>
      <c r="C2050" s="7">
        <v>6.3</v>
      </c>
      <c r="D2050" s="7" t="s">
        <v>39</v>
      </c>
      <c r="E2050" s="7" t="s">
        <v>32</v>
      </c>
      <c r="F2050" s="7" t="s">
        <v>99</v>
      </c>
      <c r="G2050" s="7">
        <v>1</v>
      </c>
      <c r="H2050" s="7" t="s">
        <v>32</v>
      </c>
    </row>
    <row r="2051" spans="1:8" ht="14.25" customHeight="1" x14ac:dyDescent="0.3">
      <c r="A2051" s="7" t="s">
        <v>1632</v>
      </c>
      <c r="B2051" s="7">
        <v>16.72</v>
      </c>
      <c r="C2051" s="7">
        <v>4.38</v>
      </c>
      <c r="D2051" s="7" t="s">
        <v>39</v>
      </c>
      <c r="E2051" s="7" t="s">
        <v>32</v>
      </c>
      <c r="F2051" s="7" t="s">
        <v>32</v>
      </c>
      <c r="G2051" s="7">
        <v>1</v>
      </c>
      <c r="H2051" s="7" t="s">
        <v>32</v>
      </c>
    </row>
    <row r="2052" spans="1:8" ht="14.25" customHeight="1" x14ac:dyDescent="0.3">
      <c r="A2052" s="7" t="s">
        <v>1623</v>
      </c>
      <c r="B2052" s="7">
        <v>26.22</v>
      </c>
      <c r="C2052" s="7">
        <v>4.6500000000000004</v>
      </c>
      <c r="D2052" s="7" t="s">
        <v>39</v>
      </c>
      <c r="E2052" s="7" t="s">
        <v>32</v>
      </c>
      <c r="F2052" s="7" t="s">
        <v>99</v>
      </c>
      <c r="G2052" s="7">
        <v>1</v>
      </c>
      <c r="H2052" s="7" t="s">
        <v>32</v>
      </c>
    </row>
    <row r="2053" spans="1:8" ht="14.25" customHeight="1" x14ac:dyDescent="0.3">
      <c r="A2053" s="7" t="s">
        <v>1615</v>
      </c>
      <c r="B2053" s="7">
        <v>31.824999999999999</v>
      </c>
      <c r="C2053" s="7">
        <v>4.7</v>
      </c>
      <c r="D2053" s="7" t="s">
        <v>32</v>
      </c>
      <c r="E2053" s="7" t="s">
        <v>32</v>
      </c>
      <c r="F2053" s="7" t="s">
        <v>99</v>
      </c>
      <c r="G2053" s="7">
        <v>1</v>
      </c>
      <c r="H2053" s="7" t="s">
        <v>32</v>
      </c>
    </row>
    <row r="2054" spans="1:8" ht="14.25" customHeight="1" x14ac:dyDescent="0.3">
      <c r="A2054" s="7" t="s">
        <v>1607</v>
      </c>
      <c r="B2054" s="7">
        <v>25.745000000000001</v>
      </c>
      <c r="C2054" s="7">
        <v>4.34</v>
      </c>
      <c r="D2054" s="7" t="s">
        <v>32</v>
      </c>
      <c r="E2054" s="7" t="s">
        <v>32</v>
      </c>
      <c r="F2054" s="7" t="s">
        <v>99</v>
      </c>
      <c r="G2054" s="7">
        <v>1</v>
      </c>
      <c r="H2054" s="7" t="s">
        <v>32</v>
      </c>
    </row>
    <row r="2055" spans="1:8" ht="14.25" customHeight="1" x14ac:dyDescent="0.3">
      <c r="A2055" s="7" t="s">
        <v>1596</v>
      </c>
      <c r="B2055" s="7">
        <v>24.605</v>
      </c>
      <c r="C2055" s="7">
        <v>5.62</v>
      </c>
      <c r="D2055" s="7" t="s">
        <v>32</v>
      </c>
      <c r="E2055" s="7" t="s">
        <v>32</v>
      </c>
      <c r="F2055" s="7" t="s">
        <v>99</v>
      </c>
      <c r="G2055" s="7">
        <v>1</v>
      </c>
      <c r="H2055" s="7" t="s">
        <v>32</v>
      </c>
    </row>
    <row r="2056" spans="1:8" ht="14.25" customHeight="1" x14ac:dyDescent="0.3">
      <c r="A2056" s="7" t="s">
        <v>1591</v>
      </c>
      <c r="B2056" s="7">
        <v>24.51</v>
      </c>
      <c r="C2056" s="7">
        <v>4.24</v>
      </c>
      <c r="D2056" s="7" t="s">
        <v>32</v>
      </c>
      <c r="E2056" s="7" t="s">
        <v>32</v>
      </c>
      <c r="F2056" s="7" t="s">
        <v>99</v>
      </c>
      <c r="G2056" s="7">
        <v>1</v>
      </c>
      <c r="H2056" s="7" t="s">
        <v>32</v>
      </c>
    </row>
    <row r="2057" spans="1:8" ht="14.25" customHeight="1" x14ac:dyDescent="0.3">
      <c r="A2057" s="7" t="s">
        <v>1586</v>
      </c>
      <c r="B2057" s="7">
        <v>31.065000000000001</v>
      </c>
      <c r="C2057" s="7">
        <v>4.57</v>
      </c>
      <c r="D2057" s="7" t="s">
        <v>39</v>
      </c>
      <c r="E2057" s="7" t="s">
        <v>32</v>
      </c>
      <c r="F2057" s="7" t="s">
        <v>32</v>
      </c>
      <c r="G2057" s="7" t="s">
        <v>37</v>
      </c>
      <c r="H2057" s="7" t="s">
        <v>32</v>
      </c>
    </row>
    <row r="2058" spans="1:8" ht="14.25" customHeight="1" x14ac:dyDescent="0.3">
      <c r="A2058" s="7" t="s">
        <v>1581</v>
      </c>
      <c r="B2058" s="7">
        <v>28.12</v>
      </c>
      <c r="C2058" s="7">
        <v>5.05</v>
      </c>
      <c r="D2058" s="7" t="s">
        <v>32</v>
      </c>
      <c r="E2058" s="7" t="s">
        <v>32</v>
      </c>
      <c r="F2058" s="7" t="s">
        <v>32</v>
      </c>
      <c r="G2058" s="7" t="s">
        <v>37</v>
      </c>
      <c r="H2058" s="7" t="s">
        <v>32</v>
      </c>
    </row>
    <row r="2059" spans="1:8" ht="14.25" customHeight="1" x14ac:dyDescent="0.3">
      <c r="A2059" s="7" t="s">
        <v>1576</v>
      </c>
      <c r="B2059" s="7">
        <v>38.06</v>
      </c>
      <c r="C2059" s="7">
        <v>6.16</v>
      </c>
      <c r="D2059" s="7" t="s">
        <v>32</v>
      </c>
      <c r="E2059" s="7" t="s">
        <v>32</v>
      </c>
      <c r="F2059" s="7" t="s">
        <v>32</v>
      </c>
      <c r="G2059" s="7" t="s">
        <v>37</v>
      </c>
      <c r="H2059" s="7" t="s">
        <v>32</v>
      </c>
    </row>
    <row r="2060" spans="1:8" ht="14.25" customHeight="1" x14ac:dyDescent="0.3">
      <c r="A2060" s="7" t="s">
        <v>1573</v>
      </c>
      <c r="B2060" s="7">
        <v>24.96</v>
      </c>
      <c r="C2060" s="7">
        <v>4.57</v>
      </c>
      <c r="D2060" s="7" t="s">
        <v>32</v>
      </c>
      <c r="E2060" s="7" t="s">
        <v>32</v>
      </c>
      <c r="F2060" s="7" t="s">
        <v>32</v>
      </c>
      <c r="G2060" s="7" t="s">
        <v>37</v>
      </c>
      <c r="H2060" s="7" t="s">
        <v>32</v>
      </c>
    </row>
    <row r="2061" spans="1:8" ht="14.25" customHeight="1" x14ac:dyDescent="0.3">
      <c r="A2061" s="7" t="s">
        <v>1568</v>
      </c>
      <c r="B2061" s="7">
        <v>17.670000000000002</v>
      </c>
      <c r="C2061" s="7">
        <v>5.53</v>
      </c>
      <c r="D2061" s="7" t="s">
        <v>39</v>
      </c>
      <c r="E2061" s="7" t="s">
        <v>32</v>
      </c>
      <c r="F2061" s="7" t="s">
        <v>32</v>
      </c>
      <c r="G2061" s="7" t="s">
        <v>37</v>
      </c>
      <c r="H2061" s="7" t="s">
        <v>32</v>
      </c>
    </row>
    <row r="2062" spans="1:8" ht="14.25" customHeight="1" x14ac:dyDescent="0.3">
      <c r="A2062" s="7" t="s">
        <v>1563</v>
      </c>
      <c r="B2062" s="7">
        <v>31.35</v>
      </c>
      <c r="C2062" s="7">
        <v>5.84</v>
      </c>
      <c r="D2062" s="7" t="s">
        <v>32</v>
      </c>
      <c r="E2062" s="7" t="s">
        <v>39</v>
      </c>
      <c r="F2062" s="7" t="s">
        <v>32</v>
      </c>
      <c r="G2062" s="7">
        <v>1</v>
      </c>
      <c r="H2062" s="7" t="s">
        <v>32</v>
      </c>
    </row>
    <row r="2063" spans="1:8" ht="14.25" customHeight="1" x14ac:dyDescent="0.3">
      <c r="A2063" s="7" t="s">
        <v>1558</v>
      </c>
      <c r="B2063" s="7">
        <v>28.31</v>
      </c>
      <c r="C2063" s="7">
        <v>6.41</v>
      </c>
      <c r="D2063" s="7" t="s">
        <v>32</v>
      </c>
      <c r="E2063" s="7" t="s">
        <v>39</v>
      </c>
      <c r="F2063" s="7" t="s">
        <v>32</v>
      </c>
      <c r="G2063" s="7">
        <v>1</v>
      </c>
      <c r="H2063" s="7" t="s">
        <v>32</v>
      </c>
    </row>
    <row r="2064" spans="1:8" ht="14.25" customHeight="1" x14ac:dyDescent="0.3">
      <c r="A2064" s="7" t="s">
        <v>1553</v>
      </c>
      <c r="B2064" s="7">
        <v>30.3</v>
      </c>
      <c r="C2064" s="7">
        <v>4.7300000000000004</v>
      </c>
      <c r="D2064" s="7" t="s">
        <v>39</v>
      </c>
      <c r="E2064" s="7" t="s">
        <v>32</v>
      </c>
      <c r="F2064" s="7" t="s">
        <v>99</v>
      </c>
      <c r="G2064" s="7">
        <v>1</v>
      </c>
      <c r="H2064" s="7" t="s">
        <v>32</v>
      </c>
    </row>
    <row r="2065" spans="1:8" ht="14.25" customHeight="1" x14ac:dyDescent="0.3">
      <c r="A2065" s="7" t="s">
        <v>1544</v>
      </c>
      <c r="B2065" s="7">
        <v>26.4</v>
      </c>
      <c r="C2065" s="7">
        <v>6.22</v>
      </c>
      <c r="D2065" s="7" t="s">
        <v>39</v>
      </c>
      <c r="E2065" s="7" t="s">
        <v>32</v>
      </c>
      <c r="F2065" s="7" t="s">
        <v>32</v>
      </c>
      <c r="G2065" s="7" t="s">
        <v>37</v>
      </c>
      <c r="H2065" s="7" t="s">
        <v>32</v>
      </c>
    </row>
    <row r="2066" spans="1:8" ht="14.25" customHeight="1" x14ac:dyDescent="0.3">
      <c r="A2066" s="7" t="s">
        <v>1532</v>
      </c>
      <c r="B2066" s="7">
        <v>22.135000000000002</v>
      </c>
      <c r="C2066" s="7">
        <v>4.46</v>
      </c>
      <c r="D2066" s="7" t="s">
        <v>39</v>
      </c>
      <c r="E2066" s="7" t="s">
        <v>32</v>
      </c>
      <c r="F2066" s="7" t="s">
        <v>32</v>
      </c>
      <c r="G2066" s="7" t="s">
        <v>37</v>
      </c>
      <c r="H2066" s="7" t="s">
        <v>32</v>
      </c>
    </row>
    <row r="2067" spans="1:8" ht="14.25" customHeight="1" x14ac:dyDescent="0.3">
      <c r="A2067" s="7" t="s">
        <v>1528</v>
      </c>
      <c r="B2067" s="7">
        <v>17.399999999999999</v>
      </c>
      <c r="C2067" s="7">
        <v>4.5</v>
      </c>
      <c r="D2067" s="7" t="s">
        <v>39</v>
      </c>
      <c r="E2067" s="7" t="s">
        <v>32</v>
      </c>
      <c r="F2067" s="7" t="s">
        <v>32</v>
      </c>
      <c r="G2067" s="7" t="s">
        <v>37</v>
      </c>
      <c r="H2067" s="7" t="s">
        <v>32</v>
      </c>
    </row>
    <row r="2068" spans="1:8" ht="14.25" customHeight="1" x14ac:dyDescent="0.3">
      <c r="A2068" s="7" t="s">
        <v>1521</v>
      </c>
      <c r="B2068" s="7">
        <v>28.06</v>
      </c>
      <c r="C2068" s="7">
        <v>8.93</v>
      </c>
      <c r="D2068" s="7" t="s">
        <v>32</v>
      </c>
      <c r="E2068" s="7" t="s">
        <v>32</v>
      </c>
      <c r="F2068" s="7" t="s">
        <v>32</v>
      </c>
      <c r="G2068" s="7" t="s">
        <v>37</v>
      </c>
      <c r="H2068" s="7" t="s">
        <v>32</v>
      </c>
    </row>
    <row r="2069" spans="1:8" ht="14.25" customHeight="1" x14ac:dyDescent="0.3">
      <c r="A2069" s="7" t="s">
        <v>1516</v>
      </c>
      <c r="B2069" s="7">
        <v>31.13</v>
      </c>
      <c r="C2069" s="7">
        <v>11.02</v>
      </c>
      <c r="D2069" s="7" t="s">
        <v>32</v>
      </c>
      <c r="E2069" s="7" t="s">
        <v>32</v>
      </c>
      <c r="F2069" s="7" t="s">
        <v>32</v>
      </c>
      <c r="G2069" s="7" t="s">
        <v>37</v>
      </c>
      <c r="H2069" s="7" t="s">
        <v>32</v>
      </c>
    </row>
    <row r="2070" spans="1:8" ht="14.25" customHeight="1" x14ac:dyDescent="0.3">
      <c r="A2070" s="7" t="s">
        <v>1511</v>
      </c>
      <c r="B2070" s="7">
        <v>18.46</v>
      </c>
      <c r="C2070" s="7">
        <v>5.25</v>
      </c>
      <c r="D2070" s="7" t="s">
        <v>32</v>
      </c>
      <c r="E2070" s="7" t="s">
        <v>32</v>
      </c>
      <c r="F2070" s="7" t="s">
        <v>32</v>
      </c>
      <c r="G2070" s="7" t="s">
        <v>37</v>
      </c>
      <c r="H2070" s="7" t="s">
        <v>32</v>
      </c>
    </row>
    <row r="2071" spans="1:8" ht="14.25" customHeight="1" x14ac:dyDescent="0.3">
      <c r="A2071" s="7" t="s">
        <v>1507</v>
      </c>
      <c r="B2071" s="7">
        <v>17.3</v>
      </c>
      <c r="C2071" s="7">
        <v>4.75</v>
      </c>
      <c r="D2071" s="7" t="s">
        <v>32</v>
      </c>
      <c r="E2071" s="7" t="s">
        <v>32</v>
      </c>
      <c r="F2071" s="7" t="s">
        <v>32</v>
      </c>
      <c r="G2071" s="7" t="s">
        <v>37</v>
      </c>
      <c r="H2071" s="7" t="s">
        <v>32</v>
      </c>
    </row>
    <row r="2072" spans="1:8" ht="14.25" customHeight="1" x14ac:dyDescent="0.3">
      <c r="A2072" s="7" t="s">
        <v>1502</v>
      </c>
      <c r="B2072" s="7">
        <v>35.625</v>
      </c>
      <c r="C2072" s="7">
        <v>4.68</v>
      </c>
      <c r="D2072" s="7" t="s">
        <v>39</v>
      </c>
      <c r="E2072" s="7" t="s">
        <v>32</v>
      </c>
      <c r="F2072" s="7" t="s">
        <v>99</v>
      </c>
      <c r="G2072" s="7">
        <v>1</v>
      </c>
      <c r="H2072" s="7" t="s">
        <v>32</v>
      </c>
    </row>
    <row r="2073" spans="1:8" ht="14.25" customHeight="1" x14ac:dyDescent="0.3">
      <c r="A2073" s="7" t="s">
        <v>1497</v>
      </c>
      <c r="B2073" s="7">
        <v>20.234999999999999</v>
      </c>
      <c r="C2073" s="7">
        <v>6.17</v>
      </c>
      <c r="D2073" s="7" t="s">
        <v>39</v>
      </c>
      <c r="E2073" s="7" t="s">
        <v>39</v>
      </c>
      <c r="F2073" s="7" t="s">
        <v>32</v>
      </c>
      <c r="G2073" s="7">
        <v>2</v>
      </c>
      <c r="H2073" s="7" t="s">
        <v>32</v>
      </c>
    </row>
    <row r="2074" spans="1:8" ht="14.25" customHeight="1" x14ac:dyDescent="0.3">
      <c r="A2074" s="7" t="s">
        <v>1492</v>
      </c>
      <c r="B2074" s="7">
        <v>27.55</v>
      </c>
      <c r="C2074" s="7">
        <v>4.5599999999999996</v>
      </c>
      <c r="D2074" s="7" t="s">
        <v>39</v>
      </c>
      <c r="E2074" s="7" t="s">
        <v>32</v>
      </c>
      <c r="F2074" s="7" t="s">
        <v>99</v>
      </c>
      <c r="G2074" s="7">
        <v>1</v>
      </c>
      <c r="H2074" s="7" t="s">
        <v>32</v>
      </c>
    </row>
    <row r="2075" spans="1:8" ht="14.25" customHeight="1" x14ac:dyDescent="0.3">
      <c r="A2075" s="7" t="s">
        <v>1489</v>
      </c>
      <c r="B2075" s="7">
        <v>17.97</v>
      </c>
      <c r="C2075" s="7">
        <v>6.3</v>
      </c>
      <c r="D2075" s="7" t="s">
        <v>32</v>
      </c>
      <c r="E2075" s="7" t="s">
        <v>32</v>
      </c>
      <c r="F2075" s="7" t="s">
        <v>32</v>
      </c>
      <c r="G2075" s="7" t="s">
        <v>37</v>
      </c>
      <c r="H2075" s="7" t="s">
        <v>32</v>
      </c>
    </row>
    <row r="2076" spans="1:8" ht="14.25" customHeight="1" x14ac:dyDescent="0.3">
      <c r="A2076" s="7" t="s">
        <v>1484</v>
      </c>
      <c r="B2076" s="7">
        <v>29.98</v>
      </c>
      <c r="C2076" s="7">
        <v>6.03</v>
      </c>
      <c r="D2076" s="7" t="s">
        <v>32</v>
      </c>
      <c r="E2076" s="7" t="s">
        <v>39</v>
      </c>
      <c r="F2076" s="7" t="s">
        <v>32</v>
      </c>
      <c r="G2076" s="7">
        <v>1</v>
      </c>
      <c r="H2076" s="7" t="s">
        <v>32</v>
      </c>
    </row>
    <row r="2077" spans="1:8" ht="14.25" customHeight="1" x14ac:dyDescent="0.3">
      <c r="A2077" s="7" t="s">
        <v>1481</v>
      </c>
      <c r="B2077" s="7">
        <v>33.659999999999997</v>
      </c>
      <c r="C2077" s="7">
        <v>4.2</v>
      </c>
      <c r="D2077" s="7" t="s">
        <v>39</v>
      </c>
      <c r="E2077" s="7" t="s">
        <v>32</v>
      </c>
      <c r="F2077" s="7" t="s">
        <v>32</v>
      </c>
      <c r="G2077" s="7">
        <v>1</v>
      </c>
      <c r="H2077" s="7" t="s">
        <v>32</v>
      </c>
    </row>
    <row r="2078" spans="1:8" ht="14.25" customHeight="1" x14ac:dyDescent="0.3">
      <c r="A2078" s="7" t="s">
        <v>1476</v>
      </c>
      <c r="B2078" s="7">
        <v>32.67</v>
      </c>
      <c r="C2078" s="7">
        <v>5.61</v>
      </c>
      <c r="D2078" s="7" t="s">
        <v>39</v>
      </c>
      <c r="E2078" s="7" t="s">
        <v>32</v>
      </c>
      <c r="F2078" s="7" t="s">
        <v>32</v>
      </c>
      <c r="G2078" s="7">
        <v>1</v>
      </c>
      <c r="H2078" s="7" t="s">
        <v>32</v>
      </c>
    </row>
    <row r="2079" spans="1:8" ht="14.25" customHeight="1" x14ac:dyDescent="0.3">
      <c r="A2079" s="7" t="s">
        <v>1472</v>
      </c>
      <c r="B2079" s="7">
        <v>30.5</v>
      </c>
      <c r="C2079" s="7">
        <v>5.88</v>
      </c>
      <c r="D2079" s="7" t="s">
        <v>39</v>
      </c>
      <c r="E2079" s="7" t="s">
        <v>32</v>
      </c>
      <c r="F2079" s="7" t="s">
        <v>32</v>
      </c>
      <c r="G2079" s="7">
        <v>1</v>
      </c>
      <c r="H2079" s="7" t="s">
        <v>32</v>
      </c>
    </row>
    <row r="2080" spans="1:8" ht="14.25" customHeight="1" x14ac:dyDescent="0.3">
      <c r="A2080" s="7" t="s">
        <v>1467</v>
      </c>
      <c r="B2080" s="7">
        <v>23.1</v>
      </c>
      <c r="C2080" s="7">
        <v>5.92</v>
      </c>
      <c r="D2080" s="7" t="s">
        <v>39</v>
      </c>
      <c r="E2080" s="7" t="s">
        <v>32</v>
      </c>
      <c r="F2080" s="7" t="s">
        <v>32</v>
      </c>
      <c r="G2080" s="7">
        <v>1</v>
      </c>
      <c r="H2080" s="7" t="s">
        <v>32</v>
      </c>
    </row>
    <row r="2081" spans="1:8" ht="14.25" customHeight="1" x14ac:dyDescent="0.3">
      <c r="A2081" s="7" t="s">
        <v>1461</v>
      </c>
      <c r="B2081" s="7">
        <v>39.49</v>
      </c>
      <c r="C2081" s="7">
        <v>4.8099999999999996</v>
      </c>
      <c r="D2081" s="7" t="s">
        <v>32</v>
      </c>
      <c r="E2081" s="7" t="s">
        <v>32</v>
      </c>
      <c r="F2081" s="7" t="s">
        <v>32</v>
      </c>
      <c r="G2081" s="7">
        <v>1</v>
      </c>
      <c r="H2081" s="7" t="s">
        <v>32</v>
      </c>
    </row>
    <row r="2082" spans="1:8" ht="14.25" customHeight="1" x14ac:dyDescent="0.3">
      <c r="A2082" s="7" t="s">
        <v>1456</v>
      </c>
      <c r="B2082" s="7">
        <v>33.99</v>
      </c>
      <c r="C2082" s="7">
        <v>4.55</v>
      </c>
      <c r="D2082" s="7" t="s">
        <v>32</v>
      </c>
      <c r="E2082" s="7" t="s">
        <v>32</v>
      </c>
      <c r="F2082" s="7" t="s">
        <v>32</v>
      </c>
      <c r="G2082" s="7">
        <v>1</v>
      </c>
      <c r="H2082" s="7" t="s">
        <v>32</v>
      </c>
    </row>
    <row r="2083" spans="1:8" ht="14.25" customHeight="1" x14ac:dyDescent="0.3">
      <c r="A2083" s="7" t="s">
        <v>1451</v>
      </c>
      <c r="B2083" s="7">
        <v>27.72</v>
      </c>
      <c r="C2083" s="7">
        <v>6.43</v>
      </c>
      <c r="D2083" s="7" t="s">
        <v>32</v>
      </c>
      <c r="E2083" s="7" t="s">
        <v>32</v>
      </c>
      <c r="F2083" s="7" t="s">
        <v>32</v>
      </c>
      <c r="G2083" s="7">
        <v>1</v>
      </c>
      <c r="H2083" s="7" t="s">
        <v>32</v>
      </c>
    </row>
    <row r="2084" spans="1:8" ht="14.25" customHeight="1" x14ac:dyDescent="0.3">
      <c r="A2084" s="7" t="s">
        <v>1444</v>
      </c>
      <c r="B2084" s="7">
        <v>30.59</v>
      </c>
      <c r="C2084" s="7">
        <v>11.62</v>
      </c>
      <c r="D2084" s="7" t="s">
        <v>32</v>
      </c>
      <c r="E2084" s="7" t="s">
        <v>32</v>
      </c>
      <c r="F2084" s="7" t="s">
        <v>32</v>
      </c>
      <c r="G2084" s="7" t="s">
        <v>37</v>
      </c>
      <c r="H2084" s="7" t="s">
        <v>32</v>
      </c>
    </row>
    <row r="2085" spans="1:8" ht="14.25" customHeight="1" x14ac:dyDescent="0.3">
      <c r="A2085" s="7" t="s">
        <v>1441</v>
      </c>
      <c r="B2085" s="7">
        <v>22.6</v>
      </c>
      <c r="C2085" s="7">
        <v>6.04</v>
      </c>
      <c r="D2085" s="7" t="s">
        <v>32</v>
      </c>
      <c r="E2085" s="7" t="s">
        <v>32</v>
      </c>
      <c r="F2085" s="7" t="s">
        <v>32</v>
      </c>
      <c r="G2085" s="7">
        <v>1</v>
      </c>
      <c r="H2085" s="7" t="s">
        <v>32</v>
      </c>
    </row>
    <row r="2086" spans="1:8" ht="14.25" customHeight="1" x14ac:dyDescent="0.3">
      <c r="A2086" s="7" t="s">
        <v>1434</v>
      </c>
      <c r="B2086" s="7">
        <v>28.785</v>
      </c>
      <c r="C2086" s="7">
        <v>8.82</v>
      </c>
      <c r="D2086" s="7" t="s">
        <v>32</v>
      </c>
      <c r="E2086" s="7" t="s">
        <v>32</v>
      </c>
      <c r="F2086" s="7" t="s">
        <v>32</v>
      </c>
      <c r="G2086" s="7" t="s">
        <v>37</v>
      </c>
      <c r="H2086" s="7" t="s">
        <v>32</v>
      </c>
    </row>
    <row r="2087" spans="1:8" ht="14.25" customHeight="1" x14ac:dyDescent="0.3">
      <c r="A2087" s="7" t="s">
        <v>1429</v>
      </c>
      <c r="B2087" s="7">
        <v>50.38</v>
      </c>
      <c r="C2087" s="7">
        <v>5.8</v>
      </c>
      <c r="D2087" s="7" t="s">
        <v>32</v>
      </c>
      <c r="E2087" s="7" t="s">
        <v>32</v>
      </c>
      <c r="F2087" s="7" t="s">
        <v>32</v>
      </c>
      <c r="G2087" s="7" t="s">
        <v>37</v>
      </c>
      <c r="H2087" s="7" t="s">
        <v>32</v>
      </c>
    </row>
    <row r="2088" spans="1:8" ht="14.25" customHeight="1" x14ac:dyDescent="0.3">
      <c r="A2088" s="7" t="s">
        <v>1410</v>
      </c>
      <c r="B2088" s="7">
        <v>35.200000000000003</v>
      </c>
      <c r="C2088" s="7">
        <v>4.28</v>
      </c>
      <c r="D2088" s="7" t="s">
        <v>32</v>
      </c>
      <c r="E2088" s="7" t="s">
        <v>32</v>
      </c>
      <c r="F2088" s="7" t="s">
        <v>32</v>
      </c>
      <c r="G2088" s="7" t="s">
        <v>37</v>
      </c>
      <c r="H2088" s="7" t="s">
        <v>32</v>
      </c>
    </row>
    <row r="2089" spans="1:8" ht="14.25" customHeight="1" x14ac:dyDescent="0.3">
      <c r="A2089" s="7" t="s">
        <v>1405</v>
      </c>
      <c r="B2089" s="7">
        <v>35.72</v>
      </c>
      <c r="C2089" s="7">
        <v>5.5</v>
      </c>
      <c r="D2089" s="7" t="s">
        <v>39</v>
      </c>
      <c r="E2089" s="7" t="s">
        <v>32</v>
      </c>
      <c r="F2089" s="7" t="s">
        <v>32</v>
      </c>
      <c r="G2089" s="7" t="s">
        <v>37</v>
      </c>
      <c r="H2089" s="7" t="s">
        <v>32</v>
      </c>
    </row>
    <row r="2090" spans="1:8" ht="14.25" customHeight="1" x14ac:dyDescent="0.3">
      <c r="A2090" s="7" t="s">
        <v>1400</v>
      </c>
      <c r="B2090" s="7">
        <v>24.51</v>
      </c>
      <c r="C2090" s="7">
        <v>4.6900000000000004</v>
      </c>
      <c r="D2090" s="7" t="s">
        <v>32</v>
      </c>
      <c r="E2090" s="7" t="s">
        <v>32</v>
      </c>
      <c r="F2090" s="7" t="s">
        <v>32</v>
      </c>
      <c r="G2090" s="7" t="s">
        <v>37</v>
      </c>
      <c r="H2090" s="7" t="s">
        <v>32</v>
      </c>
    </row>
    <row r="2091" spans="1:8" ht="14.25" customHeight="1" x14ac:dyDescent="0.3">
      <c r="A2091" s="7" t="s">
        <v>1394</v>
      </c>
      <c r="B2091" s="7">
        <v>23.844999999999999</v>
      </c>
      <c r="C2091" s="7">
        <v>4.43</v>
      </c>
      <c r="D2091" s="7" t="s">
        <v>32</v>
      </c>
      <c r="E2091" s="7" t="s">
        <v>32</v>
      </c>
      <c r="F2091" s="7" t="s">
        <v>32</v>
      </c>
      <c r="G2091" s="7" t="s">
        <v>37</v>
      </c>
      <c r="H2091" s="7" t="s">
        <v>32</v>
      </c>
    </row>
    <row r="2092" spans="1:8" ht="14.25" customHeight="1" x14ac:dyDescent="0.3">
      <c r="A2092" s="7" t="s">
        <v>1389</v>
      </c>
      <c r="B2092" s="7">
        <v>15.68</v>
      </c>
      <c r="C2092" s="7">
        <v>6.16</v>
      </c>
      <c r="D2092" s="7" t="s">
        <v>39</v>
      </c>
      <c r="E2092" s="7" t="s">
        <v>32</v>
      </c>
      <c r="F2092" s="7" t="s">
        <v>32</v>
      </c>
      <c r="G2092" s="7">
        <v>1</v>
      </c>
      <c r="H2092" s="7" t="s">
        <v>32</v>
      </c>
    </row>
    <row r="2093" spans="1:8" ht="14.25" customHeight="1" x14ac:dyDescent="0.3">
      <c r="A2093" s="7" t="s">
        <v>1385</v>
      </c>
      <c r="B2093" s="7">
        <v>32.395000000000003</v>
      </c>
      <c r="C2093" s="7">
        <v>6.66</v>
      </c>
      <c r="D2093" s="7" t="s">
        <v>32</v>
      </c>
      <c r="E2093" s="7" t="s">
        <v>32</v>
      </c>
      <c r="F2093" s="7" t="s">
        <v>32</v>
      </c>
      <c r="G2093" s="7" t="s">
        <v>37</v>
      </c>
      <c r="H2093" s="7" t="s">
        <v>32</v>
      </c>
    </row>
    <row r="2094" spans="1:8" ht="14.25" customHeight="1" x14ac:dyDescent="0.3">
      <c r="A2094" s="7" t="s">
        <v>1381</v>
      </c>
      <c r="B2094" s="7">
        <v>23.655000000000001</v>
      </c>
      <c r="C2094" s="7">
        <v>5.92</v>
      </c>
      <c r="D2094" s="7" t="s">
        <v>32</v>
      </c>
      <c r="E2094" s="7" t="s">
        <v>32</v>
      </c>
      <c r="F2094" s="7" t="s">
        <v>32</v>
      </c>
      <c r="G2094" s="7">
        <v>1</v>
      </c>
      <c r="H2094" s="7" t="s">
        <v>32</v>
      </c>
    </row>
    <row r="2095" spans="1:8" ht="14.25" customHeight="1" x14ac:dyDescent="0.3">
      <c r="A2095" s="7" t="s">
        <v>1376</v>
      </c>
      <c r="B2095" s="7">
        <v>28.4</v>
      </c>
      <c r="C2095" s="7">
        <v>5.97</v>
      </c>
      <c r="D2095" s="7" t="s">
        <v>32</v>
      </c>
      <c r="E2095" s="7" t="s">
        <v>32</v>
      </c>
      <c r="F2095" s="7" t="s">
        <v>99</v>
      </c>
      <c r="G2095" s="7">
        <v>1</v>
      </c>
      <c r="H2095" s="7" t="s">
        <v>32</v>
      </c>
    </row>
    <row r="2096" spans="1:8" ht="14.25" customHeight="1" x14ac:dyDescent="0.3">
      <c r="A2096" s="7" t="s">
        <v>1372</v>
      </c>
      <c r="B2096" s="7">
        <v>35.42</v>
      </c>
      <c r="C2096" s="7">
        <v>4.6399999999999997</v>
      </c>
      <c r="D2096" s="7" t="s">
        <v>39</v>
      </c>
      <c r="E2096" s="7" t="s">
        <v>32</v>
      </c>
      <c r="F2096" s="7" t="s">
        <v>32</v>
      </c>
      <c r="G2096" s="7" t="s">
        <v>37</v>
      </c>
      <c r="H2096" s="7" t="s">
        <v>32</v>
      </c>
    </row>
    <row r="2097" spans="1:8" ht="14.25" customHeight="1" x14ac:dyDescent="0.3">
      <c r="A2097" s="7" t="s">
        <v>1368</v>
      </c>
      <c r="B2097" s="7">
        <v>26.18</v>
      </c>
      <c r="C2097" s="7">
        <v>6.12</v>
      </c>
      <c r="D2097" s="7" t="s">
        <v>32</v>
      </c>
      <c r="E2097" s="7" t="s">
        <v>39</v>
      </c>
      <c r="F2097" s="7" t="s">
        <v>32</v>
      </c>
      <c r="G2097" s="7">
        <v>1</v>
      </c>
      <c r="H2097" s="7" t="s">
        <v>32</v>
      </c>
    </row>
    <row r="2098" spans="1:8" ht="14.25" customHeight="1" x14ac:dyDescent="0.3">
      <c r="A2098" s="7" t="s">
        <v>1363</v>
      </c>
      <c r="B2098" s="7">
        <v>20.8</v>
      </c>
      <c r="C2098" s="7">
        <v>4.87</v>
      </c>
      <c r="D2098" s="7" t="s">
        <v>39</v>
      </c>
      <c r="E2098" s="7" t="s">
        <v>32</v>
      </c>
      <c r="F2098" s="7" t="s">
        <v>32</v>
      </c>
      <c r="G2098" s="7" t="s">
        <v>37</v>
      </c>
      <c r="H2098" s="7" t="s">
        <v>32</v>
      </c>
    </row>
    <row r="2099" spans="1:8" ht="14.25" customHeight="1" x14ac:dyDescent="0.3">
      <c r="A2099" s="7" t="s">
        <v>1359</v>
      </c>
      <c r="B2099" s="7">
        <v>15.82</v>
      </c>
      <c r="C2099" s="7">
        <v>4.5999999999999996</v>
      </c>
      <c r="D2099" s="7" t="s">
        <v>32</v>
      </c>
      <c r="E2099" s="7" t="s">
        <v>32</v>
      </c>
      <c r="F2099" s="7" t="s">
        <v>32</v>
      </c>
      <c r="G2099" s="7" t="s">
        <v>37</v>
      </c>
      <c r="H2099" s="7" t="s">
        <v>32</v>
      </c>
    </row>
    <row r="2100" spans="1:8" ht="14.25" customHeight="1" x14ac:dyDescent="0.3">
      <c r="A2100" s="7" t="s">
        <v>1355</v>
      </c>
      <c r="B2100" s="7">
        <v>17.670000000000002</v>
      </c>
      <c r="C2100" s="7">
        <v>4.78</v>
      </c>
      <c r="D2100" s="7" t="s">
        <v>32</v>
      </c>
      <c r="E2100" s="7" t="s">
        <v>32</v>
      </c>
      <c r="F2100" s="7" t="s">
        <v>32</v>
      </c>
      <c r="G2100" s="7" t="s">
        <v>37</v>
      </c>
      <c r="H2100" s="7" t="s">
        <v>32</v>
      </c>
    </row>
    <row r="2101" spans="1:8" ht="14.25" customHeight="1" x14ac:dyDescent="0.3">
      <c r="A2101" s="7" t="s">
        <v>1350</v>
      </c>
      <c r="B2101" s="7">
        <v>31.92</v>
      </c>
      <c r="C2101" s="7">
        <v>11.05</v>
      </c>
      <c r="D2101" s="7" t="s">
        <v>32</v>
      </c>
      <c r="E2101" s="7" t="s">
        <v>32</v>
      </c>
      <c r="F2101" s="7" t="s">
        <v>32</v>
      </c>
      <c r="G2101" s="7" t="s">
        <v>37</v>
      </c>
      <c r="H2101" s="7" t="s">
        <v>32</v>
      </c>
    </row>
    <row r="2102" spans="1:8" ht="14.25" customHeight="1" x14ac:dyDescent="0.3">
      <c r="A2102" s="7" t="s">
        <v>1345</v>
      </c>
      <c r="B2102" s="7">
        <v>28.975000000000001</v>
      </c>
      <c r="C2102" s="7">
        <v>7.62</v>
      </c>
      <c r="D2102" s="7" t="s">
        <v>32</v>
      </c>
      <c r="E2102" s="7" t="s">
        <v>32</v>
      </c>
      <c r="F2102" s="7" t="s">
        <v>32</v>
      </c>
      <c r="G2102" s="7" t="s">
        <v>37</v>
      </c>
      <c r="H2102" s="7" t="s">
        <v>32</v>
      </c>
    </row>
    <row r="2103" spans="1:8" ht="14.25" customHeight="1" x14ac:dyDescent="0.3">
      <c r="A2103" s="7" t="s">
        <v>1340</v>
      </c>
      <c r="B2103" s="7">
        <v>31.73</v>
      </c>
      <c r="C2103" s="7">
        <v>4.78</v>
      </c>
      <c r="D2103" s="7" t="s">
        <v>39</v>
      </c>
      <c r="E2103" s="7" t="s">
        <v>39</v>
      </c>
      <c r="F2103" s="7" t="s">
        <v>32</v>
      </c>
      <c r="G2103" s="7">
        <v>2</v>
      </c>
      <c r="H2103" s="7" t="s">
        <v>32</v>
      </c>
    </row>
    <row r="2104" spans="1:8" ht="14.25" customHeight="1" x14ac:dyDescent="0.3">
      <c r="A2104" s="7" t="s">
        <v>1335</v>
      </c>
      <c r="B2104" s="7">
        <v>28.88</v>
      </c>
      <c r="C2104" s="7">
        <v>6.09</v>
      </c>
      <c r="D2104" s="7" t="s">
        <v>39</v>
      </c>
      <c r="E2104" s="7" t="s">
        <v>39</v>
      </c>
      <c r="F2104" s="7" t="s">
        <v>32</v>
      </c>
      <c r="G2104" s="7">
        <v>2</v>
      </c>
      <c r="H2104" s="7" t="s">
        <v>32</v>
      </c>
    </row>
    <row r="2105" spans="1:8" ht="14.25" customHeight="1" x14ac:dyDescent="0.3">
      <c r="A2105" s="7" t="s">
        <v>1331</v>
      </c>
      <c r="B2105" s="7">
        <v>25.555</v>
      </c>
      <c r="C2105" s="7">
        <v>5.1100000000000003</v>
      </c>
      <c r="D2105" s="7" t="s">
        <v>32</v>
      </c>
      <c r="E2105" s="7" t="s">
        <v>32</v>
      </c>
      <c r="F2105" s="7" t="s">
        <v>99</v>
      </c>
      <c r="G2105" s="7">
        <v>1</v>
      </c>
      <c r="H2105" s="7" t="s">
        <v>32</v>
      </c>
    </row>
    <row r="2106" spans="1:8" ht="14.25" customHeight="1" x14ac:dyDescent="0.3">
      <c r="A2106" s="7" t="s">
        <v>1327</v>
      </c>
      <c r="B2106" s="7">
        <v>37.29</v>
      </c>
      <c r="C2106" s="7">
        <v>4.46</v>
      </c>
      <c r="D2106" s="7" t="s">
        <v>32</v>
      </c>
      <c r="E2106" s="7" t="s">
        <v>39</v>
      </c>
      <c r="F2106" s="7" t="s">
        <v>32</v>
      </c>
      <c r="G2106" s="7">
        <v>1</v>
      </c>
      <c r="H2106" s="7" t="s">
        <v>32</v>
      </c>
    </row>
    <row r="2107" spans="1:8" ht="14.25" customHeight="1" x14ac:dyDescent="0.3">
      <c r="A2107" s="7" t="s">
        <v>1322</v>
      </c>
      <c r="B2107" s="7">
        <v>40.28</v>
      </c>
      <c r="C2107" s="7">
        <v>6.11</v>
      </c>
      <c r="D2107" s="7" t="s">
        <v>32</v>
      </c>
      <c r="E2107" s="7" t="s">
        <v>39</v>
      </c>
      <c r="F2107" s="7" t="s">
        <v>32</v>
      </c>
      <c r="G2107" s="7">
        <v>1</v>
      </c>
      <c r="H2107" s="7" t="s">
        <v>32</v>
      </c>
    </row>
    <row r="2108" spans="1:8" ht="14.25" customHeight="1" x14ac:dyDescent="0.3">
      <c r="A2108" s="7" t="s">
        <v>1319</v>
      </c>
      <c r="B2108" s="7">
        <v>40.185000000000002</v>
      </c>
      <c r="C2108" s="7">
        <v>4.66</v>
      </c>
      <c r="D2108" s="7" t="s">
        <v>32</v>
      </c>
      <c r="E2108" s="7" t="s">
        <v>39</v>
      </c>
      <c r="F2108" s="7" t="s">
        <v>32</v>
      </c>
      <c r="G2108" s="7">
        <v>1</v>
      </c>
      <c r="H2108" s="7" t="s">
        <v>32</v>
      </c>
    </row>
    <row r="2109" spans="1:8" ht="14.25" customHeight="1" x14ac:dyDescent="0.3">
      <c r="A2109" s="7" t="s">
        <v>1314</v>
      </c>
      <c r="B2109" s="7">
        <v>23.57</v>
      </c>
      <c r="C2109" s="7">
        <v>6.14</v>
      </c>
      <c r="D2109" s="7" t="s">
        <v>32</v>
      </c>
      <c r="E2109" s="7" t="s">
        <v>32</v>
      </c>
      <c r="F2109" s="7" t="s">
        <v>32</v>
      </c>
      <c r="G2109" s="7" t="s">
        <v>37</v>
      </c>
      <c r="H2109" s="7" t="s">
        <v>32</v>
      </c>
    </row>
    <row r="2110" spans="1:8" ht="14.25" customHeight="1" x14ac:dyDescent="0.3">
      <c r="A2110" s="7" t="s">
        <v>1311</v>
      </c>
      <c r="B2110" s="7">
        <v>35.625</v>
      </c>
      <c r="C2110" s="7">
        <v>6.21</v>
      </c>
      <c r="D2110" s="7" t="s">
        <v>32</v>
      </c>
      <c r="E2110" s="7" t="s">
        <v>39</v>
      </c>
      <c r="F2110" s="7" t="s">
        <v>32</v>
      </c>
      <c r="G2110" s="7">
        <v>1</v>
      </c>
      <c r="H2110" s="7" t="s">
        <v>32</v>
      </c>
    </row>
    <row r="2111" spans="1:8" ht="14.25" customHeight="1" x14ac:dyDescent="0.3">
      <c r="A2111" s="7" t="s">
        <v>1308</v>
      </c>
      <c r="B2111" s="7">
        <v>33.155000000000001</v>
      </c>
      <c r="C2111" s="7">
        <v>4.5999999999999996</v>
      </c>
      <c r="D2111" s="7" t="s">
        <v>32</v>
      </c>
      <c r="E2111" s="7" t="s">
        <v>39</v>
      </c>
      <c r="F2111" s="7" t="s">
        <v>32</v>
      </c>
      <c r="G2111" s="7">
        <v>1</v>
      </c>
      <c r="H2111" s="7" t="s">
        <v>32</v>
      </c>
    </row>
    <row r="2112" spans="1:8" ht="14.25" customHeight="1" x14ac:dyDescent="0.3">
      <c r="A2112" s="7" t="s">
        <v>1303</v>
      </c>
      <c r="B2112" s="7">
        <v>31.92</v>
      </c>
      <c r="C2112" s="7">
        <v>5.04</v>
      </c>
      <c r="D2112" s="7" t="s">
        <v>32</v>
      </c>
      <c r="E2112" s="7" t="s">
        <v>39</v>
      </c>
      <c r="F2112" s="7" t="s">
        <v>32</v>
      </c>
      <c r="G2112" s="7">
        <v>1</v>
      </c>
      <c r="H2112" s="7" t="s">
        <v>32</v>
      </c>
    </row>
    <row r="2113" spans="1:8" ht="14.25" customHeight="1" x14ac:dyDescent="0.3">
      <c r="A2113" s="7" t="s">
        <v>1300</v>
      </c>
      <c r="B2113" s="7">
        <v>30.305</v>
      </c>
      <c r="C2113" s="7">
        <v>5.08</v>
      </c>
      <c r="D2113" s="7" t="s">
        <v>32</v>
      </c>
      <c r="E2113" s="7" t="s">
        <v>39</v>
      </c>
      <c r="F2113" s="7" t="s">
        <v>32</v>
      </c>
      <c r="G2113" s="7">
        <v>1</v>
      </c>
      <c r="H2113" s="7" t="s">
        <v>32</v>
      </c>
    </row>
    <row r="2114" spans="1:8" ht="14.25" customHeight="1" x14ac:dyDescent="0.3">
      <c r="A2114" s="7" t="s">
        <v>1295</v>
      </c>
      <c r="B2114" s="7">
        <v>30.114999999999998</v>
      </c>
      <c r="C2114" s="7">
        <v>4.38</v>
      </c>
      <c r="D2114" s="7" t="s">
        <v>32</v>
      </c>
      <c r="E2114" s="7" t="s">
        <v>39</v>
      </c>
      <c r="F2114" s="7" t="s">
        <v>32</v>
      </c>
      <c r="G2114" s="7">
        <v>1</v>
      </c>
      <c r="H2114" s="7" t="s">
        <v>32</v>
      </c>
    </row>
    <row r="2115" spans="1:8" ht="14.25" customHeight="1" x14ac:dyDescent="0.3">
      <c r="A2115" s="7" t="s">
        <v>1292</v>
      </c>
      <c r="B2115" s="7">
        <v>24.09</v>
      </c>
      <c r="C2115" s="7">
        <v>4.79</v>
      </c>
      <c r="D2115" s="7" t="s">
        <v>32</v>
      </c>
      <c r="E2115" s="7" t="s">
        <v>39</v>
      </c>
      <c r="F2115" s="7" t="s">
        <v>32</v>
      </c>
      <c r="G2115" s="7">
        <v>1</v>
      </c>
      <c r="H2115" s="7" t="s">
        <v>32</v>
      </c>
    </row>
    <row r="2116" spans="1:8" ht="14.25" customHeight="1" x14ac:dyDescent="0.3">
      <c r="A2116" s="7" t="s">
        <v>1287</v>
      </c>
      <c r="B2116" s="7">
        <v>28.215</v>
      </c>
      <c r="C2116" s="7">
        <v>4.21</v>
      </c>
      <c r="D2116" s="7" t="s">
        <v>32</v>
      </c>
      <c r="E2116" s="7" t="s">
        <v>39</v>
      </c>
      <c r="F2116" s="7" t="s">
        <v>32</v>
      </c>
      <c r="G2116" s="7">
        <v>1</v>
      </c>
      <c r="H2116" s="7" t="s">
        <v>32</v>
      </c>
    </row>
    <row r="2117" spans="1:8" ht="14.25" customHeight="1" x14ac:dyDescent="0.3">
      <c r="A2117" s="7" t="s">
        <v>1282</v>
      </c>
      <c r="B2117" s="7">
        <v>26.315000000000001</v>
      </c>
      <c r="C2117" s="7">
        <v>5.47</v>
      </c>
      <c r="D2117" s="7" t="s">
        <v>32</v>
      </c>
      <c r="E2117" s="7" t="s">
        <v>39</v>
      </c>
      <c r="F2117" s="7" t="s">
        <v>32</v>
      </c>
      <c r="G2117" s="7">
        <v>1</v>
      </c>
      <c r="H2117" s="7" t="s">
        <v>32</v>
      </c>
    </row>
    <row r="2118" spans="1:8" ht="14.25" customHeight="1" x14ac:dyDescent="0.3">
      <c r="A2118" s="7" t="s">
        <v>1277</v>
      </c>
      <c r="B2118" s="7">
        <v>25.08</v>
      </c>
      <c r="C2118" s="7">
        <v>5.09</v>
      </c>
      <c r="D2118" s="7" t="s">
        <v>32</v>
      </c>
      <c r="E2118" s="7" t="s">
        <v>39</v>
      </c>
      <c r="F2118" s="7" t="s">
        <v>32</v>
      </c>
      <c r="G2118" s="7">
        <v>1</v>
      </c>
      <c r="H2118" s="7" t="s">
        <v>32</v>
      </c>
    </row>
    <row r="2119" spans="1:8" ht="14.25" customHeight="1" x14ac:dyDescent="0.3">
      <c r="A2119" s="7" t="s">
        <v>1274</v>
      </c>
      <c r="B2119" s="7">
        <v>15.41</v>
      </c>
      <c r="C2119" s="7">
        <v>5.08</v>
      </c>
      <c r="D2119" s="7" t="s">
        <v>32</v>
      </c>
      <c r="E2119" s="7" t="s">
        <v>32</v>
      </c>
      <c r="F2119" s="7" t="s">
        <v>32</v>
      </c>
      <c r="G2119" s="7" t="s">
        <v>37</v>
      </c>
      <c r="H2119" s="7" t="s">
        <v>32</v>
      </c>
    </row>
    <row r="2120" spans="1:8" ht="14.25" customHeight="1" x14ac:dyDescent="0.3">
      <c r="A2120" s="7" t="s">
        <v>1270</v>
      </c>
      <c r="B2120" s="7">
        <v>23.83</v>
      </c>
      <c r="C2120" s="7">
        <v>5.68</v>
      </c>
      <c r="D2120" s="7" t="s">
        <v>32</v>
      </c>
      <c r="E2120" s="7" t="s">
        <v>32</v>
      </c>
      <c r="F2120" s="7" t="s">
        <v>32</v>
      </c>
      <c r="G2120" s="7" t="s">
        <v>37</v>
      </c>
      <c r="H2120" s="7" t="s">
        <v>32</v>
      </c>
    </row>
    <row r="2121" spans="1:8" ht="14.25" customHeight="1" x14ac:dyDescent="0.3">
      <c r="A2121" s="7" t="s">
        <v>1266</v>
      </c>
      <c r="B2121" s="7">
        <v>36</v>
      </c>
      <c r="C2121" s="7">
        <v>4.66</v>
      </c>
      <c r="D2121" s="7" t="s">
        <v>32</v>
      </c>
      <c r="E2121" s="7" t="s">
        <v>39</v>
      </c>
      <c r="F2121" s="7" t="s">
        <v>32</v>
      </c>
      <c r="G2121" s="7">
        <v>1</v>
      </c>
      <c r="H2121" s="7" t="s">
        <v>32</v>
      </c>
    </row>
    <row r="2122" spans="1:8" ht="14.25" customHeight="1" x14ac:dyDescent="0.3">
      <c r="A2122" s="7" t="s">
        <v>1261</v>
      </c>
      <c r="B2122" s="7">
        <v>28.82</v>
      </c>
      <c r="C2122" s="7">
        <v>5.59</v>
      </c>
      <c r="D2122" s="7" t="s">
        <v>32</v>
      </c>
      <c r="E2122" s="7" t="s">
        <v>39</v>
      </c>
      <c r="F2122" s="7" t="s">
        <v>32</v>
      </c>
      <c r="G2122" s="7">
        <v>1</v>
      </c>
      <c r="H2122" s="7" t="s">
        <v>32</v>
      </c>
    </row>
    <row r="2123" spans="1:8" ht="14.25" customHeight="1" x14ac:dyDescent="0.3">
      <c r="A2123" s="7" t="s">
        <v>1256</v>
      </c>
      <c r="B2123" s="7">
        <v>28.05</v>
      </c>
      <c r="C2123" s="7">
        <v>6.2</v>
      </c>
      <c r="D2123" s="7" t="s">
        <v>32</v>
      </c>
      <c r="E2123" s="7" t="s">
        <v>39</v>
      </c>
      <c r="F2123" s="7" t="s">
        <v>32</v>
      </c>
      <c r="G2123" s="7">
        <v>1</v>
      </c>
      <c r="H2123" s="7" t="s">
        <v>32</v>
      </c>
    </row>
    <row r="2124" spans="1:8" ht="14.25" customHeight="1" x14ac:dyDescent="0.3">
      <c r="A2124" s="7" t="s">
        <v>1253</v>
      </c>
      <c r="B2124" s="7">
        <v>27.1</v>
      </c>
      <c r="C2124" s="7">
        <v>4.45</v>
      </c>
      <c r="D2124" s="7" t="s">
        <v>32</v>
      </c>
      <c r="E2124" s="7" t="s">
        <v>39</v>
      </c>
      <c r="F2124" s="7" t="s">
        <v>32</v>
      </c>
      <c r="G2124" s="7">
        <v>1</v>
      </c>
      <c r="H2124" s="7" t="s">
        <v>32</v>
      </c>
    </row>
    <row r="2125" spans="1:8" ht="14.25" customHeight="1" x14ac:dyDescent="0.3">
      <c r="A2125" s="7" t="s">
        <v>1250</v>
      </c>
      <c r="B2125" s="7">
        <v>24.3</v>
      </c>
      <c r="C2125" s="7">
        <v>6.1</v>
      </c>
      <c r="D2125" s="7" t="s">
        <v>39</v>
      </c>
      <c r="E2125" s="7" t="s">
        <v>39</v>
      </c>
      <c r="F2125" s="7" t="s">
        <v>32</v>
      </c>
      <c r="G2125" s="7">
        <v>1</v>
      </c>
      <c r="H2125" s="7" t="s">
        <v>32</v>
      </c>
    </row>
    <row r="2126" spans="1:8" ht="14.25" customHeight="1" x14ac:dyDescent="0.3">
      <c r="A2126" s="7" t="s">
        <v>1247</v>
      </c>
      <c r="B2126" s="7">
        <v>30.72</v>
      </c>
      <c r="C2126" s="7">
        <v>6.06</v>
      </c>
      <c r="D2126" s="7" t="s">
        <v>32</v>
      </c>
      <c r="E2126" s="7" t="s">
        <v>39</v>
      </c>
      <c r="F2126" s="7" t="s">
        <v>32</v>
      </c>
      <c r="G2126" s="7">
        <v>1</v>
      </c>
      <c r="H2126" s="7" t="s">
        <v>32</v>
      </c>
    </row>
    <row r="2127" spans="1:8" ht="14.25" customHeight="1" x14ac:dyDescent="0.3">
      <c r="A2127" s="7" t="s">
        <v>1242</v>
      </c>
      <c r="B2127" s="7">
        <v>37.43</v>
      </c>
      <c r="C2127" s="7">
        <v>4.5599999999999996</v>
      </c>
      <c r="D2127" s="7" t="s">
        <v>32</v>
      </c>
      <c r="E2127" s="7" t="s">
        <v>32</v>
      </c>
      <c r="F2127" s="7" t="s">
        <v>99</v>
      </c>
      <c r="G2127" s="7">
        <v>1</v>
      </c>
      <c r="H2127" s="7" t="s">
        <v>32</v>
      </c>
    </row>
    <row r="2128" spans="1:8" ht="14.25" customHeight="1" x14ac:dyDescent="0.3">
      <c r="A2128" s="7" t="s">
        <v>1237</v>
      </c>
      <c r="B2128" s="7">
        <v>25.74</v>
      </c>
      <c r="C2128" s="7">
        <v>6.41</v>
      </c>
      <c r="D2128" s="7" t="s">
        <v>39</v>
      </c>
      <c r="E2128" s="7" t="s">
        <v>32</v>
      </c>
      <c r="F2128" s="7" t="s">
        <v>99</v>
      </c>
      <c r="G2128" s="7">
        <v>1</v>
      </c>
      <c r="H2128" s="7" t="s">
        <v>32</v>
      </c>
    </row>
    <row r="2129" spans="1:8" ht="14.25" customHeight="1" x14ac:dyDescent="0.3">
      <c r="A2129" s="7" t="s">
        <v>1232</v>
      </c>
      <c r="B2129" s="7">
        <v>36.575000000000003</v>
      </c>
      <c r="C2129" s="7">
        <v>5.57</v>
      </c>
      <c r="D2129" s="7" t="s">
        <v>32</v>
      </c>
      <c r="E2129" s="7" t="s">
        <v>32</v>
      </c>
      <c r="F2129" s="7" t="s">
        <v>99</v>
      </c>
      <c r="G2129" s="7">
        <v>1</v>
      </c>
      <c r="H2129" s="7" t="s">
        <v>32</v>
      </c>
    </row>
    <row r="2130" spans="1:8" ht="14.25" customHeight="1" x14ac:dyDescent="0.3">
      <c r="A2130" s="7" t="s">
        <v>1229</v>
      </c>
      <c r="B2130" s="7">
        <v>35.15</v>
      </c>
      <c r="C2130" s="7">
        <v>5.47</v>
      </c>
      <c r="D2130" s="7" t="s">
        <v>32</v>
      </c>
      <c r="E2130" s="7" t="s">
        <v>32</v>
      </c>
      <c r="F2130" s="7" t="s">
        <v>99</v>
      </c>
      <c r="G2130" s="7">
        <v>1</v>
      </c>
      <c r="H2130" s="7" t="s">
        <v>32</v>
      </c>
    </row>
    <row r="2131" spans="1:8" ht="14.25" customHeight="1" x14ac:dyDescent="0.3">
      <c r="A2131" s="7" t="s">
        <v>1226</v>
      </c>
      <c r="B2131" s="7">
        <v>32.11</v>
      </c>
      <c r="C2131" s="7">
        <v>4.43</v>
      </c>
      <c r="D2131" s="7" t="s">
        <v>32</v>
      </c>
      <c r="E2131" s="7" t="s">
        <v>32</v>
      </c>
      <c r="F2131" s="7" t="s">
        <v>99</v>
      </c>
      <c r="G2131" s="7">
        <v>1</v>
      </c>
      <c r="H2131" s="7" t="s">
        <v>32</v>
      </c>
    </row>
    <row r="2132" spans="1:8" ht="14.25" customHeight="1" x14ac:dyDescent="0.3">
      <c r="A2132" s="7" t="s">
        <v>1223</v>
      </c>
      <c r="B2132" s="7">
        <v>30.495000000000001</v>
      </c>
      <c r="C2132" s="7">
        <v>4.95</v>
      </c>
      <c r="D2132" s="7" t="s">
        <v>32</v>
      </c>
      <c r="E2132" s="7" t="s">
        <v>32</v>
      </c>
      <c r="F2132" s="7" t="s">
        <v>99</v>
      </c>
      <c r="G2132" s="7">
        <v>1</v>
      </c>
      <c r="H2132" s="7" t="s">
        <v>32</v>
      </c>
    </row>
    <row r="2133" spans="1:8" ht="14.25" customHeight="1" x14ac:dyDescent="0.3">
      <c r="A2133" s="7" t="s">
        <v>1219</v>
      </c>
      <c r="B2133" s="7">
        <v>29.24</v>
      </c>
      <c r="C2133" s="7">
        <v>4.04</v>
      </c>
      <c r="D2133" s="7" t="s">
        <v>32</v>
      </c>
      <c r="E2133" s="7" t="s">
        <v>39</v>
      </c>
      <c r="F2133" s="7" t="s">
        <v>32</v>
      </c>
      <c r="G2133" s="7">
        <v>1</v>
      </c>
      <c r="H2133" s="7" t="s">
        <v>32</v>
      </c>
    </row>
    <row r="2134" spans="1:8" ht="14.25" customHeight="1" x14ac:dyDescent="0.3">
      <c r="A2134" s="7" t="s">
        <v>1215</v>
      </c>
      <c r="B2134" s="7">
        <v>22.515000000000001</v>
      </c>
      <c r="C2134" s="7">
        <v>5.93</v>
      </c>
      <c r="D2134" s="7" t="s">
        <v>32</v>
      </c>
      <c r="E2134" s="7" t="s">
        <v>32</v>
      </c>
      <c r="F2134" s="7" t="s">
        <v>99</v>
      </c>
      <c r="G2134" s="7">
        <v>1</v>
      </c>
      <c r="H2134" s="7" t="s">
        <v>32</v>
      </c>
    </row>
    <row r="2135" spans="1:8" ht="14.25" customHeight="1" x14ac:dyDescent="0.3">
      <c r="A2135" s="7" t="s">
        <v>1212</v>
      </c>
      <c r="B2135" s="7">
        <v>15.65</v>
      </c>
      <c r="C2135" s="7">
        <v>4.2300000000000004</v>
      </c>
      <c r="D2135" s="7" t="s">
        <v>32</v>
      </c>
      <c r="E2135" s="7" t="s">
        <v>32</v>
      </c>
      <c r="F2135" s="7" t="s">
        <v>32</v>
      </c>
      <c r="G2135" s="7" t="s">
        <v>37</v>
      </c>
      <c r="H2135" s="7" t="s">
        <v>32</v>
      </c>
    </row>
    <row r="2136" spans="1:8" ht="14.25" customHeight="1" x14ac:dyDescent="0.3">
      <c r="A2136" s="7" t="s">
        <v>1207</v>
      </c>
      <c r="B2136" s="7">
        <v>27.36</v>
      </c>
      <c r="C2136" s="7">
        <v>5.59</v>
      </c>
      <c r="D2136" s="7" t="s">
        <v>39</v>
      </c>
      <c r="E2136" s="7" t="s">
        <v>32</v>
      </c>
      <c r="F2136" s="7" t="s">
        <v>32</v>
      </c>
      <c r="G2136" s="7" t="s">
        <v>37</v>
      </c>
      <c r="H2136" s="7" t="s">
        <v>32</v>
      </c>
    </row>
    <row r="2137" spans="1:8" ht="14.25" customHeight="1" x14ac:dyDescent="0.3">
      <c r="A2137" s="7" t="s">
        <v>1204</v>
      </c>
      <c r="B2137" s="7">
        <v>22.3</v>
      </c>
      <c r="C2137" s="7">
        <v>4.8899999999999997</v>
      </c>
      <c r="D2137" s="7" t="s">
        <v>39</v>
      </c>
      <c r="E2137" s="7" t="s">
        <v>32</v>
      </c>
      <c r="F2137" s="7" t="s">
        <v>32</v>
      </c>
      <c r="G2137" s="7" t="s">
        <v>37</v>
      </c>
      <c r="H2137" s="7" t="s">
        <v>32</v>
      </c>
    </row>
    <row r="2138" spans="1:8" ht="14.25" customHeight="1" x14ac:dyDescent="0.3">
      <c r="A2138" s="7" t="s">
        <v>1201</v>
      </c>
      <c r="B2138" s="7">
        <v>26.03</v>
      </c>
      <c r="C2138" s="7">
        <v>5.81</v>
      </c>
      <c r="D2138" s="7" t="s">
        <v>39</v>
      </c>
      <c r="E2138" s="7" t="s">
        <v>32</v>
      </c>
      <c r="F2138" s="7" t="s">
        <v>32</v>
      </c>
      <c r="G2138" s="7" t="s">
        <v>37</v>
      </c>
      <c r="H2138" s="7" t="s">
        <v>32</v>
      </c>
    </row>
    <row r="2139" spans="1:8" ht="14.25" customHeight="1" x14ac:dyDescent="0.3">
      <c r="A2139" s="7" t="s">
        <v>1198</v>
      </c>
      <c r="B2139" s="7">
        <v>27.74</v>
      </c>
      <c r="C2139" s="7">
        <v>4.29</v>
      </c>
      <c r="D2139" s="7" t="s">
        <v>32</v>
      </c>
      <c r="E2139" s="7" t="s">
        <v>39</v>
      </c>
      <c r="F2139" s="7" t="s">
        <v>32</v>
      </c>
      <c r="G2139" s="7">
        <v>1</v>
      </c>
      <c r="H2139" s="7" t="s">
        <v>32</v>
      </c>
    </row>
    <row r="2140" spans="1:8" ht="14.25" customHeight="1" x14ac:dyDescent="0.3">
      <c r="A2140" s="7" t="s">
        <v>1195</v>
      </c>
      <c r="B2140" s="7">
        <v>32.11</v>
      </c>
      <c r="C2140" s="7">
        <v>4.03</v>
      </c>
      <c r="D2140" s="7" t="s">
        <v>39</v>
      </c>
      <c r="E2140" s="7" t="s">
        <v>39</v>
      </c>
      <c r="F2140" s="7" t="s">
        <v>32</v>
      </c>
      <c r="G2140" s="7">
        <v>2</v>
      </c>
      <c r="H2140" s="7" t="s">
        <v>32</v>
      </c>
    </row>
    <row r="2141" spans="1:8" ht="14.25" customHeight="1" x14ac:dyDescent="0.3">
      <c r="A2141" s="7" t="s">
        <v>1192</v>
      </c>
      <c r="B2141" s="7">
        <v>25.175000000000001</v>
      </c>
      <c r="C2141" s="7">
        <v>6.29</v>
      </c>
      <c r="D2141" s="7" t="s">
        <v>39</v>
      </c>
      <c r="E2141" s="7" t="s">
        <v>39</v>
      </c>
      <c r="F2141" s="7" t="s">
        <v>32</v>
      </c>
      <c r="G2141" s="7">
        <v>2</v>
      </c>
      <c r="H2141" s="7" t="s">
        <v>32</v>
      </c>
    </row>
    <row r="2142" spans="1:8" ht="14.25" customHeight="1" x14ac:dyDescent="0.3">
      <c r="A2142" s="7" t="s">
        <v>1189</v>
      </c>
      <c r="B2142" s="7">
        <v>39.49</v>
      </c>
      <c r="C2142" s="7">
        <v>4.4800000000000004</v>
      </c>
      <c r="D2142" s="7" t="s">
        <v>39</v>
      </c>
      <c r="E2142" s="7" t="s">
        <v>32</v>
      </c>
      <c r="F2142" s="7" t="s">
        <v>32</v>
      </c>
      <c r="G2142" s="7" t="s">
        <v>37</v>
      </c>
      <c r="H2142" s="7" t="s">
        <v>32</v>
      </c>
    </row>
    <row r="2143" spans="1:8" ht="14.25" customHeight="1" x14ac:dyDescent="0.3">
      <c r="A2143" s="7" t="s">
        <v>1186</v>
      </c>
      <c r="B2143" s="7">
        <v>34.869999999999997</v>
      </c>
      <c r="C2143" s="7">
        <v>5.51</v>
      </c>
      <c r="D2143" s="7" t="s">
        <v>39</v>
      </c>
      <c r="E2143" s="7" t="s">
        <v>32</v>
      </c>
      <c r="F2143" s="7" t="s">
        <v>32</v>
      </c>
      <c r="G2143" s="7" t="s">
        <v>37</v>
      </c>
      <c r="H2143" s="7" t="s">
        <v>32</v>
      </c>
    </row>
    <row r="2144" spans="1:8" ht="14.25" customHeight="1" x14ac:dyDescent="0.3">
      <c r="A2144" s="7" t="s">
        <v>1183</v>
      </c>
      <c r="B2144" s="7">
        <v>34.6</v>
      </c>
      <c r="C2144" s="7">
        <v>4.5</v>
      </c>
      <c r="D2144" s="7" t="s">
        <v>39</v>
      </c>
      <c r="E2144" s="7" t="s">
        <v>32</v>
      </c>
      <c r="F2144" s="7" t="s">
        <v>32</v>
      </c>
      <c r="G2144" s="7" t="s">
        <v>37</v>
      </c>
      <c r="H2144" s="7" t="s">
        <v>32</v>
      </c>
    </row>
    <row r="2145" spans="1:8" ht="14.25" customHeight="1" x14ac:dyDescent="0.3">
      <c r="A2145" s="7" t="s">
        <v>1180</v>
      </c>
      <c r="B2145" s="7">
        <v>25.8</v>
      </c>
      <c r="C2145" s="7">
        <v>6.29</v>
      </c>
      <c r="D2145" s="7" t="s">
        <v>39</v>
      </c>
      <c r="E2145" s="7" t="s">
        <v>32</v>
      </c>
      <c r="F2145" s="7" t="s">
        <v>32</v>
      </c>
      <c r="G2145" s="7" t="s">
        <v>37</v>
      </c>
      <c r="H2145" s="7" t="s">
        <v>32</v>
      </c>
    </row>
    <row r="2146" spans="1:8" ht="14.25" customHeight="1" x14ac:dyDescent="0.3">
      <c r="A2146" s="7" t="s">
        <v>1175</v>
      </c>
      <c r="B2146" s="7">
        <v>35.86</v>
      </c>
      <c r="C2146" s="7">
        <v>4.33</v>
      </c>
      <c r="D2146" s="7" t="s">
        <v>32</v>
      </c>
      <c r="E2146" s="7" t="s">
        <v>32</v>
      </c>
      <c r="F2146" s="7" t="s">
        <v>32</v>
      </c>
      <c r="G2146" s="7">
        <v>1</v>
      </c>
      <c r="H2146" s="7" t="s">
        <v>32</v>
      </c>
    </row>
    <row r="2147" spans="1:8" ht="14.25" customHeight="1" x14ac:dyDescent="0.3">
      <c r="A2147" s="7" t="s">
        <v>1172</v>
      </c>
      <c r="B2147" s="7">
        <v>40.47</v>
      </c>
      <c r="C2147" s="7">
        <v>11.15</v>
      </c>
      <c r="D2147" s="7" t="s">
        <v>32</v>
      </c>
      <c r="E2147" s="7" t="s">
        <v>32</v>
      </c>
      <c r="F2147" s="7" t="s">
        <v>32</v>
      </c>
      <c r="G2147" s="7" t="s">
        <v>37</v>
      </c>
      <c r="H2147" s="7" t="s">
        <v>32</v>
      </c>
    </row>
    <row r="2148" spans="1:8" ht="14.25" customHeight="1" x14ac:dyDescent="0.3">
      <c r="A2148" s="7" t="s">
        <v>1169</v>
      </c>
      <c r="B2148" s="7">
        <v>32.01</v>
      </c>
      <c r="C2148" s="7">
        <v>6.45</v>
      </c>
      <c r="D2148" s="7" t="s">
        <v>32</v>
      </c>
      <c r="E2148" s="7" t="s">
        <v>32</v>
      </c>
      <c r="F2148" s="7" t="s">
        <v>32</v>
      </c>
      <c r="G2148" s="7">
        <v>1</v>
      </c>
      <c r="H2148" s="7" t="s">
        <v>32</v>
      </c>
    </row>
    <row r="2149" spans="1:8" ht="14.25" customHeight="1" x14ac:dyDescent="0.3">
      <c r="A2149" s="7" t="s">
        <v>1166</v>
      </c>
      <c r="B2149" s="7">
        <v>33</v>
      </c>
      <c r="C2149" s="7">
        <v>9.27</v>
      </c>
      <c r="D2149" s="7" t="s">
        <v>32</v>
      </c>
      <c r="E2149" s="7" t="s">
        <v>32</v>
      </c>
      <c r="F2149" s="7" t="s">
        <v>32</v>
      </c>
      <c r="G2149" s="7" t="s">
        <v>37</v>
      </c>
      <c r="H2149" s="7" t="s">
        <v>32</v>
      </c>
    </row>
    <row r="2150" spans="1:8" ht="14.25" customHeight="1" x14ac:dyDescent="0.3">
      <c r="A2150" s="7" t="s">
        <v>1162</v>
      </c>
      <c r="B2150" s="7">
        <v>29.3</v>
      </c>
      <c r="C2150" s="7">
        <v>6.15</v>
      </c>
      <c r="D2150" s="7" t="s">
        <v>32</v>
      </c>
      <c r="E2150" s="7" t="s">
        <v>32</v>
      </c>
      <c r="F2150" s="7" t="s">
        <v>32</v>
      </c>
      <c r="G2150" s="7">
        <v>1</v>
      </c>
      <c r="H2150" s="7" t="s">
        <v>32</v>
      </c>
    </row>
    <row r="2151" spans="1:8" ht="14.25" customHeight="1" x14ac:dyDescent="0.3">
      <c r="A2151" s="7" t="s">
        <v>1158</v>
      </c>
      <c r="B2151" s="7">
        <v>25.8</v>
      </c>
      <c r="C2151" s="7">
        <v>4.13</v>
      </c>
      <c r="D2151" s="7" t="s">
        <v>32</v>
      </c>
      <c r="E2151" s="7" t="s">
        <v>32</v>
      </c>
      <c r="F2151" s="7" t="s">
        <v>32</v>
      </c>
      <c r="G2151" s="7">
        <v>1</v>
      </c>
      <c r="H2151" s="7" t="s">
        <v>32</v>
      </c>
    </row>
    <row r="2152" spans="1:8" ht="14.25" customHeight="1" x14ac:dyDescent="0.3">
      <c r="A2152" s="7" t="s">
        <v>1155</v>
      </c>
      <c r="B2152" s="7">
        <v>23.4</v>
      </c>
      <c r="C2152" s="7">
        <v>4.24</v>
      </c>
      <c r="D2152" s="7" t="s">
        <v>32</v>
      </c>
      <c r="E2152" s="7" t="s">
        <v>32</v>
      </c>
      <c r="F2152" s="7" t="s">
        <v>32</v>
      </c>
      <c r="G2152" s="7">
        <v>1</v>
      </c>
      <c r="H2152" s="7" t="s">
        <v>32</v>
      </c>
    </row>
    <row r="2153" spans="1:8" ht="14.25" customHeight="1" x14ac:dyDescent="0.3">
      <c r="A2153" s="7" t="s">
        <v>1152</v>
      </c>
      <c r="B2153" s="7">
        <v>27.93</v>
      </c>
      <c r="C2153" s="7">
        <v>9.8800000000000008</v>
      </c>
      <c r="D2153" s="7" t="s">
        <v>32</v>
      </c>
      <c r="E2153" s="7" t="s">
        <v>32</v>
      </c>
      <c r="F2153" s="7" t="s">
        <v>32</v>
      </c>
      <c r="G2153" s="7" t="s">
        <v>37</v>
      </c>
      <c r="H2153" s="7" t="s">
        <v>32</v>
      </c>
    </row>
    <row r="2154" spans="1:8" ht="14.25" customHeight="1" x14ac:dyDescent="0.3">
      <c r="A2154" s="7" t="s">
        <v>1147</v>
      </c>
      <c r="B2154" s="7">
        <v>22</v>
      </c>
      <c r="C2154" s="7">
        <v>9.5</v>
      </c>
      <c r="D2154" s="7" t="s">
        <v>32</v>
      </c>
      <c r="E2154" s="7" t="s">
        <v>32</v>
      </c>
      <c r="F2154" s="7" t="s">
        <v>32</v>
      </c>
      <c r="G2154" s="7" t="s">
        <v>37</v>
      </c>
      <c r="H2154" s="7" t="s">
        <v>32</v>
      </c>
    </row>
    <row r="2155" spans="1:8" ht="14.25" customHeight="1" x14ac:dyDescent="0.3">
      <c r="A2155" s="7" t="s">
        <v>1143</v>
      </c>
      <c r="B2155" s="7">
        <v>36.86</v>
      </c>
      <c r="C2155" s="7">
        <v>4.97</v>
      </c>
      <c r="D2155" s="7" t="s">
        <v>39</v>
      </c>
      <c r="E2155" s="7" t="s">
        <v>32</v>
      </c>
      <c r="F2155" s="7" t="s">
        <v>32</v>
      </c>
      <c r="G2155" s="7" t="s">
        <v>37</v>
      </c>
      <c r="H2155" s="7" t="s">
        <v>32</v>
      </c>
    </row>
    <row r="2156" spans="1:8" ht="14.25" customHeight="1" x14ac:dyDescent="0.3">
      <c r="A2156" s="7" t="s">
        <v>1139</v>
      </c>
      <c r="B2156" s="7">
        <v>31.254999999999999</v>
      </c>
      <c r="C2156" s="7">
        <v>5.49</v>
      </c>
      <c r="D2156" s="7" t="s">
        <v>39</v>
      </c>
      <c r="E2156" s="7" t="s">
        <v>32</v>
      </c>
      <c r="F2156" s="7" t="s">
        <v>32</v>
      </c>
      <c r="G2156" s="7" t="s">
        <v>37</v>
      </c>
      <c r="H2156" s="7" t="s">
        <v>32</v>
      </c>
    </row>
    <row r="2157" spans="1:8" ht="14.25" customHeight="1" x14ac:dyDescent="0.3">
      <c r="A2157" s="7" t="s">
        <v>1136</v>
      </c>
      <c r="B2157" s="7">
        <v>23.06</v>
      </c>
      <c r="C2157" s="7">
        <v>4.47</v>
      </c>
      <c r="D2157" s="7" t="s">
        <v>32</v>
      </c>
      <c r="E2157" s="7" t="s">
        <v>32</v>
      </c>
      <c r="F2157" s="7" t="s">
        <v>32</v>
      </c>
      <c r="G2157" s="7" t="s">
        <v>37</v>
      </c>
      <c r="H2157" s="7" t="s">
        <v>32</v>
      </c>
    </row>
    <row r="2158" spans="1:8" ht="14.25" customHeight="1" x14ac:dyDescent="0.3">
      <c r="A2158" s="7" t="s">
        <v>1131</v>
      </c>
      <c r="B2158" s="7">
        <v>28.975000000000001</v>
      </c>
      <c r="C2158" s="7">
        <v>4.34</v>
      </c>
      <c r="D2158" s="7" t="s">
        <v>39</v>
      </c>
      <c r="E2158" s="7" t="s">
        <v>32</v>
      </c>
      <c r="F2158" s="7" t="s">
        <v>32</v>
      </c>
      <c r="G2158" s="7" t="s">
        <v>37</v>
      </c>
      <c r="H2158" s="7" t="s">
        <v>32</v>
      </c>
    </row>
    <row r="2159" spans="1:8" ht="14.25" customHeight="1" x14ac:dyDescent="0.3">
      <c r="A2159" s="7" t="s">
        <v>1126</v>
      </c>
      <c r="B2159" s="7">
        <v>33.299999999999997</v>
      </c>
      <c r="C2159" s="7">
        <v>9.49</v>
      </c>
      <c r="D2159" s="7" t="s">
        <v>32</v>
      </c>
      <c r="E2159" s="7" t="s">
        <v>32</v>
      </c>
      <c r="F2159" s="7" t="s">
        <v>32</v>
      </c>
      <c r="G2159" s="7" t="s">
        <v>37</v>
      </c>
      <c r="H2159" s="7" t="s">
        <v>32</v>
      </c>
    </row>
    <row r="2160" spans="1:8" ht="14.25" customHeight="1" x14ac:dyDescent="0.3">
      <c r="A2160" s="7" t="s">
        <v>1123</v>
      </c>
      <c r="B2160" s="7">
        <v>33</v>
      </c>
      <c r="C2160" s="7">
        <v>10.16</v>
      </c>
      <c r="D2160" s="7" t="s">
        <v>32</v>
      </c>
      <c r="E2160" s="7" t="s">
        <v>32</v>
      </c>
      <c r="F2160" s="7" t="s">
        <v>32</v>
      </c>
      <c r="G2160" s="7" t="s">
        <v>37</v>
      </c>
      <c r="H2160" s="7" t="s">
        <v>32</v>
      </c>
    </row>
    <row r="2161" spans="1:8" ht="14.25" customHeight="1" x14ac:dyDescent="0.3">
      <c r="A2161" s="7" t="s">
        <v>1119</v>
      </c>
      <c r="B2161" s="7">
        <v>31.46</v>
      </c>
      <c r="C2161" s="7">
        <v>11.19</v>
      </c>
      <c r="D2161" s="7" t="s">
        <v>32</v>
      </c>
      <c r="E2161" s="7" t="s">
        <v>32</v>
      </c>
      <c r="F2161" s="7" t="s">
        <v>32</v>
      </c>
      <c r="G2161" s="7" t="s">
        <v>37</v>
      </c>
      <c r="H2161" s="7" t="s">
        <v>32</v>
      </c>
    </row>
    <row r="2162" spans="1:8" ht="14.25" customHeight="1" x14ac:dyDescent="0.3">
      <c r="A2162" s="7" t="s">
        <v>1114</v>
      </c>
      <c r="B2162" s="7">
        <v>29.6</v>
      </c>
      <c r="C2162" s="7">
        <v>11.03</v>
      </c>
      <c r="D2162" s="7" t="s">
        <v>32</v>
      </c>
      <c r="E2162" s="7" t="s">
        <v>32</v>
      </c>
      <c r="F2162" s="7" t="s">
        <v>32</v>
      </c>
      <c r="G2162" s="7" t="s">
        <v>37</v>
      </c>
      <c r="H2162" s="7" t="s">
        <v>32</v>
      </c>
    </row>
    <row r="2163" spans="1:8" ht="14.25" customHeight="1" x14ac:dyDescent="0.3">
      <c r="A2163" s="7" t="s">
        <v>1110</v>
      </c>
      <c r="B2163" s="7">
        <v>22.05</v>
      </c>
      <c r="C2163" s="7">
        <v>4.43</v>
      </c>
      <c r="D2163" s="7" t="s">
        <v>39</v>
      </c>
      <c r="E2163" s="7" t="s">
        <v>32</v>
      </c>
      <c r="F2163" s="7" t="s">
        <v>32</v>
      </c>
      <c r="G2163" s="7" t="s">
        <v>37</v>
      </c>
      <c r="H2163" s="7" t="s">
        <v>32</v>
      </c>
    </row>
    <row r="2164" spans="1:8" ht="14.25" customHeight="1" x14ac:dyDescent="0.3">
      <c r="A2164" s="7" t="s">
        <v>1104</v>
      </c>
      <c r="B2164" s="7">
        <v>27.06</v>
      </c>
      <c r="C2164" s="7">
        <v>6.14</v>
      </c>
      <c r="D2164" s="7" t="s">
        <v>32</v>
      </c>
      <c r="E2164" s="7" t="s">
        <v>39</v>
      </c>
      <c r="F2164" s="7" t="s">
        <v>32</v>
      </c>
      <c r="G2164" s="7">
        <v>1</v>
      </c>
      <c r="H2164" s="7" t="s">
        <v>32</v>
      </c>
    </row>
    <row r="2165" spans="1:8" ht="14.25" customHeight="1" x14ac:dyDescent="0.3">
      <c r="A2165" s="7" t="s">
        <v>1100</v>
      </c>
      <c r="B2165" s="7">
        <v>20.49</v>
      </c>
      <c r="C2165" s="7">
        <v>4.87</v>
      </c>
      <c r="D2165" s="7" t="s">
        <v>32</v>
      </c>
      <c r="E2165" s="7" t="s">
        <v>32</v>
      </c>
      <c r="F2165" s="7" t="s">
        <v>32</v>
      </c>
      <c r="G2165" s="7" t="s">
        <v>37</v>
      </c>
      <c r="H2165" s="7" t="s">
        <v>32</v>
      </c>
    </row>
    <row r="2166" spans="1:8" ht="14.25" customHeight="1" x14ac:dyDescent="0.3">
      <c r="A2166" s="7" t="s">
        <v>1096</v>
      </c>
      <c r="B2166" s="7">
        <v>28.4</v>
      </c>
      <c r="C2166" s="7">
        <v>4.3</v>
      </c>
      <c r="D2166" s="7" t="s">
        <v>32</v>
      </c>
      <c r="E2166" s="7" t="s">
        <v>32</v>
      </c>
      <c r="F2166" s="7" t="s">
        <v>99</v>
      </c>
      <c r="G2166" s="7">
        <v>1</v>
      </c>
      <c r="H2166" s="7" t="s">
        <v>32</v>
      </c>
    </row>
    <row r="2167" spans="1:8" ht="14.25" customHeight="1" x14ac:dyDescent="0.3">
      <c r="A2167" s="7" t="s">
        <v>1091</v>
      </c>
      <c r="B2167" s="7">
        <v>41.91</v>
      </c>
      <c r="C2167" s="7">
        <v>6.19</v>
      </c>
      <c r="D2167" s="7" t="s">
        <v>32</v>
      </c>
      <c r="E2167" s="7" t="s">
        <v>32</v>
      </c>
      <c r="F2167" s="7" t="s">
        <v>32</v>
      </c>
      <c r="G2167" s="7" t="s">
        <v>37</v>
      </c>
      <c r="H2167" s="7" t="s">
        <v>32</v>
      </c>
    </row>
    <row r="2168" spans="1:8" ht="14.25" customHeight="1" x14ac:dyDescent="0.3">
      <c r="A2168" s="7" t="s">
        <v>1087</v>
      </c>
      <c r="B2168" s="7">
        <v>24.6</v>
      </c>
      <c r="C2168" s="7">
        <v>6.19</v>
      </c>
      <c r="D2168" s="7" t="s">
        <v>32</v>
      </c>
      <c r="E2168" s="7" t="s">
        <v>32</v>
      </c>
      <c r="F2168" s="7" t="s">
        <v>99</v>
      </c>
      <c r="G2168" s="7">
        <v>1</v>
      </c>
      <c r="H2168" s="7" t="s">
        <v>32</v>
      </c>
    </row>
    <row r="2169" spans="1:8" ht="14.25" customHeight="1" x14ac:dyDescent="0.3">
      <c r="A2169" s="7" t="s">
        <v>1082</v>
      </c>
      <c r="B2169" s="7">
        <v>20.9</v>
      </c>
      <c r="C2169" s="7">
        <v>5.12</v>
      </c>
      <c r="D2169" s="7" t="s">
        <v>32</v>
      </c>
      <c r="E2169" s="7" t="s">
        <v>32</v>
      </c>
      <c r="F2169" s="7" t="s">
        <v>99</v>
      </c>
      <c r="G2169" s="7">
        <v>1</v>
      </c>
      <c r="H2169" s="7" t="s">
        <v>32</v>
      </c>
    </row>
    <row r="2170" spans="1:8" ht="14.25" customHeight="1" x14ac:dyDescent="0.3">
      <c r="A2170" s="7" t="s">
        <v>1078</v>
      </c>
      <c r="B2170" s="7">
        <v>34.4</v>
      </c>
      <c r="C2170" s="7">
        <v>4.04</v>
      </c>
      <c r="D2170" s="7" t="s">
        <v>32</v>
      </c>
      <c r="E2170" s="7" t="s">
        <v>32</v>
      </c>
      <c r="F2170" s="7" t="s">
        <v>32</v>
      </c>
      <c r="G2170" s="7" t="s">
        <v>37</v>
      </c>
      <c r="H2170" s="7" t="s">
        <v>32</v>
      </c>
    </row>
    <row r="2171" spans="1:8" ht="14.25" customHeight="1" x14ac:dyDescent="0.3">
      <c r="A2171" s="7" t="s">
        <v>1073</v>
      </c>
      <c r="B2171" s="7">
        <v>32.56</v>
      </c>
      <c r="C2171" s="7">
        <v>5.36</v>
      </c>
      <c r="D2171" s="7" t="s">
        <v>32</v>
      </c>
      <c r="E2171" s="7" t="s">
        <v>32</v>
      </c>
      <c r="F2171" s="7" t="s">
        <v>32</v>
      </c>
      <c r="G2171" s="7" t="s">
        <v>37</v>
      </c>
      <c r="H2171" s="7" t="s">
        <v>32</v>
      </c>
    </row>
    <row r="2172" spans="1:8" ht="14.25" customHeight="1" x14ac:dyDescent="0.3">
      <c r="A2172" s="7" t="s">
        <v>1069</v>
      </c>
      <c r="B2172" s="7">
        <v>27.98</v>
      </c>
      <c r="C2172" s="7">
        <v>4.38</v>
      </c>
      <c r="D2172" s="7" t="s">
        <v>32</v>
      </c>
      <c r="E2172" s="7" t="s">
        <v>39</v>
      </c>
      <c r="F2172" s="7" t="s">
        <v>32</v>
      </c>
      <c r="G2172" s="7">
        <v>1</v>
      </c>
      <c r="H2172" s="7" t="s">
        <v>32</v>
      </c>
    </row>
    <row r="2173" spans="1:8" ht="14.25" customHeight="1" x14ac:dyDescent="0.3">
      <c r="A2173" s="7" t="s">
        <v>1065</v>
      </c>
      <c r="B2173" s="7">
        <v>26.51</v>
      </c>
      <c r="C2173" s="7">
        <v>4.58</v>
      </c>
      <c r="D2173" s="7" t="s">
        <v>32</v>
      </c>
      <c r="E2173" s="7" t="s">
        <v>32</v>
      </c>
      <c r="F2173" s="7" t="s">
        <v>32</v>
      </c>
      <c r="G2173" s="7" t="s">
        <v>37</v>
      </c>
      <c r="H2173" s="7" t="s">
        <v>32</v>
      </c>
    </row>
    <row r="2174" spans="1:8" ht="14.25" customHeight="1" x14ac:dyDescent="0.3">
      <c r="A2174" s="7" t="s">
        <v>1060</v>
      </c>
      <c r="B2174" s="7">
        <v>29.734999999999999</v>
      </c>
      <c r="C2174" s="7">
        <v>11.92</v>
      </c>
      <c r="D2174" s="7" t="s">
        <v>32</v>
      </c>
      <c r="E2174" s="7" t="s">
        <v>32</v>
      </c>
      <c r="F2174" s="7" t="s">
        <v>32</v>
      </c>
      <c r="G2174" s="7" t="s">
        <v>37</v>
      </c>
      <c r="H2174" s="7" t="s">
        <v>32</v>
      </c>
    </row>
    <row r="2175" spans="1:8" ht="14.25" customHeight="1" x14ac:dyDescent="0.3">
      <c r="A2175" s="7" t="s">
        <v>1055</v>
      </c>
      <c r="B2175" s="7">
        <v>40.5</v>
      </c>
      <c r="C2175" s="7">
        <v>5.4</v>
      </c>
      <c r="D2175" s="7" t="s">
        <v>32</v>
      </c>
      <c r="E2175" s="7" t="s">
        <v>32</v>
      </c>
      <c r="F2175" s="7" t="s">
        <v>99</v>
      </c>
      <c r="G2175" s="7">
        <v>1</v>
      </c>
      <c r="H2175" s="7" t="s">
        <v>32</v>
      </c>
    </row>
    <row r="2176" spans="1:8" ht="14.25" customHeight="1" x14ac:dyDescent="0.3">
      <c r="A2176" s="7" t="s">
        <v>1051</v>
      </c>
      <c r="B2176" s="7">
        <v>25.64</v>
      </c>
      <c r="C2176" s="7">
        <v>4.76</v>
      </c>
      <c r="D2176" s="7" t="s">
        <v>32</v>
      </c>
      <c r="E2176" s="7" t="s">
        <v>32</v>
      </c>
      <c r="F2176" s="7" t="s">
        <v>32</v>
      </c>
      <c r="G2176" s="7">
        <v>1</v>
      </c>
      <c r="H2176" s="7" t="s">
        <v>32</v>
      </c>
    </row>
    <row r="2177" spans="1:8" ht="14.25" customHeight="1" x14ac:dyDescent="0.3">
      <c r="A2177" s="7" t="s">
        <v>1049</v>
      </c>
      <c r="B2177" s="7">
        <v>32.9</v>
      </c>
      <c r="C2177" s="7">
        <v>4.78</v>
      </c>
      <c r="D2177" s="7" t="s">
        <v>32</v>
      </c>
      <c r="E2177" s="7" t="s">
        <v>32</v>
      </c>
      <c r="F2177" s="7" t="s">
        <v>99</v>
      </c>
      <c r="G2177" s="7">
        <v>1</v>
      </c>
      <c r="H2177" s="7" t="s">
        <v>32</v>
      </c>
    </row>
    <row r="2178" spans="1:8" ht="14.25" customHeight="1" x14ac:dyDescent="0.3">
      <c r="A2178" s="7" t="s">
        <v>1046</v>
      </c>
      <c r="B2178" s="7">
        <v>29.8</v>
      </c>
      <c r="C2178" s="7">
        <v>4.26</v>
      </c>
      <c r="D2178" s="7" t="s">
        <v>32</v>
      </c>
      <c r="E2178" s="7" t="s">
        <v>32</v>
      </c>
      <c r="F2178" s="7" t="s">
        <v>99</v>
      </c>
      <c r="G2178" s="7">
        <v>1</v>
      </c>
      <c r="H2178" s="7" t="s">
        <v>32</v>
      </c>
    </row>
    <row r="2179" spans="1:8" ht="14.25" customHeight="1" x14ac:dyDescent="0.3">
      <c r="A2179" s="7" t="s">
        <v>1039</v>
      </c>
      <c r="B2179" s="7">
        <v>28.9</v>
      </c>
      <c r="C2179" s="7">
        <v>5.85</v>
      </c>
      <c r="D2179" s="7" t="s">
        <v>32</v>
      </c>
      <c r="E2179" s="7" t="s">
        <v>32</v>
      </c>
      <c r="F2179" s="7" t="s">
        <v>99</v>
      </c>
      <c r="G2179" s="7">
        <v>1</v>
      </c>
      <c r="H2179" s="7" t="s">
        <v>32</v>
      </c>
    </row>
    <row r="2180" spans="1:8" ht="14.25" customHeight="1" x14ac:dyDescent="0.3">
      <c r="A2180" s="7" t="s">
        <v>1034</v>
      </c>
      <c r="B2180" s="7">
        <v>24.7</v>
      </c>
      <c r="C2180" s="7">
        <v>5.32</v>
      </c>
      <c r="D2180" s="7" t="s">
        <v>32</v>
      </c>
      <c r="E2180" s="7" t="s">
        <v>32</v>
      </c>
      <c r="F2180" s="7" t="s">
        <v>99</v>
      </c>
      <c r="G2180" s="7">
        <v>1</v>
      </c>
      <c r="H2180" s="7" t="s">
        <v>32</v>
      </c>
    </row>
    <row r="2181" spans="1:8" ht="14.25" customHeight="1" x14ac:dyDescent="0.3">
      <c r="A2181" s="7" t="s">
        <v>1029</v>
      </c>
      <c r="B2181" s="7">
        <v>20.6</v>
      </c>
      <c r="C2181" s="7">
        <v>5.14</v>
      </c>
      <c r="D2181" s="7" t="s">
        <v>32</v>
      </c>
      <c r="E2181" s="7" t="s">
        <v>32</v>
      </c>
      <c r="F2181" s="7" t="s">
        <v>99</v>
      </c>
      <c r="G2181" s="7">
        <v>1</v>
      </c>
      <c r="H2181" s="7" t="s">
        <v>32</v>
      </c>
    </row>
    <row r="2182" spans="1:8" ht="14.25" customHeight="1" x14ac:dyDescent="0.3">
      <c r="A2182" s="7" t="s">
        <v>1026</v>
      </c>
      <c r="B2182" s="7">
        <v>18.600000000000001</v>
      </c>
      <c r="C2182" s="7">
        <v>5</v>
      </c>
      <c r="D2182" s="7" t="s">
        <v>32</v>
      </c>
      <c r="E2182" s="7" t="s">
        <v>32</v>
      </c>
      <c r="F2182" s="7" t="s">
        <v>99</v>
      </c>
      <c r="G2182" s="7">
        <v>1</v>
      </c>
      <c r="H2182" s="7" t="s">
        <v>32</v>
      </c>
    </row>
    <row r="2183" spans="1:8" ht="14.25" customHeight="1" x14ac:dyDescent="0.3">
      <c r="A2183" s="7" t="s">
        <v>1022</v>
      </c>
      <c r="B2183" s="7">
        <v>17.8</v>
      </c>
      <c r="C2183" s="7">
        <v>4.55</v>
      </c>
      <c r="D2183" s="7" t="s">
        <v>32</v>
      </c>
      <c r="E2183" s="7" t="s">
        <v>32</v>
      </c>
      <c r="F2183" s="7" t="s">
        <v>99</v>
      </c>
      <c r="G2183" s="7">
        <v>1</v>
      </c>
      <c r="H2183" s="7" t="s">
        <v>32</v>
      </c>
    </row>
    <row r="2184" spans="1:8" ht="14.25" customHeight="1" x14ac:dyDescent="0.3">
      <c r="A2184" s="7" t="s">
        <v>1018</v>
      </c>
      <c r="B2184" s="7">
        <v>35.200000000000003</v>
      </c>
      <c r="C2184" s="7">
        <v>5.97</v>
      </c>
      <c r="D2184" s="7" t="s">
        <v>32</v>
      </c>
      <c r="E2184" s="7" t="s">
        <v>39</v>
      </c>
      <c r="F2184" s="7" t="s">
        <v>32</v>
      </c>
      <c r="G2184" s="7">
        <v>1</v>
      </c>
      <c r="H2184" s="7" t="s">
        <v>32</v>
      </c>
    </row>
    <row r="2185" spans="1:8" ht="14.25" customHeight="1" x14ac:dyDescent="0.3">
      <c r="A2185" s="7" t="s">
        <v>1013</v>
      </c>
      <c r="B2185" s="7">
        <v>33.770000000000003</v>
      </c>
      <c r="C2185" s="7">
        <v>4.0199999999999996</v>
      </c>
      <c r="D2185" s="7" t="s">
        <v>32</v>
      </c>
      <c r="E2185" s="7" t="s">
        <v>39</v>
      </c>
      <c r="F2185" s="7" t="s">
        <v>32</v>
      </c>
      <c r="G2185" s="7">
        <v>1</v>
      </c>
      <c r="H2185" s="7" t="s">
        <v>32</v>
      </c>
    </row>
    <row r="2186" spans="1:8" ht="14.25" customHeight="1" x14ac:dyDescent="0.3">
      <c r="A2186" s="7" t="s">
        <v>1008</v>
      </c>
      <c r="B2186" s="7">
        <v>30.03</v>
      </c>
      <c r="C2186" s="7">
        <v>4.04</v>
      </c>
      <c r="D2186" s="7" t="s">
        <v>32</v>
      </c>
      <c r="E2186" s="7" t="s">
        <v>39</v>
      </c>
      <c r="F2186" s="7" t="s">
        <v>32</v>
      </c>
      <c r="G2186" s="7">
        <v>1</v>
      </c>
      <c r="H2186" s="7" t="s">
        <v>32</v>
      </c>
    </row>
    <row r="2187" spans="1:8" ht="14.25" customHeight="1" x14ac:dyDescent="0.3">
      <c r="A2187" s="7" t="s">
        <v>1004</v>
      </c>
      <c r="B2187" s="7">
        <v>29.37</v>
      </c>
      <c r="C2187" s="7">
        <v>5.54</v>
      </c>
      <c r="D2187" s="7" t="s">
        <v>32</v>
      </c>
      <c r="E2187" s="7" t="s">
        <v>39</v>
      </c>
      <c r="F2187" s="7" t="s">
        <v>32</v>
      </c>
      <c r="G2187" s="7">
        <v>1</v>
      </c>
      <c r="H2187" s="7" t="s">
        <v>32</v>
      </c>
    </row>
    <row r="2188" spans="1:8" ht="14.25" customHeight="1" x14ac:dyDescent="0.3">
      <c r="A2188" s="7" t="s">
        <v>999</v>
      </c>
      <c r="B2188" s="7">
        <v>28.5</v>
      </c>
      <c r="C2188" s="7">
        <v>4.03</v>
      </c>
      <c r="D2188" s="7" t="s">
        <v>32</v>
      </c>
      <c r="E2188" s="7" t="s">
        <v>39</v>
      </c>
      <c r="F2188" s="7" t="s">
        <v>32</v>
      </c>
      <c r="G2188" s="7">
        <v>1</v>
      </c>
      <c r="H2188" s="7" t="s">
        <v>32</v>
      </c>
    </row>
    <row r="2189" spans="1:8" ht="14.25" customHeight="1" x14ac:dyDescent="0.3">
      <c r="A2189" s="7" t="s">
        <v>995</v>
      </c>
      <c r="B2189" s="7">
        <v>23.32</v>
      </c>
      <c r="C2189" s="7">
        <v>5.62</v>
      </c>
      <c r="D2189" s="7" t="s">
        <v>32</v>
      </c>
      <c r="E2189" s="7" t="s">
        <v>39</v>
      </c>
      <c r="F2189" s="7" t="s">
        <v>32</v>
      </c>
      <c r="G2189" s="7">
        <v>1</v>
      </c>
      <c r="H2189" s="7" t="s">
        <v>32</v>
      </c>
    </row>
    <row r="2190" spans="1:8" ht="14.25" customHeight="1" x14ac:dyDescent="0.3">
      <c r="A2190" s="7" t="s">
        <v>994</v>
      </c>
      <c r="B2190" s="7">
        <v>26.125</v>
      </c>
      <c r="C2190" s="7">
        <v>5.27</v>
      </c>
      <c r="D2190" s="7" t="s">
        <v>32</v>
      </c>
      <c r="E2190" s="7" t="s">
        <v>39</v>
      </c>
      <c r="F2190" s="7" t="s">
        <v>32</v>
      </c>
      <c r="G2190" s="7">
        <v>1</v>
      </c>
      <c r="H2190" s="7" t="s">
        <v>32</v>
      </c>
    </row>
    <row r="2191" spans="1:8" ht="14.25" customHeight="1" x14ac:dyDescent="0.3">
      <c r="A2191" s="7" t="s">
        <v>989</v>
      </c>
      <c r="B2191" s="7">
        <v>25.46</v>
      </c>
      <c r="C2191" s="7">
        <v>5.18</v>
      </c>
      <c r="D2191" s="7" t="s">
        <v>32</v>
      </c>
      <c r="E2191" s="7" t="s">
        <v>39</v>
      </c>
      <c r="F2191" s="7" t="s">
        <v>32</v>
      </c>
      <c r="G2191" s="7">
        <v>1</v>
      </c>
      <c r="H2191" s="7" t="s">
        <v>32</v>
      </c>
    </row>
    <row r="2192" spans="1:8" ht="14.25" customHeight="1" x14ac:dyDescent="0.3">
      <c r="A2192" s="7" t="s">
        <v>986</v>
      </c>
      <c r="B2192" s="7">
        <v>23.75</v>
      </c>
      <c r="C2192" s="7">
        <v>5.27</v>
      </c>
      <c r="D2192" s="7" t="s">
        <v>32</v>
      </c>
      <c r="E2192" s="7" t="s">
        <v>39</v>
      </c>
      <c r="F2192" s="7" t="s">
        <v>32</v>
      </c>
      <c r="G2192" s="7">
        <v>1</v>
      </c>
      <c r="H2192" s="7" t="s">
        <v>32</v>
      </c>
    </row>
    <row r="2193" spans="1:8" ht="14.25" customHeight="1" x14ac:dyDescent="0.3">
      <c r="A2193" s="7" t="s">
        <v>981</v>
      </c>
      <c r="B2193" s="7">
        <v>23.085000000000001</v>
      </c>
      <c r="C2193" s="7">
        <v>5.62</v>
      </c>
      <c r="D2193" s="7" t="s">
        <v>32</v>
      </c>
      <c r="E2193" s="7" t="s">
        <v>39</v>
      </c>
      <c r="F2193" s="7" t="s">
        <v>32</v>
      </c>
      <c r="G2193" s="7">
        <v>1</v>
      </c>
      <c r="H2193" s="7" t="s">
        <v>32</v>
      </c>
    </row>
    <row r="2194" spans="1:8" ht="14.25" customHeight="1" x14ac:dyDescent="0.3">
      <c r="A2194" s="7" t="s">
        <v>974</v>
      </c>
      <c r="B2194" s="7">
        <v>22.99</v>
      </c>
      <c r="C2194" s="7">
        <v>5.0599999999999996</v>
      </c>
      <c r="D2194" s="7" t="s">
        <v>32</v>
      </c>
      <c r="E2194" s="7" t="s">
        <v>39</v>
      </c>
      <c r="F2194" s="7" t="s">
        <v>32</v>
      </c>
      <c r="G2194" s="7">
        <v>1</v>
      </c>
      <c r="H2194" s="7" t="s">
        <v>32</v>
      </c>
    </row>
    <row r="2195" spans="1:8" ht="14.25" customHeight="1" x14ac:dyDescent="0.3">
      <c r="A2195" s="7" t="s">
        <v>966</v>
      </c>
      <c r="B2195" s="7">
        <v>21.47</v>
      </c>
      <c r="C2195" s="7">
        <v>4.6900000000000004</v>
      </c>
      <c r="D2195" s="7" t="s">
        <v>32</v>
      </c>
      <c r="E2195" s="7" t="s">
        <v>39</v>
      </c>
      <c r="F2195" s="7" t="s">
        <v>32</v>
      </c>
      <c r="G2195" s="7">
        <v>1</v>
      </c>
      <c r="H2195" s="7" t="s">
        <v>32</v>
      </c>
    </row>
    <row r="2196" spans="1:8" ht="14.25" customHeight="1" x14ac:dyDescent="0.3">
      <c r="A2196" s="7" t="s">
        <v>959</v>
      </c>
      <c r="B2196" s="7">
        <v>15.96</v>
      </c>
      <c r="C2196" s="7">
        <v>5.44</v>
      </c>
      <c r="D2196" s="7" t="s">
        <v>32</v>
      </c>
      <c r="E2196" s="7" t="s">
        <v>39</v>
      </c>
      <c r="F2196" s="7" t="s">
        <v>32</v>
      </c>
      <c r="G2196" s="7">
        <v>1</v>
      </c>
      <c r="H2196" s="7" t="s">
        <v>32</v>
      </c>
    </row>
    <row r="2197" spans="1:8" ht="14.25" customHeight="1" x14ac:dyDescent="0.3">
      <c r="A2197" s="7" t="s">
        <v>953</v>
      </c>
      <c r="B2197" s="7">
        <v>39.5</v>
      </c>
      <c r="C2197" s="7">
        <v>5.05</v>
      </c>
      <c r="D2197" s="7" t="s">
        <v>32</v>
      </c>
      <c r="E2197" s="7" t="s">
        <v>39</v>
      </c>
      <c r="F2197" s="7" t="s">
        <v>32</v>
      </c>
      <c r="G2197" s="7">
        <v>1</v>
      </c>
      <c r="H2197" s="7" t="s">
        <v>32</v>
      </c>
    </row>
    <row r="2198" spans="1:8" ht="14.25" customHeight="1" x14ac:dyDescent="0.3">
      <c r="A2198" s="7" t="s">
        <v>948</v>
      </c>
      <c r="B2198" s="7">
        <v>33.770000000000003</v>
      </c>
      <c r="C2198" s="7">
        <v>6</v>
      </c>
      <c r="D2198" s="7" t="s">
        <v>32</v>
      </c>
      <c r="E2198" s="7" t="s">
        <v>39</v>
      </c>
      <c r="F2198" s="7" t="s">
        <v>32</v>
      </c>
      <c r="G2198" s="7">
        <v>1</v>
      </c>
      <c r="H2198" s="7" t="s">
        <v>32</v>
      </c>
    </row>
    <row r="2199" spans="1:8" ht="14.25" customHeight="1" x14ac:dyDescent="0.3">
      <c r="A2199" s="7" t="s">
        <v>943</v>
      </c>
      <c r="B2199" s="7">
        <v>26.84</v>
      </c>
      <c r="C2199" s="7">
        <v>5.99</v>
      </c>
      <c r="D2199" s="7" t="s">
        <v>39</v>
      </c>
      <c r="E2199" s="7" t="s">
        <v>39</v>
      </c>
      <c r="F2199" s="7" t="s">
        <v>32</v>
      </c>
      <c r="G2199" s="7">
        <v>1</v>
      </c>
      <c r="H2199" s="7" t="s">
        <v>32</v>
      </c>
    </row>
    <row r="2200" spans="1:8" ht="14.25" customHeight="1" x14ac:dyDescent="0.3">
      <c r="A2200" s="7" t="s">
        <v>938</v>
      </c>
      <c r="B2200" s="7">
        <v>35.53</v>
      </c>
      <c r="C2200" s="7">
        <v>4.3600000000000003</v>
      </c>
      <c r="D2200" s="7" t="s">
        <v>32</v>
      </c>
      <c r="E2200" s="7" t="s">
        <v>32</v>
      </c>
      <c r="F2200" s="7" t="s">
        <v>99</v>
      </c>
      <c r="G2200" s="7">
        <v>1</v>
      </c>
      <c r="H2200" s="7" t="s">
        <v>32</v>
      </c>
    </row>
    <row r="2201" spans="1:8" ht="14.25" customHeight="1" x14ac:dyDescent="0.3">
      <c r="A2201" s="7" t="s">
        <v>933</v>
      </c>
      <c r="B2201" s="7">
        <v>30.59</v>
      </c>
      <c r="C2201" s="7">
        <v>4.41</v>
      </c>
      <c r="D2201" s="7" t="s">
        <v>32</v>
      </c>
      <c r="E2201" s="7" t="s">
        <v>32</v>
      </c>
      <c r="F2201" s="7" t="s">
        <v>99</v>
      </c>
      <c r="G2201" s="7">
        <v>1</v>
      </c>
      <c r="H2201" s="7" t="s">
        <v>32</v>
      </c>
    </row>
    <row r="2202" spans="1:8" ht="14.25" customHeight="1" x14ac:dyDescent="0.3">
      <c r="A2202" s="7" t="s">
        <v>928</v>
      </c>
      <c r="B2202" s="7">
        <v>30.59</v>
      </c>
      <c r="C2202" s="7">
        <v>4.17</v>
      </c>
      <c r="D2202" s="7" t="s">
        <v>32</v>
      </c>
      <c r="E2202" s="7" t="s">
        <v>32</v>
      </c>
      <c r="F2202" s="7" t="s">
        <v>99</v>
      </c>
      <c r="G2202" s="7">
        <v>1</v>
      </c>
      <c r="H2202" s="7" t="s">
        <v>32</v>
      </c>
    </row>
    <row r="2203" spans="1:8" ht="14.25" customHeight="1" x14ac:dyDescent="0.3">
      <c r="A2203" s="7" t="s">
        <v>923</v>
      </c>
      <c r="B2203" s="7">
        <v>27.835000000000001</v>
      </c>
      <c r="C2203" s="7">
        <v>4.4400000000000004</v>
      </c>
      <c r="D2203" s="7" t="s">
        <v>32</v>
      </c>
      <c r="E2203" s="7" t="s">
        <v>32</v>
      </c>
      <c r="F2203" s="7" t="s">
        <v>99</v>
      </c>
      <c r="G2203" s="7">
        <v>1</v>
      </c>
      <c r="H2203" s="7" t="s">
        <v>32</v>
      </c>
    </row>
    <row r="2204" spans="1:8" ht="14.25" customHeight="1" x14ac:dyDescent="0.3">
      <c r="A2204" s="7" t="s">
        <v>919</v>
      </c>
      <c r="B2204" s="7">
        <v>40.26</v>
      </c>
      <c r="C2204" s="7">
        <v>5.52</v>
      </c>
      <c r="D2204" s="7" t="s">
        <v>32</v>
      </c>
      <c r="E2204" s="7" t="s">
        <v>39</v>
      </c>
      <c r="F2204" s="7" t="s">
        <v>32</v>
      </c>
      <c r="G2204" s="7">
        <v>1</v>
      </c>
      <c r="H2204" s="7" t="s">
        <v>32</v>
      </c>
    </row>
    <row r="2205" spans="1:8" ht="14.25" customHeight="1" x14ac:dyDescent="0.3">
      <c r="A2205" s="7" t="s">
        <v>915</v>
      </c>
      <c r="B2205" s="7">
        <v>39.82</v>
      </c>
      <c r="C2205" s="7">
        <v>6.01</v>
      </c>
      <c r="D2205" s="7" t="s">
        <v>32</v>
      </c>
      <c r="E2205" s="7" t="s">
        <v>39</v>
      </c>
      <c r="F2205" s="7" t="s">
        <v>32</v>
      </c>
      <c r="G2205" s="7">
        <v>1</v>
      </c>
      <c r="H2205" s="7" t="s">
        <v>32</v>
      </c>
    </row>
    <row r="2206" spans="1:8" ht="14.25" customHeight="1" x14ac:dyDescent="0.3">
      <c r="A2206" s="7" t="s">
        <v>910</v>
      </c>
      <c r="B2206" s="7">
        <v>39.159999999999997</v>
      </c>
      <c r="C2206" s="7">
        <v>5.81</v>
      </c>
      <c r="D2206" s="7" t="s">
        <v>32</v>
      </c>
      <c r="E2206" s="7" t="s">
        <v>39</v>
      </c>
      <c r="F2206" s="7" t="s">
        <v>32</v>
      </c>
      <c r="G2206" s="7">
        <v>1</v>
      </c>
      <c r="H2206" s="7" t="s">
        <v>32</v>
      </c>
    </row>
    <row r="2207" spans="1:8" ht="14.25" customHeight="1" x14ac:dyDescent="0.3">
      <c r="A2207" s="7" t="s">
        <v>905</v>
      </c>
      <c r="B2207" s="7">
        <v>25.555</v>
      </c>
      <c r="C2207" s="7">
        <v>4.37</v>
      </c>
      <c r="D2207" s="7" t="s">
        <v>32</v>
      </c>
      <c r="E2207" s="7" t="s">
        <v>32</v>
      </c>
      <c r="F2207" s="7" t="s">
        <v>99</v>
      </c>
      <c r="G2207" s="7">
        <v>1</v>
      </c>
      <c r="H2207" s="7" t="s">
        <v>32</v>
      </c>
    </row>
    <row r="2208" spans="1:8" ht="14.25" customHeight="1" x14ac:dyDescent="0.3">
      <c r="A2208" s="7" t="s">
        <v>900</v>
      </c>
      <c r="B2208" s="7">
        <v>25.175000000000001</v>
      </c>
      <c r="C2208" s="7">
        <v>5.74</v>
      </c>
      <c r="D2208" s="7" t="s">
        <v>32</v>
      </c>
      <c r="E2208" s="7" t="s">
        <v>32</v>
      </c>
      <c r="F2208" s="7" t="s">
        <v>99</v>
      </c>
      <c r="G2208" s="7">
        <v>1</v>
      </c>
      <c r="H2208" s="7" t="s">
        <v>32</v>
      </c>
    </row>
    <row r="2209" spans="1:8" ht="14.25" customHeight="1" x14ac:dyDescent="0.3">
      <c r="A2209" s="7" t="s">
        <v>895</v>
      </c>
      <c r="B2209" s="7">
        <v>38.28</v>
      </c>
      <c r="C2209" s="7">
        <v>5.39</v>
      </c>
      <c r="D2209" s="7" t="s">
        <v>32</v>
      </c>
      <c r="E2209" s="7" t="s">
        <v>39</v>
      </c>
      <c r="F2209" s="7" t="s">
        <v>32</v>
      </c>
      <c r="G2209" s="7">
        <v>1</v>
      </c>
      <c r="H2209" s="7" t="s">
        <v>32</v>
      </c>
    </row>
    <row r="2210" spans="1:8" ht="14.25" customHeight="1" x14ac:dyDescent="0.3">
      <c r="A2210" s="7" t="s">
        <v>890</v>
      </c>
      <c r="B2210" s="7">
        <v>38.17</v>
      </c>
      <c r="C2210" s="7">
        <v>4.07</v>
      </c>
      <c r="D2210" s="7" t="s">
        <v>32</v>
      </c>
      <c r="E2210" s="7" t="s">
        <v>39</v>
      </c>
      <c r="F2210" s="7" t="s">
        <v>32</v>
      </c>
      <c r="G2210" s="7">
        <v>1</v>
      </c>
      <c r="H2210" s="7" t="s">
        <v>32</v>
      </c>
    </row>
    <row r="2211" spans="1:8" ht="14.25" customHeight="1" x14ac:dyDescent="0.3">
      <c r="A2211" s="7" t="s">
        <v>887</v>
      </c>
      <c r="B2211" s="7">
        <v>36.85</v>
      </c>
      <c r="C2211" s="7">
        <v>5.49</v>
      </c>
      <c r="D2211" s="7" t="s">
        <v>32</v>
      </c>
      <c r="E2211" s="7" t="s">
        <v>39</v>
      </c>
      <c r="F2211" s="7" t="s">
        <v>32</v>
      </c>
      <c r="G2211" s="7">
        <v>1</v>
      </c>
      <c r="H2211" s="7" t="s">
        <v>32</v>
      </c>
    </row>
    <row r="2212" spans="1:8" ht="14.25" customHeight="1" x14ac:dyDescent="0.3">
      <c r="A2212" s="7" t="s">
        <v>882</v>
      </c>
      <c r="B2212" s="7">
        <v>22.61</v>
      </c>
      <c r="C2212" s="7">
        <v>5.68</v>
      </c>
      <c r="D2212" s="7" t="s">
        <v>32</v>
      </c>
      <c r="E2212" s="7" t="s">
        <v>32</v>
      </c>
      <c r="F2212" s="7" t="s">
        <v>99</v>
      </c>
      <c r="G2212" s="7">
        <v>1</v>
      </c>
      <c r="H2212" s="7" t="s">
        <v>32</v>
      </c>
    </row>
    <row r="2213" spans="1:8" ht="14.25" customHeight="1" x14ac:dyDescent="0.3">
      <c r="A2213" s="7" t="s">
        <v>877</v>
      </c>
      <c r="B2213" s="7">
        <v>21.754999999999999</v>
      </c>
      <c r="C2213" s="7">
        <v>6.09</v>
      </c>
      <c r="D2213" s="7" t="s">
        <v>32</v>
      </c>
      <c r="E2213" s="7" t="s">
        <v>32</v>
      </c>
      <c r="F2213" s="7" t="s">
        <v>99</v>
      </c>
      <c r="G2213" s="7">
        <v>1</v>
      </c>
      <c r="H2213" s="7" t="s">
        <v>32</v>
      </c>
    </row>
    <row r="2214" spans="1:8" ht="14.25" customHeight="1" x14ac:dyDescent="0.3">
      <c r="A2214" s="7" t="s">
        <v>872</v>
      </c>
      <c r="B2214" s="7">
        <v>20.425000000000001</v>
      </c>
      <c r="C2214" s="7">
        <v>5.53</v>
      </c>
      <c r="D2214" s="7" t="s">
        <v>32</v>
      </c>
      <c r="E2214" s="7" t="s">
        <v>32</v>
      </c>
      <c r="F2214" s="7" t="s">
        <v>99</v>
      </c>
      <c r="G2214" s="7">
        <v>1</v>
      </c>
      <c r="H2214" s="7" t="s">
        <v>32</v>
      </c>
    </row>
    <row r="2215" spans="1:8" ht="14.25" customHeight="1" x14ac:dyDescent="0.3">
      <c r="A2215" s="7" t="s">
        <v>866</v>
      </c>
      <c r="B2215" s="7">
        <v>31.35</v>
      </c>
      <c r="C2215" s="7">
        <v>4.28</v>
      </c>
      <c r="D2215" s="7" t="s">
        <v>32</v>
      </c>
      <c r="E2215" s="7" t="s">
        <v>39</v>
      </c>
      <c r="F2215" s="7" t="s">
        <v>32</v>
      </c>
      <c r="G2215" s="7">
        <v>1</v>
      </c>
      <c r="H2215" s="7" t="s">
        <v>32</v>
      </c>
    </row>
    <row r="2216" spans="1:8" ht="14.25" customHeight="1" x14ac:dyDescent="0.3">
      <c r="A2216" s="7" t="s">
        <v>861</v>
      </c>
      <c r="B2216" s="7">
        <v>31.13</v>
      </c>
      <c r="C2216" s="7">
        <v>6.01</v>
      </c>
      <c r="D2216" s="7" t="s">
        <v>32</v>
      </c>
      <c r="E2216" s="7" t="s">
        <v>39</v>
      </c>
      <c r="F2216" s="7" t="s">
        <v>32</v>
      </c>
      <c r="G2216" s="7">
        <v>1</v>
      </c>
      <c r="H2216" s="7" t="s">
        <v>32</v>
      </c>
    </row>
    <row r="2217" spans="1:8" ht="14.25" customHeight="1" x14ac:dyDescent="0.3">
      <c r="A2217" s="7" t="s">
        <v>855</v>
      </c>
      <c r="B2217" s="7">
        <v>17.48</v>
      </c>
      <c r="C2217" s="7">
        <v>4.59</v>
      </c>
      <c r="D2217" s="7" t="s">
        <v>32</v>
      </c>
      <c r="E2217" s="7" t="s">
        <v>32</v>
      </c>
      <c r="F2217" s="7" t="s">
        <v>99</v>
      </c>
      <c r="G2217" s="7">
        <v>1</v>
      </c>
      <c r="H2217" s="7" t="s">
        <v>32</v>
      </c>
    </row>
    <row r="2218" spans="1:8" ht="14.25" customHeight="1" x14ac:dyDescent="0.3">
      <c r="A2218" s="7" t="s">
        <v>850</v>
      </c>
      <c r="B2218" s="7">
        <v>22.57</v>
      </c>
      <c r="C2218" s="7">
        <v>5.8</v>
      </c>
      <c r="D2218" s="7" t="s">
        <v>39</v>
      </c>
      <c r="E2218" s="7" t="s">
        <v>32</v>
      </c>
      <c r="F2218" s="7" t="s">
        <v>32</v>
      </c>
      <c r="G2218" s="7">
        <v>1</v>
      </c>
      <c r="H2218" s="7" t="s">
        <v>32</v>
      </c>
    </row>
    <row r="2219" spans="1:8" ht="14.25" customHeight="1" x14ac:dyDescent="0.3">
      <c r="A2219" s="7" t="s">
        <v>846</v>
      </c>
      <c r="B2219" s="7">
        <v>26.73</v>
      </c>
      <c r="C2219" s="7">
        <v>5.08</v>
      </c>
      <c r="D2219" s="7" t="s">
        <v>32</v>
      </c>
      <c r="E2219" s="7" t="s">
        <v>39</v>
      </c>
      <c r="F2219" s="7" t="s">
        <v>32</v>
      </c>
      <c r="G2219" s="7">
        <v>1</v>
      </c>
      <c r="H2219" s="7" t="s">
        <v>32</v>
      </c>
    </row>
    <row r="2220" spans="1:8" ht="14.25" customHeight="1" x14ac:dyDescent="0.3">
      <c r="A2220" s="7" t="s">
        <v>841</v>
      </c>
      <c r="B2220" s="7">
        <v>20.79</v>
      </c>
      <c r="C2220" s="7">
        <v>5.84</v>
      </c>
      <c r="D2220" s="7" t="s">
        <v>32</v>
      </c>
      <c r="E2220" s="7" t="s">
        <v>39</v>
      </c>
      <c r="F2220" s="7" t="s">
        <v>32</v>
      </c>
      <c r="G2220" s="7">
        <v>1</v>
      </c>
      <c r="H2220" s="7" t="s">
        <v>32</v>
      </c>
    </row>
    <row r="2221" spans="1:8" ht="14.25" customHeight="1" x14ac:dyDescent="0.3">
      <c r="A2221" s="7" t="s">
        <v>836</v>
      </c>
      <c r="B2221" s="7">
        <v>20.149999999999999</v>
      </c>
      <c r="C2221" s="7">
        <v>4.1500000000000004</v>
      </c>
      <c r="D2221" s="7" t="s">
        <v>32</v>
      </c>
      <c r="E2221" s="7" t="s">
        <v>32</v>
      </c>
      <c r="F2221" s="7" t="s">
        <v>32</v>
      </c>
      <c r="G2221" s="7">
        <v>1</v>
      </c>
      <c r="H2221" s="7" t="s">
        <v>32</v>
      </c>
    </row>
    <row r="2222" spans="1:8" ht="14.25" customHeight="1" x14ac:dyDescent="0.3">
      <c r="A2222" s="7" t="s">
        <v>830</v>
      </c>
      <c r="B2222" s="7">
        <v>36.85</v>
      </c>
      <c r="C2222" s="7">
        <v>4.3600000000000003</v>
      </c>
      <c r="D2222" s="7" t="s">
        <v>39</v>
      </c>
      <c r="E2222" s="7" t="s">
        <v>32</v>
      </c>
      <c r="F2222" s="7" t="s">
        <v>32</v>
      </c>
      <c r="G2222" s="7" t="s">
        <v>37</v>
      </c>
      <c r="H2222" s="7" t="s">
        <v>32</v>
      </c>
    </row>
    <row r="2223" spans="1:8" ht="14.25" customHeight="1" x14ac:dyDescent="0.3">
      <c r="A2223" s="7" t="s">
        <v>825</v>
      </c>
      <c r="B2223" s="7">
        <v>35.53</v>
      </c>
      <c r="C2223" s="7">
        <v>4.55</v>
      </c>
      <c r="D2223" s="7" t="s">
        <v>39</v>
      </c>
      <c r="E2223" s="7" t="s">
        <v>32</v>
      </c>
      <c r="F2223" s="7" t="s">
        <v>32</v>
      </c>
      <c r="G2223" s="7" t="s">
        <v>37</v>
      </c>
      <c r="H2223" s="7" t="s">
        <v>32</v>
      </c>
    </row>
    <row r="2224" spans="1:8" ht="14.25" customHeight="1" x14ac:dyDescent="0.3">
      <c r="A2224" s="7" t="s">
        <v>820</v>
      </c>
      <c r="B2224" s="7">
        <v>31.1</v>
      </c>
      <c r="C2224" s="7">
        <v>4.37</v>
      </c>
      <c r="D2224" s="7" t="s">
        <v>39</v>
      </c>
      <c r="E2224" s="7" t="s">
        <v>32</v>
      </c>
      <c r="F2224" s="7" t="s">
        <v>32</v>
      </c>
      <c r="G2224" s="7" t="s">
        <v>37</v>
      </c>
      <c r="H2224" s="7" t="s">
        <v>32</v>
      </c>
    </row>
    <row r="2225" spans="1:8" ht="14.25" customHeight="1" x14ac:dyDescent="0.3">
      <c r="A2225" s="7" t="s">
        <v>815</v>
      </c>
      <c r="B2225" s="7">
        <v>23.21</v>
      </c>
      <c r="C2225" s="7">
        <v>5.24</v>
      </c>
      <c r="D2225" s="7" t="s">
        <v>39</v>
      </c>
      <c r="E2225" s="7" t="s">
        <v>32</v>
      </c>
      <c r="F2225" s="7" t="s">
        <v>32</v>
      </c>
      <c r="G2225" s="7" t="s">
        <v>37</v>
      </c>
      <c r="H2225" s="7" t="s">
        <v>32</v>
      </c>
    </row>
    <row r="2226" spans="1:8" ht="14.25" customHeight="1" x14ac:dyDescent="0.3">
      <c r="A2226" s="7" t="s">
        <v>810</v>
      </c>
      <c r="B2226" s="7">
        <v>18.36</v>
      </c>
      <c r="C2226" s="7">
        <v>5.96</v>
      </c>
      <c r="D2226" s="7" t="s">
        <v>32</v>
      </c>
      <c r="E2226" s="7" t="s">
        <v>32</v>
      </c>
      <c r="F2226" s="7" t="s">
        <v>32</v>
      </c>
      <c r="G2226" s="7">
        <v>1</v>
      </c>
      <c r="H2226" s="7" t="s">
        <v>32</v>
      </c>
    </row>
    <row r="2227" spans="1:8" ht="14.25" customHeight="1" x14ac:dyDescent="0.3">
      <c r="A2227" s="7" t="s">
        <v>805</v>
      </c>
      <c r="B2227" s="7">
        <v>15.92</v>
      </c>
      <c r="C2227" s="7">
        <v>4.76</v>
      </c>
      <c r="D2227" s="7" t="s">
        <v>39</v>
      </c>
      <c r="E2227" s="7" t="s">
        <v>32</v>
      </c>
      <c r="F2227" s="7" t="s">
        <v>32</v>
      </c>
      <c r="G2227" s="7">
        <v>1</v>
      </c>
      <c r="H2227" s="7" t="s">
        <v>32</v>
      </c>
    </row>
    <row r="2228" spans="1:8" ht="14.25" customHeight="1" x14ac:dyDescent="0.3">
      <c r="A2228" s="7" t="s">
        <v>800</v>
      </c>
      <c r="B2228" s="7">
        <v>15.17</v>
      </c>
      <c r="C2228" s="7">
        <v>4.3</v>
      </c>
      <c r="D2228" s="7" t="s">
        <v>39</v>
      </c>
      <c r="E2228" s="7" t="s">
        <v>32</v>
      </c>
      <c r="F2228" s="7" t="s">
        <v>99</v>
      </c>
      <c r="G2228" s="7">
        <v>1</v>
      </c>
      <c r="H2228" s="7" t="s">
        <v>32</v>
      </c>
    </row>
    <row r="2229" spans="1:8" ht="14.25" customHeight="1" x14ac:dyDescent="0.3">
      <c r="A2229" s="7" t="s">
        <v>795</v>
      </c>
      <c r="B2229" s="7">
        <v>16.63</v>
      </c>
      <c r="C2229" s="7">
        <v>4.5</v>
      </c>
      <c r="D2229" s="7" t="s">
        <v>32</v>
      </c>
      <c r="E2229" s="7" t="s">
        <v>32</v>
      </c>
      <c r="F2229" s="7" t="s">
        <v>32</v>
      </c>
      <c r="G2229" s="7">
        <v>1</v>
      </c>
      <c r="H2229" s="7" t="s">
        <v>32</v>
      </c>
    </row>
    <row r="2230" spans="1:8" ht="14.25" customHeight="1" x14ac:dyDescent="0.3">
      <c r="A2230" s="7" t="s">
        <v>790</v>
      </c>
      <c r="B2230" s="7">
        <v>19.39</v>
      </c>
      <c r="C2230" s="7">
        <v>5.59</v>
      </c>
      <c r="D2230" s="7" t="s">
        <v>32</v>
      </c>
      <c r="E2230" s="7" t="s">
        <v>32</v>
      </c>
      <c r="F2230" s="7" t="s">
        <v>99</v>
      </c>
      <c r="G2230" s="7">
        <v>1</v>
      </c>
      <c r="H2230" s="7" t="s">
        <v>32</v>
      </c>
    </row>
    <row r="2231" spans="1:8" ht="14.25" customHeight="1" x14ac:dyDescent="0.3">
      <c r="A2231" s="7" t="s">
        <v>784</v>
      </c>
      <c r="B2231" s="7">
        <v>17.34</v>
      </c>
      <c r="C2231" s="7">
        <v>6.29</v>
      </c>
      <c r="D2231" s="7" t="s">
        <v>39</v>
      </c>
      <c r="E2231" s="7" t="s">
        <v>32</v>
      </c>
      <c r="F2231" s="7" t="s">
        <v>99</v>
      </c>
      <c r="G2231" s="7">
        <v>1</v>
      </c>
      <c r="H2231" s="7" t="s">
        <v>32</v>
      </c>
    </row>
    <row r="2232" spans="1:8" ht="14.25" customHeight="1" x14ac:dyDescent="0.3">
      <c r="A2232" s="7" t="s">
        <v>780</v>
      </c>
      <c r="B2232" s="7">
        <v>17.940000000000001</v>
      </c>
      <c r="C2232" s="7">
        <v>4.1900000000000004</v>
      </c>
      <c r="D2232" s="7" t="s">
        <v>32</v>
      </c>
      <c r="E2232" s="7" t="s">
        <v>39</v>
      </c>
      <c r="F2232" s="7" t="s">
        <v>32</v>
      </c>
      <c r="G2232" s="7">
        <v>1</v>
      </c>
      <c r="H2232" s="7" t="s">
        <v>32</v>
      </c>
    </row>
    <row r="2233" spans="1:8" ht="14.25" customHeight="1" x14ac:dyDescent="0.3">
      <c r="A2233" s="7" t="s">
        <v>771</v>
      </c>
      <c r="B2233" s="7">
        <v>16.670000000000002</v>
      </c>
      <c r="C2233" s="7">
        <v>4.7</v>
      </c>
      <c r="D2233" s="7" t="s">
        <v>39</v>
      </c>
      <c r="E2233" s="7" t="s">
        <v>32</v>
      </c>
      <c r="F2233" s="7" t="s">
        <v>99</v>
      </c>
      <c r="G2233" s="7">
        <v>1</v>
      </c>
      <c r="H2233" s="7" t="s">
        <v>32</v>
      </c>
    </row>
    <row r="2234" spans="1:8" ht="14.25" customHeight="1" x14ac:dyDescent="0.3">
      <c r="A2234" s="7" t="s">
        <v>764</v>
      </c>
      <c r="B2234" s="7">
        <v>20.58</v>
      </c>
      <c r="C2234" s="7">
        <v>5.64</v>
      </c>
      <c r="D2234" s="7" t="s">
        <v>39</v>
      </c>
      <c r="E2234" s="7" t="s">
        <v>32</v>
      </c>
      <c r="F2234" s="7" t="s">
        <v>32</v>
      </c>
      <c r="G2234" s="7" t="s">
        <v>37</v>
      </c>
      <c r="H2234" s="7" t="s">
        <v>32</v>
      </c>
    </row>
    <row r="2235" spans="1:8" ht="14.25" customHeight="1" x14ac:dyDescent="0.3">
      <c r="A2235" s="7" t="s">
        <v>757</v>
      </c>
      <c r="B2235" s="7">
        <v>16.5</v>
      </c>
      <c r="C2235" s="7">
        <v>4.1100000000000003</v>
      </c>
      <c r="D2235" s="7" t="s">
        <v>39</v>
      </c>
      <c r="E2235" s="7" t="s">
        <v>32</v>
      </c>
      <c r="F2235" s="7" t="s">
        <v>32</v>
      </c>
      <c r="G2235" s="7" t="s">
        <v>37</v>
      </c>
      <c r="H2235" s="7" t="s">
        <v>32</v>
      </c>
    </row>
    <row r="2236" spans="1:8" ht="14.25" customHeight="1" x14ac:dyDescent="0.3">
      <c r="A2236" s="7" t="s">
        <v>752</v>
      </c>
      <c r="B2236" s="7">
        <v>15.41</v>
      </c>
      <c r="C2236" s="7">
        <v>5.43</v>
      </c>
      <c r="D2236" s="7" t="s">
        <v>39</v>
      </c>
      <c r="E2236" s="7" t="s">
        <v>32</v>
      </c>
      <c r="F2236" s="7" t="s">
        <v>99</v>
      </c>
      <c r="G2236" s="7">
        <v>1</v>
      </c>
      <c r="H2236" s="7" t="s">
        <v>32</v>
      </c>
    </row>
    <row r="2237" spans="1:8" ht="14.25" customHeight="1" x14ac:dyDescent="0.3">
      <c r="A2237" s="7" t="s">
        <v>745</v>
      </c>
      <c r="B2237" s="7">
        <v>24.59</v>
      </c>
      <c r="C2237" s="7">
        <v>4.38</v>
      </c>
      <c r="D2237" s="7" t="s">
        <v>32</v>
      </c>
      <c r="E2237" s="7" t="s">
        <v>32</v>
      </c>
      <c r="F2237" s="7" t="s">
        <v>32</v>
      </c>
      <c r="G2237" s="7">
        <v>1</v>
      </c>
      <c r="H2237" s="7" t="s">
        <v>32</v>
      </c>
    </row>
    <row r="2238" spans="1:8" ht="14.25" customHeight="1" x14ac:dyDescent="0.3">
      <c r="A2238" s="7" t="s">
        <v>739</v>
      </c>
      <c r="B2238" s="7">
        <v>33.33</v>
      </c>
      <c r="C2238" s="7">
        <v>9.7899999999999991</v>
      </c>
      <c r="D2238" s="7" t="s">
        <v>32</v>
      </c>
      <c r="E2238" s="7" t="s">
        <v>32</v>
      </c>
      <c r="F2238" s="7" t="s">
        <v>32</v>
      </c>
      <c r="G2238" s="7" t="s">
        <v>37</v>
      </c>
      <c r="H2238" s="7" t="s">
        <v>32</v>
      </c>
    </row>
    <row r="2239" spans="1:8" ht="14.25" customHeight="1" x14ac:dyDescent="0.3">
      <c r="A2239" s="7" t="s">
        <v>733</v>
      </c>
      <c r="B2239" s="7">
        <v>18.5</v>
      </c>
      <c r="C2239" s="7">
        <v>11.84</v>
      </c>
      <c r="D2239" s="7" t="s">
        <v>32</v>
      </c>
      <c r="E2239" s="7" t="s">
        <v>32</v>
      </c>
      <c r="F2239" s="7" t="s">
        <v>32</v>
      </c>
      <c r="G2239" s="7" t="s">
        <v>37</v>
      </c>
      <c r="H2239" s="7" t="s">
        <v>32</v>
      </c>
    </row>
    <row r="2240" spans="1:8" ht="14.25" customHeight="1" x14ac:dyDescent="0.3">
      <c r="A2240" s="7" t="s">
        <v>718</v>
      </c>
      <c r="B2240" s="7">
        <v>18.579999999999998</v>
      </c>
      <c r="C2240" s="7">
        <v>6.22</v>
      </c>
      <c r="D2240" s="7" t="s">
        <v>32</v>
      </c>
      <c r="E2240" s="7" t="s">
        <v>32</v>
      </c>
      <c r="F2240" s="7" t="s">
        <v>32</v>
      </c>
      <c r="G2240" s="7" t="s">
        <v>37</v>
      </c>
      <c r="H2240" s="7" t="s">
        <v>32</v>
      </c>
    </row>
    <row r="2241" spans="1:8" ht="14.25" customHeight="1" x14ac:dyDescent="0.3">
      <c r="A2241" s="7" t="s">
        <v>711</v>
      </c>
      <c r="B2241" s="7">
        <v>16.64</v>
      </c>
      <c r="C2241" s="7">
        <v>10.01</v>
      </c>
      <c r="D2241" s="7" t="s">
        <v>32</v>
      </c>
      <c r="E2241" s="7" t="s">
        <v>32</v>
      </c>
      <c r="F2241" s="7" t="s">
        <v>32</v>
      </c>
      <c r="G2241" s="7" t="s">
        <v>37</v>
      </c>
      <c r="H2241" s="7" t="s">
        <v>32</v>
      </c>
    </row>
    <row r="2242" spans="1:8" ht="14.25" customHeight="1" x14ac:dyDescent="0.3">
      <c r="A2242" s="7" t="s">
        <v>705</v>
      </c>
      <c r="B2242" s="7">
        <v>19.329999999999998</v>
      </c>
      <c r="C2242" s="7">
        <v>4.32</v>
      </c>
      <c r="D2242" s="7" t="s">
        <v>32</v>
      </c>
      <c r="E2242" s="7" t="s">
        <v>32</v>
      </c>
      <c r="F2242" s="7" t="s">
        <v>32</v>
      </c>
      <c r="G2242" s="7">
        <v>1</v>
      </c>
      <c r="H2242" s="7" t="s">
        <v>32</v>
      </c>
    </row>
    <row r="2243" spans="1:8" ht="14.25" customHeight="1" x14ac:dyDescent="0.3">
      <c r="A2243" s="7" t="s">
        <v>699</v>
      </c>
      <c r="B2243" s="7">
        <v>21.26</v>
      </c>
      <c r="C2243" s="7">
        <v>5.65</v>
      </c>
      <c r="D2243" s="7" t="s">
        <v>39</v>
      </c>
      <c r="E2243" s="7" t="s">
        <v>32</v>
      </c>
      <c r="F2243" s="7" t="s">
        <v>99</v>
      </c>
      <c r="G2243" s="7">
        <v>1</v>
      </c>
      <c r="H2243" s="7" t="s">
        <v>32</v>
      </c>
    </row>
    <row r="2244" spans="1:8" ht="14.25" customHeight="1" x14ac:dyDescent="0.3">
      <c r="A2244" s="7" t="s">
        <v>694</v>
      </c>
      <c r="B2244" s="7">
        <v>15.6</v>
      </c>
      <c r="C2244" s="7">
        <v>4.12</v>
      </c>
      <c r="D2244" s="7" t="s">
        <v>39</v>
      </c>
      <c r="E2244" s="7" t="s">
        <v>32</v>
      </c>
      <c r="F2244" s="7" t="s">
        <v>32</v>
      </c>
      <c r="G2244" s="7">
        <v>1</v>
      </c>
      <c r="H2244" s="7" t="s">
        <v>32</v>
      </c>
    </row>
    <row r="2245" spans="1:8" ht="14.25" customHeight="1" x14ac:dyDescent="0.3">
      <c r="A2245" s="7" t="s">
        <v>687</v>
      </c>
      <c r="B2245" s="7">
        <v>24.39</v>
      </c>
      <c r="C2245" s="7">
        <v>6.24</v>
      </c>
      <c r="D2245" s="7" t="s">
        <v>32</v>
      </c>
      <c r="E2245" s="7" t="s">
        <v>32</v>
      </c>
      <c r="F2245" s="7" t="s">
        <v>32</v>
      </c>
      <c r="G2245" s="7">
        <v>1</v>
      </c>
      <c r="H2245" s="7" t="s">
        <v>32</v>
      </c>
    </row>
    <row r="2246" spans="1:8" ht="14.25" customHeight="1" x14ac:dyDescent="0.3">
      <c r="A2246" s="7" t="s">
        <v>681</v>
      </c>
      <c r="B2246" s="7">
        <v>24.75</v>
      </c>
      <c r="C2246" s="7">
        <v>4.83</v>
      </c>
      <c r="D2246" s="7" t="s">
        <v>32</v>
      </c>
      <c r="E2246" s="7" t="s">
        <v>32</v>
      </c>
      <c r="F2246" s="7" t="s">
        <v>32</v>
      </c>
      <c r="G2246" s="7" t="s">
        <v>37</v>
      </c>
      <c r="H2246" s="7" t="s">
        <v>32</v>
      </c>
    </row>
    <row r="2247" spans="1:8" ht="14.25" customHeight="1" x14ac:dyDescent="0.3">
      <c r="A2247" s="7" t="s">
        <v>675</v>
      </c>
      <c r="B2247" s="7">
        <v>20.88</v>
      </c>
      <c r="C2247" s="7">
        <v>7.4</v>
      </c>
      <c r="D2247" s="7" t="s">
        <v>32</v>
      </c>
      <c r="E2247" s="7" t="s">
        <v>32</v>
      </c>
      <c r="F2247" s="7" t="s">
        <v>32</v>
      </c>
      <c r="G2247" s="7" t="s">
        <v>37</v>
      </c>
      <c r="H2247" s="7" t="s">
        <v>32</v>
      </c>
    </row>
    <row r="2248" spans="1:8" ht="14.25" customHeight="1" x14ac:dyDescent="0.3">
      <c r="A2248" s="7" t="s">
        <v>668</v>
      </c>
      <c r="B2248" s="7">
        <v>20.43</v>
      </c>
      <c r="C2248" s="7">
        <v>4.54</v>
      </c>
      <c r="D2248" s="7" t="s">
        <v>32</v>
      </c>
      <c r="E2248" s="7" t="s">
        <v>32</v>
      </c>
      <c r="F2248" s="7" t="s">
        <v>32</v>
      </c>
      <c r="G2248" s="7" t="s">
        <v>37</v>
      </c>
      <c r="H2248" s="7" t="s">
        <v>32</v>
      </c>
    </row>
    <row r="2249" spans="1:8" ht="14.25" customHeight="1" x14ac:dyDescent="0.3">
      <c r="A2249" s="7" t="s">
        <v>661</v>
      </c>
      <c r="B2249" s="7">
        <v>15.18</v>
      </c>
      <c r="C2249" s="7">
        <v>11.11</v>
      </c>
      <c r="D2249" s="7" t="s">
        <v>32</v>
      </c>
      <c r="E2249" s="7" t="s">
        <v>32</v>
      </c>
      <c r="F2249" s="7" t="s">
        <v>32</v>
      </c>
      <c r="G2249" s="7" t="s">
        <v>37</v>
      </c>
      <c r="H2249" s="7" t="s">
        <v>32</v>
      </c>
    </row>
    <row r="2250" spans="1:8" ht="14.25" customHeight="1" x14ac:dyDescent="0.3">
      <c r="A2250" s="7" t="s">
        <v>656</v>
      </c>
      <c r="B2250" s="7">
        <v>15.12</v>
      </c>
      <c r="C2250" s="7">
        <v>4.03</v>
      </c>
      <c r="D2250" s="7" t="s">
        <v>39</v>
      </c>
      <c r="E2250" s="7" t="s">
        <v>32</v>
      </c>
      <c r="F2250" s="7" t="s">
        <v>32</v>
      </c>
      <c r="G2250" s="7" t="s">
        <v>37</v>
      </c>
      <c r="H2250" s="7" t="s">
        <v>32</v>
      </c>
    </row>
    <row r="2251" spans="1:8" ht="14.25" customHeight="1" x14ac:dyDescent="0.3">
      <c r="A2251" s="7" t="s">
        <v>649</v>
      </c>
      <c r="B2251" s="7">
        <v>23.88</v>
      </c>
      <c r="C2251" s="7">
        <v>4.51</v>
      </c>
      <c r="D2251" s="7" t="s">
        <v>32</v>
      </c>
      <c r="E2251" s="7" t="s">
        <v>32</v>
      </c>
      <c r="F2251" s="7" t="s">
        <v>32</v>
      </c>
      <c r="G2251" s="7">
        <v>1</v>
      </c>
      <c r="H2251" s="7" t="s">
        <v>32</v>
      </c>
    </row>
    <row r="2252" spans="1:8" ht="14.25" customHeight="1" x14ac:dyDescent="0.3">
      <c r="A2252" s="7" t="s">
        <v>644</v>
      </c>
      <c r="B2252" s="7">
        <v>16.13</v>
      </c>
      <c r="C2252" s="7">
        <v>5.56</v>
      </c>
      <c r="D2252" s="7" t="s">
        <v>32</v>
      </c>
      <c r="E2252" s="7" t="s">
        <v>39</v>
      </c>
      <c r="F2252" s="7" t="s">
        <v>32</v>
      </c>
      <c r="G2252" s="7">
        <v>1</v>
      </c>
      <c r="H2252" s="7" t="s">
        <v>32</v>
      </c>
    </row>
    <row r="2253" spans="1:8" ht="14.25" customHeight="1" x14ac:dyDescent="0.3">
      <c r="A2253" s="7" t="s">
        <v>638</v>
      </c>
      <c r="B2253" s="7">
        <v>24.09</v>
      </c>
      <c r="C2253" s="7">
        <v>4.0999999999999996</v>
      </c>
      <c r="D2253" s="7" t="s">
        <v>32</v>
      </c>
      <c r="E2253" s="7" t="s">
        <v>39</v>
      </c>
      <c r="F2253" s="7" t="s">
        <v>32</v>
      </c>
      <c r="G2253" s="7">
        <v>1</v>
      </c>
      <c r="H2253" s="7" t="s">
        <v>32</v>
      </c>
    </row>
    <row r="2254" spans="1:8" ht="14.25" customHeight="1" x14ac:dyDescent="0.3">
      <c r="A2254" s="7" t="s">
        <v>632</v>
      </c>
      <c r="B2254" s="7">
        <v>19.43</v>
      </c>
      <c r="C2254" s="7">
        <v>5.85</v>
      </c>
      <c r="D2254" s="7" t="s">
        <v>32</v>
      </c>
      <c r="E2254" s="7" t="s">
        <v>39</v>
      </c>
      <c r="F2254" s="7" t="s">
        <v>32</v>
      </c>
      <c r="G2254" s="7">
        <v>1</v>
      </c>
      <c r="H2254" s="7" t="s">
        <v>32</v>
      </c>
    </row>
    <row r="2255" spans="1:8" ht="14.25" customHeight="1" x14ac:dyDescent="0.3">
      <c r="A2255" s="7" t="s">
        <v>626</v>
      </c>
      <c r="B2255" s="7">
        <v>15.22</v>
      </c>
      <c r="C2255" s="7">
        <v>4.92</v>
      </c>
      <c r="D2255" s="7" t="s">
        <v>39</v>
      </c>
      <c r="E2255" s="7" t="s">
        <v>32</v>
      </c>
      <c r="F2255" s="7" t="s">
        <v>99</v>
      </c>
      <c r="G2255" s="7">
        <v>1</v>
      </c>
      <c r="H2255" s="7" t="s">
        <v>32</v>
      </c>
    </row>
    <row r="2256" spans="1:8" ht="14.25" customHeight="1" x14ac:dyDescent="0.3">
      <c r="A2256" s="7" t="s">
        <v>622</v>
      </c>
      <c r="B2256" s="7">
        <v>20.72</v>
      </c>
      <c r="C2256" s="7">
        <v>9.4600000000000009</v>
      </c>
      <c r="D2256" s="7" t="s">
        <v>32</v>
      </c>
      <c r="E2256" s="7" t="s">
        <v>32</v>
      </c>
      <c r="F2256" s="7" t="s">
        <v>32</v>
      </c>
      <c r="G2256" s="7" t="s">
        <v>37</v>
      </c>
      <c r="H2256" s="7" t="s">
        <v>32</v>
      </c>
    </row>
    <row r="2257" spans="1:8" ht="14.25" customHeight="1" x14ac:dyDescent="0.3">
      <c r="A2257" s="7" t="s">
        <v>615</v>
      </c>
      <c r="B2257" s="7">
        <v>35.4</v>
      </c>
      <c r="C2257" s="7">
        <v>5.94</v>
      </c>
      <c r="D2257" s="7" t="s">
        <v>32</v>
      </c>
      <c r="E2257" s="7" t="s">
        <v>32</v>
      </c>
      <c r="F2257" s="7" t="s">
        <v>99</v>
      </c>
      <c r="G2257" s="7">
        <v>1</v>
      </c>
      <c r="H2257" s="7" t="s">
        <v>32</v>
      </c>
    </row>
    <row r="2258" spans="1:8" ht="14.25" customHeight="1" x14ac:dyDescent="0.3">
      <c r="A2258" s="7" t="s">
        <v>610</v>
      </c>
      <c r="B2258" s="7">
        <v>34.4</v>
      </c>
      <c r="C2258" s="7">
        <v>5.7</v>
      </c>
      <c r="D2258" s="7" t="s">
        <v>32</v>
      </c>
      <c r="E2258" s="7" t="s">
        <v>32</v>
      </c>
      <c r="F2258" s="7" t="s">
        <v>99</v>
      </c>
      <c r="G2258" s="7">
        <v>1</v>
      </c>
      <c r="H2258" s="7" t="s">
        <v>32</v>
      </c>
    </row>
    <row r="2259" spans="1:8" ht="14.25" customHeight="1" x14ac:dyDescent="0.3">
      <c r="A2259" s="7" t="s">
        <v>605</v>
      </c>
      <c r="B2259" s="7">
        <v>34.1</v>
      </c>
      <c r="C2259" s="7">
        <v>4.13</v>
      </c>
      <c r="D2259" s="7" t="s">
        <v>32</v>
      </c>
      <c r="E2259" s="7" t="s">
        <v>32</v>
      </c>
      <c r="F2259" s="7" t="s">
        <v>99</v>
      </c>
      <c r="G2259" s="7">
        <v>1</v>
      </c>
      <c r="H2259" s="7" t="s">
        <v>32</v>
      </c>
    </row>
    <row r="2260" spans="1:8" ht="14.25" customHeight="1" x14ac:dyDescent="0.3">
      <c r="A2260" s="7" t="s">
        <v>601</v>
      </c>
      <c r="B2260" s="7">
        <v>30.4</v>
      </c>
      <c r="C2260" s="7">
        <v>4.7699999999999996</v>
      </c>
      <c r="D2260" s="7" t="s">
        <v>32</v>
      </c>
      <c r="E2260" s="7" t="s">
        <v>32</v>
      </c>
      <c r="F2260" s="7" t="s">
        <v>99</v>
      </c>
      <c r="G2260" s="7">
        <v>1</v>
      </c>
      <c r="H2260" s="7" t="s">
        <v>32</v>
      </c>
    </row>
    <row r="2261" spans="1:8" ht="14.25" customHeight="1" x14ac:dyDescent="0.3">
      <c r="A2261" s="7" t="s">
        <v>600</v>
      </c>
      <c r="B2261" s="7">
        <v>28.7</v>
      </c>
      <c r="C2261" s="7">
        <v>4.99</v>
      </c>
      <c r="D2261" s="7" t="s">
        <v>32</v>
      </c>
      <c r="E2261" s="7" t="s">
        <v>32</v>
      </c>
      <c r="F2261" s="7" t="s">
        <v>99</v>
      </c>
      <c r="G2261" s="7">
        <v>1</v>
      </c>
      <c r="H2261" s="7" t="s">
        <v>32</v>
      </c>
    </row>
    <row r="2262" spans="1:8" ht="14.25" customHeight="1" x14ac:dyDescent="0.3">
      <c r="A2262" s="7" t="s">
        <v>599</v>
      </c>
      <c r="B2262" s="7">
        <v>17.440000000000001</v>
      </c>
      <c r="C2262" s="7">
        <v>4.42</v>
      </c>
      <c r="D2262" s="7" t="s">
        <v>39</v>
      </c>
      <c r="E2262" s="7" t="s">
        <v>32</v>
      </c>
      <c r="F2262" s="7" t="s">
        <v>99</v>
      </c>
      <c r="G2262" s="7">
        <v>1</v>
      </c>
      <c r="H2262" s="7" t="s">
        <v>32</v>
      </c>
    </row>
    <row r="2263" spans="1:8" ht="14.25" customHeight="1" x14ac:dyDescent="0.3">
      <c r="A2263" s="7" t="s">
        <v>594</v>
      </c>
      <c r="B2263" s="7">
        <v>27.6</v>
      </c>
      <c r="C2263" s="7">
        <v>4.01</v>
      </c>
      <c r="D2263" s="7" t="s">
        <v>32</v>
      </c>
      <c r="E2263" s="7" t="s">
        <v>32</v>
      </c>
      <c r="F2263" s="7" t="s">
        <v>99</v>
      </c>
      <c r="G2263" s="7">
        <v>1</v>
      </c>
      <c r="H2263" s="7" t="s">
        <v>32</v>
      </c>
    </row>
    <row r="2264" spans="1:8" ht="14.25" customHeight="1" x14ac:dyDescent="0.3">
      <c r="A2264" s="7" t="s">
        <v>587</v>
      </c>
      <c r="B2264" s="7">
        <v>20.7</v>
      </c>
      <c r="C2264" s="7">
        <v>4.49</v>
      </c>
      <c r="D2264" s="7" t="s">
        <v>32</v>
      </c>
      <c r="E2264" s="7" t="s">
        <v>32</v>
      </c>
      <c r="F2264" s="7" t="s">
        <v>99</v>
      </c>
      <c r="G2264" s="7">
        <v>1</v>
      </c>
      <c r="H2264" s="7" t="s">
        <v>32</v>
      </c>
    </row>
    <row r="2265" spans="1:8" ht="14.25" customHeight="1" x14ac:dyDescent="0.3">
      <c r="A2265" s="7" t="s">
        <v>581</v>
      </c>
      <c r="B2265" s="7">
        <v>20.3</v>
      </c>
      <c r="C2265" s="7">
        <v>6.37</v>
      </c>
      <c r="D2265" s="7" t="s">
        <v>32</v>
      </c>
      <c r="E2265" s="7" t="s">
        <v>32</v>
      </c>
      <c r="F2265" s="7" t="s">
        <v>99</v>
      </c>
      <c r="G2265" s="7">
        <v>1</v>
      </c>
      <c r="H2265" s="7" t="s">
        <v>32</v>
      </c>
    </row>
    <row r="2266" spans="1:8" ht="14.25" customHeight="1" x14ac:dyDescent="0.3">
      <c r="A2266" s="7" t="s">
        <v>574</v>
      </c>
      <c r="B2266" s="7">
        <v>19.8</v>
      </c>
      <c r="C2266" s="7">
        <v>5.12</v>
      </c>
      <c r="D2266" s="7" t="s">
        <v>32</v>
      </c>
      <c r="E2266" s="7" t="s">
        <v>32</v>
      </c>
      <c r="F2266" s="7" t="s">
        <v>99</v>
      </c>
      <c r="G2266" s="7">
        <v>1</v>
      </c>
      <c r="H2266" s="7" t="s">
        <v>32</v>
      </c>
    </row>
    <row r="2267" spans="1:8" ht="14.25" customHeight="1" x14ac:dyDescent="0.3">
      <c r="A2267" s="7" t="s">
        <v>567</v>
      </c>
      <c r="B2267" s="7">
        <v>21.87</v>
      </c>
      <c r="C2267" s="7">
        <v>8.59</v>
      </c>
      <c r="D2267" s="7" t="s">
        <v>32</v>
      </c>
      <c r="E2267" s="7" t="s">
        <v>32</v>
      </c>
      <c r="F2267" s="7" t="s">
        <v>32</v>
      </c>
      <c r="G2267" s="7" t="s">
        <v>37</v>
      </c>
      <c r="H2267" s="7" t="s">
        <v>32</v>
      </c>
    </row>
    <row r="2268" spans="1:8" ht="14.25" customHeight="1" x14ac:dyDescent="0.3">
      <c r="A2268" s="7" t="s">
        <v>560</v>
      </c>
      <c r="B2268" s="7">
        <v>16.600000000000001</v>
      </c>
      <c r="C2268" s="7">
        <v>5.87</v>
      </c>
      <c r="D2268" s="7" t="s">
        <v>32</v>
      </c>
      <c r="E2268" s="7" t="s">
        <v>32</v>
      </c>
      <c r="F2268" s="7" t="s">
        <v>32</v>
      </c>
      <c r="G2268" s="7">
        <v>1</v>
      </c>
      <c r="H2268" s="7" t="s">
        <v>32</v>
      </c>
    </row>
    <row r="2269" spans="1:8" ht="14.25" customHeight="1" x14ac:dyDescent="0.3">
      <c r="A2269" s="7" t="s">
        <v>553</v>
      </c>
      <c r="B2269" s="7">
        <v>21.98</v>
      </c>
      <c r="C2269" s="7">
        <v>7.03</v>
      </c>
      <c r="D2269" s="7" t="s">
        <v>32</v>
      </c>
      <c r="E2269" s="7" t="s">
        <v>32</v>
      </c>
      <c r="F2269" s="7" t="s">
        <v>32</v>
      </c>
      <c r="G2269" s="7" t="s">
        <v>37</v>
      </c>
      <c r="H2269" s="7" t="s">
        <v>32</v>
      </c>
    </row>
    <row r="2270" spans="1:8" ht="14.25" customHeight="1" x14ac:dyDescent="0.3">
      <c r="A2270" s="7" t="s">
        <v>546</v>
      </c>
      <c r="B2270" s="7">
        <v>19.7</v>
      </c>
      <c r="C2270" s="7">
        <v>5.51</v>
      </c>
      <c r="D2270" s="7" t="s">
        <v>32</v>
      </c>
      <c r="E2270" s="7" t="s">
        <v>32</v>
      </c>
      <c r="F2270" s="7" t="s">
        <v>32</v>
      </c>
      <c r="G2270" s="7">
        <v>1</v>
      </c>
      <c r="H2270" s="7" t="s">
        <v>32</v>
      </c>
    </row>
    <row r="2271" spans="1:8" ht="14.25" customHeight="1" x14ac:dyDescent="0.3">
      <c r="A2271" s="7" t="s">
        <v>539</v>
      </c>
      <c r="B2271" s="7">
        <v>19.21</v>
      </c>
      <c r="C2271" s="7">
        <v>4.76</v>
      </c>
      <c r="D2271" s="7" t="s">
        <v>32</v>
      </c>
      <c r="E2271" s="7" t="s">
        <v>39</v>
      </c>
      <c r="F2271" s="7" t="s">
        <v>32</v>
      </c>
      <c r="G2271" s="7">
        <v>1</v>
      </c>
      <c r="H2271" s="7" t="s">
        <v>32</v>
      </c>
    </row>
    <row r="2272" spans="1:8" ht="14.25" customHeight="1" x14ac:dyDescent="0.3">
      <c r="A2272" s="7" t="s">
        <v>532</v>
      </c>
      <c r="B2272" s="7">
        <v>19.3</v>
      </c>
      <c r="C2272" s="7">
        <v>4.7</v>
      </c>
      <c r="D2272" s="7" t="s">
        <v>32</v>
      </c>
      <c r="E2272" s="7" t="s">
        <v>39</v>
      </c>
      <c r="F2272" s="7" t="s">
        <v>32</v>
      </c>
      <c r="G2272" s="7">
        <v>1</v>
      </c>
      <c r="H2272" s="7" t="s">
        <v>32</v>
      </c>
    </row>
    <row r="2273" spans="1:8" ht="14.25" customHeight="1" x14ac:dyDescent="0.3">
      <c r="A2273" s="7" t="s">
        <v>525</v>
      </c>
      <c r="B2273" s="7">
        <v>16.22</v>
      </c>
      <c r="C2273" s="7">
        <v>6.21</v>
      </c>
      <c r="D2273" s="7" t="s">
        <v>39</v>
      </c>
      <c r="E2273" s="7" t="s">
        <v>32</v>
      </c>
      <c r="F2273" s="7" t="s">
        <v>32</v>
      </c>
      <c r="G2273" s="7" t="s">
        <v>37</v>
      </c>
      <c r="H2273" s="7" t="s">
        <v>32</v>
      </c>
    </row>
    <row r="2274" spans="1:8" ht="14.25" customHeight="1" x14ac:dyDescent="0.3">
      <c r="A2274" s="7" t="s">
        <v>519</v>
      </c>
      <c r="B2274" s="7">
        <v>17.12</v>
      </c>
      <c r="C2274" s="7">
        <v>4.5199999999999996</v>
      </c>
      <c r="D2274" s="7" t="s">
        <v>32</v>
      </c>
      <c r="E2274" s="7" t="s">
        <v>39</v>
      </c>
      <c r="F2274" s="7" t="s">
        <v>32</v>
      </c>
      <c r="G2274" s="7">
        <v>1</v>
      </c>
      <c r="H2274" s="7" t="s">
        <v>32</v>
      </c>
    </row>
    <row r="2275" spans="1:8" ht="14.25" customHeight="1" x14ac:dyDescent="0.3">
      <c r="A2275" s="7" t="s">
        <v>513</v>
      </c>
      <c r="B2275" s="7">
        <v>19.07</v>
      </c>
      <c r="C2275" s="7">
        <v>5.45</v>
      </c>
      <c r="D2275" s="7" t="s">
        <v>32</v>
      </c>
      <c r="E2275" s="7" t="s">
        <v>32</v>
      </c>
      <c r="F2275" s="7" t="s">
        <v>32</v>
      </c>
      <c r="G2275" s="7">
        <v>1</v>
      </c>
      <c r="H2275" s="7" t="s">
        <v>32</v>
      </c>
    </row>
    <row r="2276" spans="1:8" ht="14.25" customHeight="1" x14ac:dyDescent="0.3">
      <c r="A2276" s="7" t="s">
        <v>507</v>
      </c>
      <c r="B2276" s="7">
        <v>15.56</v>
      </c>
      <c r="C2276" s="7">
        <v>4.42</v>
      </c>
      <c r="D2276" s="7" t="s">
        <v>32</v>
      </c>
      <c r="E2276" s="7" t="s">
        <v>32</v>
      </c>
      <c r="F2276" s="7" t="s">
        <v>32</v>
      </c>
      <c r="G2276" s="7" t="s">
        <v>37</v>
      </c>
      <c r="H2276" s="7" t="s">
        <v>32</v>
      </c>
    </row>
    <row r="2277" spans="1:8" ht="14.25" customHeight="1" x14ac:dyDescent="0.3">
      <c r="A2277" s="7" t="s">
        <v>501</v>
      </c>
      <c r="B2277" s="7">
        <v>22.76</v>
      </c>
      <c r="C2277" s="7">
        <v>9.44</v>
      </c>
      <c r="D2277" s="7" t="s">
        <v>32</v>
      </c>
      <c r="E2277" s="7" t="s">
        <v>32</v>
      </c>
      <c r="F2277" s="7" t="s">
        <v>32</v>
      </c>
      <c r="G2277" s="7" t="s">
        <v>37</v>
      </c>
      <c r="H2277" s="7" t="s">
        <v>32</v>
      </c>
    </row>
    <row r="2278" spans="1:8" ht="14.25" customHeight="1" x14ac:dyDescent="0.3">
      <c r="A2278" s="7" t="s">
        <v>494</v>
      </c>
      <c r="B2278" s="7">
        <v>22.79</v>
      </c>
      <c r="C2278" s="7">
        <v>6.15</v>
      </c>
      <c r="D2278" s="7" t="s">
        <v>39</v>
      </c>
      <c r="E2278" s="7" t="s">
        <v>32</v>
      </c>
      <c r="F2278" s="7" t="s">
        <v>99</v>
      </c>
      <c r="G2278" s="7">
        <v>1</v>
      </c>
      <c r="H2278" s="7" t="s">
        <v>32</v>
      </c>
    </row>
    <row r="2279" spans="1:8" ht="14.25" customHeight="1" x14ac:dyDescent="0.3">
      <c r="A2279" s="7" t="s">
        <v>487</v>
      </c>
      <c r="B2279" s="7">
        <v>17.41</v>
      </c>
      <c r="C2279" s="7">
        <v>5.13</v>
      </c>
      <c r="D2279" s="7" t="s">
        <v>39</v>
      </c>
      <c r="E2279" s="7" t="s">
        <v>32</v>
      </c>
      <c r="F2279" s="7" t="s">
        <v>32</v>
      </c>
      <c r="G2279" s="7" t="s">
        <v>37</v>
      </c>
      <c r="H2279" s="7" t="s">
        <v>32</v>
      </c>
    </row>
    <row r="2280" spans="1:8" ht="14.25" customHeight="1" x14ac:dyDescent="0.3">
      <c r="A2280" s="7" t="s">
        <v>476</v>
      </c>
      <c r="B2280" s="7">
        <v>19.32</v>
      </c>
      <c r="C2280" s="7">
        <v>4.96</v>
      </c>
      <c r="D2280" s="7" t="s">
        <v>39</v>
      </c>
      <c r="E2280" s="7" t="s">
        <v>32</v>
      </c>
      <c r="F2280" s="7" t="s">
        <v>32</v>
      </c>
      <c r="G2280" s="7" t="s">
        <v>37</v>
      </c>
      <c r="H2280" s="7" t="s">
        <v>32</v>
      </c>
    </row>
    <row r="2281" spans="1:8" ht="14.25" customHeight="1" x14ac:dyDescent="0.3">
      <c r="A2281" s="7" t="s">
        <v>469</v>
      </c>
      <c r="B2281" s="7">
        <v>18.25</v>
      </c>
      <c r="C2281" s="7">
        <v>10.95</v>
      </c>
      <c r="D2281" s="7" t="s">
        <v>32</v>
      </c>
      <c r="E2281" s="7" t="s">
        <v>32</v>
      </c>
      <c r="F2281" s="7" t="s">
        <v>32</v>
      </c>
      <c r="G2281" s="7" t="s">
        <v>37</v>
      </c>
      <c r="H2281" s="7" t="s">
        <v>32</v>
      </c>
    </row>
    <row r="2282" spans="1:8" ht="14.25" customHeight="1" x14ac:dyDescent="0.3">
      <c r="A2282" s="7" t="s">
        <v>462</v>
      </c>
      <c r="B2282" s="7">
        <v>53.13</v>
      </c>
      <c r="C2282" s="7">
        <v>4.4400000000000004</v>
      </c>
      <c r="D2282" s="7" t="s">
        <v>32</v>
      </c>
      <c r="E2282" s="7" t="s">
        <v>39</v>
      </c>
      <c r="F2282" s="7" t="s">
        <v>32</v>
      </c>
      <c r="G2282" s="7">
        <v>1</v>
      </c>
      <c r="H2282" s="7" t="s">
        <v>32</v>
      </c>
    </row>
    <row r="2283" spans="1:8" ht="14.25" customHeight="1" x14ac:dyDescent="0.3">
      <c r="A2283" s="7" t="s">
        <v>456</v>
      </c>
      <c r="B2283" s="7">
        <v>20.46</v>
      </c>
      <c r="C2283" s="7">
        <v>4.0199999999999996</v>
      </c>
      <c r="D2283" s="7" t="s">
        <v>32</v>
      </c>
      <c r="E2283" s="7" t="s">
        <v>32</v>
      </c>
      <c r="F2283" s="7" t="s">
        <v>32</v>
      </c>
      <c r="G2283" s="7" t="s">
        <v>37</v>
      </c>
      <c r="H2283" s="7" t="s">
        <v>32</v>
      </c>
    </row>
    <row r="2284" spans="1:8" ht="14.25" customHeight="1" x14ac:dyDescent="0.3">
      <c r="A2284" s="7" t="s">
        <v>449</v>
      </c>
      <c r="B2284" s="7">
        <v>43.01</v>
      </c>
      <c r="C2284" s="7">
        <v>5.44</v>
      </c>
      <c r="D2284" s="7" t="s">
        <v>32</v>
      </c>
      <c r="E2284" s="7" t="s">
        <v>39</v>
      </c>
      <c r="F2284" s="7" t="s">
        <v>32</v>
      </c>
      <c r="G2284" s="7">
        <v>1</v>
      </c>
      <c r="H2284" s="7" t="s">
        <v>32</v>
      </c>
    </row>
    <row r="2285" spans="1:8" ht="14.25" customHeight="1" x14ac:dyDescent="0.3">
      <c r="A2285" s="7" t="s">
        <v>444</v>
      </c>
      <c r="B2285" s="7">
        <v>15.01</v>
      </c>
      <c r="C2285" s="7">
        <v>4.1500000000000004</v>
      </c>
      <c r="D2285" s="7" t="s">
        <v>32</v>
      </c>
      <c r="E2285" s="7" t="s">
        <v>32</v>
      </c>
      <c r="F2285" s="7" t="s">
        <v>99</v>
      </c>
      <c r="G2285" s="7">
        <v>1</v>
      </c>
      <c r="H2285" s="7" t="s">
        <v>32</v>
      </c>
    </row>
    <row r="2286" spans="1:8" ht="14.25" customHeight="1" x14ac:dyDescent="0.3">
      <c r="A2286" s="7" t="s">
        <v>439</v>
      </c>
      <c r="B2286" s="7">
        <v>41.14</v>
      </c>
      <c r="C2286" s="7">
        <v>6.02</v>
      </c>
      <c r="D2286" s="7" t="s">
        <v>32</v>
      </c>
      <c r="E2286" s="7" t="s">
        <v>39</v>
      </c>
      <c r="F2286" s="7" t="s">
        <v>32</v>
      </c>
      <c r="G2286" s="7">
        <v>1</v>
      </c>
      <c r="H2286" s="7" t="s">
        <v>32</v>
      </c>
    </row>
    <row r="2287" spans="1:8" ht="14.25" customHeight="1" x14ac:dyDescent="0.3">
      <c r="A2287" s="7" t="s">
        <v>433</v>
      </c>
      <c r="B2287" s="7">
        <v>16.55</v>
      </c>
      <c r="C2287" s="7">
        <v>7.73</v>
      </c>
      <c r="D2287" s="7" t="s">
        <v>32</v>
      </c>
      <c r="E2287" s="7" t="s">
        <v>32</v>
      </c>
      <c r="F2287" s="7" t="s">
        <v>32</v>
      </c>
      <c r="G2287" s="7" t="s">
        <v>37</v>
      </c>
      <c r="H2287" s="7" t="s">
        <v>32</v>
      </c>
    </row>
    <row r="2288" spans="1:8" ht="14.25" customHeight="1" x14ac:dyDescent="0.3">
      <c r="A2288" s="7" t="s">
        <v>427</v>
      </c>
      <c r="B2288" s="7">
        <v>37.29</v>
      </c>
      <c r="C2288" s="7">
        <v>5.03</v>
      </c>
      <c r="D2288" s="7" t="s">
        <v>32</v>
      </c>
      <c r="E2288" s="7" t="s">
        <v>39</v>
      </c>
      <c r="F2288" s="7" t="s">
        <v>32</v>
      </c>
      <c r="G2288" s="7">
        <v>1</v>
      </c>
      <c r="H2288" s="7" t="s">
        <v>32</v>
      </c>
    </row>
    <row r="2289" spans="1:8" ht="14.25" customHeight="1" x14ac:dyDescent="0.3">
      <c r="A2289" s="7" t="s">
        <v>421</v>
      </c>
      <c r="B2289" s="7">
        <v>16.739999999999998</v>
      </c>
      <c r="C2289" s="7">
        <v>4.08</v>
      </c>
      <c r="D2289" s="7" t="s">
        <v>39</v>
      </c>
      <c r="E2289" s="7" t="s">
        <v>32</v>
      </c>
      <c r="F2289" s="7" t="s">
        <v>32</v>
      </c>
      <c r="G2289" s="7" t="s">
        <v>37</v>
      </c>
      <c r="H2289" s="7" t="s">
        <v>32</v>
      </c>
    </row>
    <row r="2290" spans="1:8" ht="14.25" customHeight="1" x14ac:dyDescent="0.3">
      <c r="A2290" s="7" t="s">
        <v>415</v>
      </c>
      <c r="B2290" s="7">
        <v>34.43</v>
      </c>
      <c r="C2290" s="7">
        <v>4.2699999999999996</v>
      </c>
      <c r="D2290" s="7" t="s">
        <v>32</v>
      </c>
      <c r="E2290" s="7" t="s">
        <v>39</v>
      </c>
      <c r="F2290" s="7" t="s">
        <v>32</v>
      </c>
      <c r="G2290" s="7">
        <v>1</v>
      </c>
      <c r="H2290" s="7" t="s">
        <v>32</v>
      </c>
    </row>
    <row r="2291" spans="1:8" ht="14.25" customHeight="1" x14ac:dyDescent="0.3">
      <c r="A2291" s="7" t="s">
        <v>408</v>
      </c>
      <c r="B2291" s="7">
        <v>34.1</v>
      </c>
      <c r="C2291" s="7">
        <v>4.07</v>
      </c>
      <c r="D2291" s="7" t="s">
        <v>32</v>
      </c>
      <c r="E2291" s="7" t="s">
        <v>39</v>
      </c>
      <c r="F2291" s="7" t="s">
        <v>32</v>
      </c>
      <c r="G2291" s="7">
        <v>1</v>
      </c>
      <c r="H2291" s="7" t="s">
        <v>32</v>
      </c>
    </row>
    <row r="2292" spans="1:8" ht="14.25" customHeight="1" x14ac:dyDescent="0.3">
      <c r="A2292" s="7" t="s">
        <v>395</v>
      </c>
      <c r="B2292" s="7">
        <v>19.3</v>
      </c>
      <c r="C2292" s="7">
        <v>10.36</v>
      </c>
      <c r="D2292" s="7" t="s">
        <v>32</v>
      </c>
      <c r="E2292" s="7" t="s">
        <v>32</v>
      </c>
      <c r="F2292" s="7" t="s">
        <v>32</v>
      </c>
      <c r="G2292" s="7" t="s">
        <v>37</v>
      </c>
      <c r="H2292" s="7" t="s">
        <v>32</v>
      </c>
    </row>
    <row r="2293" spans="1:8" ht="14.25" customHeight="1" x14ac:dyDescent="0.3">
      <c r="A2293" s="7" t="s">
        <v>388</v>
      </c>
      <c r="B2293" s="7">
        <v>33.659999999999997</v>
      </c>
      <c r="C2293" s="7">
        <v>5.71</v>
      </c>
      <c r="D2293" s="7" t="s">
        <v>32</v>
      </c>
      <c r="E2293" s="7" t="s">
        <v>39</v>
      </c>
      <c r="F2293" s="7" t="s">
        <v>32</v>
      </c>
      <c r="G2293" s="7">
        <v>1</v>
      </c>
      <c r="H2293" s="7" t="s">
        <v>32</v>
      </c>
    </row>
    <row r="2294" spans="1:8" ht="14.25" customHeight="1" x14ac:dyDescent="0.3">
      <c r="A2294" s="7" t="s">
        <v>382</v>
      </c>
      <c r="B2294" s="7">
        <v>33.33</v>
      </c>
      <c r="C2294" s="7">
        <v>6.08</v>
      </c>
      <c r="D2294" s="7" t="s">
        <v>32</v>
      </c>
      <c r="E2294" s="7" t="s">
        <v>39</v>
      </c>
      <c r="F2294" s="7" t="s">
        <v>32</v>
      </c>
      <c r="G2294" s="7">
        <v>1</v>
      </c>
      <c r="H2294" s="7" t="s">
        <v>32</v>
      </c>
    </row>
    <row r="2295" spans="1:8" ht="14.25" customHeight="1" x14ac:dyDescent="0.3">
      <c r="A2295" s="7" t="s">
        <v>375</v>
      </c>
      <c r="B2295" s="7">
        <v>21.84</v>
      </c>
      <c r="C2295" s="7">
        <v>5.71</v>
      </c>
      <c r="D2295" s="7" t="s">
        <v>32</v>
      </c>
      <c r="E2295" s="7" t="s">
        <v>39</v>
      </c>
      <c r="F2295" s="7" t="s">
        <v>32</v>
      </c>
      <c r="G2295" s="7">
        <v>1</v>
      </c>
      <c r="H2295" s="7" t="s">
        <v>32</v>
      </c>
    </row>
    <row r="2296" spans="1:8" ht="14.25" customHeight="1" x14ac:dyDescent="0.3">
      <c r="A2296" s="7" t="s">
        <v>367</v>
      </c>
      <c r="B2296" s="7">
        <v>16.87</v>
      </c>
      <c r="C2296" s="7">
        <v>9.1300000000000008</v>
      </c>
      <c r="D2296" s="7" t="s">
        <v>32</v>
      </c>
      <c r="E2296" s="7" t="s">
        <v>32</v>
      </c>
      <c r="F2296" s="7" t="s">
        <v>32</v>
      </c>
      <c r="G2296" s="7" t="s">
        <v>37</v>
      </c>
      <c r="H2296" s="7" t="s">
        <v>32</v>
      </c>
    </row>
    <row r="2297" spans="1:8" ht="14.25" customHeight="1" x14ac:dyDescent="0.3">
      <c r="A2297" s="7" t="s">
        <v>360</v>
      </c>
      <c r="B2297" s="7">
        <v>30.14</v>
      </c>
      <c r="C2297" s="7">
        <v>5.49</v>
      </c>
      <c r="D2297" s="7" t="s">
        <v>32</v>
      </c>
      <c r="E2297" s="7" t="s">
        <v>39</v>
      </c>
      <c r="F2297" s="7" t="s">
        <v>32</v>
      </c>
      <c r="G2297" s="7">
        <v>1</v>
      </c>
      <c r="H2297" s="7" t="s">
        <v>32</v>
      </c>
    </row>
    <row r="2298" spans="1:8" ht="14.25" customHeight="1" x14ac:dyDescent="0.3">
      <c r="A2298" s="7" t="s">
        <v>353</v>
      </c>
      <c r="B2298" s="7">
        <v>23.21</v>
      </c>
      <c r="C2298" s="7">
        <v>4.37</v>
      </c>
      <c r="D2298" s="7" t="s">
        <v>32</v>
      </c>
      <c r="E2298" s="7" t="s">
        <v>39</v>
      </c>
      <c r="F2298" s="7" t="s">
        <v>32</v>
      </c>
      <c r="G2298" s="7">
        <v>1</v>
      </c>
      <c r="H2298" s="7" t="s">
        <v>32</v>
      </c>
    </row>
    <row r="2299" spans="1:8" ht="14.25" customHeight="1" x14ac:dyDescent="0.3">
      <c r="A2299" s="7" t="s">
        <v>346</v>
      </c>
      <c r="B2299" s="7">
        <v>17.170000000000002</v>
      </c>
      <c r="C2299" s="7">
        <v>8.4600000000000009</v>
      </c>
      <c r="D2299" s="7" t="s">
        <v>32</v>
      </c>
      <c r="E2299" s="7" t="s">
        <v>32</v>
      </c>
      <c r="F2299" s="7" t="s">
        <v>32</v>
      </c>
      <c r="G2299" s="7" t="s">
        <v>37</v>
      </c>
      <c r="H2299" s="7" t="s">
        <v>32</v>
      </c>
    </row>
    <row r="2300" spans="1:8" ht="14.25" customHeight="1" x14ac:dyDescent="0.3">
      <c r="A2300" s="7" t="s">
        <v>340</v>
      </c>
      <c r="B2300" s="7">
        <v>15.61</v>
      </c>
      <c r="C2300" s="7">
        <v>5.28</v>
      </c>
      <c r="D2300" s="7" t="s">
        <v>32</v>
      </c>
      <c r="E2300" s="7" t="s">
        <v>32</v>
      </c>
      <c r="F2300" s="7" t="s">
        <v>32</v>
      </c>
      <c r="G2300" s="7">
        <v>1</v>
      </c>
      <c r="H2300" s="7" t="s">
        <v>32</v>
      </c>
    </row>
    <row r="2301" spans="1:8" ht="14.25" customHeight="1" x14ac:dyDescent="0.3">
      <c r="A2301" s="7" t="s">
        <v>334</v>
      </c>
      <c r="B2301" s="7">
        <v>17.98</v>
      </c>
      <c r="C2301" s="7">
        <v>5.33</v>
      </c>
      <c r="D2301" s="7" t="s">
        <v>39</v>
      </c>
      <c r="E2301" s="7" t="s">
        <v>32</v>
      </c>
      <c r="F2301" s="7" t="s">
        <v>99</v>
      </c>
      <c r="G2301" s="7">
        <v>1</v>
      </c>
      <c r="H2301" s="7" t="s">
        <v>32</v>
      </c>
    </row>
    <row r="2302" spans="1:8" ht="14.25" customHeight="1" x14ac:dyDescent="0.3">
      <c r="A2302" s="7" t="s">
        <v>329</v>
      </c>
      <c r="B2302" s="7">
        <v>21.64</v>
      </c>
      <c r="C2302" s="7">
        <v>5.5</v>
      </c>
      <c r="D2302" s="7" t="s">
        <v>32</v>
      </c>
      <c r="E2302" s="7" t="s">
        <v>39</v>
      </c>
      <c r="F2302" s="7" t="s">
        <v>32</v>
      </c>
      <c r="G2302" s="7">
        <v>1</v>
      </c>
      <c r="H2302" s="7" t="s">
        <v>32</v>
      </c>
    </row>
    <row r="2303" spans="1:8" ht="14.25" customHeight="1" x14ac:dyDescent="0.3">
      <c r="A2303" s="7" t="s">
        <v>322</v>
      </c>
      <c r="B2303" s="7">
        <v>16.399999999999999</v>
      </c>
      <c r="C2303" s="7">
        <v>5.4</v>
      </c>
      <c r="D2303" s="7" t="s">
        <v>32</v>
      </c>
      <c r="E2303" s="7" t="s">
        <v>32</v>
      </c>
      <c r="F2303" s="7" t="s">
        <v>99</v>
      </c>
      <c r="G2303" s="7">
        <v>1</v>
      </c>
      <c r="H2303" s="7" t="s">
        <v>32</v>
      </c>
    </row>
    <row r="2304" spans="1:8" ht="14.25" customHeight="1" x14ac:dyDescent="0.3">
      <c r="A2304" s="7" t="s">
        <v>316</v>
      </c>
      <c r="B2304" s="7">
        <v>15.77</v>
      </c>
      <c r="C2304" s="7">
        <v>6.05</v>
      </c>
      <c r="D2304" s="7" t="s">
        <v>39</v>
      </c>
      <c r="E2304" s="7" t="s">
        <v>32</v>
      </c>
      <c r="F2304" s="7" t="s">
        <v>32</v>
      </c>
      <c r="G2304" s="7">
        <v>1</v>
      </c>
      <c r="H2304" s="7" t="s">
        <v>32</v>
      </c>
    </row>
    <row r="2305" spans="1:8" ht="14.25" customHeight="1" x14ac:dyDescent="0.3">
      <c r="A2305" s="7" t="s">
        <v>310</v>
      </c>
      <c r="B2305" s="7">
        <v>18.27</v>
      </c>
      <c r="C2305" s="7">
        <v>11.46</v>
      </c>
      <c r="D2305" s="7" t="s">
        <v>32</v>
      </c>
      <c r="E2305" s="7" t="s">
        <v>32</v>
      </c>
      <c r="F2305" s="7" t="s">
        <v>32</v>
      </c>
      <c r="G2305" s="7" t="s">
        <v>37</v>
      </c>
      <c r="H2305" s="7" t="s">
        <v>32</v>
      </c>
    </row>
    <row r="2306" spans="1:8" ht="14.25" customHeight="1" x14ac:dyDescent="0.3">
      <c r="A2306" s="7" t="s">
        <v>304</v>
      </c>
      <c r="B2306" s="7">
        <v>16.489999999999998</v>
      </c>
      <c r="C2306" s="7">
        <v>8.48</v>
      </c>
      <c r="D2306" s="7" t="s">
        <v>32</v>
      </c>
      <c r="E2306" s="7" t="s">
        <v>32</v>
      </c>
      <c r="F2306" s="7" t="s">
        <v>32</v>
      </c>
      <c r="G2306" s="7" t="s">
        <v>37</v>
      </c>
      <c r="H2306" s="7" t="s">
        <v>32</v>
      </c>
    </row>
    <row r="2307" spans="1:8" ht="14.25" customHeight="1" x14ac:dyDescent="0.3">
      <c r="A2307" s="7" t="s">
        <v>298</v>
      </c>
      <c r="B2307" s="7">
        <v>16.14</v>
      </c>
      <c r="C2307" s="7">
        <v>4.8600000000000003</v>
      </c>
      <c r="D2307" s="7" t="s">
        <v>32</v>
      </c>
      <c r="E2307" s="7" t="s">
        <v>32</v>
      </c>
      <c r="F2307" s="7" t="s">
        <v>32</v>
      </c>
      <c r="G2307" s="7" t="s">
        <v>37</v>
      </c>
      <c r="H2307" s="7" t="s">
        <v>32</v>
      </c>
    </row>
    <row r="2308" spans="1:8" ht="14.25" customHeight="1" x14ac:dyDescent="0.3">
      <c r="A2308" s="7" t="s">
        <v>293</v>
      </c>
      <c r="B2308" s="7">
        <v>20.85</v>
      </c>
      <c r="C2308" s="7">
        <v>4.45</v>
      </c>
      <c r="D2308" s="7" t="s">
        <v>39</v>
      </c>
      <c r="E2308" s="7" t="s">
        <v>32</v>
      </c>
      <c r="F2308" s="7" t="s">
        <v>32</v>
      </c>
      <c r="G2308" s="7">
        <v>1</v>
      </c>
      <c r="H2308" s="7" t="s">
        <v>32</v>
      </c>
    </row>
    <row r="2309" spans="1:8" ht="14.25" customHeight="1" x14ac:dyDescent="0.3">
      <c r="A2309" s="7" t="s">
        <v>288</v>
      </c>
      <c r="B2309" s="7">
        <v>15.88</v>
      </c>
      <c r="C2309" s="7">
        <v>4.3600000000000003</v>
      </c>
      <c r="D2309" s="7" t="s">
        <v>32</v>
      </c>
      <c r="E2309" s="7" t="s">
        <v>32</v>
      </c>
      <c r="F2309" s="7" t="s">
        <v>32</v>
      </c>
      <c r="G2309" s="7" t="s">
        <v>37</v>
      </c>
      <c r="H2309" s="7" t="s">
        <v>32</v>
      </c>
    </row>
    <row r="2310" spans="1:8" ht="14.25" customHeight="1" x14ac:dyDescent="0.3">
      <c r="A2310" s="7" t="s">
        <v>282</v>
      </c>
      <c r="B2310" s="7">
        <v>20.66</v>
      </c>
      <c r="C2310" s="7">
        <v>5.8</v>
      </c>
      <c r="D2310" s="7" t="s">
        <v>32</v>
      </c>
      <c r="E2310" s="7" t="s">
        <v>39</v>
      </c>
      <c r="F2310" s="7" t="s">
        <v>32</v>
      </c>
      <c r="G2310" s="7">
        <v>1</v>
      </c>
      <c r="H2310" s="7" t="s">
        <v>32</v>
      </c>
    </row>
    <row r="2311" spans="1:8" ht="14.25" customHeight="1" x14ac:dyDescent="0.3">
      <c r="A2311" s="7" t="s">
        <v>277</v>
      </c>
      <c r="B2311" s="7">
        <v>20.399999999999999</v>
      </c>
      <c r="C2311" s="7">
        <v>5.27</v>
      </c>
      <c r="D2311" s="7" t="s">
        <v>32</v>
      </c>
      <c r="E2311" s="7" t="s">
        <v>32</v>
      </c>
      <c r="F2311" s="7" t="s">
        <v>32</v>
      </c>
      <c r="G2311" s="7" t="s">
        <v>37</v>
      </c>
      <c r="H2311" s="7" t="s">
        <v>32</v>
      </c>
    </row>
    <row r="2312" spans="1:8" ht="14.25" customHeight="1" x14ac:dyDescent="0.3">
      <c r="A2312" s="7" t="s">
        <v>272</v>
      </c>
      <c r="B2312" s="7">
        <v>25.19</v>
      </c>
      <c r="C2312" s="7">
        <v>5.64</v>
      </c>
      <c r="D2312" s="7" t="s">
        <v>39</v>
      </c>
      <c r="E2312" s="7" t="s">
        <v>32</v>
      </c>
      <c r="F2312" s="7" t="s">
        <v>32</v>
      </c>
      <c r="G2312" s="7" t="s">
        <v>37</v>
      </c>
      <c r="H2312" s="7" t="s">
        <v>32</v>
      </c>
    </row>
    <row r="2313" spans="1:8" ht="14.25" customHeight="1" x14ac:dyDescent="0.3">
      <c r="A2313" s="7" t="s">
        <v>266</v>
      </c>
      <c r="B2313" s="7">
        <v>20.54</v>
      </c>
      <c r="C2313" s="7">
        <v>4.2</v>
      </c>
      <c r="D2313" s="7" t="s">
        <v>39</v>
      </c>
      <c r="E2313" s="7" t="s">
        <v>32</v>
      </c>
      <c r="F2313" s="7" t="s">
        <v>32</v>
      </c>
      <c r="G2313" s="7">
        <v>1</v>
      </c>
      <c r="H2313" s="7" t="s">
        <v>32</v>
      </c>
    </row>
    <row r="2314" spans="1:8" ht="14.25" customHeight="1" x14ac:dyDescent="0.3">
      <c r="A2314" s="7" t="s">
        <v>259</v>
      </c>
      <c r="B2314" s="7">
        <v>20.13</v>
      </c>
      <c r="C2314" s="7">
        <v>5.42</v>
      </c>
      <c r="D2314" s="7" t="s">
        <v>32</v>
      </c>
      <c r="E2314" s="7" t="s">
        <v>32</v>
      </c>
      <c r="F2314" s="7" t="s">
        <v>32</v>
      </c>
      <c r="G2314" s="7" t="s">
        <v>37</v>
      </c>
      <c r="H2314" s="7" t="s">
        <v>32</v>
      </c>
    </row>
    <row r="2315" spans="1:8" ht="14.25" customHeight="1" x14ac:dyDescent="0.3">
      <c r="A2315" s="7" t="s">
        <v>251</v>
      </c>
      <c r="B2315" s="7">
        <v>18.93</v>
      </c>
      <c r="C2315" s="7">
        <v>6.11</v>
      </c>
      <c r="D2315" s="7" t="s">
        <v>32</v>
      </c>
      <c r="E2315" s="7" t="s">
        <v>32</v>
      </c>
      <c r="F2315" s="7" t="s">
        <v>99</v>
      </c>
      <c r="G2315" s="7">
        <v>1</v>
      </c>
      <c r="H2315" s="7" t="s">
        <v>32</v>
      </c>
    </row>
    <row r="2316" spans="1:8" ht="14.25" customHeight="1" x14ac:dyDescent="0.3">
      <c r="A2316" s="7" t="s">
        <v>244</v>
      </c>
      <c r="B2316" s="7">
        <v>24.14</v>
      </c>
      <c r="C2316" s="7">
        <v>5.29</v>
      </c>
      <c r="D2316" s="7" t="s">
        <v>32</v>
      </c>
      <c r="E2316" s="7" t="s">
        <v>39</v>
      </c>
      <c r="F2316" s="7" t="s">
        <v>32</v>
      </c>
      <c r="G2316" s="7">
        <v>1</v>
      </c>
      <c r="H2316" s="7" t="s">
        <v>32</v>
      </c>
    </row>
    <row r="2317" spans="1:8" ht="14.25" customHeight="1" x14ac:dyDescent="0.3">
      <c r="A2317" s="7" t="s">
        <v>236</v>
      </c>
      <c r="B2317" s="7">
        <v>25.03</v>
      </c>
      <c r="C2317" s="7">
        <v>5.91</v>
      </c>
      <c r="D2317" s="7" t="s">
        <v>32</v>
      </c>
      <c r="E2317" s="7" t="s">
        <v>39</v>
      </c>
      <c r="F2317" s="7" t="s">
        <v>32</v>
      </c>
      <c r="G2317" s="7">
        <v>1</v>
      </c>
      <c r="H2317" s="7" t="s">
        <v>32</v>
      </c>
    </row>
    <row r="2318" spans="1:8" ht="14.25" customHeight="1" x14ac:dyDescent="0.3">
      <c r="A2318" s="7" t="s">
        <v>228</v>
      </c>
      <c r="B2318" s="7">
        <v>20.47</v>
      </c>
      <c r="C2318" s="7">
        <v>5.81</v>
      </c>
      <c r="D2318" s="7" t="s">
        <v>39</v>
      </c>
      <c r="E2318" s="7" t="s">
        <v>32</v>
      </c>
      <c r="F2318" s="7" t="s">
        <v>32</v>
      </c>
      <c r="G2318" s="7">
        <v>1</v>
      </c>
      <c r="H2318" s="7" t="s">
        <v>32</v>
      </c>
    </row>
    <row r="2319" spans="1:8" ht="14.25" customHeight="1" x14ac:dyDescent="0.3">
      <c r="A2319" s="7" t="s">
        <v>221</v>
      </c>
      <c r="B2319" s="7">
        <v>18.82</v>
      </c>
      <c r="C2319" s="7">
        <v>5.51</v>
      </c>
      <c r="D2319" s="7" t="s">
        <v>39</v>
      </c>
      <c r="E2319" s="7" t="s">
        <v>32</v>
      </c>
      <c r="F2319" s="7" t="s">
        <v>32</v>
      </c>
      <c r="G2319" s="7" t="s">
        <v>37</v>
      </c>
      <c r="H2319" s="7" t="s">
        <v>32</v>
      </c>
    </row>
    <row r="2320" spans="1:8" ht="14.25" customHeight="1" x14ac:dyDescent="0.3">
      <c r="A2320" s="7" t="s">
        <v>210</v>
      </c>
      <c r="B2320" s="7">
        <v>17.079999999999998</v>
      </c>
      <c r="C2320" s="7">
        <v>5.73</v>
      </c>
      <c r="D2320" s="7" t="s">
        <v>32</v>
      </c>
      <c r="E2320" s="7" t="s">
        <v>32</v>
      </c>
      <c r="F2320" s="7" t="s">
        <v>99</v>
      </c>
      <c r="G2320" s="7">
        <v>1</v>
      </c>
      <c r="H2320" s="7" t="s">
        <v>32</v>
      </c>
    </row>
    <row r="2321" spans="1:8" ht="14.25" customHeight="1" x14ac:dyDescent="0.3">
      <c r="A2321" s="7" t="s">
        <v>202</v>
      </c>
      <c r="B2321" s="7">
        <v>19.21</v>
      </c>
      <c r="C2321" s="7">
        <v>5.53</v>
      </c>
      <c r="D2321" s="7" t="s">
        <v>39</v>
      </c>
      <c r="E2321" s="7" t="s">
        <v>32</v>
      </c>
      <c r="F2321" s="7" t="s">
        <v>32</v>
      </c>
      <c r="G2321" s="7" t="s">
        <v>37</v>
      </c>
      <c r="H2321" s="7" t="s">
        <v>32</v>
      </c>
    </row>
    <row r="2322" spans="1:8" ht="14.25" customHeight="1" x14ac:dyDescent="0.3">
      <c r="A2322" s="7" t="s">
        <v>193</v>
      </c>
      <c r="B2322" s="7">
        <v>17.86</v>
      </c>
      <c r="C2322" s="7">
        <v>5.43</v>
      </c>
      <c r="D2322" s="7" t="s">
        <v>32</v>
      </c>
      <c r="E2322" s="7" t="s">
        <v>32</v>
      </c>
      <c r="F2322" s="7" t="s">
        <v>99</v>
      </c>
      <c r="G2322" s="7">
        <v>1</v>
      </c>
      <c r="H2322" s="7" t="s">
        <v>32</v>
      </c>
    </row>
    <row r="2323" spans="1:8" ht="14.25" customHeight="1" x14ac:dyDescent="0.3">
      <c r="A2323" s="7" t="s">
        <v>185</v>
      </c>
      <c r="B2323" s="7">
        <v>21.38</v>
      </c>
      <c r="C2323" s="7">
        <v>8.01</v>
      </c>
      <c r="D2323" s="7" t="s">
        <v>32</v>
      </c>
      <c r="E2323" s="7" t="s">
        <v>32</v>
      </c>
      <c r="F2323" s="7" t="s">
        <v>32</v>
      </c>
      <c r="G2323" s="7" t="s">
        <v>37</v>
      </c>
      <c r="H2323" s="7" t="s">
        <v>32</v>
      </c>
    </row>
    <row r="2324" spans="1:8" ht="14.25" customHeight="1" x14ac:dyDescent="0.3">
      <c r="A2324" s="7" t="s">
        <v>177</v>
      </c>
      <c r="B2324" s="7">
        <v>23.35</v>
      </c>
      <c r="C2324" s="7">
        <v>5.94</v>
      </c>
      <c r="D2324" s="7" t="s">
        <v>32</v>
      </c>
      <c r="E2324" s="7" t="s">
        <v>32</v>
      </c>
      <c r="F2324" s="7" t="s">
        <v>32</v>
      </c>
      <c r="G2324" s="7" t="s">
        <v>37</v>
      </c>
      <c r="H2324" s="7" t="s">
        <v>32</v>
      </c>
    </row>
    <row r="2325" spans="1:8" ht="14.25" customHeight="1" x14ac:dyDescent="0.3">
      <c r="A2325" s="7" t="s">
        <v>166</v>
      </c>
      <c r="B2325" s="7">
        <v>22.24</v>
      </c>
      <c r="C2325" s="7">
        <v>5.04</v>
      </c>
      <c r="D2325" s="7" t="s">
        <v>32</v>
      </c>
      <c r="E2325" s="7" t="s">
        <v>32</v>
      </c>
      <c r="F2325" s="7" t="s">
        <v>32</v>
      </c>
      <c r="G2325" s="7" t="s">
        <v>37</v>
      </c>
      <c r="H2325" s="7" t="s">
        <v>32</v>
      </c>
    </row>
    <row r="2326" spans="1:8" ht="14.25" customHeight="1" x14ac:dyDescent="0.3">
      <c r="A2326" s="7" t="s">
        <v>157</v>
      </c>
      <c r="B2326" s="7">
        <v>24.76</v>
      </c>
      <c r="C2326" s="7">
        <v>4.54</v>
      </c>
      <c r="D2326" s="7" t="s">
        <v>39</v>
      </c>
      <c r="E2326" s="7" t="s">
        <v>32</v>
      </c>
      <c r="F2326" s="7" t="s">
        <v>32</v>
      </c>
      <c r="G2326" s="7" t="s">
        <v>37</v>
      </c>
      <c r="H2326" s="7" t="s">
        <v>32</v>
      </c>
    </row>
    <row r="2327" spans="1:8" ht="14.25" customHeight="1" x14ac:dyDescent="0.3">
      <c r="A2327" s="7" t="s">
        <v>149</v>
      </c>
      <c r="B2327" s="7">
        <v>20.100000000000001</v>
      </c>
      <c r="C2327" s="7">
        <v>5.6</v>
      </c>
      <c r="D2327" s="7" t="s">
        <v>39</v>
      </c>
      <c r="E2327" s="7" t="s">
        <v>32</v>
      </c>
      <c r="F2327" s="7" t="s">
        <v>99</v>
      </c>
      <c r="G2327" s="7">
        <v>1</v>
      </c>
      <c r="H2327" s="7" t="s">
        <v>32</v>
      </c>
    </row>
    <row r="2328" spans="1:8" ht="14.25" customHeight="1" x14ac:dyDescent="0.3">
      <c r="A2328" s="7" t="s">
        <v>142</v>
      </c>
      <c r="B2328" s="7">
        <v>21.77</v>
      </c>
      <c r="C2328" s="7">
        <v>10.67</v>
      </c>
      <c r="D2328" s="7" t="s">
        <v>32</v>
      </c>
      <c r="E2328" s="7" t="s">
        <v>32</v>
      </c>
      <c r="F2328" s="7" t="s">
        <v>32</v>
      </c>
      <c r="G2328" s="7" t="s">
        <v>37</v>
      </c>
      <c r="H2328" s="7" t="s">
        <v>32</v>
      </c>
    </row>
    <row r="2329" spans="1:8" ht="14.25" customHeight="1" x14ac:dyDescent="0.3">
      <c r="A2329" s="7" t="s">
        <v>135</v>
      </c>
      <c r="B2329" s="7">
        <v>17.82</v>
      </c>
      <c r="C2329" s="7">
        <v>5.26</v>
      </c>
      <c r="D2329" s="7" t="s">
        <v>39</v>
      </c>
      <c r="E2329" s="7" t="s">
        <v>32</v>
      </c>
      <c r="F2329" s="7" t="s">
        <v>32</v>
      </c>
      <c r="G2329" s="7">
        <v>1</v>
      </c>
      <c r="H2329" s="7" t="s">
        <v>32</v>
      </c>
    </row>
    <row r="2330" spans="1:8" ht="14.25" customHeight="1" x14ac:dyDescent="0.3">
      <c r="A2330" s="7" t="s">
        <v>124</v>
      </c>
      <c r="B2330" s="7">
        <v>17.07</v>
      </c>
      <c r="C2330" s="7">
        <v>5.22</v>
      </c>
      <c r="D2330" s="7" t="s">
        <v>32</v>
      </c>
      <c r="E2330" s="7" t="s">
        <v>32</v>
      </c>
      <c r="F2330" s="7" t="s">
        <v>99</v>
      </c>
      <c r="G2330" s="7">
        <v>1</v>
      </c>
      <c r="H2330" s="7" t="s">
        <v>32</v>
      </c>
    </row>
    <row r="2331" spans="1:8" ht="14.25" customHeight="1" x14ac:dyDescent="0.3">
      <c r="A2331" s="7" t="s">
        <v>112</v>
      </c>
      <c r="B2331" s="7">
        <v>22.24</v>
      </c>
      <c r="C2331" s="7">
        <v>4.29</v>
      </c>
      <c r="D2331" s="7" t="s">
        <v>39</v>
      </c>
      <c r="E2331" s="7" t="s">
        <v>32</v>
      </c>
      <c r="F2331" s="7" t="s">
        <v>32</v>
      </c>
      <c r="G2331" s="7" t="s">
        <v>37</v>
      </c>
      <c r="H2331" s="7" t="s">
        <v>32</v>
      </c>
    </row>
    <row r="2332" spans="1:8" ht="14.25" customHeight="1" x14ac:dyDescent="0.3">
      <c r="A2332" s="7" t="s">
        <v>103</v>
      </c>
      <c r="B2332" s="7">
        <v>22.34</v>
      </c>
      <c r="C2332" s="7">
        <v>5.57</v>
      </c>
      <c r="D2332" s="7" t="s">
        <v>32</v>
      </c>
      <c r="E2332" s="7" t="s">
        <v>32</v>
      </c>
      <c r="F2332" s="7" t="s">
        <v>32</v>
      </c>
      <c r="G2332" s="7">
        <v>1</v>
      </c>
      <c r="H2332" s="7" t="s">
        <v>32</v>
      </c>
    </row>
    <row r="2333" spans="1:8" ht="14.25" customHeight="1" x14ac:dyDescent="0.3">
      <c r="A2333" s="7" t="s">
        <v>92</v>
      </c>
      <c r="B2333" s="7">
        <v>17.7</v>
      </c>
      <c r="C2333" s="7">
        <v>6.28</v>
      </c>
      <c r="D2333" s="7" t="s">
        <v>32</v>
      </c>
      <c r="E2333" s="7" t="s">
        <v>32</v>
      </c>
      <c r="F2333" s="7" t="s">
        <v>32</v>
      </c>
      <c r="G2333" s="7">
        <v>1</v>
      </c>
      <c r="H2333" s="7" t="s">
        <v>32</v>
      </c>
    </row>
    <row r="2334" spans="1:8" ht="14.25" customHeight="1" x14ac:dyDescent="0.3">
      <c r="A2334" s="7" t="s">
        <v>80</v>
      </c>
      <c r="B2334" s="7">
        <v>16.47</v>
      </c>
      <c r="C2334" s="7">
        <v>6.35</v>
      </c>
      <c r="D2334" s="7" t="s">
        <v>32</v>
      </c>
      <c r="E2334" s="7" t="s">
        <v>32</v>
      </c>
      <c r="F2334" s="7" t="s">
        <v>99</v>
      </c>
      <c r="G2334" s="7">
        <v>1</v>
      </c>
      <c r="H2334" s="7" t="s">
        <v>32</v>
      </c>
    </row>
    <row r="2335" spans="1:8" ht="14.25" customHeight="1" x14ac:dyDescent="0.3">
      <c r="A2335" s="7" t="s">
        <v>69</v>
      </c>
      <c r="B2335" s="7">
        <v>17.600000000000001</v>
      </c>
      <c r="C2335" s="7">
        <v>4.3899999999999997</v>
      </c>
      <c r="D2335" s="7" t="s">
        <v>32</v>
      </c>
      <c r="E2335" s="7" t="s">
        <v>32</v>
      </c>
      <c r="F2335" s="7" t="s">
        <v>32</v>
      </c>
      <c r="G2335" s="7">
        <v>1</v>
      </c>
      <c r="H2335" s="7" t="s">
        <v>32</v>
      </c>
    </row>
    <row r="2336" spans="1:8" ht="14.25" customHeight="1" x14ac:dyDescent="0.3">
      <c r="A2336" s="7" t="s">
        <v>56</v>
      </c>
      <c r="B2336" s="7">
        <v>17.579999999999998</v>
      </c>
      <c r="C2336" s="7">
        <v>4.51</v>
      </c>
      <c r="D2336" s="7" t="s">
        <v>32</v>
      </c>
      <c r="E2336" s="7" t="s">
        <v>32</v>
      </c>
      <c r="F2336" s="7" t="s">
        <v>32</v>
      </c>
      <c r="G2336" s="7">
        <v>1</v>
      </c>
      <c r="H2336" s="7" t="s">
        <v>32</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2344"/>
  <sheetViews>
    <sheetView topLeftCell="A2317" workbookViewId="0">
      <selection activeCell="O2336" sqref="O2336"/>
    </sheetView>
  </sheetViews>
  <sheetFormatPr defaultColWidth="14.44140625" defaultRowHeight="15" customHeight="1" x14ac:dyDescent="0.3"/>
  <cols>
    <col min="1" max="1" width="12.88671875" customWidth="1"/>
    <col min="2" max="6" width="8.6640625" customWidth="1"/>
    <col min="7" max="7" width="13.109375" customWidth="1"/>
    <col min="8" max="26" width="8.6640625" customWidth="1"/>
  </cols>
  <sheetData>
    <row r="1" spans="1:26" ht="18.75" customHeight="1" x14ac:dyDescent="0.3">
      <c r="A1" s="6" t="s">
        <v>0</v>
      </c>
      <c r="B1" s="6" t="s">
        <v>25</v>
      </c>
      <c r="C1" s="6" t="s">
        <v>28</v>
      </c>
      <c r="D1" s="6" t="s">
        <v>29</v>
      </c>
      <c r="E1" s="6" t="s">
        <v>33</v>
      </c>
      <c r="F1" s="6" t="s">
        <v>35</v>
      </c>
      <c r="G1" s="6" t="s">
        <v>38</v>
      </c>
      <c r="H1" s="6" t="s">
        <v>41</v>
      </c>
      <c r="I1" s="6" t="s">
        <v>43</v>
      </c>
      <c r="J1" s="3"/>
      <c r="K1" s="3"/>
      <c r="L1" s="3"/>
      <c r="M1" s="3"/>
      <c r="N1" s="3"/>
      <c r="O1" s="3"/>
      <c r="P1" s="3"/>
      <c r="Q1" s="3"/>
      <c r="R1" s="3"/>
      <c r="S1" s="3"/>
      <c r="T1" s="3"/>
      <c r="U1" s="3"/>
      <c r="V1" s="3"/>
      <c r="W1" s="3"/>
      <c r="X1" s="3"/>
      <c r="Y1" s="3"/>
      <c r="Z1" s="3"/>
    </row>
    <row r="2" spans="1:26" ht="14.25" customHeight="1" x14ac:dyDescent="0.3">
      <c r="A2" s="7" t="s">
        <v>56</v>
      </c>
      <c r="B2" s="7">
        <v>1992</v>
      </c>
      <c r="C2" s="7" t="s">
        <v>59</v>
      </c>
      <c r="D2" s="7">
        <v>9</v>
      </c>
      <c r="E2" s="7">
        <v>0</v>
      </c>
      <c r="F2" s="7">
        <v>563.84</v>
      </c>
      <c r="G2" s="7" t="s">
        <v>62</v>
      </c>
      <c r="H2" s="7" t="s">
        <v>64</v>
      </c>
      <c r="I2" s="7" t="s">
        <v>66</v>
      </c>
    </row>
    <row r="3" spans="1:26" ht="14.25" customHeight="1" x14ac:dyDescent="0.3">
      <c r="A3" s="7" t="s">
        <v>69</v>
      </c>
      <c r="B3" s="7">
        <v>1992</v>
      </c>
      <c r="C3" s="7" t="s">
        <v>72</v>
      </c>
      <c r="D3" s="7">
        <v>30</v>
      </c>
      <c r="E3" s="7">
        <v>0</v>
      </c>
      <c r="F3" s="7">
        <v>570.62</v>
      </c>
      <c r="G3" s="7" t="s">
        <v>62</v>
      </c>
      <c r="H3" s="7" t="s">
        <v>75</v>
      </c>
      <c r="I3" s="7" t="s">
        <v>66</v>
      </c>
    </row>
    <row r="4" spans="1:26" ht="14.25" customHeight="1" x14ac:dyDescent="0.3">
      <c r="A4" s="7" t="s">
        <v>80</v>
      </c>
      <c r="B4" s="7">
        <v>1993</v>
      </c>
      <c r="C4" s="7" t="s">
        <v>83</v>
      </c>
      <c r="D4" s="7">
        <v>30</v>
      </c>
      <c r="E4" s="7">
        <v>0</v>
      </c>
      <c r="F4" s="7">
        <v>600</v>
      </c>
      <c r="G4" s="7" t="s">
        <v>62</v>
      </c>
      <c r="H4" s="7" t="s">
        <v>75</v>
      </c>
      <c r="I4" s="7" t="s">
        <v>66</v>
      </c>
    </row>
    <row r="5" spans="1:26" ht="14.25" customHeight="1" x14ac:dyDescent="0.3">
      <c r="A5" s="7" t="s">
        <v>92</v>
      </c>
      <c r="B5" s="7">
        <v>1992</v>
      </c>
      <c r="C5" s="7" t="s">
        <v>93</v>
      </c>
      <c r="D5" s="7">
        <v>13</v>
      </c>
      <c r="E5" s="7">
        <v>0</v>
      </c>
      <c r="F5" s="7">
        <v>604.54</v>
      </c>
      <c r="G5" s="7" t="s">
        <v>64</v>
      </c>
      <c r="H5" s="7" t="s">
        <v>64</v>
      </c>
      <c r="I5" s="7" t="s">
        <v>66</v>
      </c>
    </row>
    <row r="6" spans="1:26" ht="14.25" customHeight="1" x14ac:dyDescent="0.3">
      <c r="A6" s="7" t="s">
        <v>103</v>
      </c>
      <c r="B6" s="7">
        <v>1998</v>
      </c>
      <c r="C6" s="7" t="s">
        <v>59</v>
      </c>
      <c r="D6" s="7">
        <v>27</v>
      </c>
      <c r="E6" s="7">
        <v>0</v>
      </c>
      <c r="F6" s="7">
        <v>637.26</v>
      </c>
      <c r="G6" s="7" t="s">
        <v>64</v>
      </c>
      <c r="H6" s="7" t="s">
        <v>64</v>
      </c>
      <c r="I6" s="7" t="s">
        <v>66</v>
      </c>
    </row>
    <row r="7" spans="1:26" ht="14.25" customHeight="1" x14ac:dyDescent="0.3">
      <c r="A7" s="7" t="s">
        <v>112</v>
      </c>
      <c r="B7" s="7">
        <v>2001</v>
      </c>
      <c r="C7" s="7" t="s">
        <v>72</v>
      </c>
      <c r="D7" s="7">
        <v>20</v>
      </c>
      <c r="E7" s="7">
        <v>0</v>
      </c>
      <c r="F7" s="7">
        <v>646.14</v>
      </c>
      <c r="G7" s="7" t="s">
        <v>64</v>
      </c>
      <c r="H7" s="7" t="s">
        <v>64</v>
      </c>
      <c r="I7" s="7" t="s">
        <v>119</v>
      </c>
    </row>
    <row r="8" spans="1:26" ht="14.25" customHeight="1" x14ac:dyDescent="0.3">
      <c r="A8" s="7" t="s">
        <v>124</v>
      </c>
      <c r="B8" s="7">
        <v>1993</v>
      </c>
      <c r="C8" s="7" t="s">
        <v>83</v>
      </c>
      <c r="D8" s="7">
        <v>1</v>
      </c>
      <c r="E8" s="7">
        <v>0</v>
      </c>
      <c r="F8" s="7">
        <v>650</v>
      </c>
      <c r="G8" s="7" t="s">
        <v>64</v>
      </c>
      <c r="H8" s="7" t="s">
        <v>64</v>
      </c>
      <c r="I8" s="7" t="s">
        <v>66</v>
      </c>
    </row>
    <row r="9" spans="1:26" ht="14.25" customHeight="1" x14ac:dyDescent="0.3">
      <c r="A9" s="7" t="s">
        <v>135</v>
      </c>
      <c r="B9" s="7">
        <v>1995</v>
      </c>
      <c r="C9" s="7" t="s">
        <v>59</v>
      </c>
      <c r="D9" s="7">
        <v>4</v>
      </c>
      <c r="E9" s="7">
        <v>0</v>
      </c>
      <c r="F9" s="7">
        <v>650</v>
      </c>
      <c r="G9" s="7" t="s">
        <v>64</v>
      </c>
      <c r="H9" s="7" t="s">
        <v>64</v>
      </c>
      <c r="I9" s="7" t="s">
        <v>66</v>
      </c>
    </row>
    <row r="10" spans="1:26" ht="14.25" customHeight="1" x14ac:dyDescent="0.3">
      <c r="A10" s="7" t="s">
        <v>142</v>
      </c>
      <c r="B10" s="7">
        <v>2002</v>
      </c>
      <c r="C10" s="7" t="s">
        <v>72</v>
      </c>
      <c r="D10" s="7">
        <v>29</v>
      </c>
      <c r="E10" s="7">
        <v>0</v>
      </c>
      <c r="F10" s="7">
        <v>668</v>
      </c>
      <c r="G10" s="7" t="s">
        <v>64</v>
      </c>
      <c r="H10" s="7" t="s">
        <v>62</v>
      </c>
      <c r="I10" s="7" t="s">
        <v>119</v>
      </c>
    </row>
    <row r="11" spans="1:26" ht="14.25" customHeight="1" x14ac:dyDescent="0.3">
      <c r="A11" s="7" t="s">
        <v>149</v>
      </c>
      <c r="B11" s="7">
        <v>1997</v>
      </c>
      <c r="C11" s="7" t="s">
        <v>72</v>
      </c>
      <c r="D11" s="7">
        <v>9</v>
      </c>
      <c r="E11" s="7">
        <v>0</v>
      </c>
      <c r="F11" s="7">
        <v>670</v>
      </c>
      <c r="G11" s="7" t="s">
        <v>64</v>
      </c>
      <c r="H11" s="7" t="s">
        <v>64</v>
      </c>
      <c r="I11" s="7" t="s">
        <v>66</v>
      </c>
    </row>
    <row r="12" spans="1:26" ht="14.25" customHeight="1" x14ac:dyDescent="0.3">
      <c r="A12" s="7" t="s">
        <v>157</v>
      </c>
      <c r="B12" s="7">
        <v>2001</v>
      </c>
      <c r="C12" s="7" t="s">
        <v>93</v>
      </c>
      <c r="D12" s="7">
        <v>12</v>
      </c>
      <c r="E12" s="7">
        <v>0</v>
      </c>
      <c r="F12" s="7">
        <v>687.54</v>
      </c>
      <c r="G12" s="7" t="s">
        <v>64</v>
      </c>
      <c r="H12" s="7" t="s">
        <v>62</v>
      </c>
      <c r="I12" s="7" t="s">
        <v>66</v>
      </c>
    </row>
    <row r="13" spans="1:26" ht="14.25" customHeight="1" x14ac:dyDescent="0.3">
      <c r="A13" s="7" t="s">
        <v>166</v>
      </c>
      <c r="B13" s="7">
        <v>1999</v>
      </c>
      <c r="C13" s="7" t="s">
        <v>168</v>
      </c>
      <c r="D13" s="7">
        <v>26</v>
      </c>
      <c r="E13" s="7">
        <v>0</v>
      </c>
      <c r="F13" s="7">
        <v>700</v>
      </c>
      <c r="G13" s="7" t="s">
        <v>171</v>
      </c>
      <c r="H13" s="7" t="s">
        <v>64</v>
      </c>
      <c r="I13" s="7" t="s">
        <v>66</v>
      </c>
    </row>
    <row r="14" spans="1:26" ht="14.25" customHeight="1" x14ac:dyDescent="0.3">
      <c r="A14" s="7" t="s">
        <v>177</v>
      </c>
      <c r="B14" s="7">
        <v>1999</v>
      </c>
      <c r="C14" s="7" t="s">
        <v>168</v>
      </c>
      <c r="D14" s="7">
        <v>14</v>
      </c>
      <c r="E14" s="7">
        <v>0</v>
      </c>
      <c r="F14" s="7">
        <v>722.99</v>
      </c>
      <c r="G14" s="7" t="s">
        <v>64</v>
      </c>
      <c r="H14" s="7" t="s">
        <v>75</v>
      </c>
      <c r="I14" s="7" t="s">
        <v>66</v>
      </c>
    </row>
    <row r="15" spans="1:26" ht="14.25" customHeight="1" x14ac:dyDescent="0.3">
      <c r="A15" s="7" t="s">
        <v>185</v>
      </c>
      <c r="B15" s="7">
        <v>2002</v>
      </c>
      <c r="C15" s="7" t="s">
        <v>171</v>
      </c>
      <c r="D15" s="7">
        <v>19</v>
      </c>
      <c r="E15" s="7">
        <v>0</v>
      </c>
      <c r="F15" s="7">
        <v>750</v>
      </c>
      <c r="G15" s="7" t="s">
        <v>64</v>
      </c>
      <c r="H15" s="7" t="s">
        <v>75</v>
      </c>
      <c r="I15" s="7" t="s">
        <v>119</v>
      </c>
    </row>
    <row r="16" spans="1:26" ht="14.25" customHeight="1" x14ac:dyDescent="0.3">
      <c r="A16" s="7" t="s">
        <v>193</v>
      </c>
      <c r="B16" s="7">
        <v>1993</v>
      </c>
      <c r="C16" s="7" t="s">
        <v>195</v>
      </c>
      <c r="D16" s="7">
        <v>9</v>
      </c>
      <c r="E16" s="7">
        <v>0</v>
      </c>
      <c r="F16" s="7">
        <v>760</v>
      </c>
      <c r="G16" s="7" t="s">
        <v>64</v>
      </c>
      <c r="H16" s="7" t="s">
        <v>75</v>
      </c>
      <c r="I16" s="7" t="s">
        <v>66</v>
      </c>
    </row>
    <row r="17" spans="1:9" ht="14.25" customHeight="1" x14ac:dyDescent="0.3">
      <c r="A17" s="7" t="s">
        <v>202</v>
      </c>
      <c r="B17" s="7">
        <v>1996</v>
      </c>
      <c r="C17" s="7" t="s">
        <v>203</v>
      </c>
      <c r="D17" s="7">
        <v>22</v>
      </c>
      <c r="E17" s="7">
        <v>0</v>
      </c>
      <c r="F17" s="7">
        <v>760</v>
      </c>
      <c r="G17" s="7" t="s">
        <v>64</v>
      </c>
      <c r="H17" s="7" t="s">
        <v>64</v>
      </c>
      <c r="I17" s="7" t="s">
        <v>66</v>
      </c>
    </row>
    <row r="18" spans="1:9" ht="14.25" customHeight="1" x14ac:dyDescent="0.3">
      <c r="A18" s="7" t="s">
        <v>210</v>
      </c>
      <c r="B18" s="7">
        <v>1993</v>
      </c>
      <c r="C18" s="7" t="s">
        <v>83</v>
      </c>
      <c r="D18" s="7">
        <v>28</v>
      </c>
      <c r="E18" s="7">
        <v>0</v>
      </c>
      <c r="F18" s="7">
        <v>770</v>
      </c>
      <c r="G18" s="7" t="s">
        <v>64</v>
      </c>
      <c r="H18" s="7" t="s">
        <v>64</v>
      </c>
      <c r="I18" s="7" t="s">
        <v>66</v>
      </c>
    </row>
    <row r="19" spans="1:9" ht="14.25" customHeight="1" x14ac:dyDescent="0.3">
      <c r="A19" s="7" t="s">
        <v>221</v>
      </c>
      <c r="B19" s="7">
        <v>1996</v>
      </c>
      <c r="C19" s="7" t="s">
        <v>171</v>
      </c>
      <c r="D19" s="7">
        <v>18</v>
      </c>
      <c r="E19" s="7">
        <v>0</v>
      </c>
      <c r="F19" s="7">
        <v>770.38</v>
      </c>
      <c r="G19" s="7" t="s">
        <v>64</v>
      </c>
      <c r="H19" s="7" t="s">
        <v>171</v>
      </c>
      <c r="I19" s="7" t="s">
        <v>119</v>
      </c>
    </row>
    <row r="20" spans="1:9" ht="14.25" customHeight="1" x14ac:dyDescent="0.3">
      <c r="A20" s="7" t="s">
        <v>228</v>
      </c>
      <c r="B20" s="7">
        <v>1995</v>
      </c>
      <c r="C20" s="7" t="s">
        <v>168</v>
      </c>
      <c r="D20" s="7">
        <v>7</v>
      </c>
      <c r="E20" s="7">
        <v>0</v>
      </c>
      <c r="F20" s="7">
        <v>773.54</v>
      </c>
      <c r="G20" s="7" t="s">
        <v>64</v>
      </c>
      <c r="H20" s="7" t="s">
        <v>62</v>
      </c>
      <c r="I20" s="7" t="s">
        <v>66</v>
      </c>
    </row>
    <row r="21" spans="1:9" ht="14.25" customHeight="1" x14ac:dyDescent="0.3">
      <c r="A21" s="7" t="s">
        <v>236</v>
      </c>
      <c r="B21" s="7">
        <v>2004</v>
      </c>
      <c r="C21" s="7" t="s">
        <v>203</v>
      </c>
      <c r="D21" s="7">
        <v>7</v>
      </c>
      <c r="E21" s="7">
        <v>0</v>
      </c>
      <c r="F21" s="7">
        <v>830.52</v>
      </c>
      <c r="G21" s="7" t="s">
        <v>64</v>
      </c>
      <c r="H21" s="7" t="s">
        <v>62</v>
      </c>
      <c r="I21" s="7" t="s">
        <v>241</v>
      </c>
    </row>
    <row r="22" spans="1:9" ht="14.25" customHeight="1" x14ac:dyDescent="0.3">
      <c r="A22" s="7" t="s">
        <v>244</v>
      </c>
      <c r="B22" s="7">
        <v>2000</v>
      </c>
      <c r="C22" s="7" t="s">
        <v>72</v>
      </c>
      <c r="D22" s="7">
        <v>18</v>
      </c>
      <c r="E22" s="7">
        <v>0</v>
      </c>
      <c r="F22" s="7">
        <v>865.41</v>
      </c>
      <c r="G22" s="7" t="s">
        <v>64</v>
      </c>
      <c r="H22" s="7" t="s">
        <v>75</v>
      </c>
      <c r="I22" s="7" t="s">
        <v>66</v>
      </c>
    </row>
    <row r="23" spans="1:9" ht="14.25" customHeight="1" x14ac:dyDescent="0.3">
      <c r="A23" s="7" t="s">
        <v>251</v>
      </c>
      <c r="B23" s="7">
        <v>1993</v>
      </c>
      <c r="C23" s="7" t="s">
        <v>72</v>
      </c>
      <c r="D23" s="7">
        <v>27</v>
      </c>
      <c r="E23" s="7">
        <v>0</v>
      </c>
      <c r="F23" s="7">
        <v>896.21</v>
      </c>
      <c r="G23" s="7" t="s">
        <v>64</v>
      </c>
      <c r="H23" s="7" t="s">
        <v>75</v>
      </c>
      <c r="I23" s="7" t="s">
        <v>66</v>
      </c>
    </row>
    <row r="24" spans="1:9" ht="14.25" customHeight="1" x14ac:dyDescent="0.3">
      <c r="A24" s="7" t="s">
        <v>259</v>
      </c>
      <c r="B24" s="7">
        <v>1994</v>
      </c>
      <c r="C24" s="7" t="s">
        <v>203</v>
      </c>
      <c r="D24" s="7">
        <v>30</v>
      </c>
      <c r="E24" s="7">
        <v>0</v>
      </c>
      <c r="F24" s="7">
        <v>915.07</v>
      </c>
      <c r="G24" s="7" t="s">
        <v>64</v>
      </c>
      <c r="H24" s="7" t="s">
        <v>75</v>
      </c>
      <c r="I24" s="7" t="s">
        <v>66</v>
      </c>
    </row>
    <row r="25" spans="1:9" ht="14.25" customHeight="1" x14ac:dyDescent="0.3">
      <c r="A25" s="7" t="s">
        <v>266</v>
      </c>
      <c r="B25" s="7">
        <v>1995</v>
      </c>
      <c r="C25" s="7" t="s">
        <v>203</v>
      </c>
      <c r="D25" s="7">
        <v>28</v>
      </c>
      <c r="E25" s="7">
        <v>0</v>
      </c>
      <c r="F25" s="7">
        <v>928.59</v>
      </c>
      <c r="G25" s="7" t="s">
        <v>64</v>
      </c>
      <c r="H25" s="7" t="s">
        <v>75</v>
      </c>
      <c r="I25" s="7" t="s">
        <v>66</v>
      </c>
    </row>
    <row r="26" spans="1:9" ht="14.25" customHeight="1" x14ac:dyDescent="0.3">
      <c r="A26" s="7" t="s">
        <v>272</v>
      </c>
      <c r="B26" s="7">
        <v>2001</v>
      </c>
      <c r="C26" s="7" t="s">
        <v>195</v>
      </c>
      <c r="D26" s="7">
        <v>19</v>
      </c>
      <c r="E26" s="7">
        <v>0</v>
      </c>
      <c r="F26" s="7">
        <v>964.71</v>
      </c>
      <c r="G26" s="7" t="s">
        <v>64</v>
      </c>
      <c r="H26" s="7" t="s">
        <v>62</v>
      </c>
      <c r="I26" s="7" t="s">
        <v>66</v>
      </c>
    </row>
    <row r="27" spans="1:9" ht="14.25" customHeight="1" x14ac:dyDescent="0.3">
      <c r="A27" s="7" t="s">
        <v>277</v>
      </c>
      <c r="B27" s="7">
        <v>1994</v>
      </c>
      <c r="C27" s="7" t="s">
        <v>72</v>
      </c>
      <c r="D27" s="7">
        <v>22</v>
      </c>
      <c r="E27" s="7">
        <v>0</v>
      </c>
      <c r="F27" s="7">
        <v>1006.65</v>
      </c>
      <c r="G27" s="7" t="s">
        <v>64</v>
      </c>
      <c r="H27" s="7" t="s">
        <v>62</v>
      </c>
      <c r="I27" s="7" t="s">
        <v>66</v>
      </c>
    </row>
    <row r="28" spans="1:9" ht="14.25" customHeight="1" x14ac:dyDescent="0.3">
      <c r="A28" s="7" t="s">
        <v>282</v>
      </c>
      <c r="B28" s="7">
        <v>2000</v>
      </c>
      <c r="C28" s="7" t="s">
        <v>203</v>
      </c>
      <c r="D28" s="7">
        <v>9</v>
      </c>
      <c r="E28" s="7">
        <v>0</v>
      </c>
      <c r="F28" s="7">
        <v>1012</v>
      </c>
      <c r="G28" s="7" t="s">
        <v>64</v>
      </c>
      <c r="H28" s="7" t="s">
        <v>62</v>
      </c>
      <c r="I28" s="7" t="s">
        <v>66</v>
      </c>
    </row>
    <row r="29" spans="1:9" ht="14.25" customHeight="1" x14ac:dyDescent="0.3">
      <c r="A29" s="7" t="s">
        <v>288</v>
      </c>
      <c r="B29" s="7">
        <v>1999</v>
      </c>
      <c r="C29" s="7" t="s">
        <v>195</v>
      </c>
      <c r="D29" s="7">
        <v>5</v>
      </c>
      <c r="E29" s="7">
        <v>0</v>
      </c>
      <c r="F29" s="7">
        <v>1019</v>
      </c>
      <c r="G29" s="7" t="s">
        <v>64</v>
      </c>
      <c r="H29" s="7" t="s">
        <v>62</v>
      </c>
      <c r="I29" s="7" t="s">
        <v>66</v>
      </c>
    </row>
    <row r="30" spans="1:9" ht="14.25" customHeight="1" x14ac:dyDescent="0.3">
      <c r="A30" s="7" t="s">
        <v>293</v>
      </c>
      <c r="B30" s="7">
        <v>1995</v>
      </c>
      <c r="C30" s="7" t="s">
        <v>203</v>
      </c>
      <c r="D30" s="7">
        <v>5</v>
      </c>
      <c r="E30" s="7">
        <v>0</v>
      </c>
      <c r="F30" s="7">
        <v>1033.74</v>
      </c>
      <c r="G30" s="7" t="s">
        <v>64</v>
      </c>
      <c r="H30" s="7" t="s">
        <v>75</v>
      </c>
      <c r="I30" s="7" t="s">
        <v>66</v>
      </c>
    </row>
    <row r="31" spans="1:9" ht="14.25" customHeight="1" x14ac:dyDescent="0.3">
      <c r="A31" s="7" t="s">
        <v>298</v>
      </c>
      <c r="B31" s="7">
        <v>1994</v>
      </c>
      <c r="C31" s="7" t="s">
        <v>72</v>
      </c>
      <c r="D31" s="7">
        <v>17</v>
      </c>
      <c r="E31" s="7">
        <v>0</v>
      </c>
      <c r="F31" s="7">
        <v>1044</v>
      </c>
      <c r="G31" s="7" t="s">
        <v>64</v>
      </c>
      <c r="H31" s="7" t="s">
        <v>62</v>
      </c>
      <c r="I31" s="7" t="s">
        <v>66</v>
      </c>
    </row>
    <row r="32" spans="1:9" ht="14.25" customHeight="1" x14ac:dyDescent="0.3">
      <c r="A32" s="7" t="s">
        <v>304</v>
      </c>
      <c r="B32" s="7">
        <v>2002</v>
      </c>
      <c r="C32" s="7" t="s">
        <v>59</v>
      </c>
      <c r="D32" s="7">
        <v>20</v>
      </c>
      <c r="E32" s="7">
        <v>0</v>
      </c>
      <c r="F32" s="7">
        <v>1047</v>
      </c>
      <c r="G32" s="7" t="s">
        <v>64</v>
      </c>
      <c r="H32" s="7" t="s">
        <v>75</v>
      </c>
      <c r="I32" s="7" t="s">
        <v>66</v>
      </c>
    </row>
    <row r="33" spans="1:9" ht="14.25" customHeight="1" x14ac:dyDescent="0.3">
      <c r="A33" s="7" t="s">
        <v>310</v>
      </c>
      <c r="B33" s="7">
        <v>2002</v>
      </c>
      <c r="C33" s="7" t="s">
        <v>59</v>
      </c>
      <c r="D33" s="7">
        <v>1</v>
      </c>
      <c r="E33" s="7">
        <v>0</v>
      </c>
      <c r="F33" s="7">
        <v>1049</v>
      </c>
      <c r="G33" s="7" t="s">
        <v>64</v>
      </c>
      <c r="H33" s="7" t="s">
        <v>62</v>
      </c>
      <c r="I33" s="7" t="s">
        <v>119</v>
      </c>
    </row>
    <row r="34" spans="1:9" ht="14.25" customHeight="1" x14ac:dyDescent="0.3">
      <c r="A34" s="7" t="s">
        <v>316</v>
      </c>
      <c r="B34" s="7">
        <v>1995</v>
      </c>
      <c r="C34" s="7" t="s">
        <v>83</v>
      </c>
      <c r="D34" s="7">
        <v>1</v>
      </c>
      <c r="E34" s="7">
        <v>0</v>
      </c>
      <c r="F34" s="7">
        <v>1056</v>
      </c>
      <c r="G34" s="7" t="s">
        <v>64</v>
      </c>
      <c r="H34" s="7" t="s">
        <v>62</v>
      </c>
      <c r="I34" s="7" t="s">
        <v>66</v>
      </c>
    </row>
    <row r="35" spans="1:9" ht="14.25" customHeight="1" x14ac:dyDescent="0.3">
      <c r="A35" s="7" t="s">
        <v>322</v>
      </c>
      <c r="B35" s="7">
        <v>1993</v>
      </c>
      <c r="C35" s="7" t="s">
        <v>93</v>
      </c>
      <c r="D35" s="7">
        <v>28</v>
      </c>
      <c r="E35" s="7">
        <v>0</v>
      </c>
      <c r="F35" s="7">
        <v>1068</v>
      </c>
      <c r="G35" s="7" t="s">
        <v>64</v>
      </c>
      <c r="H35" s="7" t="s">
        <v>75</v>
      </c>
      <c r="I35" s="7" t="s">
        <v>66</v>
      </c>
    </row>
    <row r="36" spans="1:9" ht="14.25" customHeight="1" x14ac:dyDescent="0.3">
      <c r="A36" s="7" t="s">
        <v>329</v>
      </c>
      <c r="B36" s="7">
        <v>2004</v>
      </c>
      <c r="C36" s="7" t="s">
        <v>195</v>
      </c>
      <c r="D36" s="7">
        <v>24</v>
      </c>
      <c r="E36" s="7">
        <v>0</v>
      </c>
      <c r="F36" s="7">
        <v>1070</v>
      </c>
      <c r="G36" s="7" t="s">
        <v>64</v>
      </c>
      <c r="H36" s="7" t="s">
        <v>64</v>
      </c>
      <c r="I36" s="7" t="s">
        <v>66</v>
      </c>
    </row>
    <row r="37" spans="1:9" ht="14.25" customHeight="1" x14ac:dyDescent="0.3">
      <c r="A37" s="7" t="s">
        <v>334</v>
      </c>
      <c r="B37" s="7">
        <v>1997</v>
      </c>
      <c r="C37" s="7" t="s">
        <v>195</v>
      </c>
      <c r="D37" s="7">
        <v>13</v>
      </c>
      <c r="E37" s="7">
        <v>0</v>
      </c>
      <c r="F37" s="7">
        <v>1071</v>
      </c>
      <c r="G37" s="7" t="s">
        <v>64</v>
      </c>
      <c r="H37" s="7" t="s">
        <v>64</v>
      </c>
      <c r="I37" s="7" t="s">
        <v>66</v>
      </c>
    </row>
    <row r="38" spans="1:9" ht="14.25" customHeight="1" x14ac:dyDescent="0.3">
      <c r="A38" s="7" t="s">
        <v>340</v>
      </c>
      <c r="B38" s="7">
        <v>1998</v>
      </c>
      <c r="C38" s="7" t="s">
        <v>168</v>
      </c>
      <c r="D38" s="7">
        <v>26</v>
      </c>
      <c r="E38" s="7">
        <v>0</v>
      </c>
      <c r="F38" s="7">
        <v>1082</v>
      </c>
      <c r="G38" s="7" t="s">
        <v>64</v>
      </c>
      <c r="H38" s="7" t="s">
        <v>62</v>
      </c>
      <c r="I38" s="7" t="s">
        <v>66</v>
      </c>
    </row>
    <row r="39" spans="1:9" ht="14.25" customHeight="1" x14ac:dyDescent="0.3">
      <c r="A39" s="7" t="s">
        <v>346</v>
      </c>
      <c r="B39" s="7">
        <v>2002</v>
      </c>
      <c r="C39" s="7" t="s">
        <v>195</v>
      </c>
      <c r="D39" s="7">
        <v>13</v>
      </c>
      <c r="E39" s="7">
        <v>0</v>
      </c>
      <c r="F39" s="7">
        <v>1086</v>
      </c>
      <c r="G39" s="7" t="s">
        <v>64</v>
      </c>
      <c r="H39" s="7" t="s">
        <v>64</v>
      </c>
      <c r="I39" s="7" t="s">
        <v>66</v>
      </c>
    </row>
    <row r="40" spans="1:9" ht="14.25" customHeight="1" x14ac:dyDescent="0.3">
      <c r="A40" s="7" t="s">
        <v>353</v>
      </c>
      <c r="B40" s="7">
        <v>2004</v>
      </c>
      <c r="C40" s="7" t="s">
        <v>72</v>
      </c>
      <c r="D40" s="7">
        <v>12</v>
      </c>
      <c r="E40" s="7">
        <v>0</v>
      </c>
      <c r="F40" s="7">
        <v>1121.8699999999999</v>
      </c>
      <c r="G40" s="7" t="s">
        <v>64</v>
      </c>
      <c r="H40" s="7" t="s">
        <v>75</v>
      </c>
      <c r="I40" s="7" t="s">
        <v>66</v>
      </c>
    </row>
    <row r="41" spans="1:9" ht="14.25" customHeight="1" x14ac:dyDescent="0.3">
      <c r="A41" s="7" t="s">
        <v>360</v>
      </c>
      <c r="B41" s="7">
        <v>2004</v>
      </c>
      <c r="C41" s="7" t="s">
        <v>83</v>
      </c>
      <c r="D41" s="7">
        <v>14</v>
      </c>
      <c r="E41" s="7">
        <v>0</v>
      </c>
      <c r="F41" s="7">
        <v>1131.51</v>
      </c>
      <c r="G41" s="7" t="s">
        <v>64</v>
      </c>
      <c r="H41" s="7" t="s">
        <v>75</v>
      </c>
      <c r="I41" s="7" t="s">
        <v>66</v>
      </c>
    </row>
    <row r="42" spans="1:9" ht="14.25" customHeight="1" x14ac:dyDescent="0.3">
      <c r="A42" s="7" t="s">
        <v>367</v>
      </c>
      <c r="B42" s="7">
        <v>2002</v>
      </c>
      <c r="C42" s="7" t="s">
        <v>59</v>
      </c>
      <c r="D42" s="7">
        <v>19</v>
      </c>
      <c r="E42" s="7">
        <v>0</v>
      </c>
      <c r="F42" s="7">
        <v>1132</v>
      </c>
      <c r="G42" s="7" t="s">
        <v>64</v>
      </c>
      <c r="H42" s="7" t="s">
        <v>75</v>
      </c>
      <c r="I42" s="7" t="s">
        <v>66</v>
      </c>
    </row>
    <row r="43" spans="1:9" ht="14.25" customHeight="1" x14ac:dyDescent="0.3">
      <c r="A43" s="7" t="s">
        <v>375</v>
      </c>
      <c r="B43" s="7">
        <v>2004</v>
      </c>
      <c r="C43" s="7" t="s">
        <v>203</v>
      </c>
      <c r="D43" s="7">
        <v>6</v>
      </c>
      <c r="E43" s="7">
        <v>0</v>
      </c>
      <c r="F43" s="7">
        <v>1135</v>
      </c>
      <c r="G43" s="7" t="s">
        <v>64</v>
      </c>
      <c r="H43" s="7" t="s">
        <v>64</v>
      </c>
      <c r="I43" s="7" t="s">
        <v>66</v>
      </c>
    </row>
    <row r="44" spans="1:9" ht="14.25" customHeight="1" x14ac:dyDescent="0.3">
      <c r="A44" s="7" t="s">
        <v>382</v>
      </c>
      <c r="B44" s="7">
        <v>2004</v>
      </c>
      <c r="C44" s="7" t="s">
        <v>83</v>
      </c>
      <c r="D44" s="7">
        <v>11</v>
      </c>
      <c r="E44" s="7">
        <v>0</v>
      </c>
      <c r="F44" s="7">
        <v>1135.94</v>
      </c>
      <c r="G44" s="7" t="s">
        <v>64</v>
      </c>
      <c r="H44" s="7" t="s">
        <v>64</v>
      </c>
      <c r="I44" s="7" t="s">
        <v>66</v>
      </c>
    </row>
    <row r="45" spans="1:9" ht="14.25" customHeight="1" x14ac:dyDescent="0.3">
      <c r="A45" s="7" t="s">
        <v>388</v>
      </c>
      <c r="B45" s="7">
        <v>2004</v>
      </c>
      <c r="C45" s="7" t="s">
        <v>72</v>
      </c>
      <c r="D45" s="7">
        <v>28</v>
      </c>
      <c r="E45" s="7">
        <v>0</v>
      </c>
      <c r="F45" s="7">
        <v>1136.4000000000001</v>
      </c>
      <c r="G45" s="7" t="s">
        <v>64</v>
      </c>
      <c r="H45" s="7" t="s">
        <v>64</v>
      </c>
      <c r="I45" s="7" t="s">
        <v>66</v>
      </c>
    </row>
    <row r="46" spans="1:9" ht="14.25" customHeight="1" x14ac:dyDescent="0.3">
      <c r="A46" s="7" t="s">
        <v>395</v>
      </c>
      <c r="B46" s="7">
        <v>2002</v>
      </c>
      <c r="C46" s="7" t="s">
        <v>195</v>
      </c>
      <c r="D46" s="7">
        <v>11</v>
      </c>
      <c r="E46" s="7">
        <v>0</v>
      </c>
      <c r="F46" s="7">
        <v>1137</v>
      </c>
      <c r="G46" s="7" t="s">
        <v>64</v>
      </c>
      <c r="H46" s="7" t="s">
        <v>75</v>
      </c>
      <c r="I46" s="7" t="s">
        <v>66</v>
      </c>
    </row>
    <row r="47" spans="1:9" ht="14.25" customHeight="1" x14ac:dyDescent="0.3">
      <c r="A47" s="7" t="s">
        <v>171</v>
      </c>
      <c r="B47" s="7">
        <v>2004</v>
      </c>
      <c r="C47" s="7" t="s">
        <v>72</v>
      </c>
      <c r="D47" s="7">
        <v>6</v>
      </c>
      <c r="E47" s="7">
        <v>0</v>
      </c>
      <c r="F47" s="7">
        <v>1137.01</v>
      </c>
      <c r="G47" s="7" t="s">
        <v>64</v>
      </c>
      <c r="H47" s="7" t="s">
        <v>75</v>
      </c>
      <c r="I47" s="7" t="s">
        <v>66</v>
      </c>
    </row>
    <row r="48" spans="1:9" ht="14.25" customHeight="1" x14ac:dyDescent="0.3">
      <c r="A48" s="7" t="s">
        <v>408</v>
      </c>
      <c r="B48" s="7">
        <v>2004</v>
      </c>
      <c r="C48" s="7" t="s">
        <v>203</v>
      </c>
      <c r="D48" s="7">
        <v>15</v>
      </c>
      <c r="E48" s="7">
        <v>0</v>
      </c>
      <c r="F48" s="7">
        <v>1137.01</v>
      </c>
      <c r="G48" s="7" t="s">
        <v>64</v>
      </c>
      <c r="H48" s="7" t="s">
        <v>75</v>
      </c>
      <c r="I48" s="7" t="s">
        <v>66</v>
      </c>
    </row>
    <row r="49" spans="1:9" ht="14.25" customHeight="1" x14ac:dyDescent="0.3">
      <c r="A49" s="7" t="s">
        <v>415</v>
      </c>
      <c r="B49" s="7">
        <v>2004</v>
      </c>
      <c r="C49" s="7" t="s">
        <v>72</v>
      </c>
      <c r="D49" s="7">
        <v>27</v>
      </c>
      <c r="E49" s="7">
        <v>0</v>
      </c>
      <c r="F49" s="7">
        <v>1137.47</v>
      </c>
      <c r="G49" s="7" t="s">
        <v>64</v>
      </c>
      <c r="H49" s="7" t="s">
        <v>62</v>
      </c>
      <c r="I49" s="7" t="s">
        <v>66</v>
      </c>
    </row>
    <row r="50" spans="1:9" ht="14.25" customHeight="1" x14ac:dyDescent="0.3">
      <c r="A50" s="7" t="s">
        <v>421</v>
      </c>
      <c r="B50" s="7">
        <v>2001</v>
      </c>
      <c r="C50" s="7" t="s">
        <v>203</v>
      </c>
      <c r="D50" s="7">
        <v>25</v>
      </c>
      <c r="E50" s="7">
        <v>0</v>
      </c>
      <c r="F50" s="7">
        <v>1141</v>
      </c>
      <c r="G50" s="7" t="s">
        <v>64</v>
      </c>
      <c r="H50" s="7" t="s">
        <v>75</v>
      </c>
      <c r="I50" s="7" t="s">
        <v>66</v>
      </c>
    </row>
    <row r="51" spans="1:9" ht="14.25" customHeight="1" x14ac:dyDescent="0.3">
      <c r="A51" s="7" t="s">
        <v>427</v>
      </c>
      <c r="B51" s="7">
        <v>2004</v>
      </c>
      <c r="C51" s="7" t="s">
        <v>93</v>
      </c>
      <c r="D51" s="7">
        <v>12</v>
      </c>
      <c r="E51" s="7">
        <v>0</v>
      </c>
      <c r="F51" s="7">
        <v>1141.45</v>
      </c>
      <c r="G51" s="7" t="s">
        <v>64</v>
      </c>
      <c r="H51" s="7" t="s">
        <v>64</v>
      </c>
      <c r="I51" s="7" t="s">
        <v>66</v>
      </c>
    </row>
    <row r="52" spans="1:9" ht="14.25" customHeight="1" x14ac:dyDescent="0.3">
      <c r="A52" s="7" t="s">
        <v>433</v>
      </c>
      <c r="B52" s="7">
        <v>2002</v>
      </c>
      <c r="C52" s="7" t="s">
        <v>203</v>
      </c>
      <c r="D52" s="7">
        <v>1</v>
      </c>
      <c r="E52" s="7">
        <v>0</v>
      </c>
      <c r="F52" s="7">
        <v>1142</v>
      </c>
      <c r="G52" s="7" t="s">
        <v>64</v>
      </c>
      <c r="H52" s="7" t="s">
        <v>62</v>
      </c>
      <c r="I52" s="7" t="s">
        <v>241</v>
      </c>
    </row>
    <row r="53" spans="1:9" ht="14.25" customHeight="1" x14ac:dyDescent="0.3">
      <c r="A53" s="7" t="s">
        <v>439</v>
      </c>
      <c r="B53" s="7">
        <v>2004</v>
      </c>
      <c r="C53" s="7" t="s">
        <v>83</v>
      </c>
      <c r="D53" s="7">
        <v>10</v>
      </c>
      <c r="E53" s="7">
        <v>0</v>
      </c>
      <c r="F53" s="7">
        <v>1146.8</v>
      </c>
      <c r="G53" s="7" t="s">
        <v>62</v>
      </c>
      <c r="H53" s="7" t="s">
        <v>62</v>
      </c>
      <c r="I53" s="7" t="s">
        <v>66</v>
      </c>
    </row>
    <row r="54" spans="1:9" ht="14.25" customHeight="1" x14ac:dyDescent="0.3">
      <c r="A54" s="7" t="s">
        <v>444</v>
      </c>
      <c r="B54" s="7">
        <v>2003</v>
      </c>
      <c r="C54" s="7" t="s">
        <v>83</v>
      </c>
      <c r="D54" s="7">
        <v>12</v>
      </c>
      <c r="E54" s="7">
        <v>0</v>
      </c>
      <c r="F54" s="7">
        <v>1149</v>
      </c>
      <c r="G54" s="7" t="s">
        <v>62</v>
      </c>
      <c r="H54" s="7" t="s">
        <v>75</v>
      </c>
      <c r="I54" s="7" t="s">
        <v>119</v>
      </c>
    </row>
    <row r="55" spans="1:9" ht="14.25" customHeight="1" x14ac:dyDescent="0.3">
      <c r="A55" s="7" t="s">
        <v>449</v>
      </c>
      <c r="B55" s="7">
        <v>2004</v>
      </c>
      <c r="C55" s="7" t="s">
        <v>59</v>
      </c>
      <c r="D55" s="7">
        <v>18</v>
      </c>
      <c r="E55" s="7">
        <v>0</v>
      </c>
      <c r="F55" s="7">
        <v>1149.4000000000001</v>
      </c>
      <c r="G55" s="7" t="s">
        <v>62</v>
      </c>
      <c r="H55" s="7" t="s">
        <v>62</v>
      </c>
      <c r="I55" s="7" t="s">
        <v>66</v>
      </c>
    </row>
    <row r="56" spans="1:9" ht="14.25" customHeight="1" x14ac:dyDescent="0.3">
      <c r="A56" s="7" t="s">
        <v>456</v>
      </c>
      <c r="B56" s="7">
        <v>1994</v>
      </c>
      <c r="C56" s="7" t="s">
        <v>59</v>
      </c>
      <c r="D56" s="7">
        <v>26</v>
      </c>
      <c r="E56" s="7">
        <v>0</v>
      </c>
      <c r="F56" s="7">
        <v>1158.32</v>
      </c>
      <c r="G56" s="7" t="s">
        <v>62</v>
      </c>
      <c r="H56" s="7" t="s">
        <v>75</v>
      </c>
      <c r="I56" s="7" t="s">
        <v>66</v>
      </c>
    </row>
    <row r="57" spans="1:9" ht="14.25" customHeight="1" x14ac:dyDescent="0.3">
      <c r="A57" s="7" t="s">
        <v>462</v>
      </c>
      <c r="B57" s="7">
        <v>2004</v>
      </c>
      <c r="C57" s="7" t="s">
        <v>72</v>
      </c>
      <c r="D57" s="7">
        <v>11</v>
      </c>
      <c r="E57" s="7">
        <v>0</v>
      </c>
      <c r="F57" s="7">
        <v>1163.46</v>
      </c>
      <c r="G57" s="7" t="s">
        <v>62</v>
      </c>
      <c r="H57" s="7" t="s">
        <v>64</v>
      </c>
      <c r="I57" s="7" t="s">
        <v>66</v>
      </c>
    </row>
    <row r="58" spans="1:9" ht="14.25" customHeight="1" x14ac:dyDescent="0.3">
      <c r="A58" s="7" t="s">
        <v>469</v>
      </c>
      <c r="B58" s="7">
        <v>2002</v>
      </c>
      <c r="C58" s="7" t="s">
        <v>83</v>
      </c>
      <c r="D58" s="7">
        <v>11</v>
      </c>
      <c r="E58" s="7">
        <v>0</v>
      </c>
      <c r="F58" s="7">
        <v>1165</v>
      </c>
      <c r="G58" s="7" t="s">
        <v>62</v>
      </c>
      <c r="H58" s="7" t="s">
        <v>64</v>
      </c>
      <c r="I58" s="7" t="s">
        <v>119</v>
      </c>
    </row>
    <row r="59" spans="1:9" ht="14.25" customHeight="1" x14ac:dyDescent="0.3">
      <c r="A59" s="7" t="s">
        <v>476</v>
      </c>
      <c r="B59" s="7">
        <v>2001</v>
      </c>
      <c r="C59" s="7" t="s">
        <v>72</v>
      </c>
      <c r="D59" s="7">
        <v>12</v>
      </c>
      <c r="E59" s="7">
        <v>0</v>
      </c>
      <c r="F59" s="7">
        <v>1167</v>
      </c>
      <c r="G59" s="7" t="s">
        <v>62</v>
      </c>
      <c r="H59" s="7" t="s">
        <v>75</v>
      </c>
      <c r="I59" s="7" t="s">
        <v>66</v>
      </c>
    </row>
    <row r="60" spans="1:9" ht="14.25" customHeight="1" x14ac:dyDescent="0.3">
      <c r="A60" s="7" t="s">
        <v>487</v>
      </c>
      <c r="B60" s="7">
        <v>1996</v>
      </c>
      <c r="C60" s="7" t="s">
        <v>195</v>
      </c>
      <c r="D60" s="7">
        <v>11</v>
      </c>
      <c r="E60" s="7">
        <v>0</v>
      </c>
      <c r="F60" s="7">
        <v>1178</v>
      </c>
      <c r="G60" s="7" t="s">
        <v>62</v>
      </c>
      <c r="H60" s="7" t="s">
        <v>64</v>
      </c>
      <c r="I60" s="7" t="s">
        <v>66</v>
      </c>
    </row>
    <row r="61" spans="1:9" ht="14.25" customHeight="1" x14ac:dyDescent="0.3">
      <c r="A61" s="7" t="s">
        <v>494</v>
      </c>
      <c r="B61" s="7">
        <v>1997</v>
      </c>
      <c r="C61" s="7" t="s">
        <v>83</v>
      </c>
      <c r="D61" s="7">
        <v>28</v>
      </c>
      <c r="E61" s="7">
        <v>0</v>
      </c>
      <c r="F61" s="7">
        <v>1178.07</v>
      </c>
      <c r="G61" s="7" t="s">
        <v>62</v>
      </c>
      <c r="H61" s="7" t="s">
        <v>62</v>
      </c>
      <c r="I61" s="7" t="s">
        <v>66</v>
      </c>
    </row>
    <row r="62" spans="1:9" ht="14.25" customHeight="1" x14ac:dyDescent="0.3">
      <c r="A62" s="7" t="s">
        <v>501</v>
      </c>
      <c r="B62" s="7">
        <v>2002</v>
      </c>
      <c r="C62" s="7" t="s">
        <v>195</v>
      </c>
      <c r="D62" s="7">
        <v>26</v>
      </c>
      <c r="E62" s="7">
        <v>0</v>
      </c>
      <c r="F62" s="7">
        <v>1191</v>
      </c>
      <c r="G62" s="7" t="s">
        <v>62</v>
      </c>
      <c r="H62" s="7" t="s">
        <v>75</v>
      </c>
      <c r="I62" s="7" t="s">
        <v>66</v>
      </c>
    </row>
    <row r="63" spans="1:9" ht="14.25" customHeight="1" x14ac:dyDescent="0.3">
      <c r="A63" s="7" t="s">
        <v>507</v>
      </c>
      <c r="B63" s="7">
        <v>1999</v>
      </c>
      <c r="C63" s="7" t="s">
        <v>83</v>
      </c>
      <c r="D63" s="7">
        <v>28</v>
      </c>
      <c r="E63" s="7">
        <v>0</v>
      </c>
      <c r="F63" s="7">
        <v>1200</v>
      </c>
      <c r="G63" s="7" t="s">
        <v>62</v>
      </c>
      <c r="H63" s="7" t="s">
        <v>64</v>
      </c>
      <c r="I63" s="7" t="s">
        <v>119</v>
      </c>
    </row>
    <row r="64" spans="1:9" ht="14.25" customHeight="1" x14ac:dyDescent="0.3">
      <c r="A64" s="7" t="s">
        <v>513</v>
      </c>
      <c r="B64" s="7">
        <v>1992</v>
      </c>
      <c r="C64" s="7" t="s">
        <v>203</v>
      </c>
      <c r="D64" s="7">
        <v>6</v>
      </c>
      <c r="E64" s="7">
        <v>0</v>
      </c>
      <c r="F64" s="7">
        <v>1200.55</v>
      </c>
      <c r="G64" s="7" t="s">
        <v>62</v>
      </c>
      <c r="H64" s="7" t="s">
        <v>64</v>
      </c>
      <c r="I64" s="7" t="s">
        <v>66</v>
      </c>
    </row>
    <row r="65" spans="1:9" ht="14.25" customHeight="1" x14ac:dyDescent="0.3">
      <c r="A65" s="7" t="s">
        <v>519</v>
      </c>
      <c r="B65" s="7">
        <v>2004</v>
      </c>
      <c r="C65" s="7" t="s">
        <v>83</v>
      </c>
      <c r="D65" s="7">
        <v>2</v>
      </c>
      <c r="E65" s="7">
        <v>0</v>
      </c>
      <c r="F65" s="7">
        <v>1210</v>
      </c>
      <c r="G65" s="7" t="s">
        <v>62</v>
      </c>
      <c r="H65" s="7" t="s">
        <v>75</v>
      </c>
      <c r="I65" s="7" t="s">
        <v>66</v>
      </c>
    </row>
    <row r="66" spans="1:9" ht="14.25" customHeight="1" x14ac:dyDescent="0.3">
      <c r="A66" s="7" t="s">
        <v>525</v>
      </c>
      <c r="B66" s="7">
        <v>1996</v>
      </c>
      <c r="C66" s="7" t="s">
        <v>72</v>
      </c>
      <c r="D66" s="7">
        <v>4</v>
      </c>
      <c r="E66" s="7">
        <v>0</v>
      </c>
      <c r="F66" s="7">
        <v>1220</v>
      </c>
      <c r="G66" s="7" t="s">
        <v>62</v>
      </c>
      <c r="H66" s="7" t="s">
        <v>64</v>
      </c>
      <c r="I66" s="7" t="s">
        <v>119</v>
      </c>
    </row>
    <row r="67" spans="1:9" ht="14.25" customHeight="1" x14ac:dyDescent="0.3">
      <c r="A67" s="7" t="s">
        <v>532</v>
      </c>
      <c r="B67" s="7">
        <v>2004</v>
      </c>
      <c r="C67" s="7" t="s">
        <v>59</v>
      </c>
      <c r="D67" s="7">
        <v>9</v>
      </c>
      <c r="E67" s="7">
        <v>0</v>
      </c>
      <c r="F67" s="7">
        <v>1224</v>
      </c>
      <c r="G67" s="7" t="s">
        <v>62</v>
      </c>
      <c r="H67" s="7" t="s">
        <v>75</v>
      </c>
      <c r="I67" s="7" t="s">
        <v>66</v>
      </c>
    </row>
    <row r="68" spans="1:9" ht="14.25" customHeight="1" x14ac:dyDescent="0.3">
      <c r="A68" s="7" t="s">
        <v>539</v>
      </c>
      <c r="B68" s="7">
        <v>2004</v>
      </c>
      <c r="C68" s="7" t="s">
        <v>203</v>
      </c>
      <c r="D68" s="7">
        <v>16</v>
      </c>
      <c r="E68" s="7">
        <v>0</v>
      </c>
      <c r="F68" s="7">
        <v>1228</v>
      </c>
      <c r="G68" s="7" t="s">
        <v>62</v>
      </c>
      <c r="H68" s="7" t="s">
        <v>75</v>
      </c>
      <c r="I68" s="7" t="s">
        <v>119</v>
      </c>
    </row>
    <row r="69" spans="1:9" ht="14.25" customHeight="1" x14ac:dyDescent="0.3">
      <c r="A69" s="7" t="s">
        <v>546</v>
      </c>
      <c r="B69" s="7">
        <v>1998</v>
      </c>
      <c r="C69" s="7" t="s">
        <v>59</v>
      </c>
      <c r="D69" s="7">
        <v>13</v>
      </c>
      <c r="E69" s="7">
        <v>0</v>
      </c>
      <c r="F69" s="7">
        <v>1234</v>
      </c>
      <c r="G69" s="7" t="s">
        <v>62</v>
      </c>
      <c r="H69" s="7" t="s">
        <v>75</v>
      </c>
      <c r="I69" s="7" t="s">
        <v>66</v>
      </c>
    </row>
    <row r="70" spans="1:9" ht="14.25" customHeight="1" x14ac:dyDescent="0.3">
      <c r="A70" s="7" t="s">
        <v>553</v>
      </c>
      <c r="B70" s="7">
        <v>2002</v>
      </c>
      <c r="C70" s="7" t="s">
        <v>168</v>
      </c>
      <c r="D70" s="7">
        <v>12</v>
      </c>
      <c r="E70" s="7">
        <v>0</v>
      </c>
      <c r="F70" s="7">
        <v>1237</v>
      </c>
      <c r="G70" s="7" t="s">
        <v>62</v>
      </c>
      <c r="H70" s="7" t="s">
        <v>62</v>
      </c>
      <c r="I70" s="7" t="s">
        <v>66</v>
      </c>
    </row>
    <row r="71" spans="1:9" ht="14.25" customHeight="1" x14ac:dyDescent="0.3">
      <c r="A71" s="7" t="s">
        <v>560</v>
      </c>
      <c r="B71" s="7">
        <v>1998</v>
      </c>
      <c r="C71" s="7" t="s">
        <v>203</v>
      </c>
      <c r="D71" s="7">
        <v>11</v>
      </c>
      <c r="E71" s="7">
        <v>0</v>
      </c>
      <c r="F71" s="7">
        <v>1240</v>
      </c>
      <c r="G71" s="7" t="s">
        <v>62</v>
      </c>
      <c r="H71" s="7" t="s">
        <v>75</v>
      </c>
      <c r="I71" s="7" t="s">
        <v>119</v>
      </c>
    </row>
    <row r="72" spans="1:9" ht="14.25" customHeight="1" x14ac:dyDescent="0.3">
      <c r="A72" s="7" t="s">
        <v>567</v>
      </c>
      <c r="B72" s="7">
        <v>2002</v>
      </c>
      <c r="C72" s="7" t="s">
        <v>59</v>
      </c>
      <c r="D72" s="7">
        <v>1</v>
      </c>
      <c r="E72" s="7">
        <v>0</v>
      </c>
      <c r="F72" s="7">
        <v>1241</v>
      </c>
      <c r="G72" s="7" t="s">
        <v>62</v>
      </c>
      <c r="H72" s="7" t="s">
        <v>62</v>
      </c>
      <c r="I72" s="7" t="s">
        <v>66</v>
      </c>
    </row>
    <row r="73" spans="1:9" ht="14.25" customHeight="1" x14ac:dyDescent="0.3">
      <c r="A73" s="7" t="s">
        <v>574</v>
      </c>
      <c r="B73" s="7">
        <v>2003</v>
      </c>
      <c r="C73" s="7" t="s">
        <v>195</v>
      </c>
      <c r="D73" s="7">
        <v>2</v>
      </c>
      <c r="E73" s="7">
        <v>0</v>
      </c>
      <c r="F73" s="7">
        <v>1241.57</v>
      </c>
      <c r="G73" s="7" t="s">
        <v>62</v>
      </c>
      <c r="H73" s="7" t="s">
        <v>62</v>
      </c>
      <c r="I73" s="7" t="s">
        <v>241</v>
      </c>
    </row>
    <row r="74" spans="1:9" ht="14.25" customHeight="1" x14ac:dyDescent="0.3">
      <c r="A74" s="7" t="s">
        <v>581</v>
      </c>
      <c r="B74" s="7">
        <v>2003</v>
      </c>
      <c r="C74" s="7" t="s">
        <v>93</v>
      </c>
      <c r="D74" s="7">
        <v>15</v>
      </c>
      <c r="E74" s="7">
        <v>0</v>
      </c>
      <c r="F74" s="7">
        <v>1242.26</v>
      </c>
      <c r="G74" s="7" t="s">
        <v>62</v>
      </c>
      <c r="H74" s="7" t="s">
        <v>75</v>
      </c>
      <c r="I74" s="7" t="s">
        <v>241</v>
      </c>
    </row>
    <row r="75" spans="1:9" ht="14.25" customHeight="1" x14ac:dyDescent="0.3">
      <c r="A75" s="7" t="s">
        <v>587</v>
      </c>
      <c r="B75" s="7">
        <v>2003</v>
      </c>
      <c r="C75" s="7" t="s">
        <v>93</v>
      </c>
      <c r="D75" s="7">
        <v>8</v>
      </c>
      <c r="E75" s="7">
        <v>0</v>
      </c>
      <c r="F75" s="7">
        <v>1242.82</v>
      </c>
      <c r="G75" s="7" t="s">
        <v>62</v>
      </c>
      <c r="H75" s="7" t="s">
        <v>75</v>
      </c>
      <c r="I75" s="7" t="s">
        <v>241</v>
      </c>
    </row>
    <row r="76" spans="1:9" ht="14.25" customHeight="1" x14ac:dyDescent="0.3">
      <c r="A76" s="7" t="s">
        <v>594</v>
      </c>
      <c r="B76" s="7">
        <v>2003</v>
      </c>
      <c r="C76" s="7" t="s">
        <v>93</v>
      </c>
      <c r="D76" s="7">
        <v>15</v>
      </c>
      <c r="E76" s="7">
        <v>0</v>
      </c>
      <c r="F76" s="7">
        <v>1252.4100000000001</v>
      </c>
      <c r="G76" s="7" t="s">
        <v>62</v>
      </c>
      <c r="H76" s="7" t="s">
        <v>64</v>
      </c>
      <c r="I76" s="7" t="s">
        <v>241</v>
      </c>
    </row>
    <row r="77" spans="1:9" ht="14.25" customHeight="1" x14ac:dyDescent="0.3">
      <c r="A77" s="7" t="s">
        <v>599</v>
      </c>
      <c r="B77" s="7">
        <v>1997</v>
      </c>
      <c r="C77" s="7" t="s">
        <v>72</v>
      </c>
      <c r="D77" s="7">
        <v>4</v>
      </c>
      <c r="E77" s="7">
        <v>0</v>
      </c>
      <c r="F77" s="7">
        <v>1253</v>
      </c>
      <c r="G77" s="7" t="s">
        <v>62</v>
      </c>
      <c r="H77" s="7" t="s">
        <v>62</v>
      </c>
      <c r="I77" s="7" t="s">
        <v>66</v>
      </c>
    </row>
    <row r="78" spans="1:9" ht="14.25" customHeight="1" x14ac:dyDescent="0.3">
      <c r="A78" s="7" t="s">
        <v>600</v>
      </c>
      <c r="B78" s="7">
        <v>2003</v>
      </c>
      <c r="C78" s="7" t="s">
        <v>168</v>
      </c>
      <c r="D78" s="7">
        <v>10</v>
      </c>
      <c r="E78" s="7">
        <v>0</v>
      </c>
      <c r="F78" s="7">
        <v>1253.94</v>
      </c>
      <c r="G78" s="7" t="s">
        <v>62</v>
      </c>
      <c r="H78" s="7" t="s">
        <v>62</v>
      </c>
      <c r="I78" s="7" t="s">
        <v>241</v>
      </c>
    </row>
    <row r="79" spans="1:9" ht="14.25" customHeight="1" x14ac:dyDescent="0.3">
      <c r="A79" s="7" t="s">
        <v>601</v>
      </c>
      <c r="B79" s="7">
        <v>2003</v>
      </c>
      <c r="C79" s="7" t="s">
        <v>203</v>
      </c>
      <c r="D79" s="7">
        <v>13</v>
      </c>
      <c r="E79" s="7">
        <v>0</v>
      </c>
      <c r="F79" s="7">
        <v>1256.3</v>
      </c>
      <c r="G79" s="7" t="s">
        <v>62</v>
      </c>
      <c r="H79" s="7" t="s">
        <v>64</v>
      </c>
      <c r="I79" s="7" t="s">
        <v>241</v>
      </c>
    </row>
    <row r="80" spans="1:9" ht="14.25" customHeight="1" x14ac:dyDescent="0.3">
      <c r="A80" s="7" t="s">
        <v>605</v>
      </c>
      <c r="B80" s="7">
        <v>2003</v>
      </c>
      <c r="C80" s="7" t="s">
        <v>203</v>
      </c>
      <c r="D80" s="7">
        <v>30</v>
      </c>
      <c r="E80" s="7">
        <v>0</v>
      </c>
      <c r="F80" s="7">
        <v>1261.44</v>
      </c>
      <c r="G80" s="7" t="s">
        <v>62</v>
      </c>
      <c r="H80" s="7" t="s">
        <v>64</v>
      </c>
      <c r="I80" s="7" t="s">
        <v>241</v>
      </c>
    </row>
    <row r="81" spans="1:9" ht="14.25" customHeight="1" x14ac:dyDescent="0.3">
      <c r="A81" s="7" t="s">
        <v>610</v>
      </c>
      <c r="B81" s="7">
        <v>2003</v>
      </c>
      <c r="C81" s="7" t="s">
        <v>195</v>
      </c>
      <c r="D81" s="7">
        <v>15</v>
      </c>
      <c r="E81" s="7">
        <v>0</v>
      </c>
      <c r="F81" s="7">
        <v>1261.8599999999999</v>
      </c>
      <c r="G81" s="7" t="s">
        <v>62</v>
      </c>
      <c r="H81" s="7" t="s">
        <v>64</v>
      </c>
      <c r="I81" s="7" t="s">
        <v>241</v>
      </c>
    </row>
    <row r="82" spans="1:9" ht="14.25" customHeight="1" x14ac:dyDescent="0.3">
      <c r="A82" s="7" t="s">
        <v>615</v>
      </c>
      <c r="B82" s="7">
        <v>2003</v>
      </c>
      <c r="C82" s="7" t="s">
        <v>72</v>
      </c>
      <c r="D82" s="7">
        <v>21</v>
      </c>
      <c r="E82" s="7">
        <v>0</v>
      </c>
      <c r="F82" s="7">
        <v>1263.25</v>
      </c>
      <c r="G82" s="7" t="s">
        <v>62</v>
      </c>
      <c r="H82" s="7" t="s">
        <v>64</v>
      </c>
      <c r="I82" s="7" t="s">
        <v>241</v>
      </c>
    </row>
    <row r="83" spans="1:9" ht="14.25" customHeight="1" x14ac:dyDescent="0.3">
      <c r="A83" s="7" t="s">
        <v>622</v>
      </c>
      <c r="B83" s="7">
        <v>2002</v>
      </c>
      <c r="C83" s="7" t="s">
        <v>168</v>
      </c>
      <c r="D83" s="7">
        <v>4</v>
      </c>
      <c r="E83" s="7">
        <v>0</v>
      </c>
      <c r="F83" s="7">
        <v>1267</v>
      </c>
      <c r="G83" s="7" t="s">
        <v>62</v>
      </c>
      <c r="H83" s="7" t="s">
        <v>75</v>
      </c>
      <c r="I83" s="7" t="s">
        <v>66</v>
      </c>
    </row>
    <row r="84" spans="1:9" ht="14.25" customHeight="1" x14ac:dyDescent="0.3">
      <c r="A84" s="7" t="s">
        <v>626</v>
      </c>
      <c r="B84" s="7">
        <v>1997</v>
      </c>
      <c r="C84" s="7" t="s">
        <v>203</v>
      </c>
      <c r="D84" s="7">
        <v>26</v>
      </c>
      <c r="E84" s="7">
        <v>0</v>
      </c>
      <c r="F84" s="7">
        <v>1276</v>
      </c>
      <c r="G84" s="7" t="s">
        <v>62</v>
      </c>
      <c r="H84" s="7" t="s">
        <v>62</v>
      </c>
      <c r="I84" s="7" t="s">
        <v>119</v>
      </c>
    </row>
    <row r="85" spans="1:9" ht="14.25" customHeight="1" x14ac:dyDescent="0.3">
      <c r="A85" s="7" t="s">
        <v>632</v>
      </c>
      <c r="B85" s="7">
        <v>2004</v>
      </c>
      <c r="C85" s="7" t="s">
        <v>93</v>
      </c>
      <c r="D85" s="7">
        <v>30</v>
      </c>
      <c r="E85" s="7">
        <v>0</v>
      </c>
      <c r="F85" s="7">
        <v>1283</v>
      </c>
      <c r="G85" s="7" t="s">
        <v>62</v>
      </c>
      <c r="H85" s="7" t="s">
        <v>75</v>
      </c>
      <c r="I85" s="7" t="s">
        <v>66</v>
      </c>
    </row>
    <row r="86" spans="1:9" ht="14.25" customHeight="1" x14ac:dyDescent="0.3">
      <c r="A86" s="7" t="s">
        <v>638</v>
      </c>
      <c r="B86" s="7">
        <v>2004</v>
      </c>
      <c r="C86" s="7" t="s">
        <v>59</v>
      </c>
      <c r="D86" s="7">
        <v>28</v>
      </c>
      <c r="E86" s="7">
        <v>0</v>
      </c>
      <c r="F86" s="7">
        <v>1285</v>
      </c>
      <c r="G86" s="7" t="s">
        <v>62</v>
      </c>
      <c r="H86" s="7" t="s">
        <v>64</v>
      </c>
      <c r="I86" s="7" t="s">
        <v>66</v>
      </c>
    </row>
    <row r="87" spans="1:9" ht="14.25" customHeight="1" x14ac:dyDescent="0.3">
      <c r="A87" s="7" t="s">
        <v>644</v>
      </c>
      <c r="B87" s="7">
        <v>2000</v>
      </c>
      <c r="C87" s="7" t="s">
        <v>83</v>
      </c>
      <c r="D87" s="7">
        <v>26</v>
      </c>
      <c r="E87" s="7">
        <v>0</v>
      </c>
      <c r="F87" s="7">
        <v>1286</v>
      </c>
      <c r="G87" s="7" t="s">
        <v>62</v>
      </c>
      <c r="H87" s="7" t="s">
        <v>62</v>
      </c>
      <c r="I87" s="7" t="s">
        <v>66</v>
      </c>
    </row>
    <row r="88" spans="1:9" ht="14.25" customHeight="1" x14ac:dyDescent="0.3">
      <c r="A88" s="7" t="s">
        <v>649</v>
      </c>
      <c r="B88" s="7">
        <v>1998</v>
      </c>
      <c r="C88" s="7" t="s">
        <v>83</v>
      </c>
      <c r="D88" s="7">
        <v>4</v>
      </c>
      <c r="E88" s="7">
        <v>0</v>
      </c>
      <c r="F88" s="7">
        <v>1290.93</v>
      </c>
      <c r="G88" s="7" t="s">
        <v>62</v>
      </c>
      <c r="H88" s="7" t="s">
        <v>62</v>
      </c>
      <c r="I88" s="7" t="s">
        <v>66</v>
      </c>
    </row>
    <row r="89" spans="1:9" ht="14.25" customHeight="1" x14ac:dyDescent="0.3">
      <c r="A89" s="7" t="s">
        <v>656</v>
      </c>
      <c r="B89" s="7">
        <v>2001</v>
      </c>
      <c r="C89" s="7" t="s">
        <v>72</v>
      </c>
      <c r="D89" s="7">
        <v>29</v>
      </c>
      <c r="E89" s="7">
        <v>0</v>
      </c>
      <c r="F89" s="7">
        <v>1293</v>
      </c>
      <c r="G89" s="7" t="s">
        <v>62</v>
      </c>
      <c r="H89" s="7" t="s">
        <v>64</v>
      </c>
      <c r="I89" s="7" t="s">
        <v>119</v>
      </c>
    </row>
    <row r="90" spans="1:9" ht="14.25" customHeight="1" x14ac:dyDescent="0.3">
      <c r="A90" s="7" t="s">
        <v>661</v>
      </c>
      <c r="B90" s="7">
        <v>2002</v>
      </c>
      <c r="C90" s="7" t="s">
        <v>168</v>
      </c>
      <c r="D90" s="7">
        <v>10</v>
      </c>
      <c r="E90" s="7">
        <v>0</v>
      </c>
      <c r="F90" s="7">
        <v>1304</v>
      </c>
      <c r="G90" s="7" t="s">
        <v>62</v>
      </c>
      <c r="H90" s="7" t="s">
        <v>62</v>
      </c>
      <c r="I90" s="7" t="s">
        <v>119</v>
      </c>
    </row>
    <row r="91" spans="1:9" ht="14.25" customHeight="1" x14ac:dyDescent="0.3">
      <c r="A91" s="7" t="s">
        <v>668</v>
      </c>
      <c r="B91" s="7">
        <v>1999</v>
      </c>
      <c r="C91" s="7" t="s">
        <v>168</v>
      </c>
      <c r="D91" s="7">
        <v>2</v>
      </c>
      <c r="E91" s="7">
        <v>0</v>
      </c>
      <c r="F91" s="7">
        <v>1304</v>
      </c>
      <c r="G91" s="7" t="s">
        <v>62</v>
      </c>
      <c r="H91" s="7" t="s">
        <v>62</v>
      </c>
      <c r="I91" s="7" t="s">
        <v>66</v>
      </c>
    </row>
    <row r="92" spans="1:9" ht="14.25" customHeight="1" x14ac:dyDescent="0.3">
      <c r="A92" s="7" t="s">
        <v>675</v>
      </c>
      <c r="B92" s="7">
        <v>2002</v>
      </c>
      <c r="C92" s="7" t="s">
        <v>203</v>
      </c>
      <c r="D92" s="7">
        <v>13</v>
      </c>
      <c r="E92" s="7">
        <v>0</v>
      </c>
      <c r="F92" s="7">
        <v>1315</v>
      </c>
      <c r="G92" s="7" t="s">
        <v>62</v>
      </c>
      <c r="H92" s="7" t="s">
        <v>62</v>
      </c>
      <c r="I92" s="7" t="s">
        <v>66</v>
      </c>
    </row>
    <row r="93" spans="1:9" ht="14.25" customHeight="1" x14ac:dyDescent="0.3">
      <c r="A93" s="7" t="s">
        <v>681</v>
      </c>
      <c r="B93" s="7">
        <v>1999</v>
      </c>
      <c r="C93" s="7" t="s">
        <v>203</v>
      </c>
      <c r="D93" s="7">
        <v>14</v>
      </c>
      <c r="E93" s="7">
        <v>0</v>
      </c>
      <c r="F93" s="7">
        <v>1329.17</v>
      </c>
      <c r="G93" s="7" t="s">
        <v>62</v>
      </c>
      <c r="H93" s="7" t="s">
        <v>64</v>
      </c>
      <c r="I93" s="7" t="s">
        <v>66</v>
      </c>
    </row>
    <row r="94" spans="1:9" ht="14.25" customHeight="1" x14ac:dyDescent="0.3">
      <c r="A94" s="7" t="s">
        <v>687</v>
      </c>
      <c r="B94" s="7">
        <v>1998</v>
      </c>
      <c r="C94" s="7" t="s">
        <v>59</v>
      </c>
      <c r="D94" s="7">
        <v>12</v>
      </c>
      <c r="E94" s="7">
        <v>0</v>
      </c>
      <c r="F94" s="7">
        <v>1332.61</v>
      </c>
      <c r="G94" s="7" t="s">
        <v>62</v>
      </c>
      <c r="H94" s="7" t="s">
        <v>64</v>
      </c>
      <c r="I94" s="7" t="s">
        <v>66</v>
      </c>
    </row>
    <row r="95" spans="1:9" ht="14.25" customHeight="1" x14ac:dyDescent="0.3">
      <c r="A95" s="7" t="s">
        <v>694</v>
      </c>
      <c r="B95" s="7">
        <v>1995</v>
      </c>
      <c r="C95" s="7" t="s">
        <v>59</v>
      </c>
      <c r="D95" s="7">
        <v>30</v>
      </c>
      <c r="E95" s="7">
        <v>0</v>
      </c>
      <c r="F95" s="7">
        <v>1338</v>
      </c>
      <c r="G95" s="7" t="s">
        <v>62</v>
      </c>
      <c r="H95" s="7" t="s">
        <v>64</v>
      </c>
      <c r="I95" s="7" t="s">
        <v>119</v>
      </c>
    </row>
    <row r="96" spans="1:9" ht="14.25" customHeight="1" x14ac:dyDescent="0.3">
      <c r="A96" s="7" t="s">
        <v>699</v>
      </c>
      <c r="B96" s="7">
        <v>1997</v>
      </c>
      <c r="C96" s="7" t="s">
        <v>72</v>
      </c>
      <c r="D96" s="7">
        <v>7</v>
      </c>
      <c r="E96" s="7">
        <v>0</v>
      </c>
      <c r="F96" s="7">
        <v>1341.16</v>
      </c>
      <c r="G96" s="7" t="s">
        <v>62</v>
      </c>
      <c r="H96" s="7" t="s">
        <v>62</v>
      </c>
      <c r="I96" s="7" t="s">
        <v>119</v>
      </c>
    </row>
    <row r="97" spans="1:9" ht="14.25" customHeight="1" x14ac:dyDescent="0.3">
      <c r="A97" s="7" t="s">
        <v>705</v>
      </c>
      <c r="B97" s="7">
        <v>1998</v>
      </c>
      <c r="C97" s="7" t="s">
        <v>168</v>
      </c>
      <c r="D97" s="7">
        <v>3</v>
      </c>
      <c r="E97" s="7">
        <v>0</v>
      </c>
      <c r="F97" s="7">
        <v>1359</v>
      </c>
      <c r="G97" s="7" t="s">
        <v>62</v>
      </c>
      <c r="H97" s="7" t="s">
        <v>75</v>
      </c>
      <c r="I97" s="7" t="s">
        <v>66</v>
      </c>
    </row>
    <row r="98" spans="1:9" ht="14.25" customHeight="1" x14ac:dyDescent="0.3">
      <c r="A98" s="7" t="s">
        <v>711</v>
      </c>
      <c r="B98" s="7">
        <v>2002</v>
      </c>
      <c r="C98" s="7" t="s">
        <v>195</v>
      </c>
      <c r="D98" s="7">
        <v>15</v>
      </c>
      <c r="E98" s="7">
        <v>0</v>
      </c>
      <c r="F98" s="7">
        <v>1382</v>
      </c>
      <c r="G98" s="7" t="s">
        <v>62</v>
      </c>
      <c r="H98" s="7" t="s">
        <v>75</v>
      </c>
      <c r="I98" s="7" t="s">
        <v>66</v>
      </c>
    </row>
    <row r="99" spans="1:9" ht="14.25" customHeight="1" x14ac:dyDescent="0.3">
      <c r="A99" s="7" t="s">
        <v>718</v>
      </c>
      <c r="B99" s="7">
        <v>1999</v>
      </c>
      <c r="C99" s="7" t="s">
        <v>59</v>
      </c>
      <c r="D99" s="7">
        <v>6</v>
      </c>
      <c r="E99" s="7">
        <v>0</v>
      </c>
      <c r="F99" s="7">
        <v>1389</v>
      </c>
      <c r="G99" s="7" t="s">
        <v>62</v>
      </c>
      <c r="H99" s="7" t="s">
        <v>62</v>
      </c>
      <c r="I99" s="7" t="s">
        <v>66</v>
      </c>
    </row>
    <row r="100" spans="1:9" ht="14.25" customHeight="1" x14ac:dyDescent="0.3">
      <c r="A100" s="7" t="s">
        <v>733</v>
      </c>
      <c r="B100" s="7">
        <v>2002</v>
      </c>
      <c r="C100" s="7" t="s">
        <v>72</v>
      </c>
      <c r="D100" s="7">
        <v>14</v>
      </c>
      <c r="E100" s="7">
        <v>0</v>
      </c>
      <c r="F100" s="7">
        <v>1390</v>
      </c>
      <c r="G100" s="7" t="s">
        <v>62</v>
      </c>
      <c r="H100" s="7" t="s">
        <v>62</v>
      </c>
      <c r="I100" s="7" t="s">
        <v>66</v>
      </c>
    </row>
    <row r="101" spans="1:9" ht="14.25" customHeight="1" x14ac:dyDescent="0.3">
      <c r="A101" s="7" t="s">
        <v>739</v>
      </c>
      <c r="B101" s="7">
        <v>2002</v>
      </c>
      <c r="C101" s="7" t="s">
        <v>168</v>
      </c>
      <c r="D101" s="7">
        <v>22</v>
      </c>
      <c r="E101" s="7">
        <v>0</v>
      </c>
      <c r="F101" s="7">
        <v>1391.53</v>
      </c>
      <c r="G101" s="7" t="s">
        <v>62</v>
      </c>
      <c r="H101" s="7" t="s">
        <v>75</v>
      </c>
      <c r="I101" s="7" t="s">
        <v>66</v>
      </c>
    </row>
    <row r="102" spans="1:9" ht="14.25" customHeight="1" x14ac:dyDescent="0.3">
      <c r="A102" s="7" t="s">
        <v>745</v>
      </c>
      <c r="B102" s="7">
        <v>1998</v>
      </c>
      <c r="C102" s="7" t="s">
        <v>93</v>
      </c>
      <c r="D102" s="7">
        <v>5</v>
      </c>
      <c r="E102" s="7">
        <v>0</v>
      </c>
      <c r="F102" s="7">
        <v>1400.44</v>
      </c>
      <c r="G102" s="7" t="s">
        <v>62</v>
      </c>
      <c r="H102" s="7" t="s">
        <v>62</v>
      </c>
      <c r="I102" s="7" t="s">
        <v>66</v>
      </c>
    </row>
    <row r="103" spans="1:9" ht="14.25" customHeight="1" x14ac:dyDescent="0.3">
      <c r="A103" s="7" t="s">
        <v>752</v>
      </c>
      <c r="B103" s="7">
        <v>1997</v>
      </c>
      <c r="C103" s="7" t="s">
        <v>203</v>
      </c>
      <c r="D103" s="7">
        <v>27</v>
      </c>
      <c r="E103" s="7">
        <v>0</v>
      </c>
      <c r="F103" s="7">
        <v>1402</v>
      </c>
      <c r="G103" s="7" t="s">
        <v>62</v>
      </c>
      <c r="H103" s="7" t="s">
        <v>64</v>
      </c>
      <c r="I103" s="7" t="s">
        <v>241</v>
      </c>
    </row>
    <row r="104" spans="1:9" ht="14.25" customHeight="1" x14ac:dyDescent="0.3">
      <c r="A104" s="7" t="s">
        <v>757</v>
      </c>
      <c r="B104" s="7">
        <v>1996</v>
      </c>
      <c r="C104" s="7" t="s">
        <v>83</v>
      </c>
      <c r="D104" s="7">
        <v>23</v>
      </c>
      <c r="E104" s="7">
        <v>0</v>
      </c>
      <c r="F104" s="7">
        <v>1417</v>
      </c>
      <c r="G104" s="7" t="s">
        <v>62</v>
      </c>
      <c r="H104" s="7" t="s">
        <v>64</v>
      </c>
      <c r="I104" s="7" t="s">
        <v>66</v>
      </c>
    </row>
    <row r="105" spans="1:9" ht="14.25" customHeight="1" x14ac:dyDescent="0.3">
      <c r="A105" s="7" t="s">
        <v>764</v>
      </c>
      <c r="B105" s="7">
        <v>2001</v>
      </c>
      <c r="C105" s="7" t="s">
        <v>195</v>
      </c>
      <c r="D105" s="7">
        <v>23</v>
      </c>
      <c r="E105" s="7">
        <v>0</v>
      </c>
      <c r="F105" s="7">
        <v>1421</v>
      </c>
      <c r="G105" s="7" t="s">
        <v>62</v>
      </c>
      <c r="H105" s="7" t="s">
        <v>62</v>
      </c>
      <c r="I105" s="7" t="s">
        <v>66</v>
      </c>
    </row>
    <row r="106" spans="1:9" ht="14.25" customHeight="1" x14ac:dyDescent="0.3">
      <c r="A106" s="7" t="s">
        <v>771</v>
      </c>
      <c r="B106" s="7">
        <v>1997</v>
      </c>
      <c r="C106" s="7" t="s">
        <v>168</v>
      </c>
      <c r="D106" s="7">
        <v>5</v>
      </c>
      <c r="E106" s="7">
        <v>0</v>
      </c>
      <c r="F106" s="7">
        <v>1422</v>
      </c>
      <c r="G106" s="7" t="s">
        <v>62</v>
      </c>
      <c r="H106" s="7" t="s">
        <v>62</v>
      </c>
      <c r="I106" s="7" t="s">
        <v>66</v>
      </c>
    </row>
    <row r="107" spans="1:9" ht="14.25" customHeight="1" x14ac:dyDescent="0.3">
      <c r="A107" s="7" t="s">
        <v>780</v>
      </c>
      <c r="B107" s="7">
        <v>2000</v>
      </c>
      <c r="C107" s="7" t="s">
        <v>93</v>
      </c>
      <c r="D107" s="7">
        <v>1</v>
      </c>
      <c r="E107" s="7">
        <v>0</v>
      </c>
      <c r="F107" s="7">
        <v>1438</v>
      </c>
      <c r="G107" s="7" t="s">
        <v>62</v>
      </c>
      <c r="H107" s="7" t="s">
        <v>62</v>
      </c>
      <c r="I107" s="7" t="s">
        <v>66</v>
      </c>
    </row>
    <row r="108" spans="1:9" ht="14.25" customHeight="1" x14ac:dyDescent="0.3">
      <c r="A108" s="7" t="s">
        <v>784</v>
      </c>
      <c r="B108" s="7">
        <v>1997</v>
      </c>
      <c r="C108" s="7" t="s">
        <v>83</v>
      </c>
      <c r="D108" s="7">
        <v>19</v>
      </c>
      <c r="E108" s="7">
        <v>0</v>
      </c>
      <c r="F108" s="7">
        <v>1445</v>
      </c>
      <c r="G108" s="7" t="s">
        <v>62</v>
      </c>
      <c r="H108" s="7" t="s">
        <v>75</v>
      </c>
      <c r="I108" s="7" t="s">
        <v>66</v>
      </c>
    </row>
    <row r="109" spans="1:9" ht="14.25" customHeight="1" x14ac:dyDescent="0.3">
      <c r="A109" s="7" t="s">
        <v>790</v>
      </c>
      <c r="B109" s="7">
        <v>2003</v>
      </c>
      <c r="C109" s="7" t="s">
        <v>83</v>
      </c>
      <c r="D109" s="7">
        <v>20</v>
      </c>
      <c r="E109" s="7">
        <v>0</v>
      </c>
      <c r="F109" s="7">
        <v>1467</v>
      </c>
      <c r="G109" s="7" t="s">
        <v>62</v>
      </c>
      <c r="H109" s="7" t="s">
        <v>62</v>
      </c>
      <c r="I109" s="7" t="s">
        <v>66</v>
      </c>
    </row>
    <row r="110" spans="1:9" ht="14.25" customHeight="1" x14ac:dyDescent="0.3">
      <c r="A110" s="7" t="s">
        <v>795</v>
      </c>
      <c r="B110" s="7">
        <v>1998</v>
      </c>
      <c r="C110" s="7" t="s">
        <v>168</v>
      </c>
      <c r="D110" s="7">
        <v>7</v>
      </c>
      <c r="E110" s="7">
        <v>0</v>
      </c>
      <c r="F110" s="7">
        <v>1477</v>
      </c>
      <c r="G110" s="7" t="s">
        <v>62</v>
      </c>
      <c r="H110" s="7" t="s">
        <v>75</v>
      </c>
      <c r="I110" s="7" t="s">
        <v>66</v>
      </c>
    </row>
    <row r="111" spans="1:9" ht="14.25" customHeight="1" x14ac:dyDescent="0.3">
      <c r="A111" s="7" t="s">
        <v>800</v>
      </c>
      <c r="B111" s="7">
        <v>1997</v>
      </c>
      <c r="C111" s="7" t="s">
        <v>83</v>
      </c>
      <c r="D111" s="7">
        <v>9</v>
      </c>
      <c r="E111" s="7">
        <v>0</v>
      </c>
      <c r="F111" s="7">
        <v>1481</v>
      </c>
      <c r="G111" s="7" t="s">
        <v>62</v>
      </c>
      <c r="H111" s="7" t="s">
        <v>75</v>
      </c>
      <c r="I111" s="7" t="s">
        <v>119</v>
      </c>
    </row>
    <row r="112" spans="1:9" ht="14.25" customHeight="1" x14ac:dyDescent="0.3">
      <c r="A112" s="7" t="s">
        <v>805</v>
      </c>
      <c r="B112" s="7">
        <v>1995</v>
      </c>
      <c r="C112" s="7" t="s">
        <v>203</v>
      </c>
      <c r="D112" s="7">
        <v>7</v>
      </c>
      <c r="E112" s="7">
        <v>0</v>
      </c>
      <c r="F112" s="7">
        <v>1493</v>
      </c>
      <c r="G112" s="7" t="s">
        <v>62</v>
      </c>
      <c r="H112" s="7" t="s">
        <v>64</v>
      </c>
      <c r="I112" s="7" t="s">
        <v>66</v>
      </c>
    </row>
    <row r="113" spans="1:9" ht="14.25" customHeight="1" x14ac:dyDescent="0.3">
      <c r="A113" s="7" t="s">
        <v>810</v>
      </c>
      <c r="B113" s="7">
        <v>1998</v>
      </c>
      <c r="C113" s="7" t="s">
        <v>83</v>
      </c>
      <c r="D113" s="7">
        <v>19</v>
      </c>
      <c r="E113" s="7">
        <v>0</v>
      </c>
      <c r="F113" s="7">
        <v>1497</v>
      </c>
      <c r="G113" s="7" t="s">
        <v>62</v>
      </c>
      <c r="H113" s="7" t="s">
        <v>62</v>
      </c>
      <c r="I113" s="7" t="s">
        <v>66</v>
      </c>
    </row>
    <row r="114" spans="1:9" ht="14.25" customHeight="1" x14ac:dyDescent="0.3">
      <c r="A114" s="7" t="s">
        <v>815</v>
      </c>
      <c r="B114" s="7">
        <v>2001</v>
      </c>
      <c r="C114" s="7" t="s">
        <v>195</v>
      </c>
      <c r="D114" s="7">
        <v>25</v>
      </c>
      <c r="E114" s="7">
        <v>0</v>
      </c>
      <c r="F114" s="7">
        <v>1515.34</v>
      </c>
      <c r="G114" s="7" t="s">
        <v>62</v>
      </c>
      <c r="H114" s="7" t="s">
        <v>64</v>
      </c>
      <c r="I114" s="7" t="s">
        <v>66</v>
      </c>
    </row>
    <row r="115" spans="1:9" ht="14.25" customHeight="1" x14ac:dyDescent="0.3">
      <c r="A115" s="7" t="s">
        <v>820</v>
      </c>
      <c r="B115" s="7">
        <v>2001</v>
      </c>
      <c r="C115" s="7" t="s">
        <v>59</v>
      </c>
      <c r="D115" s="7">
        <v>7</v>
      </c>
      <c r="E115" s="7">
        <v>0</v>
      </c>
      <c r="F115" s="7">
        <v>1526.31</v>
      </c>
      <c r="G115" s="7" t="s">
        <v>62</v>
      </c>
      <c r="H115" s="7" t="s">
        <v>64</v>
      </c>
      <c r="I115" s="7" t="s">
        <v>241</v>
      </c>
    </row>
    <row r="116" spans="1:9" ht="14.25" customHeight="1" x14ac:dyDescent="0.3">
      <c r="A116" s="7" t="s">
        <v>825</v>
      </c>
      <c r="B116" s="7">
        <v>2001</v>
      </c>
      <c r="C116" s="7" t="s">
        <v>83</v>
      </c>
      <c r="D116" s="7">
        <v>2</v>
      </c>
      <c r="E116" s="7">
        <v>0</v>
      </c>
      <c r="F116" s="7">
        <v>1532.47</v>
      </c>
      <c r="G116" s="7" t="s">
        <v>62</v>
      </c>
      <c r="H116" s="7" t="s">
        <v>62</v>
      </c>
      <c r="I116" s="7" t="s">
        <v>66</v>
      </c>
    </row>
    <row r="117" spans="1:9" ht="14.25" customHeight="1" x14ac:dyDescent="0.3">
      <c r="A117" s="7" t="s">
        <v>830</v>
      </c>
      <c r="B117" s="7">
        <v>2001</v>
      </c>
      <c r="C117" s="7" t="s">
        <v>168</v>
      </c>
      <c r="D117" s="7">
        <v>5</v>
      </c>
      <c r="E117" s="7">
        <v>0</v>
      </c>
      <c r="F117" s="7">
        <v>1534.3</v>
      </c>
      <c r="G117" s="7" t="s">
        <v>62</v>
      </c>
      <c r="H117" s="7" t="s">
        <v>62</v>
      </c>
      <c r="I117" s="7" t="s">
        <v>66</v>
      </c>
    </row>
    <row r="118" spans="1:9" ht="14.25" customHeight="1" x14ac:dyDescent="0.3">
      <c r="A118" s="7" t="s">
        <v>836</v>
      </c>
      <c r="B118" s="7">
        <v>1992</v>
      </c>
      <c r="C118" s="7" t="s">
        <v>93</v>
      </c>
      <c r="D118" s="7">
        <v>22</v>
      </c>
      <c r="E118" s="7">
        <v>0</v>
      </c>
      <c r="F118" s="7">
        <v>1566.88</v>
      </c>
      <c r="G118" s="7" t="s">
        <v>62</v>
      </c>
      <c r="H118" s="7" t="s">
        <v>75</v>
      </c>
      <c r="I118" s="7" t="s">
        <v>66</v>
      </c>
    </row>
    <row r="119" spans="1:9" ht="14.25" customHeight="1" x14ac:dyDescent="0.3">
      <c r="A119" s="7" t="s">
        <v>841</v>
      </c>
      <c r="B119" s="7">
        <v>2004</v>
      </c>
      <c r="C119" s="7" t="s">
        <v>72</v>
      </c>
      <c r="D119" s="7">
        <v>19</v>
      </c>
      <c r="E119" s="7">
        <v>0</v>
      </c>
      <c r="F119" s="7">
        <v>1607.51</v>
      </c>
      <c r="G119" s="7" t="s">
        <v>62</v>
      </c>
      <c r="H119" s="7" t="s">
        <v>64</v>
      </c>
      <c r="I119" s="7" t="s">
        <v>66</v>
      </c>
    </row>
    <row r="120" spans="1:9" ht="14.25" customHeight="1" x14ac:dyDescent="0.3">
      <c r="A120" s="7" t="s">
        <v>846</v>
      </c>
      <c r="B120" s="7">
        <v>2004</v>
      </c>
      <c r="C120" s="7" t="s">
        <v>59</v>
      </c>
      <c r="D120" s="7">
        <v>22</v>
      </c>
      <c r="E120" s="7">
        <v>0</v>
      </c>
      <c r="F120" s="7">
        <v>1615.77</v>
      </c>
      <c r="G120" s="7" t="s">
        <v>62</v>
      </c>
      <c r="H120" s="7" t="s">
        <v>75</v>
      </c>
      <c r="I120" s="7" t="s">
        <v>66</v>
      </c>
    </row>
    <row r="121" spans="1:9" ht="14.25" customHeight="1" x14ac:dyDescent="0.3">
      <c r="A121" s="7" t="s">
        <v>850</v>
      </c>
      <c r="B121" s="7">
        <v>1995</v>
      </c>
      <c r="C121" s="7" t="s">
        <v>195</v>
      </c>
      <c r="D121" s="7">
        <v>5</v>
      </c>
      <c r="E121" s="7">
        <v>0</v>
      </c>
      <c r="F121" s="7">
        <v>1617.16</v>
      </c>
      <c r="G121" s="7" t="s">
        <v>62</v>
      </c>
      <c r="H121" s="7" t="s">
        <v>75</v>
      </c>
      <c r="I121" s="7" t="s">
        <v>66</v>
      </c>
    </row>
    <row r="122" spans="1:9" ht="14.25" customHeight="1" x14ac:dyDescent="0.3">
      <c r="A122" s="7" t="s">
        <v>855</v>
      </c>
      <c r="B122" s="7">
        <v>2003</v>
      </c>
      <c r="C122" s="7" t="s">
        <v>93</v>
      </c>
      <c r="D122" s="7">
        <v>14</v>
      </c>
      <c r="E122" s="7">
        <v>0</v>
      </c>
      <c r="F122" s="7">
        <v>1621.34</v>
      </c>
      <c r="G122" s="7" t="s">
        <v>62</v>
      </c>
      <c r="H122" s="7" t="s">
        <v>62</v>
      </c>
      <c r="I122" s="7" t="s">
        <v>119</v>
      </c>
    </row>
    <row r="123" spans="1:9" ht="14.25" customHeight="1" x14ac:dyDescent="0.3">
      <c r="A123" s="7" t="s">
        <v>861</v>
      </c>
      <c r="B123" s="7">
        <v>2004</v>
      </c>
      <c r="C123" s="7" t="s">
        <v>195</v>
      </c>
      <c r="D123" s="7">
        <v>21</v>
      </c>
      <c r="E123" s="7">
        <v>0</v>
      </c>
      <c r="F123" s="7">
        <v>1621.88</v>
      </c>
      <c r="G123" s="7" t="s">
        <v>62</v>
      </c>
      <c r="H123" s="7" t="s">
        <v>62</v>
      </c>
      <c r="I123" s="7" t="s">
        <v>66</v>
      </c>
    </row>
    <row r="124" spans="1:9" ht="14.25" customHeight="1" x14ac:dyDescent="0.3">
      <c r="A124" s="7" t="s">
        <v>866</v>
      </c>
      <c r="B124" s="7">
        <v>2004</v>
      </c>
      <c r="C124" s="7" t="s">
        <v>59</v>
      </c>
      <c r="D124" s="7">
        <v>25</v>
      </c>
      <c r="E124" s="7">
        <v>0</v>
      </c>
      <c r="F124" s="7">
        <v>1622.19</v>
      </c>
      <c r="G124" s="7" t="s">
        <v>62</v>
      </c>
      <c r="H124" s="7" t="s">
        <v>75</v>
      </c>
      <c r="I124" s="7" t="s">
        <v>66</v>
      </c>
    </row>
    <row r="125" spans="1:9" ht="14.25" customHeight="1" x14ac:dyDescent="0.3">
      <c r="A125" s="7" t="s">
        <v>872</v>
      </c>
      <c r="B125" s="7">
        <v>2003</v>
      </c>
      <c r="C125" s="7" t="s">
        <v>93</v>
      </c>
      <c r="D125" s="7">
        <v>9</v>
      </c>
      <c r="E125" s="7">
        <v>0</v>
      </c>
      <c r="F125" s="7">
        <v>1625.43</v>
      </c>
      <c r="G125" s="7" t="s">
        <v>62</v>
      </c>
      <c r="H125" s="7" t="s">
        <v>64</v>
      </c>
      <c r="I125" s="7" t="s">
        <v>119</v>
      </c>
    </row>
    <row r="126" spans="1:9" ht="14.25" customHeight="1" x14ac:dyDescent="0.3">
      <c r="A126" s="7" t="s">
        <v>877</v>
      </c>
      <c r="B126" s="7">
        <v>2003</v>
      </c>
      <c r="C126" s="7" t="s">
        <v>168</v>
      </c>
      <c r="D126" s="7">
        <v>4</v>
      </c>
      <c r="E126" s="7">
        <v>0</v>
      </c>
      <c r="F126" s="7">
        <v>1627.28</v>
      </c>
      <c r="G126" s="7" t="s">
        <v>62</v>
      </c>
      <c r="H126" s="7" t="s">
        <v>62</v>
      </c>
      <c r="I126" s="7" t="s">
        <v>119</v>
      </c>
    </row>
    <row r="127" spans="1:9" ht="14.25" customHeight="1" x14ac:dyDescent="0.3">
      <c r="A127" s="7" t="s">
        <v>882</v>
      </c>
      <c r="B127" s="7">
        <v>2003</v>
      </c>
      <c r="C127" s="7" t="s">
        <v>59</v>
      </c>
      <c r="D127" s="7">
        <v>17</v>
      </c>
      <c r="E127" s="7">
        <v>0</v>
      </c>
      <c r="F127" s="7">
        <v>1628.47</v>
      </c>
      <c r="G127" s="7" t="s">
        <v>62</v>
      </c>
      <c r="H127" s="7" t="s">
        <v>75</v>
      </c>
      <c r="I127" s="7" t="s">
        <v>119</v>
      </c>
    </row>
    <row r="128" spans="1:9" ht="14.25" customHeight="1" x14ac:dyDescent="0.3">
      <c r="A128" s="7" t="s">
        <v>887</v>
      </c>
      <c r="B128" s="7">
        <v>2004</v>
      </c>
      <c r="C128" s="7" t="s">
        <v>203</v>
      </c>
      <c r="D128" s="7">
        <v>4</v>
      </c>
      <c r="E128" s="7">
        <v>0</v>
      </c>
      <c r="F128" s="7">
        <v>1629.83</v>
      </c>
      <c r="G128" s="7" t="s">
        <v>62</v>
      </c>
      <c r="H128" s="7" t="s">
        <v>62</v>
      </c>
      <c r="I128" s="7" t="s">
        <v>66</v>
      </c>
    </row>
    <row r="129" spans="1:9" ht="14.25" customHeight="1" x14ac:dyDescent="0.3">
      <c r="A129" s="7" t="s">
        <v>890</v>
      </c>
      <c r="B129" s="7">
        <v>2004</v>
      </c>
      <c r="C129" s="7" t="s">
        <v>168</v>
      </c>
      <c r="D129" s="7">
        <v>5</v>
      </c>
      <c r="E129" s="7">
        <v>0</v>
      </c>
      <c r="F129" s="7">
        <v>1631.67</v>
      </c>
      <c r="G129" s="7" t="s">
        <v>62</v>
      </c>
      <c r="H129" s="7" t="s">
        <v>64</v>
      </c>
      <c r="I129" s="7" t="s">
        <v>66</v>
      </c>
    </row>
    <row r="130" spans="1:9" ht="14.25" customHeight="1" x14ac:dyDescent="0.3">
      <c r="A130" s="7" t="s">
        <v>895</v>
      </c>
      <c r="B130" s="7">
        <v>2004</v>
      </c>
      <c r="C130" s="7" t="s">
        <v>59</v>
      </c>
      <c r="D130" s="7">
        <v>9</v>
      </c>
      <c r="E130" s="7">
        <v>0</v>
      </c>
      <c r="F130" s="7">
        <v>1631.82</v>
      </c>
      <c r="G130" s="7" t="s">
        <v>62</v>
      </c>
      <c r="H130" s="7" t="s">
        <v>75</v>
      </c>
      <c r="I130" s="7" t="s">
        <v>66</v>
      </c>
    </row>
    <row r="131" spans="1:9" ht="14.25" customHeight="1" x14ac:dyDescent="0.3">
      <c r="A131" s="7" t="s">
        <v>900</v>
      </c>
      <c r="B131" s="7">
        <v>2003</v>
      </c>
      <c r="C131" s="7" t="s">
        <v>203</v>
      </c>
      <c r="D131" s="7">
        <v>3</v>
      </c>
      <c r="E131" s="7">
        <v>0</v>
      </c>
      <c r="F131" s="7">
        <v>1632.04</v>
      </c>
      <c r="G131" s="7" t="s">
        <v>62</v>
      </c>
      <c r="H131" s="7" t="s">
        <v>62</v>
      </c>
      <c r="I131" s="7" t="s">
        <v>119</v>
      </c>
    </row>
    <row r="132" spans="1:9" ht="14.25" customHeight="1" x14ac:dyDescent="0.3">
      <c r="A132" s="7" t="s">
        <v>905</v>
      </c>
      <c r="B132" s="7">
        <v>2003</v>
      </c>
      <c r="C132" s="7" t="s">
        <v>93</v>
      </c>
      <c r="D132" s="7">
        <v>16</v>
      </c>
      <c r="E132" s="7">
        <v>0</v>
      </c>
      <c r="F132" s="7">
        <v>1632.56</v>
      </c>
      <c r="G132" s="7" t="s">
        <v>62</v>
      </c>
      <c r="H132" s="7" t="s">
        <v>62</v>
      </c>
      <c r="I132" s="7" t="s">
        <v>119</v>
      </c>
    </row>
    <row r="133" spans="1:9" ht="14.25" customHeight="1" x14ac:dyDescent="0.3">
      <c r="A133" s="7" t="s">
        <v>910</v>
      </c>
      <c r="B133" s="7">
        <v>2004</v>
      </c>
      <c r="C133" s="7" t="s">
        <v>168</v>
      </c>
      <c r="D133" s="7">
        <v>13</v>
      </c>
      <c r="E133" s="7">
        <v>0</v>
      </c>
      <c r="F133" s="7">
        <v>1633.04</v>
      </c>
      <c r="G133" s="7" t="s">
        <v>62</v>
      </c>
      <c r="H133" s="7" t="s">
        <v>62</v>
      </c>
      <c r="I133" s="7" t="s">
        <v>66</v>
      </c>
    </row>
    <row r="134" spans="1:9" ht="14.25" customHeight="1" x14ac:dyDescent="0.3">
      <c r="A134" s="7" t="s">
        <v>915</v>
      </c>
      <c r="B134" s="7">
        <v>2004</v>
      </c>
      <c r="C134" s="7" t="s">
        <v>195</v>
      </c>
      <c r="D134" s="7">
        <v>8</v>
      </c>
      <c r="E134" s="7">
        <v>0</v>
      </c>
      <c r="F134" s="7">
        <v>1633.96</v>
      </c>
      <c r="G134" s="7" t="s">
        <v>62</v>
      </c>
      <c r="H134" s="7" t="s">
        <v>75</v>
      </c>
      <c r="I134" s="7" t="s">
        <v>66</v>
      </c>
    </row>
    <row r="135" spans="1:9" ht="14.25" customHeight="1" x14ac:dyDescent="0.3">
      <c r="A135" s="7" t="s">
        <v>919</v>
      </c>
      <c r="B135" s="7">
        <v>2004</v>
      </c>
      <c r="C135" s="7" t="s">
        <v>83</v>
      </c>
      <c r="D135" s="7">
        <v>13</v>
      </c>
      <c r="E135" s="7">
        <v>0</v>
      </c>
      <c r="F135" s="7">
        <v>1634.57</v>
      </c>
      <c r="G135" s="7" t="s">
        <v>62</v>
      </c>
      <c r="H135" s="7" t="s">
        <v>62</v>
      </c>
      <c r="I135" s="7" t="s">
        <v>66</v>
      </c>
    </row>
    <row r="136" spans="1:9" ht="14.25" customHeight="1" x14ac:dyDescent="0.3">
      <c r="A136" s="7" t="s">
        <v>923</v>
      </c>
      <c r="B136" s="7">
        <v>2003</v>
      </c>
      <c r="C136" s="7" t="s">
        <v>168</v>
      </c>
      <c r="D136" s="7">
        <v>30</v>
      </c>
      <c r="E136" s="7">
        <v>0</v>
      </c>
      <c r="F136" s="7">
        <v>1635.73</v>
      </c>
      <c r="G136" s="7" t="s">
        <v>62</v>
      </c>
      <c r="H136" s="7" t="s">
        <v>64</v>
      </c>
      <c r="I136" s="7" t="s">
        <v>119</v>
      </c>
    </row>
    <row r="137" spans="1:9" ht="14.25" customHeight="1" x14ac:dyDescent="0.3">
      <c r="A137" s="7" t="s">
        <v>928</v>
      </c>
      <c r="B137" s="7">
        <v>2003</v>
      </c>
      <c r="C137" s="7" t="s">
        <v>93</v>
      </c>
      <c r="D137" s="7">
        <v>16</v>
      </c>
      <c r="E137" s="7">
        <v>0</v>
      </c>
      <c r="F137" s="7">
        <v>1639.56</v>
      </c>
      <c r="G137" s="7" t="s">
        <v>62</v>
      </c>
      <c r="H137" s="7" t="s">
        <v>62</v>
      </c>
      <c r="I137" s="7" t="s">
        <v>119</v>
      </c>
    </row>
    <row r="138" spans="1:9" ht="14.25" customHeight="1" x14ac:dyDescent="0.3">
      <c r="A138" s="7" t="s">
        <v>933</v>
      </c>
      <c r="B138" s="7">
        <v>2003</v>
      </c>
      <c r="C138" s="7" t="s">
        <v>195</v>
      </c>
      <c r="D138" s="7">
        <v>21</v>
      </c>
      <c r="E138" s="7">
        <v>0</v>
      </c>
      <c r="F138" s="7">
        <v>1639.56</v>
      </c>
      <c r="G138" s="7" t="s">
        <v>62</v>
      </c>
      <c r="H138" s="7" t="s">
        <v>62</v>
      </c>
      <c r="I138" s="7" t="s">
        <v>119</v>
      </c>
    </row>
    <row r="139" spans="1:9" ht="14.25" customHeight="1" x14ac:dyDescent="0.3">
      <c r="A139" s="7" t="s">
        <v>938</v>
      </c>
      <c r="B139" s="7">
        <v>2003</v>
      </c>
      <c r="C139" s="7" t="s">
        <v>168</v>
      </c>
      <c r="D139" s="7">
        <v>30</v>
      </c>
      <c r="E139" s="7">
        <v>0</v>
      </c>
      <c r="F139" s="7">
        <v>1646.43</v>
      </c>
      <c r="G139" s="7" t="s">
        <v>62</v>
      </c>
      <c r="H139" s="7" t="s">
        <v>75</v>
      </c>
      <c r="I139" s="7" t="s">
        <v>119</v>
      </c>
    </row>
    <row r="140" spans="1:9" ht="14.25" customHeight="1" x14ac:dyDescent="0.3">
      <c r="A140" s="7" t="s">
        <v>943</v>
      </c>
      <c r="B140" s="7">
        <v>2000</v>
      </c>
      <c r="C140" s="7" t="s">
        <v>203</v>
      </c>
      <c r="D140" s="7">
        <v>23</v>
      </c>
      <c r="E140" s="7">
        <v>0</v>
      </c>
      <c r="F140" s="7">
        <v>1665</v>
      </c>
      <c r="G140" s="7" t="s">
        <v>62</v>
      </c>
      <c r="H140" s="7" t="s">
        <v>62</v>
      </c>
      <c r="I140" s="7" t="s">
        <v>66</v>
      </c>
    </row>
    <row r="141" spans="1:9" ht="14.25" customHeight="1" x14ac:dyDescent="0.3">
      <c r="A141" s="7" t="s">
        <v>948</v>
      </c>
      <c r="B141" s="7">
        <v>2000</v>
      </c>
      <c r="C141" s="7" t="s">
        <v>83</v>
      </c>
      <c r="D141" s="7">
        <v>10</v>
      </c>
      <c r="E141" s="7">
        <v>0</v>
      </c>
      <c r="F141" s="7">
        <v>1674.63</v>
      </c>
      <c r="G141" s="7" t="s">
        <v>62</v>
      </c>
      <c r="H141" s="7" t="s">
        <v>62</v>
      </c>
      <c r="I141" s="7" t="s">
        <v>66</v>
      </c>
    </row>
    <row r="142" spans="1:9" ht="14.25" customHeight="1" x14ac:dyDescent="0.3">
      <c r="A142" s="7" t="s">
        <v>953</v>
      </c>
      <c r="B142" s="7">
        <v>2000</v>
      </c>
      <c r="C142" s="7" t="s">
        <v>203</v>
      </c>
      <c r="D142" s="7">
        <v>21</v>
      </c>
      <c r="E142" s="7">
        <v>0</v>
      </c>
      <c r="F142" s="7">
        <v>1682.6</v>
      </c>
      <c r="G142" s="7" t="s">
        <v>62</v>
      </c>
      <c r="H142" s="7" t="s">
        <v>62</v>
      </c>
      <c r="I142" s="7" t="s">
        <v>241</v>
      </c>
    </row>
    <row r="143" spans="1:9" ht="14.25" customHeight="1" x14ac:dyDescent="0.3">
      <c r="A143" s="7" t="s">
        <v>959</v>
      </c>
      <c r="B143" s="7">
        <v>2004</v>
      </c>
      <c r="C143" s="7" t="s">
        <v>72</v>
      </c>
      <c r="D143" s="7">
        <v>17</v>
      </c>
      <c r="E143" s="7">
        <v>0</v>
      </c>
      <c r="F143" s="7">
        <v>1694.8</v>
      </c>
      <c r="G143" s="7" t="s">
        <v>62</v>
      </c>
      <c r="H143" s="7" t="s">
        <v>62</v>
      </c>
      <c r="I143" s="7" t="s">
        <v>964</v>
      </c>
    </row>
    <row r="144" spans="1:9" ht="14.25" customHeight="1" x14ac:dyDescent="0.3">
      <c r="A144" s="7" t="s">
        <v>966</v>
      </c>
      <c r="B144" s="7">
        <v>2004</v>
      </c>
      <c r="C144" s="7" t="s">
        <v>168</v>
      </c>
      <c r="D144" s="7">
        <v>10</v>
      </c>
      <c r="E144" s="7">
        <v>0</v>
      </c>
      <c r="F144" s="7">
        <v>1702.46</v>
      </c>
      <c r="G144" s="7" t="s">
        <v>62</v>
      </c>
      <c r="H144" s="7" t="s">
        <v>64</v>
      </c>
      <c r="I144" s="7" t="s">
        <v>972</v>
      </c>
    </row>
    <row r="145" spans="1:9" ht="14.25" customHeight="1" x14ac:dyDescent="0.3">
      <c r="A145" s="7" t="s">
        <v>974</v>
      </c>
      <c r="B145" s="7">
        <v>2004</v>
      </c>
      <c r="C145" s="7" t="s">
        <v>72</v>
      </c>
      <c r="D145" s="7">
        <v>7</v>
      </c>
      <c r="E145" s="7">
        <v>0</v>
      </c>
      <c r="F145" s="7">
        <v>1704.57</v>
      </c>
      <c r="G145" s="7" t="s">
        <v>62</v>
      </c>
      <c r="H145" s="7" t="s">
        <v>75</v>
      </c>
      <c r="I145" s="7" t="s">
        <v>979</v>
      </c>
    </row>
    <row r="146" spans="1:9" ht="14.25" customHeight="1" x14ac:dyDescent="0.3">
      <c r="A146" s="7" t="s">
        <v>981</v>
      </c>
      <c r="B146" s="7">
        <v>2004</v>
      </c>
      <c r="C146" s="7" t="s">
        <v>168</v>
      </c>
      <c r="D146" s="7">
        <v>14</v>
      </c>
      <c r="E146" s="7">
        <v>0</v>
      </c>
      <c r="F146" s="7">
        <v>1704.7</v>
      </c>
      <c r="G146" s="7" t="s">
        <v>62</v>
      </c>
      <c r="H146" s="7" t="s">
        <v>64</v>
      </c>
      <c r="I146" s="7" t="s">
        <v>985</v>
      </c>
    </row>
    <row r="147" spans="1:9" ht="14.25" customHeight="1" x14ac:dyDescent="0.3">
      <c r="A147" s="7" t="s">
        <v>986</v>
      </c>
      <c r="B147" s="7">
        <v>2004</v>
      </c>
      <c r="C147" s="7" t="s">
        <v>168</v>
      </c>
      <c r="D147" s="7">
        <v>6</v>
      </c>
      <c r="E147" s="7">
        <v>0</v>
      </c>
      <c r="F147" s="7">
        <v>1705.62</v>
      </c>
      <c r="G147" s="7" t="s">
        <v>62</v>
      </c>
      <c r="H147" s="7" t="s">
        <v>62</v>
      </c>
      <c r="I147" s="7" t="s">
        <v>964</v>
      </c>
    </row>
    <row r="148" spans="1:9" ht="14.25" customHeight="1" x14ac:dyDescent="0.3">
      <c r="A148" s="7" t="s">
        <v>989</v>
      </c>
      <c r="B148" s="7">
        <v>2004</v>
      </c>
      <c r="C148" s="7" t="s">
        <v>203</v>
      </c>
      <c r="D148" s="7">
        <v>17</v>
      </c>
      <c r="E148" s="7">
        <v>0</v>
      </c>
      <c r="F148" s="7">
        <v>1708</v>
      </c>
      <c r="G148" s="7" t="s">
        <v>64</v>
      </c>
      <c r="H148" s="7" t="s">
        <v>62</v>
      </c>
      <c r="I148" s="7" t="s">
        <v>979</v>
      </c>
    </row>
    <row r="149" spans="1:9" ht="14.25" customHeight="1" x14ac:dyDescent="0.3">
      <c r="A149" s="7" t="s">
        <v>994</v>
      </c>
      <c r="B149" s="7">
        <v>2004</v>
      </c>
      <c r="C149" s="7" t="s">
        <v>168</v>
      </c>
      <c r="D149" s="7">
        <v>12</v>
      </c>
      <c r="E149" s="7">
        <v>0</v>
      </c>
      <c r="F149" s="7">
        <v>1708.93</v>
      </c>
      <c r="G149" s="7" t="s">
        <v>64</v>
      </c>
      <c r="H149" s="7" t="s">
        <v>75</v>
      </c>
      <c r="I149" s="7" t="s">
        <v>972</v>
      </c>
    </row>
    <row r="150" spans="1:9" ht="14.25" customHeight="1" x14ac:dyDescent="0.3">
      <c r="A150" s="7" t="s">
        <v>995</v>
      </c>
      <c r="B150" s="7">
        <v>2004</v>
      </c>
      <c r="C150" s="7" t="s">
        <v>93</v>
      </c>
      <c r="D150" s="7">
        <v>19</v>
      </c>
      <c r="E150" s="7">
        <v>1</v>
      </c>
      <c r="F150" s="7">
        <v>1711.03</v>
      </c>
      <c r="G150" s="7" t="s">
        <v>64</v>
      </c>
      <c r="H150" s="7" t="s">
        <v>64</v>
      </c>
      <c r="I150" s="7" t="s">
        <v>66</v>
      </c>
    </row>
    <row r="151" spans="1:9" ht="14.25" customHeight="1" x14ac:dyDescent="0.3">
      <c r="A151" s="7" t="s">
        <v>999</v>
      </c>
      <c r="B151" s="7">
        <v>2004</v>
      </c>
      <c r="C151" s="7" t="s">
        <v>93</v>
      </c>
      <c r="D151" s="7">
        <v>21</v>
      </c>
      <c r="E151" s="7">
        <v>0</v>
      </c>
      <c r="F151" s="7">
        <v>1712.23</v>
      </c>
      <c r="G151" s="7" t="s">
        <v>64</v>
      </c>
      <c r="H151" s="7" t="s">
        <v>75</v>
      </c>
      <c r="I151" s="7" t="s">
        <v>979</v>
      </c>
    </row>
    <row r="152" spans="1:9" ht="14.25" customHeight="1" x14ac:dyDescent="0.3">
      <c r="A152" s="7" t="s">
        <v>1004</v>
      </c>
      <c r="B152" s="7">
        <v>2004</v>
      </c>
      <c r="C152" s="7" t="s">
        <v>83</v>
      </c>
      <c r="D152" s="7">
        <v>10</v>
      </c>
      <c r="E152" s="7">
        <v>1</v>
      </c>
      <c r="F152" s="7">
        <v>1719.44</v>
      </c>
      <c r="G152" s="7" t="s">
        <v>64</v>
      </c>
      <c r="H152" s="7" t="s">
        <v>64</v>
      </c>
      <c r="I152" s="7" t="s">
        <v>66</v>
      </c>
    </row>
    <row r="153" spans="1:9" ht="14.25" customHeight="1" x14ac:dyDescent="0.3">
      <c r="A153" s="7" t="s">
        <v>1008</v>
      </c>
      <c r="B153" s="7">
        <v>2004</v>
      </c>
      <c r="C153" s="7" t="s">
        <v>93</v>
      </c>
      <c r="D153" s="7">
        <v>11</v>
      </c>
      <c r="E153" s="7">
        <v>1</v>
      </c>
      <c r="F153" s="7">
        <v>1720.35</v>
      </c>
      <c r="G153" s="7" t="s">
        <v>64</v>
      </c>
      <c r="H153" s="7" t="s">
        <v>64</v>
      </c>
      <c r="I153" s="7" t="s">
        <v>66</v>
      </c>
    </row>
    <row r="154" spans="1:9" ht="14.25" customHeight="1" x14ac:dyDescent="0.3">
      <c r="A154" s="7" t="s">
        <v>1013</v>
      </c>
      <c r="B154" s="7">
        <v>2004</v>
      </c>
      <c r="C154" s="7" t="s">
        <v>203</v>
      </c>
      <c r="D154" s="7">
        <v>21</v>
      </c>
      <c r="E154" s="7">
        <v>1</v>
      </c>
      <c r="F154" s="7">
        <v>1725.55</v>
      </c>
      <c r="G154" s="7" t="s">
        <v>64</v>
      </c>
      <c r="H154" s="7" t="s">
        <v>62</v>
      </c>
      <c r="I154" s="7" t="s">
        <v>66</v>
      </c>
    </row>
    <row r="155" spans="1:9" ht="14.25" customHeight="1" x14ac:dyDescent="0.3">
      <c r="A155" s="7" t="s">
        <v>1018</v>
      </c>
      <c r="B155" s="7">
        <v>2004</v>
      </c>
      <c r="C155" s="7" t="s">
        <v>93</v>
      </c>
      <c r="D155" s="7">
        <v>9</v>
      </c>
      <c r="E155" s="7">
        <v>1</v>
      </c>
      <c r="F155" s="7">
        <v>1727.54</v>
      </c>
      <c r="G155" s="7" t="s">
        <v>64</v>
      </c>
      <c r="H155" s="7" t="s">
        <v>75</v>
      </c>
      <c r="I155" s="7" t="s">
        <v>66</v>
      </c>
    </row>
    <row r="156" spans="1:9" ht="14.25" customHeight="1" x14ac:dyDescent="0.3">
      <c r="A156" s="7" t="s">
        <v>1022</v>
      </c>
      <c r="B156" s="7">
        <v>2003</v>
      </c>
      <c r="C156" s="7" t="s">
        <v>72</v>
      </c>
      <c r="D156" s="7">
        <v>21</v>
      </c>
      <c r="E156" s="7">
        <v>0</v>
      </c>
      <c r="F156" s="7">
        <v>1727.79</v>
      </c>
      <c r="G156" s="7" t="s">
        <v>64</v>
      </c>
      <c r="H156" s="7" t="s">
        <v>64</v>
      </c>
      <c r="I156" s="7" t="s">
        <v>241</v>
      </c>
    </row>
    <row r="157" spans="1:9" ht="14.25" customHeight="1" x14ac:dyDescent="0.3">
      <c r="A157" s="7" t="s">
        <v>1026</v>
      </c>
      <c r="B157" s="7">
        <v>2003</v>
      </c>
      <c r="C157" s="7" t="s">
        <v>93</v>
      </c>
      <c r="D157" s="7">
        <v>1</v>
      </c>
      <c r="E157" s="7">
        <v>0</v>
      </c>
      <c r="F157" s="7">
        <v>1728.9</v>
      </c>
      <c r="G157" s="7" t="s">
        <v>64</v>
      </c>
      <c r="H157" s="7" t="s">
        <v>62</v>
      </c>
      <c r="I157" s="7" t="s">
        <v>241</v>
      </c>
    </row>
    <row r="158" spans="1:9" ht="14.25" customHeight="1" x14ac:dyDescent="0.3">
      <c r="A158" s="7" t="s">
        <v>1029</v>
      </c>
      <c r="B158" s="7">
        <v>2003</v>
      </c>
      <c r="C158" s="7" t="s">
        <v>72</v>
      </c>
      <c r="D158" s="7">
        <v>9</v>
      </c>
      <c r="E158" s="7">
        <v>0</v>
      </c>
      <c r="F158" s="7">
        <v>1731.68</v>
      </c>
      <c r="G158" s="7" t="s">
        <v>64</v>
      </c>
      <c r="H158" s="7" t="s">
        <v>62</v>
      </c>
      <c r="I158" s="7" t="s">
        <v>241</v>
      </c>
    </row>
    <row r="159" spans="1:9" ht="14.25" customHeight="1" x14ac:dyDescent="0.3">
      <c r="A159" s="7" t="s">
        <v>1034</v>
      </c>
      <c r="B159" s="7">
        <v>2003</v>
      </c>
      <c r="C159" s="7" t="s">
        <v>72</v>
      </c>
      <c r="D159" s="7">
        <v>14</v>
      </c>
      <c r="E159" s="7">
        <v>0</v>
      </c>
      <c r="F159" s="7">
        <v>1737.38</v>
      </c>
      <c r="G159" s="7" t="s">
        <v>64</v>
      </c>
      <c r="H159" s="7" t="s">
        <v>62</v>
      </c>
      <c r="I159" s="7" t="s">
        <v>241</v>
      </c>
    </row>
    <row r="160" spans="1:9" ht="14.25" customHeight="1" x14ac:dyDescent="0.3">
      <c r="A160" s="7" t="s">
        <v>1039</v>
      </c>
      <c r="B160" s="7">
        <v>2003</v>
      </c>
      <c r="C160" s="7" t="s">
        <v>59</v>
      </c>
      <c r="D160" s="7">
        <v>25</v>
      </c>
      <c r="E160" s="7">
        <v>0</v>
      </c>
      <c r="F160" s="7">
        <v>1743.21</v>
      </c>
      <c r="G160" s="7" t="s">
        <v>64</v>
      </c>
      <c r="H160" s="7" t="s">
        <v>75</v>
      </c>
      <c r="I160" s="7" t="s">
        <v>241</v>
      </c>
    </row>
    <row r="161" spans="1:9" ht="14.25" customHeight="1" x14ac:dyDescent="0.3">
      <c r="A161" s="7" t="s">
        <v>1046</v>
      </c>
      <c r="B161" s="7">
        <v>2003</v>
      </c>
      <c r="C161" s="7" t="s">
        <v>59</v>
      </c>
      <c r="D161" s="7">
        <v>28</v>
      </c>
      <c r="E161" s="7">
        <v>0</v>
      </c>
      <c r="F161" s="7">
        <v>1744.47</v>
      </c>
      <c r="G161" s="7" t="s">
        <v>64</v>
      </c>
      <c r="H161" s="7" t="s">
        <v>75</v>
      </c>
      <c r="I161" s="7" t="s">
        <v>241</v>
      </c>
    </row>
    <row r="162" spans="1:9" ht="14.25" customHeight="1" x14ac:dyDescent="0.3">
      <c r="A162" s="7" t="s">
        <v>1049</v>
      </c>
      <c r="B162" s="7">
        <v>2003</v>
      </c>
      <c r="C162" s="7" t="s">
        <v>93</v>
      </c>
      <c r="D162" s="7">
        <v>26</v>
      </c>
      <c r="E162" s="7">
        <v>0</v>
      </c>
      <c r="F162" s="7">
        <v>1748.77</v>
      </c>
      <c r="G162" s="7" t="s">
        <v>64</v>
      </c>
      <c r="H162" s="7" t="s">
        <v>75</v>
      </c>
      <c r="I162" s="7" t="s">
        <v>241</v>
      </c>
    </row>
    <row r="163" spans="1:9" ht="14.25" customHeight="1" x14ac:dyDescent="0.3">
      <c r="A163" s="7" t="s">
        <v>1051</v>
      </c>
      <c r="B163" s="7">
        <v>1998</v>
      </c>
      <c r="C163" s="7" t="s">
        <v>203</v>
      </c>
      <c r="D163" s="7">
        <v>7</v>
      </c>
      <c r="E163" s="7">
        <v>0</v>
      </c>
      <c r="F163" s="7">
        <v>1756.6</v>
      </c>
      <c r="G163" s="7" t="s">
        <v>64</v>
      </c>
      <c r="H163" s="7" t="s">
        <v>64</v>
      </c>
      <c r="I163" s="7" t="s">
        <v>66</v>
      </c>
    </row>
    <row r="164" spans="1:9" ht="14.25" customHeight="1" x14ac:dyDescent="0.3">
      <c r="A164" s="7" t="s">
        <v>1055</v>
      </c>
      <c r="B164" s="7">
        <v>2003</v>
      </c>
      <c r="C164" s="7" t="s">
        <v>72</v>
      </c>
      <c r="D164" s="7">
        <v>19</v>
      </c>
      <c r="E164" s="7">
        <v>0</v>
      </c>
      <c r="F164" s="7">
        <v>1759.34</v>
      </c>
      <c r="G164" s="7" t="s">
        <v>64</v>
      </c>
      <c r="H164" s="7" t="s">
        <v>75</v>
      </c>
      <c r="I164" s="7" t="s">
        <v>241</v>
      </c>
    </row>
    <row r="165" spans="1:9" ht="14.25" customHeight="1" x14ac:dyDescent="0.3">
      <c r="A165" s="7" t="s">
        <v>1060</v>
      </c>
      <c r="B165" s="7">
        <v>2002</v>
      </c>
      <c r="C165" s="7" t="s">
        <v>168</v>
      </c>
      <c r="D165" s="7">
        <v>13</v>
      </c>
      <c r="E165" s="7">
        <v>0</v>
      </c>
      <c r="F165" s="7">
        <v>1769.53</v>
      </c>
      <c r="G165" s="7" t="s">
        <v>64</v>
      </c>
      <c r="H165" s="7" t="s">
        <v>64</v>
      </c>
      <c r="I165" s="7" t="s">
        <v>119</v>
      </c>
    </row>
    <row r="166" spans="1:9" ht="14.25" customHeight="1" x14ac:dyDescent="0.3">
      <c r="A166" s="7" t="s">
        <v>1065</v>
      </c>
      <c r="B166" s="7">
        <v>1999</v>
      </c>
      <c r="C166" s="7" t="s">
        <v>93</v>
      </c>
      <c r="D166" s="7">
        <v>25</v>
      </c>
      <c r="E166" s="7">
        <v>0</v>
      </c>
      <c r="F166" s="7">
        <v>1815.88</v>
      </c>
      <c r="G166" s="7" t="s">
        <v>64</v>
      </c>
      <c r="H166" s="7" t="s">
        <v>64</v>
      </c>
      <c r="I166" s="7" t="s">
        <v>66</v>
      </c>
    </row>
    <row r="167" spans="1:9" ht="14.25" customHeight="1" x14ac:dyDescent="0.3">
      <c r="A167" s="7" t="s">
        <v>1069</v>
      </c>
      <c r="B167" s="7">
        <v>2004</v>
      </c>
      <c r="C167" s="7" t="s">
        <v>195</v>
      </c>
      <c r="D167" s="7">
        <v>19</v>
      </c>
      <c r="E167" s="7">
        <v>0</v>
      </c>
      <c r="F167" s="7">
        <v>1822.54</v>
      </c>
      <c r="G167" s="7" t="s">
        <v>64</v>
      </c>
      <c r="H167" s="7" t="s">
        <v>75</v>
      </c>
      <c r="I167" s="7" t="s">
        <v>119</v>
      </c>
    </row>
    <row r="168" spans="1:9" ht="14.25" customHeight="1" x14ac:dyDescent="0.3">
      <c r="A168" s="7" t="s">
        <v>1073</v>
      </c>
      <c r="B168" s="7">
        <v>1999</v>
      </c>
      <c r="C168" s="7" t="s">
        <v>72</v>
      </c>
      <c r="D168" s="7">
        <v>17</v>
      </c>
      <c r="E168" s="7">
        <v>0</v>
      </c>
      <c r="F168" s="7">
        <v>1824.29</v>
      </c>
      <c r="G168" s="7" t="s">
        <v>64</v>
      </c>
      <c r="H168" s="7" t="s">
        <v>64</v>
      </c>
      <c r="I168" s="7" t="s">
        <v>66</v>
      </c>
    </row>
    <row r="169" spans="1:9" ht="14.25" customHeight="1" x14ac:dyDescent="0.3">
      <c r="A169" s="7" t="s">
        <v>1078</v>
      </c>
      <c r="B169" s="7">
        <v>1999</v>
      </c>
      <c r="C169" s="7" t="s">
        <v>203</v>
      </c>
      <c r="D169" s="7">
        <v>1</v>
      </c>
      <c r="E169" s="7">
        <v>0</v>
      </c>
      <c r="F169" s="7">
        <v>1826.84</v>
      </c>
      <c r="G169" s="7" t="s">
        <v>64</v>
      </c>
      <c r="H169" s="7" t="s">
        <v>62</v>
      </c>
      <c r="I169" s="7" t="s">
        <v>241</v>
      </c>
    </row>
    <row r="170" spans="1:9" ht="14.25" customHeight="1" x14ac:dyDescent="0.3">
      <c r="A170" s="7" t="s">
        <v>1082</v>
      </c>
      <c r="B170" s="7">
        <v>2003</v>
      </c>
      <c r="C170" s="7" t="s">
        <v>195</v>
      </c>
      <c r="D170" s="7">
        <v>11</v>
      </c>
      <c r="E170" s="7">
        <v>1</v>
      </c>
      <c r="F170" s="7">
        <v>1832.09</v>
      </c>
      <c r="G170" s="7" t="s">
        <v>64</v>
      </c>
      <c r="H170" s="7" t="s">
        <v>64</v>
      </c>
      <c r="I170" s="7" t="s">
        <v>241</v>
      </c>
    </row>
    <row r="171" spans="1:9" ht="14.25" customHeight="1" x14ac:dyDescent="0.3">
      <c r="A171" s="7" t="s">
        <v>1087</v>
      </c>
      <c r="B171" s="7">
        <v>2003</v>
      </c>
      <c r="C171" s="7" t="s">
        <v>195</v>
      </c>
      <c r="D171" s="7">
        <v>4</v>
      </c>
      <c r="E171" s="7">
        <v>1</v>
      </c>
      <c r="F171" s="7">
        <v>1837.24</v>
      </c>
      <c r="G171" s="7" t="s">
        <v>64</v>
      </c>
      <c r="H171" s="7" t="s">
        <v>62</v>
      </c>
      <c r="I171" s="7" t="s">
        <v>241</v>
      </c>
    </row>
    <row r="172" spans="1:9" ht="14.25" customHeight="1" x14ac:dyDescent="0.3">
      <c r="A172" s="7" t="s">
        <v>1091</v>
      </c>
      <c r="B172" s="7">
        <v>1999</v>
      </c>
      <c r="C172" s="7" t="s">
        <v>168</v>
      </c>
      <c r="D172" s="7">
        <v>12</v>
      </c>
      <c r="E172" s="7">
        <v>0</v>
      </c>
      <c r="F172" s="7">
        <v>1837.28</v>
      </c>
      <c r="G172" s="7" t="s">
        <v>64</v>
      </c>
      <c r="H172" s="7" t="s">
        <v>62</v>
      </c>
      <c r="I172" s="7" t="s">
        <v>66</v>
      </c>
    </row>
    <row r="173" spans="1:9" ht="14.25" customHeight="1" x14ac:dyDescent="0.3">
      <c r="A173" s="7" t="s">
        <v>1096</v>
      </c>
      <c r="B173" s="7">
        <v>2003</v>
      </c>
      <c r="C173" s="7" t="s">
        <v>59</v>
      </c>
      <c r="D173" s="7">
        <v>20</v>
      </c>
      <c r="E173" s="7">
        <v>1</v>
      </c>
      <c r="F173" s="7">
        <v>1842.52</v>
      </c>
      <c r="G173" s="7" t="s">
        <v>64</v>
      </c>
      <c r="H173" s="7" t="s">
        <v>62</v>
      </c>
      <c r="I173" s="7" t="s">
        <v>241</v>
      </c>
    </row>
    <row r="174" spans="1:9" ht="14.25" customHeight="1" x14ac:dyDescent="0.3">
      <c r="A174" s="7" t="s">
        <v>1100</v>
      </c>
      <c r="B174" s="7">
        <v>1994</v>
      </c>
      <c r="C174" s="7" t="s">
        <v>168</v>
      </c>
      <c r="D174" s="7">
        <v>6</v>
      </c>
      <c r="E174" s="7">
        <v>0</v>
      </c>
      <c r="F174" s="7">
        <v>1850.55</v>
      </c>
      <c r="G174" s="7" t="s">
        <v>64</v>
      </c>
      <c r="H174" s="7" t="s">
        <v>62</v>
      </c>
      <c r="I174" s="7" t="s">
        <v>119</v>
      </c>
    </row>
    <row r="175" spans="1:9" ht="14.25" customHeight="1" x14ac:dyDescent="0.3">
      <c r="A175" s="7" t="s">
        <v>1104</v>
      </c>
      <c r="B175" s="7">
        <v>2004</v>
      </c>
      <c r="C175" s="7" t="s">
        <v>168</v>
      </c>
      <c r="D175" s="7">
        <v>27</v>
      </c>
      <c r="E175" s="7">
        <v>0</v>
      </c>
      <c r="F175" s="7">
        <v>1863.45</v>
      </c>
      <c r="G175" s="7" t="s">
        <v>64</v>
      </c>
      <c r="H175" s="7" t="s">
        <v>75</v>
      </c>
      <c r="I175" s="7" t="s">
        <v>1108</v>
      </c>
    </row>
    <row r="176" spans="1:9" ht="14.25" customHeight="1" x14ac:dyDescent="0.3">
      <c r="A176" s="7" t="s">
        <v>1110</v>
      </c>
      <c r="B176" s="7">
        <v>1996</v>
      </c>
      <c r="C176" s="7" t="s">
        <v>59</v>
      </c>
      <c r="D176" s="7">
        <v>2</v>
      </c>
      <c r="E176" s="7">
        <v>0</v>
      </c>
      <c r="F176" s="7">
        <v>1865.98</v>
      </c>
      <c r="G176" s="7" t="s">
        <v>64</v>
      </c>
      <c r="H176" s="7" t="s">
        <v>64</v>
      </c>
      <c r="I176" s="7" t="s">
        <v>119</v>
      </c>
    </row>
    <row r="177" spans="1:9" ht="14.25" customHeight="1" x14ac:dyDescent="0.3">
      <c r="A177" s="7" t="s">
        <v>1114</v>
      </c>
      <c r="B177" s="7">
        <v>2002</v>
      </c>
      <c r="C177" s="7" t="s">
        <v>93</v>
      </c>
      <c r="D177" s="7">
        <v>22</v>
      </c>
      <c r="E177" s="7">
        <v>0</v>
      </c>
      <c r="F177" s="7">
        <v>1875.34</v>
      </c>
      <c r="G177" s="7" t="s">
        <v>64</v>
      </c>
      <c r="H177" s="7" t="s">
        <v>62</v>
      </c>
      <c r="I177" s="7" t="s">
        <v>241</v>
      </c>
    </row>
    <row r="178" spans="1:9" ht="14.25" customHeight="1" x14ac:dyDescent="0.3">
      <c r="A178" s="7" t="s">
        <v>1119</v>
      </c>
      <c r="B178" s="7">
        <v>2002</v>
      </c>
      <c r="C178" s="7" t="s">
        <v>203</v>
      </c>
      <c r="D178" s="7">
        <v>29</v>
      </c>
      <c r="E178" s="7">
        <v>0</v>
      </c>
      <c r="F178" s="7">
        <v>1877.93</v>
      </c>
      <c r="G178" s="7" t="s">
        <v>64</v>
      </c>
      <c r="H178" s="7" t="s">
        <v>75</v>
      </c>
      <c r="I178" s="7" t="s">
        <v>66</v>
      </c>
    </row>
    <row r="179" spans="1:9" ht="14.25" customHeight="1" x14ac:dyDescent="0.3">
      <c r="A179" s="7" t="s">
        <v>1123</v>
      </c>
      <c r="B179" s="7">
        <v>2002</v>
      </c>
      <c r="C179" s="7" t="s">
        <v>195</v>
      </c>
      <c r="D179" s="7">
        <v>29</v>
      </c>
      <c r="E179" s="7">
        <v>0</v>
      </c>
      <c r="F179" s="7">
        <v>1880.07</v>
      </c>
      <c r="G179" s="7" t="s">
        <v>64</v>
      </c>
      <c r="H179" s="7" t="s">
        <v>62</v>
      </c>
      <c r="I179" s="7" t="s">
        <v>66</v>
      </c>
    </row>
    <row r="180" spans="1:9" ht="14.25" customHeight="1" x14ac:dyDescent="0.3">
      <c r="A180" s="7" t="s">
        <v>1126</v>
      </c>
      <c r="B180" s="7">
        <v>2002</v>
      </c>
      <c r="C180" s="7" t="s">
        <v>195</v>
      </c>
      <c r="D180" s="7">
        <v>21</v>
      </c>
      <c r="E180" s="7">
        <v>0</v>
      </c>
      <c r="F180" s="7">
        <v>1880.49</v>
      </c>
      <c r="G180" s="7" t="s">
        <v>64</v>
      </c>
      <c r="H180" s="7" t="s">
        <v>75</v>
      </c>
      <c r="I180" s="7" t="s">
        <v>241</v>
      </c>
    </row>
    <row r="181" spans="1:9" ht="14.25" customHeight="1" x14ac:dyDescent="0.3">
      <c r="A181" s="7" t="s">
        <v>1131</v>
      </c>
      <c r="B181" s="7">
        <v>2001</v>
      </c>
      <c r="C181" s="7" t="s">
        <v>195</v>
      </c>
      <c r="D181" s="7">
        <v>10</v>
      </c>
      <c r="E181" s="7">
        <v>0</v>
      </c>
      <c r="F181" s="7">
        <v>1906.36</v>
      </c>
      <c r="G181" s="7" t="s">
        <v>64</v>
      </c>
      <c r="H181" s="7" t="s">
        <v>75</v>
      </c>
      <c r="I181" s="7" t="s">
        <v>119</v>
      </c>
    </row>
    <row r="182" spans="1:9" ht="14.25" customHeight="1" x14ac:dyDescent="0.3">
      <c r="A182" s="7" t="s">
        <v>1136</v>
      </c>
      <c r="B182" s="7">
        <v>1994</v>
      </c>
      <c r="C182" s="7" t="s">
        <v>203</v>
      </c>
      <c r="D182" s="7">
        <v>6</v>
      </c>
      <c r="E182" s="7">
        <v>0</v>
      </c>
      <c r="F182" s="7">
        <v>1908.9</v>
      </c>
      <c r="G182" s="7" t="s">
        <v>64</v>
      </c>
      <c r="H182" s="7" t="s">
        <v>64</v>
      </c>
      <c r="I182" s="7" t="s">
        <v>66</v>
      </c>
    </row>
    <row r="183" spans="1:9" ht="14.25" customHeight="1" x14ac:dyDescent="0.3">
      <c r="A183" s="7" t="s">
        <v>1139</v>
      </c>
      <c r="B183" s="7">
        <v>2001</v>
      </c>
      <c r="C183" s="7" t="s">
        <v>195</v>
      </c>
      <c r="D183" s="7">
        <v>3</v>
      </c>
      <c r="E183" s="7">
        <v>0</v>
      </c>
      <c r="F183" s="7">
        <v>1909.53</v>
      </c>
      <c r="G183" s="7" t="s">
        <v>64</v>
      </c>
      <c r="H183" s="7" t="s">
        <v>64</v>
      </c>
      <c r="I183" s="7" t="s">
        <v>119</v>
      </c>
    </row>
    <row r="184" spans="1:9" ht="14.25" customHeight="1" x14ac:dyDescent="0.3">
      <c r="A184" s="7" t="s">
        <v>1143</v>
      </c>
      <c r="B184" s="7">
        <v>2001</v>
      </c>
      <c r="C184" s="7" t="s">
        <v>168</v>
      </c>
      <c r="D184" s="7">
        <v>9</v>
      </c>
      <c r="E184" s="7">
        <v>0</v>
      </c>
      <c r="F184" s="7">
        <v>1917.32</v>
      </c>
      <c r="G184" s="7" t="s">
        <v>64</v>
      </c>
      <c r="H184" s="7" t="s">
        <v>62</v>
      </c>
      <c r="I184" s="7" t="s">
        <v>119</v>
      </c>
    </row>
    <row r="185" spans="1:9" ht="14.25" customHeight="1" x14ac:dyDescent="0.3">
      <c r="A185" s="7" t="s">
        <v>1147</v>
      </c>
      <c r="B185" s="7">
        <v>2002</v>
      </c>
      <c r="C185" s="7" t="s">
        <v>93</v>
      </c>
      <c r="D185" s="7">
        <v>7</v>
      </c>
      <c r="E185" s="7">
        <v>1</v>
      </c>
      <c r="F185" s="7">
        <v>1964.78</v>
      </c>
      <c r="G185" s="7" t="s">
        <v>64</v>
      </c>
      <c r="H185" s="7" t="s">
        <v>75</v>
      </c>
      <c r="I185" s="7" t="s">
        <v>241</v>
      </c>
    </row>
    <row r="186" spans="1:9" ht="14.25" customHeight="1" x14ac:dyDescent="0.3">
      <c r="A186" s="7" t="s">
        <v>1152</v>
      </c>
      <c r="B186" s="7">
        <v>2002</v>
      </c>
      <c r="C186" s="7" t="s">
        <v>59</v>
      </c>
      <c r="D186" s="7">
        <v>29</v>
      </c>
      <c r="E186" s="7">
        <v>0</v>
      </c>
      <c r="F186" s="7">
        <v>1967.02</v>
      </c>
      <c r="G186" s="7" t="s">
        <v>64</v>
      </c>
      <c r="H186" s="7" t="s">
        <v>62</v>
      </c>
      <c r="I186" s="7" t="s">
        <v>979</v>
      </c>
    </row>
    <row r="187" spans="1:9" ht="14.25" customHeight="1" x14ac:dyDescent="0.3">
      <c r="A187" s="7" t="s">
        <v>1155</v>
      </c>
      <c r="B187" s="7">
        <v>1998</v>
      </c>
      <c r="C187" s="7" t="s">
        <v>93</v>
      </c>
      <c r="D187" s="7">
        <v>28</v>
      </c>
      <c r="E187" s="7">
        <v>0</v>
      </c>
      <c r="F187" s="7">
        <v>1969.61</v>
      </c>
      <c r="G187" s="7" t="s">
        <v>64</v>
      </c>
      <c r="H187" s="7" t="s">
        <v>64</v>
      </c>
      <c r="I187" s="7" t="s">
        <v>241</v>
      </c>
    </row>
    <row r="188" spans="1:9" ht="14.25" customHeight="1" x14ac:dyDescent="0.3">
      <c r="A188" s="7" t="s">
        <v>1158</v>
      </c>
      <c r="B188" s="7">
        <v>1998</v>
      </c>
      <c r="C188" s="7" t="s">
        <v>203</v>
      </c>
      <c r="D188" s="7">
        <v>5</v>
      </c>
      <c r="E188" s="7">
        <v>0</v>
      </c>
      <c r="F188" s="7">
        <v>1972.95</v>
      </c>
      <c r="G188" s="7" t="s">
        <v>64</v>
      </c>
      <c r="H188" s="7" t="s">
        <v>75</v>
      </c>
      <c r="I188" s="7" t="s">
        <v>241</v>
      </c>
    </row>
    <row r="189" spans="1:9" ht="14.25" customHeight="1" x14ac:dyDescent="0.3">
      <c r="A189" s="7" t="s">
        <v>1162</v>
      </c>
      <c r="B189" s="7">
        <v>1998</v>
      </c>
      <c r="C189" s="7" t="s">
        <v>93</v>
      </c>
      <c r="D189" s="7">
        <v>29</v>
      </c>
      <c r="E189" s="7">
        <v>0</v>
      </c>
      <c r="F189" s="7">
        <v>1977.82</v>
      </c>
      <c r="G189" s="7" t="s">
        <v>64</v>
      </c>
      <c r="H189" s="7" t="s">
        <v>75</v>
      </c>
      <c r="I189" s="7" t="s">
        <v>241</v>
      </c>
    </row>
    <row r="190" spans="1:9" ht="14.25" customHeight="1" x14ac:dyDescent="0.3">
      <c r="A190" s="7" t="s">
        <v>1166</v>
      </c>
      <c r="B190" s="7">
        <v>2002</v>
      </c>
      <c r="C190" s="7" t="s">
        <v>59</v>
      </c>
      <c r="D190" s="7">
        <v>16</v>
      </c>
      <c r="E190" s="7">
        <v>1</v>
      </c>
      <c r="F190" s="7">
        <v>1980.07</v>
      </c>
      <c r="G190" s="7" t="s">
        <v>64</v>
      </c>
      <c r="H190" s="7" t="s">
        <v>64</v>
      </c>
      <c r="I190" s="7" t="s">
        <v>241</v>
      </c>
    </row>
    <row r="191" spans="1:9" ht="14.25" customHeight="1" x14ac:dyDescent="0.3">
      <c r="A191" s="7" t="s">
        <v>1169</v>
      </c>
      <c r="B191" s="7">
        <v>1998</v>
      </c>
      <c r="C191" s="7" t="s">
        <v>168</v>
      </c>
      <c r="D191" s="7">
        <v>29</v>
      </c>
      <c r="E191" s="7">
        <v>0</v>
      </c>
      <c r="F191" s="7">
        <v>1981.58</v>
      </c>
      <c r="G191" s="7" t="s">
        <v>64</v>
      </c>
      <c r="H191" s="7" t="s">
        <v>75</v>
      </c>
      <c r="I191" s="7" t="s">
        <v>66</v>
      </c>
    </row>
    <row r="192" spans="1:9" ht="14.25" customHeight="1" x14ac:dyDescent="0.3">
      <c r="A192" s="7" t="s">
        <v>1172</v>
      </c>
      <c r="B192" s="7">
        <v>2002</v>
      </c>
      <c r="C192" s="7" t="s">
        <v>93</v>
      </c>
      <c r="D192" s="7">
        <v>29</v>
      </c>
      <c r="E192" s="7">
        <v>0</v>
      </c>
      <c r="F192" s="7">
        <v>1984.45</v>
      </c>
      <c r="G192" s="7" t="s">
        <v>64</v>
      </c>
      <c r="H192" s="7" t="s">
        <v>64</v>
      </c>
      <c r="I192" s="7" t="s">
        <v>979</v>
      </c>
    </row>
    <row r="193" spans="1:9" ht="14.25" customHeight="1" x14ac:dyDescent="0.3">
      <c r="A193" s="7" t="s">
        <v>1175</v>
      </c>
      <c r="B193" s="7">
        <v>1998</v>
      </c>
      <c r="C193" s="7" t="s">
        <v>93</v>
      </c>
      <c r="D193" s="7">
        <v>14</v>
      </c>
      <c r="E193" s="7">
        <v>0</v>
      </c>
      <c r="F193" s="7">
        <v>1986.93</v>
      </c>
      <c r="G193" s="7" t="s">
        <v>64</v>
      </c>
      <c r="H193" s="7" t="s">
        <v>62</v>
      </c>
      <c r="I193" s="7" t="s">
        <v>66</v>
      </c>
    </row>
    <row r="194" spans="1:9" ht="14.25" customHeight="1" x14ac:dyDescent="0.3">
      <c r="A194" s="7" t="s">
        <v>1180</v>
      </c>
      <c r="B194" s="7">
        <v>2001</v>
      </c>
      <c r="C194" s="7" t="s">
        <v>195</v>
      </c>
      <c r="D194" s="7">
        <v>14</v>
      </c>
      <c r="E194" s="7">
        <v>0</v>
      </c>
      <c r="F194" s="7">
        <v>2007.95</v>
      </c>
      <c r="G194" s="7" t="s">
        <v>64</v>
      </c>
      <c r="H194" s="7" t="s">
        <v>62</v>
      </c>
      <c r="I194" s="7" t="s">
        <v>241</v>
      </c>
    </row>
    <row r="195" spans="1:9" ht="14.25" customHeight="1" x14ac:dyDescent="0.3">
      <c r="A195" s="7" t="s">
        <v>1183</v>
      </c>
      <c r="B195" s="7">
        <v>2001</v>
      </c>
      <c r="C195" s="7" t="s">
        <v>59</v>
      </c>
      <c r="D195" s="7">
        <v>1</v>
      </c>
      <c r="E195" s="7">
        <v>0</v>
      </c>
      <c r="F195" s="7">
        <v>2020.18</v>
      </c>
      <c r="G195" s="7" t="s">
        <v>64</v>
      </c>
      <c r="H195" s="7" t="s">
        <v>75</v>
      </c>
      <c r="I195" s="7" t="s">
        <v>241</v>
      </c>
    </row>
    <row r="196" spans="1:9" ht="14.25" customHeight="1" x14ac:dyDescent="0.3">
      <c r="A196" s="7" t="s">
        <v>1186</v>
      </c>
      <c r="B196" s="7">
        <v>2001</v>
      </c>
      <c r="C196" s="7" t="s">
        <v>93</v>
      </c>
      <c r="D196" s="7">
        <v>6</v>
      </c>
      <c r="E196" s="7">
        <v>0</v>
      </c>
      <c r="F196" s="7">
        <v>2020.55</v>
      </c>
      <c r="G196" s="7" t="s">
        <v>64</v>
      </c>
      <c r="H196" s="7" t="s">
        <v>62</v>
      </c>
      <c r="I196" s="7" t="s">
        <v>66</v>
      </c>
    </row>
    <row r="197" spans="1:9" ht="14.25" customHeight="1" x14ac:dyDescent="0.3">
      <c r="A197" s="7" t="s">
        <v>1189</v>
      </c>
      <c r="B197" s="7">
        <v>2001</v>
      </c>
      <c r="C197" s="7" t="s">
        <v>195</v>
      </c>
      <c r="D197" s="7">
        <v>4</v>
      </c>
      <c r="E197" s="7">
        <v>0</v>
      </c>
      <c r="F197" s="7">
        <v>2026.97</v>
      </c>
      <c r="G197" s="7" t="s">
        <v>64</v>
      </c>
      <c r="H197" s="7" t="s">
        <v>62</v>
      </c>
      <c r="I197" s="7" t="s">
        <v>66</v>
      </c>
    </row>
    <row r="198" spans="1:9" ht="14.25" customHeight="1" x14ac:dyDescent="0.3">
      <c r="A198" s="7" t="s">
        <v>1192</v>
      </c>
      <c r="B198" s="7">
        <v>2000</v>
      </c>
      <c r="C198" s="7" t="s">
        <v>93</v>
      </c>
      <c r="D198" s="7">
        <v>2</v>
      </c>
      <c r="E198" s="7">
        <v>0</v>
      </c>
      <c r="F198" s="7">
        <v>2045.69</v>
      </c>
      <c r="G198" s="7" t="s">
        <v>64</v>
      </c>
      <c r="H198" s="7" t="s">
        <v>64</v>
      </c>
      <c r="I198" s="7" t="s">
        <v>119</v>
      </c>
    </row>
    <row r="199" spans="1:9" ht="14.25" customHeight="1" x14ac:dyDescent="0.3">
      <c r="A199" s="7" t="s">
        <v>1195</v>
      </c>
      <c r="B199" s="7">
        <v>2000</v>
      </c>
      <c r="C199" s="7" t="s">
        <v>59</v>
      </c>
      <c r="D199" s="7">
        <v>26</v>
      </c>
      <c r="E199" s="7">
        <v>0</v>
      </c>
      <c r="F199" s="7">
        <v>2055.3200000000002</v>
      </c>
      <c r="G199" s="7" t="s">
        <v>64</v>
      </c>
      <c r="H199" s="7" t="s">
        <v>64</v>
      </c>
      <c r="I199" s="7" t="s">
        <v>119</v>
      </c>
    </row>
    <row r="200" spans="1:9" ht="14.25" customHeight="1" x14ac:dyDescent="0.3">
      <c r="A200" s="7" t="s">
        <v>1198</v>
      </c>
      <c r="B200" s="7">
        <v>2004</v>
      </c>
      <c r="C200" s="7" t="s">
        <v>83</v>
      </c>
      <c r="D200" s="7">
        <v>12</v>
      </c>
      <c r="E200" s="7">
        <v>0</v>
      </c>
      <c r="F200" s="7">
        <v>2094.1</v>
      </c>
      <c r="G200" s="7" t="s">
        <v>64</v>
      </c>
      <c r="H200" s="7" t="s">
        <v>62</v>
      </c>
      <c r="I200" s="7" t="s">
        <v>1108</v>
      </c>
    </row>
    <row r="201" spans="1:9" ht="14.25" customHeight="1" x14ac:dyDescent="0.3">
      <c r="A201" s="7" t="s">
        <v>1201</v>
      </c>
      <c r="B201" s="7">
        <v>2001</v>
      </c>
      <c r="C201" s="7" t="s">
        <v>195</v>
      </c>
      <c r="D201" s="7">
        <v>14</v>
      </c>
      <c r="E201" s="7">
        <v>0</v>
      </c>
      <c r="F201" s="7">
        <v>2102.2600000000002</v>
      </c>
      <c r="G201" s="7" t="s">
        <v>64</v>
      </c>
      <c r="H201" s="7" t="s">
        <v>62</v>
      </c>
      <c r="I201" s="7" t="s">
        <v>972</v>
      </c>
    </row>
    <row r="202" spans="1:9" ht="14.25" customHeight="1" x14ac:dyDescent="0.3">
      <c r="A202" s="7" t="s">
        <v>1204</v>
      </c>
      <c r="B202" s="7">
        <v>2001</v>
      </c>
      <c r="C202" s="7" t="s">
        <v>83</v>
      </c>
      <c r="D202" s="7">
        <v>22</v>
      </c>
      <c r="E202" s="7">
        <v>1</v>
      </c>
      <c r="F202" s="7">
        <v>2103.08</v>
      </c>
      <c r="G202" s="7" t="s">
        <v>64</v>
      </c>
      <c r="H202" s="7" t="s">
        <v>62</v>
      </c>
      <c r="I202" s="7" t="s">
        <v>241</v>
      </c>
    </row>
    <row r="203" spans="1:9" ht="14.25" customHeight="1" x14ac:dyDescent="0.3">
      <c r="A203" s="7" t="s">
        <v>1207</v>
      </c>
      <c r="B203" s="7">
        <v>2001</v>
      </c>
      <c r="C203" s="7" t="s">
        <v>72</v>
      </c>
      <c r="D203" s="7">
        <v>28</v>
      </c>
      <c r="E203" s="7">
        <v>0</v>
      </c>
      <c r="F203" s="7">
        <v>2104.11</v>
      </c>
      <c r="G203" s="7" t="s">
        <v>62</v>
      </c>
      <c r="H203" s="7" t="s">
        <v>75</v>
      </c>
      <c r="I203" s="7" t="s">
        <v>979</v>
      </c>
    </row>
    <row r="204" spans="1:9" ht="14.25" customHeight="1" x14ac:dyDescent="0.3">
      <c r="A204" s="7" t="s">
        <v>1212</v>
      </c>
      <c r="B204" s="7">
        <v>1989</v>
      </c>
      <c r="C204" s="7" t="s">
        <v>59</v>
      </c>
      <c r="D204" s="7">
        <v>21</v>
      </c>
      <c r="E204" s="7">
        <v>3</v>
      </c>
      <c r="F204" s="7">
        <v>2106.2600000000002</v>
      </c>
      <c r="G204" s="7" t="s">
        <v>62</v>
      </c>
      <c r="H204" s="7" t="s">
        <v>62</v>
      </c>
      <c r="I204" s="7" t="s">
        <v>66</v>
      </c>
    </row>
    <row r="205" spans="1:9" ht="14.25" customHeight="1" x14ac:dyDescent="0.3">
      <c r="A205" s="7" t="s">
        <v>1215</v>
      </c>
      <c r="B205" s="7">
        <v>2003</v>
      </c>
      <c r="C205" s="7" t="s">
        <v>93</v>
      </c>
      <c r="D205" s="7">
        <v>30</v>
      </c>
      <c r="E205" s="7">
        <v>0</v>
      </c>
      <c r="F205" s="7">
        <v>2117.34</v>
      </c>
      <c r="G205" s="7" t="s">
        <v>62</v>
      </c>
      <c r="H205" s="7" t="s">
        <v>64</v>
      </c>
      <c r="I205" s="7" t="s">
        <v>119</v>
      </c>
    </row>
    <row r="206" spans="1:9" ht="14.25" customHeight="1" x14ac:dyDescent="0.3">
      <c r="A206" s="7" t="s">
        <v>1219</v>
      </c>
      <c r="B206" s="7">
        <v>2004</v>
      </c>
      <c r="C206" s="7" t="s">
        <v>72</v>
      </c>
      <c r="D206" s="7">
        <v>4</v>
      </c>
      <c r="E206" s="7">
        <v>0</v>
      </c>
      <c r="F206" s="7">
        <v>2118.61</v>
      </c>
      <c r="G206" s="7" t="s">
        <v>62</v>
      </c>
      <c r="H206" s="7" t="s">
        <v>75</v>
      </c>
      <c r="I206" s="7" t="s">
        <v>119</v>
      </c>
    </row>
    <row r="207" spans="1:9" ht="14.25" customHeight="1" x14ac:dyDescent="0.3">
      <c r="A207" s="7" t="s">
        <v>1223</v>
      </c>
      <c r="B207" s="7">
        <v>2003</v>
      </c>
      <c r="C207" s="7" t="s">
        <v>195</v>
      </c>
      <c r="D207" s="7">
        <v>30</v>
      </c>
      <c r="E207" s="7">
        <v>0</v>
      </c>
      <c r="F207" s="7">
        <v>2128.4299999999998</v>
      </c>
      <c r="G207" s="7" t="s">
        <v>62</v>
      </c>
      <c r="H207" s="7" t="s">
        <v>75</v>
      </c>
      <c r="I207" s="7" t="s">
        <v>119</v>
      </c>
    </row>
    <row r="208" spans="1:9" ht="14.25" customHeight="1" x14ac:dyDescent="0.3">
      <c r="A208" s="7" t="s">
        <v>1226</v>
      </c>
      <c r="B208" s="7">
        <v>2003</v>
      </c>
      <c r="C208" s="7" t="s">
        <v>168</v>
      </c>
      <c r="D208" s="7">
        <v>22</v>
      </c>
      <c r="E208" s="7">
        <v>0</v>
      </c>
      <c r="F208" s="7">
        <v>2130.6799999999998</v>
      </c>
      <c r="G208" s="7" t="s">
        <v>62</v>
      </c>
      <c r="H208" s="7" t="s">
        <v>64</v>
      </c>
      <c r="I208" s="7" t="s">
        <v>119</v>
      </c>
    </row>
    <row r="209" spans="1:9" ht="14.25" customHeight="1" x14ac:dyDescent="0.3">
      <c r="A209" s="7" t="s">
        <v>1229</v>
      </c>
      <c r="B209" s="7">
        <v>2003</v>
      </c>
      <c r="C209" s="7" t="s">
        <v>93</v>
      </c>
      <c r="D209" s="7">
        <v>1</v>
      </c>
      <c r="E209" s="7">
        <v>0</v>
      </c>
      <c r="F209" s="7">
        <v>2134.9</v>
      </c>
      <c r="G209" s="7" t="s">
        <v>62</v>
      </c>
      <c r="H209" s="7" t="s">
        <v>64</v>
      </c>
      <c r="I209" s="7" t="s">
        <v>119</v>
      </c>
    </row>
    <row r="210" spans="1:9" ht="14.25" customHeight="1" x14ac:dyDescent="0.3">
      <c r="A210" s="7" t="s">
        <v>1232</v>
      </c>
      <c r="B210" s="7">
        <v>2003</v>
      </c>
      <c r="C210" s="7" t="s">
        <v>93</v>
      </c>
      <c r="D210" s="7">
        <v>26</v>
      </c>
      <c r="E210" s="7">
        <v>0</v>
      </c>
      <c r="F210" s="7">
        <v>2136.88</v>
      </c>
      <c r="G210" s="7" t="s">
        <v>62</v>
      </c>
      <c r="H210" s="7" t="s">
        <v>62</v>
      </c>
      <c r="I210" s="7" t="s">
        <v>119</v>
      </c>
    </row>
    <row r="211" spans="1:9" ht="14.25" customHeight="1" x14ac:dyDescent="0.3">
      <c r="A211" s="7" t="s">
        <v>1237</v>
      </c>
      <c r="B211" s="7">
        <v>1997</v>
      </c>
      <c r="C211" s="7" t="s">
        <v>93</v>
      </c>
      <c r="D211" s="7">
        <v>3</v>
      </c>
      <c r="E211" s="7">
        <v>0</v>
      </c>
      <c r="F211" s="7">
        <v>2137.65</v>
      </c>
      <c r="G211" s="7" t="s">
        <v>64</v>
      </c>
      <c r="H211" s="7" t="s">
        <v>75</v>
      </c>
      <c r="I211" s="7" t="s">
        <v>66</v>
      </c>
    </row>
    <row r="212" spans="1:9" ht="14.25" customHeight="1" x14ac:dyDescent="0.3">
      <c r="A212" s="7" t="s">
        <v>1242</v>
      </c>
      <c r="B212" s="7">
        <v>2003</v>
      </c>
      <c r="C212" s="7" t="s">
        <v>195</v>
      </c>
      <c r="D212" s="7">
        <v>19</v>
      </c>
      <c r="E212" s="7">
        <v>0</v>
      </c>
      <c r="F212" s="7">
        <v>2138.0700000000002</v>
      </c>
      <c r="G212" s="7" t="s">
        <v>62</v>
      </c>
      <c r="H212" s="7" t="s">
        <v>75</v>
      </c>
      <c r="I212" s="7" t="s">
        <v>119</v>
      </c>
    </row>
    <row r="213" spans="1:9" ht="14.25" customHeight="1" x14ac:dyDescent="0.3">
      <c r="A213" s="7" t="s">
        <v>1247</v>
      </c>
      <c r="B213" s="7">
        <v>2004</v>
      </c>
      <c r="C213" s="7" t="s">
        <v>203</v>
      </c>
      <c r="D213" s="7">
        <v>4</v>
      </c>
      <c r="E213" s="7">
        <v>0</v>
      </c>
      <c r="F213" s="7">
        <v>2144.85</v>
      </c>
      <c r="G213" s="7" t="s">
        <v>62</v>
      </c>
      <c r="H213" s="7" t="s">
        <v>75</v>
      </c>
      <c r="I213" s="7" t="s">
        <v>241</v>
      </c>
    </row>
    <row r="214" spans="1:9" ht="14.25" customHeight="1" x14ac:dyDescent="0.3">
      <c r="A214" s="7" t="s">
        <v>1250</v>
      </c>
      <c r="B214" s="7">
        <v>2000</v>
      </c>
      <c r="C214" s="7" t="s">
        <v>168</v>
      </c>
      <c r="D214" s="7">
        <v>27</v>
      </c>
      <c r="E214" s="7">
        <v>0</v>
      </c>
      <c r="F214" s="7">
        <v>2150.4699999999998</v>
      </c>
      <c r="G214" s="7" t="s">
        <v>62</v>
      </c>
      <c r="H214" s="7" t="s">
        <v>64</v>
      </c>
      <c r="I214" s="7" t="s">
        <v>241</v>
      </c>
    </row>
    <row r="215" spans="1:9" ht="14.25" customHeight="1" x14ac:dyDescent="0.3">
      <c r="A215" s="7" t="s">
        <v>1253</v>
      </c>
      <c r="B215" s="7">
        <v>2000</v>
      </c>
      <c r="C215" s="7" t="s">
        <v>203</v>
      </c>
      <c r="D215" s="7">
        <v>22</v>
      </c>
      <c r="E215" s="7">
        <v>0</v>
      </c>
      <c r="F215" s="7">
        <v>2154.36</v>
      </c>
      <c r="G215" s="7" t="s">
        <v>62</v>
      </c>
      <c r="H215" s="7" t="s">
        <v>62</v>
      </c>
      <c r="I215" s="7" t="s">
        <v>241</v>
      </c>
    </row>
    <row r="216" spans="1:9" ht="14.25" customHeight="1" x14ac:dyDescent="0.3">
      <c r="A216" s="7" t="s">
        <v>1256</v>
      </c>
      <c r="B216" s="7">
        <v>2000</v>
      </c>
      <c r="C216" s="7" t="s">
        <v>72</v>
      </c>
      <c r="D216" s="7">
        <v>29</v>
      </c>
      <c r="E216" s="7">
        <v>0</v>
      </c>
      <c r="F216" s="7">
        <v>2155.6799999999998</v>
      </c>
      <c r="G216" s="7" t="s">
        <v>62</v>
      </c>
      <c r="H216" s="7" t="s">
        <v>64</v>
      </c>
      <c r="I216" s="7" t="s">
        <v>66</v>
      </c>
    </row>
    <row r="217" spans="1:9" ht="14.25" customHeight="1" x14ac:dyDescent="0.3">
      <c r="A217" s="7" t="s">
        <v>1261</v>
      </c>
      <c r="B217" s="7">
        <v>2000</v>
      </c>
      <c r="C217" s="7" t="s">
        <v>168</v>
      </c>
      <c r="D217" s="7">
        <v>10</v>
      </c>
      <c r="E217" s="7">
        <v>0</v>
      </c>
      <c r="F217" s="7">
        <v>2156.75</v>
      </c>
      <c r="G217" s="7" t="s">
        <v>62</v>
      </c>
      <c r="H217" s="7" t="s">
        <v>62</v>
      </c>
      <c r="I217" s="7" t="s">
        <v>66</v>
      </c>
    </row>
    <row r="218" spans="1:9" ht="14.25" customHeight="1" x14ac:dyDescent="0.3">
      <c r="A218" s="7" t="s">
        <v>1266</v>
      </c>
      <c r="B218" s="7">
        <v>2000</v>
      </c>
      <c r="C218" s="7" t="s">
        <v>195</v>
      </c>
      <c r="D218" s="7">
        <v>23</v>
      </c>
      <c r="E218" s="7">
        <v>0</v>
      </c>
      <c r="F218" s="7">
        <v>2166.73</v>
      </c>
      <c r="G218" s="7" t="s">
        <v>62</v>
      </c>
      <c r="H218" s="7" t="s">
        <v>62</v>
      </c>
      <c r="I218" s="7" t="s">
        <v>241</v>
      </c>
    </row>
    <row r="219" spans="1:9" ht="14.25" customHeight="1" x14ac:dyDescent="0.3">
      <c r="A219" s="7" t="s">
        <v>1270</v>
      </c>
      <c r="B219" s="7">
        <v>1994</v>
      </c>
      <c r="C219" s="7" t="s">
        <v>93</v>
      </c>
      <c r="D219" s="7">
        <v>27</v>
      </c>
      <c r="E219" s="7">
        <v>0</v>
      </c>
      <c r="F219" s="7">
        <v>2170.08</v>
      </c>
      <c r="G219" s="7" t="s">
        <v>62</v>
      </c>
      <c r="H219" s="7" t="s">
        <v>62</v>
      </c>
      <c r="I219" s="7" t="s">
        <v>66</v>
      </c>
    </row>
    <row r="220" spans="1:9" ht="14.25" customHeight="1" x14ac:dyDescent="0.3">
      <c r="A220" s="7" t="s">
        <v>1274</v>
      </c>
      <c r="B220" s="7">
        <v>1991</v>
      </c>
      <c r="C220" s="7" t="s">
        <v>168</v>
      </c>
      <c r="D220" s="7">
        <v>16</v>
      </c>
      <c r="E220" s="7">
        <v>3</v>
      </c>
      <c r="F220" s="7">
        <v>2193.1999999999998</v>
      </c>
      <c r="G220" s="7" t="s">
        <v>62</v>
      </c>
      <c r="H220" s="7" t="s">
        <v>62</v>
      </c>
      <c r="I220" s="7" t="s">
        <v>119</v>
      </c>
    </row>
    <row r="221" spans="1:9" ht="14.25" customHeight="1" x14ac:dyDescent="0.3">
      <c r="A221" s="7" t="s">
        <v>1277</v>
      </c>
      <c r="B221" s="7">
        <v>2004</v>
      </c>
      <c r="C221" s="7" t="s">
        <v>168</v>
      </c>
      <c r="D221" s="7">
        <v>7</v>
      </c>
      <c r="E221" s="7">
        <v>0</v>
      </c>
      <c r="F221" s="7">
        <v>2196.4699999999998</v>
      </c>
      <c r="G221" s="7" t="s">
        <v>62</v>
      </c>
      <c r="H221" s="7" t="s">
        <v>64</v>
      </c>
      <c r="I221" s="7" t="s">
        <v>1280</v>
      </c>
    </row>
    <row r="222" spans="1:9" ht="14.25" customHeight="1" x14ac:dyDescent="0.3">
      <c r="A222" s="7" t="s">
        <v>1282</v>
      </c>
      <c r="B222" s="7">
        <v>2004</v>
      </c>
      <c r="C222" s="7" t="s">
        <v>93</v>
      </c>
      <c r="D222" s="7">
        <v>3</v>
      </c>
      <c r="E222" s="7">
        <v>0</v>
      </c>
      <c r="F222" s="7">
        <v>2198.19</v>
      </c>
      <c r="G222" s="7" t="s">
        <v>62</v>
      </c>
      <c r="H222" s="7" t="s">
        <v>75</v>
      </c>
      <c r="I222" s="7" t="s">
        <v>1285</v>
      </c>
    </row>
    <row r="223" spans="1:9" ht="14.25" customHeight="1" x14ac:dyDescent="0.3">
      <c r="A223" s="7" t="s">
        <v>1287</v>
      </c>
      <c r="B223" s="7">
        <v>2004</v>
      </c>
      <c r="C223" s="7" t="s">
        <v>93</v>
      </c>
      <c r="D223" s="7">
        <v>12</v>
      </c>
      <c r="E223" s="7">
        <v>0</v>
      </c>
      <c r="F223" s="7">
        <v>2200.83</v>
      </c>
      <c r="G223" s="7" t="s">
        <v>62</v>
      </c>
      <c r="H223" s="7" t="s">
        <v>62</v>
      </c>
      <c r="I223" s="7" t="s">
        <v>1280</v>
      </c>
    </row>
    <row r="224" spans="1:9" ht="14.25" customHeight="1" x14ac:dyDescent="0.3">
      <c r="A224" s="7" t="s">
        <v>1292</v>
      </c>
      <c r="B224" s="7">
        <v>2004</v>
      </c>
      <c r="C224" s="7" t="s">
        <v>59</v>
      </c>
      <c r="D224" s="7">
        <v>27</v>
      </c>
      <c r="E224" s="7">
        <v>1</v>
      </c>
      <c r="F224" s="7">
        <v>2201.1</v>
      </c>
      <c r="G224" s="7" t="s">
        <v>62</v>
      </c>
      <c r="H224" s="7" t="s">
        <v>64</v>
      </c>
      <c r="I224" s="7" t="s">
        <v>66</v>
      </c>
    </row>
    <row r="225" spans="1:9" ht="14.25" customHeight="1" x14ac:dyDescent="0.3">
      <c r="A225" s="7" t="s">
        <v>1295</v>
      </c>
      <c r="B225" s="7">
        <v>2004</v>
      </c>
      <c r="C225" s="7" t="s">
        <v>195</v>
      </c>
      <c r="D225" s="7">
        <v>6</v>
      </c>
      <c r="E225" s="7">
        <v>0</v>
      </c>
      <c r="F225" s="7">
        <v>2203.4699999999998</v>
      </c>
      <c r="G225" s="7" t="s">
        <v>62</v>
      </c>
      <c r="H225" s="7" t="s">
        <v>62</v>
      </c>
      <c r="I225" s="7" t="s">
        <v>1280</v>
      </c>
    </row>
    <row r="226" spans="1:9" ht="14.25" customHeight="1" x14ac:dyDescent="0.3">
      <c r="A226" s="7" t="s">
        <v>1300</v>
      </c>
      <c r="B226" s="7">
        <v>2004</v>
      </c>
      <c r="C226" s="7" t="s">
        <v>203</v>
      </c>
      <c r="D226" s="7">
        <v>28</v>
      </c>
      <c r="E226" s="7">
        <v>0</v>
      </c>
      <c r="F226" s="7">
        <v>2203.7399999999998</v>
      </c>
      <c r="G226" s="7" t="s">
        <v>62</v>
      </c>
      <c r="H226" s="7" t="s">
        <v>62</v>
      </c>
      <c r="I226" s="7" t="s">
        <v>1280</v>
      </c>
    </row>
    <row r="227" spans="1:9" ht="14.25" customHeight="1" x14ac:dyDescent="0.3">
      <c r="A227" s="7" t="s">
        <v>1303</v>
      </c>
      <c r="B227" s="7">
        <v>2004</v>
      </c>
      <c r="C227" s="7" t="s">
        <v>72</v>
      </c>
      <c r="D227" s="7">
        <v>13</v>
      </c>
      <c r="E227" s="7">
        <v>0</v>
      </c>
      <c r="F227" s="7">
        <v>2205.98</v>
      </c>
      <c r="G227" s="7" t="s">
        <v>62</v>
      </c>
      <c r="H227" s="7" t="s">
        <v>64</v>
      </c>
      <c r="I227" s="7" t="s">
        <v>1280</v>
      </c>
    </row>
    <row r="228" spans="1:9" ht="14.25" customHeight="1" x14ac:dyDescent="0.3">
      <c r="A228" s="7" t="s">
        <v>1308</v>
      </c>
      <c r="B228" s="7">
        <v>2004</v>
      </c>
      <c r="C228" s="7" t="s">
        <v>195</v>
      </c>
      <c r="D228" s="7">
        <v>6</v>
      </c>
      <c r="E228" s="7">
        <v>0</v>
      </c>
      <c r="F228" s="7">
        <v>2207.6999999999998</v>
      </c>
      <c r="G228" s="7" t="s">
        <v>62</v>
      </c>
      <c r="H228" s="7" t="s">
        <v>62</v>
      </c>
      <c r="I228" s="7" t="s">
        <v>1280</v>
      </c>
    </row>
    <row r="229" spans="1:9" ht="14.25" customHeight="1" x14ac:dyDescent="0.3">
      <c r="A229" s="7" t="s">
        <v>1311</v>
      </c>
      <c r="B229" s="7">
        <v>2004</v>
      </c>
      <c r="C229" s="7" t="s">
        <v>59</v>
      </c>
      <c r="D229" s="7">
        <v>27</v>
      </c>
      <c r="E229" s="7">
        <v>0</v>
      </c>
      <c r="F229" s="7">
        <v>2211.13</v>
      </c>
      <c r="G229" s="7" t="s">
        <v>62</v>
      </c>
      <c r="H229" s="7" t="s">
        <v>62</v>
      </c>
      <c r="I229" s="7" t="s">
        <v>1280</v>
      </c>
    </row>
    <row r="230" spans="1:9" ht="14.25" customHeight="1" x14ac:dyDescent="0.3">
      <c r="A230" s="7" t="s">
        <v>1314</v>
      </c>
      <c r="B230" s="7">
        <v>1994</v>
      </c>
      <c r="C230" s="7" t="s">
        <v>72</v>
      </c>
      <c r="D230" s="7">
        <v>17</v>
      </c>
      <c r="E230" s="7">
        <v>0</v>
      </c>
      <c r="F230" s="7">
        <v>2213.21</v>
      </c>
      <c r="G230" s="7" t="s">
        <v>62</v>
      </c>
      <c r="H230" s="7" t="s">
        <v>62</v>
      </c>
      <c r="I230" s="7" t="s">
        <v>66</v>
      </c>
    </row>
    <row r="231" spans="1:9" ht="14.25" customHeight="1" x14ac:dyDescent="0.3">
      <c r="A231" s="7" t="s">
        <v>1319</v>
      </c>
      <c r="B231" s="7">
        <v>2004</v>
      </c>
      <c r="C231" s="7" t="s">
        <v>83</v>
      </c>
      <c r="D231" s="7">
        <v>13</v>
      </c>
      <c r="E231" s="7">
        <v>0</v>
      </c>
      <c r="F231" s="7">
        <v>2217.4699999999998</v>
      </c>
      <c r="G231" s="7" t="s">
        <v>62</v>
      </c>
      <c r="H231" s="7" t="s">
        <v>75</v>
      </c>
      <c r="I231" s="7" t="s">
        <v>1280</v>
      </c>
    </row>
    <row r="232" spans="1:9" ht="14.25" customHeight="1" x14ac:dyDescent="0.3">
      <c r="A232" s="7" t="s">
        <v>1322</v>
      </c>
      <c r="B232" s="7">
        <v>2004</v>
      </c>
      <c r="C232" s="7" t="s">
        <v>93</v>
      </c>
      <c r="D232" s="7">
        <v>25</v>
      </c>
      <c r="E232" s="7">
        <v>0</v>
      </c>
      <c r="F232" s="7">
        <v>2217.6</v>
      </c>
      <c r="G232" s="7" t="s">
        <v>62</v>
      </c>
      <c r="H232" s="7" t="s">
        <v>75</v>
      </c>
      <c r="I232" s="7" t="s">
        <v>1280</v>
      </c>
    </row>
    <row r="233" spans="1:9" ht="14.25" customHeight="1" x14ac:dyDescent="0.3">
      <c r="A233" s="7" t="s">
        <v>1327</v>
      </c>
      <c r="B233" s="7">
        <v>2004</v>
      </c>
      <c r="C233" s="7" t="s">
        <v>168</v>
      </c>
      <c r="D233" s="7">
        <v>12</v>
      </c>
      <c r="E233" s="7">
        <v>1</v>
      </c>
      <c r="F233" s="7">
        <v>2219.4499999999998</v>
      </c>
      <c r="G233" s="7" t="s">
        <v>62</v>
      </c>
      <c r="H233" s="7" t="s">
        <v>75</v>
      </c>
      <c r="I233" s="7" t="s">
        <v>66</v>
      </c>
    </row>
    <row r="234" spans="1:9" ht="14.25" customHeight="1" x14ac:dyDescent="0.3">
      <c r="A234" s="7" t="s">
        <v>1331</v>
      </c>
      <c r="B234" s="7">
        <v>2003</v>
      </c>
      <c r="C234" s="7" t="s">
        <v>168</v>
      </c>
      <c r="D234" s="7">
        <v>10</v>
      </c>
      <c r="E234" s="7">
        <v>1</v>
      </c>
      <c r="F234" s="7">
        <v>2221.56</v>
      </c>
      <c r="G234" s="7" t="s">
        <v>62</v>
      </c>
      <c r="H234" s="7" t="s">
        <v>64</v>
      </c>
      <c r="I234" s="7" t="s">
        <v>119</v>
      </c>
    </row>
    <row r="235" spans="1:9" ht="14.25" customHeight="1" x14ac:dyDescent="0.3">
      <c r="A235" s="7" t="s">
        <v>1335</v>
      </c>
      <c r="B235" s="7">
        <v>2000</v>
      </c>
      <c r="C235" s="7" t="s">
        <v>83</v>
      </c>
      <c r="D235" s="7">
        <v>30</v>
      </c>
      <c r="E235" s="7">
        <v>0</v>
      </c>
      <c r="F235" s="7">
        <v>2250.84</v>
      </c>
      <c r="G235" s="7" t="s">
        <v>62</v>
      </c>
      <c r="H235" s="7" t="s">
        <v>62</v>
      </c>
      <c r="I235" s="7" t="s">
        <v>985</v>
      </c>
    </row>
    <row r="236" spans="1:9" ht="14.25" customHeight="1" x14ac:dyDescent="0.3">
      <c r="A236" s="7" t="s">
        <v>1340</v>
      </c>
      <c r="B236" s="7">
        <v>2000</v>
      </c>
      <c r="C236" s="7" t="s">
        <v>168</v>
      </c>
      <c r="D236" s="7">
        <v>11</v>
      </c>
      <c r="E236" s="7">
        <v>0</v>
      </c>
      <c r="F236" s="7">
        <v>2254.8000000000002</v>
      </c>
      <c r="G236" s="7" t="s">
        <v>62</v>
      </c>
      <c r="H236" s="7" t="s">
        <v>64</v>
      </c>
      <c r="I236" s="7" t="s">
        <v>979</v>
      </c>
    </row>
    <row r="237" spans="1:9" ht="14.25" customHeight="1" x14ac:dyDescent="0.3">
      <c r="A237" s="7" t="s">
        <v>1345</v>
      </c>
      <c r="B237" s="7">
        <v>2002</v>
      </c>
      <c r="C237" s="7" t="s">
        <v>59</v>
      </c>
      <c r="D237" s="7">
        <v>15</v>
      </c>
      <c r="E237" s="7">
        <v>0</v>
      </c>
      <c r="F237" s="7">
        <v>2257.48</v>
      </c>
      <c r="G237" s="7" t="s">
        <v>62</v>
      </c>
      <c r="H237" s="7" t="s">
        <v>75</v>
      </c>
      <c r="I237" s="7" t="s">
        <v>119</v>
      </c>
    </row>
    <row r="238" spans="1:9" ht="14.25" customHeight="1" x14ac:dyDescent="0.3">
      <c r="A238" s="7" t="s">
        <v>1350</v>
      </c>
      <c r="B238" s="7">
        <v>2002</v>
      </c>
      <c r="C238" s="7" t="s">
        <v>72</v>
      </c>
      <c r="D238" s="7">
        <v>12</v>
      </c>
      <c r="E238" s="7">
        <v>0</v>
      </c>
      <c r="F238" s="7">
        <v>2261.5700000000002</v>
      </c>
      <c r="G238" s="7" t="s">
        <v>62</v>
      </c>
      <c r="H238" s="7" t="s">
        <v>75</v>
      </c>
      <c r="I238" s="7" t="s">
        <v>119</v>
      </c>
    </row>
    <row r="239" spans="1:9" ht="14.25" customHeight="1" x14ac:dyDescent="0.3">
      <c r="A239" s="7" t="s">
        <v>1355</v>
      </c>
      <c r="B239" s="7">
        <v>1991</v>
      </c>
      <c r="C239" s="7" t="s">
        <v>83</v>
      </c>
      <c r="D239" s="7">
        <v>16</v>
      </c>
      <c r="E239" s="7">
        <v>3</v>
      </c>
      <c r="F239" s="7">
        <v>2277.7199999999998</v>
      </c>
      <c r="G239" s="7" t="s">
        <v>62</v>
      </c>
      <c r="H239" s="7" t="s">
        <v>75</v>
      </c>
      <c r="I239" s="7" t="s">
        <v>66</v>
      </c>
    </row>
    <row r="240" spans="1:9" ht="14.25" customHeight="1" x14ac:dyDescent="0.3">
      <c r="A240" s="7" t="s">
        <v>1359</v>
      </c>
      <c r="B240" s="7">
        <v>1989</v>
      </c>
      <c r="C240" s="7" t="s">
        <v>203</v>
      </c>
      <c r="D240" s="7">
        <v>5</v>
      </c>
      <c r="E240" s="7">
        <v>3</v>
      </c>
      <c r="F240" s="7">
        <v>2295.2399999999998</v>
      </c>
      <c r="G240" s="7" t="s">
        <v>62</v>
      </c>
      <c r="H240" s="7" t="s">
        <v>75</v>
      </c>
      <c r="I240" s="7" t="s">
        <v>66</v>
      </c>
    </row>
    <row r="241" spans="1:9" ht="14.25" customHeight="1" x14ac:dyDescent="0.3">
      <c r="A241" s="7" t="s">
        <v>1363</v>
      </c>
      <c r="B241" s="7">
        <v>1996</v>
      </c>
      <c r="C241" s="7" t="s">
        <v>72</v>
      </c>
      <c r="D241" s="7">
        <v>28</v>
      </c>
      <c r="E241" s="7">
        <v>0</v>
      </c>
      <c r="F241" s="7">
        <v>2302.3000000000002</v>
      </c>
      <c r="G241" s="7" t="s">
        <v>75</v>
      </c>
      <c r="H241" s="7" t="s">
        <v>62</v>
      </c>
      <c r="I241" s="7" t="s">
        <v>241</v>
      </c>
    </row>
    <row r="242" spans="1:9" ht="14.25" customHeight="1" x14ac:dyDescent="0.3">
      <c r="A242" s="7" t="s">
        <v>1368</v>
      </c>
      <c r="B242" s="7">
        <v>2004</v>
      </c>
      <c r="C242" s="7" t="s">
        <v>93</v>
      </c>
      <c r="D242" s="7">
        <v>6</v>
      </c>
      <c r="E242" s="7">
        <v>2</v>
      </c>
      <c r="F242" s="7">
        <v>2304</v>
      </c>
      <c r="G242" s="7" t="s">
        <v>62</v>
      </c>
      <c r="H242" s="7" t="s">
        <v>64</v>
      </c>
      <c r="I242" s="7" t="s">
        <v>66</v>
      </c>
    </row>
    <row r="243" spans="1:9" ht="14.25" customHeight="1" x14ac:dyDescent="0.3">
      <c r="A243" s="7" t="s">
        <v>1372</v>
      </c>
      <c r="B243" s="7">
        <v>1996</v>
      </c>
      <c r="C243" s="7" t="s">
        <v>168</v>
      </c>
      <c r="D243" s="7">
        <v>17</v>
      </c>
      <c r="E243" s="7">
        <v>0</v>
      </c>
      <c r="F243" s="7">
        <v>2322.62</v>
      </c>
      <c r="G243" s="7" t="s">
        <v>62</v>
      </c>
      <c r="H243" s="7" t="s">
        <v>75</v>
      </c>
      <c r="I243" s="7" t="s">
        <v>66</v>
      </c>
    </row>
    <row r="244" spans="1:9" ht="14.25" customHeight="1" x14ac:dyDescent="0.3">
      <c r="A244" s="7" t="s">
        <v>1376</v>
      </c>
      <c r="B244" s="7">
        <v>2003</v>
      </c>
      <c r="C244" s="7" t="s">
        <v>72</v>
      </c>
      <c r="D244" s="7">
        <v>18</v>
      </c>
      <c r="E244" s="7">
        <v>1</v>
      </c>
      <c r="F244" s="7">
        <v>2331.52</v>
      </c>
      <c r="G244" s="7" t="s">
        <v>62</v>
      </c>
      <c r="H244" s="7" t="s">
        <v>64</v>
      </c>
      <c r="I244" s="7" t="s">
        <v>241</v>
      </c>
    </row>
    <row r="245" spans="1:9" ht="14.25" customHeight="1" x14ac:dyDescent="0.3">
      <c r="A245" s="7" t="s">
        <v>1381</v>
      </c>
      <c r="B245" s="7">
        <v>1998</v>
      </c>
      <c r="C245" s="7" t="s">
        <v>203</v>
      </c>
      <c r="D245" s="7">
        <v>21</v>
      </c>
      <c r="E245" s="7">
        <v>0</v>
      </c>
      <c r="F245" s="7">
        <v>2352.9699999999998</v>
      </c>
      <c r="G245" s="7" t="s">
        <v>64</v>
      </c>
      <c r="H245" s="7" t="s">
        <v>64</v>
      </c>
      <c r="I245" s="7" t="s">
        <v>119</v>
      </c>
    </row>
    <row r="246" spans="1:9" ht="14.25" customHeight="1" x14ac:dyDescent="0.3">
      <c r="A246" s="7" t="s">
        <v>1385</v>
      </c>
      <c r="B246" s="7">
        <v>2002</v>
      </c>
      <c r="C246" s="7" t="s">
        <v>72</v>
      </c>
      <c r="D246" s="7">
        <v>5</v>
      </c>
      <c r="E246" s="7">
        <v>1</v>
      </c>
      <c r="F246" s="7">
        <v>2362.23</v>
      </c>
      <c r="G246" s="7" t="s">
        <v>62</v>
      </c>
      <c r="H246" s="7" t="s">
        <v>75</v>
      </c>
      <c r="I246" s="7" t="s">
        <v>119</v>
      </c>
    </row>
    <row r="247" spans="1:9" ht="14.25" customHeight="1" x14ac:dyDescent="0.3">
      <c r="A247" s="7" t="s">
        <v>1389</v>
      </c>
      <c r="B247" s="7">
        <v>1988</v>
      </c>
      <c r="C247" s="7" t="s">
        <v>168</v>
      </c>
      <c r="D247" s="7">
        <v>12</v>
      </c>
      <c r="E247" s="7">
        <v>3</v>
      </c>
      <c r="F247" s="7">
        <v>2373.3000000000002</v>
      </c>
      <c r="G247" s="7" t="s">
        <v>62</v>
      </c>
      <c r="H247" s="7" t="s">
        <v>62</v>
      </c>
      <c r="I247" s="7" t="s">
        <v>66</v>
      </c>
    </row>
    <row r="248" spans="1:9" ht="14.25" customHeight="1" x14ac:dyDescent="0.3">
      <c r="A248" s="7" t="s">
        <v>1394</v>
      </c>
      <c r="B248" s="7">
        <v>1999</v>
      </c>
      <c r="C248" s="7" t="s">
        <v>168</v>
      </c>
      <c r="D248" s="7">
        <v>17</v>
      </c>
      <c r="E248" s="7">
        <v>0</v>
      </c>
      <c r="F248" s="7">
        <v>2395.17</v>
      </c>
      <c r="G248" s="7" t="s">
        <v>62</v>
      </c>
      <c r="H248" s="7" t="s">
        <v>75</v>
      </c>
      <c r="I248" s="7" t="s">
        <v>1397</v>
      </c>
    </row>
    <row r="249" spans="1:9" ht="14.25" customHeight="1" x14ac:dyDescent="0.3">
      <c r="A249" s="7" t="s">
        <v>1400</v>
      </c>
      <c r="B249" s="7">
        <v>1999</v>
      </c>
      <c r="C249" s="7" t="s">
        <v>195</v>
      </c>
      <c r="D249" s="7">
        <v>10</v>
      </c>
      <c r="E249" s="7">
        <v>0</v>
      </c>
      <c r="F249" s="7">
        <v>2396.1</v>
      </c>
      <c r="G249" s="7" t="s">
        <v>62</v>
      </c>
      <c r="H249" s="7" t="s">
        <v>75</v>
      </c>
      <c r="I249" s="7" t="s">
        <v>972</v>
      </c>
    </row>
    <row r="250" spans="1:9" ht="14.25" customHeight="1" x14ac:dyDescent="0.3">
      <c r="A250" s="7" t="s">
        <v>1405</v>
      </c>
      <c r="B250" s="7">
        <v>2001</v>
      </c>
      <c r="C250" s="7" t="s">
        <v>83</v>
      </c>
      <c r="D250" s="7">
        <v>3</v>
      </c>
      <c r="E250" s="7">
        <v>0</v>
      </c>
      <c r="F250" s="7">
        <v>2404.73</v>
      </c>
      <c r="G250" s="7" t="s">
        <v>62</v>
      </c>
      <c r="H250" s="7" t="s">
        <v>64</v>
      </c>
      <c r="I250" s="7" t="s">
        <v>119</v>
      </c>
    </row>
    <row r="251" spans="1:9" ht="14.25" customHeight="1" x14ac:dyDescent="0.3">
      <c r="A251" s="7" t="s">
        <v>1410</v>
      </c>
      <c r="B251" s="7">
        <v>1999</v>
      </c>
      <c r="C251" s="7" t="s">
        <v>72</v>
      </c>
      <c r="D251" s="7">
        <v>12</v>
      </c>
      <c r="E251" s="7">
        <v>1</v>
      </c>
      <c r="F251" s="7">
        <v>2416.96</v>
      </c>
      <c r="G251" s="7" t="s">
        <v>62</v>
      </c>
      <c r="H251" s="7" t="s">
        <v>62</v>
      </c>
      <c r="I251" s="7" t="s">
        <v>241</v>
      </c>
    </row>
    <row r="252" spans="1:9" ht="14.25" customHeight="1" x14ac:dyDescent="0.3">
      <c r="A252" s="7" t="s">
        <v>1429</v>
      </c>
      <c r="B252" s="7">
        <v>1999</v>
      </c>
      <c r="C252" s="7" t="s">
        <v>72</v>
      </c>
      <c r="D252" s="7">
        <v>21</v>
      </c>
      <c r="E252" s="7">
        <v>1</v>
      </c>
      <c r="F252" s="7">
        <v>2438.06</v>
      </c>
      <c r="G252" s="7" t="s">
        <v>62</v>
      </c>
      <c r="H252" s="7" t="s">
        <v>62</v>
      </c>
      <c r="I252" s="7" t="s">
        <v>66</v>
      </c>
    </row>
    <row r="253" spans="1:9" ht="14.25" customHeight="1" x14ac:dyDescent="0.3">
      <c r="A253" s="7" t="s">
        <v>1434</v>
      </c>
      <c r="B253" s="7">
        <v>2002</v>
      </c>
      <c r="C253" s="7" t="s">
        <v>59</v>
      </c>
      <c r="D253" s="7">
        <v>29</v>
      </c>
      <c r="E253" s="7">
        <v>0</v>
      </c>
      <c r="F253" s="7">
        <v>2457.21</v>
      </c>
      <c r="G253" s="7" t="s">
        <v>62</v>
      </c>
      <c r="H253" s="7" t="s">
        <v>75</v>
      </c>
      <c r="I253" s="7" t="s">
        <v>1280</v>
      </c>
    </row>
    <row r="254" spans="1:9" ht="14.25" customHeight="1" x14ac:dyDescent="0.3">
      <c r="A254" s="7" t="s">
        <v>1441</v>
      </c>
      <c r="B254" s="7">
        <v>1998</v>
      </c>
      <c r="C254" s="7" t="s">
        <v>72</v>
      </c>
      <c r="D254" s="7">
        <v>19</v>
      </c>
      <c r="E254" s="7">
        <v>0</v>
      </c>
      <c r="F254" s="7">
        <v>2457.5</v>
      </c>
      <c r="G254" s="7" t="s">
        <v>62</v>
      </c>
      <c r="H254" s="7" t="s">
        <v>75</v>
      </c>
      <c r="I254" s="7" t="s">
        <v>241</v>
      </c>
    </row>
    <row r="255" spans="1:9" ht="14.25" customHeight="1" x14ac:dyDescent="0.3">
      <c r="A255" s="7" t="s">
        <v>1444</v>
      </c>
      <c r="B255" s="7">
        <v>2002</v>
      </c>
      <c r="C255" s="7" t="s">
        <v>59</v>
      </c>
      <c r="D255" s="7">
        <v>11</v>
      </c>
      <c r="E255" s="7">
        <v>0</v>
      </c>
      <c r="F255" s="7">
        <v>2459.7199999999998</v>
      </c>
      <c r="G255" s="7" t="s">
        <v>62</v>
      </c>
      <c r="H255" s="7" t="s">
        <v>62</v>
      </c>
      <c r="I255" s="7" t="s">
        <v>1280</v>
      </c>
    </row>
    <row r="256" spans="1:9" ht="14.25" customHeight="1" x14ac:dyDescent="0.3">
      <c r="A256" s="7" t="s">
        <v>1451</v>
      </c>
      <c r="B256" s="7">
        <v>1998</v>
      </c>
      <c r="C256" s="7" t="s">
        <v>195</v>
      </c>
      <c r="D256" s="7">
        <v>17</v>
      </c>
      <c r="E256" s="7">
        <v>0</v>
      </c>
      <c r="F256" s="7">
        <v>2464.62</v>
      </c>
      <c r="G256" s="7" t="s">
        <v>62</v>
      </c>
      <c r="H256" s="7" t="s">
        <v>64</v>
      </c>
      <c r="I256" s="7" t="s">
        <v>66</v>
      </c>
    </row>
    <row r="257" spans="1:9" ht="14.25" customHeight="1" x14ac:dyDescent="0.3">
      <c r="A257" s="7" t="s">
        <v>1456</v>
      </c>
      <c r="B257" s="7">
        <v>1998</v>
      </c>
      <c r="C257" s="7" t="s">
        <v>59</v>
      </c>
      <c r="D257" s="7">
        <v>2</v>
      </c>
      <c r="E257" s="7">
        <v>0</v>
      </c>
      <c r="F257" s="7">
        <v>2473.33</v>
      </c>
      <c r="G257" s="7" t="s">
        <v>62</v>
      </c>
      <c r="H257" s="7" t="s">
        <v>64</v>
      </c>
      <c r="I257" s="7" t="s">
        <v>66</v>
      </c>
    </row>
    <row r="258" spans="1:9" ht="14.25" customHeight="1" x14ac:dyDescent="0.3">
      <c r="A258" s="7" t="s">
        <v>1461</v>
      </c>
      <c r="B258" s="7">
        <v>1998</v>
      </c>
      <c r="C258" s="7" t="s">
        <v>83</v>
      </c>
      <c r="D258" s="7">
        <v>20</v>
      </c>
      <c r="E258" s="7">
        <v>0</v>
      </c>
      <c r="F258" s="7">
        <v>2480.98</v>
      </c>
      <c r="G258" s="7" t="s">
        <v>62</v>
      </c>
      <c r="H258" s="7" t="s">
        <v>62</v>
      </c>
      <c r="I258" s="7" t="s">
        <v>66</v>
      </c>
    </row>
    <row r="259" spans="1:9" ht="14.25" customHeight="1" x14ac:dyDescent="0.3">
      <c r="A259" s="7" t="s">
        <v>1467</v>
      </c>
      <c r="B259" s="7">
        <v>1995</v>
      </c>
      <c r="C259" s="7" t="s">
        <v>72</v>
      </c>
      <c r="D259" s="7">
        <v>6</v>
      </c>
      <c r="E259" s="7">
        <v>0</v>
      </c>
      <c r="F259" s="7">
        <v>2483.7399999999998</v>
      </c>
      <c r="G259" s="7" t="s">
        <v>64</v>
      </c>
      <c r="H259" s="7" t="s">
        <v>62</v>
      </c>
      <c r="I259" s="7" t="s">
        <v>66</v>
      </c>
    </row>
    <row r="260" spans="1:9" ht="14.25" customHeight="1" x14ac:dyDescent="0.3">
      <c r="A260" s="7" t="s">
        <v>1472</v>
      </c>
      <c r="B260" s="7">
        <v>1995</v>
      </c>
      <c r="C260" s="7" t="s">
        <v>203</v>
      </c>
      <c r="D260" s="7">
        <v>14</v>
      </c>
      <c r="E260" s="7">
        <v>0</v>
      </c>
      <c r="F260" s="7">
        <v>2494.02</v>
      </c>
      <c r="G260" s="7" t="s">
        <v>64</v>
      </c>
      <c r="H260" s="7" t="s">
        <v>75</v>
      </c>
      <c r="I260" s="7" t="s">
        <v>241</v>
      </c>
    </row>
    <row r="261" spans="1:9" ht="14.25" customHeight="1" x14ac:dyDescent="0.3">
      <c r="A261" s="7" t="s">
        <v>1476</v>
      </c>
      <c r="B261" s="7">
        <v>1995</v>
      </c>
      <c r="C261" s="7" t="s">
        <v>59</v>
      </c>
      <c r="D261" s="7">
        <v>9</v>
      </c>
      <c r="E261" s="7">
        <v>0</v>
      </c>
      <c r="F261" s="7">
        <v>2497.04</v>
      </c>
      <c r="G261" s="7" t="s">
        <v>64</v>
      </c>
      <c r="H261" s="7" t="s">
        <v>64</v>
      </c>
      <c r="I261" s="7" t="s">
        <v>66</v>
      </c>
    </row>
    <row r="262" spans="1:9" ht="14.25" customHeight="1" x14ac:dyDescent="0.3">
      <c r="A262" s="7" t="s">
        <v>1481</v>
      </c>
      <c r="B262" s="7">
        <v>1995</v>
      </c>
      <c r="C262" s="7" t="s">
        <v>203</v>
      </c>
      <c r="D262" s="7">
        <v>15</v>
      </c>
      <c r="E262" s="7">
        <v>0</v>
      </c>
      <c r="F262" s="7">
        <v>2498.41</v>
      </c>
      <c r="G262" s="7" t="s">
        <v>64</v>
      </c>
      <c r="H262" s="7" t="s">
        <v>64</v>
      </c>
      <c r="I262" s="7" t="s">
        <v>66</v>
      </c>
    </row>
    <row r="263" spans="1:9" ht="14.25" customHeight="1" x14ac:dyDescent="0.3">
      <c r="A263" s="7" t="s">
        <v>1484</v>
      </c>
      <c r="B263" s="7">
        <v>2004</v>
      </c>
      <c r="C263" s="7" t="s">
        <v>93</v>
      </c>
      <c r="D263" s="7">
        <v>6</v>
      </c>
      <c r="E263" s="7">
        <v>0</v>
      </c>
      <c r="F263" s="7">
        <v>2500.9299999999998</v>
      </c>
      <c r="G263" s="7" t="s">
        <v>62</v>
      </c>
      <c r="H263" s="7" t="s">
        <v>62</v>
      </c>
      <c r="I263" s="7" t="s">
        <v>119</v>
      </c>
    </row>
    <row r="264" spans="1:9" ht="14.25" customHeight="1" x14ac:dyDescent="0.3">
      <c r="A264" s="7" t="s">
        <v>1489</v>
      </c>
      <c r="B264" s="7">
        <v>1991</v>
      </c>
      <c r="C264" s="7" t="s">
        <v>195</v>
      </c>
      <c r="D264" s="7">
        <v>5</v>
      </c>
      <c r="E264" s="7">
        <v>3</v>
      </c>
      <c r="F264" s="7">
        <v>2510.79</v>
      </c>
      <c r="G264" s="7" t="s">
        <v>62</v>
      </c>
      <c r="H264" s="7" t="s">
        <v>75</v>
      </c>
      <c r="I264" s="7" t="s">
        <v>66</v>
      </c>
    </row>
    <row r="265" spans="1:9" ht="14.25" customHeight="1" x14ac:dyDescent="0.3">
      <c r="A265" s="7" t="s">
        <v>1492</v>
      </c>
      <c r="B265" s="7">
        <v>1997</v>
      </c>
      <c r="C265" s="7" t="s">
        <v>72</v>
      </c>
      <c r="D265" s="7">
        <v>2</v>
      </c>
      <c r="E265" s="7">
        <v>0</v>
      </c>
      <c r="F265" s="7">
        <v>2523.17</v>
      </c>
      <c r="G265" s="7" t="s">
        <v>64</v>
      </c>
      <c r="H265" s="7" t="s">
        <v>75</v>
      </c>
      <c r="I265" s="7" t="s">
        <v>119</v>
      </c>
    </row>
    <row r="266" spans="1:9" ht="14.25" customHeight="1" x14ac:dyDescent="0.3">
      <c r="A266" s="7" t="s">
        <v>1497</v>
      </c>
      <c r="B266" s="7">
        <v>2000</v>
      </c>
      <c r="C266" s="7" t="s">
        <v>195</v>
      </c>
      <c r="D266" s="7">
        <v>25</v>
      </c>
      <c r="E266" s="7">
        <v>0</v>
      </c>
      <c r="F266" s="7">
        <v>2527.8200000000002</v>
      </c>
      <c r="G266" s="7" t="s">
        <v>62</v>
      </c>
      <c r="H266" s="7" t="s">
        <v>64</v>
      </c>
      <c r="I266" s="7" t="s">
        <v>119</v>
      </c>
    </row>
    <row r="267" spans="1:9" ht="14.25" customHeight="1" x14ac:dyDescent="0.3">
      <c r="A267" s="7" t="s">
        <v>1502</v>
      </c>
      <c r="B267" s="7">
        <v>1997</v>
      </c>
      <c r="C267" s="7" t="s">
        <v>59</v>
      </c>
      <c r="D267" s="7">
        <v>28</v>
      </c>
      <c r="E267" s="7">
        <v>0</v>
      </c>
      <c r="F267" s="7">
        <v>2534.39</v>
      </c>
      <c r="G267" s="7" t="s">
        <v>64</v>
      </c>
      <c r="H267" s="7" t="s">
        <v>64</v>
      </c>
      <c r="I267" s="7" t="s">
        <v>119</v>
      </c>
    </row>
    <row r="268" spans="1:9" ht="14.25" customHeight="1" x14ac:dyDescent="0.3">
      <c r="A268" s="7" t="s">
        <v>1507</v>
      </c>
      <c r="B268" s="7">
        <v>1990</v>
      </c>
      <c r="C268" s="7" t="s">
        <v>203</v>
      </c>
      <c r="D268" s="7">
        <v>1</v>
      </c>
      <c r="E268" s="7">
        <v>3</v>
      </c>
      <c r="F268" s="7">
        <v>2540.39</v>
      </c>
      <c r="G268" s="7" t="s">
        <v>62</v>
      </c>
      <c r="H268" s="7" t="s">
        <v>62</v>
      </c>
      <c r="I268" s="7" t="s">
        <v>66</v>
      </c>
    </row>
    <row r="269" spans="1:9" ht="14.25" customHeight="1" x14ac:dyDescent="0.3">
      <c r="A269" s="7" t="s">
        <v>1511</v>
      </c>
      <c r="B269" s="7">
        <v>1991</v>
      </c>
      <c r="C269" s="7" t="s">
        <v>72</v>
      </c>
      <c r="D269" s="7">
        <v>17</v>
      </c>
      <c r="E269" s="7">
        <v>3</v>
      </c>
      <c r="F269" s="7">
        <v>2545.6799999999998</v>
      </c>
      <c r="G269" s="7" t="s">
        <v>62</v>
      </c>
      <c r="H269" s="7" t="s">
        <v>75</v>
      </c>
      <c r="I269" s="7" t="s">
        <v>66</v>
      </c>
    </row>
    <row r="270" spans="1:9" ht="14.25" customHeight="1" x14ac:dyDescent="0.3">
      <c r="A270" s="7" t="s">
        <v>1516</v>
      </c>
      <c r="B270" s="7">
        <v>2002</v>
      </c>
      <c r="C270" s="7" t="s">
        <v>203</v>
      </c>
      <c r="D270" s="7">
        <v>11</v>
      </c>
      <c r="E270" s="7">
        <v>2</v>
      </c>
      <c r="F270" s="7">
        <v>2566.4699999999998</v>
      </c>
      <c r="G270" s="7" t="s">
        <v>62</v>
      </c>
      <c r="H270" s="7" t="s">
        <v>64</v>
      </c>
      <c r="I270" s="7" t="s">
        <v>66</v>
      </c>
    </row>
    <row r="271" spans="1:9" ht="14.25" customHeight="1" x14ac:dyDescent="0.3">
      <c r="A271" s="7" t="s">
        <v>1521</v>
      </c>
      <c r="B271" s="7">
        <v>2002</v>
      </c>
      <c r="C271" s="7" t="s">
        <v>59</v>
      </c>
      <c r="D271" s="7">
        <v>20</v>
      </c>
      <c r="E271" s="7">
        <v>0</v>
      </c>
      <c r="F271" s="7">
        <v>2585.04</v>
      </c>
      <c r="G271" s="7" t="s">
        <v>62</v>
      </c>
      <c r="H271" s="7" t="s">
        <v>62</v>
      </c>
      <c r="I271" s="7" t="s">
        <v>1525</v>
      </c>
    </row>
    <row r="272" spans="1:9" ht="14.25" customHeight="1" x14ac:dyDescent="0.3">
      <c r="A272" s="7" t="s">
        <v>1528</v>
      </c>
      <c r="B272" s="7">
        <v>2001</v>
      </c>
      <c r="C272" s="7" t="s">
        <v>203</v>
      </c>
      <c r="D272" s="7">
        <v>15</v>
      </c>
      <c r="E272" s="7">
        <v>1</v>
      </c>
      <c r="F272" s="7">
        <v>2585.27</v>
      </c>
      <c r="G272" s="7" t="s">
        <v>62</v>
      </c>
      <c r="H272" s="7" t="s">
        <v>64</v>
      </c>
      <c r="I272" s="7" t="s">
        <v>241</v>
      </c>
    </row>
    <row r="273" spans="1:9" ht="14.25" customHeight="1" x14ac:dyDescent="0.3">
      <c r="A273" s="7" t="s">
        <v>1532</v>
      </c>
      <c r="B273" s="7">
        <v>2001</v>
      </c>
      <c r="C273" s="7" t="s">
        <v>59</v>
      </c>
      <c r="D273" s="7">
        <v>28</v>
      </c>
      <c r="E273" s="7">
        <v>0</v>
      </c>
      <c r="F273" s="7">
        <v>2585.85</v>
      </c>
      <c r="G273" s="7" t="s">
        <v>62</v>
      </c>
      <c r="H273" s="7" t="s">
        <v>62</v>
      </c>
      <c r="I273" s="7" t="s">
        <v>1280</v>
      </c>
    </row>
    <row r="274" spans="1:9" ht="14.25" customHeight="1" x14ac:dyDescent="0.3">
      <c r="A274" s="7" t="s">
        <v>1544</v>
      </c>
      <c r="B274" s="7">
        <v>2001</v>
      </c>
      <c r="C274" s="7" t="s">
        <v>195</v>
      </c>
      <c r="D274" s="7">
        <v>26</v>
      </c>
      <c r="E274" s="7">
        <v>1</v>
      </c>
      <c r="F274" s="7">
        <v>2597.7800000000002</v>
      </c>
      <c r="G274" s="7" t="s">
        <v>62</v>
      </c>
      <c r="H274" s="7" t="s">
        <v>75</v>
      </c>
      <c r="I274" s="7" t="s">
        <v>241</v>
      </c>
    </row>
    <row r="275" spans="1:9" ht="14.25" customHeight="1" x14ac:dyDescent="0.3">
      <c r="A275" s="7" t="s">
        <v>1553</v>
      </c>
      <c r="B275" s="7">
        <v>1997</v>
      </c>
      <c r="C275" s="7" t="s">
        <v>195</v>
      </c>
      <c r="D275" s="7">
        <v>26</v>
      </c>
      <c r="E275" s="7">
        <v>0</v>
      </c>
      <c r="F275" s="7">
        <v>2632.99</v>
      </c>
      <c r="G275" s="7" t="s">
        <v>62</v>
      </c>
      <c r="H275" s="7" t="s">
        <v>75</v>
      </c>
      <c r="I275" s="7" t="s">
        <v>241</v>
      </c>
    </row>
    <row r="276" spans="1:9" ht="14.25" customHeight="1" x14ac:dyDescent="0.3">
      <c r="A276" s="7" t="s">
        <v>1558</v>
      </c>
      <c r="B276" s="7">
        <v>2000</v>
      </c>
      <c r="C276" s="7" t="s">
        <v>83</v>
      </c>
      <c r="D276" s="7">
        <v>24</v>
      </c>
      <c r="E276" s="7">
        <v>1</v>
      </c>
      <c r="F276" s="7">
        <v>2639.04</v>
      </c>
      <c r="G276" s="7" t="s">
        <v>62</v>
      </c>
      <c r="H276" s="7" t="s">
        <v>62</v>
      </c>
      <c r="I276" s="7" t="s">
        <v>119</v>
      </c>
    </row>
    <row r="277" spans="1:9" ht="14.25" customHeight="1" x14ac:dyDescent="0.3">
      <c r="A277" s="7" t="s">
        <v>1563</v>
      </c>
      <c r="B277" s="7">
        <v>2000</v>
      </c>
      <c r="C277" s="7" t="s">
        <v>168</v>
      </c>
      <c r="D277" s="7">
        <v>9</v>
      </c>
      <c r="E277" s="7">
        <v>1</v>
      </c>
      <c r="F277" s="7">
        <v>2643.27</v>
      </c>
      <c r="G277" s="7" t="s">
        <v>62</v>
      </c>
      <c r="H277" s="7" t="s">
        <v>75</v>
      </c>
      <c r="I277" s="7" t="s">
        <v>119</v>
      </c>
    </row>
    <row r="278" spans="1:9" ht="14.25" customHeight="1" x14ac:dyDescent="0.3">
      <c r="A278" s="7" t="s">
        <v>1568</v>
      </c>
      <c r="B278" s="7">
        <v>1996</v>
      </c>
      <c r="C278" s="7" t="s">
        <v>195</v>
      </c>
      <c r="D278" s="7">
        <v>5</v>
      </c>
      <c r="E278" s="7">
        <v>0</v>
      </c>
      <c r="F278" s="7">
        <v>2680.95</v>
      </c>
      <c r="G278" s="7" t="s">
        <v>64</v>
      </c>
      <c r="H278" s="7" t="s">
        <v>62</v>
      </c>
      <c r="I278" s="7" t="s">
        <v>119</v>
      </c>
    </row>
    <row r="279" spans="1:9" ht="14.25" customHeight="1" x14ac:dyDescent="0.3">
      <c r="A279" s="7" t="s">
        <v>1573</v>
      </c>
      <c r="B279" s="7">
        <v>1994</v>
      </c>
      <c r="C279" s="7" t="s">
        <v>93</v>
      </c>
      <c r="D279" s="7">
        <v>17</v>
      </c>
      <c r="E279" s="7">
        <v>0</v>
      </c>
      <c r="F279" s="7">
        <v>2684.69</v>
      </c>
      <c r="G279" s="7" t="s">
        <v>62</v>
      </c>
      <c r="H279" s="7" t="s">
        <v>62</v>
      </c>
      <c r="I279" s="7" t="s">
        <v>66</v>
      </c>
    </row>
    <row r="280" spans="1:9" ht="14.25" customHeight="1" x14ac:dyDescent="0.3">
      <c r="A280" s="7" t="s">
        <v>1576</v>
      </c>
      <c r="B280" s="7">
        <v>1994</v>
      </c>
      <c r="C280" s="7" t="s">
        <v>203</v>
      </c>
      <c r="D280" s="7">
        <v>2</v>
      </c>
      <c r="E280" s="7">
        <v>0</v>
      </c>
      <c r="F280" s="7">
        <v>2689.5</v>
      </c>
      <c r="G280" s="7" t="s">
        <v>64</v>
      </c>
      <c r="H280" s="7" t="s">
        <v>62</v>
      </c>
      <c r="I280" s="7" t="s">
        <v>66</v>
      </c>
    </row>
    <row r="281" spans="1:9" ht="14.25" customHeight="1" x14ac:dyDescent="0.3">
      <c r="A281" s="7" t="s">
        <v>1581</v>
      </c>
      <c r="B281" s="7">
        <v>1999</v>
      </c>
      <c r="C281" s="7" t="s">
        <v>83</v>
      </c>
      <c r="D281" s="7">
        <v>11</v>
      </c>
      <c r="E281" s="7">
        <v>0</v>
      </c>
      <c r="F281" s="7">
        <v>2690.11</v>
      </c>
      <c r="G281" s="7" t="s">
        <v>62</v>
      </c>
      <c r="H281" s="7" t="s">
        <v>62</v>
      </c>
      <c r="I281" s="7" t="s">
        <v>119</v>
      </c>
    </row>
    <row r="282" spans="1:9" ht="14.25" customHeight="1" x14ac:dyDescent="0.3">
      <c r="A282" s="7" t="s">
        <v>1586</v>
      </c>
      <c r="B282" s="7">
        <v>1996</v>
      </c>
      <c r="C282" s="7" t="s">
        <v>83</v>
      </c>
      <c r="D282" s="7">
        <v>13</v>
      </c>
      <c r="E282" s="7">
        <v>0</v>
      </c>
      <c r="F282" s="7">
        <v>2699.57</v>
      </c>
      <c r="G282" s="7" t="s">
        <v>62</v>
      </c>
      <c r="H282" s="7" t="s">
        <v>75</v>
      </c>
      <c r="I282" s="7" t="s">
        <v>119</v>
      </c>
    </row>
    <row r="283" spans="1:9" ht="14.25" customHeight="1" x14ac:dyDescent="0.3">
      <c r="A283" s="7" t="s">
        <v>1591</v>
      </c>
      <c r="B283" s="7">
        <v>2003</v>
      </c>
      <c r="C283" s="7" t="s">
        <v>59</v>
      </c>
      <c r="D283" s="7">
        <v>17</v>
      </c>
      <c r="E283" s="7">
        <v>1</v>
      </c>
      <c r="F283" s="7">
        <v>2709.11</v>
      </c>
      <c r="G283" s="7" t="s">
        <v>62</v>
      </c>
      <c r="H283" s="7" t="s">
        <v>62</v>
      </c>
      <c r="I283" s="7" t="s">
        <v>119</v>
      </c>
    </row>
    <row r="284" spans="1:9" ht="14.25" customHeight="1" x14ac:dyDescent="0.3">
      <c r="A284" s="7" t="s">
        <v>1596</v>
      </c>
      <c r="B284" s="7">
        <v>2003</v>
      </c>
      <c r="C284" s="7" t="s">
        <v>72</v>
      </c>
      <c r="D284" s="7">
        <v>21</v>
      </c>
      <c r="E284" s="7">
        <v>1</v>
      </c>
      <c r="F284" s="7">
        <v>2709.24</v>
      </c>
      <c r="G284" s="7" t="s">
        <v>62</v>
      </c>
      <c r="H284" s="7" t="s">
        <v>62</v>
      </c>
      <c r="I284" s="7" t="s">
        <v>119</v>
      </c>
    </row>
    <row r="285" spans="1:9" ht="14.25" customHeight="1" x14ac:dyDescent="0.3">
      <c r="A285" s="7" t="s">
        <v>1607</v>
      </c>
      <c r="B285" s="7">
        <v>2003</v>
      </c>
      <c r="C285" s="7" t="s">
        <v>168</v>
      </c>
      <c r="D285" s="7">
        <v>1</v>
      </c>
      <c r="E285" s="7">
        <v>1</v>
      </c>
      <c r="F285" s="7">
        <v>2710.83</v>
      </c>
      <c r="G285" s="7" t="s">
        <v>62</v>
      </c>
      <c r="H285" s="7" t="s">
        <v>64</v>
      </c>
      <c r="I285" s="7" t="s">
        <v>119</v>
      </c>
    </row>
    <row r="286" spans="1:9" ht="14.25" customHeight="1" x14ac:dyDescent="0.3">
      <c r="A286" s="7" t="s">
        <v>1615</v>
      </c>
      <c r="B286" s="7">
        <v>2003</v>
      </c>
      <c r="C286" s="7" t="s">
        <v>195</v>
      </c>
      <c r="D286" s="7">
        <v>6</v>
      </c>
      <c r="E286" s="7">
        <v>1</v>
      </c>
      <c r="F286" s="7">
        <v>2719.28</v>
      </c>
      <c r="G286" s="7" t="s">
        <v>62</v>
      </c>
      <c r="H286" s="7" t="s">
        <v>62</v>
      </c>
      <c r="I286" s="7" t="s">
        <v>119</v>
      </c>
    </row>
    <row r="287" spans="1:9" ht="14.25" customHeight="1" x14ac:dyDescent="0.3">
      <c r="A287" s="7" t="s">
        <v>1623</v>
      </c>
      <c r="B287" s="7">
        <v>1997</v>
      </c>
      <c r="C287" s="7" t="s">
        <v>203</v>
      </c>
      <c r="D287" s="7">
        <v>30</v>
      </c>
      <c r="E287" s="7">
        <v>0</v>
      </c>
      <c r="F287" s="7">
        <v>2721.32</v>
      </c>
      <c r="G287" s="7" t="s">
        <v>75</v>
      </c>
      <c r="H287" s="7" t="s">
        <v>64</v>
      </c>
      <c r="I287" s="7" t="s">
        <v>1397</v>
      </c>
    </row>
    <row r="288" spans="1:9" ht="14.25" customHeight="1" x14ac:dyDescent="0.3">
      <c r="A288" s="7" t="s">
        <v>1632</v>
      </c>
      <c r="B288" s="7">
        <v>1988</v>
      </c>
      <c r="C288" s="7" t="s">
        <v>195</v>
      </c>
      <c r="D288" s="7">
        <v>20</v>
      </c>
      <c r="E288" s="7">
        <v>3</v>
      </c>
      <c r="F288" s="7">
        <v>2726.06</v>
      </c>
      <c r="G288" s="7" t="s">
        <v>62</v>
      </c>
      <c r="H288" s="7" t="s">
        <v>62</v>
      </c>
      <c r="I288" s="7" t="s">
        <v>66</v>
      </c>
    </row>
    <row r="289" spans="1:9" ht="14.25" customHeight="1" x14ac:dyDescent="0.3">
      <c r="A289" s="7" t="s">
        <v>1637</v>
      </c>
      <c r="B289" s="7">
        <v>1997</v>
      </c>
      <c r="C289" s="7" t="s">
        <v>203</v>
      </c>
      <c r="D289" s="7">
        <v>6</v>
      </c>
      <c r="E289" s="7">
        <v>0</v>
      </c>
      <c r="F289" s="7">
        <v>2727.4</v>
      </c>
      <c r="G289" s="7" t="s">
        <v>64</v>
      </c>
      <c r="H289" s="7" t="s">
        <v>64</v>
      </c>
      <c r="I289" s="7" t="s">
        <v>979</v>
      </c>
    </row>
    <row r="290" spans="1:9" ht="14.25" customHeight="1" x14ac:dyDescent="0.3">
      <c r="A290" s="7" t="s">
        <v>1642</v>
      </c>
      <c r="B290" s="7">
        <v>2003</v>
      </c>
      <c r="C290" s="7" t="s">
        <v>168</v>
      </c>
      <c r="D290" s="7">
        <v>3</v>
      </c>
      <c r="E290" s="7">
        <v>1</v>
      </c>
      <c r="F290" s="7">
        <v>2730.11</v>
      </c>
      <c r="G290" s="7" t="s">
        <v>62</v>
      </c>
      <c r="H290" s="7" t="s">
        <v>64</v>
      </c>
      <c r="I290" s="7" t="s">
        <v>119</v>
      </c>
    </row>
    <row r="291" spans="1:9" ht="14.25" customHeight="1" x14ac:dyDescent="0.3">
      <c r="A291" s="7" t="s">
        <v>1647</v>
      </c>
      <c r="B291" s="7">
        <v>2000</v>
      </c>
      <c r="C291" s="7" t="s">
        <v>168</v>
      </c>
      <c r="D291" s="7">
        <v>17</v>
      </c>
      <c r="E291" s="7">
        <v>0</v>
      </c>
      <c r="F291" s="7">
        <v>2731.91</v>
      </c>
      <c r="G291" s="7" t="s">
        <v>62</v>
      </c>
      <c r="H291" s="7" t="s">
        <v>64</v>
      </c>
      <c r="I291" s="7" t="s">
        <v>1280</v>
      </c>
    </row>
    <row r="292" spans="1:9" ht="14.25" customHeight="1" x14ac:dyDescent="0.3">
      <c r="A292" s="7" t="s">
        <v>1653</v>
      </c>
      <c r="B292" s="7">
        <v>2000</v>
      </c>
      <c r="C292" s="7" t="s">
        <v>203</v>
      </c>
      <c r="D292" s="7">
        <v>3</v>
      </c>
      <c r="E292" s="7">
        <v>0</v>
      </c>
      <c r="F292" s="7">
        <v>2741.95</v>
      </c>
      <c r="G292" s="7" t="s">
        <v>62</v>
      </c>
      <c r="H292" s="7" t="s">
        <v>64</v>
      </c>
      <c r="I292" s="7" t="s">
        <v>1280</v>
      </c>
    </row>
    <row r="293" spans="1:9" ht="14.25" customHeight="1" x14ac:dyDescent="0.3">
      <c r="A293" s="7" t="s">
        <v>1655</v>
      </c>
      <c r="B293" s="7">
        <v>2000</v>
      </c>
      <c r="C293" s="7" t="s">
        <v>203</v>
      </c>
      <c r="D293" s="7">
        <v>11</v>
      </c>
      <c r="E293" s="7">
        <v>0</v>
      </c>
      <c r="F293" s="7">
        <v>2755.02</v>
      </c>
      <c r="G293" s="7" t="s">
        <v>62</v>
      </c>
      <c r="H293" s="7" t="s">
        <v>75</v>
      </c>
      <c r="I293" s="7" t="s">
        <v>1280</v>
      </c>
    </row>
    <row r="294" spans="1:9" ht="14.25" customHeight="1" x14ac:dyDescent="0.3">
      <c r="A294" s="7" t="s">
        <v>1663</v>
      </c>
      <c r="B294" s="7">
        <v>1997</v>
      </c>
      <c r="C294" s="7" t="s">
        <v>195</v>
      </c>
      <c r="D294" s="7">
        <v>10</v>
      </c>
      <c r="E294" s="7">
        <v>0</v>
      </c>
      <c r="F294" s="7">
        <v>2758.99</v>
      </c>
      <c r="G294" s="7" t="s">
        <v>62</v>
      </c>
      <c r="H294" s="7" t="s">
        <v>75</v>
      </c>
      <c r="I294" s="7" t="s">
        <v>119</v>
      </c>
    </row>
    <row r="295" spans="1:9" ht="14.25" customHeight="1" x14ac:dyDescent="0.3">
      <c r="A295" s="7" t="s">
        <v>1668</v>
      </c>
      <c r="B295" s="7">
        <v>2004</v>
      </c>
      <c r="C295" s="7" t="s">
        <v>72</v>
      </c>
      <c r="D295" s="7">
        <v>14</v>
      </c>
      <c r="E295" s="7">
        <v>0</v>
      </c>
      <c r="F295" s="7">
        <v>2773.46</v>
      </c>
      <c r="G295" s="7" t="s">
        <v>62</v>
      </c>
      <c r="H295" s="7" t="s">
        <v>75</v>
      </c>
      <c r="I295" s="7" t="s">
        <v>1525</v>
      </c>
    </row>
    <row r="296" spans="1:9" ht="14.25" customHeight="1" x14ac:dyDescent="0.3">
      <c r="A296" s="7" t="s">
        <v>171</v>
      </c>
      <c r="B296" s="7">
        <v>1999</v>
      </c>
      <c r="C296" s="7" t="s">
        <v>83</v>
      </c>
      <c r="D296" s="7">
        <v>9</v>
      </c>
      <c r="E296" s="7">
        <v>1</v>
      </c>
      <c r="F296" s="7">
        <v>2775.19</v>
      </c>
      <c r="G296" s="7" t="s">
        <v>62</v>
      </c>
      <c r="H296" s="7" t="s">
        <v>75</v>
      </c>
      <c r="I296" s="7" t="s">
        <v>119</v>
      </c>
    </row>
    <row r="297" spans="1:9" ht="14.25" customHeight="1" x14ac:dyDescent="0.3">
      <c r="A297" s="7" t="s">
        <v>1678</v>
      </c>
      <c r="B297" s="7">
        <v>1999</v>
      </c>
      <c r="C297" s="7" t="s">
        <v>195</v>
      </c>
      <c r="D297" s="7">
        <v>29</v>
      </c>
      <c r="E297" s="7">
        <v>1</v>
      </c>
      <c r="F297" s="7">
        <v>2775.19</v>
      </c>
      <c r="G297" s="7" t="s">
        <v>62</v>
      </c>
      <c r="H297" s="7" t="s">
        <v>75</v>
      </c>
      <c r="I297" s="7" t="s">
        <v>119</v>
      </c>
    </row>
    <row r="298" spans="1:9" ht="14.25" customHeight="1" x14ac:dyDescent="0.3">
      <c r="A298" s="7" t="s">
        <v>1684</v>
      </c>
      <c r="B298" s="7">
        <v>1999</v>
      </c>
      <c r="C298" s="7" t="s">
        <v>168</v>
      </c>
      <c r="D298" s="7">
        <v>24</v>
      </c>
      <c r="E298" s="7">
        <v>1</v>
      </c>
      <c r="F298" s="7">
        <v>2789.06</v>
      </c>
      <c r="G298" s="7" t="s">
        <v>62</v>
      </c>
      <c r="H298" s="7" t="s">
        <v>64</v>
      </c>
      <c r="I298" s="7" t="s">
        <v>119</v>
      </c>
    </row>
    <row r="299" spans="1:9" ht="14.25" customHeight="1" x14ac:dyDescent="0.3">
      <c r="A299" s="7" t="s">
        <v>1690</v>
      </c>
      <c r="B299" s="7">
        <v>2004</v>
      </c>
      <c r="C299" s="7" t="s">
        <v>195</v>
      </c>
      <c r="D299" s="7">
        <v>4</v>
      </c>
      <c r="E299" s="7">
        <v>2</v>
      </c>
      <c r="F299" s="7">
        <v>2801.26</v>
      </c>
      <c r="G299" s="7" t="s">
        <v>62</v>
      </c>
      <c r="H299" s="7" t="s">
        <v>64</v>
      </c>
      <c r="I299" s="7" t="s">
        <v>66</v>
      </c>
    </row>
    <row r="300" spans="1:9" ht="14.25" customHeight="1" x14ac:dyDescent="0.3">
      <c r="A300" s="7" t="s">
        <v>1695</v>
      </c>
      <c r="B300" s="7">
        <v>2003</v>
      </c>
      <c r="C300" s="7" t="s">
        <v>93</v>
      </c>
      <c r="D300" s="7">
        <v>23</v>
      </c>
      <c r="E300" s="7">
        <v>2</v>
      </c>
      <c r="F300" s="7">
        <v>2803.7</v>
      </c>
      <c r="G300" s="7" t="s">
        <v>62</v>
      </c>
      <c r="H300" s="7" t="s">
        <v>75</v>
      </c>
      <c r="I300" s="7" t="s">
        <v>119</v>
      </c>
    </row>
    <row r="301" spans="1:9" ht="14.25" customHeight="1" x14ac:dyDescent="0.3">
      <c r="A301" s="7" t="s">
        <v>1701</v>
      </c>
      <c r="B301" s="7">
        <v>2000</v>
      </c>
      <c r="C301" s="7" t="s">
        <v>203</v>
      </c>
      <c r="D301" s="7">
        <v>1</v>
      </c>
      <c r="E301" s="7">
        <v>0</v>
      </c>
      <c r="F301" s="7">
        <v>2819.51</v>
      </c>
      <c r="G301" s="7" t="s">
        <v>62</v>
      </c>
      <c r="H301" s="7" t="s">
        <v>64</v>
      </c>
      <c r="I301" s="7" t="s">
        <v>241</v>
      </c>
    </row>
    <row r="302" spans="1:9" ht="14.25" customHeight="1" x14ac:dyDescent="0.3">
      <c r="A302" s="7" t="s">
        <v>1705</v>
      </c>
      <c r="B302" s="7">
        <v>1998</v>
      </c>
      <c r="C302" s="7" t="s">
        <v>72</v>
      </c>
      <c r="D302" s="7">
        <v>15</v>
      </c>
      <c r="E302" s="7">
        <v>0</v>
      </c>
      <c r="F302" s="7">
        <v>2842.76</v>
      </c>
      <c r="G302" s="7" t="s">
        <v>62</v>
      </c>
      <c r="H302" s="7" t="s">
        <v>64</v>
      </c>
      <c r="I302" s="7" t="s">
        <v>119</v>
      </c>
    </row>
    <row r="303" spans="1:9" ht="14.25" customHeight="1" x14ac:dyDescent="0.3">
      <c r="A303" s="7" t="s">
        <v>1710</v>
      </c>
      <c r="B303" s="7">
        <v>1998</v>
      </c>
      <c r="C303" s="7" t="s">
        <v>83</v>
      </c>
      <c r="D303" s="7">
        <v>17</v>
      </c>
      <c r="E303" s="7">
        <v>0</v>
      </c>
      <c r="F303" s="7">
        <v>2850.68</v>
      </c>
      <c r="G303" s="7" t="s">
        <v>62</v>
      </c>
      <c r="H303" s="7" t="s">
        <v>64</v>
      </c>
      <c r="I303" s="7" t="s">
        <v>119</v>
      </c>
    </row>
    <row r="304" spans="1:9" ht="14.25" customHeight="1" x14ac:dyDescent="0.3">
      <c r="A304" s="7" t="s">
        <v>1713</v>
      </c>
      <c r="B304" s="7">
        <v>1998</v>
      </c>
      <c r="C304" s="7" t="s">
        <v>93</v>
      </c>
      <c r="D304" s="7">
        <v>4</v>
      </c>
      <c r="E304" s="7">
        <v>0</v>
      </c>
      <c r="F304" s="7">
        <v>2855.44</v>
      </c>
      <c r="G304" s="7" t="s">
        <v>62</v>
      </c>
      <c r="H304" s="7" t="s">
        <v>64</v>
      </c>
      <c r="I304" s="7" t="s">
        <v>119</v>
      </c>
    </row>
    <row r="305" spans="1:9" ht="14.25" customHeight="1" x14ac:dyDescent="0.3">
      <c r="A305" s="7" t="s">
        <v>1718</v>
      </c>
      <c r="B305" s="7">
        <v>1993</v>
      </c>
      <c r="C305" s="7" t="s">
        <v>72</v>
      </c>
      <c r="D305" s="7">
        <v>1</v>
      </c>
      <c r="E305" s="7">
        <v>0</v>
      </c>
      <c r="F305" s="7">
        <v>2866.09</v>
      </c>
      <c r="G305" s="7" t="s">
        <v>64</v>
      </c>
      <c r="H305" s="7" t="s">
        <v>64</v>
      </c>
      <c r="I305" s="7" t="s">
        <v>241</v>
      </c>
    </row>
    <row r="306" spans="1:9" ht="14.25" customHeight="1" x14ac:dyDescent="0.3">
      <c r="A306" s="7" t="s">
        <v>1723</v>
      </c>
      <c r="B306" s="7">
        <v>1993</v>
      </c>
      <c r="C306" s="7" t="s">
        <v>195</v>
      </c>
      <c r="D306" s="7">
        <v>12</v>
      </c>
      <c r="E306" s="7">
        <v>0</v>
      </c>
      <c r="F306" s="7">
        <v>2867.12</v>
      </c>
      <c r="G306" s="7" t="s">
        <v>75</v>
      </c>
      <c r="H306" s="7" t="s">
        <v>64</v>
      </c>
      <c r="I306" s="7" t="s">
        <v>66</v>
      </c>
    </row>
    <row r="307" spans="1:9" ht="14.25" customHeight="1" x14ac:dyDescent="0.3">
      <c r="A307" s="7" t="s">
        <v>1729</v>
      </c>
      <c r="B307" s="7">
        <v>1996</v>
      </c>
      <c r="C307" s="7" t="s">
        <v>83</v>
      </c>
      <c r="D307" s="7">
        <v>21</v>
      </c>
      <c r="E307" s="7">
        <v>0</v>
      </c>
      <c r="F307" s="7">
        <v>2897.32</v>
      </c>
      <c r="G307" s="7" t="s">
        <v>64</v>
      </c>
      <c r="H307" s="7" t="s">
        <v>64</v>
      </c>
      <c r="I307" s="7" t="s">
        <v>979</v>
      </c>
    </row>
    <row r="308" spans="1:9" ht="14.25" customHeight="1" x14ac:dyDescent="0.3">
      <c r="A308" s="7" t="s">
        <v>1735</v>
      </c>
      <c r="B308" s="7">
        <v>2000</v>
      </c>
      <c r="C308" s="7" t="s">
        <v>59</v>
      </c>
      <c r="D308" s="7">
        <v>14</v>
      </c>
      <c r="E308" s="7">
        <v>0</v>
      </c>
      <c r="F308" s="7">
        <v>2897.46</v>
      </c>
      <c r="G308" s="7" t="s">
        <v>62</v>
      </c>
      <c r="H308" s="7" t="s">
        <v>75</v>
      </c>
      <c r="I308" s="7" t="s">
        <v>119</v>
      </c>
    </row>
    <row r="309" spans="1:9" ht="14.25" customHeight="1" x14ac:dyDescent="0.3">
      <c r="A309" s="7" t="s">
        <v>1740</v>
      </c>
      <c r="B309" s="7">
        <v>1999</v>
      </c>
      <c r="C309" s="7" t="s">
        <v>72</v>
      </c>
      <c r="D309" s="7">
        <v>1</v>
      </c>
      <c r="E309" s="7">
        <v>0</v>
      </c>
      <c r="F309" s="7">
        <v>2899.49</v>
      </c>
      <c r="G309" s="7" t="s">
        <v>62</v>
      </c>
      <c r="H309" s="7" t="s">
        <v>62</v>
      </c>
      <c r="I309" s="7" t="s">
        <v>1280</v>
      </c>
    </row>
    <row r="310" spans="1:9" ht="14.25" customHeight="1" x14ac:dyDescent="0.3">
      <c r="A310" s="7" t="s">
        <v>1745</v>
      </c>
      <c r="B310" s="7">
        <v>1996</v>
      </c>
      <c r="C310" s="7" t="s">
        <v>203</v>
      </c>
      <c r="D310" s="7">
        <v>24</v>
      </c>
      <c r="E310" s="7">
        <v>1</v>
      </c>
      <c r="F310" s="7">
        <v>2902.91</v>
      </c>
      <c r="G310" s="7" t="s">
        <v>62</v>
      </c>
      <c r="H310" s="7" t="s">
        <v>62</v>
      </c>
      <c r="I310" s="7" t="s">
        <v>66</v>
      </c>
    </row>
    <row r="311" spans="1:9" ht="14.25" customHeight="1" x14ac:dyDescent="0.3">
      <c r="A311" s="7" t="s">
        <v>1751</v>
      </c>
      <c r="B311" s="7">
        <v>1996</v>
      </c>
      <c r="C311" s="7" t="s">
        <v>83</v>
      </c>
      <c r="D311" s="7">
        <v>13</v>
      </c>
      <c r="E311" s="7">
        <v>1</v>
      </c>
      <c r="F311" s="7">
        <v>2904.09</v>
      </c>
      <c r="G311" s="7" t="s">
        <v>62</v>
      </c>
      <c r="H311" s="7" t="s">
        <v>62</v>
      </c>
      <c r="I311" s="7" t="s">
        <v>241</v>
      </c>
    </row>
    <row r="312" spans="1:9" ht="14.25" customHeight="1" x14ac:dyDescent="0.3">
      <c r="A312" s="7" t="s">
        <v>1759</v>
      </c>
      <c r="B312" s="7">
        <v>2003</v>
      </c>
      <c r="C312" s="7" t="s">
        <v>83</v>
      </c>
      <c r="D312" s="7">
        <v>5</v>
      </c>
      <c r="E312" s="7">
        <v>2</v>
      </c>
      <c r="F312" s="7">
        <v>2913.57</v>
      </c>
      <c r="G312" s="7" t="s">
        <v>62</v>
      </c>
      <c r="H312" s="7" t="s">
        <v>62</v>
      </c>
      <c r="I312" s="7" t="s">
        <v>241</v>
      </c>
    </row>
    <row r="313" spans="1:9" ht="14.25" customHeight="1" x14ac:dyDescent="0.3">
      <c r="A313" s="7" t="s">
        <v>1764</v>
      </c>
      <c r="B313" s="7">
        <v>1996</v>
      </c>
      <c r="C313" s="7" t="s">
        <v>83</v>
      </c>
      <c r="D313" s="7">
        <v>30</v>
      </c>
      <c r="E313" s="7">
        <v>1</v>
      </c>
      <c r="F313" s="7">
        <v>2927.06</v>
      </c>
      <c r="G313" s="7" t="s">
        <v>62</v>
      </c>
      <c r="H313" s="7" t="s">
        <v>62</v>
      </c>
      <c r="I313" s="7" t="s">
        <v>66</v>
      </c>
    </row>
    <row r="314" spans="1:9" ht="14.25" customHeight="1" x14ac:dyDescent="0.3">
      <c r="A314" s="7" t="s">
        <v>1769</v>
      </c>
      <c r="B314" s="7">
        <v>2002</v>
      </c>
      <c r="C314" s="7" t="s">
        <v>93</v>
      </c>
      <c r="D314" s="7">
        <v>30</v>
      </c>
      <c r="E314" s="7">
        <v>0</v>
      </c>
      <c r="F314" s="7">
        <v>2943.41</v>
      </c>
      <c r="G314" s="7" t="s">
        <v>62</v>
      </c>
      <c r="H314" s="7" t="s">
        <v>64</v>
      </c>
      <c r="I314" s="7" t="s">
        <v>119</v>
      </c>
    </row>
    <row r="315" spans="1:9" ht="14.25" customHeight="1" x14ac:dyDescent="0.3">
      <c r="A315" s="7" t="s">
        <v>1774</v>
      </c>
      <c r="B315" s="7">
        <v>1995</v>
      </c>
      <c r="C315" s="7" t="s">
        <v>93</v>
      </c>
      <c r="D315" s="7">
        <v>24</v>
      </c>
      <c r="E315" s="7">
        <v>0</v>
      </c>
      <c r="F315" s="7">
        <v>2974.13</v>
      </c>
      <c r="G315" s="7" t="s">
        <v>62</v>
      </c>
      <c r="H315" s="7" t="s">
        <v>75</v>
      </c>
      <c r="I315" s="7" t="s">
        <v>241</v>
      </c>
    </row>
    <row r="316" spans="1:9" ht="14.25" customHeight="1" x14ac:dyDescent="0.3">
      <c r="A316" s="7" t="s">
        <v>1778</v>
      </c>
      <c r="B316" s="7">
        <v>1987</v>
      </c>
      <c r="C316" s="7" t="s">
        <v>83</v>
      </c>
      <c r="D316" s="7">
        <v>18</v>
      </c>
      <c r="E316" s="7">
        <v>3</v>
      </c>
      <c r="F316" s="7">
        <v>2979.52</v>
      </c>
      <c r="G316" s="7" t="s">
        <v>62</v>
      </c>
      <c r="H316" s="7" t="s">
        <v>64</v>
      </c>
      <c r="I316" s="7" t="s">
        <v>66</v>
      </c>
    </row>
    <row r="317" spans="1:9" ht="14.25" customHeight="1" x14ac:dyDescent="0.3">
      <c r="A317" s="7" t="s">
        <v>1782</v>
      </c>
      <c r="B317" s="7">
        <v>1991</v>
      </c>
      <c r="C317" s="7" t="s">
        <v>72</v>
      </c>
      <c r="D317" s="7">
        <v>20</v>
      </c>
      <c r="E317" s="7">
        <v>3</v>
      </c>
      <c r="F317" s="7">
        <v>2985.67</v>
      </c>
      <c r="G317" s="7" t="s">
        <v>62</v>
      </c>
      <c r="H317" s="7" t="s">
        <v>62</v>
      </c>
      <c r="I317" s="7" t="s">
        <v>66</v>
      </c>
    </row>
    <row r="318" spans="1:9" ht="14.25" customHeight="1" x14ac:dyDescent="0.3">
      <c r="A318" s="7" t="s">
        <v>1789</v>
      </c>
      <c r="B318" s="7">
        <v>2002</v>
      </c>
      <c r="C318" s="7" t="s">
        <v>168</v>
      </c>
      <c r="D318" s="7">
        <v>15</v>
      </c>
      <c r="E318" s="7">
        <v>0</v>
      </c>
      <c r="F318" s="7">
        <v>3012.22</v>
      </c>
      <c r="G318" s="7" t="s">
        <v>62</v>
      </c>
      <c r="H318" s="7" t="s">
        <v>64</v>
      </c>
      <c r="I318" s="7" t="s">
        <v>119</v>
      </c>
    </row>
    <row r="319" spans="1:9" ht="14.25" customHeight="1" x14ac:dyDescent="0.3">
      <c r="A319" s="7" t="s">
        <v>1795</v>
      </c>
      <c r="B319" s="7">
        <v>1988</v>
      </c>
      <c r="C319" s="7" t="s">
        <v>93</v>
      </c>
      <c r="D319" s="7">
        <v>28</v>
      </c>
      <c r="E319" s="7">
        <v>3</v>
      </c>
      <c r="F319" s="7">
        <v>3018.04</v>
      </c>
      <c r="G319" s="7" t="s">
        <v>62</v>
      </c>
      <c r="H319" s="7" t="s">
        <v>62</v>
      </c>
      <c r="I319" s="7" t="s">
        <v>119</v>
      </c>
    </row>
    <row r="320" spans="1:9" ht="14.25" customHeight="1" x14ac:dyDescent="0.3">
      <c r="A320" s="7" t="s">
        <v>1799</v>
      </c>
      <c r="B320" s="7">
        <v>1997</v>
      </c>
      <c r="C320" s="7" t="s">
        <v>168</v>
      </c>
      <c r="D320" s="7">
        <v>19</v>
      </c>
      <c r="E320" s="7">
        <v>0</v>
      </c>
      <c r="F320" s="7">
        <v>3021.81</v>
      </c>
      <c r="G320" s="7" t="s">
        <v>62</v>
      </c>
      <c r="H320" s="7" t="s">
        <v>64</v>
      </c>
      <c r="I320" s="7" t="s">
        <v>119</v>
      </c>
    </row>
    <row r="321" spans="1:9" ht="14.25" customHeight="1" x14ac:dyDescent="0.3">
      <c r="A321" s="7" t="s">
        <v>1804</v>
      </c>
      <c r="B321" s="7">
        <v>1998</v>
      </c>
      <c r="C321" s="7" t="s">
        <v>93</v>
      </c>
      <c r="D321" s="7">
        <v>15</v>
      </c>
      <c r="E321" s="7">
        <v>0</v>
      </c>
      <c r="F321" s="7">
        <v>3044.21</v>
      </c>
      <c r="G321" s="7" t="s">
        <v>62</v>
      </c>
      <c r="H321" s="7" t="s">
        <v>64</v>
      </c>
      <c r="I321" s="7" t="s">
        <v>1280</v>
      </c>
    </row>
    <row r="322" spans="1:9" ht="14.25" customHeight="1" x14ac:dyDescent="0.3">
      <c r="A322" s="7" t="s">
        <v>1810</v>
      </c>
      <c r="B322" s="7">
        <v>1998</v>
      </c>
      <c r="C322" s="7" t="s">
        <v>195</v>
      </c>
      <c r="D322" s="7">
        <v>9</v>
      </c>
      <c r="E322" s="7">
        <v>0</v>
      </c>
      <c r="F322" s="7">
        <v>3046.06</v>
      </c>
      <c r="G322" s="7" t="s">
        <v>62</v>
      </c>
      <c r="H322" s="7" t="s">
        <v>75</v>
      </c>
      <c r="I322" s="7" t="s">
        <v>1285</v>
      </c>
    </row>
    <row r="323" spans="1:9" ht="14.25" customHeight="1" x14ac:dyDescent="0.3">
      <c r="A323" s="7" t="s">
        <v>1816</v>
      </c>
      <c r="B323" s="7">
        <v>1997</v>
      </c>
      <c r="C323" s="7" t="s">
        <v>168</v>
      </c>
      <c r="D323" s="7">
        <v>22</v>
      </c>
      <c r="E323" s="7">
        <v>0</v>
      </c>
      <c r="F323" s="7">
        <v>3051.73</v>
      </c>
      <c r="G323" s="7" t="s">
        <v>62</v>
      </c>
      <c r="H323" s="7" t="s">
        <v>62</v>
      </c>
      <c r="I323" s="7" t="s">
        <v>241</v>
      </c>
    </row>
    <row r="324" spans="1:9" ht="14.25" customHeight="1" x14ac:dyDescent="0.3">
      <c r="A324" s="7" t="s">
        <v>1821</v>
      </c>
      <c r="B324" s="7">
        <v>2002</v>
      </c>
      <c r="C324" s="7" t="s">
        <v>83</v>
      </c>
      <c r="D324" s="7">
        <v>21</v>
      </c>
      <c r="E324" s="7">
        <v>2</v>
      </c>
      <c r="F324" s="7">
        <v>3056.39</v>
      </c>
      <c r="G324" s="7" t="s">
        <v>62</v>
      </c>
      <c r="H324" s="7" t="s">
        <v>64</v>
      </c>
      <c r="I324" s="7" t="s">
        <v>66</v>
      </c>
    </row>
    <row r="325" spans="1:9" ht="14.25" customHeight="1" x14ac:dyDescent="0.3">
      <c r="A325" s="7" t="s">
        <v>1826</v>
      </c>
      <c r="B325" s="7">
        <v>1994</v>
      </c>
      <c r="C325" s="7" t="s">
        <v>93</v>
      </c>
      <c r="D325" s="7">
        <v>26</v>
      </c>
      <c r="E325" s="7">
        <v>0</v>
      </c>
      <c r="F325" s="7">
        <v>3062.51</v>
      </c>
      <c r="G325" s="7" t="s">
        <v>64</v>
      </c>
      <c r="H325" s="7" t="s">
        <v>75</v>
      </c>
      <c r="I325" s="7" t="s">
        <v>119</v>
      </c>
    </row>
    <row r="326" spans="1:9" ht="14.25" customHeight="1" x14ac:dyDescent="0.3">
      <c r="A326" s="7" t="s">
        <v>1832</v>
      </c>
      <c r="B326" s="7">
        <v>1989</v>
      </c>
      <c r="C326" s="7" t="s">
        <v>203</v>
      </c>
      <c r="D326" s="7">
        <v>1</v>
      </c>
      <c r="E326" s="7">
        <v>3</v>
      </c>
      <c r="F326" s="7">
        <v>3065.49</v>
      </c>
      <c r="G326" s="7" t="s">
        <v>62</v>
      </c>
      <c r="H326" s="7" t="s">
        <v>75</v>
      </c>
      <c r="I326" s="7" t="s">
        <v>119</v>
      </c>
    </row>
    <row r="327" spans="1:9" ht="14.25" customHeight="1" x14ac:dyDescent="0.3">
      <c r="A327" s="7" t="s">
        <v>1838</v>
      </c>
      <c r="B327" s="7">
        <v>1995</v>
      </c>
      <c r="C327" s="7" t="s">
        <v>93</v>
      </c>
      <c r="D327" s="7">
        <v>10</v>
      </c>
      <c r="E327" s="7">
        <v>0</v>
      </c>
      <c r="F327" s="7">
        <v>3070.81</v>
      </c>
      <c r="G327" s="7" t="s">
        <v>64</v>
      </c>
      <c r="H327" s="7" t="s">
        <v>75</v>
      </c>
      <c r="I327" s="7" t="s">
        <v>1841</v>
      </c>
    </row>
    <row r="328" spans="1:9" ht="14.25" customHeight="1" x14ac:dyDescent="0.3">
      <c r="A328" s="7" t="s">
        <v>1844</v>
      </c>
      <c r="B328" s="7">
        <v>2001</v>
      </c>
      <c r="C328" s="7" t="s">
        <v>203</v>
      </c>
      <c r="D328" s="7">
        <v>13</v>
      </c>
      <c r="E328" s="7">
        <v>2</v>
      </c>
      <c r="F328" s="7">
        <v>3077.1</v>
      </c>
      <c r="G328" s="7" t="s">
        <v>62</v>
      </c>
      <c r="H328" s="7" t="s">
        <v>75</v>
      </c>
      <c r="I328" s="7" t="s">
        <v>119</v>
      </c>
    </row>
    <row r="329" spans="1:9" ht="14.25" customHeight="1" x14ac:dyDescent="0.3">
      <c r="A329" s="7" t="s">
        <v>1849</v>
      </c>
      <c r="B329" s="7">
        <v>1987</v>
      </c>
      <c r="C329" s="7" t="s">
        <v>195</v>
      </c>
      <c r="D329" s="7">
        <v>1</v>
      </c>
      <c r="E329" s="7">
        <v>3</v>
      </c>
      <c r="F329" s="7">
        <v>3088.06</v>
      </c>
      <c r="G329" s="7" t="s">
        <v>62</v>
      </c>
      <c r="H329" s="7" t="s">
        <v>62</v>
      </c>
      <c r="I329" s="7" t="s">
        <v>66</v>
      </c>
    </row>
    <row r="330" spans="1:9" ht="14.25" customHeight="1" x14ac:dyDescent="0.3">
      <c r="A330" s="7" t="s">
        <v>1854</v>
      </c>
      <c r="B330" s="7">
        <v>1999</v>
      </c>
      <c r="C330" s="7" t="s">
        <v>83</v>
      </c>
      <c r="D330" s="7">
        <v>25</v>
      </c>
      <c r="E330" s="7">
        <v>0</v>
      </c>
      <c r="F330" s="7">
        <v>3128.35</v>
      </c>
      <c r="G330" s="7" t="s">
        <v>62</v>
      </c>
      <c r="H330" s="7" t="s">
        <v>64</v>
      </c>
      <c r="I330" s="7" t="s">
        <v>1525</v>
      </c>
    </row>
    <row r="331" spans="1:9" ht="14.25" customHeight="1" x14ac:dyDescent="0.3">
      <c r="A331" s="7" t="s">
        <v>1859</v>
      </c>
      <c r="B331" s="7">
        <v>1994</v>
      </c>
      <c r="C331" s="7" t="s">
        <v>59</v>
      </c>
      <c r="D331" s="7">
        <v>10</v>
      </c>
      <c r="E331" s="7">
        <v>0</v>
      </c>
      <c r="F331" s="7">
        <v>3161.45</v>
      </c>
      <c r="G331" s="7" t="s">
        <v>62</v>
      </c>
      <c r="H331" s="7" t="s">
        <v>75</v>
      </c>
      <c r="I331" s="7" t="s">
        <v>241</v>
      </c>
    </row>
    <row r="332" spans="1:9" ht="14.25" customHeight="1" x14ac:dyDescent="0.3">
      <c r="A332" s="7" t="s">
        <v>1864</v>
      </c>
      <c r="B332" s="7">
        <v>1993</v>
      </c>
      <c r="C332" s="7" t="s">
        <v>93</v>
      </c>
      <c r="D332" s="7">
        <v>25</v>
      </c>
      <c r="E332" s="7">
        <v>0</v>
      </c>
      <c r="F332" s="7">
        <v>3162.02</v>
      </c>
      <c r="G332" s="7" t="s">
        <v>62</v>
      </c>
      <c r="H332" s="7" t="s">
        <v>64</v>
      </c>
      <c r="I332" s="7" t="s">
        <v>66</v>
      </c>
    </row>
    <row r="333" spans="1:9" ht="14.25" customHeight="1" x14ac:dyDescent="0.3">
      <c r="A333" s="7" t="s">
        <v>1869</v>
      </c>
      <c r="B333" s="7">
        <v>2001</v>
      </c>
      <c r="C333" s="7" t="s">
        <v>195</v>
      </c>
      <c r="D333" s="7">
        <v>29</v>
      </c>
      <c r="E333" s="7">
        <v>1</v>
      </c>
      <c r="F333" s="7">
        <v>3167.46</v>
      </c>
      <c r="G333" s="7" t="s">
        <v>62</v>
      </c>
      <c r="H333" s="7" t="s">
        <v>64</v>
      </c>
      <c r="I333" s="7" t="s">
        <v>1280</v>
      </c>
    </row>
    <row r="334" spans="1:9" ht="14.25" customHeight="1" x14ac:dyDescent="0.3">
      <c r="A334" s="7" t="s">
        <v>1875</v>
      </c>
      <c r="B334" s="7">
        <v>1994</v>
      </c>
      <c r="C334" s="7" t="s">
        <v>203</v>
      </c>
      <c r="D334" s="7">
        <v>25</v>
      </c>
      <c r="E334" s="7">
        <v>0</v>
      </c>
      <c r="F334" s="7">
        <v>3171.61</v>
      </c>
      <c r="G334" s="7" t="s">
        <v>62</v>
      </c>
      <c r="H334" s="7" t="s">
        <v>64</v>
      </c>
      <c r="I334" s="7" t="s">
        <v>66</v>
      </c>
    </row>
    <row r="335" spans="1:9" ht="14.25" customHeight="1" x14ac:dyDescent="0.3">
      <c r="A335" s="7" t="s">
        <v>1879</v>
      </c>
      <c r="B335" s="7">
        <v>1994</v>
      </c>
      <c r="C335" s="7" t="s">
        <v>59</v>
      </c>
      <c r="D335" s="7">
        <v>6</v>
      </c>
      <c r="E335" s="7">
        <v>0</v>
      </c>
      <c r="F335" s="7">
        <v>3172.02</v>
      </c>
      <c r="G335" s="7" t="s">
        <v>62</v>
      </c>
      <c r="H335" s="7" t="s">
        <v>75</v>
      </c>
      <c r="I335" s="7" t="s">
        <v>241</v>
      </c>
    </row>
    <row r="336" spans="1:9" ht="14.25" customHeight="1" x14ac:dyDescent="0.3">
      <c r="A336" s="7" t="s">
        <v>1880</v>
      </c>
      <c r="B336" s="7">
        <v>1996</v>
      </c>
      <c r="C336" s="7" t="s">
        <v>195</v>
      </c>
      <c r="D336" s="7">
        <v>14</v>
      </c>
      <c r="E336" s="7">
        <v>0</v>
      </c>
      <c r="F336" s="7">
        <v>3176.29</v>
      </c>
      <c r="G336" s="7" t="s">
        <v>62</v>
      </c>
      <c r="H336" s="7" t="s">
        <v>62</v>
      </c>
      <c r="I336" s="7" t="s">
        <v>119</v>
      </c>
    </row>
    <row r="337" spans="1:9" ht="14.25" customHeight="1" x14ac:dyDescent="0.3">
      <c r="A337" s="7" t="s">
        <v>1881</v>
      </c>
      <c r="B337" s="7">
        <v>1996</v>
      </c>
      <c r="C337" s="7" t="s">
        <v>59</v>
      </c>
      <c r="D337" s="7">
        <v>3</v>
      </c>
      <c r="E337" s="7">
        <v>0</v>
      </c>
      <c r="F337" s="7">
        <v>3176.82</v>
      </c>
      <c r="G337" s="7" t="s">
        <v>62</v>
      </c>
      <c r="H337" s="7" t="s">
        <v>75</v>
      </c>
      <c r="I337" s="7" t="s">
        <v>119</v>
      </c>
    </row>
    <row r="338" spans="1:9" ht="14.25" customHeight="1" x14ac:dyDescent="0.3">
      <c r="A338" s="7" t="s">
        <v>1882</v>
      </c>
      <c r="B338" s="7">
        <v>2000</v>
      </c>
      <c r="C338" s="7" t="s">
        <v>93</v>
      </c>
      <c r="D338" s="7">
        <v>23</v>
      </c>
      <c r="E338" s="7">
        <v>0</v>
      </c>
      <c r="F338" s="7">
        <v>3179.96</v>
      </c>
      <c r="G338" s="7" t="s">
        <v>62</v>
      </c>
      <c r="H338" s="7" t="s">
        <v>62</v>
      </c>
      <c r="I338" s="7" t="s">
        <v>119</v>
      </c>
    </row>
    <row r="339" spans="1:9" ht="14.25" customHeight="1" x14ac:dyDescent="0.3">
      <c r="A339" s="7" t="s">
        <v>1883</v>
      </c>
      <c r="B339" s="7">
        <v>2001</v>
      </c>
      <c r="C339" s="7" t="s">
        <v>93</v>
      </c>
      <c r="D339" s="7">
        <v>2</v>
      </c>
      <c r="E339" s="7">
        <v>2</v>
      </c>
      <c r="F339" s="7">
        <v>3180.51</v>
      </c>
      <c r="G339" s="7" t="s">
        <v>62</v>
      </c>
      <c r="H339" s="7" t="s">
        <v>62</v>
      </c>
      <c r="I339" s="7" t="s">
        <v>66</v>
      </c>
    </row>
    <row r="340" spans="1:9" ht="14.25" customHeight="1" x14ac:dyDescent="0.3">
      <c r="A340" s="7" t="s">
        <v>1884</v>
      </c>
      <c r="B340" s="7">
        <v>1996</v>
      </c>
      <c r="C340" s="7" t="s">
        <v>203</v>
      </c>
      <c r="D340" s="7">
        <v>11</v>
      </c>
      <c r="E340" s="7">
        <v>0</v>
      </c>
      <c r="F340" s="7">
        <v>3201.25</v>
      </c>
      <c r="G340" s="7" t="s">
        <v>62</v>
      </c>
      <c r="H340" s="7" t="s">
        <v>64</v>
      </c>
      <c r="I340" s="7" t="s">
        <v>119</v>
      </c>
    </row>
    <row r="341" spans="1:9" ht="14.25" customHeight="1" x14ac:dyDescent="0.3">
      <c r="A341" s="7" t="s">
        <v>1885</v>
      </c>
      <c r="B341" s="7">
        <v>1997</v>
      </c>
      <c r="C341" s="7" t="s">
        <v>59</v>
      </c>
      <c r="D341" s="7">
        <v>5</v>
      </c>
      <c r="E341" s="7">
        <v>0</v>
      </c>
      <c r="F341" s="7">
        <v>3206.49</v>
      </c>
      <c r="G341" s="7" t="s">
        <v>62</v>
      </c>
      <c r="H341" s="7" t="s">
        <v>64</v>
      </c>
      <c r="I341" s="7" t="s">
        <v>1280</v>
      </c>
    </row>
    <row r="342" spans="1:9" ht="14.25" customHeight="1" x14ac:dyDescent="0.3">
      <c r="A342" s="7" t="s">
        <v>1886</v>
      </c>
      <c r="B342" s="7">
        <v>1997</v>
      </c>
      <c r="C342" s="7" t="s">
        <v>168</v>
      </c>
      <c r="D342" s="7">
        <v>22</v>
      </c>
      <c r="E342" s="7">
        <v>1</v>
      </c>
      <c r="F342" s="7">
        <v>3208.79</v>
      </c>
      <c r="G342" s="7" t="s">
        <v>62</v>
      </c>
      <c r="H342" s="7" t="s">
        <v>64</v>
      </c>
      <c r="I342" s="7" t="s">
        <v>241</v>
      </c>
    </row>
    <row r="343" spans="1:9" ht="14.25" customHeight="1" x14ac:dyDescent="0.3">
      <c r="A343" s="7" t="s">
        <v>1891</v>
      </c>
      <c r="B343" s="7">
        <v>1997</v>
      </c>
      <c r="C343" s="7" t="s">
        <v>59</v>
      </c>
      <c r="D343" s="7">
        <v>6</v>
      </c>
      <c r="E343" s="7">
        <v>0</v>
      </c>
      <c r="F343" s="7">
        <v>3213.62</v>
      </c>
      <c r="G343" s="7" t="s">
        <v>62</v>
      </c>
      <c r="H343" s="7" t="s">
        <v>62</v>
      </c>
      <c r="I343" s="7" t="s">
        <v>1280</v>
      </c>
    </row>
    <row r="344" spans="1:9" ht="14.25" customHeight="1" x14ac:dyDescent="0.3">
      <c r="A344" s="7" t="s">
        <v>1894</v>
      </c>
      <c r="B344" s="7">
        <v>1997</v>
      </c>
      <c r="C344" s="7" t="s">
        <v>195</v>
      </c>
      <c r="D344" s="7">
        <v>2</v>
      </c>
      <c r="E344" s="7">
        <v>1</v>
      </c>
      <c r="F344" s="7">
        <v>3227.12</v>
      </c>
      <c r="G344" s="7" t="s">
        <v>62</v>
      </c>
      <c r="H344" s="7" t="s">
        <v>64</v>
      </c>
      <c r="I344" s="7" t="s">
        <v>66</v>
      </c>
    </row>
    <row r="345" spans="1:9" ht="14.25" customHeight="1" x14ac:dyDescent="0.3">
      <c r="A345" s="7" t="s">
        <v>1899</v>
      </c>
      <c r="B345" s="7">
        <v>1997</v>
      </c>
      <c r="C345" s="7" t="s">
        <v>93</v>
      </c>
      <c r="D345" s="7">
        <v>2</v>
      </c>
      <c r="E345" s="7">
        <v>1</v>
      </c>
      <c r="F345" s="7">
        <v>3238.44</v>
      </c>
      <c r="G345" s="7" t="s">
        <v>62</v>
      </c>
      <c r="H345" s="7" t="s">
        <v>64</v>
      </c>
      <c r="I345" s="7" t="s">
        <v>66</v>
      </c>
    </row>
    <row r="346" spans="1:9" ht="14.25" customHeight="1" x14ac:dyDescent="0.3">
      <c r="A346" s="7" t="s">
        <v>1902</v>
      </c>
      <c r="B346" s="7">
        <v>1991</v>
      </c>
      <c r="C346" s="7" t="s">
        <v>72</v>
      </c>
      <c r="D346" s="7">
        <v>13</v>
      </c>
      <c r="E346" s="7">
        <v>0</v>
      </c>
      <c r="F346" s="7">
        <v>3260.2</v>
      </c>
      <c r="G346" s="7" t="s">
        <v>64</v>
      </c>
      <c r="H346" s="7" t="s">
        <v>62</v>
      </c>
      <c r="I346" s="7" t="s">
        <v>241</v>
      </c>
    </row>
    <row r="347" spans="1:9" ht="14.25" customHeight="1" x14ac:dyDescent="0.3">
      <c r="A347" s="7" t="s">
        <v>1907</v>
      </c>
      <c r="B347" s="7">
        <v>1994</v>
      </c>
      <c r="C347" s="7" t="s">
        <v>168</v>
      </c>
      <c r="D347" s="7">
        <v>2</v>
      </c>
      <c r="E347" s="7">
        <v>0</v>
      </c>
      <c r="F347" s="7">
        <v>3268.85</v>
      </c>
      <c r="G347" s="7" t="s">
        <v>64</v>
      </c>
      <c r="H347" s="7" t="s">
        <v>75</v>
      </c>
      <c r="I347" s="7" t="s">
        <v>979</v>
      </c>
    </row>
    <row r="348" spans="1:9" ht="14.25" customHeight="1" x14ac:dyDescent="0.3">
      <c r="A348" s="7" t="s">
        <v>1912</v>
      </c>
      <c r="B348" s="7">
        <v>1994</v>
      </c>
      <c r="C348" s="7" t="s">
        <v>59</v>
      </c>
      <c r="D348" s="7">
        <v>1</v>
      </c>
      <c r="E348" s="7">
        <v>1</v>
      </c>
      <c r="F348" s="7">
        <v>3277.16</v>
      </c>
      <c r="G348" s="7" t="s">
        <v>62</v>
      </c>
      <c r="H348" s="7" t="s">
        <v>64</v>
      </c>
      <c r="I348" s="7" t="s">
        <v>241</v>
      </c>
    </row>
    <row r="349" spans="1:9" ht="14.25" customHeight="1" x14ac:dyDescent="0.3">
      <c r="A349" s="7" t="s">
        <v>1919</v>
      </c>
      <c r="B349" s="7">
        <v>2001</v>
      </c>
      <c r="C349" s="7" t="s">
        <v>203</v>
      </c>
      <c r="D349" s="7">
        <v>6</v>
      </c>
      <c r="E349" s="7">
        <v>2</v>
      </c>
      <c r="F349" s="7">
        <v>3279.87</v>
      </c>
      <c r="G349" s="7" t="s">
        <v>62</v>
      </c>
      <c r="H349" s="7" t="s">
        <v>75</v>
      </c>
      <c r="I349" s="7" t="s">
        <v>1841</v>
      </c>
    </row>
    <row r="350" spans="1:9" ht="14.25" customHeight="1" x14ac:dyDescent="0.3">
      <c r="A350" s="7" t="s">
        <v>1926</v>
      </c>
      <c r="B350" s="7">
        <v>2003</v>
      </c>
      <c r="C350" s="7" t="s">
        <v>59</v>
      </c>
      <c r="D350" s="7">
        <v>3</v>
      </c>
      <c r="E350" s="7">
        <v>0</v>
      </c>
      <c r="F350" s="7">
        <v>3280.22</v>
      </c>
      <c r="G350" s="7" t="s">
        <v>62</v>
      </c>
      <c r="H350" s="7" t="s">
        <v>64</v>
      </c>
      <c r="I350" s="7" t="s">
        <v>241</v>
      </c>
    </row>
    <row r="351" spans="1:9" ht="14.25" customHeight="1" x14ac:dyDescent="0.3">
      <c r="A351" s="7" t="s">
        <v>1932</v>
      </c>
      <c r="B351" s="7">
        <v>1996</v>
      </c>
      <c r="C351" s="7" t="s">
        <v>72</v>
      </c>
      <c r="D351" s="7">
        <v>17</v>
      </c>
      <c r="E351" s="7">
        <v>1</v>
      </c>
      <c r="F351" s="7">
        <v>3292.53</v>
      </c>
      <c r="G351" s="7" t="s">
        <v>62</v>
      </c>
      <c r="H351" s="7" t="s">
        <v>62</v>
      </c>
      <c r="I351" s="7" t="s">
        <v>119</v>
      </c>
    </row>
    <row r="352" spans="1:9" ht="14.25" customHeight="1" x14ac:dyDescent="0.3">
      <c r="A352" s="7" t="s">
        <v>1938</v>
      </c>
      <c r="B352" s="7">
        <v>2003</v>
      </c>
      <c r="C352" s="7" t="s">
        <v>168</v>
      </c>
      <c r="D352" s="7">
        <v>5</v>
      </c>
      <c r="E352" s="7">
        <v>0</v>
      </c>
      <c r="F352" s="7">
        <v>3300.7</v>
      </c>
      <c r="G352" s="7" t="s">
        <v>62</v>
      </c>
      <c r="H352" s="7" t="s">
        <v>62</v>
      </c>
      <c r="I352" s="7" t="s">
        <v>1108</v>
      </c>
    </row>
    <row r="353" spans="1:9" ht="14.25" customHeight="1" x14ac:dyDescent="0.3">
      <c r="A353" s="7" t="s">
        <v>1944</v>
      </c>
      <c r="B353" s="7">
        <v>2003</v>
      </c>
      <c r="C353" s="7" t="s">
        <v>72</v>
      </c>
      <c r="D353" s="7">
        <v>18</v>
      </c>
      <c r="E353" s="7">
        <v>0</v>
      </c>
      <c r="F353" s="7">
        <v>3308.46</v>
      </c>
      <c r="G353" s="7" t="s">
        <v>62</v>
      </c>
      <c r="H353" s="7" t="s">
        <v>75</v>
      </c>
      <c r="I353" s="7" t="s">
        <v>1525</v>
      </c>
    </row>
    <row r="354" spans="1:9" ht="14.25" customHeight="1" x14ac:dyDescent="0.3">
      <c r="A354" s="7" t="s">
        <v>1951</v>
      </c>
      <c r="B354" s="7">
        <v>1997</v>
      </c>
      <c r="C354" s="7" t="s">
        <v>83</v>
      </c>
      <c r="D354" s="7">
        <v>20</v>
      </c>
      <c r="E354" s="7">
        <v>1</v>
      </c>
      <c r="F354" s="7">
        <v>3309.79</v>
      </c>
      <c r="G354" s="7" t="s">
        <v>64</v>
      </c>
      <c r="H354" s="7" t="s">
        <v>64</v>
      </c>
      <c r="I354" s="7" t="s">
        <v>1841</v>
      </c>
    </row>
    <row r="355" spans="1:9" ht="14.25" customHeight="1" x14ac:dyDescent="0.3">
      <c r="A355" s="7" t="s">
        <v>1959</v>
      </c>
      <c r="B355" s="7">
        <v>1991</v>
      </c>
      <c r="C355" s="7" t="s">
        <v>93</v>
      </c>
      <c r="D355" s="7">
        <v>1</v>
      </c>
      <c r="E355" s="7">
        <v>3</v>
      </c>
      <c r="F355" s="7">
        <v>3342.79</v>
      </c>
      <c r="G355" s="7" t="s">
        <v>62</v>
      </c>
      <c r="H355" s="7" t="s">
        <v>75</v>
      </c>
      <c r="I355" s="7" t="s">
        <v>66</v>
      </c>
    </row>
    <row r="356" spans="1:9" ht="14.25" customHeight="1" x14ac:dyDescent="0.3">
      <c r="A356" s="7" t="s">
        <v>1966</v>
      </c>
      <c r="B356" s="7">
        <v>1993</v>
      </c>
      <c r="C356" s="7" t="s">
        <v>203</v>
      </c>
      <c r="D356" s="7">
        <v>28</v>
      </c>
      <c r="E356" s="7">
        <v>0</v>
      </c>
      <c r="F356" s="7">
        <v>3353.28</v>
      </c>
      <c r="G356" s="7" t="s">
        <v>62</v>
      </c>
      <c r="H356" s="7" t="s">
        <v>75</v>
      </c>
      <c r="I356" s="7" t="s">
        <v>241</v>
      </c>
    </row>
    <row r="357" spans="1:9" ht="14.25" customHeight="1" x14ac:dyDescent="0.3">
      <c r="A357" s="7" t="s">
        <v>1971</v>
      </c>
      <c r="B357" s="7">
        <v>1995</v>
      </c>
      <c r="C357" s="7" t="s">
        <v>83</v>
      </c>
      <c r="D357" s="7">
        <v>23</v>
      </c>
      <c r="E357" s="7">
        <v>0</v>
      </c>
      <c r="F357" s="7">
        <v>3353.47</v>
      </c>
      <c r="G357" s="7" t="s">
        <v>62</v>
      </c>
      <c r="H357" s="7" t="s">
        <v>64</v>
      </c>
      <c r="I357" s="7" t="s">
        <v>119</v>
      </c>
    </row>
    <row r="358" spans="1:9" ht="14.25" customHeight="1" x14ac:dyDescent="0.3">
      <c r="A358" s="7" t="s">
        <v>1976</v>
      </c>
      <c r="B358" s="7">
        <v>1993</v>
      </c>
      <c r="C358" s="7" t="s">
        <v>203</v>
      </c>
      <c r="D358" s="7">
        <v>7</v>
      </c>
      <c r="E358" s="7">
        <v>0</v>
      </c>
      <c r="F358" s="7">
        <v>3366.67</v>
      </c>
      <c r="G358" s="7" t="s">
        <v>62</v>
      </c>
      <c r="H358" s="7" t="s">
        <v>62</v>
      </c>
      <c r="I358" s="7" t="s">
        <v>66</v>
      </c>
    </row>
    <row r="359" spans="1:9" ht="14.25" customHeight="1" x14ac:dyDescent="0.3">
      <c r="A359" s="7" t="s">
        <v>1977</v>
      </c>
      <c r="B359" s="7">
        <v>1996</v>
      </c>
      <c r="C359" s="7" t="s">
        <v>168</v>
      </c>
      <c r="D359" s="7">
        <v>14</v>
      </c>
      <c r="E359" s="7">
        <v>1</v>
      </c>
      <c r="F359" s="7">
        <v>3378.91</v>
      </c>
      <c r="G359" s="7" t="s">
        <v>62</v>
      </c>
      <c r="H359" s="7" t="s">
        <v>75</v>
      </c>
      <c r="I359" s="7" t="s">
        <v>241</v>
      </c>
    </row>
    <row r="360" spans="1:9" ht="14.25" customHeight="1" x14ac:dyDescent="0.3">
      <c r="A360" s="7" t="s">
        <v>1978</v>
      </c>
      <c r="B360" s="7">
        <v>1996</v>
      </c>
      <c r="C360" s="7" t="s">
        <v>72</v>
      </c>
      <c r="D360" s="7">
        <v>13</v>
      </c>
      <c r="E360" s="7">
        <v>0</v>
      </c>
      <c r="F360" s="7">
        <v>3385.4</v>
      </c>
      <c r="G360" s="7" t="s">
        <v>62</v>
      </c>
      <c r="H360" s="7" t="s">
        <v>62</v>
      </c>
      <c r="I360" s="7" t="s">
        <v>1280</v>
      </c>
    </row>
    <row r="361" spans="1:9" ht="14.25" customHeight="1" x14ac:dyDescent="0.3">
      <c r="A361" s="7" t="s">
        <v>1979</v>
      </c>
      <c r="B361" s="7">
        <v>1996</v>
      </c>
      <c r="C361" s="7" t="s">
        <v>195</v>
      </c>
      <c r="D361" s="7">
        <v>10</v>
      </c>
      <c r="E361" s="7">
        <v>1</v>
      </c>
      <c r="F361" s="7">
        <v>3392.37</v>
      </c>
      <c r="G361" s="7" t="s">
        <v>62</v>
      </c>
      <c r="H361" s="7" t="s">
        <v>64</v>
      </c>
      <c r="I361" s="7" t="s">
        <v>66</v>
      </c>
    </row>
    <row r="362" spans="1:9" ht="14.25" customHeight="1" x14ac:dyDescent="0.3">
      <c r="A362" s="7" t="s">
        <v>1980</v>
      </c>
      <c r="B362" s="7">
        <v>1996</v>
      </c>
      <c r="C362" s="7" t="s">
        <v>203</v>
      </c>
      <c r="D362" s="7">
        <v>27</v>
      </c>
      <c r="E362" s="7">
        <v>1</v>
      </c>
      <c r="F362" s="7">
        <v>3392.98</v>
      </c>
      <c r="G362" s="7" t="s">
        <v>62</v>
      </c>
      <c r="H362" s="7" t="s">
        <v>64</v>
      </c>
      <c r="I362" s="7" t="s">
        <v>66</v>
      </c>
    </row>
    <row r="363" spans="1:9" ht="14.25" customHeight="1" x14ac:dyDescent="0.3">
      <c r="A363" s="7" t="s">
        <v>1981</v>
      </c>
      <c r="B363" s="7">
        <v>2004</v>
      </c>
      <c r="C363" s="7" t="s">
        <v>59</v>
      </c>
      <c r="D363" s="7">
        <v>16</v>
      </c>
      <c r="E363" s="7">
        <v>2</v>
      </c>
      <c r="F363" s="7">
        <v>3393.36</v>
      </c>
      <c r="G363" s="7" t="s">
        <v>62</v>
      </c>
      <c r="H363" s="7" t="s">
        <v>62</v>
      </c>
      <c r="I363" s="7" t="s">
        <v>1285</v>
      </c>
    </row>
    <row r="364" spans="1:9" ht="14.25" customHeight="1" x14ac:dyDescent="0.3">
      <c r="A364" s="7" t="s">
        <v>1982</v>
      </c>
      <c r="B364" s="7">
        <v>1996</v>
      </c>
      <c r="C364" s="7" t="s">
        <v>168</v>
      </c>
      <c r="D364" s="7">
        <v>19</v>
      </c>
      <c r="E364" s="7">
        <v>1</v>
      </c>
      <c r="F364" s="7">
        <v>3410.32</v>
      </c>
      <c r="G364" s="7" t="s">
        <v>62</v>
      </c>
      <c r="H364" s="7" t="s">
        <v>62</v>
      </c>
      <c r="I364" s="7" t="s">
        <v>241</v>
      </c>
    </row>
    <row r="365" spans="1:9" ht="14.25" customHeight="1" x14ac:dyDescent="0.3">
      <c r="A365" s="7" t="s">
        <v>1983</v>
      </c>
      <c r="B365" s="7">
        <v>2001</v>
      </c>
      <c r="C365" s="7" t="s">
        <v>168</v>
      </c>
      <c r="D365" s="7">
        <v>26</v>
      </c>
      <c r="E365" s="7">
        <v>0</v>
      </c>
      <c r="F365" s="7">
        <v>3434.38</v>
      </c>
      <c r="G365" s="7" t="s">
        <v>62</v>
      </c>
      <c r="H365" s="7" t="s">
        <v>62</v>
      </c>
      <c r="I365" s="7" t="s">
        <v>241</v>
      </c>
    </row>
    <row r="366" spans="1:9" ht="14.25" customHeight="1" x14ac:dyDescent="0.3">
      <c r="A366" s="7" t="s">
        <v>1984</v>
      </c>
      <c r="B366" s="7">
        <v>1986</v>
      </c>
      <c r="C366" s="7" t="s">
        <v>195</v>
      </c>
      <c r="D366" s="7">
        <v>27</v>
      </c>
      <c r="E366" s="7">
        <v>3</v>
      </c>
      <c r="F366" s="7">
        <v>3436.5</v>
      </c>
      <c r="G366" s="7" t="s">
        <v>62</v>
      </c>
      <c r="H366" s="7" t="s">
        <v>75</v>
      </c>
      <c r="I366" s="7" t="s">
        <v>66</v>
      </c>
    </row>
    <row r="367" spans="1:9" ht="14.25" customHeight="1" x14ac:dyDescent="0.3">
      <c r="A367" s="7" t="s">
        <v>1985</v>
      </c>
      <c r="B367" s="7">
        <v>2000</v>
      </c>
      <c r="C367" s="7" t="s">
        <v>83</v>
      </c>
      <c r="D367" s="7">
        <v>20</v>
      </c>
      <c r="E367" s="7">
        <v>3</v>
      </c>
      <c r="F367" s="7">
        <v>3443.06</v>
      </c>
      <c r="G367" s="7" t="s">
        <v>62</v>
      </c>
      <c r="H367" s="7" t="s">
        <v>75</v>
      </c>
      <c r="I367" s="7" t="s">
        <v>241</v>
      </c>
    </row>
    <row r="368" spans="1:9" ht="14.25" customHeight="1" x14ac:dyDescent="0.3">
      <c r="A368" s="7" t="s">
        <v>1987</v>
      </c>
      <c r="B368" s="7">
        <v>1987</v>
      </c>
      <c r="C368" s="7" t="s">
        <v>93</v>
      </c>
      <c r="D368" s="7">
        <v>14</v>
      </c>
      <c r="E368" s="7">
        <v>3</v>
      </c>
      <c r="F368" s="7">
        <v>3453.77</v>
      </c>
      <c r="G368" s="7" t="s">
        <v>62</v>
      </c>
      <c r="H368" s="7" t="s">
        <v>75</v>
      </c>
      <c r="I368" s="7" t="s">
        <v>241</v>
      </c>
    </row>
    <row r="369" spans="1:9" ht="14.25" customHeight="1" x14ac:dyDescent="0.3">
      <c r="A369" s="7" t="s">
        <v>1989</v>
      </c>
      <c r="B369" s="7">
        <v>2003</v>
      </c>
      <c r="C369" s="7" t="s">
        <v>59</v>
      </c>
      <c r="D369" s="7">
        <v>29</v>
      </c>
      <c r="E369" s="7">
        <v>0</v>
      </c>
      <c r="F369" s="7">
        <v>3463.51</v>
      </c>
      <c r="G369" s="7" t="s">
        <v>62</v>
      </c>
      <c r="H369" s="7" t="s">
        <v>75</v>
      </c>
      <c r="I369" s="7" t="s">
        <v>1108</v>
      </c>
    </row>
    <row r="370" spans="1:9" ht="14.25" customHeight="1" x14ac:dyDescent="0.3">
      <c r="A370" s="7" t="s">
        <v>1993</v>
      </c>
      <c r="B370" s="7">
        <v>1993</v>
      </c>
      <c r="C370" s="7" t="s">
        <v>203</v>
      </c>
      <c r="D370" s="7">
        <v>12</v>
      </c>
      <c r="E370" s="7">
        <v>1</v>
      </c>
      <c r="F370" s="7">
        <v>3471.41</v>
      </c>
      <c r="G370" s="7" t="s">
        <v>62</v>
      </c>
      <c r="H370" s="7" t="s">
        <v>62</v>
      </c>
      <c r="I370" s="7" t="s">
        <v>66</v>
      </c>
    </row>
    <row r="371" spans="1:9" ht="14.25" customHeight="1" x14ac:dyDescent="0.3">
      <c r="A371" s="7" t="s">
        <v>1997</v>
      </c>
      <c r="B371" s="7">
        <v>2004</v>
      </c>
      <c r="C371" s="7" t="s">
        <v>83</v>
      </c>
      <c r="D371" s="7">
        <v>26</v>
      </c>
      <c r="E371" s="7">
        <v>3</v>
      </c>
      <c r="F371" s="7">
        <v>3481.87</v>
      </c>
      <c r="G371" s="7" t="s">
        <v>62</v>
      </c>
      <c r="H371" s="7" t="s">
        <v>64</v>
      </c>
      <c r="I371" s="7" t="s">
        <v>979</v>
      </c>
    </row>
    <row r="372" spans="1:9" ht="14.25" customHeight="1" x14ac:dyDescent="0.3">
      <c r="A372" s="7" t="s">
        <v>1999</v>
      </c>
      <c r="B372" s="7">
        <v>1996</v>
      </c>
      <c r="C372" s="7" t="s">
        <v>93</v>
      </c>
      <c r="D372" s="7">
        <v>19</v>
      </c>
      <c r="E372" s="7">
        <v>2</v>
      </c>
      <c r="F372" s="7">
        <v>3484.33</v>
      </c>
      <c r="G372" s="7" t="s">
        <v>64</v>
      </c>
      <c r="H372" s="7" t="s">
        <v>64</v>
      </c>
      <c r="I372" s="7" t="s">
        <v>241</v>
      </c>
    </row>
    <row r="373" spans="1:9" ht="14.25" customHeight="1" x14ac:dyDescent="0.3">
      <c r="A373" s="7" t="s">
        <v>2004</v>
      </c>
      <c r="B373" s="7">
        <v>1996</v>
      </c>
      <c r="C373" s="7" t="s">
        <v>93</v>
      </c>
      <c r="D373" s="7">
        <v>18</v>
      </c>
      <c r="E373" s="7">
        <v>1</v>
      </c>
      <c r="F373" s="7">
        <v>3490.55</v>
      </c>
      <c r="G373" s="7" t="s">
        <v>75</v>
      </c>
      <c r="H373" s="7" t="s">
        <v>62</v>
      </c>
      <c r="I373" s="7" t="s">
        <v>964</v>
      </c>
    </row>
    <row r="374" spans="1:9" ht="14.25" customHeight="1" x14ac:dyDescent="0.3">
      <c r="A374" s="7" t="s">
        <v>2009</v>
      </c>
      <c r="B374" s="7">
        <v>1999</v>
      </c>
      <c r="C374" s="7" t="s">
        <v>93</v>
      </c>
      <c r="D374" s="7">
        <v>22</v>
      </c>
      <c r="E374" s="7">
        <v>2</v>
      </c>
      <c r="F374" s="7">
        <v>3500.61</v>
      </c>
      <c r="G374" s="7" t="s">
        <v>62</v>
      </c>
      <c r="H374" s="7" t="s">
        <v>62</v>
      </c>
      <c r="I374" s="7" t="s">
        <v>66</v>
      </c>
    </row>
    <row r="375" spans="1:9" ht="14.25" customHeight="1" x14ac:dyDescent="0.3">
      <c r="A375" s="7" t="s">
        <v>2013</v>
      </c>
      <c r="B375" s="7">
        <v>1998</v>
      </c>
      <c r="C375" s="7" t="s">
        <v>93</v>
      </c>
      <c r="D375" s="7">
        <v>16</v>
      </c>
      <c r="E375" s="7">
        <v>2</v>
      </c>
      <c r="F375" s="7">
        <v>3537.7</v>
      </c>
      <c r="G375" s="7" t="s">
        <v>64</v>
      </c>
      <c r="H375" s="7" t="s">
        <v>64</v>
      </c>
      <c r="I375" s="7" t="s">
        <v>119</v>
      </c>
    </row>
    <row r="376" spans="1:9" ht="14.25" customHeight="1" x14ac:dyDescent="0.3">
      <c r="A376" s="7" t="s">
        <v>2018</v>
      </c>
      <c r="B376" s="7">
        <v>2003</v>
      </c>
      <c r="C376" s="7" t="s">
        <v>195</v>
      </c>
      <c r="D376" s="7">
        <v>24</v>
      </c>
      <c r="E376" s="7">
        <v>0</v>
      </c>
      <c r="F376" s="7">
        <v>3538.9</v>
      </c>
      <c r="G376" s="7" t="s">
        <v>62</v>
      </c>
      <c r="H376" s="7" t="s">
        <v>62</v>
      </c>
      <c r="I376" s="7" t="s">
        <v>119</v>
      </c>
    </row>
    <row r="377" spans="1:9" ht="14.25" customHeight="1" x14ac:dyDescent="0.3">
      <c r="A377" s="7" t="s">
        <v>2025</v>
      </c>
      <c r="B377" s="7">
        <v>1988</v>
      </c>
      <c r="C377" s="7" t="s">
        <v>203</v>
      </c>
      <c r="D377" s="7">
        <v>15</v>
      </c>
      <c r="E377" s="7">
        <v>3</v>
      </c>
      <c r="F377" s="7">
        <v>3540.12</v>
      </c>
      <c r="G377" s="7" t="s">
        <v>62</v>
      </c>
      <c r="H377" s="7" t="s">
        <v>75</v>
      </c>
      <c r="I377" s="7" t="s">
        <v>66</v>
      </c>
    </row>
    <row r="378" spans="1:9" ht="14.25" customHeight="1" x14ac:dyDescent="0.3">
      <c r="A378" s="7" t="s">
        <v>2030</v>
      </c>
      <c r="B378" s="7">
        <v>1992</v>
      </c>
      <c r="C378" s="7" t="s">
        <v>168</v>
      </c>
      <c r="D378" s="7">
        <v>22</v>
      </c>
      <c r="E378" s="7">
        <v>0</v>
      </c>
      <c r="F378" s="7">
        <v>3554.2</v>
      </c>
      <c r="G378" s="7" t="s">
        <v>62</v>
      </c>
      <c r="H378" s="7" t="s">
        <v>64</v>
      </c>
      <c r="I378" s="7" t="s">
        <v>241</v>
      </c>
    </row>
    <row r="379" spans="1:9" ht="14.25" customHeight="1" x14ac:dyDescent="0.3">
      <c r="A379" s="7" t="s">
        <v>2035</v>
      </c>
      <c r="B379" s="7">
        <v>1994</v>
      </c>
      <c r="C379" s="7" t="s">
        <v>93</v>
      </c>
      <c r="D379" s="7">
        <v>24</v>
      </c>
      <c r="E379" s="7">
        <v>0</v>
      </c>
      <c r="F379" s="7">
        <v>3556.92</v>
      </c>
      <c r="G379" s="7" t="s">
        <v>62</v>
      </c>
      <c r="H379" s="7" t="s">
        <v>64</v>
      </c>
      <c r="I379" s="7" t="s">
        <v>119</v>
      </c>
    </row>
    <row r="380" spans="1:9" ht="14.25" customHeight="1" x14ac:dyDescent="0.3">
      <c r="A380" s="7" t="s">
        <v>2040</v>
      </c>
      <c r="B380" s="7">
        <v>1995</v>
      </c>
      <c r="C380" s="7" t="s">
        <v>203</v>
      </c>
      <c r="D380" s="7">
        <v>9</v>
      </c>
      <c r="E380" s="7">
        <v>0</v>
      </c>
      <c r="F380" s="7">
        <v>3558.62</v>
      </c>
      <c r="G380" s="7" t="s">
        <v>62</v>
      </c>
      <c r="H380" s="7" t="s">
        <v>64</v>
      </c>
      <c r="I380" s="7" t="s">
        <v>1280</v>
      </c>
    </row>
    <row r="381" spans="1:9" ht="14.25" customHeight="1" x14ac:dyDescent="0.3">
      <c r="A381" s="7" t="s">
        <v>2045</v>
      </c>
      <c r="B381" s="7">
        <v>1995</v>
      </c>
      <c r="C381" s="7" t="s">
        <v>83</v>
      </c>
      <c r="D381" s="7">
        <v>16</v>
      </c>
      <c r="E381" s="7">
        <v>1</v>
      </c>
      <c r="F381" s="7">
        <v>3561.89</v>
      </c>
      <c r="G381" s="7" t="s">
        <v>62</v>
      </c>
      <c r="H381" s="7" t="s">
        <v>75</v>
      </c>
      <c r="I381" s="7" t="s">
        <v>66</v>
      </c>
    </row>
    <row r="382" spans="1:9" ht="14.25" customHeight="1" x14ac:dyDescent="0.3">
      <c r="A382" s="7" t="s">
        <v>2052</v>
      </c>
      <c r="B382" s="7">
        <v>1981</v>
      </c>
      <c r="C382" s="7" t="s">
        <v>203</v>
      </c>
      <c r="D382" s="7">
        <v>10</v>
      </c>
      <c r="E382" s="7">
        <v>1</v>
      </c>
      <c r="F382" s="7">
        <v>3562.87</v>
      </c>
      <c r="G382" s="7" t="s">
        <v>62</v>
      </c>
      <c r="H382" s="7" t="s">
        <v>75</v>
      </c>
      <c r="I382" s="7" t="s">
        <v>66</v>
      </c>
    </row>
    <row r="383" spans="1:9" ht="14.25" customHeight="1" x14ac:dyDescent="0.3">
      <c r="A383" s="7" t="s">
        <v>2057</v>
      </c>
      <c r="B383" s="7">
        <v>1988</v>
      </c>
      <c r="C383" s="7" t="s">
        <v>195</v>
      </c>
      <c r="D383" s="7">
        <v>18</v>
      </c>
      <c r="E383" s="7">
        <v>3</v>
      </c>
      <c r="F383" s="7">
        <v>3569.96</v>
      </c>
      <c r="G383" s="7" t="s">
        <v>62</v>
      </c>
      <c r="H383" s="7" t="s">
        <v>75</v>
      </c>
      <c r="I383" s="7" t="s">
        <v>119</v>
      </c>
    </row>
    <row r="384" spans="1:9" ht="14.25" customHeight="1" x14ac:dyDescent="0.3">
      <c r="A384" s="7" t="s">
        <v>2062</v>
      </c>
      <c r="B384" s="7">
        <v>1995</v>
      </c>
      <c r="C384" s="7" t="s">
        <v>195</v>
      </c>
      <c r="D384" s="7">
        <v>23</v>
      </c>
      <c r="E384" s="7">
        <v>1</v>
      </c>
      <c r="F384" s="7">
        <v>3578</v>
      </c>
      <c r="G384" s="7" t="s">
        <v>62</v>
      </c>
      <c r="H384" s="7" t="s">
        <v>64</v>
      </c>
      <c r="I384" s="7" t="s">
        <v>241</v>
      </c>
    </row>
    <row r="385" spans="1:9" ht="14.25" customHeight="1" x14ac:dyDescent="0.3">
      <c r="A385" s="7" t="s">
        <v>2067</v>
      </c>
      <c r="B385" s="7">
        <v>2001</v>
      </c>
      <c r="C385" s="7" t="s">
        <v>72</v>
      </c>
      <c r="D385" s="7">
        <v>11</v>
      </c>
      <c r="E385" s="7">
        <v>2</v>
      </c>
      <c r="F385" s="7">
        <v>3579.83</v>
      </c>
      <c r="G385" s="7" t="s">
        <v>62</v>
      </c>
      <c r="H385" s="7" t="s">
        <v>62</v>
      </c>
      <c r="I385" s="7" t="s">
        <v>119</v>
      </c>
    </row>
    <row r="386" spans="1:9" ht="14.25" customHeight="1" x14ac:dyDescent="0.3">
      <c r="A386" s="7" t="s">
        <v>2074</v>
      </c>
      <c r="B386" s="7">
        <v>1986</v>
      </c>
      <c r="C386" s="7" t="s">
        <v>168</v>
      </c>
      <c r="D386" s="7">
        <v>27</v>
      </c>
      <c r="E386" s="7">
        <v>3</v>
      </c>
      <c r="F386" s="7">
        <v>3589.14</v>
      </c>
      <c r="G386" s="7" t="s">
        <v>62</v>
      </c>
      <c r="H386" s="7" t="s">
        <v>62</v>
      </c>
      <c r="I386" s="7" t="s">
        <v>66</v>
      </c>
    </row>
    <row r="387" spans="1:9" ht="14.25" customHeight="1" x14ac:dyDescent="0.3">
      <c r="A387" s="7" t="s">
        <v>2082</v>
      </c>
      <c r="B387" s="7">
        <v>1999</v>
      </c>
      <c r="C387" s="7" t="s">
        <v>83</v>
      </c>
      <c r="D387" s="7">
        <v>6</v>
      </c>
      <c r="E387" s="7">
        <v>3</v>
      </c>
      <c r="F387" s="7">
        <v>3591.48</v>
      </c>
      <c r="G387" s="7" t="s">
        <v>62</v>
      </c>
      <c r="H387" s="7" t="s">
        <v>64</v>
      </c>
      <c r="I387" s="7" t="s">
        <v>241</v>
      </c>
    </row>
    <row r="388" spans="1:9" ht="14.25" customHeight="1" x14ac:dyDescent="0.3">
      <c r="A388" s="7" t="s">
        <v>2090</v>
      </c>
      <c r="B388" s="7">
        <v>1997</v>
      </c>
      <c r="C388" s="7" t="s">
        <v>72</v>
      </c>
      <c r="D388" s="7">
        <v>4</v>
      </c>
      <c r="E388" s="7">
        <v>1</v>
      </c>
      <c r="F388" s="7">
        <v>3594.17</v>
      </c>
      <c r="G388" s="7" t="s">
        <v>62</v>
      </c>
      <c r="H388" s="7" t="s">
        <v>62</v>
      </c>
      <c r="I388" s="7" t="s">
        <v>119</v>
      </c>
    </row>
    <row r="389" spans="1:9" ht="14.25" customHeight="1" x14ac:dyDescent="0.3">
      <c r="A389" s="7" t="s">
        <v>2097</v>
      </c>
      <c r="B389" s="7">
        <v>1999</v>
      </c>
      <c r="C389" s="7" t="s">
        <v>195</v>
      </c>
      <c r="D389" s="7">
        <v>12</v>
      </c>
      <c r="E389" s="7">
        <v>3</v>
      </c>
      <c r="F389" s="7">
        <v>3597.6</v>
      </c>
      <c r="G389" s="7" t="s">
        <v>62</v>
      </c>
      <c r="H389" s="7" t="s">
        <v>62</v>
      </c>
      <c r="I389" s="7" t="s">
        <v>241</v>
      </c>
    </row>
    <row r="390" spans="1:9" ht="14.25" customHeight="1" x14ac:dyDescent="0.3">
      <c r="A390" s="7" t="s">
        <v>2104</v>
      </c>
      <c r="B390" s="7">
        <v>1988</v>
      </c>
      <c r="C390" s="7" t="s">
        <v>72</v>
      </c>
      <c r="D390" s="7">
        <v>4</v>
      </c>
      <c r="E390" s="7">
        <v>3</v>
      </c>
      <c r="F390" s="7">
        <v>3603.6</v>
      </c>
      <c r="G390" s="7" t="s">
        <v>62</v>
      </c>
      <c r="H390" s="7" t="s">
        <v>75</v>
      </c>
      <c r="I390" s="7" t="s">
        <v>66</v>
      </c>
    </row>
    <row r="391" spans="1:9" ht="14.25" customHeight="1" x14ac:dyDescent="0.3">
      <c r="A391" s="7" t="s">
        <v>2112</v>
      </c>
      <c r="B391" s="7">
        <v>1990</v>
      </c>
      <c r="C391" s="7" t="s">
        <v>203</v>
      </c>
      <c r="D391" s="7">
        <v>11</v>
      </c>
      <c r="E391" s="7">
        <v>3</v>
      </c>
      <c r="F391" s="7">
        <v>3606.43</v>
      </c>
      <c r="G391" s="7" t="s">
        <v>62</v>
      </c>
      <c r="H391" s="7" t="s">
        <v>75</v>
      </c>
      <c r="I391" s="7" t="s">
        <v>66</v>
      </c>
    </row>
    <row r="392" spans="1:9" ht="14.25" customHeight="1" x14ac:dyDescent="0.3">
      <c r="A392" s="7" t="s">
        <v>2118</v>
      </c>
      <c r="B392" s="7">
        <v>1985</v>
      </c>
      <c r="C392" s="7" t="s">
        <v>83</v>
      </c>
      <c r="D392" s="7">
        <v>14</v>
      </c>
      <c r="E392" s="7">
        <v>3</v>
      </c>
      <c r="F392" s="7">
        <v>3622.13</v>
      </c>
      <c r="G392" s="7" t="s">
        <v>62</v>
      </c>
      <c r="H392" s="7" t="s">
        <v>75</v>
      </c>
      <c r="I392" s="7" t="s">
        <v>66</v>
      </c>
    </row>
    <row r="393" spans="1:9" ht="14.25" customHeight="1" x14ac:dyDescent="0.3">
      <c r="A393" s="7" t="s">
        <v>2123</v>
      </c>
      <c r="B393" s="7">
        <v>1992</v>
      </c>
      <c r="C393" s="7" t="s">
        <v>72</v>
      </c>
      <c r="D393" s="7">
        <v>17</v>
      </c>
      <c r="E393" s="7">
        <v>0</v>
      </c>
      <c r="F393" s="7">
        <v>3645.09</v>
      </c>
      <c r="G393" s="7" t="s">
        <v>75</v>
      </c>
      <c r="H393" s="7" t="s">
        <v>62</v>
      </c>
      <c r="I393" s="7" t="s">
        <v>1397</v>
      </c>
    </row>
    <row r="394" spans="1:9" ht="14.25" customHeight="1" x14ac:dyDescent="0.3">
      <c r="A394" s="7" t="s">
        <v>2129</v>
      </c>
      <c r="B394" s="7">
        <v>1990</v>
      </c>
      <c r="C394" s="7" t="s">
        <v>72</v>
      </c>
      <c r="D394" s="7">
        <v>8</v>
      </c>
      <c r="E394" s="7">
        <v>3</v>
      </c>
      <c r="F394" s="7">
        <v>3653.29</v>
      </c>
      <c r="G394" s="7" t="s">
        <v>62</v>
      </c>
      <c r="H394" s="7" t="s">
        <v>64</v>
      </c>
      <c r="I394" s="7" t="s">
        <v>241</v>
      </c>
    </row>
    <row r="395" spans="1:9" ht="14.25" customHeight="1" x14ac:dyDescent="0.3">
      <c r="A395" s="7" t="s">
        <v>2135</v>
      </c>
      <c r="B395" s="7">
        <v>1992</v>
      </c>
      <c r="C395" s="7" t="s">
        <v>93</v>
      </c>
      <c r="D395" s="7">
        <v>14</v>
      </c>
      <c r="E395" s="7">
        <v>1</v>
      </c>
      <c r="F395" s="7">
        <v>3659.35</v>
      </c>
      <c r="G395" s="7" t="s">
        <v>64</v>
      </c>
      <c r="H395" s="7" t="s">
        <v>75</v>
      </c>
      <c r="I395" s="7" t="s">
        <v>241</v>
      </c>
    </row>
    <row r="396" spans="1:9" ht="14.25" customHeight="1" x14ac:dyDescent="0.3">
      <c r="A396" s="7" t="s">
        <v>2140</v>
      </c>
      <c r="B396" s="7">
        <v>1984</v>
      </c>
      <c r="C396" s="7" t="s">
        <v>59</v>
      </c>
      <c r="D396" s="7">
        <v>6</v>
      </c>
      <c r="E396" s="7">
        <v>3</v>
      </c>
      <c r="F396" s="7">
        <v>3678.86</v>
      </c>
      <c r="G396" s="7" t="s">
        <v>62</v>
      </c>
      <c r="H396" s="7" t="s">
        <v>64</v>
      </c>
      <c r="I396" s="7" t="s">
        <v>66</v>
      </c>
    </row>
    <row r="397" spans="1:9" ht="14.25" customHeight="1" x14ac:dyDescent="0.3">
      <c r="A397" s="7" t="s">
        <v>2146</v>
      </c>
      <c r="B397" s="7">
        <v>2003</v>
      </c>
      <c r="C397" s="7" t="s">
        <v>59</v>
      </c>
      <c r="D397" s="7">
        <v>10</v>
      </c>
      <c r="E397" s="7">
        <v>0</v>
      </c>
      <c r="F397" s="7">
        <v>3688.35</v>
      </c>
      <c r="G397" s="7" t="s">
        <v>62</v>
      </c>
      <c r="H397" s="7" t="s">
        <v>62</v>
      </c>
      <c r="I397" s="7" t="s">
        <v>1525</v>
      </c>
    </row>
    <row r="398" spans="1:9" ht="14.25" customHeight="1" x14ac:dyDescent="0.3">
      <c r="A398" s="7" t="s">
        <v>2152</v>
      </c>
      <c r="B398" s="7">
        <v>1981</v>
      </c>
      <c r="C398" s="7" t="s">
        <v>168</v>
      </c>
      <c r="D398" s="7">
        <v>14</v>
      </c>
      <c r="E398" s="7">
        <v>1</v>
      </c>
      <c r="F398" s="7">
        <v>3688.38</v>
      </c>
      <c r="G398" s="7" t="s">
        <v>62</v>
      </c>
      <c r="H398" s="7" t="s">
        <v>62</v>
      </c>
      <c r="I398" s="7" t="s">
        <v>66</v>
      </c>
    </row>
    <row r="399" spans="1:9" ht="14.25" customHeight="1" x14ac:dyDescent="0.3">
      <c r="A399" s="7" t="s">
        <v>2158</v>
      </c>
      <c r="B399" s="7">
        <v>1995</v>
      </c>
      <c r="C399" s="7" t="s">
        <v>203</v>
      </c>
      <c r="D399" s="7">
        <v>21</v>
      </c>
      <c r="E399" s="7">
        <v>2</v>
      </c>
      <c r="F399" s="7">
        <v>3693.43</v>
      </c>
      <c r="G399" s="7" t="s">
        <v>62</v>
      </c>
      <c r="H399" s="7" t="s">
        <v>64</v>
      </c>
      <c r="I399" s="7" t="s">
        <v>241</v>
      </c>
    </row>
    <row r="400" spans="1:9" ht="14.25" customHeight="1" x14ac:dyDescent="0.3">
      <c r="A400" s="7" t="s">
        <v>2164</v>
      </c>
      <c r="B400" s="7">
        <v>1988</v>
      </c>
      <c r="C400" s="7" t="s">
        <v>195</v>
      </c>
      <c r="D400" s="7">
        <v>18</v>
      </c>
      <c r="E400" s="7">
        <v>3</v>
      </c>
      <c r="F400" s="7">
        <v>3699.54</v>
      </c>
      <c r="G400" s="7" t="s">
        <v>62</v>
      </c>
      <c r="H400" s="7" t="s">
        <v>64</v>
      </c>
      <c r="I400" s="7" t="s">
        <v>66</v>
      </c>
    </row>
    <row r="401" spans="1:9" ht="14.25" customHeight="1" x14ac:dyDescent="0.3">
      <c r="A401" s="7" t="s">
        <v>2169</v>
      </c>
      <c r="B401" s="7">
        <v>1989</v>
      </c>
      <c r="C401" s="7" t="s">
        <v>168</v>
      </c>
      <c r="D401" s="7">
        <v>2</v>
      </c>
      <c r="E401" s="7">
        <v>0</v>
      </c>
      <c r="F401" s="7">
        <v>3704.35</v>
      </c>
      <c r="G401" s="7" t="s">
        <v>62</v>
      </c>
      <c r="H401" s="7" t="s">
        <v>62</v>
      </c>
      <c r="I401" s="7" t="s">
        <v>66</v>
      </c>
    </row>
    <row r="402" spans="1:9" ht="14.25" customHeight="1" x14ac:dyDescent="0.3">
      <c r="A402" s="7" t="s">
        <v>2175</v>
      </c>
      <c r="B402" s="7">
        <v>2004</v>
      </c>
      <c r="C402" s="7" t="s">
        <v>72</v>
      </c>
      <c r="D402" s="7">
        <v>5</v>
      </c>
      <c r="E402" s="7">
        <v>0</v>
      </c>
      <c r="F402" s="7">
        <v>3722.23</v>
      </c>
      <c r="G402" s="7" t="s">
        <v>62</v>
      </c>
      <c r="H402" s="7" t="s">
        <v>62</v>
      </c>
      <c r="I402" s="7" t="s">
        <v>1108</v>
      </c>
    </row>
    <row r="403" spans="1:9" ht="14.25" customHeight="1" x14ac:dyDescent="0.3">
      <c r="A403" s="7" t="s">
        <v>2180</v>
      </c>
      <c r="B403" s="7">
        <v>1986</v>
      </c>
      <c r="C403" s="7" t="s">
        <v>168</v>
      </c>
      <c r="D403" s="7">
        <v>1</v>
      </c>
      <c r="E403" s="7">
        <v>3</v>
      </c>
      <c r="F403" s="7">
        <v>3731.6</v>
      </c>
      <c r="G403" s="7" t="s">
        <v>62</v>
      </c>
      <c r="H403" s="7" t="s">
        <v>62</v>
      </c>
      <c r="I403" s="7" t="s">
        <v>66</v>
      </c>
    </row>
    <row r="404" spans="1:9" ht="14.25" customHeight="1" x14ac:dyDescent="0.3">
      <c r="A404" s="7" t="s">
        <v>2186</v>
      </c>
      <c r="B404" s="7">
        <v>1994</v>
      </c>
      <c r="C404" s="7" t="s">
        <v>195</v>
      </c>
      <c r="D404" s="7">
        <v>22</v>
      </c>
      <c r="E404" s="7">
        <v>0</v>
      </c>
      <c r="F404" s="7">
        <v>3732.63</v>
      </c>
      <c r="G404" s="7" t="s">
        <v>62</v>
      </c>
      <c r="H404" s="7" t="s">
        <v>64</v>
      </c>
      <c r="I404" s="7" t="s">
        <v>1280</v>
      </c>
    </row>
    <row r="405" spans="1:9" ht="14.25" customHeight="1" x14ac:dyDescent="0.3">
      <c r="A405" s="7" t="s">
        <v>2193</v>
      </c>
      <c r="B405" s="7">
        <v>1993</v>
      </c>
      <c r="C405" s="7" t="s">
        <v>83</v>
      </c>
      <c r="D405" s="7">
        <v>22</v>
      </c>
      <c r="E405" s="7">
        <v>0</v>
      </c>
      <c r="F405" s="7">
        <v>3736.46</v>
      </c>
      <c r="G405" s="7" t="s">
        <v>62</v>
      </c>
      <c r="H405" s="7" t="s">
        <v>62</v>
      </c>
      <c r="I405" s="7" t="s">
        <v>119</v>
      </c>
    </row>
    <row r="406" spans="1:9" ht="14.25" customHeight="1" x14ac:dyDescent="0.3">
      <c r="A406" s="7" t="s">
        <v>2200</v>
      </c>
      <c r="B406" s="7">
        <v>1986</v>
      </c>
      <c r="C406" s="7" t="s">
        <v>93</v>
      </c>
      <c r="D406" s="7">
        <v>9</v>
      </c>
      <c r="E406" s="7">
        <v>3</v>
      </c>
      <c r="F406" s="7">
        <v>3748.56</v>
      </c>
      <c r="G406" s="7" t="s">
        <v>62</v>
      </c>
      <c r="H406" s="7" t="s">
        <v>62</v>
      </c>
      <c r="I406" s="7" t="s">
        <v>66</v>
      </c>
    </row>
    <row r="407" spans="1:9" ht="14.25" customHeight="1" x14ac:dyDescent="0.3">
      <c r="A407" s="7" t="s">
        <v>2207</v>
      </c>
      <c r="B407" s="7">
        <v>1991</v>
      </c>
      <c r="C407" s="7" t="s">
        <v>203</v>
      </c>
      <c r="D407" s="7">
        <v>28</v>
      </c>
      <c r="E407" s="7">
        <v>0</v>
      </c>
      <c r="F407" s="7">
        <v>3756.62</v>
      </c>
      <c r="G407" s="7" t="s">
        <v>62</v>
      </c>
      <c r="H407" s="7" t="s">
        <v>62</v>
      </c>
      <c r="I407" s="7" t="s">
        <v>66</v>
      </c>
    </row>
    <row r="408" spans="1:9" ht="14.25" customHeight="1" x14ac:dyDescent="0.3">
      <c r="A408" s="7" t="s">
        <v>2219</v>
      </c>
      <c r="B408" s="7">
        <v>1991</v>
      </c>
      <c r="C408" s="7" t="s">
        <v>195</v>
      </c>
      <c r="D408" s="7">
        <v>25</v>
      </c>
      <c r="E408" s="7">
        <v>0</v>
      </c>
      <c r="F408" s="7">
        <v>3757.84</v>
      </c>
      <c r="G408" s="7" t="s">
        <v>62</v>
      </c>
      <c r="H408" s="7" t="s">
        <v>75</v>
      </c>
      <c r="I408" s="7" t="s">
        <v>66</v>
      </c>
    </row>
    <row r="409" spans="1:9" ht="14.25" customHeight="1" x14ac:dyDescent="0.3">
      <c r="A409" s="7" t="s">
        <v>2231</v>
      </c>
      <c r="B409" s="7">
        <v>1991</v>
      </c>
      <c r="C409" s="7" t="s">
        <v>203</v>
      </c>
      <c r="D409" s="7">
        <v>24</v>
      </c>
      <c r="E409" s="7">
        <v>0</v>
      </c>
      <c r="F409" s="7">
        <v>3761.29</v>
      </c>
      <c r="G409" s="7" t="s">
        <v>62</v>
      </c>
      <c r="H409" s="7" t="s">
        <v>64</v>
      </c>
      <c r="I409" s="7" t="s">
        <v>241</v>
      </c>
    </row>
    <row r="410" spans="1:9" ht="14.25" customHeight="1" x14ac:dyDescent="0.3">
      <c r="A410" s="7" t="s">
        <v>2243</v>
      </c>
      <c r="B410" s="7">
        <v>1994</v>
      </c>
      <c r="C410" s="7" t="s">
        <v>72</v>
      </c>
      <c r="D410" s="7">
        <v>21</v>
      </c>
      <c r="E410" s="7">
        <v>1</v>
      </c>
      <c r="F410" s="7">
        <v>3766.88</v>
      </c>
      <c r="G410" s="7" t="s">
        <v>62</v>
      </c>
      <c r="H410" s="7" t="s">
        <v>75</v>
      </c>
      <c r="I410" s="7" t="s">
        <v>66</v>
      </c>
    </row>
    <row r="411" spans="1:9" ht="14.25" customHeight="1" x14ac:dyDescent="0.3">
      <c r="A411" s="7" t="s">
        <v>2255</v>
      </c>
      <c r="B411" s="7">
        <v>1987</v>
      </c>
      <c r="C411" s="7" t="s">
        <v>203</v>
      </c>
      <c r="D411" s="7">
        <v>24</v>
      </c>
      <c r="E411" s="7">
        <v>3</v>
      </c>
      <c r="F411" s="7">
        <v>3773.23</v>
      </c>
      <c r="G411" s="7" t="s">
        <v>62</v>
      </c>
      <c r="H411" s="7" t="s">
        <v>64</v>
      </c>
      <c r="I411" s="7" t="s">
        <v>66</v>
      </c>
    </row>
    <row r="412" spans="1:9" ht="14.25" customHeight="1" x14ac:dyDescent="0.3">
      <c r="A412" s="7" t="s">
        <v>2268</v>
      </c>
      <c r="B412" s="7">
        <v>1981</v>
      </c>
      <c r="C412" s="7" t="s">
        <v>168</v>
      </c>
      <c r="D412" s="7">
        <v>13</v>
      </c>
      <c r="E412" s="7">
        <v>1</v>
      </c>
      <c r="F412" s="7">
        <v>3785.77</v>
      </c>
      <c r="G412" s="7" t="s">
        <v>62</v>
      </c>
      <c r="H412" s="7" t="s">
        <v>75</v>
      </c>
      <c r="I412" s="7" t="s">
        <v>66</v>
      </c>
    </row>
    <row r="413" spans="1:9" ht="14.25" customHeight="1" x14ac:dyDescent="0.3">
      <c r="A413" s="7" t="s">
        <v>2279</v>
      </c>
      <c r="B413" s="7">
        <v>1988</v>
      </c>
      <c r="C413" s="7" t="s">
        <v>195</v>
      </c>
      <c r="D413" s="7">
        <v>28</v>
      </c>
      <c r="E413" s="7">
        <v>3</v>
      </c>
      <c r="F413" s="7">
        <v>3793.55</v>
      </c>
      <c r="G413" s="7" t="s">
        <v>62</v>
      </c>
      <c r="H413" s="7" t="s">
        <v>64</v>
      </c>
      <c r="I413" s="7" t="s">
        <v>66</v>
      </c>
    </row>
    <row r="414" spans="1:9" ht="14.25" customHeight="1" x14ac:dyDescent="0.3">
      <c r="A414" s="7" t="s">
        <v>2288</v>
      </c>
      <c r="B414" s="7">
        <v>1999</v>
      </c>
      <c r="C414" s="7" t="s">
        <v>83</v>
      </c>
      <c r="D414" s="7">
        <v>24</v>
      </c>
      <c r="E414" s="7">
        <v>0</v>
      </c>
      <c r="F414" s="7">
        <v>3796.36</v>
      </c>
      <c r="G414" s="7" t="s">
        <v>62</v>
      </c>
      <c r="H414" s="7" t="s">
        <v>64</v>
      </c>
      <c r="I414" s="7" t="s">
        <v>119</v>
      </c>
    </row>
    <row r="415" spans="1:9" ht="14.25" customHeight="1" x14ac:dyDescent="0.3">
      <c r="A415" s="7" t="s">
        <v>2297</v>
      </c>
      <c r="B415" s="7">
        <v>1981</v>
      </c>
      <c r="C415" s="7" t="s">
        <v>93</v>
      </c>
      <c r="D415" s="7">
        <v>29</v>
      </c>
      <c r="E415" s="7">
        <v>1</v>
      </c>
      <c r="F415" s="7">
        <v>3797.2</v>
      </c>
      <c r="G415" s="7" t="s">
        <v>62</v>
      </c>
      <c r="H415" s="7" t="s">
        <v>64</v>
      </c>
      <c r="I415" s="7" t="s">
        <v>119</v>
      </c>
    </row>
    <row r="416" spans="1:9" ht="14.25" customHeight="1" x14ac:dyDescent="0.3">
      <c r="A416" s="7" t="s">
        <v>2304</v>
      </c>
      <c r="B416" s="7">
        <v>1994</v>
      </c>
      <c r="C416" s="7" t="s">
        <v>195</v>
      </c>
      <c r="D416" s="7">
        <v>12</v>
      </c>
      <c r="E416" s="7">
        <v>2</v>
      </c>
      <c r="F416" s="7">
        <v>3847.67</v>
      </c>
      <c r="G416" s="7" t="s">
        <v>64</v>
      </c>
      <c r="H416" s="7" t="s">
        <v>62</v>
      </c>
      <c r="I416" s="7" t="s">
        <v>241</v>
      </c>
    </row>
    <row r="417" spans="1:9" ht="14.25" customHeight="1" x14ac:dyDescent="0.3">
      <c r="A417" s="7" t="s">
        <v>2309</v>
      </c>
      <c r="B417" s="7">
        <v>1991</v>
      </c>
      <c r="C417" s="7" t="s">
        <v>195</v>
      </c>
      <c r="D417" s="7">
        <v>19</v>
      </c>
      <c r="E417" s="7">
        <v>0</v>
      </c>
      <c r="F417" s="7">
        <v>3857.76</v>
      </c>
      <c r="G417" s="7" t="s">
        <v>64</v>
      </c>
      <c r="H417" s="7" t="s">
        <v>75</v>
      </c>
      <c r="I417" s="7" t="s">
        <v>979</v>
      </c>
    </row>
    <row r="418" spans="1:9" ht="14.25" customHeight="1" x14ac:dyDescent="0.3">
      <c r="A418" s="7" t="s">
        <v>2314</v>
      </c>
      <c r="B418" s="7">
        <v>2001</v>
      </c>
      <c r="C418" s="7" t="s">
        <v>83</v>
      </c>
      <c r="D418" s="7">
        <v>6</v>
      </c>
      <c r="E418" s="7">
        <v>0</v>
      </c>
      <c r="F418" s="7">
        <v>3858.51</v>
      </c>
      <c r="G418" s="7" t="s">
        <v>62</v>
      </c>
      <c r="H418" s="7" t="s">
        <v>64</v>
      </c>
      <c r="I418" s="7" t="s">
        <v>1108</v>
      </c>
    </row>
    <row r="419" spans="1:9" ht="14.25" customHeight="1" x14ac:dyDescent="0.3">
      <c r="A419" s="7" t="s">
        <v>2319</v>
      </c>
      <c r="B419" s="7">
        <v>2001</v>
      </c>
      <c r="C419" s="7" t="s">
        <v>203</v>
      </c>
      <c r="D419" s="7">
        <v>18</v>
      </c>
      <c r="E419" s="7">
        <v>3</v>
      </c>
      <c r="F419" s="7">
        <v>3861.21</v>
      </c>
      <c r="G419" s="7" t="s">
        <v>62</v>
      </c>
      <c r="H419" s="7" t="s">
        <v>62</v>
      </c>
      <c r="I419" s="7" t="s">
        <v>979</v>
      </c>
    </row>
    <row r="420" spans="1:9" ht="14.25" customHeight="1" x14ac:dyDescent="0.3">
      <c r="A420" s="7" t="s">
        <v>2324</v>
      </c>
      <c r="B420" s="7">
        <v>1990</v>
      </c>
      <c r="C420" s="7" t="s">
        <v>83</v>
      </c>
      <c r="D420" s="7">
        <v>24</v>
      </c>
      <c r="E420" s="7">
        <v>0</v>
      </c>
      <c r="F420" s="7">
        <v>3866.86</v>
      </c>
      <c r="G420" s="7" t="s">
        <v>75</v>
      </c>
      <c r="H420" s="7" t="s">
        <v>75</v>
      </c>
      <c r="I420" s="7" t="s">
        <v>119</v>
      </c>
    </row>
    <row r="421" spans="1:9" ht="14.25" customHeight="1" x14ac:dyDescent="0.3">
      <c r="A421" s="7" t="s">
        <v>2330</v>
      </c>
      <c r="B421" s="7">
        <v>1991</v>
      </c>
      <c r="C421" s="7" t="s">
        <v>59</v>
      </c>
      <c r="D421" s="7">
        <v>25</v>
      </c>
      <c r="E421" s="7">
        <v>1</v>
      </c>
      <c r="F421" s="7">
        <v>3875.73</v>
      </c>
      <c r="G421" s="7" t="s">
        <v>62</v>
      </c>
      <c r="H421" s="7" t="s">
        <v>64</v>
      </c>
      <c r="I421" s="7" t="s">
        <v>66</v>
      </c>
    </row>
    <row r="422" spans="1:9" ht="14.25" customHeight="1" x14ac:dyDescent="0.3">
      <c r="A422" s="7" t="s">
        <v>2336</v>
      </c>
      <c r="B422" s="7">
        <v>1996</v>
      </c>
      <c r="C422" s="7" t="s">
        <v>203</v>
      </c>
      <c r="D422" s="7">
        <v>23</v>
      </c>
      <c r="E422" s="7">
        <v>2</v>
      </c>
      <c r="F422" s="7">
        <v>3877.3</v>
      </c>
      <c r="G422" s="7" t="s">
        <v>75</v>
      </c>
      <c r="H422" s="7" t="s">
        <v>64</v>
      </c>
      <c r="I422" s="7" t="s">
        <v>119</v>
      </c>
    </row>
    <row r="423" spans="1:9" ht="14.25" customHeight="1" x14ac:dyDescent="0.3">
      <c r="A423" s="7" t="s">
        <v>2341</v>
      </c>
      <c r="B423" s="7">
        <v>2004</v>
      </c>
      <c r="C423" s="7" t="s">
        <v>59</v>
      </c>
      <c r="D423" s="7">
        <v>13</v>
      </c>
      <c r="E423" s="7">
        <v>0</v>
      </c>
      <c r="F423" s="7">
        <v>3889.2</v>
      </c>
      <c r="G423" s="7" t="s">
        <v>62</v>
      </c>
      <c r="H423" s="7" t="s">
        <v>62</v>
      </c>
      <c r="I423" s="7" t="s">
        <v>119</v>
      </c>
    </row>
    <row r="424" spans="1:9" ht="14.25" customHeight="1" x14ac:dyDescent="0.3">
      <c r="A424" s="7" t="s">
        <v>2346</v>
      </c>
      <c r="B424" s="7">
        <v>1993</v>
      </c>
      <c r="C424" s="7" t="s">
        <v>93</v>
      </c>
      <c r="D424" s="7">
        <v>14</v>
      </c>
      <c r="E424" s="7">
        <v>0</v>
      </c>
      <c r="F424" s="7">
        <v>3898.35</v>
      </c>
      <c r="G424" s="7" t="s">
        <v>62</v>
      </c>
      <c r="H424" s="7" t="s">
        <v>62</v>
      </c>
      <c r="I424" s="7" t="s">
        <v>119</v>
      </c>
    </row>
    <row r="425" spans="1:9" ht="14.25" customHeight="1" x14ac:dyDescent="0.3">
      <c r="A425" s="7" t="s">
        <v>2351</v>
      </c>
      <c r="B425" s="7">
        <v>1981</v>
      </c>
      <c r="C425" s="7" t="s">
        <v>195</v>
      </c>
      <c r="D425" s="7">
        <v>27</v>
      </c>
      <c r="E425" s="7">
        <v>1</v>
      </c>
      <c r="F425" s="7">
        <v>3902.07</v>
      </c>
      <c r="G425" s="7" t="s">
        <v>62</v>
      </c>
      <c r="H425" s="7" t="s">
        <v>62</v>
      </c>
      <c r="I425" s="7" t="s">
        <v>66</v>
      </c>
    </row>
    <row r="426" spans="1:9" ht="14.25" customHeight="1" x14ac:dyDescent="0.3">
      <c r="A426" s="7" t="s">
        <v>2360</v>
      </c>
      <c r="B426" s="7">
        <v>1997</v>
      </c>
      <c r="C426" s="7" t="s">
        <v>72</v>
      </c>
      <c r="D426" s="7">
        <v>24</v>
      </c>
      <c r="E426" s="7">
        <v>3</v>
      </c>
      <c r="F426" s="7">
        <v>3906.13</v>
      </c>
      <c r="G426" s="7" t="s">
        <v>64</v>
      </c>
      <c r="H426" s="7" t="s">
        <v>64</v>
      </c>
      <c r="I426" s="7" t="s">
        <v>241</v>
      </c>
    </row>
    <row r="427" spans="1:9" ht="14.25" customHeight="1" x14ac:dyDescent="0.3">
      <c r="A427" s="7" t="s">
        <v>2367</v>
      </c>
      <c r="B427" s="7">
        <v>1985</v>
      </c>
      <c r="C427" s="7" t="s">
        <v>59</v>
      </c>
      <c r="D427" s="7">
        <v>5</v>
      </c>
      <c r="E427" s="7">
        <v>3</v>
      </c>
      <c r="F427" s="7">
        <v>3910.44</v>
      </c>
      <c r="G427" s="7" t="s">
        <v>62</v>
      </c>
      <c r="H427" s="7" t="s">
        <v>62</v>
      </c>
      <c r="I427" s="7" t="s">
        <v>66</v>
      </c>
    </row>
    <row r="428" spans="1:9" ht="14.25" customHeight="1" x14ac:dyDescent="0.3">
      <c r="A428" s="7" t="s">
        <v>2371</v>
      </c>
      <c r="B428" s="7">
        <v>2000</v>
      </c>
      <c r="C428" s="7" t="s">
        <v>59</v>
      </c>
      <c r="D428" s="7">
        <v>10</v>
      </c>
      <c r="E428" s="7">
        <v>2</v>
      </c>
      <c r="F428" s="7">
        <v>3925.76</v>
      </c>
      <c r="G428" s="7" t="s">
        <v>62</v>
      </c>
      <c r="H428" s="7" t="s">
        <v>62</v>
      </c>
      <c r="I428" s="7" t="s">
        <v>1280</v>
      </c>
    </row>
    <row r="429" spans="1:9" ht="14.25" customHeight="1" x14ac:dyDescent="0.3">
      <c r="A429" s="7" t="s">
        <v>2376</v>
      </c>
      <c r="B429" s="7">
        <v>2002</v>
      </c>
      <c r="C429" s="7" t="s">
        <v>83</v>
      </c>
      <c r="D429" s="7">
        <v>15</v>
      </c>
      <c r="E429" s="7">
        <v>0</v>
      </c>
      <c r="F429" s="7">
        <v>3931.51</v>
      </c>
      <c r="G429" s="7" t="s">
        <v>62</v>
      </c>
      <c r="H429" s="7" t="s">
        <v>64</v>
      </c>
      <c r="I429" s="7" t="s">
        <v>241</v>
      </c>
    </row>
    <row r="430" spans="1:9" ht="14.25" customHeight="1" x14ac:dyDescent="0.3">
      <c r="A430" s="7" t="s">
        <v>2381</v>
      </c>
      <c r="B430" s="7">
        <v>1988</v>
      </c>
      <c r="C430" s="7" t="s">
        <v>203</v>
      </c>
      <c r="D430" s="7">
        <v>24</v>
      </c>
      <c r="E430" s="7">
        <v>0</v>
      </c>
      <c r="F430" s="7">
        <v>3935.18</v>
      </c>
      <c r="G430" s="7" t="s">
        <v>64</v>
      </c>
      <c r="H430" s="7" t="s">
        <v>75</v>
      </c>
      <c r="I430" s="7" t="s">
        <v>66</v>
      </c>
    </row>
    <row r="431" spans="1:9" ht="14.25" customHeight="1" x14ac:dyDescent="0.3">
      <c r="A431" s="7" t="s">
        <v>2389</v>
      </c>
      <c r="B431" s="7">
        <v>1993</v>
      </c>
      <c r="C431" s="7" t="s">
        <v>93</v>
      </c>
      <c r="D431" s="7">
        <v>29</v>
      </c>
      <c r="E431" s="7">
        <v>0</v>
      </c>
      <c r="F431" s="7">
        <v>3943.6</v>
      </c>
      <c r="G431" s="7" t="s">
        <v>62</v>
      </c>
      <c r="H431" s="7" t="s">
        <v>64</v>
      </c>
      <c r="I431" s="7" t="s">
        <v>1280</v>
      </c>
    </row>
    <row r="432" spans="1:9" ht="14.25" customHeight="1" x14ac:dyDescent="0.3">
      <c r="A432" s="7" t="s">
        <v>2395</v>
      </c>
      <c r="B432" s="7">
        <v>1993</v>
      </c>
      <c r="C432" s="7" t="s">
        <v>72</v>
      </c>
      <c r="D432" s="7">
        <v>11</v>
      </c>
      <c r="E432" s="7">
        <v>1</v>
      </c>
      <c r="F432" s="7">
        <v>3947.41</v>
      </c>
      <c r="G432" s="7" t="s">
        <v>62</v>
      </c>
      <c r="H432" s="7" t="s">
        <v>62</v>
      </c>
      <c r="I432" s="7" t="s">
        <v>66</v>
      </c>
    </row>
    <row r="433" spans="1:9" ht="14.25" customHeight="1" x14ac:dyDescent="0.3">
      <c r="A433" s="7" t="s">
        <v>2401</v>
      </c>
      <c r="B433" s="7">
        <v>1999</v>
      </c>
      <c r="C433" s="7" t="s">
        <v>59</v>
      </c>
      <c r="D433" s="7">
        <v>10</v>
      </c>
      <c r="E433" s="7">
        <v>0</v>
      </c>
      <c r="F433" s="7">
        <v>3955.98</v>
      </c>
      <c r="G433" s="7" t="s">
        <v>62</v>
      </c>
      <c r="H433" s="7" t="s">
        <v>64</v>
      </c>
      <c r="I433" s="7" t="s">
        <v>1525</v>
      </c>
    </row>
    <row r="434" spans="1:9" ht="14.25" customHeight="1" x14ac:dyDescent="0.3">
      <c r="A434" s="7" t="s">
        <v>2406</v>
      </c>
      <c r="B434" s="7">
        <v>1995</v>
      </c>
      <c r="C434" s="7" t="s">
        <v>59</v>
      </c>
      <c r="D434" s="7">
        <v>11</v>
      </c>
      <c r="E434" s="7">
        <v>1</v>
      </c>
      <c r="F434" s="7">
        <v>3956.07</v>
      </c>
      <c r="G434" s="7" t="s">
        <v>62</v>
      </c>
      <c r="H434" s="7" t="s">
        <v>62</v>
      </c>
      <c r="I434" s="7" t="s">
        <v>119</v>
      </c>
    </row>
    <row r="435" spans="1:9" ht="14.25" customHeight="1" x14ac:dyDescent="0.3">
      <c r="A435" s="7" t="s">
        <v>2407</v>
      </c>
      <c r="B435" s="7">
        <v>1990</v>
      </c>
      <c r="C435" s="7" t="s">
        <v>59</v>
      </c>
      <c r="D435" s="7">
        <v>29</v>
      </c>
      <c r="E435" s="7">
        <v>0</v>
      </c>
      <c r="F435" s="7">
        <v>3972.92</v>
      </c>
      <c r="G435" s="7" t="s">
        <v>62</v>
      </c>
      <c r="H435" s="7" t="s">
        <v>64</v>
      </c>
      <c r="I435" s="7" t="s">
        <v>66</v>
      </c>
    </row>
    <row r="436" spans="1:9" ht="14.25" customHeight="1" x14ac:dyDescent="0.3">
      <c r="A436" s="7" t="s">
        <v>2408</v>
      </c>
      <c r="B436" s="7">
        <v>1996</v>
      </c>
      <c r="C436" s="7" t="s">
        <v>195</v>
      </c>
      <c r="D436" s="7">
        <v>17</v>
      </c>
      <c r="E436" s="7">
        <v>2</v>
      </c>
      <c r="F436" s="7">
        <v>3981.98</v>
      </c>
      <c r="G436" s="7" t="s">
        <v>62</v>
      </c>
      <c r="H436" s="7" t="s">
        <v>62</v>
      </c>
      <c r="I436" s="7" t="s">
        <v>66</v>
      </c>
    </row>
    <row r="437" spans="1:9" ht="14.25" customHeight="1" x14ac:dyDescent="0.3">
      <c r="A437" s="7" t="s">
        <v>2409</v>
      </c>
      <c r="B437" s="7">
        <v>1996</v>
      </c>
      <c r="C437" s="7" t="s">
        <v>93</v>
      </c>
      <c r="D437" s="7">
        <v>8</v>
      </c>
      <c r="E437" s="7">
        <v>2</v>
      </c>
      <c r="F437" s="7">
        <v>3987.93</v>
      </c>
      <c r="G437" s="7" t="s">
        <v>62</v>
      </c>
      <c r="H437" s="7" t="s">
        <v>62</v>
      </c>
      <c r="I437" s="7" t="s">
        <v>241</v>
      </c>
    </row>
    <row r="438" spans="1:9" ht="14.25" customHeight="1" x14ac:dyDescent="0.3">
      <c r="A438" s="7" t="s">
        <v>2410</v>
      </c>
      <c r="B438" s="7">
        <v>1990</v>
      </c>
      <c r="C438" s="7" t="s">
        <v>72</v>
      </c>
      <c r="D438" s="7">
        <v>22</v>
      </c>
      <c r="E438" s="7">
        <v>0</v>
      </c>
      <c r="F438" s="7">
        <v>3989.84</v>
      </c>
      <c r="G438" s="7" t="s">
        <v>62</v>
      </c>
      <c r="H438" s="7" t="s">
        <v>62</v>
      </c>
      <c r="I438" s="7" t="s">
        <v>241</v>
      </c>
    </row>
    <row r="439" spans="1:9" ht="14.25" customHeight="1" x14ac:dyDescent="0.3">
      <c r="A439" s="7" t="s">
        <v>2411</v>
      </c>
      <c r="B439" s="7">
        <v>1990</v>
      </c>
      <c r="C439" s="7" t="s">
        <v>72</v>
      </c>
      <c r="D439" s="7">
        <v>1</v>
      </c>
      <c r="E439" s="7">
        <v>0</v>
      </c>
      <c r="F439" s="7">
        <v>3994.18</v>
      </c>
      <c r="G439" s="7" t="s">
        <v>62</v>
      </c>
      <c r="H439" s="7" t="s">
        <v>62</v>
      </c>
      <c r="I439" s="7" t="s">
        <v>66</v>
      </c>
    </row>
    <row r="440" spans="1:9" ht="14.25" customHeight="1" x14ac:dyDescent="0.3">
      <c r="A440" s="7" t="s">
        <v>2412</v>
      </c>
      <c r="B440" s="7">
        <v>1989</v>
      </c>
      <c r="C440" s="7" t="s">
        <v>59</v>
      </c>
      <c r="D440" s="7">
        <v>10</v>
      </c>
      <c r="E440" s="7">
        <v>3</v>
      </c>
      <c r="F440" s="7">
        <v>4002.36</v>
      </c>
      <c r="G440" s="7" t="s">
        <v>62</v>
      </c>
      <c r="H440" s="7" t="s">
        <v>75</v>
      </c>
      <c r="I440" s="7" t="s">
        <v>66</v>
      </c>
    </row>
    <row r="441" spans="1:9" ht="14.25" customHeight="1" x14ac:dyDescent="0.3">
      <c r="A441" s="7" t="s">
        <v>2413</v>
      </c>
      <c r="B441" s="7">
        <v>2000</v>
      </c>
      <c r="C441" s="7" t="s">
        <v>93</v>
      </c>
      <c r="D441" s="7">
        <v>13</v>
      </c>
      <c r="E441" s="7">
        <v>3</v>
      </c>
      <c r="F441" s="7">
        <v>4005.42</v>
      </c>
      <c r="G441" s="7" t="s">
        <v>62</v>
      </c>
      <c r="H441" s="7" t="s">
        <v>75</v>
      </c>
      <c r="I441" s="7" t="s">
        <v>964</v>
      </c>
    </row>
    <row r="442" spans="1:9" ht="14.25" customHeight="1" x14ac:dyDescent="0.3">
      <c r="A442" s="7" t="s">
        <v>2414</v>
      </c>
      <c r="B442" s="7">
        <v>1992</v>
      </c>
      <c r="C442" s="7" t="s">
        <v>203</v>
      </c>
      <c r="D442" s="7">
        <v>11</v>
      </c>
      <c r="E442" s="7">
        <v>1</v>
      </c>
      <c r="F442" s="7">
        <v>4032.24</v>
      </c>
      <c r="G442" s="7" t="s">
        <v>64</v>
      </c>
      <c r="H442" s="7" t="s">
        <v>64</v>
      </c>
      <c r="I442" s="7" t="s">
        <v>119</v>
      </c>
    </row>
    <row r="443" spans="1:9" ht="14.25" customHeight="1" x14ac:dyDescent="0.3">
      <c r="A443" s="7" t="s">
        <v>2417</v>
      </c>
      <c r="B443" s="7">
        <v>1984</v>
      </c>
      <c r="C443" s="7" t="s">
        <v>59</v>
      </c>
      <c r="D443" s="7">
        <v>7</v>
      </c>
      <c r="E443" s="7">
        <v>3</v>
      </c>
      <c r="F443" s="7">
        <v>4038.41</v>
      </c>
      <c r="G443" s="7" t="s">
        <v>62</v>
      </c>
      <c r="H443" s="7" t="s">
        <v>75</v>
      </c>
      <c r="I443" s="7" t="s">
        <v>66</v>
      </c>
    </row>
    <row r="444" spans="1:9" ht="14.25" customHeight="1" x14ac:dyDescent="0.3">
      <c r="A444" s="7" t="s">
        <v>2420</v>
      </c>
      <c r="B444" s="7">
        <v>1983</v>
      </c>
      <c r="C444" s="7" t="s">
        <v>72</v>
      </c>
      <c r="D444" s="7">
        <v>10</v>
      </c>
      <c r="E444" s="7">
        <v>3</v>
      </c>
      <c r="F444" s="7">
        <v>4039.9</v>
      </c>
      <c r="G444" s="7" t="s">
        <v>62</v>
      </c>
      <c r="H444" s="7" t="s">
        <v>75</v>
      </c>
      <c r="I444" s="7" t="s">
        <v>66</v>
      </c>
    </row>
    <row r="445" spans="1:9" ht="14.25" customHeight="1" x14ac:dyDescent="0.3">
      <c r="A445" s="7" t="s">
        <v>2425</v>
      </c>
      <c r="B445" s="7">
        <v>1993</v>
      </c>
      <c r="C445" s="7" t="s">
        <v>168</v>
      </c>
      <c r="D445" s="7">
        <v>26</v>
      </c>
      <c r="E445" s="7">
        <v>1</v>
      </c>
      <c r="F445" s="7">
        <v>4040.56</v>
      </c>
      <c r="G445" s="7" t="s">
        <v>64</v>
      </c>
      <c r="H445" s="7" t="s">
        <v>64</v>
      </c>
      <c r="I445" s="7" t="s">
        <v>964</v>
      </c>
    </row>
    <row r="446" spans="1:9" ht="14.25" customHeight="1" x14ac:dyDescent="0.3">
      <c r="A446" s="7" t="s">
        <v>2430</v>
      </c>
      <c r="B446" s="7">
        <v>1988</v>
      </c>
      <c r="C446" s="7" t="s">
        <v>72</v>
      </c>
      <c r="D446" s="7">
        <v>30</v>
      </c>
      <c r="E446" s="7">
        <v>3</v>
      </c>
      <c r="F446" s="7">
        <v>4047.94</v>
      </c>
      <c r="G446" s="7" t="s">
        <v>62</v>
      </c>
      <c r="H446" s="7" t="s">
        <v>75</v>
      </c>
      <c r="I446" s="7" t="s">
        <v>66</v>
      </c>
    </row>
    <row r="447" spans="1:9" ht="14.25" customHeight="1" x14ac:dyDescent="0.3">
      <c r="A447" s="7" t="s">
        <v>2435</v>
      </c>
      <c r="B447" s="7">
        <v>1993</v>
      </c>
      <c r="C447" s="7" t="s">
        <v>195</v>
      </c>
      <c r="D447" s="7">
        <v>13</v>
      </c>
      <c r="E447" s="7">
        <v>2</v>
      </c>
      <c r="F447" s="7">
        <v>4058.12</v>
      </c>
      <c r="G447" s="7" t="s">
        <v>62</v>
      </c>
      <c r="H447" s="7" t="s">
        <v>75</v>
      </c>
      <c r="I447" s="7" t="s">
        <v>66</v>
      </c>
    </row>
    <row r="448" spans="1:9" ht="14.25" customHeight="1" x14ac:dyDescent="0.3">
      <c r="A448" s="7" t="s">
        <v>2443</v>
      </c>
      <c r="B448" s="7">
        <v>1995</v>
      </c>
      <c r="C448" s="7" t="s">
        <v>93</v>
      </c>
      <c r="D448" s="7">
        <v>14</v>
      </c>
      <c r="E448" s="7">
        <v>2</v>
      </c>
      <c r="F448" s="7">
        <v>4058.71</v>
      </c>
      <c r="G448" s="7" t="s">
        <v>64</v>
      </c>
      <c r="H448" s="7" t="s">
        <v>64</v>
      </c>
      <c r="I448" s="7" t="s">
        <v>119</v>
      </c>
    </row>
    <row r="449" spans="1:9" ht="14.25" customHeight="1" x14ac:dyDescent="0.3">
      <c r="A449" s="7" t="s">
        <v>2449</v>
      </c>
      <c r="B449" s="7">
        <v>1983</v>
      </c>
      <c r="C449" s="7" t="s">
        <v>93</v>
      </c>
      <c r="D449" s="7">
        <v>16</v>
      </c>
      <c r="E449" s="7">
        <v>3</v>
      </c>
      <c r="F449" s="7">
        <v>4070.42</v>
      </c>
      <c r="G449" s="7" t="s">
        <v>62</v>
      </c>
      <c r="H449" s="7" t="s">
        <v>75</v>
      </c>
      <c r="I449" s="7" t="s">
        <v>66</v>
      </c>
    </row>
    <row r="450" spans="1:9" ht="14.25" customHeight="1" x14ac:dyDescent="0.3">
      <c r="A450" s="7" t="s">
        <v>2454</v>
      </c>
      <c r="B450" s="7">
        <v>2002</v>
      </c>
      <c r="C450" s="7" t="s">
        <v>203</v>
      </c>
      <c r="D450" s="7">
        <v>18</v>
      </c>
      <c r="E450" s="7">
        <v>0</v>
      </c>
      <c r="F450" s="7">
        <v>4070.51</v>
      </c>
      <c r="G450" s="7" t="s">
        <v>62</v>
      </c>
      <c r="H450" s="7" t="s">
        <v>75</v>
      </c>
      <c r="I450" s="7" t="s">
        <v>119</v>
      </c>
    </row>
    <row r="451" spans="1:9" ht="14.25" customHeight="1" x14ac:dyDescent="0.3">
      <c r="A451" s="7" t="s">
        <v>2459</v>
      </c>
      <c r="B451" s="7">
        <v>1990</v>
      </c>
      <c r="C451" s="7" t="s">
        <v>168</v>
      </c>
      <c r="D451" s="7">
        <v>1</v>
      </c>
      <c r="E451" s="7">
        <v>1</v>
      </c>
      <c r="F451" s="7">
        <v>4074.45</v>
      </c>
      <c r="G451" s="7" t="s">
        <v>64</v>
      </c>
      <c r="H451" s="7" t="s">
        <v>62</v>
      </c>
      <c r="I451" s="7" t="s">
        <v>66</v>
      </c>
    </row>
    <row r="452" spans="1:9" ht="14.25" customHeight="1" x14ac:dyDescent="0.3">
      <c r="A452" s="7" t="s">
        <v>2465</v>
      </c>
      <c r="B452" s="7">
        <v>1990</v>
      </c>
      <c r="C452" s="7" t="s">
        <v>168</v>
      </c>
      <c r="D452" s="7">
        <v>14</v>
      </c>
      <c r="E452" s="7">
        <v>1</v>
      </c>
      <c r="F452" s="7">
        <v>4076.5</v>
      </c>
      <c r="G452" s="7" t="s">
        <v>62</v>
      </c>
      <c r="H452" s="7" t="s">
        <v>64</v>
      </c>
      <c r="I452" s="7" t="s">
        <v>241</v>
      </c>
    </row>
    <row r="453" spans="1:9" ht="14.25" customHeight="1" x14ac:dyDescent="0.3">
      <c r="A453" s="7" t="s">
        <v>2471</v>
      </c>
      <c r="B453" s="7">
        <v>1994</v>
      </c>
      <c r="C453" s="7" t="s">
        <v>195</v>
      </c>
      <c r="D453" s="7">
        <v>21</v>
      </c>
      <c r="E453" s="7">
        <v>1</v>
      </c>
      <c r="F453" s="7">
        <v>4133.6400000000003</v>
      </c>
      <c r="G453" s="7" t="s">
        <v>62</v>
      </c>
      <c r="H453" s="7" t="s">
        <v>64</v>
      </c>
      <c r="I453" s="7" t="s">
        <v>119</v>
      </c>
    </row>
    <row r="454" spans="1:9" ht="14.25" customHeight="1" x14ac:dyDescent="0.3">
      <c r="A454" s="7" t="s">
        <v>2476</v>
      </c>
      <c r="B454" s="7">
        <v>1991</v>
      </c>
      <c r="C454" s="7" t="s">
        <v>195</v>
      </c>
      <c r="D454" s="7">
        <v>6</v>
      </c>
      <c r="E454" s="7">
        <v>0</v>
      </c>
      <c r="F454" s="7">
        <v>4134.08</v>
      </c>
      <c r="G454" s="7" t="s">
        <v>62</v>
      </c>
      <c r="H454" s="7" t="s">
        <v>75</v>
      </c>
      <c r="I454" s="7" t="s">
        <v>119</v>
      </c>
    </row>
    <row r="455" spans="1:9" ht="14.25" customHeight="1" x14ac:dyDescent="0.3">
      <c r="A455" s="7" t="s">
        <v>2481</v>
      </c>
      <c r="B455" s="7">
        <v>1992</v>
      </c>
      <c r="C455" s="7" t="s">
        <v>83</v>
      </c>
      <c r="D455" s="7">
        <v>18</v>
      </c>
      <c r="E455" s="7">
        <v>0</v>
      </c>
      <c r="F455" s="7">
        <v>4137.5200000000004</v>
      </c>
      <c r="G455" s="7" t="s">
        <v>62</v>
      </c>
      <c r="H455" s="7" t="s">
        <v>64</v>
      </c>
      <c r="I455" s="7" t="s">
        <v>1280</v>
      </c>
    </row>
    <row r="456" spans="1:9" ht="14.25" customHeight="1" x14ac:dyDescent="0.3">
      <c r="A456" s="7" t="s">
        <v>2488</v>
      </c>
      <c r="B456" s="7">
        <v>1992</v>
      </c>
      <c r="C456" s="7" t="s">
        <v>83</v>
      </c>
      <c r="D456" s="7">
        <v>28</v>
      </c>
      <c r="E456" s="7">
        <v>1</v>
      </c>
      <c r="F456" s="7">
        <v>4149.74</v>
      </c>
      <c r="G456" s="7" t="s">
        <v>62</v>
      </c>
      <c r="H456" s="7" t="s">
        <v>75</v>
      </c>
      <c r="I456" s="7" t="s">
        <v>241</v>
      </c>
    </row>
    <row r="457" spans="1:9" ht="14.25" customHeight="1" x14ac:dyDescent="0.3">
      <c r="A457" s="7" t="s">
        <v>2493</v>
      </c>
      <c r="B457" s="7">
        <v>1992</v>
      </c>
      <c r="C457" s="7" t="s">
        <v>195</v>
      </c>
      <c r="D457" s="7">
        <v>4</v>
      </c>
      <c r="E457" s="7">
        <v>1</v>
      </c>
      <c r="F457" s="7">
        <v>4151.03</v>
      </c>
      <c r="G457" s="7" t="s">
        <v>62</v>
      </c>
      <c r="H457" s="7" t="s">
        <v>62</v>
      </c>
      <c r="I457" s="7" t="s">
        <v>66</v>
      </c>
    </row>
    <row r="458" spans="1:9" ht="14.25" customHeight="1" x14ac:dyDescent="0.3">
      <c r="A458" s="7" t="s">
        <v>2498</v>
      </c>
      <c r="B458" s="7">
        <v>1998</v>
      </c>
      <c r="C458" s="7" t="s">
        <v>72</v>
      </c>
      <c r="D458" s="7">
        <v>26</v>
      </c>
      <c r="E458" s="7">
        <v>0</v>
      </c>
      <c r="F458" s="7">
        <v>4154.97</v>
      </c>
      <c r="G458" s="7" t="s">
        <v>62</v>
      </c>
      <c r="H458" s="7" t="s">
        <v>75</v>
      </c>
      <c r="I458" s="7" t="s">
        <v>119</v>
      </c>
    </row>
    <row r="459" spans="1:9" ht="14.25" customHeight="1" x14ac:dyDescent="0.3">
      <c r="A459" s="7" t="s">
        <v>2503</v>
      </c>
      <c r="B459" s="7">
        <v>1984</v>
      </c>
      <c r="C459" s="7" t="s">
        <v>93</v>
      </c>
      <c r="D459" s="7">
        <v>16</v>
      </c>
      <c r="E459" s="7">
        <v>3</v>
      </c>
      <c r="F459" s="7">
        <v>4163.21</v>
      </c>
      <c r="G459" s="7" t="s">
        <v>62</v>
      </c>
      <c r="H459" s="7" t="s">
        <v>62</v>
      </c>
      <c r="I459" s="7" t="s">
        <v>119</v>
      </c>
    </row>
    <row r="460" spans="1:9" ht="14.25" customHeight="1" x14ac:dyDescent="0.3">
      <c r="A460" s="7" t="s">
        <v>2508</v>
      </c>
      <c r="B460" s="7">
        <v>1989</v>
      </c>
      <c r="C460" s="7" t="s">
        <v>83</v>
      </c>
      <c r="D460" s="7">
        <v>25</v>
      </c>
      <c r="E460" s="7">
        <v>0</v>
      </c>
      <c r="F460" s="7">
        <v>4185.1000000000004</v>
      </c>
      <c r="G460" s="7" t="s">
        <v>62</v>
      </c>
      <c r="H460" s="7" t="s">
        <v>64</v>
      </c>
      <c r="I460" s="7" t="s">
        <v>66</v>
      </c>
    </row>
    <row r="461" spans="1:9" ht="14.25" customHeight="1" x14ac:dyDescent="0.3">
      <c r="A461" s="7" t="s">
        <v>2513</v>
      </c>
      <c r="B461" s="7">
        <v>1995</v>
      </c>
      <c r="C461" s="7" t="s">
        <v>203</v>
      </c>
      <c r="D461" s="7">
        <v>3</v>
      </c>
      <c r="E461" s="7">
        <v>0</v>
      </c>
      <c r="F461" s="7">
        <v>4188.7299999999996</v>
      </c>
      <c r="G461" s="7" t="s">
        <v>62</v>
      </c>
      <c r="H461" s="7" t="s">
        <v>62</v>
      </c>
      <c r="I461" s="7" t="s">
        <v>1108</v>
      </c>
    </row>
    <row r="462" spans="1:9" ht="14.25" customHeight="1" x14ac:dyDescent="0.3">
      <c r="A462" s="7" t="s">
        <v>2518</v>
      </c>
      <c r="B462" s="7">
        <v>1997</v>
      </c>
      <c r="C462" s="7" t="s">
        <v>93</v>
      </c>
      <c r="D462" s="7">
        <v>6</v>
      </c>
      <c r="E462" s="7">
        <v>2</v>
      </c>
      <c r="F462" s="7">
        <v>4189.1099999999997</v>
      </c>
      <c r="G462" s="7" t="s">
        <v>62</v>
      </c>
      <c r="H462" s="7" t="s">
        <v>62</v>
      </c>
      <c r="I462" s="7" t="s">
        <v>119</v>
      </c>
    </row>
    <row r="463" spans="1:9" ht="14.25" customHeight="1" x14ac:dyDescent="0.3">
      <c r="A463" s="7" t="s">
        <v>2523</v>
      </c>
      <c r="B463" s="7">
        <v>1998</v>
      </c>
      <c r="C463" s="7" t="s">
        <v>168</v>
      </c>
      <c r="D463" s="7">
        <v>14</v>
      </c>
      <c r="E463" s="7">
        <v>3</v>
      </c>
      <c r="F463" s="7">
        <v>4234.93</v>
      </c>
      <c r="G463" s="7" t="s">
        <v>62</v>
      </c>
      <c r="H463" s="7" t="s">
        <v>75</v>
      </c>
      <c r="I463" s="7" t="s">
        <v>241</v>
      </c>
    </row>
    <row r="464" spans="1:9" ht="14.25" customHeight="1" x14ac:dyDescent="0.3">
      <c r="A464" s="7" t="s">
        <v>2527</v>
      </c>
      <c r="B464" s="7">
        <v>1992</v>
      </c>
      <c r="C464" s="7" t="s">
        <v>83</v>
      </c>
      <c r="D464" s="7">
        <v>27</v>
      </c>
      <c r="E464" s="7">
        <v>1</v>
      </c>
      <c r="F464" s="7">
        <v>4237.13</v>
      </c>
      <c r="G464" s="7" t="s">
        <v>64</v>
      </c>
      <c r="H464" s="7" t="s">
        <v>75</v>
      </c>
      <c r="I464" s="7" t="s">
        <v>979</v>
      </c>
    </row>
    <row r="465" spans="1:9" ht="14.25" customHeight="1" x14ac:dyDescent="0.3">
      <c r="A465" s="7" t="s">
        <v>2531</v>
      </c>
      <c r="B465" s="7">
        <v>1991</v>
      </c>
      <c r="C465" s="7" t="s">
        <v>72</v>
      </c>
      <c r="D465" s="7">
        <v>3</v>
      </c>
      <c r="E465" s="7">
        <v>1</v>
      </c>
      <c r="F465" s="7">
        <v>4239.8900000000003</v>
      </c>
      <c r="G465" s="7" t="s">
        <v>62</v>
      </c>
      <c r="H465" s="7" t="s">
        <v>62</v>
      </c>
      <c r="I465" s="7" t="s">
        <v>119</v>
      </c>
    </row>
    <row r="466" spans="1:9" ht="14.25" customHeight="1" x14ac:dyDescent="0.3">
      <c r="A466" s="7" t="s">
        <v>2536</v>
      </c>
      <c r="B466" s="7">
        <v>1991</v>
      </c>
      <c r="C466" s="7" t="s">
        <v>168</v>
      </c>
      <c r="D466" s="7">
        <v>1</v>
      </c>
      <c r="E466" s="7">
        <v>1</v>
      </c>
      <c r="F466" s="7">
        <v>4243.59</v>
      </c>
      <c r="G466" s="7" t="s">
        <v>64</v>
      </c>
      <c r="H466" s="7" t="s">
        <v>75</v>
      </c>
      <c r="I466" s="7" t="s">
        <v>119</v>
      </c>
    </row>
    <row r="467" spans="1:9" ht="14.25" customHeight="1" x14ac:dyDescent="0.3">
      <c r="A467" s="7" t="s">
        <v>2539</v>
      </c>
      <c r="B467" s="7">
        <v>1982</v>
      </c>
      <c r="C467" s="7" t="s">
        <v>83</v>
      </c>
      <c r="D467" s="7">
        <v>16</v>
      </c>
      <c r="E467" s="7">
        <v>3</v>
      </c>
      <c r="F467" s="7">
        <v>4250.24</v>
      </c>
      <c r="G467" s="7" t="s">
        <v>62</v>
      </c>
      <c r="H467" s="7" t="s">
        <v>64</v>
      </c>
      <c r="I467" s="7" t="s">
        <v>66</v>
      </c>
    </row>
    <row r="468" spans="1:9" ht="14.25" customHeight="1" x14ac:dyDescent="0.3">
      <c r="A468" s="7" t="s">
        <v>2546</v>
      </c>
      <c r="B468" s="7">
        <v>1995</v>
      </c>
      <c r="C468" s="7" t="s">
        <v>203</v>
      </c>
      <c r="D468" s="7">
        <v>14</v>
      </c>
      <c r="E468" s="7">
        <v>3</v>
      </c>
      <c r="F468" s="7">
        <v>4260.74</v>
      </c>
      <c r="G468" s="7" t="s">
        <v>64</v>
      </c>
      <c r="H468" s="7" t="s">
        <v>62</v>
      </c>
      <c r="I468" s="7" t="s">
        <v>241</v>
      </c>
    </row>
    <row r="469" spans="1:9" ht="14.25" customHeight="1" x14ac:dyDescent="0.3">
      <c r="A469" s="7" t="s">
        <v>2553</v>
      </c>
      <c r="B469" s="7">
        <v>1983</v>
      </c>
      <c r="C469" s="7" t="s">
        <v>72</v>
      </c>
      <c r="D469" s="7">
        <v>20</v>
      </c>
      <c r="E469" s="7">
        <v>3</v>
      </c>
      <c r="F469" s="7">
        <v>4265.01</v>
      </c>
      <c r="G469" s="7" t="s">
        <v>62</v>
      </c>
      <c r="H469" s="7" t="s">
        <v>75</v>
      </c>
      <c r="I469" s="7" t="s">
        <v>119</v>
      </c>
    </row>
    <row r="470" spans="1:9" ht="14.25" customHeight="1" x14ac:dyDescent="0.3">
      <c r="A470" s="7" t="s">
        <v>2560</v>
      </c>
      <c r="B470" s="7">
        <v>1992</v>
      </c>
      <c r="C470" s="7" t="s">
        <v>83</v>
      </c>
      <c r="D470" s="7">
        <v>18</v>
      </c>
      <c r="E470" s="7">
        <v>2</v>
      </c>
      <c r="F470" s="7">
        <v>4266.17</v>
      </c>
      <c r="G470" s="7" t="s">
        <v>64</v>
      </c>
      <c r="H470" s="7" t="s">
        <v>62</v>
      </c>
      <c r="I470" s="7" t="s">
        <v>66</v>
      </c>
    </row>
    <row r="471" spans="1:9" ht="14.25" customHeight="1" x14ac:dyDescent="0.3">
      <c r="A471" s="7" t="s">
        <v>2568</v>
      </c>
      <c r="B471" s="7">
        <v>2003</v>
      </c>
      <c r="C471" s="7" t="s">
        <v>83</v>
      </c>
      <c r="D471" s="7">
        <v>8</v>
      </c>
      <c r="E471" s="7">
        <v>0</v>
      </c>
      <c r="F471" s="7">
        <v>4278.55</v>
      </c>
      <c r="G471" s="7" t="s">
        <v>62</v>
      </c>
      <c r="H471" s="7" t="s">
        <v>75</v>
      </c>
      <c r="I471" s="7" t="s">
        <v>1525</v>
      </c>
    </row>
    <row r="472" spans="1:9" ht="14.25" customHeight="1" x14ac:dyDescent="0.3">
      <c r="A472" s="7" t="s">
        <v>2574</v>
      </c>
      <c r="B472" s="7">
        <v>2000</v>
      </c>
      <c r="C472" s="7" t="s">
        <v>72</v>
      </c>
      <c r="D472" s="7">
        <v>25</v>
      </c>
      <c r="E472" s="7">
        <v>3</v>
      </c>
      <c r="F472" s="7">
        <v>4296.2700000000004</v>
      </c>
      <c r="G472" s="7" t="s">
        <v>62</v>
      </c>
      <c r="H472" s="7" t="s">
        <v>64</v>
      </c>
      <c r="I472" s="7" t="s">
        <v>119</v>
      </c>
    </row>
    <row r="473" spans="1:9" ht="14.25" customHeight="1" x14ac:dyDescent="0.3">
      <c r="A473" s="7" t="s">
        <v>2579</v>
      </c>
      <c r="B473" s="7">
        <v>1988</v>
      </c>
      <c r="C473" s="7" t="s">
        <v>168</v>
      </c>
      <c r="D473" s="7">
        <v>19</v>
      </c>
      <c r="E473" s="7">
        <v>0</v>
      </c>
      <c r="F473" s="7">
        <v>4320.41</v>
      </c>
      <c r="G473" s="7" t="s">
        <v>62</v>
      </c>
      <c r="H473" s="7" t="s">
        <v>75</v>
      </c>
      <c r="I473" s="7" t="s">
        <v>119</v>
      </c>
    </row>
    <row r="474" spans="1:9" ht="14.25" customHeight="1" x14ac:dyDescent="0.3">
      <c r="A474" s="7" t="s">
        <v>2585</v>
      </c>
      <c r="B474" s="7">
        <v>1994</v>
      </c>
      <c r="C474" s="7" t="s">
        <v>72</v>
      </c>
      <c r="D474" s="7">
        <v>2</v>
      </c>
      <c r="E474" s="7">
        <v>1</v>
      </c>
      <c r="F474" s="7">
        <v>4337.74</v>
      </c>
      <c r="G474" s="7" t="s">
        <v>62</v>
      </c>
      <c r="H474" s="7" t="s">
        <v>75</v>
      </c>
      <c r="I474" s="7" t="s">
        <v>1280</v>
      </c>
    </row>
    <row r="475" spans="1:9" ht="14.25" customHeight="1" x14ac:dyDescent="0.3">
      <c r="A475" s="7" t="s">
        <v>2590</v>
      </c>
      <c r="B475" s="7">
        <v>1994</v>
      </c>
      <c r="C475" s="7" t="s">
        <v>203</v>
      </c>
      <c r="D475" s="7">
        <v>26</v>
      </c>
      <c r="E475" s="7">
        <v>2</v>
      </c>
      <c r="F475" s="7">
        <v>4340.4399999999996</v>
      </c>
      <c r="G475" s="7" t="s">
        <v>62</v>
      </c>
      <c r="H475" s="7" t="s">
        <v>75</v>
      </c>
      <c r="I475" s="7" t="s">
        <v>66</v>
      </c>
    </row>
    <row r="476" spans="1:9" ht="14.25" customHeight="1" x14ac:dyDescent="0.3">
      <c r="A476" s="7" t="s">
        <v>2596</v>
      </c>
      <c r="B476" s="7">
        <v>1991</v>
      </c>
      <c r="C476" s="7" t="s">
        <v>83</v>
      </c>
      <c r="D476" s="7">
        <v>1</v>
      </c>
      <c r="E476" s="7">
        <v>0</v>
      </c>
      <c r="F476" s="7">
        <v>4347.0200000000004</v>
      </c>
      <c r="G476" s="7" t="s">
        <v>62</v>
      </c>
      <c r="H476" s="7" t="s">
        <v>75</v>
      </c>
      <c r="I476" s="7" t="s">
        <v>1280</v>
      </c>
    </row>
    <row r="477" spans="1:9" ht="14.25" customHeight="1" x14ac:dyDescent="0.3">
      <c r="A477" s="7" t="s">
        <v>2601</v>
      </c>
      <c r="B477" s="7">
        <v>1994</v>
      </c>
      <c r="C477" s="7" t="s">
        <v>72</v>
      </c>
      <c r="D477" s="7">
        <v>1</v>
      </c>
      <c r="E477" s="7">
        <v>2</v>
      </c>
      <c r="F477" s="7">
        <v>4349.46</v>
      </c>
      <c r="G477" s="7" t="s">
        <v>62</v>
      </c>
      <c r="H477" s="7" t="s">
        <v>62</v>
      </c>
      <c r="I477" s="7" t="s">
        <v>66</v>
      </c>
    </row>
    <row r="478" spans="1:9" ht="14.25" customHeight="1" x14ac:dyDescent="0.3">
      <c r="A478" s="7" t="s">
        <v>2605</v>
      </c>
      <c r="B478" s="7">
        <v>1991</v>
      </c>
      <c r="C478" s="7" t="s">
        <v>93</v>
      </c>
      <c r="D478" s="7">
        <v>13</v>
      </c>
      <c r="E478" s="7">
        <v>1</v>
      </c>
      <c r="F478" s="7">
        <v>4350.51</v>
      </c>
      <c r="G478" s="7" t="s">
        <v>62</v>
      </c>
      <c r="H478" s="7" t="s">
        <v>62</v>
      </c>
      <c r="I478" s="7" t="s">
        <v>66</v>
      </c>
    </row>
    <row r="479" spans="1:9" ht="14.25" customHeight="1" x14ac:dyDescent="0.3">
      <c r="A479" s="7" t="s">
        <v>2614</v>
      </c>
      <c r="B479" s="7">
        <v>1990</v>
      </c>
      <c r="C479" s="7" t="s">
        <v>195</v>
      </c>
      <c r="D479" s="7">
        <v>28</v>
      </c>
      <c r="E479" s="7">
        <v>0</v>
      </c>
      <c r="F479" s="7">
        <v>4357.04</v>
      </c>
      <c r="G479" s="7" t="s">
        <v>62</v>
      </c>
      <c r="H479" s="7" t="s">
        <v>64</v>
      </c>
      <c r="I479" s="7" t="s">
        <v>119</v>
      </c>
    </row>
    <row r="480" spans="1:9" ht="14.25" customHeight="1" x14ac:dyDescent="0.3">
      <c r="A480" s="7" t="s">
        <v>2620</v>
      </c>
      <c r="B480" s="7">
        <v>1997</v>
      </c>
      <c r="C480" s="7" t="s">
        <v>72</v>
      </c>
      <c r="D480" s="7">
        <v>29</v>
      </c>
      <c r="E480" s="7">
        <v>3</v>
      </c>
      <c r="F480" s="7">
        <v>4391.6499999999996</v>
      </c>
      <c r="G480" s="7" t="s">
        <v>62</v>
      </c>
      <c r="H480" s="7" t="s">
        <v>62</v>
      </c>
      <c r="I480" s="7" t="s">
        <v>241</v>
      </c>
    </row>
    <row r="481" spans="1:9" ht="14.25" customHeight="1" x14ac:dyDescent="0.3">
      <c r="A481" s="7" t="s">
        <v>2625</v>
      </c>
      <c r="B481" s="7">
        <v>1982</v>
      </c>
      <c r="C481" s="7" t="s">
        <v>83</v>
      </c>
      <c r="D481" s="7">
        <v>29</v>
      </c>
      <c r="E481" s="7">
        <v>3</v>
      </c>
      <c r="F481" s="7">
        <v>4392.7</v>
      </c>
      <c r="G481" s="7" t="s">
        <v>62</v>
      </c>
      <c r="H481" s="7" t="s">
        <v>62</v>
      </c>
      <c r="I481" s="7" t="s">
        <v>66</v>
      </c>
    </row>
    <row r="482" spans="1:9" ht="14.25" customHeight="1" x14ac:dyDescent="0.3">
      <c r="A482" s="7" t="s">
        <v>2631</v>
      </c>
      <c r="B482" s="7">
        <v>1988</v>
      </c>
      <c r="C482" s="7" t="s">
        <v>59</v>
      </c>
      <c r="D482" s="7">
        <v>18</v>
      </c>
      <c r="E482" s="7">
        <v>3</v>
      </c>
      <c r="F482" s="7">
        <v>4397.3100000000004</v>
      </c>
      <c r="G482" s="7" t="s">
        <v>62</v>
      </c>
      <c r="H482" s="7" t="s">
        <v>62</v>
      </c>
      <c r="I482" s="7" t="s">
        <v>66</v>
      </c>
    </row>
    <row r="483" spans="1:9" ht="14.25" customHeight="1" x14ac:dyDescent="0.3">
      <c r="A483" s="7" t="s">
        <v>2635</v>
      </c>
      <c r="B483" s="7">
        <v>1986</v>
      </c>
      <c r="C483" s="7" t="s">
        <v>195</v>
      </c>
      <c r="D483" s="7">
        <v>11</v>
      </c>
      <c r="E483" s="7">
        <v>0</v>
      </c>
      <c r="F483" s="7">
        <v>4399.7299999999996</v>
      </c>
      <c r="G483" s="7" t="s">
        <v>64</v>
      </c>
      <c r="H483" s="7" t="s">
        <v>62</v>
      </c>
      <c r="I483" s="7" t="s">
        <v>66</v>
      </c>
    </row>
    <row r="484" spans="1:9" ht="14.25" customHeight="1" x14ac:dyDescent="0.3">
      <c r="A484" s="7" t="s">
        <v>2638</v>
      </c>
      <c r="B484" s="7">
        <v>1986</v>
      </c>
      <c r="C484" s="7" t="s">
        <v>59</v>
      </c>
      <c r="D484" s="7">
        <v>13</v>
      </c>
      <c r="E484" s="7">
        <v>0</v>
      </c>
      <c r="F484" s="7">
        <v>4402.2299999999996</v>
      </c>
      <c r="G484" s="7" t="s">
        <v>62</v>
      </c>
      <c r="H484" s="7" t="s">
        <v>62</v>
      </c>
      <c r="I484" s="7" t="s">
        <v>241</v>
      </c>
    </row>
    <row r="485" spans="1:9" ht="14.25" customHeight="1" x14ac:dyDescent="0.3">
      <c r="A485" s="7" t="s">
        <v>2641</v>
      </c>
      <c r="B485" s="7">
        <v>1988</v>
      </c>
      <c r="C485" s="7" t="s">
        <v>93</v>
      </c>
      <c r="D485" s="7">
        <v>16</v>
      </c>
      <c r="E485" s="7">
        <v>0</v>
      </c>
      <c r="F485" s="7">
        <v>4415.16</v>
      </c>
      <c r="G485" s="7" t="s">
        <v>62</v>
      </c>
      <c r="H485" s="7" t="s">
        <v>75</v>
      </c>
      <c r="I485" s="7" t="s">
        <v>66</v>
      </c>
    </row>
    <row r="486" spans="1:9" ht="14.25" customHeight="1" x14ac:dyDescent="0.3">
      <c r="A486" s="7" t="s">
        <v>2644</v>
      </c>
      <c r="B486" s="7">
        <v>1992</v>
      </c>
      <c r="C486" s="7" t="s">
        <v>195</v>
      </c>
      <c r="D486" s="7">
        <v>15</v>
      </c>
      <c r="E486" s="7">
        <v>0</v>
      </c>
      <c r="F486" s="7">
        <v>4420.95</v>
      </c>
      <c r="G486" s="7" t="s">
        <v>62</v>
      </c>
      <c r="H486" s="7" t="s">
        <v>64</v>
      </c>
      <c r="I486" s="7" t="s">
        <v>2647</v>
      </c>
    </row>
    <row r="487" spans="1:9" ht="14.25" customHeight="1" x14ac:dyDescent="0.3">
      <c r="A487" s="7" t="s">
        <v>2649</v>
      </c>
      <c r="B487" s="7">
        <v>1994</v>
      </c>
      <c r="C487" s="7" t="s">
        <v>168</v>
      </c>
      <c r="D487" s="7">
        <v>29</v>
      </c>
      <c r="E487" s="7">
        <v>2</v>
      </c>
      <c r="F487" s="7">
        <v>4428.8900000000003</v>
      </c>
      <c r="G487" s="7" t="s">
        <v>64</v>
      </c>
      <c r="H487" s="7" t="s">
        <v>75</v>
      </c>
      <c r="I487" s="7" t="s">
        <v>1841</v>
      </c>
    </row>
    <row r="488" spans="1:9" ht="14.25" customHeight="1" x14ac:dyDescent="0.3">
      <c r="A488" s="7" t="s">
        <v>2653</v>
      </c>
      <c r="B488" s="7">
        <v>1993</v>
      </c>
      <c r="C488" s="7" t="s">
        <v>93</v>
      </c>
      <c r="D488" s="7">
        <v>4</v>
      </c>
      <c r="E488" s="7">
        <v>2</v>
      </c>
      <c r="F488" s="7">
        <v>4433.3900000000003</v>
      </c>
      <c r="G488" s="7" t="s">
        <v>62</v>
      </c>
      <c r="H488" s="7" t="s">
        <v>64</v>
      </c>
      <c r="I488" s="7" t="s">
        <v>119</v>
      </c>
    </row>
    <row r="489" spans="1:9" ht="14.25" customHeight="1" x14ac:dyDescent="0.3">
      <c r="A489" s="7" t="s">
        <v>2658</v>
      </c>
      <c r="B489" s="7">
        <v>1993</v>
      </c>
      <c r="C489" s="7" t="s">
        <v>168</v>
      </c>
      <c r="D489" s="7">
        <v>23</v>
      </c>
      <c r="E489" s="7">
        <v>2</v>
      </c>
      <c r="F489" s="7">
        <v>4433.92</v>
      </c>
      <c r="G489" s="7" t="s">
        <v>62</v>
      </c>
      <c r="H489" s="7" t="s">
        <v>62</v>
      </c>
      <c r="I489" s="7" t="s">
        <v>119</v>
      </c>
    </row>
    <row r="490" spans="1:9" ht="14.25" customHeight="1" x14ac:dyDescent="0.3">
      <c r="A490" s="7" t="s">
        <v>2663</v>
      </c>
      <c r="B490" s="7">
        <v>1994</v>
      </c>
      <c r="C490" s="7" t="s">
        <v>203</v>
      </c>
      <c r="D490" s="7">
        <v>8</v>
      </c>
      <c r="E490" s="7">
        <v>2</v>
      </c>
      <c r="F490" s="7">
        <v>4435.09</v>
      </c>
      <c r="G490" s="7" t="s">
        <v>64</v>
      </c>
      <c r="H490" s="7" t="s">
        <v>62</v>
      </c>
      <c r="I490" s="7" t="s">
        <v>979</v>
      </c>
    </row>
    <row r="491" spans="1:9" ht="14.25" customHeight="1" x14ac:dyDescent="0.3">
      <c r="A491" s="7" t="s">
        <v>2668</v>
      </c>
      <c r="B491" s="7">
        <v>1994</v>
      </c>
      <c r="C491" s="7" t="s">
        <v>203</v>
      </c>
      <c r="D491" s="7">
        <v>24</v>
      </c>
      <c r="E491" s="7">
        <v>2</v>
      </c>
      <c r="F491" s="7">
        <v>4438.26</v>
      </c>
      <c r="G491" s="7" t="s">
        <v>62</v>
      </c>
      <c r="H491" s="7" t="s">
        <v>64</v>
      </c>
      <c r="I491" s="7" t="s">
        <v>1841</v>
      </c>
    </row>
    <row r="492" spans="1:9" ht="14.25" customHeight="1" x14ac:dyDescent="0.3">
      <c r="A492" s="7" t="s">
        <v>2675</v>
      </c>
      <c r="B492" s="7">
        <v>1991</v>
      </c>
      <c r="C492" s="7" t="s">
        <v>93</v>
      </c>
      <c r="D492" s="7">
        <v>3</v>
      </c>
      <c r="E492" s="7">
        <v>1</v>
      </c>
      <c r="F492" s="7">
        <v>4441.21</v>
      </c>
      <c r="G492" s="7" t="s">
        <v>75</v>
      </c>
      <c r="H492" s="7" t="s">
        <v>62</v>
      </c>
      <c r="I492" s="7" t="s">
        <v>1397</v>
      </c>
    </row>
    <row r="493" spans="1:9" ht="14.25" customHeight="1" x14ac:dyDescent="0.3">
      <c r="A493" s="7" t="s">
        <v>2682</v>
      </c>
      <c r="B493" s="7">
        <v>1994</v>
      </c>
      <c r="C493" s="7" t="s">
        <v>83</v>
      </c>
      <c r="D493" s="7">
        <v>28</v>
      </c>
      <c r="E493" s="7">
        <v>3</v>
      </c>
      <c r="F493" s="7">
        <v>4449.46</v>
      </c>
      <c r="G493" s="7" t="s">
        <v>75</v>
      </c>
      <c r="H493" s="7" t="s">
        <v>62</v>
      </c>
      <c r="I493" s="7" t="s">
        <v>66</v>
      </c>
    </row>
    <row r="494" spans="1:9" ht="14.25" customHeight="1" x14ac:dyDescent="0.3">
      <c r="A494" s="7" t="s">
        <v>2689</v>
      </c>
      <c r="B494" s="7">
        <v>1990</v>
      </c>
      <c r="C494" s="7" t="s">
        <v>195</v>
      </c>
      <c r="D494" s="7">
        <v>8</v>
      </c>
      <c r="E494" s="7">
        <v>1</v>
      </c>
      <c r="F494" s="7">
        <v>4454.3999999999996</v>
      </c>
      <c r="G494" s="7" t="s">
        <v>62</v>
      </c>
      <c r="H494" s="7" t="s">
        <v>64</v>
      </c>
      <c r="I494" s="7" t="s">
        <v>119</v>
      </c>
    </row>
    <row r="495" spans="1:9" ht="14.25" customHeight="1" x14ac:dyDescent="0.3">
      <c r="A495" s="7" t="s">
        <v>2696</v>
      </c>
      <c r="B495" s="7">
        <v>1990</v>
      </c>
      <c r="C495" s="7" t="s">
        <v>59</v>
      </c>
      <c r="D495" s="7">
        <v>15</v>
      </c>
      <c r="E495" s="7">
        <v>1</v>
      </c>
      <c r="F495" s="7">
        <v>4462.72</v>
      </c>
      <c r="G495" s="7" t="s">
        <v>62</v>
      </c>
      <c r="H495" s="7" t="s">
        <v>64</v>
      </c>
      <c r="I495" s="7" t="s">
        <v>119</v>
      </c>
    </row>
    <row r="496" spans="1:9" ht="14.25" customHeight="1" x14ac:dyDescent="0.3">
      <c r="A496" s="7" t="s">
        <v>2703</v>
      </c>
      <c r="B496" s="7">
        <v>1991</v>
      </c>
      <c r="C496" s="7" t="s">
        <v>59</v>
      </c>
      <c r="D496" s="7">
        <v>4</v>
      </c>
      <c r="E496" s="7">
        <v>2</v>
      </c>
      <c r="F496" s="7">
        <v>4463.21</v>
      </c>
      <c r="G496" s="7" t="s">
        <v>64</v>
      </c>
      <c r="H496" s="7" t="s">
        <v>64</v>
      </c>
      <c r="I496" s="7" t="s">
        <v>66</v>
      </c>
    </row>
    <row r="497" spans="1:9" ht="14.25" customHeight="1" x14ac:dyDescent="0.3">
      <c r="A497" s="7" t="s">
        <v>2708</v>
      </c>
      <c r="B497" s="7">
        <v>1999</v>
      </c>
      <c r="C497" s="7" t="s">
        <v>72</v>
      </c>
      <c r="D497" s="7">
        <v>20</v>
      </c>
      <c r="E497" s="7">
        <v>3</v>
      </c>
      <c r="F497" s="7">
        <v>4466.62</v>
      </c>
      <c r="G497" s="7" t="s">
        <v>62</v>
      </c>
      <c r="H497" s="7" t="s">
        <v>62</v>
      </c>
      <c r="I497" s="7" t="s">
        <v>119</v>
      </c>
    </row>
    <row r="498" spans="1:9" ht="14.25" customHeight="1" x14ac:dyDescent="0.3">
      <c r="A498" s="7" t="s">
        <v>2715</v>
      </c>
      <c r="B498" s="7">
        <v>2004</v>
      </c>
      <c r="C498" s="7" t="s">
        <v>59</v>
      </c>
      <c r="D498" s="7">
        <v>18</v>
      </c>
      <c r="E498" s="7">
        <v>0</v>
      </c>
      <c r="F498" s="7">
        <v>4468.25</v>
      </c>
      <c r="G498" s="7" t="s">
        <v>62</v>
      </c>
      <c r="H498" s="7" t="s">
        <v>62</v>
      </c>
      <c r="I498" s="7" t="s">
        <v>119</v>
      </c>
    </row>
    <row r="499" spans="1:9" ht="14.25" customHeight="1" x14ac:dyDescent="0.3">
      <c r="A499" s="7" t="s">
        <v>2720</v>
      </c>
      <c r="B499" s="7">
        <v>1992</v>
      </c>
      <c r="C499" s="7" t="s">
        <v>59</v>
      </c>
      <c r="D499" s="7">
        <v>12</v>
      </c>
      <c r="E499" s="7">
        <v>0</v>
      </c>
      <c r="F499" s="7">
        <v>4488.58</v>
      </c>
      <c r="G499" s="7" t="s">
        <v>62</v>
      </c>
      <c r="H499" s="7" t="s">
        <v>64</v>
      </c>
      <c r="I499" s="7" t="s">
        <v>119</v>
      </c>
    </row>
    <row r="500" spans="1:9" ht="14.25" customHeight="1" x14ac:dyDescent="0.3">
      <c r="A500" s="7" t="s">
        <v>2726</v>
      </c>
      <c r="B500" s="7">
        <v>1988</v>
      </c>
      <c r="C500" s="7" t="s">
        <v>83</v>
      </c>
      <c r="D500" s="7">
        <v>26</v>
      </c>
      <c r="E500" s="7">
        <v>0</v>
      </c>
      <c r="F500" s="7">
        <v>4500.34</v>
      </c>
      <c r="G500" s="7" t="s">
        <v>62</v>
      </c>
      <c r="H500" s="7" t="s">
        <v>75</v>
      </c>
      <c r="I500" s="7" t="s">
        <v>1841</v>
      </c>
    </row>
    <row r="501" spans="1:9" ht="14.25" customHeight="1" x14ac:dyDescent="0.3">
      <c r="A501" s="7" t="s">
        <v>2731</v>
      </c>
      <c r="B501" s="7">
        <v>1997</v>
      </c>
      <c r="C501" s="7" t="s">
        <v>203</v>
      </c>
      <c r="D501" s="7">
        <v>13</v>
      </c>
      <c r="E501" s="7">
        <v>4</v>
      </c>
      <c r="F501" s="7">
        <v>4504.66</v>
      </c>
      <c r="G501" s="7" t="s">
        <v>75</v>
      </c>
      <c r="H501" s="7" t="s">
        <v>62</v>
      </c>
      <c r="I501" s="7" t="s">
        <v>66</v>
      </c>
    </row>
    <row r="502" spans="1:9" ht="14.25" customHeight="1" x14ac:dyDescent="0.3">
      <c r="A502" s="7" t="s">
        <v>2738</v>
      </c>
      <c r="B502" s="7">
        <v>1982</v>
      </c>
      <c r="C502" s="7" t="s">
        <v>93</v>
      </c>
      <c r="D502" s="7">
        <v>27</v>
      </c>
      <c r="E502" s="7">
        <v>3</v>
      </c>
      <c r="F502" s="7">
        <v>4511.41</v>
      </c>
      <c r="G502" s="7" t="s">
        <v>62</v>
      </c>
      <c r="H502" s="7" t="s">
        <v>64</v>
      </c>
      <c r="I502" s="7" t="s">
        <v>66</v>
      </c>
    </row>
    <row r="503" spans="1:9" ht="14.25" customHeight="1" x14ac:dyDescent="0.3">
      <c r="A503" s="7" t="s">
        <v>2744</v>
      </c>
      <c r="B503" s="7">
        <v>1980</v>
      </c>
      <c r="C503" s="7" t="s">
        <v>83</v>
      </c>
      <c r="D503" s="7">
        <v>16</v>
      </c>
      <c r="E503" s="7">
        <v>2</v>
      </c>
      <c r="F503" s="7">
        <v>4515.71</v>
      </c>
      <c r="G503" s="7" t="s">
        <v>62</v>
      </c>
      <c r="H503" s="7" t="s">
        <v>64</v>
      </c>
      <c r="I503" s="7" t="s">
        <v>66</v>
      </c>
    </row>
    <row r="504" spans="1:9" ht="14.25" customHeight="1" x14ac:dyDescent="0.3">
      <c r="A504" s="7" t="s">
        <v>2751</v>
      </c>
      <c r="B504" s="7">
        <v>2003</v>
      </c>
      <c r="C504" s="7" t="s">
        <v>203</v>
      </c>
      <c r="D504" s="7">
        <v>2</v>
      </c>
      <c r="E504" s="7">
        <v>0</v>
      </c>
      <c r="F504" s="7">
        <v>4518.3999999999996</v>
      </c>
      <c r="G504" s="7" t="s">
        <v>62</v>
      </c>
      <c r="H504" s="7" t="s">
        <v>64</v>
      </c>
      <c r="I504" s="7" t="s">
        <v>2757</v>
      </c>
    </row>
    <row r="505" spans="1:9" ht="14.25" customHeight="1" x14ac:dyDescent="0.3">
      <c r="A505" s="7" t="s">
        <v>2760</v>
      </c>
      <c r="B505" s="7">
        <v>1987</v>
      </c>
      <c r="C505" s="7" t="s">
        <v>168</v>
      </c>
      <c r="D505" s="7">
        <v>5</v>
      </c>
      <c r="E505" s="7">
        <v>3</v>
      </c>
      <c r="F505" s="7">
        <v>4518.7700000000004</v>
      </c>
      <c r="G505" s="7" t="s">
        <v>62</v>
      </c>
      <c r="H505" s="7" t="s">
        <v>64</v>
      </c>
      <c r="I505" s="7" t="s">
        <v>119</v>
      </c>
    </row>
    <row r="506" spans="1:9" ht="14.25" customHeight="1" x14ac:dyDescent="0.3">
      <c r="A506" s="7" t="s">
        <v>2768</v>
      </c>
      <c r="B506" s="7">
        <v>1988</v>
      </c>
      <c r="C506" s="7" t="s">
        <v>168</v>
      </c>
      <c r="D506" s="7">
        <v>21</v>
      </c>
      <c r="E506" s="7">
        <v>0</v>
      </c>
      <c r="F506" s="7">
        <v>4518.83</v>
      </c>
      <c r="G506" s="7" t="s">
        <v>62</v>
      </c>
      <c r="H506" s="7" t="s">
        <v>62</v>
      </c>
      <c r="I506" s="7" t="s">
        <v>1841</v>
      </c>
    </row>
    <row r="507" spans="1:9" ht="14.25" customHeight="1" x14ac:dyDescent="0.3">
      <c r="A507" s="7" t="s">
        <v>2773</v>
      </c>
      <c r="B507" s="7">
        <v>1992</v>
      </c>
      <c r="C507" s="7" t="s">
        <v>195</v>
      </c>
      <c r="D507" s="7">
        <v>13</v>
      </c>
      <c r="E507" s="7">
        <v>1</v>
      </c>
      <c r="F507" s="7">
        <v>4527.18</v>
      </c>
      <c r="G507" s="7" t="s">
        <v>62</v>
      </c>
      <c r="H507" s="7" t="s">
        <v>62</v>
      </c>
      <c r="I507" s="7" t="s">
        <v>119</v>
      </c>
    </row>
    <row r="508" spans="1:9" ht="14.25" customHeight="1" x14ac:dyDescent="0.3">
      <c r="A508" s="7" t="s">
        <v>2776</v>
      </c>
      <c r="B508" s="7">
        <v>1993</v>
      </c>
      <c r="C508" s="7" t="s">
        <v>83</v>
      </c>
      <c r="D508" s="7">
        <v>29</v>
      </c>
      <c r="E508" s="7">
        <v>2</v>
      </c>
      <c r="F508" s="7">
        <v>4529.4799999999996</v>
      </c>
      <c r="G508" s="7" t="s">
        <v>62</v>
      </c>
      <c r="H508" s="7" t="s">
        <v>75</v>
      </c>
      <c r="I508" s="7" t="s">
        <v>241</v>
      </c>
    </row>
    <row r="509" spans="1:9" ht="14.25" customHeight="1" x14ac:dyDescent="0.3">
      <c r="A509" s="7" t="s">
        <v>2777</v>
      </c>
      <c r="B509" s="7">
        <v>1988</v>
      </c>
      <c r="C509" s="7" t="s">
        <v>83</v>
      </c>
      <c r="D509" s="7">
        <v>13</v>
      </c>
      <c r="E509" s="7">
        <v>1</v>
      </c>
      <c r="F509" s="7">
        <v>4536.26</v>
      </c>
      <c r="G509" s="7" t="s">
        <v>62</v>
      </c>
      <c r="H509" s="7" t="s">
        <v>62</v>
      </c>
      <c r="I509" s="7" t="s">
        <v>241</v>
      </c>
    </row>
    <row r="510" spans="1:9" ht="14.25" customHeight="1" x14ac:dyDescent="0.3">
      <c r="A510" s="7" t="s">
        <v>2778</v>
      </c>
      <c r="B510" s="7">
        <v>1990</v>
      </c>
      <c r="C510" s="7" t="s">
        <v>72</v>
      </c>
      <c r="D510" s="7">
        <v>17</v>
      </c>
      <c r="E510" s="7">
        <v>0</v>
      </c>
      <c r="F510" s="7">
        <v>4544.2299999999996</v>
      </c>
      <c r="G510" s="7" t="s">
        <v>62</v>
      </c>
      <c r="H510" s="7" t="s">
        <v>75</v>
      </c>
      <c r="I510" s="7" t="s">
        <v>1280</v>
      </c>
    </row>
    <row r="511" spans="1:9" ht="14.25" customHeight="1" x14ac:dyDescent="0.3">
      <c r="A511" s="7" t="s">
        <v>2781</v>
      </c>
      <c r="B511" s="7">
        <v>2004</v>
      </c>
      <c r="C511" s="7" t="s">
        <v>168</v>
      </c>
      <c r="D511" s="7">
        <v>22</v>
      </c>
      <c r="E511" s="7">
        <v>4</v>
      </c>
      <c r="F511" s="7">
        <v>4561.1899999999996</v>
      </c>
      <c r="G511" s="7" t="s">
        <v>62</v>
      </c>
      <c r="H511" s="7" t="s">
        <v>62</v>
      </c>
      <c r="I511" s="7" t="s">
        <v>1280</v>
      </c>
    </row>
    <row r="512" spans="1:9" ht="14.25" customHeight="1" x14ac:dyDescent="0.3">
      <c r="A512" s="7" t="s">
        <v>2787</v>
      </c>
      <c r="B512" s="7">
        <v>1990</v>
      </c>
      <c r="C512" s="7" t="s">
        <v>93</v>
      </c>
      <c r="D512" s="7">
        <v>20</v>
      </c>
      <c r="E512" s="7">
        <v>1</v>
      </c>
      <c r="F512" s="7">
        <v>4562.84</v>
      </c>
      <c r="G512" s="7" t="s">
        <v>62</v>
      </c>
      <c r="H512" s="7" t="s">
        <v>62</v>
      </c>
      <c r="I512" s="7" t="s">
        <v>66</v>
      </c>
    </row>
    <row r="513" spans="1:9" ht="14.25" customHeight="1" x14ac:dyDescent="0.3">
      <c r="A513" s="7" t="s">
        <v>2792</v>
      </c>
      <c r="B513" s="7">
        <v>1996</v>
      </c>
      <c r="C513" s="7" t="s">
        <v>168</v>
      </c>
      <c r="D513" s="7">
        <v>25</v>
      </c>
      <c r="E513" s="7">
        <v>2</v>
      </c>
      <c r="F513" s="7">
        <v>4564.1899999999996</v>
      </c>
      <c r="G513" s="7" t="s">
        <v>62</v>
      </c>
      <c r="H513" s="7" t="s">
        <v>62</v>
      </c>
      <c r="I513" s="7" t="s">
        <v>1280</v>
      </c>
    </row>
    <row r="514" spans="1:9" ht="14.25" customHeight="1" x14ac:dyDescent="0.3">
      <c r="A514" s="7" t="s">
        <v>2796</v>
      </c>
      <c r="B514" s="7">
        <v>1989</v>
      </c>
      <c r="C514" s="7" t="s">
        <v>93</v>
      </c>
      <c r="D514" s="7">
        <v>18</v>
      </c>
      <c r="E514" s="7">
        <v>0</v>
      </c>
      <c r="F514" s="7">
        <v>4571.41</v>
      </c>
      <c r="G514" s="7" t="s">
        <v>62</v>
      </c>
      <c r="H514" s="7" t="s">
        <v>62</v>
      </c>
      <c r="I514" s="7" t="s">
        <v>119</v>
      </c>
    </row>
    <row r="515" spans="1:9" ht="14.25" customHeight="1" x14ac:dyDescent="0.3">
      <c r="A515" s="7" t="s">
        <v>2801</v>
      </c>
      <c r="B515" s="7">
        <v>2000</v>
      </c>
      <c r="C515" s="7" t="s">
        <v>59</v>
      </c>
      <c r="D515" s="7">
        <v>2</v>
      </c>
      <c r="E515" s="7">
        <v>0</v>
      </c>
      <c r="F515" s="7">
        <v>4608.03</v>
      </c>
      <c r="G515" s="7" t="s">
        <v>62</v>
      </c>
      <c r="H515" s="7" t="s">
        <v>64</v>
      </c>
      <c r="I515" s="7" t="s">
        <v>241</v>
      </c>
    </row>
    <row r="516" spans="1:9" ht="14.25" customHeight="1" x14ac:dyDescent="0.3">
      <c r="A516" s="7" t="s">
        <v>2806</v>
      </c>
      <c r="B516" s="7">
        <v>1998</v>
      </c>
      <c r="C516" s="7" t="s">
        <v>83</v>
      </c>
      <c r="D516" s="7">
        <v>29</v>
      </c>
      <c r="E516" s="7">
        <v>3</v>
      </c>
      <c r="F516" s="7">
        <v>4618.08</v>
      </c>
      <c r="G516" s="7" t="s">
        <v>62</v>
      </c>
      <c r="H516" s="7" t="s">
        <v>75</v>
      </c>
      <c r="I516" s="7" t="s">
        <v>119</v>
      </c>
    </row>
    <row r="517" spans="1:9" ht="14.25" customHeight="1" x14ac:dyDescent="0.3">
      <c r="A517" s="7" t="s">
        <v>2811</v>
      </c>
      <c r="B517" s="7">
        <v>1985</v>
      </c>
      <c r="C517" s="7" t="s">
        <v>83</v>
      </c>
      <c r="D517" s="7">
        <v>22</v>
      </c>
      <c r="E517" s="7">
        <v>0</v>
      </c>
      <c r="F517" s="7">
        <v>4646.76</v>
      </c>
      <c r="G517" s="7" t="s">
        <v>75</v>
      </c>
      <c r="H517" s="7" t="s">
        <v>75</v>
      </c>
      <c r="I517" s="7" t="s">
        <v>241</v>
      </c>
    </row>
    <row r="518" spans="1:9" ht="14.25" customHeight="1" x14ac:dyDescent="0.3">
      <c r="A518" s="7" t="s">
        <v>2816</v>
      </c>
      <c r="B518" s="7">
        <v>1996</v>
      </c>
      <c r="C518" s="7" t="s">
        <v>203</v>
      </c>
      <c r="D518" s="7">
        <v>25</v>
      </c>
      <c r="E518" s="7">
        <v>3</v>
      </c>
      <c r="F518" s="7">
        <v>4661.29</v>
      </c>
      <c r="G518" s="7" t="s">
        <v>62</v>
      </c>
      <c r="H518" s="7" t="s">
        <v>75</v>
      </c>
      <c r="I518" s="7" t="s">
        <v>1841</v>
      </c>
    </row>
    <row r="519" spans="1:9" ht="14.25" customHeight="1" x14ac:dyDescent="0.3">
      <c r="A519" s="7" t="s">
        <v>2822</v>
      </c>
      <c r="B519" s="7">
        <v>1990</v>
      </c>
      <c r="C519" s="7" t="s">
        <v>195</v>
      </c>
      <c r="D519" s="7">
        <v>5</v>
      </c>
      <c r="E519" s="7">
        <v>1</v>
      </c>
      <c r="F519" s="7">
        <v>4667.6099999999997</v>
      </c>
      <c r="G519" s="7" t="s">
        <v>64</v>
      </c>
      <c r="H519" s="7" t="s">
        <v>64</v>
      </c>
      <c r="I519" s="7" t="s">
        <v>979</v>
      </c>
    </row>
    <row r="520" spans="1:9" ht="14.25" customHeight="1" x14ac:dyDescent="0.3">
      <c r="A520" s="7" t="s">
        <v>2827</v>
      </c>
      <c r="B520" s="7">
        <v>1990</v>
      </c>
      <c r="C520" s="7" t="s">
        <v>93</v>
      </c>
      <c r="D520" s="7">
        <v>26</v>
      </c>
      <c r="E520" s="7">
        <v>2</v>
      </c>
      <c r="F520" s="7">
        <v>4670.6400000000003</v>
      </c>
      <c r="G520" s="7" t="s">
        <v>62</v>
      </c>
      <c r="H520" s="7" t="s">
        <v>62</v>
      </c>
      <c r="I520" s="7" t="s">
        <v>241</v>
      </c>
    </row>
    <row r="521" spans="1:9" ht="14.25" customHeight="1" x14ac:dyDescent="0.3">
      <c r="A521" s="7" t="s">
        <v>2835</v>
      </c>
      <c r="B521" s="7">
        <v>1990</v>
      </c>
      <c r="C521" s="7" t="s">
        <v>59</v>
      </c>
      <c r="D521" s="7">
        <v>13</v>
      </c>
      <c r="E521" s="7">
        <v>2</v>
      </c>
      <c r="F521" s="7">
        <v>4673.3900000000003</v>
      </c>
      <c r="G521" s="7" t="s">
        <v>62</v>
      </c>
      <c r="H521" s="7" t="s">
        <v>75</v>
      </c>
      <c r="I521" s="7" t="s">
        <v>66</v>
      </c>
    </row>
    <row r="522" spans="1:9" ht="14.25" customHeight="1" x14ac:dyDescent="0.3">
      <c r="A522" s="7" t="s">
        <v>2840</v>
      </c>
      <c r="B522" s="7">
        <v>1979</v>
      </c>
      <c r="C522" s="7" t="s">
        <v>203</v>
      </c>
      <c r="D522" s="7">
        <v>18</v>
      </c>
      <c r="E522" s="7">
        <v>2</v>
      </c>
      <c r="F522" s="7">
        <v>4674.2</v>
      </c>
      <c r="G522" s="7" t="s">
        <v>62</v>
      </c>
      <c r="H522" s="7" t="s">
        <v>75</v>
      </c>
      <c r="I522" s="7" t="s">
        <v>66</v>
      </c>
    </row>
    <row r="523" spans="1:9" ht="14.25" customHeight="1" x14ac:dyDescent="0.3">
      <c r="A523" s="7" t="s">
        <v>2845</v>
      </c>
      <c r="B523" s="7">
        <v>2003</v>
      </c>
      <c r="C523" s="7" t="s">
        <v>203</v>
      </c>
      <c r="D523" s="7">
        <v>4</v>
      </c>
      <c r="E523" s="7">
        <v>0</v>
      </c>
      <c r="F523" s="7">
        <v>4678.8</v>
      </c>
      <c r="G523" s="7" t="s">
        <v>62</v>
      </c>
      <c r="H523" s="7" t="s">
        <v>75</v>
      </c>
      <c r="I523" s="7" t="s">
        <v>1525</v>
      </c>
    </row>
    <row r="524" spans="1:9" ht="14.25" customHeight="1" x14ac:dyDescent="0.3">
      <c r="A524" s="7" t="s">
        <v>2851</v>
      </c>
      <c r="B524" s="7">
        <v>1990</v>
      </c>
      <c r="C524" s="7" t="s">
        <v>93</v>
      </c>
      <c r="D524" s="7">
        <v>4</v>
      </c>
      <c r="E524" s="7">
        <v>2</v>
      </c>
      <c r="F524" s="7">
        <v>4686.3900000000003</v>
      </c>
      <c r="G524" s="7" t="s">
        <v>64</v>
      </c>
      <c r="H524" s="7" t="s">
        <v>64</v>
      </c>
      <c r="I524" s="7" t="s">
        <v>66</v>
      </c>
    </row>
    <row r="525" spans="1:9" ht="14.25" customHeight="1" x14ac:dyDescent="0.3">
      <c r="A525" s="7" t="s">
        <v>2857</v>
      </c>
      <c r="B525" s="7">
        <v>2003</v>
      </c>
      <c r="C525" s="7" t="s">
        <v>83</v>
      </c>
      <c r="D525" s="7">
        <v>22</v>
      </c>
      <c r="E525" s="7">
        <v>5</v>
      </c>
      <c r="F525" s="7">
        <v>4687.8</v>
      </c>
      <c r="G525" s="7" t="s">
        <v>62</v>
      </c>
      <c r="H525" s="7" t="s">
        <v>64</v>
      </c>
      <c r="I525" s="7" t="s">
        <v>241</v>
      </c>
    </row>
    <row r="526" spans="1:9" ht="14.25" customHeight="1" x14ac:dyDescent="0.3">
      <c r="A526" s="7" t="s">
        <v>2862</v>
      </c>
      <c r="B526" s="7">
        <v>1977</v>
      </c>
      <c r="C526" s="7" t="s">
        <v>168</v>
      </c>
      <c r="D526" s="7">
        <v>4</v>
      </c>
      <c r="E526" s="7">
        <v>2</v>
      </c>
      <c r="F526" s="7">
        <v>4699.47</v>
      </c>
      <c r="G526" s="7" t="s">
        <v>62</v>
      </c>
      <c r="H526" s="7" t="s">
        <v>64</v>
      </c>
      <c r="I526" s="7" t="s">
        <v>66</v>
      </c>
    </row>
    <row r="527" spans="1:9" ht="14.25" customHeight="1" x14ac:dyDescent="0.3">
      <c r="A527" s="7" t="s">
        <v>2867</v>
      </c>
      <c r="B527" s="7">
        <v>1981</v>
      </c>
      <c r="C527" s="7" t="s">
        <v>195</v>
      </c>
      <c r="D527" s="7">
        <v>12</v>
      </c>
      <c r="E527" s="7">
        <v>1</v>
      </c>
      <c r="F527" s="7">
        <v>4712.12</v>
      </c>
      <c r="G527" s="7" t="s">
        <v>62</v>
      </c>
      <c r="H527" s="7" t="s">
        <v>64</v>
      </c>
      <c r="I527" s="7" t="s">
        <v>241</v>
      </c>
    </row>
    <row r="528" spans="1:9" ht="14.25" customHeight="1" x14ac:dyDescent="0.3">
      <c r="A528" s="7" t="s">
        <v>2872</v>
      </c>
      <c r="B528" s="7">
        <v>1992</v>
      </c>
      <c r="C528" s="7" t="s">
        <v>203</v>
      </c>
      <c r="D528" s="7">
        <v>9</v>
      </c>
      <c r="E528" s="7">
        <v>1</v>
      </c>
      <c r="F528" s="7">
        <v>4718.2</v>
      </c>
      <c r="G528" s="7" t="s">
        <v>62</v>
      </c>
      <c r="H528" s="7" t="s">
        <v>64</v>
      </c>
      <c r="I528" s="7" t="s">
        <v>1280</v>
      </c>
    </row>
    <row r="529" spans="1:9" ht="14.25" customHeight="1" x14ac:dyDescent="0.3">
      <c r="A529" s="7" t="s">
        <v>2878</v>
      </c>
      <c r="B529" s="7">
        <v>1992</v>
      </c>
      <c r="C529" s="7" t="s">
        <v>93</v>
      </c>
      <c r="D529" s="7">
        <v>28</v>
      </c>
      <c r="E529" s="7">
        <v>1</v>
      </c>
      <c r="F529" s="7">
        <v>4719.5200000000004</v>
      </c>
      <c r="G529" s="7" t="s">
        <v>62</v>
      </c>
      <c r="H529" s="7" t="s">
        <v>62</v>
      </c>
      <c r="I529" s="7" t="s">
        <v>1280</v>
      </c>
    </row>
    <row r="530" spans="1:9" ht="14.25" customHeight="1" x14ac:dyDescent="0.3">
      <c r="A530" s="7" t="s">
        <v>2883</v>
      </c>
      <c r="B530" s="7">
        <v>1994</v>
      </c>
      <c r="C530" s="7" t="s">
        <v>195</v>
      </c>
      <c r="D530" s="7">
        <v>12</v>
      </c>
      <c r="E530" s="7">
        <v>2</v>
      </c>
      <c r="F530" s="7">
        <v>4719.74</v>
      </c>
      <c r="G530" s="7" t="s">
        <v>62</v>
      </c>
      <c r="H530" s="7" t="s">
        <v>75</v>
      </c>
      <c r="I530" s="7" t="s">
        <v>119</v>
      </c>
    </row>
    <row r="531" spans="1:9" ht="14.25" customHeight="1" x14ac:dyDescent="0.3">
      <c r="A531" s="7" t="s">
        <v>2887</v>
      </c>
      <c r="B531" s="7">
        <v>1980</v>
      </c>
      <c r="C531" s="7" t="s">
        <v>59</v>
      </c>
      <c r="D531" s="7">
        <v>2</v>
      </c>
      <c r="E531" s="7">
        <v>2</v>
      </c>
      <c r="F531" s="7">
        <v>4728.71</v>
      </c>
      <c r="G531" s="7" t="s">
        <v>62</v>
      </c>
      <c r="H531" s="7" t="s">
        <v>64</v>
      </c>
      <c r="I531" s="7" t="s">
        <v>119</v>
      </c>
    </row>
    <row r="532" spans="1:9" ht="14.25" customHeight="1" x14ac:dyDescent="0.3">
      <c r="A532" s="7" t="s">
        <v>2892</v>
      </c>
      <c r="B532" s="7">
        <v>1986</v>
      </c>
      <c r="C532" s="7" t="s">
        <v>93</v>
      </c>
      <c r="D532" s="7">
        <v>5</v>
      </c>
      <c r="E532" s="7">
        <v>3</v>
      </c>
      <c r="F532" s="7">
        <v>4734.6400000000003</v>
      </c>
      <c r="G532" s="7" t="s">
        <v>62</v>
      </c>
      <c r="H532" s="7" t="s">
        <v>75</v>
      </c>
      <c r="I532" s="7" t="s">
        <v>66</v>
      </c>
    </row>
    <row r="533" spans="1:9" ht="14.25" customHeight="1" x14ac:dyDescent="0.3">
      <c r="A533" s="7" t="s">
        <v>2897</v>
      </c>
      <c r="B533" s="7">
        <v>1991</v>
      </c>
      <c r="C533" s="7" t="s">
        <v>203</v>
      </c>
      <c r="D533" s="7">
        <v>12</v>
      </c>
      <c r="E533" s="7">
        <v>1</v>
      </c>
      <c r="F533" s="7">
        <v>4738.2700000000004</v>
      </c>
      <c r="G533" s="7" t="s">
        <v>62</v>
      </c>
      <c r="H533" s="7" t="s">
        <v>64</v>
      </c>
      <c r="I533" s="7" t="s">
        <v>119</v>
      </c>
    </row>
    <row r="534" spans="1:9" ht="14.25" customHeight="1" x14ac:dyDescent="0.3">
      <c r="A534" s="7" t="s">
        <v>2902</v>
      </c>
      <c r="B534" s="7">
        <v>2004</v>
      </c>
      <c r="C534" s="7" t="s">
        <v>72</v>
      </c>
      <c r="D534" s="7">
        <v>24</v>
      </c>
      <c r="E534" s="7">
        <v>0</v>
      </c>
      <c r="F534" s="7">
        <v>4740.78</v>
      </c>
      <c r="G534" s="7" t="s">
        <v>62</v>
      </c>
      <c r="H534" s="7" t="s">
        <v>64</v>
      </c>
      <c r="I534" s="7" t="s">
        <v>1525</v>
      </c>
    </row>
    <row r="535" spans="1:9" ht="14.25" customHeight="1" x14ac:dyDescent="0.3">
      <c r="A535" s="7" t="s">
        <v>2907</v>
      </c>
      <c r="B535" s="7">
        <v>1987</v>
      </c>
      <c r="C535" s="7" t="s">
        <v>83</v>
      </c>
      <c r="D535" s="7">
        <v>5</v>
      </c>
      <c r="E535" s="7">
        <v>1</v>
      </c>
      <c r="F535" s="7">
        <v>4746.34</v>
      </c>
      <c r="G535" s="7" t="s">
        <v>62</v>
      </c>
      <c r="H535" s="7" t="s">
        <v>62</v>
      </c>
      <c r="I535" s="7" t="s">
        <v>241</v>
      </c>
    </row>
    <row r="536" spans="1:9" ht="14.25" customHeight="1" x14ac:dyDescent="0.3">
      <c r="A536" s="7" t="s">
        <v>2910</v>
      </c>
      <c r="B536" s="7">
        <v>1987</v>
      </c>
      <c r="C536" s="7" t="s">
        <v>93</v>
      </c>
      <c r="D536" s="7">
        <v>2</v>
      </c>
      <c r="E536" s="7">
        <v>1</v>
      </c>
      <c r="F536" s="7">
        <v>4747.05</v>
      </c>
      <c r="G536" s="7" t="s">
        <v>62</v>
      </c>
      <c r="H536" s="7" t="s">
        <v>62</v>
      </c>
      <c r="I536" s="7" t="s">
        <v>66</v>
      </c>
    </row>
    <row r="537" spans="1:9" ht="14.25" customHeight="1" x14ac:dyDescent="0.3">
      <c r="A537" s="7" t="s">
        <v>2915</v>
      </c>
      <c r="B537" s="7">
        <v>1987</v>
      </c>
      <c r="C537" s="7" t="s">
        <v>72</v>
      </c>
      <c r="D537" s="7">
        <v>22</v>
      </c>
      <c r="E537" s="7">
        <v>1</v>
      </c>
      <c r="F537" s="7">
        <v>4751.07</v>
      </c>
      <c r="G537" s="7" t="s">
        <v>64</v>
      </c>
      <c r="H537" s="7" t="s">
        <v>75</v>
      </c>
      <c r="I537" s="7" t="s">
        <v>241</v>
      </c>
    </row>
    <row r="538" spans="1:9" ht="14.25" customHeight="1" x14ac:dyDescent="0.3">
      <c r="A538" s="7" t="s">
        <v>2920</v>
      </c>
      <c r="B538" s="7">
        <v>1992</v>
      </c>
      <c r="C538" s="7" t="s">
        <v>195</v>
      </c>
      <c r="D538" s="7">
        <v>16</v>
      </c>
      <c r="E538" s="7">
        <v>2</v>
      </c>
      <c r="F538" s="7">
        <v>4753.6400000000003</v>
      </c>
      <c r="G538" s="7" t="s">
        <v>62</v>
      </c>
      <c r="H538" s="7" t="s">
        <v>64</v>
      </c>
      <c r="I538" s="7" t="s">
        <v>66</v>
      </c>
    </row>
    <row r="539" spans="1:9" ht="14.25" customHeight="1" x14ac:dyDescent="0.3">
      <c r="A539" s="7" t="s">
        <v>2924</v>
      </c>
      <c r="B539" s="7">
        <v>1987</v>
      </c>
      <c r="C539" s="7" t="s">
        <v>93</v>
      </c>
      <c r="D539" s="7">
        <v>27</v>
      </c>
      <c r="E539" s="7">
        <v>1</v>
      </c>
      <c r="F539" s="7">
        <v>4762.33</v>
      </c>
      <c r="G539" s="7" t="s">
        <v>64</v>
      </c>
      <c r="H539" s="7" t="s">
        <v>64</v>
      </c>
      <c r="I539" s="7" t="s">
        <v>241</v>
      </c>
    </row>
    <row r="540" spans="1:9" ht="14.25" customHeight="1" x14ac:dyDescent="0.3">
      <c r="A540" s="7" t="s">
        <v>2930</v>
      </c>
      <c r="B540" s="7">
        <v>1989</v>
      </c>
      <c r="C540" s="7" t="s">
        <v>195</v>
      </c>
      <c r="D540" s="7">
        <v>1</v>
      </c>
      <c r="E540" s="7">
        <v>1</v>
      </c>
      <c r="F540" s="7">
        <v>4766.0200000000004</v>
      </c>
      <c r="G540" s="7" t="s">
        <v>62</v>
      </c>
      <c r="H540" s="7" t="s">
        <v>64</v>
      </c>
      <c r="I540" s="7" t="s">
        <v>241</v>
      </c>
    </row>
    <row r="541" spans="1:9" ht="14.25" customHeight="1" x14ac:dyDescent="0.3">
      <c r="A541" s="7" t="s">
        <v>2935</v>
      </c>
      <c r="B541" s="7">
        <v>1989</v>
      </c>
      <c r="C541" s="7" t="s">
        <v>168</v>
      </c>
      <c r="D541" s="7">
        <v>9</v>
      </c>
      <c r="E541" s="7">
        <v>1</v>
      </c>
      <c r="F541" s="7">
        <v>4779.6000000000004</v>
      </c>
      <c r="G541" s="7" t="s">
        <v>62</v>
      </c>
      <c r="H541" s="7" t="s">
        <v>64</v>
      </c>
      <c r="I541" s="7" t="s">
        <v>66</v>
      </c>
    </row>
    <row r="542" spans="1:9" ht="14.25" customHeight="1" x14ac:dyDescent="0.3">
      <c r="A542" s="7" t="s">
        <v>2940</v>
      </c>
      <c r="B542" s="7">
        <v>1987</v>
      </c>
      <c r="C542" s="7" t="s">
        <v>83</v>
      </c>
      <c r="D542" s="7">
        <v>22</v>
      </c>
      <c r="E542" s="7">
        <v>3</v>
      </c>
      <c r="F542" s="7">
        <v>4787.42</v>
      </c>
      <c r="G542" s="7" t="s">
        <v>62</v>
      </c>
      <c r="H542" s="7" t="s">
        <v>64</v>
      </c>
      <c r="I542" s="7" t="s">
        <v>66</v>
      </c>
    </row>
    <row r="543" spans="1:9" ht="14.25" customHeight="1" x14ac:dyDescent="0.3">
      <c r="A543" s="7" t="s">
        <v>2945</v>
      </c>
      <c r="B543" s="7">
        <v>1989</v>
      </c>
      <c r="C543" s="7" t="s">
        <v>168</v>
      </c>
      <c r="D543" s="7">
        <v>16</v>
      </c>
      <c r="E543" s="7">
        <v>1</v>
      </c>
      <c r="F543" s="7">
        <v>4795.66</v>
      </c>
      <c r="G543" s="7" t="s">
        <v>62</v>
      </c>
      <c r="H543" s="7" t="s">
        <v>75</v>
      </c>
      <c r="I543" s="7" t="s">
        <v>66</v>
      </c>
    </row>
    <row r="544" spans="1:9" ht="14.25" customHeight="1" x14ac:dyDescent="0.3">
      <c r="A544" s="7" t="s">
        <v>2950</v>
      </c>
      <c r="B544" s="7">
        <v>1978</v>
      </c>
      <c r="C544" s="7" t="s">
        <v>203</v>
      </c>
      <c r="D544" s="7">
        <v>3</v>
      </c>
      <c r="E544" s="7">
        <v>2</v>
      </c>
      <c r="F544" s="7">
        <v>4812.34</v>
      </c>
      <c r="G544" s="7" t="s">
        <v>62</v>
      </c>
      <c r="H544" s="7" t="s">
        <v>64</v>
      </c>
      <c r="I544" s="7" t="s">
        <v>66</v>
      </c>
    </row>
    <row r="545" spans="1:9" ht="14.25" customHeight="1" x14ac:dyDescent="0.3">
      <c r="A545" s="7" t="s">
        <v>2957</v>
      </c>
      <c r="B545" s="7">
        <v>1981</v>
      </c>
      <c r="C545" s="7" t="s">
        <v>59</v>
      </c>
      <c r="D545" s="7">
        <v>3</v>
      </c>
      <c r="E545" s="7">
        <v>1</v>
      </c>
      <c r="F545" s="7">
        <v>4827.1000000000004</v>
      </c>
      <c r="G545" s="7" t="s">
        <v>62</v>
      </c>
      <c r="H545" s="7" t="s">
        <v>75</v>
      </c>
      <c r="I545" s="7" t="s">
        <v>66</v>
      </c>
    </row>
    <row r="546" spans="1:9" ht="14.25" customHeight="1" x14ac:dyDescent="0.3">
      <c r="A546" s="7" t="s">
        <v>2962</v>
      </c>
      <c r="B546" s="7">
        <v>1995</v>
      </c>
      <c r="C546" s="7" t="s">
        <v>168</v>
      </c>
      <c r="D546" s="7">
        <v>1</v>
      </c>
      <c r="E546" s="7">
        <v>3</v>
      </c>
      <c r="F546" s="7">
        <v>4827.8999999999996</v>
      </c>
      <c r="G546" s="7" t="s">
        <v>75</v>
      </c>
      <c r="H546" s="7" t="s">
        <v>62</v>
      </c>
      <c r="I546" s="7" t="s">
        <v>171</v>
      </c>
    </row>
    <row r="547" spans="1:9" ht="14.25" customHeight="1" x14ac:dyDescent="0.3">
      <c r="A547" s="7" t="s">
        <v>2967</v>
      </c>
      <c r="B547" s="7">
        <v>2002</v>
      </c>
      <c r="C547" s="7" t="s">
        <v>83</v>
      </c>
      <c r="D547" s="7">
        <v>27</v>
      </c>
      <c r="E547" s="7">
        <v>5</v>
      </c>
      <c r="F547" s="7">
        <v>4830.63</v>
      </c>
      <c r="G547" s="7" t="s">
        <v>62</v>
      </c>
      <c r="H547" s="7" t="s">
        <v>75</v>
      </c>
      <c r="I547" s="7" t="s">
        <v>241</v>
      </c>
    </row>
    <row r="548" spans="1:9" ht="14.25" customHeight="1" x14ac:dyDescent="0.3">
      <c r="A548" s="7" t="s">
        <v>2972</v>
      </c>
      <c r="B548" s="7">
        <v>2000</v>
      </c>
      <c r="C548" s="7" t="s">
        <v>168</v>
      </c>
      <c r="D548" s="7">
        <v>11</v>
      </c>
      <c r="E548" s="7">
        <v>0</v>
      </c>
      <c r="F548" s="7">
        <v>4835.43</v>
      </c>
      <c r="G548" s="7" t="s">
        <v>62</v>
      </c>
      <c r="H548" s="7" t="s">
        <v>62</v>
      </c>
      <c r="I548" s="7" t="s">
        <v>1525</v>
      </c>
    </row>
    <row r="549" spans="1:9" ht="14.25" customHeight="1" x14ac:dyDescent="0.3">
      <c r="A549" s="7" t="s">
        <v>2977</v>
      </c>
      <c r="B549" s="7">
        <v>1992</v>
      </c>
      <c r="C549" s="7" t="s">
        <v>93</v>
      </c>
      <c r="D549" s="7">
        <v>10</v>
      </c>
      <c r="E549" s="7">
        <v>3</v>
      </c>
      <c r="F549" s="7">
        <v>4837.58</v>
      </c>
      <c r="G549" s="7" t="s">
        <v>64</v>
      </c>
      <c r="H549" s="7" t="s">
        <v>62</v>
      </c>
      <c r="I549" s="7" t="s">
        <v>66</v>
      </c>
    </row>
    <row r="550" spans="1:9" ht="14.25" customHeight="1" x14ac:dyDescent="0.3">
      <c r="A550" s="7" t="s">
        <v>2982</v>
      </c>
      <c r="B550" s="7">
        <v>1984</v>
      </c>
      <c r="C550" s="7" t="s">
        <v>203</v>
      </c>
      <c r="D550" s="7">
        <v>15</v>
      </c>
      <c r="E550" s="7">
        <v>3</v>
      </c>
      <c r="F550" s="7">
        <v>4839.18</v>
      </c>
      <c r="G550" s="7" t="s">
        <v>62</v>
      </c>
      <c r="H550" s="7" t="s">
        <v>75</v>
      </c>
      <c r="I550" s="7" t="s">
        <v>119</v>
      </c>
    </row>
    <row r="551" spans="1:9" ht="14.25" customHeight="1" x14ac:dyDescent="0.3">
      <c r="A551" s="7" t="s">
        <v>2987</v>
      </c>
      <c r="B551" s="7">
        <v>1995</v>
      </c>
      <c r="C551" s="7" t="s">
        <v>93</v>
      </c>
      <c r="D551" s="7">
        <v>29</v>
      </c>
      <c r="E551" s="7">
        <v>0</v>
      </c>
      <c r="F551" s="7">
        <v>4840.95</v>
      </c>
      <c r="G551" s="7" t="s">
        <v>62</v>
      </c>
      <c r="H551" s="7" t="s">
        <v>75</v>
      </c>
      <c r="I551" s="7" t="s">
        <v>1525</v>
      </c>
    </row>
    <row r="552" spans="1:9" ht="14.25" customHeight="1" x14ac:dyDescent="0.3">
      <c r="A552" s="7" t="s">
        <v>2993</v>
      </c>
      <c r="B552" s="7">
        <v>1979</v>
      </c>
      <c r="C552" s="7" t="s">
        <v>168</v>
      </c>
      <c r="D552" s="7">
        <v>13</v>
      </c>
      <c r="E552" s="7">
        <v>2</v>
      </c>
      <c r="F552" s="7">
        <v>4843.79</v>
      </c>
      <c r="G552" s="7" t="s">
        <v>62</v>
      </c>
      <c r="H552" s="7" t="s">
        <v>64</v>
      </c>
      <c r="I552" s="7" t="s">
        <v>66</v>
      </c>
    </row>
    <row r="553" spans="1:9" ht="14.25" customHeight="1" x14ac:dyDescent="0.3">
      <c r="A553" s="7" t="s">
        <v>2999</v>
      </c>
      <c r="B553" s="7">
        <v>1974</v>
      </c>
      <c r="C553" s="7" t="s">
        <v>93</v>
      </c>
      <c r="D553" s="7">
        <v>11</v>
      </c>
      <c r="E553" s="7">
        <v>0</v>
      </c>
      <c r="F553" s="7">
        <v>4844.67</v>
      </c>
      <c r="G553" s="7" t="s">
        <v>62</v>
      </c>
      <c r="H553" s="7" t="s">
        <v>62</v>
      </c>
      <c r="I553" s="7" t="s">
        <v>66</v>
      </c>
    </row>
    <row r="554" spans="1:9" ht="14.25" customHeight="1" x14ac:dyDescent="0.3">
      <c r="A554" s="7" t="s">
        <v>3004</v>
      </c>
      <c r="B554" s="7">
        <v>2001</v>
      </c>
      <c r="C554" s="7" t="s">
        <v>83</v>
      </c>
      <c r="D554" s="7">
        <v>7</v>
      </c>
      <c r="E554" s="7">
        <v>0</v>
      </c>
      <c r="F554" s="7">
        <v>4846.53</v>
      </c>
      <c r="G554" s="7" t="s">
        <v>62</v>
      </c>
      <c r="H554" s="7" t="s">
        <v>64</v>
      </c>
      <c r="I554" s="7" t="s">
        <v>1525</v>
      </c>
    </row>
    <row r="555" spans="1:9" ht="14.25" customHeight="1" x14ac:dyDescent="0.3">
      <c r="A555" s="7" t="s">
        <v>3009</v>
      </c>
      <c r="B555" s="7">
        <v>1995</v>
      </c>
      <c r="C555" s="7" t="s">
        <v>168</v>
      </c>
      <c r="D555" s="7">
        <v>27</v>
      </c>
      <c r="E555" s="7">
        <v>3</v>
      </c>
      <c r="F555" s="7">
        <v>4846.92</v>
      </c>
      <c r="G555" s="7" t="s">
        <v>62</v>
      </c>
      <c r="H555" s="7" t="s">
        <v>64</v>
      </c>
      <c r="I555" s="7" t="s">
        <v>1841</v>
      </c>
    </row>
    <row r="556" spans="1:9" ht="14.25" customHeight="1" x14ac:dyDescent="0.3">
      <c r="A556" s="7" t="s">
        <v>3014</v>
      </c>
      <c r="B556" s="7">
        <v>1989</v>
      </c>
      <c r="C556" s="7" t="s">
        <v>93</v>
      </c>
      <c r="D556" s="7">
        <v>1</v>
      </c>
      <c r="E556" s="7">
        <v>3</v>
      </c>
      <c r="F556" s="7">
        <v>4859.8900000000003</v>
      </c>
      <c r="G556" s="7" t="s">
        <v>62</v>
      </c>
      <c r="H556" s="7" t="s">
        <v>64</v>
      </c>
      <c r="I556" s="7" t="s">
        <v>241</v>
      </c>
    </row>
    <row r="557" spans="1:9" ht="14.25" customHeight="1" x14ac:dyDescent="0.3">
      <c r="A557" s="7" t="s">
        <v>3020</v>
      </c>
      <c r="B557" s="7">
        <v>1997</v>
      </c>
      <c r="C557" s="7" t="s">
        <v>93</v>
      </c>
      <c r="D557" s="7">
        <v>29</v>
      </c>
      <c r="E557" s="7">
        <v>4</v>
      </c>
      <c r="F557" s="7">
        <v>4877.9799999999996</v>
      </c>
      <c r="G557" s="7" t="s">
        <v>62</v>
      </c>
      <c r="H557" s="7" t="s">
        <v>64</v>
      </c>
      <c r="I557" s="7" t="s">
        <v>119</v>
      </c>
    </row>
    <row r="558" spans="1:9" ht="14.25" customHeight="1" x14ac:dyDescent="0.3">
      <c r="A558" s="7" t="s">
        <v>3026</v>
      </c>
      <c r="B558" s="7">
        <v>1986</v>
      </c>
      <c r="C558" s="7" t="s">
        <v>168</v>
      </c>
      <c r="D558" s="7">
        <v>23</v>
      </c>
      <c r="E558" s="7">
        <v>0</v>
      </c>
      <c r="F558" s="7">
        <v>4883.87</v>
      </c>
      <c r="G558" s="7" t="s">
        <v>62</v>
      </c>
      <c r="H558" s="7" t="s">
        <v>75</v>
      </c>
      <c r="I558" s="7" t="s">
        <v>241</v>
      </c>
    </row>
    <row r="559" spans="1:9" ht="14.25" customHeight="1" x14ac:dyDescent="0.3">
      <c r="A559" s="7" t="s">
        <v>3031</v>
      </c>
      <c r="B559" s="7">
        <v>1986</v>
      </c>
      <c r="C559" s="7" t="s">
        <v>203</v>
      </c>
      <c r="D559" s="7">
        <v>27</v>
      </c>
      <c r="E559" s="7">
        <v>0</v>
      </c>
      <c r="F559" s="7">
        <v>4889.04</v>
      </c>
      <c r="G559" s="7" t="s">
        <v>62</v>
      </c>
      <c r="H559" s="7" t="s">
        <v>75</v>
      </c>
      <c r="I559" s="7" t="s">
        <v>66</v>
      </c>
    </row>
    <row r="560" spans="1:9" ht="14.25" customHeight="1" x14ac:dyDescent="0.3">
      <c r="A560" s="7" t="s">
        <v>3036</v>
      </c>
      <c r="B560" s="7">
        <v>1989</v>
      </c>
      <c r="C560" s="7" t="s">
        <v>59</v>
      </c>
      <c r="D560" s="7">
        <v>10</v>
      </c>
      <c r="E560" s="7">
        <v>2</v>
      </c>
      <c r="F560" s="7">
        <v>4890</v>
      </c>
      <c r="G560" s="7" t="s">
        <v>64</v>
      </c>
      <c r="H560" s="7" t="s">
        <v>62</v>
      </c>
      <c r="I560" s="7" t="s">
        <v>66</v>
      </c>
    </row>
    <row r="561" spans="1:9" ht="14.25" customHeight="1" x14ac:dyDescent="0.3">
      <c r="A561" s="7" t="s">
        <v>3041</v>
      </c>
      <c r="B561" s="7">
        <v>1990</v>
      </c>
      <c r="C561" s="7" t="s">
        <v>72</v>
      </c>
      <c r="D561" s="7">
        <v>28</v>
      </c>
      <c r="E561" s="7">
        <v>3</v>
      </c>
      <c r="F561" s="7">
        <v>4894.3900000000003</v>
      </c>
      <c r="G561" s="7" t="s">
        <v>62</v>
      </c>
      <c r="H561" s="7" t="s">
        <v>64</v>
      </c>
      <c r="I561" s="7" t="s">
        <v>66</v>
      </c>
    </row>
    <row r="562" spans="1:9" ht="14.25" customHeight="1" x14ac:dyDescent="0.3">
      <c r="A562" s="7" t="s">
        <v>3047</v>
      </c>
      <c r="B562" s="7">
        <v>1988</v>
      </c>
      <c r="C562" s="7" t="s">
        <v>93</v>
      </c>
      <c r="D562" s="7">
        <v>23</v>
      </c>
      <c r="E562" s="7">
        <v>1</v>
      </c>
      <c r="F562" s="7">
        <v>4894.75</v>
      </c>
      <c r="G562" s="7" t="s">
        <v>64</v>
      </c>
      <c r="H562" s="7" t="s">
        <v>64</v>
      </c>
      <c r="I562" s="7" t="s">
        <v>119</v>
      </c>
    </row>
    <row r="563" spans="1:9" ht="14.25" customHeight="1" x14ac:dyDescent="0.3">
      <c r="A563" s="7" t="s">
        <v>3053</v>
      </c>
      <c r="B563" s="7">
        <v>1993</v>
      </c>
      <c r="C563" s="7" t="s">
        <v>59</v>
      </c>
      <c r="D563" s="7">
        <v>10</v>
      </c>
      <c r="E563" s="7">
        <v>2</v>
      </c>
      <c r="F563" s="7">
        <v>4906.41</v>
      </c>
      <c r="G563" s="7" t="s">
        <v>62</v>
      </c>
      <c r="H563" s="7" t="s">
        <v>75</v>
      </c>
      <c r="I563" s="7" t="s">
        <v>119</v>
      </c>
    </row>
    <row r="564" spans="1:9" ht="14.25" customHeight="1" x14ac:dyDescent="0.3">
      <c r="A564" s="7" t="s">
        <v>3061</v>
      </c>
      <c r="B564" s="7">
        <v>1981</v>
      </c>
      <c r="C564" s="7" t="s">
        <v>203</v>
      </c>
      <c r="D564" s="7">
        <v>18</v>
      </c>
      <c r="E564" s="7">
        <v>1</v>
      </c>
      <c r="F564" s="7">
        <v>4911.8900000000003</v>
      </c>
      <c r="G564" s="7" t="s">
        <v>62</v>
      </c>
      <c r="H564" s="7" t="s">
        <v>64</v>
      </c>
      <c r="I564" s="7" t="s">
        <v>66</v>
      </c>
    </row>
    <row r="565" spans="1:9" ht="14.25" customHeight="1" x14ac:dyDescent="0.3">
      <c r="A565" s="7" t="s">
        <v>3065</v>
      </c>
      <c r="B565" s="7">
        <v>2002</v>
      </c>
      <c r="C565" s="7" t="s">
        <v>195</v>
      </c>
      <c r="D565" s="7">
        <v>21</v>
      </c>
      <c r="E565" s="7">
        <v>5</v>
      </c>
      <c r="F565" s="7">
        <v>4915.0600000000004</v>
      </c>
      <c r="G565" s="7" t="s">
        <v>62</v>
      </c>
      <c r="H565" s="7" t="s">
        <v>75</v>
      </c>
      <c r="I565" s="7" t="s">
        <v>1841</v>
      </c>
    </row>
    <row r="566" spans="1:9" ht="14.25" customHeight="1" x14ac:dyDescent="0.3">
      <c r="A566" s="7" t="s">
        <v>3071</v>
      </c>
      <c r="B566" s="7">
        <v>1993</v>
      </c>
      <c r="C566" s="7" t="s">
        <v>195</v>
      </c>
      <c r="D566" s="7">
        <v>10</v>
      </c>
      <c r="E566" s="7">
        <v>2</v>
      </c>
      <c r="F566" s="7">
        <v>4922.92</v>
      </c>
      <c r="G566" s="7" t="s">
        <v>62</v>
      </c>
      <c r="H566" s="7" t="s">
        <v>62</v>
      </c>
      <c r="I566" s="7" t="s">
        <v>119</v>
      </c>
    </row>
    <row r="567" spans="1:9" ht="14.25" customHeight="1" x14ac:dyDescent="0.3">
      <c r="A567" s="7" t="s">
        <v>3091</v>
      </c>
      <c r="B567" s="7">
        <v>1991</v>
      </c>
      <c r="C567" s="7" t="s">
        <v>195</v>
      </c>
      <c r="D567" s="7">
        <v>23</v>
      </c>
      <c r="E567" s="7">
        <v>2</v>
      </c>
      <c r="F567" s="7">
        <v>4931.6499999999996</v>
      </c>
      <c r="G567" s="7" t="s">
        <v>62</v>
      </c>
      <c r="H567" s="7" t="s">
        <v>64</v>
      </c>
      <c r="I567" s="7" t="s">
        <v>241</v>
      </c>
    </row>
    <row r="568" spans="1:9" ht="14.25" customHeight="1" x14ac:dyDescent="0.3">
      <c r="A568" s="7" t="s">
        <v>3100</v>
      </c>
      <c r="B568" s="7">
        <v>1991</v>
      </c>
      <c r="C568" s="7" t="s">
        <v>72</v>
      </c>
      <c r="D568" s="7">
        <v>27</v>
      </c>
      <c r="E568" s="7">
        <v>2</v>
      </c>
      <c r="F568" s="7">
        <v>4934.71</v>
      </c>
      <c r="G568" s="7" t="s">
        <v>62</v>
      </c>
      <c r="H568" s="7" t="s">
        <v>64</v>
      </c>
      <c r="I568" s="7" t="s">
        <v>241</v>
      </c>
    </row>
    <row r="569" spans="1:9" ht="14.25" customHeight="1" x14ac:dyDescent="0.3">
      <c r="A569" s="7" t="s">
        <v>3107</v>
      </c>
      <c r="B569" s="7">
        <v>1974</v>
      </c>
      <c r="C569" s="7" t="s">
        <v>83</v>
      </c>
      <c r="D569" s="7">
        <v>26</v>
      </c>
      <c r="E569" s="7">
        <v>0</v>
      </c>
      <c r="F569" s="7">
        <v>4942.0600000000004</v>
      </c>
      <c r="G569" s="7" t="s">
        <v>62</v>
      </c>
      <c r="H569" s="7" t="s">
        <v>62</v>
      </c>
      <c r="I569" s="7" t="s">
        <v>66</v>
      </c>
    </row>
    <row r="570" spans="1:9" ht="14.25" customHeight="1" x14ac:dyDescent="0.3">
      <c r="A570" s="7" t="s">
        <v>3114</v>
      </c>
      <c r="B570" s="7">
        <v>1991</v>
      </c>
      <c r="C570" s="7" t="s">
        <v>195</v>
      </c>
      <c r="D570" s="7">
        <v>30</v>
      </c>
      <c r="E570" s="7">
        <v>2</v>
      </c>
      <c r="F570" s="7">
        <v>4949.76</v>
      </c>
      <c r="G570" s="7" t="s">
        <v>62</v>
      </c>
      <c r="H570" s="7" t="s">
        <v>75</v>
      </c>
      <c r="I570" s="7" t="s">
        <v>66</v>
      </c>
    </row>
    <row r="571" spans="1:9" ht="14.25" customHeight="1" x14ac:dyDescent="0.3">
      <c r="A571" s="7" t="s">
        <v>3121</v>
      </c>
      <c r="B571" s="7">
        <v>1973</v>
      </c>
      <c r="C571" s="7" t="s">
        <v>72</v>
      </c>
      <c r="D571" s="7">
        <v>7</v>
      </c>
      <c r="E571" s="7">
        <v>0</v>
      </c>
      <c r="F571" s="7">
        <v>4985.22</v>
      </c>
      <c r="G571" s="7" t="s">
        <v>62</v>
      </c>
      <c r="H571" s="7" t="s">
        <v>64</v>
      </c>
      <c r="I571" s="7" t="s">
        <v>66</v>
      </c>
    </row>
    <row r="572" spans="1:9" ht="14.25" customHeight="1" x14ac:dyDescent="0.3">
      <c r="A572" s="7" t="s">
        <v>3122</v>
      </c>
      <c r="B572" s="7">
        <v>1988</v>
      </c>
      <c r="C572" s="7" t="s">
        <v>83</v>
      </c>
      <c r="D572" s="7">
        <v>24</v>
      </c>
      <c r="E572" s="7">
        <v>0</v>
      </c>
      <c r="F572" s="7">
        <v>4992.38</v>
      </c>
      <c r="G572" s="7" t="s">
        <v>62</v>
      </c>
      <c r="H572" s="7" t="s">
        <v>64</v>
      </c>
      <c r="I572" s="7" t="s">
        <v>1280</v>
      </c>
    </row>
    <row r="573" spans="1:9" ht="14.25" customHeight="1" x14ac:dyDescent="0.3">
      <c r="A573" s="7" t="s">
        <v>3127</v>
      </c>
      <c r="B573" s="7">
        <v>2001</v>
      </c>
      <c r="C573" s="7" t="s">
        <v>203</v>
      </c>
      <c r="D573" s="7">
        <v>5</v>
      </c>
      <c r="E573" s="7">
        <v>0</v>
      </c>
      <c r="F573" s="7">
        <v>4999.04</v>
      </c>
      <c r="G573" s="7" t="s">
        <v>62</v>
      </c>
      <c r="H573" s="7" t="s">
        <v>62</v>
      </c>
      <c r="I573" s="7" t="s">
        <v>241</v>
      </c>
    </row>
    <row r="574" spans="1:9" ht="14.25" customHeight="1" x14ac:dyDescent="0.3">
      <c r="A574" s="7" t="s">
        <v>3133</v>
      </c>
      <c r="B574" s="7">
        <v>1988</v>
      </c>
      <c r="C574" s="7" t="s">
        <v>93</v>
      </c>
      <c r="D574" s="7">
        <v>4</v>
      </c>
      <c r="E574" s="7">
        <v>1</v>
      </c>
      <c r="F574" s="7">
        <v>5002.78</v>
      </c>
      <c r="G574" s="7" t="s">
        <v>62</v>
      </c>
      <c r="H574" s="7" t="s">
        <v>62</v>
      </c>
      <c r="I574" s="7" t="s">
        <v>66</v>
      </c>
    </row>
    <row r="575" spans="1:9" ht="14.25" customHeight="1" x14ac:dyDescent="0.3">
      <c r="A575" s="7" t="s">
        <v>3140</v>
      </c>
      <c r="B575" s="7">
        <v>1977</v>
      </c>
      <c r="C575" s="7" t="s">
        <v>83</v>
      </c>
      <c r="D575" s="7">
        <v>9</v>
      </c>
      <c r="E575" s="7">
        <v>2</v>
      </c>
      <c r="F575" s="7">
        <v>5003.7700000000004</v>
      </c>
      <c r="G575" s="7" t="s">
        <v>62</v>
      </c>
      <c r="H575" s="7" t="s">
        <v>64</v>
      </c>
      <c r="I575" s="7" t="s">
        <v>66</v>
      </c>
    </row>
    <row r="576" spans="1:9" ht="14.25" customHeight="1" x14ac:dyDescent="0.3">
      <c r="A576" s="7" t="s">
        <v>3146</v>
      </c>
      <c r="B576" s="7">
        <v>1988</v>
      </c>
      <c r="C576" s="7" t="s">
        <v>59</v>
      </c>
      <c r="D576" s="7">
        <v>8</v>
      </c>
      <c r="E576" s="7">
        <v>1</v>
      </c>
      <c r="F576" s="7">
        <v>5003.8500000000004</v>
      </c>
      <c r="G576" s="7" t="s">
        <v>62</v>
      </c>
      <c r="H576" s="7" t="s">
        <v>64</v>
      </c>
      <c r="I576" s="7" t="s">
        <v>241</v>
      </c>
    </row>
    <row r="577" spans="1:9" ht="14.25" customHeight="1" x14ac:dyDescent="0.3">
      <c r="A577" s="7" t="s">
        <v>3151</v>
      </c>
      <c r="B577" s="7">
        <v>1988</v>
      </c>
      <c r="C577" s="7" t="s">
        <v>72</v>
      </c>
      <c r="D577" s="7">
        <v>9</v>
      </c>
      <c r="E577" s="7">
        <v>1</v>
      </c>
      <c r="F577" s="7">
        <v>5012.47</v>
      </c>
      <c r="G577" s="7" t="s">
        <v>62</v>
      </c>
      <c r="H577" s="7" t="s">
        <v>64</v>
      </c>
      <c r="I577" s="7" t="s">
        <v>241</v>
      </c>
    </row>
    <row r="578" spans="1:9" ht="14.25" customHeight="1" x14ac:dyDescent="0.3">
      <c r="A578" s="7" t="s">
        <v>3156</v>
      </c>
      <c r="B578" s="7">
        <v>1985</v>
      </c>
      <c r="C578" s="7" t="s">
        <v>168</v>
      </c>
      <c r="D578" s="7">
        <v>28</v>
      </c>
      <c r="E578" s="7">
        <v>0</v>
      </c>
      <c r="F578" s="7">
        <v>5028.1499999999996</v>
      </c>
      <c r="G578" s="7" t="s">
        <v>75</v>
      </c>
      <c r="H578" s="7" t="s">
        <v>62</v>
      </c>
      <c r="I578" s="7" t="s">
        <v>119</v>
      </c>
    </row>
    <row r="579" spans="1:9" ht="14.25" customHeight="1" x14ac:dyDescent="0.3">
      <c r="A579" s="7" t="s">
        <v>3161</v>
      </c>
      <c r="B579" s="7">
        <v>1991</v>
      </c>
      <c r="C579" s="7" t="s">
        <v>93</v>
      </c>
      <c r="D579" s="7">
        <v>10</v>
      </c>
      <c r="E579" s="7">
        <v>2</v>
      </c>
      <c r="F579" s="7">
        <v>5031.2700000000004</v>
      </c>
      <c r="G579" s="7" t="s">
        <v>64</v>
      </c>
      <c r="H579" s="7" t="s">
        <v>75</v>
      </c>
      <c r="I579" s="7" t="s">
        <v>979</v>
      </c>
    </row>
    <row r="580" spans="1:9" ht="14.25" customHeight="1" x14ac:dyDescent="0.3">
      <c r="A580" s="7" t="s">
        <v>3167</v>
      </c>
      <c r="B580" s="7">
        <v>1986</v>
      </c>
      <c r="C580" s="7" t="s">
        <v>83</v>
      </c>
      <c r="D580" s="7">
        <v>29</v>
      </c>
      <c r="E580" s="7">
        <v>3</v>
      </c>
      <c r="F580" s="7">
        <v>5034.1000000000004</v>
      </c>
      <c r="G580" s="7" t="s">
        <v>62</v>
      </c>
      <c r="H580" s="7" t="s">
        <v>62</v>
      </c>
      <c r="I580" s="7" t="s">
        <v>66</v>
      </c>
    </row>
    <row r="581" spans="1:9" ht="14.25" customHeight="1" x14ac:dyDescent="0.3">
      <c r="A581" s="7" t="s">
        <v>3173</v>
      </c>
      <c r="B581" s="7">
        <v>1997</v>
      </c>
      <c r="C581" s="7" t="s">
        <v>168</v>
      </c>
      <c r="D581" s="7">
        <v>4</v>
      </c>
      <c r="E581" s="7">
        <v>0</v>
      </c>
      <c r="F581" s="7">
        <v>5038.57</v>
      </c>
      <c r="G581" s="7" t="s">
        <v>62</v>
      </c>
      <c r="H581" s="7" t="s">
        <v>62</v>
      </c>
      <c r="I581" s="7" t="s">
        <v>1108</v>
      </c>
    </row>
    <row r="582" spans="1:9" ht="14.25" customHeight="1" x14ac:dyDescent="0.3">
      <c r="A582" s="7" t="s">
        <v>3180</v>
      </c>
      <c r="B582" s="7">
        <v>2001</v>
      </c>
      <c r="C582" s="7" t="s">
        <v>203</v>
      </c>
      <c r="D582" s="7">
        <v>16</v>
      </c>
      <c r="E582" s="7">
        <v>0</v>
      </c>
      <c r="F582" s="7">
        <v>5043.13</v>
      </c>
      <c r="G582" s="7" t="s">
        <v>62</v>
      </c>
      <c r="H582" s="7" t="s">
        <v>64</v>
      </c>
      <c r="I582" s="7" t="s">
        <v>241</v>
      </c>
    </row>
    <row r="583" spans="1:9" ht="14.25" customHeight="1" x14ac:dyDescent="0.3">
      <c r="A583" s="7" t="s">
        <v>3186</v>
      </c>
      <c r="B583" s="7">
        <v>1997</v>
      </c>
      <c r="C583" s="7" t="s">
        <v>59</v>
      </c>
      <c r="D583" s="7">
        <v>29</v>
      </c>
      <c r="E583" s="7">
        <v>0</v>
      </c>
      <c r="F583" s="7">
        <v>5045.1499999999996</v>
      </c>
      <c r="G583" s="7" t="s">
        <v>62</v>
      </c>
      <c r="H583" s="7" t="s">
        <v>62</v>
      </c>
      <c r="I583" s="7" t="s">
        <v>119</v>
      </c>
    </row>
    <row r="584" spans="1:9" ht="14.25" customHeight="1" x14ac:dyDescent="0.3">
      <c r="A584" s="7" t="s">
        <v>3191</v>
      </c>
      <c r="B584" s="7">
        <v>1980</v>
      </c>
      <c r="C584" s="7" t="s">
        <v>93</v>
      </c>
      <c r="D584" s="7">
        <v>7</v>
      </c>
      <c r="E584" s="7">
        <v>2</v>
      </c>
      <c r="F584" s="7">
        <v>5054.05</v>
      </c>
      <c r="G584" s="7" t="s">
        <v>62</v>
      </c>
      <c r="H584" s="7" t="s">
        <v>62</v>
      </c>
      <c r="I584" s="7" t="s">
        <v>66</v>
      </c>
    </row>
    <row r="585" spans="1:9" ht="14.25" customHeight="1" x14ac:dyDescent="0.3">
      <c r="A585" s="7" t="s">
        <v>3194</v>
      </c>
      <c r="B585" s="7">
        <v>1993</v>
      </c>
      <c r="C585" s="7" t="s">
        <v>83</v>
      </c>
      <c r="D585" s="7">
        <v>11</v>
      </c>
      <c r="E585" s="7">
        <v>0</v>
      </c>
      <c r="F585" s="7">
        <v>5059.5600000000004</v>
      </c>
      <c r="G585" s="7" t="s">
        <v>62</v>
      </c>
      <c r="H585" s="7" t="s">
        <v>75</v>
      </c>
      <c r="I585" s="7" t="s">
        <v>1525</v>
      </c>
    </row>
    <row r="586" spans="1:9" ht="14.25" customHeight="1" x14ac:dyDescent="0.3">
      <c r="A586" s="7" t="s">
        <v>3197</v>
      </c>
      <c r="B586" s="7">
        <v>1978</v>
      </c>
      <c r="C586" s="7" t="s">
        <v>72</v>
      </c>
      <c r="D586" s="7">
        <v>22</v>
      </c>
      <c r="E586" s="7">
        <v>2</v>
      </c>
      <c r="F586" s="7">
        <v>5077.1899999999996</v>
      </c>
      <c r="G586" s="7" t="s">
        <v>62</v>
      </c>
      <c r="H586" s="7" t="s">
        <v>64</v>
      </c>
      <c r="I586" s="7" t="s">
        <v>119</v>
      </c>
    </row>
    <row r="587" spans="1:9" ht="14.25" customHeight="1" x14ac:dyDescent="0.3">
      <c r="A587" s="7" t="s">
        <v>3201</v>
      </c>
      <c r="B587" s="7">
        <v>1997</v>
      </c>
      <c r="C587" s="7" t="s">
        <v>59</v>
      </c>
      <c r="D587" s="7">
        <v>14</v>
      </c>
      <c r="E587" s="7">
        <v>5</v>
      </c>
      <c r="F587" s="7">
        <v>5080.1000000000004</v>
      </c>
      <c r="G587" s="7" t="s">
        <v>64</v>
      </c>
      <c r="H587" s="7" t="s">
        <v>62</v>
      </c>
      <c r="I587" s="7" t="s">
        <v>241</v>
      </c>
    </row>
    <row r="588" spans="1:9" ht="14.25" customHeight="1" x14ac:dyDescent="0.3">
      <c r="A588" s="7" t="s">
        <v>3206</v>
      </c>
      <c r="B588" s="7">
        <v>1999</v>
      </c>
      <c r="C588" s="7" t="s">
        <v>83</v>
      </c>
      <c r="D588" s="7">
        <v>19</v>
      </c>
      <c r="E588" s="7">
        <v>0</v>
      </c>
      <c r="F588" s="7">
        <v>5087.92</v>
      </c>
      <c r="G588" s="7" t="s">
        <v>62</v>
      </c>
      <c r="H588" s="7" t="s">
        <v>62</v>
      </c>
      <c r="I588" s="7" t="s">
        <v>2757</v>
      </c>
    </row>
    <row r="589" spans="1:9" ht="14.25" customHeight="1" x14ac:dyDescent="0.3">
      <c r="A589" s="7" t="s">
        <v>3210</v>
      </c>
      <c r="B589" s="7">
        <v>1987</v>
      </c>
      <c r="C589" s="7" t="s">
        <v>72</v>
      </c>
      <c r="D589" s="7">
        <v>18</v>
      </c>
      <c r="E589" s="7">
        <v>1</v>
      </c>
      <c r="F589" s="7">
        <v>5116.5</v>
      </c>
      <c r="G589" s="7" t="s">
        <v>62</v>
      </c>
      <c r="H589" s="7" t="s">
        <v>62</v>
      </c>
      <c r="I589" s="7" t="s">
        <v>119</v>
      </c>
    </row>
    <row r="590" spans="1:9" ht="14.25" customHeight="1" x14ac:dyDescent="0.3">
      <c r="A590" s="7" t="s">
        <v>3214</v>
      </c>
      <c r="B590" s="7">
        <v>1988</v>
      </c>
      <c r="C590" s="7" t="s">
        <v>72</v>
      </c>
      <c r="D590" s="7">
        <v>1</v>
      </c>
      <c r="E590" s="7">
        <v>2</v>
      </c>
      <c r="F590" s="7">
        <v>5124.1899999999996</v>
      </c>
      <c r="G590" s="7" t="s">
        <v>62</v>
      </c>
      <c r="H590" s="7" t="s">
        <v>64</v>
      </c>
      <c r="I590" s="7" t="s">
        <v>66</v>
      </c>
    </row>
    <row r="591" spans="1:9" ht="14.25" customHeight="1" x14ac:dyDescent="0.3">
      <c r="A591" s="7" t="s">
        <v>3219</v>
      </c>
      <c r="B591" s="7">
        <v>1987</v>
      </c>
      <c r="C591" s="7" t="s">
        <v>93</v>
      </c>
      <c r="D591" s="7">
        <v>13</v>
      </c>
      <c r="E591" s="7">
        <v>1</v>
      </c>
      <c r="F591" s="7">
        <v>5125.22</v>
      </c>
      <c r="G591" s="7" t="s">
        <v>75</v>
      </c>
      <c r="H591" s="7" t="s">
        <v>62</v>
      </c>
      <c r="I591" s="7" t="s">
        <v>119</v>
      </c>
    </row>
    <row r="592" spans="1:9" ht="14.25" customHeight="1" x14ac:dyDescent="0.3">
      <c r="A592" s="7" t="s">
        <v>3224</v>
      </c>
      <c r="B592" s="7">
        <v>1988</v>
      </c>
      <c r="C592" s="7" t="s">
        <v>93</v>
      </c>
      <c r="D592" s="7">
        <v>15</v>
      </c>
      <c r="E592" s="7">
        <v>3</v>
      </c>
      <c r="F592" s="7">
        <v>5136.75</v>
      </c>
      <c r="G592" s="7" t="s">
        <v>62</v>
      </c>
      <c r="H592" s="7" t="s">
        <v>75</v>
      </c>
      <c r="I592" s="7" t="s">
        <v>66</v>
      </c>
    </row>
    <row r="593" spans="1:9" ht="14.25" customHeight="1" x14ac:dyDescent="0.3">
      <c r="A593" s="7" t="s">
        <v>3229</v>
      </c>
      <c r="B593" s="7">
        <v>1993</v>
      </c>
      <c r="C593" s="7" t="s">
        <v>168</v>
      </c>
      <c r="D593" s="7">
        <v>10</v>
      </c>
      <c r="E593" s="7">
        <v>3</v>
      </c>
      <c r="F593" s="7">
        <v>5138.26</v>
      </c>
      <c r="G593" s="7" t="s">
        <v>62</v>
      </c>
      <c r="H593" s="7" t="s">
        <v>62</v>
      </c>
      <c r="I593" s="7" t="s">
        <v>66</v>
      </c>
    </row>
    <row r="594" spans="1:9" ht="14.25" customHeight="1" x14ac:dyDescent="0.3">
      <c r="A594" s="7" t="s">
        <v>3233</v>
      </c>
      <c r="B594" s="7">
        <v>1984</v>
      </c>
      <c r="C594" s="7" t="s">
        <v>195</v>
      </c>
      <c r="D594" s="7">
        <v>22</v>
      </c>
      <c r="E594" s="7">
        <v>3</v>
      </c>
      <c r="F594" s="7">
        <v>5144.18</v>
      </c>
      <c r="G594" s="7" t="s">
        <v>62</v>
      </c>
      <c r="H594" s="7" t="s">
        <v>75</v>
      </c>
      <c r="I594" s="7" t="s">
        <v>66</v>
      </c>
    </row>
    <row r="595" spans="1:9" ht="14.25" customHeight="1" x14ac:dyDescent="0.3">
      <c r="A595" s="7" t="s">
        <v>3236</v>
      </c>
      <c r="B595" s="7">
        <v>1990</v>
      </c>
      <c r="C595" s="7" t="s">
        <v>195</v>
      </c>
      <c r="D595" s="7">
        <v>22</v>
      </c>
      <c r="E595" s="7">
        <v>1</v>
      </c>
      <c r="F595" s="7">
        <v>5148.55</v>
      </c>
      <c r="G595" s="7" t="s">
        <v>62</v>
      </c>
      <c r="H595" s="7" t="s">
        <v>62</v>
      </c>
      <c r="I595" s="7" t="s">
        <v>1280</v>
      </c>
    </row>
    <row r="596" spans="1:9" ht="14.25" customHeight="1" x14ac:dyDescent="0.3">
      <c r="A596" s="7" t="s">
        <v>3240</v>
      </c>
      <c r="B596" s="7">
        <v>1990</v>
      </c>
      <c r="C596" s="7" t="s">
        <v>203</v>
      </c>
      <c r="D596" s="7">
        <v>9</v>
      </c>
      <c r="E596" s="7">
        <v>2</v>
      </c>
      <c r="F596" s="7">
        <v>5152.13</v>
      </c>
      <c r="G596" s="7" t="s">
        <v>62</v>
      </c>
      <c r="H596" s="7" t="s">
        <v>62</v>
      </c>
      <c r="I596" s="7" t="s">
        <v>241</v>
      </c>
    </row>
    <row r="597" spans="1:9" ht="14.25" customHeight="1" x14ac:dyDescent="0.3">
      <c r="A597" s="7" t="s">
        <v>3245</v>
      </c>
      <c r="B597" s="7">
        <v>1991</v>
      </c>
      <c r="C597" s="7" t="s">
        <v>195</v>
      </c>
      <c r="D597" s="7">
        <v>29</v>
      </c>
      <c r="E597" s="7">
        <v>3</v>
      </c>
      <c r="F597" s="7">
        <v>5166.96</v>
      </c>
      <c r="G597" s="7" t="s">
        <v>62</v>
      </c>
      <c r="H597" s="7" t="s">
        <v>62</v>
      </c>
      <c r="I597" s="7" t="s">
        <v>119</v>
      </c>
    </row>
    <row r="598" spans="1:9" ht="14.25" customHeight="1" x14ac:dyDescent="0.3">
      <c r="A598" s="7" t="s">
        <v>3255</v>
      </c>
      <c r="B598" s="7">
        <v>1984</v>
      </c>
      <c r="C598" s="7" t="s">
        <v>203</v>
      </c>
      <c r="D598" s="7">
        <v>16</v>
      </c>
      <c r="E598" s="7">
        <v>3</v>
      </c>
      <c r="F598" s="7">
        <v>5177.12</v>
      </c>
      <c r="G598" s="7" t="s">
        <v>62</v>
      </c>
      <c r="H598" s="7" t="s">
        <v>75</v>
      </c>
      <c r="I598" s="7" t="s">
        <v>66</v>
      </c>
    </row>
    <row r="599" spans="1:9" ht="14.25" customHeight="1" x14ac:dyDescent="0.3">
      <c r="A599" s="7" t="s">
        <v>3259</v>
      </c>
      <c r="B599" s="7">
        <v>1979</v>
      </c>
      <c r="C599" s="7" t="s">
        <v>93</v>
      </c>
      <c r="D599" s="7">
        <v>12</v>
      </c>
      <c r="E599" s="7">
        <v>2</v>
      </c>
      <c r="F599" s="7">
        <v>5195.58</v>
      </c>
      <c r="G599" s="7" t="s">
        <v>62</v>
      </c>
      <c r="H599" s="7" t="s">
        <v>62</v>
      </c>
      <c r="I599" s="7" t="s">
        <v>66</v>
      </c>
    </row>
    <row r="600" spans="1:9" ht="14.25" customHeight="1" x14ac:dyDescent="0.3">
      <c r="A600" s="7" t="s">
        <v>3264</v>
      </c>
      <c r="B600" s="7">
        <v>2004</v>
      </c>
      <c r="C600" s="7" t="s">
        <v>83</v>
      </c>
      <c r="D600" s="7">
        <v>6</v>
      </c>
      <c r="E600" s="7">
        <v>0</v>
      </c>
      <c r="F600" s="7">
        <v>5198.6899999999996</v>
      </c>
      <c r="G600" s="7" t="s">
        <v>62</v>
      </c>
      <c r="H600" s="7" t="s">
        <v>62</v>
      </c>
      <c r="I600" s="7" t="s">
        <v>3267</v>
      </c>
    </row>
    <row r="601" spans="1:9" ht="14.25" customHeight="1" x14ac:dyDescent="0.3">
      <c r="A601" s="7" t="s">
        <v>3270</v>
      </c>
      <c r="B601" s="7">
        <v>1983</v>
      </c>
      <c r="C601" s="7" t="s">
        <v>203</v>
      </c>
      <c r="D601" s="7">
        <v>24</v>
      </c>
      <c r="E601" s="7">
        <v>3</v>
      </c>
      <c r="F601" s="7">
        <v>5207.97</v>
      </c>
      <c r="G601" s="7" t="s">
        <v>62</v>
      </c>
      <c r="H601" s="7" t="s">
        <v>62</v>
      </c>
      <c r="I601" s="7" t="s">
        <v>119</v>
      </c>
    </row>
    <row r="602" spans="1:9" ht="14.25" customHeight="1" x14ac:dyDescent="0.3">
      <c r="A602" s="7" t="s">
        <v>3274</v>
      </c>
      <c r="B602" s="7">
        <v>1993</v>
      </c>
      <c r="C602" s="7" t="s">
        <v>83</v>
      </c>
      <c r="D602" s="7">
        <v>17</v>
      </c>
      <c r="E602" s="7">
        <v>3</v>
      </c>
      <c r="F602" s="7">
        <v>5209.58</v>
      </c>
      <c r="G602" s="7" t="s">
        <v>64</v>
      </c>
      <c r="H602" s="7" t="s">
        <v>64</v>
      </c>
      <c r="I602" s="7" t="s">
        <v>1841</v>
      </c>
    </row>
    <row r="603" spans="1:9" ht="14.25" customHeight="1" x14ac:dyDescent="0.3">
      <c r="A603" s="7" t="s">
        <v>3278</v>
      </c>
      <c r="B603" s="7">
        <v>1999</v>
      </c>
      <c r="C603" s="7" t="s">
        <v>168</v>
      </c>
      <c r="D603" s="7">
        <v>1</v>
      </c>
      <c r="E603" s="7">
        <v>0</v>
      </c>
      <c r="F603" s="7">
        <v>5213.22</v>
      </c>
      <c r="G603" s="7" t="s">
        <v>62</v>
      </c>
      <c r="H603" s="7" t="s">
        <v>75</v>
      </c>
      <c r="I603" s="7" t="s">
        <v>119</v>
      </c>
    </row>
    <row r="604" spans="1:9" ht="14.25" customHeight="1" x14ac:dyDescent="0.3">
      <c r="A604" s="7" t="s">
        <v>3283</v>
      </c>
      <c r="B604" s="7">
        <v>1995</v>
      </c>
      <c r="C604" s="7" t="s">
        <v>83</v>
      </c>
      <c r="D604" s="7">
        <v>6</v>
      </c>
      <c r="E604" s="7">
        <v>0</v>
      </c>
      <c r="F604" s="7">
        <v>5216.4799999999996</v>
      </c>
      <c r="G604" s="7" t="s">
        <v>62</v>
      </c>
      <c r="H604" s="7" t="s">
        <v>62</v>
      </c>
      <c r="I604" s="7" t="s">
        <v>1108</v>
      </c>
    </row>
    <row r="605" spans="1:9" ht="14.25" customHeight="1" x14ac:dyDescent="0.3">
      <c r="A605" s="7" t="s">
        <v>3286</v>
      </c>
      <c r="B605" s="7">
        <v>1987</v>
      </c>
      <c r="C605" s="7" t="s">
        <v>83</v>
      </c>
      <c r="D605" s="7">
        <v>29</v>
      </c>
      <c r="E605" s="7">
        <v>0</v>
      </c>
      <c r="F605" s="7">
        <v>5227.99</v>
      </c>
      <c r="G605" s="7" t="s">
        <v>62</v>
      </c>
      <c r="H605" s="7" t="s">
        <v>75</v>
      </c>
      <c r="I605" s="7" t="s">
        <v>1280</v>
      </c>
    </row>
    <row r="606" spans="1:9" ht="14.25" customHeight="1" x14ac:dyDescent="0.3">
      <c r="A606" s="7" t="s">
        <v>3287</v>
      </c>
      <c r="B606" s="7">
        <v>1987</v>
      </c>
      <c r="C606" s="7" t="s">
        <v>168</v>
      </c>
      <c r="D606" s="7">
        <v>26</v>
      </c>
      <c r="E606" s="7">
        <v>1</v>
      </c>
      <c r="F606" s="7">
        <v>5240.7700000000004</v>
      </c>
      <c r="G606" s="7" t="s">
        <v>62</v>
      </c>
      <c r="H606" s="7" t="s">
        <v>62</v>
      </c>
      <c r="I606" s="7" t="s">
        <v>241</v>
      </c>
    </row>
    <row r="607" spans="1:9" ht="14.25" customHeight="1" x14ac:dyDescent="0.3">
      <c r="A607" s="7" t="s">
        <v>3290</v>
      </c>
      <c r="B607" s="7">
        <v>1987</v>
      </c>
      <c r="C607" s="7" t="s">
        <v>59</v>
      </c>
      <c r="D607" s="7">
        <v>5</v>
      </c>
      <c r="E607" s="7">
        <v>1</v>
      </c>
      <c r="F607" s="7">
        <v>5245.23</v>
      </c>
      <c r="G607" s="7" t="s">
        <v>62</v>
      </c>
      <c r="H607" s="7" t="s">
        <v>62</v>
      </c>
      <c r="I607" s="7" t="s">
        <v>66</v>
      </c>
    </row>
    <row r="608" spans="1:9" ht="14.25" customHeight="1" x14ac:dyDescent="0.3">
      <c r="A608" s="7" t="s">
        <v>3295</v>
      </c>
      <c r="B608" s="7">
        <v>1987</v>
      </c>
      <c r="C608" s="7" t="s">
        <v>93</v>
      </c>
      <c r="D608" s="7">
        <v>9</v>
      </c>
      <c r="E608" s="7">
        <v>1</v>
      </c>
      <c r="F608" s="7">
        <v>5246.05</v>
      </c>
      <c r="G608" s="7" t="s">
        <v>62</v>
      </c>
      <c r="H608" s="7" t="s">
        <v>64</v>
      </c>
      <c r="I608" s="7" t="s">
        <v>241</v>
      </c>
    </row>
    <row r="609" spans="1:9" ht="14.25" customHeight="1" x14ac:dyDescent="0.3">
      <c r="A609" s="7" t="s">
        <v>3298</v>
      </c>
      <c r="B609" s="7">
        <v>1990</v>
      </c>
      <c r="C609" s="7" t="s">
        <v>59</v>
      </c>
      <c r="D609" s="7">
        <v>6</v>
      </c>
      <c r="E609" s="7">
        <v>3</v>
      </c>
      <c r="F609" s="7">
        <v>5253.52</v>
      </c>
      <c r="G609" s="7" t="s">
        <v>64</v>
      </c>
      <c r="H609" s="7" t="s">
        <v>64</v>
      </c>
      <c r="I609" s="7" t="s">
        <v>241</v>
      </c>
    </row>
    <row r="610" spans="1:9" ht="14.25" customHeight="1" x14ac:dyDescent="0.3">
      <c r="A610" s="7" t="s">
        <v>3303</v>
      </c>
      <c r="B610" s="7">
        <v>1989</v>
      </c>
      <c r="C610" s="7" t="s">
        <v>72</v>
      </c>
      <c r="D610" s="7">
        <v>25</v>
      </c>
      <c r="E610" s="7">
        <v>2</v>
      </c>
      <c r="F610" s="7">
        <v>5257.51</v>
      </c>
      <c r="G610" s="7" t="s">
        <v>62</v>
      </c>
      <c r="H610" s="7" t="s">
        <v>62</v>
      </c>
      <c r="I610" s="7" t="s">
        <v>119</v>
      </c>
    </row>
    <row r="611" spans="1:9" ht="14.25" customHeight="1" x14ac:dyDescent="0.3">
      <c r="A611" s="7" t="s">
        <v>3308</v>
      </c>
      <c r="B611" s="7">
        <v>1989</v>
      </c>
      <c r="C611" s="7" t="s">
        <v>59</v>
      </c>
      <c r="D611" s="7">
        <v>19</v>
      </c>
      <c r="E611" s="7">
        <v>2</v>
      </c>
      <c r="F611" s="7">
        <v>5261.47</v>
      </c>
      <c r="G611" s="7" t="s">
        <v>62</v>
      </c>
      <c r="H611" s="7" t="s">
        <v>62</v>
      </c>
      <c r="I611" s="7" t="s">
        <v>119</v>
      </c>
    </row>
    <row r="612" spans="1:9" ht="14.25" customHeight="1" x14ac:dyDescent="0.3">
      <c r="A612" s="7" t="s">
        <v>3313</v>
      </c>
      <c r="B612" s="7">
        <v>1986</v>
      </c>
      <c r="C612" s="7" t="s">
        <v>203</v>
      </c>
      <c r="D612" s="7">
        <v>25</v>
      </c>
      <c r="E612" s="7">
        <v>0</v>
      </c>
      <c r="F612" s="7">
        <v>5266.37</v>
      </c>
      <c r="G612" s="7" t="s">
        <v>62</v>
      </c>
      <c r="H612" s="7" t="s">
        <v>62</v>
      </c>
      <c r="I612" s="7" t="s">
        <v>119</v>
      </c>
    </row>
    <row r="613" spans="1:9" ht="14.25" customHeight="1" x14ac:dyDescent="0.3">
      <c r="A613" s="7" t="s">
        <v>3318</v>
      </c>
      <c r="B613" s="7">
        <v>1986</v>
      </c>
      <c r="C613" s="7" t="s">
        <v>93</v>
      </c>
      <c r="D613" s="7">
        <v>20</v>
      </c>
      <c r="E613" s="7">
        <v>0</v>
      </c>
      <c r="F613" s="7">
        <v>5267.82</v>
      </c>
      <c r="G613" s="7" t="s">
        <v>62</v>
      </c>
      <c r="H613" s="7" t="s">
        <v>62</v>
      </c>
      <c r="I613" s="7" t="s">
        <v>119</v>
      </c>
    </row>
    <row r="614" spans="1:9" ht="14.25" customHeight="1" x14ac:dyDescent="0.3">
      <c r="A614" s="7" t="s">
        <v>3323</v>
      </c>
      <c r="B614" s="7">
        <v>1986</v>
      </c>
      <c r="C614" s="7" t="s">
        <v>203</v>
      </c>
      <c r="D614" s="7">
        <v>20</v>
      </c>
      <c r="E614" s="7">
        <v>0</v>
      </c>
      <c r="F614" s="7">
        <v>5272.18</v>
      </c>
      <c r="G614" s="7" t="s">
        <v>62</v>
      </c>
      <c r="H614" s="7" t="s">
        <v>64</v>
      </c>
      <c r="I614" s="7" t="s">
        <v>119</v>
      </c>
    </row>
    <row r="615" spans="1:9" ht="14.25" customHeight="1" x14ac:dyDescent="0.3">
      <c r="A615" s="7" t="s">
        <v>3328</v>
      </c>
      <c r="B615" s="7">
        <v>1987</v>
      </c>
      <c r="C615" s="7" t="s">
        <v>93</v>
      </c>
      <c r="D615" s="7">
        <v>1</v>
      </c>
      <c r="E615" s="7">
        <v>3</v>
      </c>
      <c r="F615" s="7">
        <v>5275.86</v>
      </c>
      <c r="G615" s="7" t="s">
        <v>62</v>
      </c>
      <c r="H615" s="7" t="s">
        <v>62</v>
      </c>
      <c r="I615" s="7" t="s">
        <v>66</v>
      </c>
    </row>
    <row r="616" spans="1:9" ht="14.25" customHeight="1" x14ac:dyDescent="0.3">
      <c r="A616" s="7" t="s">
        <v>3332</v>
      </c>
      <c r="B616" s="7">
        <v>1974</v>
      </c>
      <c r="C616" s="7" t="s">
        <v>72</v>
      </c>
      <c r="D616" s="7">
        <v>12</v>
      </c>
      <c r="E616" s="7">
        <v>0</v>
      </c>
      <c r="F616" s="7">
        <v>5291.71</v>
      </c>
      <c r="G616" s="7" t="s">
        <v>62</v>
      </c>
      <c r="H616" s="7" t="s">
        <v>62</v>
      </c>
      <c r="I616" s="7" t="s">
        <v>119</v>
      </c>
    </row>
    <row r="617" spans="1:9" ht="14.25" customHeight="1" x14ac:dyDescent="0.3">
      <c r="A617" s="7" t="s">
        <v>3336</v>
      </c>
      <c r="B617" s="7">
        <v>2004</v>
      </c>
      <c r="C617" s="7" t="s">
        <v>195</v>
      </c>
      <c r="D617" s="7">
        <v>22</v>
      </c>
      <c r="E617" s="7">
        <v>0</v>
      </c>
      <c r="F617" s="7">
        <v>5293.67</v>
      </c>
      <c r="G617" s="7" t="s">
        <v>62</v>
      </c>
      <c r="H617" s="7" t="s">
        <v>62</v>
      </c>
      <c r="I617" s="7" t="s">
        <v>3267</v>
      </c>
    </row>
    <row r="618" spans="1:9" ht="14.25" customHeight="1" x14ac:dyDescent="0.3">
      <c r="A618" s="7" t="s">
        <v>3341</v>
      </c>
      <c r="B618" s="7">
        <v>2000</v>
      </c>
      <c r="C618" s="7" t="s">
        <v>93</v>
      </c>
      <c r="D618" s="7">
        <v>9</v>
      </c>
      <c r="E618" s="7">
        <v>0</v>
      </c>
      <c r="F618" s="7">
        <v>5306.7</v>
      </c>
      <c r="G618" s="7" t="s">
        <v>62</v>
      </c>
      <c r="H618" s="7" t="s">
        <v>64</v>
      </c>
      <c r="I618" s="7" t="s">
        <v>119</v>
      </c>
    </row>
    <row r="619" spans="1:9" ht="14.25" customHeight="1" x14ac:dyDescent="0.3">
      <c r="A619" s="7" t="s">
        <v>3345</v>
      </c>
      <c r="B619" s="7">
        <v>1994</v>
      </c>
      <c r="C619" s="7" t="s">
        <v>72</v>
      </c>
      <c r="D619" s="7">
        <v>13</v>
      </c>
      <c r="E619" s="7">
        <v>3</v>
      </c>
      <c r="F619" s="7">
        <v>5312.17</v>
      </c>
      <c r="G619" s="7" t="s">
        <v>62</v>
      </c>
      <c r="H619" s="7" t="s">
        <v>62</v>
      </c>
      <c r="I619" s="7" t="s">
        <v>119</v>
      </c>
    </row>
    <row r="620" spans="1:9" ht="14.25" customHeight="1" x14ac:dyDescent="0.3">
      <c r="A620" s="7" t="s">
        <v>3350</v>
      </c>
      <c r="B620" s="7">
        <v>1974</v>
      </c>
      <c r="C620" s="7" t="s">
        <v>93</v>
      </c>
      <c r="D620" s="7">
        <v>2</v>
      </c>
      <c r="E620" s="7">
        <v>0</v>
      </c>
      <c r="F620" s="7">
        <v>5322.24</v>
      </c>
      <c r="G620" s="7" t="s">
        <v>62</v>
      </c>
      <c r="H620" s="7" t="s">
        <v>75</v>
      </c>
      <c r="I620" s="7" t="s">
        <v>119</v>
      </c>
    </row>
    <row r="621" spans="1:9" ht="14.25" customHeight="1" x14ac:dyDescent="0.3">
      <c r="A621" s="7" t="s">
        <v>3354</v>
      </c>
      <c r="B621" s="7">
        <v>1992</v>
      </c>
      <c r="C621" s="7" t="s">
        <v>83</v>
      </c>
      <c r="D621" s="7">
        <v>18</v>
      </c>
      <c r="E621" s="7">
        <v>3</v>
      </c>
      <c r="F621" s="7">
        <v>5325.65</v>
      </c>
      <c r="G621" s="7" t="s">
        <v>62</v>
      </c>
      <c r="H621" s="7" t="s">
        <v>75</v>
      </c>
      <c r="I621" s="7" t="s">
        <v>241</v>
      </c>
    </row>
    <row r="622" spans="1:9" ht="14.25" customHeight="1" x14ac:dyDescent="0.3">
      <c r="A622" s="7" t="s">
        <v>3359</v>
      </c>
      <c r="B622" s="7">
        <v>1991</v>
      </c>
      <c r="C622" s="7" t="s">
        <v>195</v>
      </c>
      <c r="D622" s="7">
        <v>28</v>
      </c>
      <c r="E622" s="7">
        <v>2</v>
      </c>
      <c r="F622" s="7">
        <v>5327.4</v>
      </c>
      <c r="G622" s="7" t="s">
        <v>62</v>
      </c>
      <c r="H622" s="7" t="s">
        <v>75</v>
      </c>
      <c r="I622" s="7" t="s">
        <v>119</v>
      </c>
    </row>
    <row r="623" spans="1:9" ht="14.25" customHeight="1" x14ac:dyDescent="0.3">
      <c r="A623" s="7" t="s">
        <v>3364</v>
      </c>
      <c r="B623" s="7">
        <v>1972</v>
      </c>
      <c r="C623" s="7" t="s">
        <v>168</v>
      </c>
      <c r="D623" s="7">
        <v>15</v>
      </c>
      <c r="E623" s="7">
        <v>0</v>
      </c>
      <c r="F623" s="7">
        <v>5344.81</v>
      </c>
      <c r="G623" s="7" t="s">
        <v>62</v>
      </c>
      <c r="H623" s="7" t="s">
        <v>64</v>
      </c>
      <c r="I623" s="7" t="s">
        <v>66</v>
      </c>
    </row>
    <row r="624" spans="1:9" ht="14.25" customHeight="1" x14ac:dyDescent="0.3">
      <c r="A624" s="7" t="s">
        <v>3367</v>
      </c>
      <c r="B624" s="7">
        <v>1989</v>
      </c>
      <c r="C624" s="7" t="s">
        <v>72</v>
      </c>
      <c r="D624" s="7">
        <v>7</v>
      </c>
      <c r="E624" s="7">
        <v>1</v>
      </c>
      <c r="F624" s="7">
        <v>5354.07</v>
      </c>
      <c r="G624" s="7" t="s">
        <v>62</v>
      </c>
      <c r="H624" s="7" t="s">
        <v>64</v>
      </c>
      <c r="I624" s="7" t="s">
        <v>1280</v>
      </c>
    </row>
    <row r="625" spans="1:9" ht="14.25" customHeight="1" x14ac:dyDescent="0.3">
      <c r="A625" s="7" t="s">
        <v>3372</v>
      </c>
      <c r="B625" s="7">
        <v>1994</v>
      </c>
      <c r="C625" s="7" t="s">
        <v>168</v>
      </c>
      <c r="D625" s="7">
        <v>7</v>
      </c>
      <c r="E625" s="7">
        <v>0</v>
      </c>
      <c r="F625" s="7">
        <v>5364.66</v>
      </c>
      <c r="G625" s="7" t="s">
        <v>62</v>
      </c>
      <c r="H625" s="7" t="s">
        <v>75</v>
      </c>
      <c r="I625" s="7" t="s">
        <v>241</v>
      </c>
    </row>
    <row r="626" spans="1:9" ht="14.25" customHeight="1" x14ac:dyDescent="0.3">
      <c r="A626" s="7" t="s">
        <v>3377</v>
      </c>
      <c r="B626" s="7">
        <v>1986</v>
      </c>
      <c r="C626" s="7" t="s">
        <v>83</v>
      </c>
      <c r="D626" s="7">
        <v>1</v>
      </c>
      <c r="E626" s="7">
        <v>1</v>
      </c>
      <c r="F626" s="7">
        <v>5373.36</v>
      </c>
      <c r="G626" s="7" t="s">
        <v>62</v>
      </c>
      <c r="H626" s="7" t="s">
        <v>62</v>
      </c>
      <c r="I626" s="7" t="s">
        <v>119</v>
      </c>
    </row>
    <row r="627" spans="1:9" ht="14.25" customHeight="1" x14ac:dyDescent="0.3">
      <c r="A627" s="7" t="s">
        <v>3380</v>
      </c>
      <c r="B627" s="7">
        <v>1989</v>
      </c>
      <c r="C627" s="7" t="s">
        <v>72</v>
      </c>
      <c r="D627" s="7">
        <v>18</v>
      </c>
      <c r="E627" s="7">
        <v>2</v>
      </c>
      <c r="F627" s="7">
        <v>5375.04</v>
      </c>
      <c r="G627" s="7" t="s">
        <v>62</v>
      </c>
      <c r="H627" s="7" t="s">
        <v>75</v>
      </c>
      <c r="I627" s="7" t="s">
        <v>241</v>
      </c>
    </row>
    <row r="628" spans="1:9" ht="14.25" customHeight="1" x14ac:dyDescent="0.3">
      <c r="A628" s="7" t="s">
        <v>3382</v>
      </c>
      <c r="B628" s="7">
        <v>1986</v>
      </c>
      <c r="C628" s="7" t="s">
        <v>59</v>
      </c>
      <c r="D628" s="7">
        <v>22</v>
      </c>
      <c r="E628" s="7">
        <v>1</v>
      </c>
      <c r="F628" s="7">
        <v>5377.46</v>
      </c>
      <c r="G628" s="7" t="s">
        <v>62</v>
      </c>
      <c r="H628" s="7" t="s">
        <v>64</v>
      </c>
      <c r="I628" s="7" t="s">
        <v>119</v>
      </c>
    </row>
    <row r="629" spans="1:9" ht="14.25" customHeight="1" x14ac:dyDescent="0.3">
      <c r="A629" s="7" t="s">
        <v>3383</v>
      </c>
      <c r="B629" s="7">
        <v>1984</v>
      </c>
      <c r="C629" s="7" t="s">
        <v>83</v>
      </c>
      <c r="D629" s="7">
        <v>1</v>
      </c>
      <c r="E629" s="7">
        <v>0</v>
      </c>
      <c r="F629" s="7">
        <v>5383.54</v>
      </c>
      <c r="G629" s="7" t="s">
        <v>62</v>
      </c>
      <c r="H629" s="7" t="s">
        <v>64</v>
      </c>
      <c r="I629" s="7" t="s">
        <v>241</v>
      </c>
    </row>
    <row r="630" spans="1:9" ht="14.25" customHeight="1" x14ac:dyDescent="0.3">
      <c r="A630" s="7" t="s">
        <v>3385</v>
      </c>
      <c r="B630" s="7">
        <v>1988</v>
      </c>
      <c r="C630" s="7" t="s">
        <v>195</v>
      </c>
      <c r="D630" s="7">
        <v>8</v>
      </c>
      <c r="E630" s="7">
        <v>1</v>
      </c>
      <c r="F630" s="7">
        <v>5385.34</v>
      </c>
      <c r="G630" s="7" t="s">
        <v>62</v>
      </c>
      <c r="H630" s="7" t="s">
        <v>64</v>
      </c>
      <c r="I630" s="7" t="s">
        <v>119</v>
      </c>
    </row>
    <row r="631" spans="1:9" ht="14.25" customHeight="1" x14ac:dyDescent="0.3">
      <c r="A631" s="7" t="s">
        <v>3389</v>
      </c>
      <c r="B631" s="7">
        <v>1989</v>
      </c>
      <c r="C631" s="7" t="s">
        <v>72</v>
      </c>
      <c r="D631" s="7">
        <v>6</v>
      </c>
      <c r="E631" s="7">
        <v>3</v>
      </c>
      <c r="F631" s="7">
        <v>5396.44</v>
      </c>
      <c r="G631" s="7" t="s">
        <v>62</v>
      </c>
      <c r="H631" s="7" t="s">
        <v>64</v>
      </c>
      <c r="I631" s="7" t="s">
        <v>66</v>
      </c>
    </row>
    <row r="632" spans="1:9" ht="14.25" customHeight="1" x14ac:dyDescent="0.3">
      <c r="A632" s="7" t="s">
        <v>3393</v>
      </c>
      <c r="B632" s="7">
        <v>1984</v>
      </c>
      <c r="C632" s="7" t="s">
        <v>93</v>
      </c>
      <c r="D632" s="7">
        <v>3</v>
      </c>
      <c r="E632" s="7">
        <v>0</v>
      </c>
      <c r="F632" s="7">
        <v>5397.62</v>
      </c>
      <c r="G632" s="7" t="s">
        <v>62</v>
      </c>
      <c r="H632" s="7" t="s">
        <v>62</v>
      </c>
      <c r="I632" s="7" t="s">
        <v>66</v>
      </c>
    </row>
    <row r="633" spans="1:9" ht="14.25" customHeight="1" x14ac:dyDescent="0.3">
      <c r="A633" s="7" t="s">
        <v>3396</v>
      </c>
      <c r="B633" s="7">
        <v>1984</v>
      </c>
      <c r="C633" s="7" t="s">
        <v>195</v>
      </c>
      <c r="D633" s="7">
        <v>1</v>
      </c>
      <c r="E633" s="7">
        <v>0</v>
      </c>
      <c r="F633" s="7">
        <v>5400.98</v>
      </c>
      <c r="G633" s="7" t="s">
        <v>62</v>
      </c>
      <c r="H633" s="7" t="s">
        <v>62</v>
      </c>
      <c r="I633" s="7" t="s">
        <v>66</v>
      </c>
    </row>
    <row r="634" spans="1:9" ht="14.25" customHeight="1" x14ac:dyDescent="0.3">
      <c r="A634" s="7" t="s">
        <v>3401</v>
      </c>
      <c r="B634" s="7">
        <v>1985</v>
      </c>
      <c r="C634" s="7" t="s">
        <v>168</v>
      </c>
      <c r="D634" s="7">
        <v>23</v>
      </c>
      <c r="E634" s="7">
        <v>3</v>
      </c>
      <c r="F634" s="7">
        <v>5402.89</v>
      </c>
      <c r="G634" s="7" t="s">
        <v>62</v>
      </c>
      <c r="H634" s="7" t="s">
        <v>75</v>
      </c>
      <c r="I634" s="7" t="s">
        <v>66</v>
      </c>
    </row>
    <row r="635" spans="1:9" ht="14.25" customHeight="1" x14ac:dyDescent="0.3">
      <c r="A635" s="7" t="s">
        <v>3404</v>
      </c>
      <c r="B635" s="7">
        <v>1975</v>
      </c>
      <c r="C635" s="7" t="s">
        <v>93</v>
      </c>
      <c r="D635" s="7">
        <v>27</v>
      </c>
      <c r="E635" s="7">
        <v>1</v>
      </c>
      <c r="F635" s="7">
        <v>5411.99</v>
      </c>
      <c r="G635" s="7" t="s">
        <v>62</v>
      </c>
      <c r="H635" s="7" t="s">
        <v>64</v>
      </c>
      <c r="I635" s="7" t="s">
        <v>119</v>
      </c>
    </row>
    <row r="636" spans="1:9" ht="14.25" customHeight="1" x14ac:dyDescent="0.3">
      <c r="A636" s="7" t="s">
        <v>3408</v>
      </c>
      <c r="B636" s="7">
        <v>1982</v>
      </c>
      <c r="C636" s="7" t="s">
        <v>93</v>
      </c>
      <c r="D636" s="7">
        <v>27</v>
      </c>
      <c r="E636" s="7">
        <v>0</v>
      </c>
      <c r="F636" s="7">
        <v>5415.66</v>
      </c>
      <c r="G636" s="7" t="s">
        <v>62</v>
      </c>
      <c r="H636" s="7" t="s">
        <v>64</v>
      </c>
      <c r="I636" s="7" t="s">
        <v>66</v>
      </c>
    </row>
    <row r="637" spans="1:9" ht="14.25" customHeight="1" x14ac:dyDescent="0.3">
      <c r="A637" s="7" t="s">
        <v>3412</v>
      </c>
      <c r="B637" s="7">
        <v>1991</v>
      </c>
      <c r="C637" s="7" t="s">
        <v>59</v>
      </c>
      <c r="D637" s="7">
        <v>6</v>
      </c>
      <c r="E637" s="7">
        <v>3</v>
      </c>
      <c r="F637" s="7">
        <v>5425.02</v>
      </c>
      <c r="G637" s="7" t="s">
        <v>62</v>
      </c>
      <c r="H637" s="7" t="s">
        <v>75</v>
      </c>
      <c r="I637" s="7" t="s">
        <v>119</v>
      </c>
    </row>
    <row r="638" spans="1:9" ht="14.25" customHeight="1" x14ac:dyDescent="0.3">
      <c r="A638" s="7" t="s">
        <v>3415</v>
      </c>
      <c r="B638" s="7">
        <v>1992</v>
      </c>
      <c r="C638" s="7" t="s">
        <v>93</v>
      </c>
      <c r="D638" s="7">
        <v>17</v>
      </c>
      <c r="E638" s="7">
        <v>3</v>
      </c>
      <c r="F638" s="7">
        <v>5428.73</v>
      </c>
      <c r="G638" s="7" t="s">
        <v>64</v>
      </c>
      <c r="H638" s="7" t="s">
        <v>75</v>
      </c>
      <c r="I638" s="7" t="s">
        <v>1841</v>
      </c>
    </row>
    <row r="639" spans="1:9" ht="14.25" customHeight="1" x14ac:dyDescent="0.3">
      <c r="A639" s="7" t="s">
        <v>3420</v>
      </c>
      <c r="B639" s="7">
        <v>1978</v>
      </c>
      <c r="C639" s="7" t="s">
        <v>83</v>
      </c>
      <c r="D639" s="7">
        <v>8</v>
      </c>
      <c r="E639" s="7">
        <v>2</v>
      </c>
      <c r="F639" s="7">
        <v>5428.98</v>
      </c>
      <c r="G639" s="7" t="s">
        <v>62</v>
      </c>
      <c r="H639" s="7" t="s">
        <v>62</v>
      </c>
      <c r="I639" s="7" t="s">
        <v>119</v>
      </c>
    </row>
    <row r="640" spans="1:9" ht="14.25" customHeight="1" x14ac:dyDescent="0.3">
      <c r="A640" s="7" t="s">
        <v>3425</v>
      </c>
      <c r="B640" s="7">
        <v>1982</v>
      </c>
      <c r="C640" s="7" t="s">
        <v>195</v>
      </c>
      <c r="D640" s="7">
        <v>25</v>
      </c>
      <c r="E640" s="7">
        <v>0</v>
      </c>
      <c r="F640" s="7">
        <v>5438.75</v>
      </c>
      <c r="G640" s="7" t="s">
        <v>64</v>
      </c>
      <c r="H640" s="7" t="s">
        <v>62</v>
      </c>
      <c r="I640" s="7" t="s">
        <v>66</v>
      </c>
    </row>
    <row r="641" spans="1:9" ht="14.25" customHeight="1" x14ac:dyDescent="0.3">
      <c r="A641" s="7" t="s">
        <v>3427</v>
      </c>
      <c r="B641" s="7">
        <v>1986</v>
      </c>
      <c r="C641" s="7" t="s">
        <v>168</v>
      </c>
      <c r="D641" s="7">
        <v>25</v>
      </c>
      <c r="E641" s="7">
        <v>0</v>
      </c>
      <c r="F641" s="7">
        <v>5458.05</v>
      </c>
      <c r="G641" s="7" t="s">
        <v>62</v>
      </c>
      <c r="H641" s="7" t="s">
        <v>62</v>
      </c>
      <c r="I641" s="7" t="s">
        <v>1280</v>
      </c>
    </row>
    <row r="642" spans="1:9" ht="14.25" customHeight="1" x14ac:dyDescent="0.3">
      <c r="A642" s="7" t="s">
        <v>3431</v>
      </c>
      <c r="B642" s="7">
        <v>1973</v>
      </c>
      <c r="C642" s="7" t="s">
        <v>203</v>
      </c>
      <c r="D642" s="7">
        <v>24</v>
      </c>
      <c r="E642" s="7">
        <v>0</v>
      </c>
      <c r="F642" s="7">
        <v>5466.88</v>
      </c>
      <c r="G642" s="7" t="s">
        <v>62</v>
      </c>
      <c r="H642" s="7" t="s">
        <v>62</v>
      </c>
      <c r="I642" s="7" t="s">
        <v>66</v>
      </c>
    </row>
    <row r="643" spans="1:9" ht="14.25" customHeight="1" x14ac:dyDescent="0.3">
      <c r="A643" s="7" t="s">
        <v>3432</v>
      </c>
      <c r="B643" s="7">
        <v>1986</v>
      </c>
      <c r="C643" s="7" t="s">
        <v>168</v>
      </c>
      <c r="D643" s="7">
        <v>2</v>
      </c>
      <c r="E643" s="7">
        <v>0</v>
      </c>
      <c r="F643" s="7">
        <v>5469.01</v>
      </c>
      <c r="G643" s="7" t="s">
        <v>62</v>
      </c>
      <c r="H643" s="7" t="s">
        <v>62</v>
      </c>
      <c r="I643" s="7" t="s">
        <v>1280</v>
      </c>
    </row>
    <row r="644" spans="1:9" ht="14.25" customHeight="1" x14ac:dyDescent="0.3">
      <c r="A644" s="7" t="s">
        <v>3437</v>
      </c>
      <c r="B644" s="7">
        <v>1986</v>
      </c>
      <c r="C644" s="7" t="s">
        <v>59</v>
      </c>
      <c r="D644" s="7">
        <v>12</v>
      </c>
      <c r="E644" s="7">
        <v>1</v>
      </c>
      <c r="F644" s="7">
        <v>5472.45</v>
      </c>
      <c r="G644" s="7" t="s">
        <v>62</v>
      </c>
      <c r="H644" s="7" t="s">
        <v>64</v>
      </c>
      <c r="I644" s="7" t="s">
        <v>241</v>
      </c>
    </row>
    <row r="645" spans="1:9" ht="14.25" customHeight="1" x14ac:dyDescent="0.3">
      <c r="A645" s="7" t="s">
        <v>3443</v>
      </c>
      <c r="B645" s="7">
        <v>1986</v>
      </c>
      <c r="C645" s="7" t="s">
        <v>93</v>
      </c>
      <c r="D645" s="7">
        <v>30</v>
      </c>
      <c r="E645" s="7">
        <v>1</v>
      </c>
      <c r="F645" s="7">
        <v>5478.04</v>
      </c>
      <c r="G645" s="7" t="s">
        <v>62</v>
      </c>
      <c r="H645" s="7" t="s">
        <v>64</v>
      </c>
      <c r="I645" s="7" t="s">
        <v>66</v>
      </c>
    </row>
    <row r="646" spans="1:9" ht="14.25" customHeight="1" x14ac:dyDescent="0.3">
      <c r="A646" s="7" t="s">
        <v>3448</v>
      </c>
      <c r="B646" s="7">
        <v>1984</v>
      </c>
      <c r="C646" s="7" t="s">
        <v>195</v>
      </c>
      <c r="D646" s="7">
        <v>26</v>
      </c>
      <c r="E646" s="7">
        <v>1</v>
      </c>
      <c r="F646" s="7">
        <v>5484.47</v>
      </c>
      <c r="G646" s="7" t="s">
        <v>62</v>
      </c>
      <c r="H646" s="7" t="s">
        <v>62</v>
      </c>
      <c r="I646" s="7" t="s">
        <v>66</v>
      </c>
    </row>
    <row r="647" spans="1:9" ht="14.25" customHeight="1" x14ac:dyDescent="0.3">
      <c r="A647" s="7" t="s">
        <v>3453</v>
      </c>
      <c r="B647" s="7">
        <v>1984</v>
      </c>
      <c r="C647" s="7" t="s">
        <v>195</v>
      </c>
      <c r="D647" s="7">
        <v>17</v>
      </c>
      <c r="E647" s="7">
        <v>1</v>
      </c>
      <c r="F647" s="7">
        <v>5488.26</v>
      </c>
      <c r="G647" s="7" t="s">
        <v>62</v>
      </c>
      <c r="H647" s="7" t="s">
        <v>64</v>
      </c>
      <c r="I647" s="7" t="s">
        <v>241</v>
      </c>
    </row>
    <row r="648" spans="1:9" ht="14.25" customHeight="1" x14ac:dyDescent="0.3">
      <c r="A648" s="7" t="s">
        <v>3458</v>
      </c>
      <c r="B648" s="7">
        <v>1988</v>
      </c>
      <c r="C648" s="7" t="s">
        <v>59</v>
      </c>
      <c r="D648" s="7">
        <v>29</v>
      </c>
      <c r="E648" s="7">
        <v>3</v>
      </c>
      <c r="F648" s="7">
        <v>5503.36</v>
      </c>
      <c r="G648" s="7" t="s">
        <v>62</v>
      </c>
      <c r="H648" s="7" t="s">
        <v>62</v>
      </c>
      <c r="I648" s="7" t="s">
        <v>119</v>
      </c>
    </row>
    <row r="649" spans="1:9" ht="14.25" customHeight="1" x14ac:dyDescent="0.3">
      <c r="A649" s="7" t="s">
        <v>3464</v>
      </c>
      <c r="B649" s="7">
        <v>1981</v>
      </c>
      <c r="C649" s="7" t="s">
        <v>72</v>
      </c>
      <c r="D649" s="7">
        <v>7</v>
      </c>
      <c r="E649" s="7">
        <v>1</v>
      </c>
      <c r="F649" s="7">
        <v>5539.4</v>
      </c>
      <c r="G649" s="7" t="s">
        <v>62</v>
      </c>
      <c r="H649" s="7" t="s">
        <v>62</v>
      </c>
      <c r="I649" s="7" t="s">
        <v>66</v>
      </c>
    </row>
    <row r="650" spans="1:9" ht="14.25" customHeight="1" x14ac:dyDescent="0.3">
      <c r="A650" s="7" t="s">
        <v>3469</v>
      </c>
      <c r="B650" s="7">
        <v>1980</v>
      </c>
      <c r="C650" s="7" t="s">
        <v>168</v>
      </c>
      <c r="D650" s="7">
        <v>7</v>
      </c>
      <c r="E650" s="7">
        <v>2</v>
      </c>
      <c r="F650" s="7">
        <v>5540.35</v>
      </c>
      <c r="G650" s="7" t="s">
        <v>62</v>
      </c>
      <c r="H650" s="7" t="s">
        <v>62</v>
      </c>
      <c r="I650" s="7" t="s">
        <v>119</v>
      </c>
    </row>
    <row r="651" spans="1:9" ht="14.25" customHeight="1" x14ac:dyDescent="0.3">
      <c r="A651" s="7" t="s">
        <v>3474</v>
      </c>
      <c r="B651" s="7">
        <v>1999</v>
      </c>
      <c r="C651" s="7" t="s">
        <v>93</v>
      </c>
      <c r="D651" s="7">
        <v>22</v>
      </c>
      <c r="E651" s="7">
        <v>0</v>
      </c>
      <c r="F651" s="7">
        <v>5552.61</v>
      </c>
      <c r="G651" s="7" t="s">
        <v>62</v>
      </c>
      <c r="H651" s="7" t="s">
        <v>64</v>
      </c>
      <c r="I651" s="7" t="s">
        <v>2757</v>
      </c>
    </row>
    <row r="652" spans="1:9" ht="14.25" customHeight="1" x14ac:dyDescent="0.3">
      <c r="A652" s="7" t="s">
        <v>3479</v>
      </c>
      <c r="B652" s="7">
        <v>1974</v>
      </c>
      <c r="C652" s="7" t="s">
        <v>93</v>
      </c>
      <c r="D652" s="7">
        <v>18</v>
      </c>
      <c r="E652" s="7">
        <v>0</v>
      </c>
      <c r="F652" s="7">
        <v>5576.35</v>
      </c>
      <c r="G652" s="7" t="s">
        <v>62</v>
      </c>
      <c r="H652" s="7" t="s">
        <v>64</v>
      </c>
      <c r="I652" s="7" t="s">
        <v>66</v>
      </c>
    </row>
    <row r="653" spans="1:9" ht="14.25" customHeight="1" x14ac:dyDescent="0.3">
      <c r="A653" s="7" t="s">
        <v>3484</v>
      </c>
      <c r="B653" s="7">
        <v>1985</v>
      </c>
      <c r="C653" s="7" t="s">
        <v>93</v>
      </c>
      <c r="D653" s="7">
        <v>5</v>
      </c>
      <c r="E653" s="7">
        <v>3</v>
      </c>
      <c r="F653" s="7">
        <v>5582.95</v>
      </c>
      <c r="G653" s="7" t="s">
        <v>62</v>
      </c>
      <c r="H653" s="7" t="s">
        <v>75</v>
      </c>
      <c r="I653" s="7" t="s">
        <v>119</v>
      </c>
    </row>
    <row r="654" spans="1:9" ht="14.25" customHeight="1" x14ac:dyDescent="0.3">
      <c r="A654" s="7" t="s">
        <v>3489</v>
      </c>
      <c r="B654" s="7">
        <v>1986</v>
      </c>
      <c r="C654" s="7" t="s">
        <v>72</v>
      </c>
      <c r="D654" s="7">
        <v>21</v>
      </c>
      <c r="E654" s="7">
        <v>2</v>
      </c>
      <c r="F654" s="7">
        <v>5584.31</v>
      </c>
      <c r="G654" s="7" t="s">
        <v>64</v>
      </c>
      <c r="H654" s="7" t="s">
        <v>75</v>
      </c>
      <c r="I654" s="7" t="s">
        <v>66</v>
      </c>
    </row>
    <row r="655" spans="1:9" ht="14.25" customHeight="1" x14ac:dyDescent="0.3">
      <c r="A655" s="7" t="s">
        <v>3494</v>
      </c>
      <c r="B655" s="7">
        <v>1983</v>
      </c>
      <c r="C655" s="7" t="s">
        <v>203</v>
      </c>
      <c r="D655" s="7">
        <v>3</v>
      </c>
      <c r="E655" s="7">
        <v>3</v>
      </c>
      <c r="F655" s="7">
        <v>5587.59</v>
      </c>
      <c r="G655" s="7" t="s">
        <v>62</v>
      </c>
      <c r="H655" s="7" t="s">
        <v>75</v>
      </c>
      <c r="I655" s="7" t="s">
        <v>66</v>
      </c>
    </row>
    <row r="656" spans="1:9" ht="14.25" customHeight="1" x14ac:dyDescent="0.3">
      <c r="A656" s="7" t="s">
        <v>3499</v>
      </c>
      <c r="B656" s="7">
        <v>1988</v>
      </c>
      <c r="C656" s="7" t="s">
        <v>72</v>
      </c>
      <c r="D656" s="7">
        <v>18</v>
      </c>
      <c r="E656" s="7">
        <v>1</v>
      </c>
      <c r="F656" s="7">
        <v>5594.85</v>
      </c>
      <c r="G656" s="7" t="s">
        <v>62</v>
      </c>
      <c r="H656" s="7" t="s">
        <v>64</v>
      </c>
      <c r="I656" s="7" t="s">
        <v>1280</v>
      </c>
    </row>
    <row r="657" spans="1:9" ht="14.25" customHeight="1" x14ac:dyDescent="0.3">
      <c r="A657" s="7" t="s">
        <v>3504</v>
      </c>
      <c r="B657" s="7">
        <v>1978</v>
      </c>
      <c r="C657" s="7" t="s">
        <v>93</v>
      </c>
      <c r="D657" s="7">
        <v>11</v>
      </c>
      <c r="E657" s="7">
        <v>2</v>
      </c>
      <c r="F657" s="7">
        <v>5612.83</v>
      </c>
      <c r="G657" s="7" t="s">
        <v>62</v>
      </c>
      <c r="H657" s="7" t="s">
        <v>64</v>
      </c>
      <c r="I657" s="7" t="s">
        <v>66</v>
      </c>
    </row>
    <row r="658" spans="1:9" ht="14.25" customHeight="1" x14ac:dyDescent="0.3">
      <c r="A658" s="7" t="s">
        <v>3508</v>
      </c>
      <c r="B658" s="7">
        <v>1994</v>
      </c>
      <c r="C658" s="7" t="s">
        <v>72</v>
      </c>
      <c r="D658" s="7">
        <v>15</v>
      </c>
      <c r="E658" s="7">
        <v>5</v>
      </c>
      <c r="F658" s="7">
        <v>5615.37</v>
      </c>
      <c r="G658" s="7" t="s">
        <v>62</v>
      </c>
      <c r="H658" s="7" t="s">
        <v>64</v>
      </c>
      <c r="I658" s="7" t="s">
        <v>241</v>
      </c>
    </row>
    <row r="659" spans="1:9" ht="14.25" customHeight="1" x14ac:dyDescent="0.3">
      <c r="A659" s="7" t="s">
        <v>3512</v>
      </c>
      <c r="B659" s="7">
        <v>1987</v>
      </c>
      <c r="C659" s="7" t="s">
        <v>168</v>
      </c>
      <c r="D659" s="7">
        <v>9</v>
      </c>
      <c r="E659" s="7">
        <v>1</v>
      </c>
      <c r="F659" s="7">
        <v>5630.46</v>
      </c>
      <c r="G659" s="7" t="s">
        <v>62</v>
      </c>
      <c r="H659" s="7" t="s">
        <v>64</v>
      </c>
      <c r="I659" s="7" t="s">
        <v>119</v>
      </c>
    </row>
    <row r="660" spans="1:9" ht="14.25" customHeight="1" x14ac:dyDescent="0.3">
      <c r="A660" s="7" t="s">
        <v>3517</v>
      </c>
      <c r="B660" s="7">
        <v>1983</v>
      </c>
      <c r="C660" s="7" t="s">
        <v>83</v>
      </c>
      <c r="D660" s="7">
        <v>8</v>
      </c>
      <c r="E660" s="7">
        <v>0</v>
      </c>
      <c r="F660" s="7">
        <v>5649.72</v>
      </c>
      <c r="G660" s="7" t="s">
        <v>62</v>
      </c>
      <c r="H660" s="7" t="s">
        <v>64</v>
      </c>
      <c r="I660" s="7" t="s">
        <v>241</v>
      </c>
    </row>
    <row r="661" spans="1:9" ht="14.25" customHeight="1" x14ac:dyDescent="0.3">
      <c r="A661" s="7" t="s">
        <v>3522</v>
      </c>
      <c r="B661" s="7">
        <v>1978</v>
      </c>
      <c r="C661" s="7" t="s">
        <v>93</v>
      </c>
      <c r="D661" s="7">
        <v>27</v>
      </c>
      <c r="E661" s="7">
        <v>2</v>
      </c>
      <c r="F661" s="7">
        <v>5650.14</v>
      </c>
      <c r="G661" s="7" t="s">
        <v>62</v>
      </c>
      <c r="H661" s="7" t="s">
        <v>75</v>
      </c>
      <c r="I661" s="7" t="s">
        <v>66</v>
      </c>
    </row>
    <row r="662" spans="1:9" ht="14.25" customHeight="1" x14ac:dyDescent="0.3">
      <c r="A662" s="7" t="s">
        <v>3526</v>
      </c>
      <c r="B662" s="7">
        <v>1983</v>
      </c>
      <c r="C662" s="7" t="s">
        <v>93</v>
      </c>
      <c r="D662" s="7">
        <v>3</v>
      </c>
      <c r="E662" s="7">
        <v>0</v>
      </c>
      <c r="F662" s="7">
        <v>5662.23</v>
      </c>
      <c r="G662" s="7" t="s">
        <v>62</v>
      </c>
      <c r="H662" s="7" t="s">
        <v>75</v>
      </c>
      <c r="I662" s="7" t="s">
        <v>66</v>
      </c>
    </row>
    <row r="663" spans="1:9" ht="14.25" customHeight="1" x14ac:dyDescent="0.3">
      <c r="A663" s="7" t="s">
        <v>3530</v>
      </c>
      <c r="B663" s="7">
        <v>1984</v>
      </c>
      <c r="C663" s="7" t="s">
        <v>195</v>
      </c>
      <c r="D663" s="7">
        <v>12</v>
      </c>
      <c r="E663" s="7">
        <v>3</v>
      </c>
      <c r="F663" s="7">
        <v>5679.13</v>
      </c>
      <c r="G663" s="7" t="s">
        <v>62</v>
      </c>
      <c r="H663" s="7" t="s">
        <v>62</v>
      </c>
      <c r="I663" s="7" t="s">
        <v>66</v>
      </c>
    </row>
    <row r="664" spans="1:9" ht="14.25" customHeight="1" x14ac:dyDescent="0.3">
      <c r="A664" s="7" t="s">
        <v>3535</v>
      </c>
      <c r="B664" s="7">
        <v>1972</v>
      </c>
      <c r="C664" s="7" t="s">
        <v>203</v>
      </c>
      <c r="D664" s="7">
        <v>28</v>
      </c>
      <c r="E664" s="7">
        <v>0</v>
      </c>
      <c r="F664" s="7">
        <v>5690.79</v>
      </c>
      <c r="G664" s="7" t="s">
        <v>62</v>
      </c>
      <c r="H664" s="7" t="s">
        <v>75</v>
      </c>
      <c r="I664" s="7" t="s">
        <v>66</v>
      </c>
    </row>
    <row r="665" spans="1:9" ht="14.25" customHeight="1" x14ac:dyDescent="0.3">
      <c r="A665" s="7" t="s">
        <v>3540</v>
      </c>
      <c r="B665" s="7">
        <v>1992</v>
      </c>
      <c r="C665" s="7" t="s">
        <v>72</v>
      </c>
      <c r="D665" s="7">
        <v>3</v>
      </c>
      <c r="E665" s="7">
        <v>3</v>
      </c>
      <c r="F665" s="7">
        <v>5693.43</v>
      </c>
      <c r="G665" s="7" t="s">
        <v>62</v>
      </c>
      <c r="H665" s="7" t="s">
        <v>64</v>
      </c>
      <c r="I665" s="7" t="s">
        <v>119</v>
      </c>
    </row>
    <row r="666" spans="1:9" ht="14.25" customHeight="1" x14ac:dyDescent="0.3">
      <c r="A666" s="7" t="s">
        <v>3543</v>
      </c>
      <c r="B666" s="7">
        <v>1974</v>
      </c>
      <c r="C666" s="7" t="s">
        <v>59</v>
      </c>
      <c r="D666" s="7">
        <v>6</v>
      </c>
      <c r="E666" s="7">
        <v>0</v>
      </c>
      <c r="F666" s="7">
        <v>5698.74</v>
      </c>
      <c r="G666" s="7" t="s">
        <v>62</v>
      </c>
      <c r="H666" s="7" t="s">
        <v>62</v>
      </c>
      <c r="I666" s="7" t="s">
        <v>119</v>
      </c>
    </row>
    <row r="667" spans="1:9" ht="14.25" customHeight="1" x14ac:dyDescent="0.3">
      <c r="A667" s="7" t="s">
        <v>3548</v>
      </c>
      <c r="B667" s="7">
        <v>1981</v>
      </c>
      <c r="C667" s="7" t="s">
        <v>83</v>
      </c>
      <c r="D667" s="7">
        <v>15</v>
      </c>
      <c r="E667" s="7">
        <v>0</v>
      </c>
      <c r="F667" s="7">
        <v>5699.84</v>
      </c>
      <c r="G667" s="7" t="s">
        <v>62</v>
      </c>
      <c r="H667" s="7" t="s">
        <v>64</v>
      </c>
      <c r="I667" s="7" t="s">
        <v>66</v>
      </c>
    </row>
    <row r="668" spans="1:9" ht="14.25" customHeight="1" x14ac:dyDescent="0.3">
      <c r="A668" s="7" t="s">
        <v>3551</v>
      </c>
      <c r="B668" s="7">
        <v>1993</v>
      </c>
      <c r="C668" s="7" t="s">
        <v>72</v>
      </c>
      <c r="D668" s="7">
        <v>3</v>
      </c>
      <c r="E668" s="7">
        <v>4</v>
      </c>
      <c r="F668" s="7">
        <v>5708.87</v>
      </c>
      <c r="G668" s="7" t="s">
        <v>62</v>
      </c>
      <c r="H668" s="7" t="s">
        <v>75</v>
      </c>
      <c r="I668" s="7" t="s">
        <v>241</v>
      </c>
    </row>
    <row r="669" spans="1:9" ht="14.25" customHeight="1" x14ac:dyDescent="0.3">
      <c r="A669" s="7" t="s">
        <v>3556</v>
      </c>
      <c r="B669" s="7">
        <v>1981</v>
      </c>
      <c r="C669" s="7" t="s">
        <v>195</v>
      </c>
      <c r="D669" s="7">
        <v>30</v>
      </c>
      <c r="E669" s="7">
        <v>0</v>
      </c>
      <c r="F669" s="7">
        <v>5709.16</v>
      </c>
      <c r="G669" s="7" t="s">
        <v>64</v>
      </c>
      <c r="H669" s="7" t="s">
        <v>64</v>
      </c>
      <c r="I669" s="7" t="s">
        <v>66</v>
      </c>
    </row>
    <row r="670" spans="1:9" ht="14.25" customHeight="1" x14ac:dyDescent="0.3">
      <c r="A670" s="7" t="s">
        <v>3561</v>
      </c>
      <c r="B670" s="7">
        <v>1971</v>
      </c>
      <c r="C670" s="7" t="s">
        <v>168</v>
      </c>
      <c r="D670" s="7">
        <v>18</v>
      </c>
      <c r="E670" s="7">
        <v>0</v>
      </c>
      <c r="F670" s="7">
        <v>5720.38</v>
      </c>
      <c r="G670" s="7" t="s">
        <v>62</v>
      </c>
      <c r="H670" s="7" t="s">
        <v>75</v>
      </c>
      <c r="I670" s="7" t="s">
        <v>66</v>
      </c>
    </row>
    <row r="671" spans="1:9" ht="14.25" customHeight="1" x14ac:dyDescent="0.3">
      <c r="A671" s="7" t="s">
        <v>3566</v>
      </c>
      <c r="B671" s="7">
        <v>1987</v>
      </c>
      <c r="C671" s="7" t="s">
        <v>203</v>
      </c>
      <c r="D671" s="7">
        <v>19</v>
      </c>
      <c r="E671" s="7">
        <v>2</v>
      </c>
      <c r="F671" s="7">
        <v>5729.01</v>
      </c>
      <c r="G671" s="7" t="s">
        <v>75</v>
      </c>
      <c r="H671" s="7" t="s">
        <v>62</v>
      </c>
      <c r="I671" s="7" t="s">
        <v>119</v>
      </c>
    </row>
    <row r="672" spans="1:9" ht="14.25" customHeight="1" x14ac:dyDescent="0.3">
      <c r="A672" s="7" t="s">
        <v>3571</v>
      </c>
      <c r="B672" s="7">
        <v>1972</v>
      </c>
      <c r="C672" s="7" t="s">
        <v>195</v>
      </c>
      <c r="D672" s="7">
        <v>21</v>
      </c>
      <c r="E672" s="7">
        <v>0</v>
      </c>
      <c r="F672" s="7">
        <v>5741.67</v>
      </c>
      <c r="G672" s="7" t="s">
        <v>62</v>
      </c>
      <c r="H672" s="7" t="s">
        <v>64</v>
      </c>
      <c r="I672" s="7" t="s">
        <v>66</v>
      </c>
    </row>
    <row r="673" spans="1:9" ht="14.25" customHeight="1" x14ac:dyDescent="0.3">
      <c r="A673" s="7" t="s">
        <v>3575</v>
      </c>
      <c r="B673" s="7">
        <v>1993</v>
      </c>
      <c r="C673" s="7" t="s">
        <v>83</v>
      </c>
      <c r="D673" s="7">
        <v>10</v>
      </c>
      <c r="E673" s="7">
        <v>0</v>
      </c>
      <c r="F673" s="7">
        <v>5748.13</v>
      </c>
      <c r="G673" s="7" t="s">
        <v>62</v>
      </c>
      <c r="H673" s="7" t="s">
        <v>75</v>
      </c>
      <c r="I673" s="7" t="s">
        <v>1525</v>
      </c>
    </row>
    <row r="674" spans="1:9" ht="14.25" customHeight="1" x14ac:dyDescent="0.3">
      <c r="A674" s="7" t="s">
        <v>3580</v>
      </c>
      <c r="B674" s="7">
        <v>1983</v>
      </c>
      <c r="C674" s="7" t="s">
        <v>195</v>
      </c>
      <c r="D674" s="7">
        <v>30</v>
      </c>
      <c r="E674" s="7">
        <v>0</v>
      </c>
      <c r="F674" s="7">
        <v>5757.41</v>
      </c>
      <c r="G674" s="7" t="s">
        <v>62</v>
      </c>
      <c r="H674" s="7" t="s">
        <v>64</v>
      </c>
      <c r="I674" s="7" t="s">
        <v>972</v>
      </c>
    </row>
    <row r="675" spans="1:9" ht="14.25" customHeight="1" x14ac:dyDescent="0.3">
      <c r="A675" s="7" t="s">
        <v>3585</v>
      </c>
      <c r="B675" s="7">
        <v>2004</v>
      </c>
      <c r="C675" s="7" t="s">
        <v>72</v>
      </c>
      <c r="D675" s="7">
        <v>1</v>
      </c>
      <c r="E675" s="7">
        <v>0</v>
      </c>
      <c r="F675" s="7">
        <v>5778.71</v>
      </c>
      <c r="G675" s="7" t="s">
        <v>62</v>
      </c>
      <c r="H675" s="7" t="s">
        <v>64</v>
      </c>
      <c r="I675" s="7" t="s">
        <v>3267</v>
      </c>
    </row>
    <row r="676" spans="1:9" ht="14.25" customHeight="1" x14ac:dyDescent="0.3">
      <c r="A676" s="7" t="s">
        <v>3590</v>
      </c>
      <c r="B676" s="7">
        <v>1980</v>
      </c>
      <c r="C676" s="7" t="s">
        <v>93</v>
      </c>
      <c r="D676" s="7">
        <v>18</v>
      </c>
      <c r="E676" s="7">
        <v>2</v>
      </c>
      <c r="F676" s="7">
        <v>5807.06</v>
      </c>
      <c r="G676" s="7" t="s">
        <v>62</v>
      </c>
      <c r="H676" s="7" t="s">
        <v>64</v>
      </c>
      <c r="I676" s="7" t="s">
        <v>66</v>
      </c>
    </row>
    <row r="677" spans="1:9" ht="14.25" customHeight="1" x14ac:dyDescent="0.3">
      <c r="A677" s="7" t="s">
        <v>3625</v>
      </c>
      <c r="B677" s="7">
        <v>1972</v>
      </c>
      <c r="C677" s="7" t="s">
        <v>72</v>
      </c>
      <c r="D677" s="7">
        <v>2</v>
      </c>
      <c r="E677" s="7">
        <v>0</v>
      </c>
      <c r="F677" s="7">
        <v>5812.9</v>
      </c>
      <c r="G677" s="7" t="s">
        <v>62</v>
      </c>
      <c r="H677" s="7" t="s">
        <v>62</v>
      </c>
      <c r="I677" s="7" t="s">
        <v>66</v>
      </c>
    </row>
    <row r="678" spans="1:9" ht="14.25" customHeight="1" x14ac:dyDescent="0.3">
      <c r="A678" s="7" t="s">
        <v>3629</v>
      </c>
      <c r="B678" s="7">
        <v>2002</v>
      </c>
      <c r="C678" s="7" t="s">
        <v>59</v>
      </c>
      <c r="D678" s="7">
        <v>22</v>
      </c>
      <c r="E678" s="7">
        <v>0</v>
      </c>
      <c r="F678" s="7">
        <v>5816.58</v>
      </c>
      <c r="G678" s="7" t="s">
        <v>62</v>
      </c>
      <c r="H678" s="7" t="s">
        <v>62</v>
      </c>
      <c r="I678" s="7" t="s">
        <v>2757</v>
      </c>
    </row>
    <row r="679" spans="1:9" ht="14.25" customHeight="1" x14ac:dyDescent="0.3">
      <c r="A679" s="7" t="s">
        <v>3634</v>
      </c>
      <c r="B679" s="7">
        <v>1971</v>
      </c>
      <c r="C679" s="7" t="s">
        <v>93</v>
      </c>
      <c r="D679" s="7">
        <v>27</v>
      </c>
      <c r="E679" s="7">
        <v>0</v>
      </c>
      <c r="F679" s="7">
        <v>5832.6</v>
      </c>
      <c r="G679" s="7" t="s">
        <v>62</v>
      </c>
      <c r="H679" s="7" t="s">
        <v>64</v>
      </c>
      <c r="I679" s="7" t="s">
        <v>119</v>
      </c>
    </row>
    <row r="680" spans="1:9" ht="14.25" customHeight="1" x14ac:dyDescent="0.3">
      <c r="A680" s="7" t="s">
        <v>3637</v>
      </c>
      <c r="B680" s="7">
        <v>1987</v>
      </c>
      <c r="C680" s="7" t="s">
        <v>59</v>
      </c>
      <c r="D680" s="7">
        <v>27</v>
      </c>
      <c r="E680" s="7">
        <v>2</v>
      </c>
      <c r="F680" s="7">
        <v>5836.52</v>
      </c>
      <c r="G680" s="7" t="s">
        <v>62</v>
      </c>
      <c r="H680" s="7" t="s">
        <v>64</v>
      </c>
      <c r="I680" s="7" t="s">
        <v>66</v>
      </c>
    </row>
    <row r="681" spans="1:9" ht="14.25" customHeight="1" x14ac:dyDescent="0.3">
      <c r="A681" s="7" t="s">
        <v>3641</v>
      </c>
      <c r="B681" s="7">
        <v>1995</v>
      </c>
      <c r="C681" s="7" t="s">
        <v>195</v>
      </c>
      <c r="D681" s="7">
        <v>20</v>
      </c>
      <c r="E681" s="7">
        <v>0</v>
      </c>
      <c r="F681" s="7">
        <v>5843.99</v>
      </c>
      <c r="G681" s="7" t="s">
        <v>62</v>
      </c>
      <c r="H681" s="7" t="s">
        <v>62</v>
      </c>
      <c r="I681" s="7" t="s">
        <v>1108</v>
      </c>
    </row>
    <row r="682" spans="1:9" ht="14.25" customHeight="1" x14ac:dyDescent="0.3">
      <c r="A682" s="7" t="s">
        <v>3645</v>
      </c>
      <c r="B682" s="7">
        <v>1987</v>
      </c>
      <c r="C682" s="7" t="s">
        <v>93</v>
      </c>
      <c r="D682" s="7">
        <v>30</v>
      </c>
      <c r="E682" s="7">
        <v>2</v>
      </c>
      <c r="F682" s="7">
        <v>5846.92</v>
      </c>
      <c r="G682" s="7" t="s">
        <v>62</v>
      </c>
      <c r="H682" s="7" t="s">
        <v>62</v>
      </c>
      <c r="I682" s="7" t="s">
        <v>66</v>
      </c>
    </row>
    <row r="683" spans="1:9" ht="14.25" customHeight="1" x14ac:dyDescent="0.3">
      <c r="A683" s="7" t="s">
        <v>3650</v>
      </c>
      <c r="B683" s="7">
        <v>1985</v>
      </c>
      <c r="C683" s="7" t="s">
        <v>83</v>
      </c>
      <c r="D683" s="7">
        <v>18</v>
      </c>
      <c r="E683" s="7">
        <v>3</v>
      </c>
      <c r="F683" s="7">
        <v>5847.24</v>
      </c>
      <c r="G683" s="7" t="s">
        <v>62</v>
      </c>
      <c r="H683" s="7" t="s">
        <v>75</v>
      </c>
      <c r="I683" s="7" t="s">
        <v>66</v>
      </c>
    </row>
    <row r="684" spans="1:9" ht="14.25" customHeight="1" x14ac:dyDescent="0.3">
      <c r="A684" s="7" t="s">
        <v>3653</v>
      </c>
      <c r="B684" s="7">
        <v>1984</v>
      </c>
      <c r="C684" s="7" t="s">
        <v>72</v>
      </c>
      <c r="D684" s="7">
        <v>22</v>
      </c>
      <c r="E684" s="7">
        <v>1</v>
      </c>
      <c r="F684" s="7">
        <v>5855.9</v>
      </c>
      <c r="G684" s="7" t="s">
        <v>62</v>
      </c>
      <c r="H684" s="7" t="s">
        <v>64</v>
      </c>
      <c r="I684" s="7" t="s">
        <v>119</v>
      </c>
    </row>
    <row r="685" spans="1:9" ht="14.25" customHeight="1" x14ac:dyDescent="0.3">
      <c r="A685" s="7" t="s">
        <v>3656</v>
      </c>
      <c r="B685" s="7">
        <v>1993</v>
      </c>
      <c r="C685" s="7" t="s">
        <v>203</v>
      </c>
      <c r="D685" s="7">
        <v>19</v>
      </c>
      <c r="E685" s="7">
        <v>0</v>
      </c>
      <c r="F685" s="7">
        <v>5877.02</v>
      </c>
      <c r="G685" s="7" t="s">
        <v>62</v>
      </c>
      <c r="H685" s="7" t="s">
        <v>62</v>
      </c>
      <c r="I685" s="7" t="s">
        <v>1525</v>
      </c>
    </row>
    <row r="686" spans="1:9" ht="14.25" customHeight="1" x14ac:dyDescent="0.3">
      <c r="A686" s="7" t="s">
        <v>3661</v>
      </c>
      <c r="B686" s="7">
        <v>1982</v>
      </c>
      <c r="C686" s="7" t="s">
        <v>59</v>
      </c>
      <c r="D686" s="7">
        <v>8</v>
      </c>
      <c r="E686" s="7">
        <v>0</v>
      </c>
      <c r="F686" s="7">
        <v>5910.94</v>
      </c>
      <c r="G686" s="7" t="s">
        <v>62</v>
      </c>
      <c r="H686" s="7" t="s">
        <v>75</v>
      </c>
      <c r="I686" s="7" t="s">
        <v>241</v>
      </c>
    </row>
    <row r="687" spans="1:9" ht="14.25" customHeight="1" x14ac:dyDescent="0.3">
      <c r="A687" s="7" t="s">
        <v>3665</v>
      </c>
      <c r="B687" s="7">
        <v>1982</v>
      </c>
      <c r="C687" s="7" t="s">
        <v>168</v>
      </c>
      <c r="D687" s="7">
        <v>21</v>
      </c>
      <c r="E687" s="7">
        <v>0</v>
      </c>
      <c r="F687" s="7">
        <v>5920.1</v>
      </c>
      <c r="G687" s="7" t="s">
        <v>62</v>
      </c>
      <c r="H687" s="7" t="s">
        <v>75</v>
      </c>
      <c r="I687" s="7" t="s">
        <v>66</v>
      </c>
    </row>
    <row r="688" spans="1:9" ht="14.25" customHeight="1" x14ac:dyDescent="0.3">
      <c r="A688" s="7" t="s">
        <v>3669</v>
      </c>
      <c r="B688" s="7">
        <v>1987</v>
      </c>
      <c r="C688" s="7" t="s">
        <v>59</v>
      </c>
      <c r="D688" s="7">
        <v>29</v>
      </c>
      <c r="E688" s="7">
        <v>3</v>
      </c>
      <c r="F688" s="7">
        <v>5926.85</v>
      </c>
      <c r="G688" s="7" t="s">
        <v>64</v>
      </c>
      <c r="H688" s="7" t="s">
        <v>64</v>
      </c>
      <c r="I688" s="7" t="s">
        <v>241</v>
      </c>
    </row>
    <row r="689" spans="1:9" ht="14.25" customHeight="1" x14ac:dyDescent="0.3">
      <c r="A689" s="7" t="s">
        <v>3674</v>
      </c>
      <c r="B689" s="7">
        <v>1993</v>
      </c>
      <c r="C689" s="7" t="s">
        <v>195</v>
      </c>
      <c r="D689" s="7">
        <v>13</v>
      </c>
      <c r="E689" s="7">
        <v>0</v>
      </c>
      <c r="F689" s="7">
        <v>5926.93</v>
      </c>
      <c r="G689" s="7" t="s">
        <v>62</v>
      </c>
      <c r="H689" s="7" t="s">
        <v>62</v>
      </c>
      <c r="I689" s="7" t="s">
        <v>1108</v>
      </c>
    </row>
    <row r="690" spans="1:9" ht="14.25" customHeight="1" x14ac:dyDescent="0.3">
      <c r="A690" s="7" t="s">
        <v>3679</v>
      </c>
      <c r="B690" s="7">
        <v>1994</v>
      </c>
      <c r="C690" s="7" t="s">
        <v>59</v>
      </c>
      <c r="D690" s="7">
        <v>30</v>
      </c>
      <c r="E690" s="7">
        <v>0</v>
      </c>
      <c r="F690" s="7">
        <v>5927.65</v>
      </c>
      <c r="G690" s="7" t="s">
        <v>62</v>
      </c>
      <c r="H690" s="7" t="s">
        <v>75</v>
      </c>
      <c r="I690" s="7" t="s">
        <v>119</v>
      </c>
    </row>
    <row r="691" spans="1:9" ht="14.25" customHeight="1" x14ac:dyDescent="0.3">
      <c r="A691" s="7" t="s">
        <v>3684</v>
      </c>
      <c r="B691" s="7">
        <v>1987</v>
      </c>
      <c r="C691" s="7" t="s">
        <v>59</v>
      </c>
      <c r="D691" s="7">
        <v>14</v>
      </c>
      <c r="E691" s="7">
        <v>3</v>
      </c>
      <c r="F691" s="7">
        <v>5934.38</v>
      </c>
      <c r="G691" s="7" t="s">
        <v>64</v>
      </c>
      <c r="H691" s="7" t="s">
        <v>62</v>
      </c>
      <c r="I691" s="7" t="s">
        <v>66</v>
      </c>
    </row>
    <row r="692" spans="1:9" ht="14.25" customHeight="1" x14ac:dyDescent="0.3">
      <c r="A692" s="7" t="s">
        <v>3689</v>
      </c>
      <c r="B692" s="7">
        <v>2003</v>
      </c>
      <c r="C692" s="7" t="s">
        <v>195</v>
      </c>
      <c r="D692" s="7">
        <v>13</v>
      </c>
      <c r="E692" s="7">
        <v>0</v>
      </c>
      <c r="F692" s="7">
        <v>5957.35</v>
      </c>
      <c r="G692" s="7" t="s">
        <v>62</v>
      </c>
      <c r="H692" s="7" t="s">
        <v>62</v>
      </c>
      <c r="I692" s="7" t="s">
        <v>119</v>
      </c>
    </row>
    <row r="693" spans="1:9" ht="14.25" customHeight="1" x14ac:dyDescent="0.3">
      <c r="A693" s="7" t="s">
        <v>3694</v>
      </c>
      <c r="B693" s="7">
        <v>2004</v>
      </c>
      <c r="C693" s="7" t="s">
        <v>59</v>
      </c>
      <c r="D693" s="7">
        <v>15</v>
      </c>
      <c r="E693" s="7">
        <v>0</v>
      </c>
      <c r="F693" s="7">
        <v>5960.91</v>
      </c>
      <c r="G693" s="7" t="s">
        <v>62</v>
      </c>
      <c r="H693" s="7" t="s">
        <v>75</v>
      </c>
      <c r="I693" s="7" t="s">
        <v>2757</v>
      </c>
    </row>
    <row r="694" spans="1:9" ht="14.25" customHeight="1" x14ac:dyDescent="0.3">
      <c r="A694" s="7" t="s">
        <v>3699</v>
      </c>
      <c r="B694" s="7">
        <v>1980</v>
      </c>
      <c r="C694" s="7" t="s">
        <v>195</v>
      </c>
      <c r="D694" s="7">
        <v>5</v>
      </c>
      <c r="E694" s="7">
        <v>0</v>
      </c>
      <c r="F694" s="7">
        <v>5966.89</v>
      </c>
      <c r="G694" s="7" t="s">
        <v>62</v>
      </c>
      <c r="H694" s="7" t="s">
        <v>64</v>
      </c>
      <c r="I694" s="7" t="s">
        <v>66</v>
      </c>
    </row>
    <row r="695" spans="1:9" ht="14.25" customHeight="1" x14ac:dyDescent="0.3">
      <c r="A695" s="7" t="s">
        <v>3705</v>
      </c>
      <c r="B695" s="7">
        <v>1980</v>
      </c>
      <c r="C695" s="7" t="s">
        <v>59</v>
      </c>
      <c r="D695" s="7">
        <v>21</v>
      </c>
      <c r="E695" s="7">
        <v>0</v>
      </c>
      <c r="F695" s="7">
        <v>5969.72</v>
      </c>
      <c r="G695" s="7" t="s">
        <v>64</v>
      </c>
      <c r="H695" s="7" t="s">
        <v>64</v>
      </c>
      <c r="I695" s="7" t="s">
        <v>241</v>
      </c>
    </row>
    <row r="696" spans="1:9" ht="14.25" customHeight="1" x14ac:dyDescent="0.3">
      <c r="A696" s="7" t="s">
        <v>3711</v>
      </c>
      <c r="B696" s="7">
        <v>1989</v>
      </c>
      <c r="C696" s="7" t="s">
        <v>59</v>
      </c>
      <c r="D696" s="7">
        <v>22</v>
      </c>
      <c r="E696" s="7">
        <v>3</v>
      </c>
      <c r="F696" s="7">
        <v>5972.38</v>
      </c>
      <c r="G696" s="7" t="s">
        <v>62</v>
      </c>
      <c r="H696" s="7" t="s">
        <v>62</v>
      </c>
      <c r="I696" s="7" t="s">
        <v>241</v>
      </c>
    </row>
    <row r="697" spans="1:9" ht="14.25" customHeight="1" x14ac:dyDescent="0.3">
      <c r="A697" s="7" t="s">
        <v>3718</v>
      </c>
      <c r="B697" s="7">
        <v>1984</v>
      </c>
      <c r="C697" s="7" t="s">
        <v>93</v>
      </c>
      <c r="D697" s="7">
        <v>19</v>
      </c>
      <c r="E697" s="7">
        <v>1</v>
      </c>
      <c r="F697" s="7">
        <v>5974.38</v>
      </c>
      <c r="G697" s="7" t="s">
        <v>62</v>
      </c>
      <c r="H697" s="7" t="s">
        <v>64</v>
      </c>
      <c r="I697" s="7" t="s">
        <v>66</v>
      </c>
    </row>
    <row r="698" spans="1:9" ht="14.25" customHeight="1" x14ac:dyDescent="0.3">
      <c r="A698" s="7" t="s">
        <v>3725</v>
      </c>
      <c r="B698" s="7">
        <v>1984</v>
      </c>
      <c r="C698" s="7" t="s">
        <v>72</v>
      </c>
      <c r="D698" s="7">
        <v>11</v>
      </c>
      <c r="E698" s="7">
        <v>1</v>
      </c>
      <c r="F698" s="7">
        <v>5976.83</v>
      </c>
      <c r="G698" s="7" t="s">
        <v>62</v>
      </c>
      <c r="H698" s="7" t="s">
        <v>62</v>
      </c>
      <c r="I698" s="7" t="s">
        <v>66</v>
      </c>
    </row>
    <row r="699" spans="1:9" ht="14.25" customHeight="1" x14ac:dyDescent="0.3">
      <c r="A699" s="7" t="s">
        <v>3733</v>
      </c>
      <c r="B699" s="7">
        <v>1970</v>
      </c>
      <c r="C699" s="7" t="s">
        <v>83</v>
      </c>
      <c r="D699" s="7">
        <v>25</v>
      </c>
      <c r="E699" s="7">
        <v>0</v>
      </c>
      <c r="F699" s="7">
        <v>5979.66</v>
      </c>
      <c r="G699" s="7" t="s">
        <v>62</v>
      </c>
      <c r="H699" s="7" t="s">
        <v>64</v>
      </c>
      <c r="I699" s="7" t="s">
        <v>66</v>
      </c>
    </row>
    <row r="700" spans="1:9" ht="14.25" customHeight="1" x14ac:dyDescent="0.3">
      <c r="A700" s="7" t="s">
        <v>3741</v>
      </c>
      <c r="B700" s="7">
        <v>1980</v>
      </c>
      <c r="C700" s="7" t="s">
        <v>203</v>
      </c>
      <c r="D700" s="7">
        <v>10</v>
      </c>
      <c r="E700" s="7">
        <v>0</v>
      </c>
      <c r="F700" s="7">
        <v>5979.73</v>
      </c>
      <c r="G700" s="7" t="s">
        <v>62</v>
      </c>
      <c r="H700" s="7" t="s">
        <v>62</v>
      </c>
      <c r="I700" s="7" t="s">
        <v>241</v>
      </c>
    </row>
    <row r="701" spans="1:9" ht="14.25" customHeight="1" x14ac:dyDescent="0.3">
      <c r="A701" s="7" t="s">
        <v>3750</v>
      </c>
      <c r="B701" s="7">
        <v>1974</v>
      </c>
      <c r="C701" s="7" t="s">
        <v>203</v>
      </c>
      <c r="D701" s="7">
        <v>11</v>
      </c>
      <c r="E701" s="7">
        <v>0</v>
      </c>
      <c r="F701" s="7">
        <v>5979.99</v>
      </c>
      <c r="G701" s="7" t="s">
        <v>62</v>
      </c>
      <c r="H701" s="7" t="s">
        <v>64</v>
      </c>
      <c r="I701" s="7" t="s">
        <v>66</v>
      </c>
    </row>
    <row r="702" spans="1:9" ht="14.25" customHeight="1" x14ac:dyDescent="0.3">
      <c r="A702" s="7" t="s">
        <v>3757</v>
      </c>
      <c r="B702" s="7">
        <v>1988</v>
      </c>
      <c r="C702" s="7" t="s">
        <v>83</v>
      </c>
      <c r="D702" s="7">
        <v>10</v>
      </c>
      <c r="E702" s="7">
        <v>2</v>
      </c>
      <c r="F702" s="7">
        <v>5989.52</v>
      </c>
      <c r="G702" s="7" t="s">
        <v>62</v>
      </c>
      <c r="H702" s="7" t="s">
        <v>75</v>
      </c>
      <c r="I702" s="7" t="s">
        <v>119</v>
      </c>
    </row>
    <row r="703" spans="1:9" ht="14.25" customHeight="1" x14ac:dyDescent="0.3">
      <c r="A703" s="7" t="s">
        <v>3765</v>
      </c>
      <c r="B703" s="7">
        <v>1974</v>
      </c>
      <c r="C703" s="7" t="s">
        <v>195</v>
      </c>
      <c r="D703" s="7">
        <v>17</v>
      </c>
      <c r="E703" s="7">
        <v>0</v>
      </c>
      <c r="F703" s="7">
        <v>5990.17</v>
      </c>
      <c r="G703" s="7" t="s">
        <v>62</v>
      </c>
      <c r="H703" s="7" t="s">
        <v>62</v>
      </c>
      <c r="I703" s="7" t="s">
        <v>66</v>
      </c>
    </row>
    <row r="704" spans="1:9" ht="14.25" customHeight="1" x14ac:dyDescent="0.3">
      <c r="A704" s="7" t="s">
        <v>3771</v>
      </c>
      <c r="B704" s="7">
        <v>1980</v>
      </c>
      <c r="C704" s="7" t="s">
        <v>195</v>
      </c>
      <c r="D704" s="7">
        <v>8</v>
      </c>
      <c r="E704" s="7">
        <v>2</v>
      </c>
      <c r="F704" s="7">
        <v>5993.62</v>
      </c>
      <c r="G704" s="7" t="s">
        <v>62</v>
      </c>
      <c r="H704" s="7" t="s">
        <v>64</v>
      </c>
      <c r="I704" s="7" t="s">
        <v>66</v>
      </c>
    </row>
    <row r="705" spans="1:9" ht="14.25" customHeight="1" x14ac:dyDescent="0.3">
      <c r="A705" s="7" t="s">
        <v>3778</v>
      </c>
      <c r="B705" s="7">
        <v>1989</v>
      </c>
      <c r="C705" s="7" t="s">
        <v>195</v>
      </c>
      <c r="D705" s="7">
        <v>16</v>
      </c>
      <c r="E705" s="7">
        <v>4</v>
      </c>
      <c r="F705" s="7">
        <v>6059.17</v>
      </c>
      <c r="G705" s="7" t="s">
        <v>62</v>
      </c>
      <c r="H705" s="7" t="s">
        <v>75</v>
      </c>
      <c r="I705" s="7" t="s">
        <v>241</v>
      </c>
    </row>
    <row r="706" spans="1:9" ht="14.25" customHeight="1" x14ac:dyDescent="0.3">
      <c r="A706" s="7" t="s">
        <v>3787</v>
      </c>
      <c r="B706" s="7">
        <v>1996</v>
      </c>
      <c r="C706" s="7" t="s">
        <v>59</v>
      </c>
      <c r="D706" s="7">
        <v>28</v>
      </c>
      <c r="E706" s="7">
        <v>0</v>
      </c>
      <c r="F706" s="7">
        <v>6061.8</v>
      </c>
      <c r="G706" s="7" t="s">
        <v>62</v>
      </c>
      <c r="H706" s="7" t="s">
        <v>64</v>
      </c>
      <c r="I706" s="7" t="s">
        <v>119</v>
      </c>
    </row>
    <row r="707" spans="1:9" ht="14.25" customHeight="1" x14ac:dyDescent="0.3">
      <c r="A707" s="7" t="s">
        <v>3794</v>
      </c>
      <c r="B707" s="7">
        <v>1994</v>
      </c>
      <c r="C707" s="7" t="s">
        <v>72</v>
      </c>
      <c r="D707" s="7">
        <v>8</v>
      </c>
      <c r="E707" s="7">
        <v>0</v>
      </c>
      <c r="F707" s="7">
        <v>6064.37</v>
      </c>
      <c r="G707" s="7" t="s">
        <v>62</v>
      </c>
      <c r="H707" s="7" t="s">
        <v>62</v>
      </c>
      <c r="I707" s="7" t="s">
        <v>241</v>
      </c>
    </row>
    <row r="708" spans="1:9" ht="14.25" customHeight="1" x14ac:dyDescent="0.3">
      <c r="A708" s="7" t="s">
        <v>3803</v>
      </c>
      <c r="B708" s="7">
        <v>1984</v>
      </c>
      <c r="C708" s="7" t="s">
        <v>93</v>
      </c>
      <c r="D708" s="7">
        <v>21</v>
      </c>
      <c r="E708" s="7">
        <v>1</v>
      </c>
      <c r="F708" s="7">
        <v>6067.13</v>
      </c>
      <c r="G708" s="7" t="s">
        <v>64</v>
      </c>
      <c r="H708" s="7" t="s">
        <v>75</v>
      </c>
      <c r="I708" s="7" t="s">
        <v>979</v>
      </c>
    </row>
    <row r="709" spans="1:9" ht="14.25" customHeight="1" x14ac:dyDescent="0.3">
      <c r="A709" s="7" t="s">
        <v>3812</v>
      </c>
      <c r="B709" s="7">
        <v>1979</v>
      </c>
      <c r="C709" s="7" t="s">
        <v>195</v>
      </c>
      <c r="D709" s="7">
        <v>8</v>
      </c>
      <c r="E709" s="7">
        <v>2</v>
      </c>
      <c r="F709" s="7">
        <v>6074.37</v>
      </c>
      <c r="G709" s="7" t="s">
        <v>62</v>
      </c>
      <c r="H709" s="7" t="s">
        <v>62</v>
      </c>
      <c r="I709" s="7" t="s">
        <v>119</v>
      </c>
    </row>
    <row r="710" spans="1:9" ht="14.25" customHeight="1" x14ac:dyDescent="0.3">
      <c r="A710" s="7" t="s">
        <v>3817</v>
      </c>
      <c r="B710" s="7">
        <v>1984</v>
      </c>
      <c r="C710" s="7" t="s">
        <v>203</v>
      </c>
      <c r="D710" s="7">
        <v>14</v>
      </c>
      <c r="E710" s="7">
        <v>1</v>
      </c>
      <c r="F710" s="7">
        <v>6079.67</v>
      </c>
      <c r="G710" s="7" t="s">
        <v>75</v>
      </c>
      <c r="H710" s="7" t="s">
        <v>75</v>
      </c>
      <c r="I710" s="7" t="s">
        <v>1397</v>
      </c>
    </row>
    <row r="711" spans="1:9" ht="14.25" customHeight="1" x14ac:dyDescent="0.3">
      <c r="A711" s="7" t="s">
        <v>3822</v>
      </c>
      <c r="B711" s="7">
        <v>1984</v>
      </c>
      <c r="C711" s="7" t="s">
        <v>59</v>
      </c>
      <c r="D711" s="7">
        <v>25</v>
      </c>
      <c r="E711" s="7">
        <v>2</v>
      </c>
      <c r="F711" s="7">
        <v>6082.41</v>
      </c>
      <c r="G711" s="7" t="s">
        <v>75</v>
      </c>
      <c r="H711" s="7" t="s">
        <v>62</v>
      </c>
      <c r="I711" s="7" t="s">
        <v>241</v>
      </c>
    </row>
    <row r="712" spans="1:9" ht="14.25" customHeight="1" x14ac:dyDescent="0.3">
      <c r="A712" s="7" t="s">
        <v>3829</v>
      </c>
      <c r="B712" s="7">
        <v>1970</v>
      </c>
      <c r="C712" s="7" t="s">
        <v>83</v>
      </c>
      <c r="D712" s="7">
        <v>9</v>
      </c>
      <c r="E712" s="7">
        <v>0</v>
      </c>
      <c r="F712" s="7">
        <v>6098.38</v>
      </c>
      <c r="G712" s="7" t="s">
        <v>62</v>
      </c>
      <c r="H712" s="7" t="s">
        <v>62</v>
      </c>
      <c r="I712" s="7" t="s">
        <v>66</v>
      </c>
    </row>
    <row r="713" spans="1:9" ht="14.25" customHeight="1" x14ac:dyDescent="0.3">
      <c r="A713" s="7" t="s">
        <v>3835</v>
      </c>
      <c r="B713" s="7">
        <v>1995</v>
      </c>
      <c r="C713" s="7" t="s">
        <v>93</v>
      </c>
      <c r="D713" s="7">
        <v>9</v>
      </c>
      <c r="E713" s="7">
        <v>0</v>
      </c>
      <c r="F713" s="7">
        <v>6111.95</v>
      </c>
      <c r="G713" s="7" t="s">
        <v>62</v>
      </c>
      <c r="H713" s="7" t="s">
        <v>64</v>
      </c>
      <c r="I713" s="7" t="s">
        <v>2757</v>
      </c>
    </row>
    <row r="714" spans="1:9" ht="14.25" customHeight="1" x14ac:dyDescent="0.3">
      <c r="A714" s="7" t="s">
        <v>3841</v>
      </c>
      <c r="B714" s="7">
        <v>1985</v>
      </c>
      <c r="C714" s="7" t="s">
        <v>59</v>
      </c>
      <c r="D714" s="7">
        <v>21</v>
      </c>
      <c r="E714" s="7">
        <v>1</v>
      </c>
      <c r="F714" s="7">
        <v>6112.35</v>
      </c>
      <c r="G714" s="7" t="s">
        <v>62</v>
      </c>
      <c r="H714" s="7" t="s">
        <v>75</v>
      </c>
      <c r="I714" s="7" t="s">
        <v>119</v>
      </c>
    </row>
    <row r="715" spans="1:9" ht="14.25" customHeight="1" x14ac:dyDescent="0.3">
      <c r="A715" s="7" t="s">
        <v>3846</v>
      </c>
      <c r="B715" s="7">
        <v>1991</v>
      </c>
      <c r="C715" s="7" t="s">
        <v>59</v>
      </c>
      <c r="D715" s="7">
        <v>25</v>
      </c>
      <c r="E715" s="7">
        <v>3</v>
      </c>
      <c r="F715" s="7">
        <v>6113.23</v>
      </c>
      <c r="G715" s="7" t="s">
        <v>62</v>
      </c>
      <c r="H715" s="7" t="s">
        <v>62</v>
      </c>
      <c r="I715" s="7" t="s">
        <v>1280</v>
      </c>
    </row>
    <row r="716" spans="1:9" ht="14.25" customHeight="1" x14ac:dyDescent="0.3">
      <c r="A716" s="7" t="s">
        <v>3851</v>
      </c>
      <c r="B716" s="7">
        <v>1983</v>
      </c>
      <c r="C716" s="7" t="s">
        <v>195</v>
      </c>
      <c r="D716" s="7">
        <v>11</v>
      </c>
      <c r="E716" s="7">
        <v>1</v>
      </c>
      <c r="F716" s="7">
        <v>6117.49</v>
      </c>
      <c r="G716" s="7" t="s">
        <v>62</v>
      </c>
      <c r="H716" s="7" t="s">
        <v>64</v>
      </c>
      <c r="I716" s="7" t="s">
        <v>119</v>
      </c>
    </row>
    <row r="717" spans="1:9" ht="14.25" customHeight="1" x14ac:dyDescent="0.3">
      <c r="A717" s="7" t="s">
        <v>3856</v>
      </c>
      <c r="B717" s="7">
        <v>1983</v>
      </c>
      <c r="C717" s="7" t="s">
        <v>72</v>
      </c>
      <c r="D717" s="7">
        <v>16</v>
      </c>
      <c r="E717" s="7">
        <v>1</v>
      </c>
      <c r="F717" s="7">
        <v>6123.57</v>
      </c>
      <c r="G717" s="7" t="s">
        <v>64</v>
      </c>
      <c r="H717" s="7" t="s">
        <v>62</v>
      </c>
      <c r="I717" s="7" t="s">
        <v>119</v>
      </c>
    </row>
    <row r="718" spans="1:9" ht="14.25" customHeight="1" x14ac:dyDescent="0.3">
      <c r="A718" s="7" t="s">
        <v>3861</v>
      </c>
      <c r="B718" s="7">
        <v>1990</v>
      </c>
      <c r="C718" s="7" t="s">
        <v>195</v>
      </c>
      <c r="D718" s="7">
        <v>18</v>
      </c>
      <c r="E718" s="7">
        <v>3</v>
      </c>
      <c r="F718" s="7">
        <v>6128.8</v>
      </c>
      <c r="G718" s="7" t="s">
        <v>62</v>
      </c>
      <c r="H718" s="7" t="s">
        <v>64</v>
      </c>
      <c r="I718" s="7" t="s">
        <v>119</v>
      </c>
    </row>
    <row r="719" spans="1:9" ht="14.25" customHeight="1" x14ac:dyDescent="0.3">
      <c r="A719" s="7" t="s">
        <v>3867</v>
      </c>
      <c r="B719" s="7">
        <v>1969</v>
      </c>
      <c r="C719" s="7" t="s">
        <v>72</v>
      </c>
      <c r="D719" s="7">
        <v>9</v>
      </c>
      <c r="E719" s="7">
        <v>0</v>
      </c>
      <c r="F719" s="7">
        <v>6138.5</v>
      </c>
      <c r="G719" s="7" t="s">
        <v>62</v>
      </c>
      <c r="H719" s="7" t="s">
        <v>62</v>
      </c>
      <c r="I719" s="7" t="s">
        <v>241</v>
      </c>
    </row>
    <row r="720" spans="1:9" ht="14.25" customHeight="1" x14ac:dyDescent="0.3">
      <c r="A720" s="7" t="s">
        <v>3873</v>
      </c>
      <c r="B720" s="7">
        <v>1978</v>
      </c>
      <c r="C720" s="7" t="s">
        <v>93</v>
      </c>
      <c r="D720" s="7">
        <v>5</v>
      </c>
      <c r="E720" s="7">
        <v>2</v>
      </c>
      <c r="F720" s="7">
        <v>6138.58</v>
      </c>
      <c r="G720" s="7" t="s">
        <v>62</v>
      </c>
      <c r="H720" s="7" t="s">
        <v>75</v>
      </c>
      <c r="I720" s="7" t="s">
        <v>66</v>
      </c>
    </row>
    <row r="721" spans="1:9" ht="14.25" customHeight="1" x14ac:dyDescent="0.3">
      <c r="A721" s="7" t="s">
        <v>3878</v>
      </c>
      <c r="B721" s="7">
        <v>1976</v>
      </c>
      <c r="C721" s="7" t="s">
        <v>168</v>
      </c>
      <c r="D721" s="7">
        <v>12</v>
      </c>
      <c r="E721" s="7">
        <v>2</v>
      </c>
      <c r="F721" s="7">
        <v>6139.14</v>
      </c>
      <c r="G721" s="7" t="s">
        <v>62</v>
      </c>
      <c r="H721" s="7" t="s">
        <v>64</v>
      </c>
      <c r="I721" s="7" t="s">
        <v>66</v>
      </c>
    </row>
    <row r="722" spans="1:9" ht="14.25" customHeight="1" x14ac:dyDescent="0.3">
      <c r="A722" s="7" t="s">
        <v>3883</v>
      </c>
      <c r="B722" s="7">
        <v>1970</v>
      </c>
      <c r="C722" s="7" t="s">
        <v>203</v>
      </c>
      <c r="D722" s="7">
        <v>14</v>
      </c>
      <c r="E722" s="7">
        <v>0</v>
      </c>
      <c r="F722" s="7">
        <v>6147.12</v>
      </c>
      <c r="G722" s="7" t="s">
        <v>62</v>
      </c>
      <c r="H722" s="7" t="s">
        <v>64</v>
      </c>
      <c r="I722" s="7" t="s">
        <v>119</v>
      </c>
    </row>
    <row r="723" spans="1:9" ht="14.25" customHeight="1" x14ac:dyDescent="0.3">
      <c r="A723" s="7" t="s">
        <v>3890</v>
      </c>
      <c r="B723" s="7">
        <v>1973</v>
      </c>
      <c r="C723" s="7" t="s">
        <v>72</v>
      </c>
      <c r="D723" s="7">
        <v>6</v>
      </c>
      <c r="E723" s="7">
        <v>0</v>
      </c>
      <c r="F723" s="7">
        <v>6152.05</v>
      </c>
      <c r="G723" s="7" t="s">
        <v>62</v>
      </c>
      <c r="H723" s="7" t="s">
        <v>64</v>
      </c>
      <c r="I723" s="7" t="s">
        <v>66</v>
      </c>
    </row>
    <row r="724" spans="1:9" ht="14.25" customHeight="1" x14ac:dyDescent="0.3">
      <c r="A724" s="7" t="s">
        <v>3896</v>
      </c>
      <c r="B724" s="7">
        <v>1985</v>
      </c>
      <c r="C724" s="7" t="s">
        <v>203</v>
      </c>
      <c r="D724" s="7">
        <v>15</v>
      </c>
      <c r="E724" s="7">
        <v>3</v>
      </c>
      <c r="F724" s="7">
        <v>6159.57</v>
      </c>
      <c r="G724" s="7" t="s">
        <v>62</v>
      </c>
      <c r="H724" s="7" t="s">
        <v>75</v>
      </c>
      <c r="I724" s="7" t="s">
        <v>119</v>
      </c>
    </row>
    <row r="725" spans="1:9" ht="14.25" customHeight="1" x14ac:dyDescent="0.3">
      <c r="A725" s="7" t="s">
        <v>3904</v>
      </c>
      <c r="B725" s="7">
        <v>1984</v>
      </c>
      <c r="C725" s="7" t="s">
        <v>203</v>
      </c>
      <c r="D725" s="7">
        <v>6</v>
      </c>
      <c r="E725" s="7">
        <v>3</v>
      </c>
      <c r="F725" s="7">
        <v>6170.96</v>
      </c>
      <c r="G725" s="7" t="s">
        <v>62</v>
      </c>
      <c r="H725" s="7" t="s">
        <v>75</v>
      </c>
      <c r="I725" s="7" t="s">
        <v>66</v>
      </c>
    </row>
    <row r="726" spans="1:9" ht="14.25" customHeight="1" x14ac:dyDescent="0.3">
      <c r="A726" s="7" t="s">
        <v>3911</v>
      </c>
      <c r="B726" s="7">
        <v>1985</v>
      </c>
      <c r="C726" s="7" t="s">
        <v>195</v>
      </c>
      <c r="D726" s="7">
        <v>9</v>
      </c>
      <c r="E726" s="7">
        <v>3</v>
      </c>
      <c r="F726" s="7">
        <v>6183.32</v>
      </c>
      <c r="G726" s="7" t="s">
        <v>62</v>
      </c>
      <c r="H726" s="7" t="s">
        <v>62</v>
      </c>
      <c r="I726" s="7" t="s">
        <v>119</v>
      </c>
    </row>
    <row r="727" spans="1:9" ht="14.25" customHeight="1" x14ac:dyDescent="0.3">
      <c r="A727" s="7" t="s">
        <v>3918</v>
      </c>
      <c r="B727" s="7">
        <v>1970</v>
      </c>
      <c r="C727" s="7" t="s">
        <v>203</v>
      </c>
      <c r="D727" s="7">
        <v>5</v>
      </c>
      <c r="E727" s="7">
        <v>0</v>
      </c>
      <c r="F727" s="7">
        <v>6183.46</v>
      </c>
      <c r="G727" s="7" t="s">
        <v>62</v>
      </c>
      <c r="H727" s="7" t="s">
        <v>62</v>
      </c>
      <c r="I727" s="7" t="s">
        <v>119</v>
      </c>
    </row>
    <row r="728" spans="1:9" ht="14.25" customHeight="1" x14ac:dyDescent="0.3">
      <c r="A728" s="7" t="s">
        <v>3923</v>
      </c>
      <c r="B728" s="7">
        <v>1988</v>
      </c>
      <c r="C728" s="7" t="s">
        <v>72</v>
      </c>
      <c r="D728" s="7">
        <v>1</v>
      </c>
      <c r="E728" s="7">
        <v>3</v>
      </c>
      <c r="F728" s="7">
        <v>6184.3</v>
      </c>
      <c r="G728" s="7" t="s">
        <v>62</v>
      </c>
      <c r="H728" s="7" t="s">
        <v>64</v>
      </c>
      <c r="I728" s="7" t="s">
        <v>66</v>
      </c>
    </row>
    <row r="729" spans="1:9" ht="14.25" customHeight="1" x14ac:dyDescent="0.3">
      <c r="A729" s="7" t="s">
        <v>3928</v>
      </c>
      <c r="B729" s="7">
        <v>1981</v>
      </c>
      <c r="C729" s="7" t="s">
        <v>72</v>
      </c>
      <c r="D729" s="7">
        <v>22</v>
      </c>
      <c r="E729" s="7">
        <v>0</v>
      </c>
      <c r="F729" s="7">
        <v>6185.32</v>
      </c>
      <c r="G729" s="7" t="s">
        <v>62</v>
      </c>
      <c r="H729" s="7" t="s">
        <v>75</v>
      </c>
      <c r="I729" s="7" t="s">
        <v>66</v>
      </c>
    </row>
    <row r="730" spans="1:9" ht="14.25" customHeight="1" x14ac:dyDescent="0.3">
      <c r="A730" s="7" t="s">
        <v>3934</v>
      </c>
      <c r="B730" s="7">
        <v>1981</v>
      </c>
      <c r="C730" s="7" t="s">
        <v>203</v>
      </c>
      <c r="D730" s="7">
        <v>1</v>
      </c>
      <c r="E730" s="7">
        <v>0</v>
      </c>
      <c r="F730" s="7">
        <v>6186.13</v>
      </c>
      <c r="G730" s="7" t="s">
        <v>62</v>
      </c>
      <c r="H730" s="7" t="s">
        <v>64</v>
      </c>
      <c r="I730" s="7" t="s">
        <v>241</v>
      </c>
    </row>
    <row r="731" spans="1:9" ht="14.25" customHeight="1" x14ac:dyDescent="0.3">
      <c r="A731" s="7" t="s">
        <v>3940</v>
      </c>
      <c r="B731" s="7">
        <v>1988</v>
      </c>
      <c r="C731" s="7" t="s">
        <v>203</v>
      </c>
      <c r="D731" s="7">
        <v>23</v>
      </c>
      <c r="E731" s="7">
        <v>3</v>
      </c>
      <c r="F731" s="7">
        <v>6196.45</v>
      </c>
      <c r="G731" s="7" t="s">
        <v>62</v>
      </c>
      <c r="H731" s="7" t="s">
        <v>75</v>
      </c>
      <c r="I731" s="7" t="s">
        <v>241</v>
      </c>
    </row>
    <row r="732" spans="1:9" ht="14.25" customHeight="1" x14ac:dyDescent="0.3">
      <c r="A732" s="7" t="s">
        <v>3946</v>
      </c>
      <c r="B732" s="7">
        <v>1985</v>
      </c>
      <c r="C732" s="7" t="s">
        <v>59</v>
      </c>
      <c r="D732" s="7">
        <v>22</v>
      </c>
      <c r="E732" s="7">
        <v>2</v>
      </c>
      <c r="F732" s="7">
        <v>6198.75</v>
      </c>
      <c r="G732" s="7" t="s">
        <v>62</v>
      </c>
      <c r="H732" s="7" t="s">
        <v>75</v>
      </c>
      <c r="I732" s="7" t="s">
        <v>119</v>
      </c>
    </row>
    <row r="733" spans="1:9" ht="14.25" customHeight="1" x14ac:dyDescent="0.3">
      <c r="A733" s="7" t="s">
        <v>171</v>
      </c>
      <c r="B733" s="7">
        <v>1985</v>
      </c>
      <c r="C733" s="7" t="s">
        <v>168</v>
      </c>
      <c r="D733" s="7">
        <v>20</v>
      </c>
      <c r="E733" s="7">
        <v>2</v>
      </c>
      <c r="F733" s="7">
        <v>6203.9</v>
      </c>
      <c r="G733" s="7" t="s">
        <v>75</v>
      </c>
      <c r="H733" s="7" t="s">
        <v>62</v>
      </c>
      <c r="I733" s="7" t="s">
        <v>119</v>
      </c>
    </row>
    <row r="734" spans="1:9" ht="14.25" customHeight="1" x14ac:dyDescent="0.3">
      <c r="A734" s="7" t="s">
        <v>3956</v>
      </c>
      <c r="B734" s="7">
        <v>1985</v>
      </c>
      <c r="C734" s="7" t="s">
        <v>93</v>
      </c>
      <c r="D734" s="7">
        <v>22</v>
      </c>
      <c r="E734" s="7">
        <v>2</v>
      </c>
      <c r="F734" s="7">
        <v>6203.9</v>
      </c>
      <c r="G734" s="7" t="s">
        <v>62</v>
      </c>
      <c r="H734" s="7" t="s">
        <v>62</v>
      </c>
      <c r="I734" s="7" t="s">
        <v>119</v>
      </c>
    </row>
    <row r="735" spans="1:9" ht="14.25" customHeight="1" x14ac:dyDescent="0.3">
      <c r="A735" s="7" t="s">
        <v>3961</v>
      </c>
      <c r="B735" s="7">
        <v>1999</v>
      </c>
      <c r="C735" s="7" t="s">
        <v>93</v>
      </c>
      <c r="D735" s="7">
        <v>10</v>
      </c>
      <c r="E735" s="7">
        <v>0</v>
      </c>
      <c r="F735" s="7">
        <v>6207.26</v>
      </c>
      <c r="G735" s="7" t="s">
        <v>62</v>
      </c>
      <c r="H735" s="7" t="s">
        <v>62</v>
      </c>
      <c r="I735" s="7" t="s">
        <v>2757</v>
      </c>
    </row>
    <row r="736" spans="1:9" ht="14.25" customHeight="1" x14ac:dyDescent="0.3">
      <c r="A736" s="7" t="s">
        <v>3966</v>
      </c>
      <c r="B736" s="7">
        <v>1992</v>
      </c>
      <c r="C736" s="7" t="s">
        <v>195</v>
      </c>
      <c r="D736" s="7">
        <v>12</v>
      </c>
      <c r="E736" s="7">
        <v>0</v>
      </c>
      <c r="F736" s="7">
        <v>6208.5</v>
      </c>
      <c r="G736" s="7" t="s">
        <v>62</v>
      </c>
      <c r="H736" s="7" t="s">
        <v>75</v>
      </c>
      <c r="I736" s="7" t="s">
        <v>1525</v>
      </c>
    </row>
    <row r="737" spans="1:9" ht="14.25" customHeight="1" x14ac:dyDescent="0.3">
      <c r="A737" s="7" t="s">
        <v>3973</v>
      </c>
      <c r="B737" s="7">
        <v>1972</v>
      </c>
      <c r="C737" s="7" t="s">
        <v>83</v>
      </c>
      <c r="D737" s="7">
        <v>29</v>
      </c>
      <c r="E737" s="7">
        <v>0</v>
      </c>
      <c r="F737" s="7">
        <v>6219.93</v>
      </c>
      <c r="G737" s="7" t="s">
        <v>62</v>
      </c>
      <c r="H737" s="7" t="s">
        <v>62</v>
      </c>
      <c r="I737" s="7" t="s">
        <v>66</v>
      </c>
    </row>
    <row r="738" spans="1:9" ht="14.25" customHeight="1" x14ac:dyDescent="0.3">
      <c r="A738" s="7" t="s">
        <v>3978</v>
      </c>
      <c r="B738" s="7">
        <v>1978</v>
      </c>
      <c r="C738" s="7" t="s">
        <v>93</v>
      </c>
      <c r="D738" s="7">
        <v>19</v>
      </c>
      <c r="E738" s="7">
        <v>2</v>
      </c>
      <c r="F738" s="7">
        <v>6236.95</v>
      </c>
      <c r="G738" s="7" t="s">
        <v>62</v>
      </c>
      <c r="H738" s="7" t="s">
        <v>62</v>
      </c>
      <c r="I738" s="7" t="s">
        <v>66</v>
      </c>
    </row>
    <row r="739" spans="1:9" ht="14.25" customHeight="1" x14ac:dyDescent="0.3">
      <c r="A739" s="7" t="s">
        <v>3983</v>
      </c>
      <c r="B739" s="7">
        <v>1983</v>
      </c>
      <c r="C739" s="7" t="s">
        <v>195</v>
      </c>
      <c r="D739" s="7">
        <v>11</v>
      </c>
      <c r="E739" s="7">
        <v>1</v>
      </c>
      <c r="F739" s="7">
        <v>6238.3</v>
      </c>
      <c r="G739" s="7" t="s">
        <v>62</v>
      </c>
      <c r="H739" s="7" t="s">
        <v>75</v>
      </c>
      <c r="I739" s="7" t="s">
        <v>241</v>
      </c>
    </row>
    <row r="740" spans="1:9" ht="14.25" customHeight="1" x14ac:dyDescent="0.3">
      <c r="A740" s="7" t="s">
        <v>3984</v>
      </c>
      <c r="B740" s="7">
        <v>1979</v>
      </c>
      <c r="C740" s="7" t="s">
        <v>203</v>
      </c>
      <c r="D740" s="7">
        <v>10</v>
      </c>
      <c r="E740" s="7">
        <v>0</v>
      </c>
      <c r="F740" s="7">
        <v>6250.44</v>
      </c>
      <c r="G740" s="7" t="s">
        <v>62</v>
      </c>
      <c r="H740" s="7" t="s">
        <v>75</v>
      </c>
      <c r="I740" s="7" t="s">
        <v>241</v>
      </c>
    </row>
    <row r="741" spans="1:9" ht="14.25" customHeight="1" x14ac:dyDescent="0.3">
      <c r="A741" s="7" t="s">
        <v>3981</v>
      </c>
      <c r="B741" s="7">
        <v>1972</v>
      </c>
      <c r="C741" s="7" t="s">
        <v>72</v>
      </c>
      <c r="D741" s="7">
        <v>11</v>
      </c>
      <c r="E741" s="7">
        <v>0</v>
      </c>
      <c r="F741" s="7">
        <v>6253.85</v>
      </c>
      <c r="G741" s="7" t="s">
        <v>62</v>
      </c>
      <c r="H741" s="7" t="s">
        <v>62</v>
      </c>
      <c r="I741" s="7" t="s">
        <v>66</v>
      </c>
    </row>
    <row r="742" spans="1:9" ht="14.25" customHeight="1" x14ac:dyDescent="0.3">
      <c r="A742" s="7" t="s">
        <v>3979</v>
      </c>
      <c r="B742" s="7">
        <v>1972</v>
      </c>
      <c r="C742" s="7" t="s">
        <v>93</v>
      </c>
      <c r="D742" s="7">
        <v>8</v>
      </c>
      <c r="E742" s="7">
        <v>0</v>
      </c>
      <c r="F742" s="7">
        <v>6254.13</v>
      </c>
      <c r="G742" s="7" t="s">
        <v>62</v>
      </c>
      <c r="H742" s="7" t="s">
        <v>62</v>
      </c>
      <c r="I742" s="7" t="s">
        <v>119</v>
      </c>
    </row>
    <row r="743" spans="1:9" ht="14.25" customHeight="1" x14ac:dyDescent="0.3">
      <c r="A743" s="7" t="s">
        <v>3976</v>
      </c>
      <c r="B743" s="7">
        <v>1970</v>
      </c>
      <c r="C743" s="7" t="s">
        <v>203</v>
      </c>
      <c r="D743" s="7">
        <v>11</v>
      </c>
      <c r="E743" s="7">
        <v>0</v>
      </c>
      <c r="F743" s="7">
        <v>6255.38</v>
      </c>
      <c r="G743" s="7" t="s">
        <v>62</v>
      </c>
      <c r="H743" s="7" t="s">
        <v>62</v>
      </c>
      <c r="I743" s="7" t="s">
        <v>66</v>
      </c>
    </row>
    <row r="744" spans="1:9" ht="14.25" customHeight="1" x14ac:dyDescent="0.3">
      <c r="A744" s="7" t="s">
        <v>3974</v>
      </c>
      <c r="B744" s="7">
        <v>1995</v>
      </c>
      <c r="C744" s="7" t="s">
        <v>203</v>
      </c>
      <c r="D744" s="7">
        <v>17</v>
      </c>
      <c r="E744" s="7">
        <v>0</v>
      </c>
      <c r="F744" s="7">
        <v>6261.2</v>
      </c>
      <c r="G744" s="7" t="s">
        <v>62</v>
      </c>
      <c r="H744" s="7" t="s">
        <v>75</v>
      </c>
      <c r="I744" s="7" t="s">
        <v>2757</v>
      </c>
    </row>
    <row r="745" spans="1:9" ht="14.25" customHeight="1" x14ac:dyDescent="0.3">
      <c r="A745" s="7" t="s">
        <v>3971</v>
      </c>
      <c r="B745" s="7">
        <v>1984</v>
      </c>
      <c r="C745" s="7" t="s">
        <v>93</v>
      </c>
      <c r="D745" s="7">
        <v>25</v>
      </c>
      <c r="E745" s="7">
        <v>3</v>
      </c>
      <c r="F745" s="7">
        <v>6269.33</v>
      </c>
      <c r="G745" s="7" t="s">
        <v>62</v>
      </c>
      <c r="H745" s="7" t="s">
        <v>75</v>
      </c>
      <c r="I745" s="7" t="s">
        <v>66</v>
      </c>
    </row>
    <row r="746" spans="1:9" ht="14.25" customHeight="1" x14ac:dyDescent="0.3">
      <c r="A746" s="7" t="s">
        <v>3969</v>
      </c>
      <c r="B746" s="7">
        <v>1981</v>
      </c>
      <c r="C746" s="7" t="s">
        <v>83</v>
      </c>
      <c r="D746" s="7">
        <v>30</v>
      </c>
      <c r="E746" s="7">
        <v>1</v>
      </c>
      <c r="F746" s="7">
        <v>6272.48</v>
      </c>
      <c r="G746" s="7" t="s">
        <v>75</v>
      </c>
      <c r="H746" s="7" t="s">
        <v>64</v>
      </c>
      <c r="I746" s="7" t="s">
        <v>66</v>
      </c>
    </row>
    <row r="747" spans="1:9" ht="14.25" customHeight="1" x14ac:dyDescent="0.3">
      <c r="A747" s="7" t="s">
        <v>3967</v>
      </c>
      <c r="B747" s="7">
        <v>1993</v>
      </c>
      <c r="C747" s="7" t="s">
        <v>203</v>
      </c>
      <c r="D747" s="7">
        <v>16</v>
      </c>
      <c r="E747" s="7">
        <v>0</v>
      </c>
      <c r="F747" s="7">
        <v>6276.3</v>
      </c>
      <c r="G747" s="7" t="s">
        <v>62</v>
      </c>
      <c r="H747" s="7" t="s">
        <v>75</v>
      </c>
      <c r="I747" s="7" t="s">
        <v>1108</v>
      </c>
    </row>
    <row r="748" spans="1:9" ht="14.25" customHeight="1" x14ac:dyDescent="0.3">
      <c r="A748" s="7" t="s">
        <v>3964</v>
      </c>
      <c r="B748" s="7">
        <v>1981</v>
      </c>
      <c r="C748" s="7" t="s">
        <v>72</v>
      </c>
      <c r="D748" s="7">
        <v>24</v>
      </c>
      <c r="E748" s="7">
        <v>1</v>
      </c>
      <c r="F748" s="7">
        <v>6282.24</v>
      </c>
      <c r="G748" s="7" t="s">
        <v>62</v>
      </c>
      <c r="H748" s="7" t="s">
        <v>75</v>
      </c>
      <c r="I748" s="7" t="s">
        <v>241</v>
      </c>
    </row>
    <row r="749" spans="1:9" ht="14.25" customHeight="1" x14ac:dyDescent="0.3">
      <c r="A749" s="7" t="s">
        <v>3962</v>
      </c>
      <c r="B749" s="7">
        <v>1981</v>
      </c>
      <c r="C749" s="7" t="s">
        <v>195</v>
      </c>
      <c r="D749" s="7">
        <v>26</v>
      </c>
      <c r="E749" s="7">
        <v>1</v>
      </c>
      <c r="F749" s="7">
        <v>6289.75</v>
      </c>
      <c r="G749" s="7" t="s">
        <v>62</v>
      </c>
      <c r="H749" s="7" t="s">
        <v>64</v>
      </c>
      <c r="I749" s="7" t="s">
        <v>66</v>
      </c>
    </row>
    <row r="750" spans="1:9" ht="14.25" customHeight="1" x14ac:dyDescent="0.3">
      <c r="A750" s="7" t="s">
        <v>3959</v>
      </c>
      <c r="B750" s="7">
        <v>1996</v>
      </c>
      <c r="C750" s="7" t="s">
        <v>59</v>
      </c>
      <c r="D750" s="7">
        <v>4</v>
      </c>
      <c r="E750" s="7">
        <v>0</v>
      </c>
      <c r="F750" s="7">
        <v>6293.63</v>
      </c>
      <c r="G750" s="7" t="s">
        <v>62</v>
      </c>
      <c r="H750" s="7" t="s">
        <v>64</v>
      </c>
      <c r="I750" s="7" t="s">
        <v>1525</v>
      </c>
    </row>
    <row r="751" spans="1:9" ht="14.25" customHeight="1" x14ac:dyDescent="0.3">
      <c r="A751" s="7" t="s">
        <v>3957</v>
      </c>
      <c r="B751" s="7">
        <v>1974</v>
      </c>
      <c r="C751" s="7" t="s">
        <v>93</v>
      </c>
      <c r="D751" s="7">
        <v>17</v>
      </c>
      <c r="E751" s="7">
        <v>0</v>
      </c>
      <c r="F751" s="7">
        <v>6302.23</v>
      </c>
      <c r="G751" s="7" t="s">
        <v>62</v>
      </c>
      <c r="H751" s="7" t="s">
        <v>75</v>
      </c>
      <c r="I751" s="7" t="s">
        <v>66</v>
      </c>
    </row>
    <row r="752" spans="1:9" ht="14.25" customHeight="1" x14ac:dyDescent="0.3">
      <c r="A752" s="7" t="s">
        <v>3954</v>
      </c>
      <c r="B752" s="7">
        <v>1969</v>
      </c>
      <c r="C752" s="7" t="s">
        <v>93</v>
      </c>
      <c r="D752" s="7">
        <v>4</v>
      </c>
      <c r="E752" s="7">
        <v>0</v>
      </c>
      <c r="F752" s="7">
        <v>6305.61</v>
      </c>
      <c r="G752" s="7" t="s">
        <v>62</v>
      </c>
      <c r="H752" s="7" t="s">
        <v>62</v>
      </c>
      <c r="I752" s="7" t="s">
        <v>119</v>
      </c>
    </row>
    <row r="753" spans="1:9" ht="14.25" customHeight="1" x14ac:dyDescent="0.3">
      <c r="A753" s="7" t="s">
        <v>3952</v>
      </c>
      <c r="B753" s="7">
        <v>2004</v>
      </c>
      <c r="C753" s="7" t="s">
        <v>59</v>
      </c>
      <c r="D753" s="7">
        <v>27</v>
      </c>
      <c r="E753" s="7">
        <v>0</v>
      </c>
      <c r="F753" s="7">
        <v>6311.11</v>
      </c>
      <c r="G753" s="7" t="s">
        <v>62</v>
      </c>
      <c r="H753" s="7" t="s">
        <v>62</v>
      </c>
      <c r="I753" s="7" t="s">
        <v>241</v>
      </c>
    </row>
    <row r="754" spans="1:9" ht="14.25" customHeight="1" x14ac:dyDescent="0.3">
      <c r="A754" s="7" t="s">
        <v>3950</v>
      </c>
      <c r="B754" s="7">
        <v>1985</v>
      </c>
      <c r="C754" s="7" t="s">
        <v>72</v>
      </c>
      <c r="D754" s="7">
        <v>19</v>
      </c>
      <c r="E754" s="7">
        <v>2</v>
      </c>
      <c r="F754" s="7">
        <v>6311.95</v>
      </c>
      <c r="G754" s="7" t="s">
        <v>62</v>
      </c>
      <c r="H754" s="7" t="s">
        <v>75</v>
      </c>
      <c r="I754" s="7" t="s">
        <v>241</v>
      </c>
    </row>
    <row r="755" spans="1:9" ht="14.25" customHeight="1" x14ac:dyDescent="0.3">
      <c r="A755" s="7" t="s">
        <v>3948</v>
      </c>
      <c r="B755" s="7">
        <v>1985</v>
      </c>
      <c r="C755" s="7" t="s">
        <v>168</v>
      </c>
      <c r="D755" s="7">
        <v>15</v>
      </c>
      <c r="E755" s="7">
        <v>2</v>
      </c>
      <c r="F755" s="7">
        <v>6313.76</v>
      </c>
      <c r="G755" s="7" t="s">
        <v>62</v>
      </c>
      <c r="H755" s="7" t="s">
        <v>75</v>
      </c>
      <c r="I755" s="7" t="s">
        <v>66</v>
      </c>
    </row>
    <row r="756" spans="1:9" ht="14.25" customHeight="1" x14ac:dyDescent="0.3">
      <c r="A756" s="7" t="s">
        <v>3945</v>
      </c>
      <c r="B756" s="7">
        <v>1990</v>
      </c>
      <c r="C756" s="7" t="s">
        <v>195</v>
      </c>
      <c r="D756" s="7">
        <v>13</v>
      </c>
      <c r="E756" s="7">
        <v>3</v>
      </c>
      <c r="F756" s="7">
        <v>6334.34</v>
      </c>
      <c r="G756" s="7" t="s">
        <v>62</v>
      </c>
      <c r="H756" s="7" t="s">
        <v>62</v>
      </c>
      <c r="I756" s="7" t="s">
        <v>1280</v>
      </c>
    </row>
    <row r="757" spans="1:9" ht="14.25" customHeight="1" x14ac:dyDescent="0.3">
      <c r="A757" s="7" t="s">
        <v>3943</v>
      </c>
      <c r="B757" s="7">
        <v>1986</v>
      </c>
      <c r="C757" s="7" t="s">
        <v>93</v>
      </c>
      <c r="D757" s="7">
        <v>25</v>
      </c>
      <c r="E757" s="7">
        <v>3</v>
      </c>
      <c r="F757" s="7">
        <v>6335.64</v>
      </c>
      <c r="G757" s="7" t="s">
        <v>62</v>
      </c>
      <c r="H757" s="7" t="s">
        <v>62</v>
      </c>
      <c r="I757" s="7" t="s">
        <v>66</v>
      </c>
    </row>
    <row r="758" spans="1:9" ht="14.25" customHeight="1" x14ac:dyDescent="0.3">
      <c r="A758" s="7" t="s">
        <v>3941</v>
      </c>
      <c r="B758" s="7">
        <v>1983</v>
      </c>
      <c r="C758" s="7" t="s">
        <v>203</v>
      </c>
      <c r="D758" s="7">
        <v>21</v>
      </c>
      <c r="E758" s="7">
        <v>2</v>
      </c>
      <c r="F758" s="7">
        <v>6338.08</v>
      </c>
      <c r="G758" s="7" t="s">
        <v>62</v>
      </c>
      <c r="H758" s="7" t="s">
        <v>75</v>
      </c>
      <c r="I758" s="7" t="s">
        <v>66</v>
      </c>
    </row>
    <row r="759" spans="1:9" ht="14.25" customHeight="1" x14ac:dyDescent="0.3">
      <c r="A759" s="7" t="s">
        <v>3938</v>
      </c>
      <c r="B759" s="7">
        <v>1983</v>
      </c>
      <c r="C759" s="7" t="s">
        <v>195</v>
      </c>
      <c r="D759" s="7">
        <v>19</v>
      </c>
      <c r="E759" s="7">
        <v>2</v>
      </c>
      <c r="F759" s="7">
        <v>6356.27</v>
      </c>
      <c r="G759" s="7" t="s">
        <v>64</v>
      </c>
      <c r="H759" s="7" t="s">
        <v>62</v>
      </c>
      <c r="I759" s="7" t="s">
        <v>66</v>
      </c>
    </row>
    <row r="760" spans="1:9" ht="14.25" customHeight="1" x14ac:dyDescent="0.3">
      <c r="A760" s="7" t="s">
        <v>3936</v>
      </c>
      <c r="B760" s="7">
        <v>1980</v>
      </c>
      <c r="C760" s="7" t="s">
        <v>203</v>
      </c>
      <c r="D760" s="7">
        <v>30</v>
      </c>
      <c r="E760" s="7">
        <v>0</v>
      </c>
      <c r="F760" s="7">
        <v>6358.78</v>
      </c>
      <c r="G760" s="7" t="s">
        <v>62</v>
      </c>
      <c r="H760" s="7" t="s">
        <v>75</v>
      </c>
      <c r="I760" s="7" t="s">
        <v>119</v>
      </c>
    </row>
    <row r="761" spans="1:9" ht="14.25" customHeight="1" x14ac:dyDescent="0.3">
      <c r="A761" s="7" t="s">
        <v>3933</v>
      </c>
      <c r="B761" s="7">
        <v>1989</v>
      </c>
      <c r="C761" s="7" t="s">
        <v>83</v>
      </c>
      <c r="D761" s="7">
        <v>24</v>
      </c>
      <c r="E761" s="7">
        <v>3</v>
      </c>
      <c r="F761" s="7">
        <v>6360.99</v>
      </c>
      <c r="G761" s="7" t="s">
        <v>62</v>
      </c>
      <c r="H761" s="7" t="s">
        <v>62</v>
      </c>
      <c r="I761" s="7" t="s">
        <v>119</v>
      </c>
    </row>
    <row r="762" spans="1:9" ht="14.25" customHeight="1" x14ac:dyDescent="0.3">
      <c r="A762" s="7" t="s">
        <v>3931</v>
      </c>
      <c r="B762" s="7">
        <v>1996</v>
      </c>
      <c r="C762" s="7" t="s">
        <v>59</v>
      </c>
      <c r="D762" s="7">
        <v>7</v>
      </c>
      <c r="E762" s="7">
        <v>0</v>
      </c>
      <c r="F762" s="7">
        <v>6361.47</v>
      </c>
      <c r="G762" s="7" t="s">
        <v>62</v>
      </c>
      <c r="H762" s="7" t="s">
        <v>64</v>
      </c>
      <c r="I762" s="7" t="s">
        <v>1525</v>
      </c>
    </row>
    <row r="763" spans="1:9" ht="14.25" customHeight="1" x14ac:dyDescent="0.3">
      <c r="A763" s="7" t="s">
        <v>3929</v>
      </c>
      <c r="B763" s="7">
        <v>1970</v>
      </c>
      <c r="C763" s="7" t="s">
        <v>72</v>
      </c>
      <c r="D763" s="7">
        <v>9</v>
      </c>
      <c r="E763" s="7">
        <v>0</v>
      </c>
      <c r="F763" s="7">
        <v>6367.31</v>
      </c>
      <c r="G763" s="7" t="s">
        <v>62</v>
      </c>
      <c r="H763" s="7" t="s">
        <v>75</v>
      </c>
      <c r="I763" s="7" t="s">
        <v>66</v>
      </c>
    </row>
    <row r="764" spans="1:9" ht="14.25" customHeight="1" x14ac:dyDescent="0.3">
      <c r="A764" s="7" t="s">
        <v>3926</v>
      </c>
      <c r="B764" s="7">
        <v>1984</v>
      </c>
      <c r="C764" s="7" t="s">
        <v>195</v>
      </c>
      <c r="D764" s="7">
        <v>13</v>
      </c>
      <c r="E764" s="7">
        <v>1</v>
      </c>
      <c r="F764" s="7">
        <v>6373.56</v>
      </c>
      <c r="G764" s="7" t="s">
        <v>62</v>
      </c>
      <c r="H764" s="7" t="s">
        <v>75</v>
      </c>
      <c r="I764" s="7" t="s">
        <v>119</v>
      </c>
    </row>
    <row r="765" spans="1:9" ht="14.25" customHeight="1" x14ac:dyDescent="0.3">
      <c r="A765" s="7" t="s">
        <v>3924</v>
      </c>
      <c r="B765" s="7">
        <v>1976</v>
      </c>
      <c r="C765" s="7" t="s">
        <v>72</v>
      </c>
      <c r="D765" s="7">
        <v>18</v>
      </c>
      <c r="E765" s="7">
        <v>2</v>
      </c>
      <c r="F765" s="7">
        <v>6374.16</v>
      </c>
      <c r="G765" s="7" t="s">
        <v>62</v>
      </c>
      <c r="H765" s="7" t="s">
        <v>62</v>
      </c>
      <c r="I765" s="7" t="s">
        <v>66</v>
      </c>
    </row>
    <row r="766" spans="1:9" ht="14.25" customHeight="1" x14ac:dyDescent="0.3">
      <c r="A766" s="7" t="s">
        <v>3921</v>
      </c>
      <c r="B766" s="7">
        <v>1982</v>
      </c>
      <c r="C766" s="7" t="s">
        <v>195</v>
      </c>
      <c r="D766" s="7">
        <v>6</v>
      </c>
      <c r="E766" s="7">
        <v>1</v>
      </c>
      <c r="F766" s="7">
        <v>6389.38</v>
      </c>
      <c r="G766" s="7" t="s">
        <v>75</v>
      </c>
      <c r="H766" s="7" t="s">
        <v>62</v>
      </c>
      <c r="I766" s="7" t="s">
        <v>119</v>
      </c>
    </row>
    <row r="767" spans="1:9" ht="14.25" customHeight="1" x14ac:dyDescent="0.3">
      <c r="A767" s="7" t="s">
        <v>3919</v>
      </c>
      <c r="B767" s="7">
        <v>1997</v>
      </c>
      <c r="C767" s="7" t="s">
        <v>195</v>
      </c>
      <c r="D767" s="7">
        <v>16</v>
      </c>
      <c r="E767" s="7">
        <v>0</v>
      </c>
      <c r="F767" s="7">
        <v>6389.53</v>
      </c>
      <c r="G767" s="7" t="s">
        <v>62</v>
      </c>
      <c r="H767" s="7" t="s">
        <v>62</v>
      </c>
      <c r="I767" s="7" t="s">
        <v>1525</v>
      </c>
    </row>
    <row r="768" spans="1:9" ht="14.25" customHeight="1" x14ac:dyDescent="0.3">
      <c r="A768" s="7" t="s">
        <v>3916</v>
      </c>
      <c r="B768" s="7">
        <v>1982</v>
      </c>
      <c r="C768" s="7" t="s">
        <v>203</v>
      </c>
      <c r="D768" s="7">
        <v>28</v>
      </c>
      <c r="E768" s="7">
        <v>1</v>
      </c>
      <c r="F768" s="7">
        <v>6393.6</v>
      </c>
      <c r="G768" s="7" t="s">
        <v>62</v>
      </c>
      <c r="H768" s="7" t="s">
        <v>75</v>
      </c>
      <c r="I768" s="7" t="s">
        <v>119</v>
      </c>
    </row>
    <row r="769" spans="1:9" ht="14.25" customHeight="1" x14ac:dyDescent="0.3">
      <c r="A769" s="7" t="s">
        <v>3914</v>
      </c>
      <c r="B769" s="7">
        <v>1987</v>
      </c>
      <c r="C769" s="7" t="s">
        <v>93</v>
      </c>
      <c r="D769" s="7">
        <v>9</v>
      </c>
      <c r="E769" s="7">
        <v>2</v>
      </c>
      <c r="F769" s="7">
        <v>6402.29</v>
      </c>
      <c r="G769" s="7" t="s">
        <v>62</v>
      </c>
      <c r="H769" s="7" t="s">
        <v>64</v>
      </c>
      <c r="I769" s="7" t="s">
        <v>1280</v>
      </c>
    </row>
    <row r="770" spans="1:9" ht="14.25" customHeight="1" x14ac:dyDescent="0.3">
      <c r="A770" s="7" t="s">
        <v>3912</v>
      </c>
      <c r="B770" s="7">
        <v>1985</v>
      </c>
      <c r="C770" s="7" t="s">
        <v>168</v>
      </c>
      <c r="D770" s="7">
        <v>10</v>
      </c>
      <c r="E770" s="7">
        <v>2</v>
      </c>
      <c r="F770" s="7">
        <v>6406.41</v>
      </c>
      <c r="G770" s="7" t="s">
        <v>75</v>
      </c>
      <c r="H770" s="7" t="s">
        <v>64</v>
      </c>
      <c r="I770" s="7" t="s">
        <v>1397</v>
      </c>
    </row>
    <row r="771" spans="1:9" ht="14.25" customHeight="1" x14ac:dyDescent="0.3">
      <c r="A771" s="7" t="s">
        <v>3909</v>
      </c>
      <c r="B771" s="7">
        <v>1970</v>
      </c>
      <c r="C771" s="7" t="s">
        <v>195</v>
      </c>
      <c r="D771" s="7">
        <v>20</v>
      </c>
      <c r="E771" s="7">
        <v>0</v>
      </c>
      <c r="F771" s="7">
        <v>6407.05</v>
      </c>
      <c r="G771" s="7" t="s">
        <v>62</v>
      </c>
      <c r="H771" s="7" t="s">
        <v>75</v>
      </c>
      <c r="I771" s="7" t="s">
        <v>66</v>
      </c>
    </row>
    <row r="772" spans="1:9" ht="14.25" customHeight="1" x14ac:dyDescent="0.3">
      <c r="A772" s="7" t="s">
        <v>3907</v>
      </c>
      <c r="B772" s="7">
        <v>1971</v>
      </c>
      <c r="C772" s="7" t="s">
        <v>195</v>
      </c>
      <c r="D772" s="7">
        <v>22</v>
      </c>
      <c r="E772" s="7">
        <v>0</v>
      </c>
      <c r="F772" s="7">
        <v>6412.34</v>
      </c>
      <c r="G772" s="7" t="s">
        <v>62</v>
      </c>
      <c r="H772" s="7" t="s">
        <v>64</v>
      </c>
      <c r="I772" s="7" t="s">
        <v>66</v>
      </c>
    </row>
    <row r="773" spans="1:9" ht="14.25" customHeight="1" x14ac:dyDescent="0.3">
      <c r="A773" s="7" t="s">
        <v>3905</v>
      </c>
      <c r="B773" s="7">
        <v>1987</v>
      </c>
      <c r="C773" s="7" t="s">
        <v>93</v>
      </c>
      <c r="D773" s="7">
        <v>4</v>
      </c>
      <c r="E773" s="7">
        <v>3</v>
      </c>
      <c r="F773" s="7">
        <v>6414.18</v>
      </c>
      <c r="G773" s="7" t="s">
        <v>62</v>
      </c>
      <c r="H773" s="7" t="s">
        <v>62</v>
      </c>
      <c r="I773" s="7" t="s">
        <v>241</v>
      </c>
    </row>
    <row r="774" spans="1:9" ht="14.25" customHeight="1" x14ac:dyDescent="0.3">
      <c r="A774" s="7" t="s">
        <v>3902</v>
      </c>
      <c r="B774" s="7">
        <v>1976</v>
      </c>
      <c r="C774" s="7" t="s">
        <v>168</v>
      </c>
      <c r="D774" s="7">
        <v>30</v>
      </c>
      <c r="E774" s="7">
        <v>2</v>
      </c>
      <c r="F774" s="7">
        <v>6417.28</v>
      </c>
      <c r="G774" s="7" t="s">
        <v>62</v>
      </c>
      <c r="H774" s="7" t="s">
        <v>64</v>
      </c>
      <c r="I774" s="7" t="s">
        <v>66</v>
      </c>
    </row>
    <row r="775" spans="1:9" ht="14.25" customHeight="1" x14ac:dyDescent="0.3">
      <c r="A775" s="7" t="s">
        <v>3900</v>
      </c>
      <c r="B775" s="7">
        <v>1975</v>
      </c>
      <c r="C775" s="7" t="s">
        <v>195</v>
      </c>
      <c r="D775" s="7">
        <v>5</v>
      </c>
      <c r="E775" s="7">
        <v>1</v>
      </c>
      <c r="F775" s="7">
        <v>6423.48</v>
      </c>
      <c r="G775" s="7" t="s">
        <v>62</v>
      </c>
      <c r="H775" s="7" t="s">
        <v>64</v>
      </c>
      <c r="I775" s="7" t="s">
        <v>66</v>
      </c>
    </row>
    <row r="776" spans="1:9" ht="14.25" customHeight="1" x14ac:dyDescent="0.3">
      <c r="A776" s="7" t="s">
        <v>3898</v>
      </c>
      <c r="B776" s="7">
        <v>1985</v>
      </c>
      <c r="C776" s="7" t="s">
        <v>59</v>
      </c>
      <c r="D776" s="7">
        <v>22</v>
      </c>
      <c r="E776" s="7">
        <v>3</v>
      </c>
      <c r="F776" s="7">
        <v>6435.62</v>
      </c>
      <c r="G776" s="7" t="s">
        <v>64</v>
      </c>
      <c r="H776" s="7" t="s">
        <v>62</v>
      </c>
      <c r="I776" s="7" t="s">
        <v>66</v>
      </c>
    </row>
    <row r="777" spans="1:9" ht="14.25" customHeight="1" x14ac:dyDescent="0.3">
      <c r="A777" s="7" t="s">
        <v>3895</v>
      </c>
      <c r="B777" s="7">
        <v>1984</v>
      </c>
      <c r="C777" s="7" t="s">
        <v>195</v>
      </c>
      <c r="D777" s="7">
        <v>26</v>
      </c>
      <c r="E777" s="7">
        <v>2</v>
      </c>
      <c r="F777" s="7">
        <v>6455.86</v>
      </c>
      <c r="G777" s="7" t="s">
        <v>64</v>
      </c>
      <c r="H777" s="7" t="s">
        <v>64</v>
      </c>
      <c r="I777" s="7" t="s">
        <v>119</v>
      </c>
    </row>
    <row r="778" spans="1:9" ht="14.25" customHeight="1" x14ac:dyDescent="0.3">
      <c r="A778" s="7" t="s">
        <v>3893</v>
      </c>
      <c r="B778" s="7">
        <v>1984</v>
      </c>
      <c r="C778" s="7" t="s">
        <v>72</v>
      </c>
      <c r="D778" s="7">
        <v>1</v>
      </c>
      <c r="E778" s="7">
        <v>2</v>
      </c>
      <c r="F778" s="7">
        <v>6457.84</v>
      </c>
      <c r="G778" s="7" t="s">
        <v>62</v>
      </c>
      <c r="H778" s="7" t="s">
        <v>64</v>
      </c>
      <c r="I778" s="7" t="s">
        <v>119</v>
      </c>
    </row>
    <row r="779" spans="1:9" ht="14.25" customHeight="1" x14ac:dyDescent="0.3">
      <c r="A779" s="7" t="s">
        <v>3891</v>
      </c>
      <c r="B779" s="7">
        <v>1981</v>
      </c>
      <c r="C779" s="7" t="s">
        <v>59</v>
      </c>
      <c r="D779" s="7">
        <v>27</v>
      </c>
      <c r="E779" s="7">
        <v>1</v>
      </c>
      <c r="F779" s="7">
        <v>6473.15</v>
      </c>
      <c r="G779" s="7" t="s">
        <v>62</v>
      </c>
      <c r="H779" s="7" t="s">
        <v>62</v>
      </c>
      <c r="I779" s="7" t="s">
        <v>66</v>
      </c>
    </row>
    <row r="780" spans="1:9" ht="14.25" customHeight="1" x14ac:dyDescent="0.3">
      <c r="A780" s="7" t="s">
        <v>3888</v>
      </c>
      <c r="B780" s="7">
        <v>1980</v>
      </c>
      <c r="C780" s="7" t="s">
        <v>83</v>
      </c>
      <c r="D780" s="7">
        <v>8</v>
      </c>
      <c r="E780" s="7">
        <v>0</v>
      </c>
      <c r="F780" s="7">
        <v>6474.01</v>
      </c>
      <c r="G780" s="7" t="s">
        <v>62</v>
      </c>
      <c r="H780" s="7" t="s">
        <v>64</v>
      </c>
      <c r="I780" s="7" t="s">
        <v>241</v>
      </c>
    </row>
    <row r="781" spans="1:9" ht="14.25" customHeight="1" x14ac:dyDescent="0.3">
      <c r="A781" s="7" t="s">
        <v>3886</v>
      </c>
      <c r="B781" s="7">
        <v>1970</v>
      </c>
      <c r="C781" s="7" t="s">
        <v>168</v>
      </c>
      <c r="D781" s="7">
        <v>1</v>
      </c>
      <c r="E781" s="7">
        <v>0</v>
      </c>
      <c r="F781" s="7">
        <v>6481.67</v>
      </c>
      <c r="G781" s="7" t="s">
        <v>62</v>
      </c>
      <c r="H781" s="7" t="s">
        <v>62</v>
      </c>
      <c r="I781" s="7" t="s">
        <v>66</v>
      </c>
    </row>
    <row r="782" spans="1:9" ht="14.25" customHeight="1" x14ac:dyDescent="0.3">
      <c r="A782" s="7" t="s">
        <v>3884</v>
      </c>
      <c r="B782" s="7">
        <v>1982</v>
      </c>
      <c r="C782" s="7" t="s">
        <v>203</v>
      </c>
      <c r="D782" s="7">
        <v>9</v>
      </c>
      <c r="E782" s="7">
        <v>1</v>
      </c>
      <c r="F782" s="7">
        <v>6496.89</v>
      </c>
      <c r="G782" s="7" t="s">
        <v>62</v>
      </c>
      <c r="H782" s="7" t="s">
        <v>64</v>
      </c>
      <c r="I782" s="7" t="s">
        <v>241</v>
      </c>
    </row>
    <row r="783" spans="1:9" ht="14.25" customHeight="1" x14ac:dyDescent="0.3">
      <c r="A783" s="7" t="s">
        <v>3881</v>
      </c>
      <c r="B783" s="7">
        <v>1982</v>
      </c>
      <c r="C783" s="7" t="s">
        <v>195</v>
      </c>
      <c r="D783" s="7">
        <v>28</v>
      </c>
      <c r="E783" s="7">
        <v>1</v>
      </c>
      <c r="F783" s="7">
        <v>6500.24</v>
      </c>
      <c r="G783" s="7" t="s">
        <v>62</v>
      </c>
      <c r="H783" s="7" t="s">
        <v>62</v>
      </c>
      <c r="I783" s="7" t="s">
        <v>66</v>
      </c>
    </row>
    <row r="784" spans="1:9" ht="14.25" customHeight="1" x14ac:dyDescent="0.3">
      <c r="A784" s="7" t="s">
        <v>3879</v>
      </c>
      <c r="B784" s="7">
        <v>1994</v>
      </c>
      <c r="C784" s="7" t="s">
        <v>59</v>
      </c>
      <c r="D784" s="7">
        <v>7</v>
      </c>
      <c r="E784" s="7">
        <v>0</v>
      </c>
      <c r="F784" s="7">
        <v>6512.24</v>
      </c>
      <c r="G784" s="7" t="s">
        <v>62</v>
      </c>
      <c r="H784" s="7" t="s">
        <v>75</v>
      </c>
      <c r="I784" s="7" t="s">
        <v>1525</v>
      </c>
    </row>
    <row r="785" spans="1:9" ht="14.25" customHeight="1" x14ac:dyDescent="0.3">
      <c r="A785" s="7" t="s">
        <v>3876</v>
      </c>
      <c r="B785" s="7">
        <v>1976</v>
      </c>
      <c r="C785" s="7" t="s">
        <v>203</v>
      </c>
      <c r="D785" s="7">
        <v>23</v>
      </c>
      <c r="E785" s="7">
        <v>2</v>
      </c>
      <c r="F785" s="7">
        <v>6529.21</v>
      </c>
      <c r="G785" s="7" t="s">
        <v>62</v>
      </c>
      <c r="H785" s="7" t="s">
        <v>75</v>
      </c>
      <c r="I785" s="7" t="s">
        <v>66</v>
      </c>
    </row>
    <row r="786" spans="1:9" ht="14.25" customHeight="1" x14ac:dyDescent="0.3">
      <c r="A786" s="7" t="s">
        <v>3874</v>
      </c>
      <c r="B786" s="7">
        <v>1982</v>
      </c>
      <c r="C786" s="7" t="s">
        <v>195</v>
      </c>
      <c r="D786" s="7">
        <v>12</v>
      </c>
      <c r="E786" s="7">
        <v>3</v>
      </c>
      <c r="F786" s="7">
        <v>6532.04</v>
      </c>
      <c r="G786" s="7" t="s">
        <v>62</v>
      </c>
      <c r="H786" s="7" t="s">
        <v>75</v>
      </c>
      <c r="I786" s="7" t="s">
        <v>66</v>
      </c>
    </row>
    <row r="787" spans="1:9" ht="14.25" customHeight="1" x14ac:dyDescent="0.3">
      <c r="A787" s="7" t="s">
        <v>3871</v>
      </c>
      <c r="B787" s="7">
        <v>1982</v>
      </c>
      <c r="C787" s="7" t="s">
        <v>203</v>
      </c>
      <c r="D787" s="7">
        <v>2</v>
      </c>
      <c r="E787" s="7">
        <v>3</v>
      </c>
      <c r="F787" s="7">
        <v>6536.68</v>
      </c>
      <c r="G787" s="7" t="s">
        <v>62</v>
      </c>
      <c r="H787" s="7" t="s">
        <v>62</v>
      </c>
      <c r="I787" s="7" t="s">
        <v>119</v>
      </c>
    </row>
    <row r="788" spans="1:9" ht="14.25" customHeight="1" x14ac:dyDescent="0.3">
      <c r="A788" s="7" t="s">
        <v>3869</v>
      </c>
      <c r="B788" s="7">
        <v>1969</v>
      </c>
      <c r="C788" s="7" t="s">
        <v>168</v>
      </c>
      <c r="D788" s="7">
        <v>3</v>
      </c>
      <c r="E788" s="7">
        <v>0</v>
      </c>
      <c r="F788" s="7">
        <v>6546.16</v>
      </c>
      <c r="G788" s="7" t="s">
        <v>62</v>
      </c>
      <c r="H788" s="7" t="s">
        <v>64</v>
      </c>
      <c r="I788" s="7" t="s">
        <v>66</v>
      </c>
    </row>
    <row r="789" spans="1:9" ht="14.25" customHeight="1" x14ac:dyDescent="0.3">
      <c r="A789" s="7" t="s">
        <v>3866</v>
      </c>
      <c r="B789" s="7">
        <v>1986</v>
      </c>
      <c r="C789" s="7" t="s">
        <v>168</v>
      </c>
      <c r="D789" s="7">
        <v>18</v>
      </c>
      <c r="E789" s="7">
        <v>3</v>
      </c>
      <c r="F789" s="7">
        <v>6548.2</v>
      </c>
      <c r="G789" s="7" t="s">
        <v>62</v>
      </c>
      <c r="H789" s="7" t="s">
        <v>64</v>
      </c>
      <c r="I789" s="7" t="s">
        <v>119</v>
      </c>
    </row>
    <row r="790" spans="1:9" ht="14.25" customHeight="1" x14ac:dyDescent="0.3">
      <c r="A790" s="7" t="s">
        <v>3864</v>
      </c>
      <c r="B790" s="7">
        <v>1989</v>
      </c>
      <c r="C790" s="7" t="s">
        <v>195</v>
      </c>
      <c r="D790" s="7">
        <v>6</v>
      </c>
      <c r="E790" s="7">
        <v>3</v>
      </c>
      <c r="F790" s="7">
        <v>6551.75</v>
      </c>
      <c r="G790" s="7" t="s">
        <v>62</v>
      </c>
      <c r="H790" s="7" t="s">
        <v>62</v>
      </c>
      <c r="I790" s="7" t="s">
        <v>1280</v>
      </c>
    </row>
    <row r="791" spans="1:9" ht="14.25" customHeight="1" x14ac:dyDescent="0.3">
      <c r="A791" s="7" t="s">
        <v>3862</v>
      </c>
      <c r="B791" s="7">
        <v>1968</v>
      </c>
      <c r="C791" s="7" t="s">
        <v>168</v>
      </c>
      <c r="D791" s="7">
        <v>11</v>
      </c>
      <c r="E791" s="7">
        <v>0</v>
      </c>
      <c r="F791" s="7">
        <v>6552.01</v>
      </c>
      <c r="G791" s="7" t="s">
        <v>64</v>
      </c>
      <c r="H791" s="7" t="s">
        <v>62</v>
      </c>
      <c r="I791" s="7" t="s">
        <v>66</v>
      </c>
    </row>
    <row r="792" spans="1:9" ht="14.25" customHeight="1" x14ac:dyDescent="0.3">
      <c r="A792" s="7" t="s">
        <v>3859</v>
      </c>
      <c r="B792" s="7">
        <v>1984</v>
      </c>
      <c r="C792" s="7" t="s">
        <v>93</v>
      </c>
      <c r="D792" s="7">
        <v>20</v>
      </c>
      <c r="E792" s="7">
        <v>1</v>
      </c>
      <c r="F792" s="7">
        <v>6555.07</v>
      </c>
      <c r="G792" s="7" t="s">
        <v>62</v>
      </c>
      <c r="H792" s="7" t="s">
        <v>62</v>
      </c>
      <c r="I792" s="7" t="s">
        <v>1280</v>
      </c>
    </row>
    <row r="793" spans="1:9" ht="14.25" customHeight="1" x14ac:dyDescent="0.3">
      <c r="A793" s="7" t="s">
        <v>3857</v>
      </c>
      <c r="B793" s="7">
        <v>1981</v>
      </c>
      <c r="C793" s="7" t="s">
        <v>59</v>
      </c>
      <c r="D793" s="7">
        <v>20</v>
      </c>
      <c r="E793" s="7">
        <v>0</v>
      </c>
      <c r="F793" s="7">
        <v>6571.02</v>
      </c>
      <c r="G793" s="7" t="s">
        <v>62</v>
      </c>
      <c r="H793" s="7" t="s">
        <v>75</v>
      </c>
      <c r="I793" s="7" t="s">
        <v>119</v>
      </c>
    </row>
    <row r="794" spans="1:9" ht="14.25" customHeight="1" x14ac:dyDescent="0.3">
      <c r="A794" s="7" t="s">
        <v>3854</v>
      </c>
      <c r="B794" s="7">
        <v>1984</v>
      </c>
      <c r="C794" s="7" t="s">
        <v>203</v>
      </c>
      <c r="D794" s="7">
        <v>5</v>
      </c>
      <c r="E794" s="7">
        <v>2</v>
      </c>
      <c r="F794" s="7">
        <v>6571.54</v>
      </c>
      <c r="G794" s="7" t="s">
        <v>62</v>
      </c>
      <c r="H794" s="7" t="s">
        <v>64</v>
      </c>
      <c r="I794" s="7" t="s">
        <v>241</v>
      </c>
    </row>
    <row r="795" spans="1:9" ht="14.25" customHeight="1" x14ac:dyDescent="0.3">
      <c r="A795" s="7" t="s">
        <v>3852</v>
      </c>
      <c r="B795" s="7">
        <v>1982</v>
      </c>
      <c r="C795" s="7" t="s">
        <v>72</v>
      </c>
      <c r="D795" s="7">
        <v>22</v>
      </c>
      <c r="E795" s="7">
        <v>2</v>
      </c>
      <c r="F795" s="7">
        <v>6593.51</v>
      </c>
      <c r="G795" s="7" t="s">
        <v>62</v>
      </c>
      <c r="H795" s="7" t="s">
        <v>75</v>
      </c>
      <c r="I795" s="7" t="s">
        <v>66</v>
      </c>
    </row>
    <row r="796" spans="1:9" ht="14.25" customHeight="1" x14ac:dyDescent="0.3">
      <c r="A796" s="7" t="s">
        <v>3849</v>
      </c>
      <c r="B796" s="7">
        <v>1982</v>
      </c>
      <c r="C796" s="7" t="s">
        <v>168</v>
      </c>
      <c r="D796" s="7">
        <v>29</v>
      </c>
      <c r="E796" s="7">
        <v>1</v>
      </c>
      <c r="F796" s="7">
        <v>6600.21</v>
      </c>
      <c r="G796" s="7" t="s">
        <v>64</v>
      </c>
      <c r="H796" s="7" t="s">
        <v>62</v>
      </c>
      <c r="I796" s="7" t="s">
        <v>979</v>
      </c>
    </row>
    <row r="797" spans="1:9" ht="14.25" customHeight="1" x14ac:dyDescent="0.3">
      <c r="A797" s="7" t="s">
        <v>3847</v>
      </c>
      <c r="B797" s="7">
        <v>1982</v>
      </c>
      <c r="C797" s="7" t="s">
        <v>72</v>
      </c>
      <c r="D797" s="7">
        <v>7</v>
      </c>
      <c r="E797" s="7">
        <v>2</v>
      </c>
      <c r="F797" s="7">
        <v>6600.36</v>
      </c>
      <c r="G797" s="7" t="s">
        <v>62</v>
      </c>
      <c r="H797" s="7" t="s">
        <v>64</v>
      </c>
      <c r="I797" s="7" t="s">
        <v>241</v>
      </c>
    </row>
    <row r="798" spans="1:9" ht="14.25" customHeight="1" x14ac:dyDescent="0.3">
      <c r="A798" s="7" t="s">
        <v>3844</v>
      </c>
      <c r="B798" s="7">
        <v>1982</v>
      </c>
      <c r="C798" s="7" t="s">
        <v>195</v>
      </c>
      <c r="D798" s="7">
        <v>28</v>
      </c>
      <c r="E798" s="7">
        <v>1</v>
      </c>
      <c r="F798" s="7">
        <v>6610.11</v>
      </c>
      <c r="G798" s="7" t="s">
        <v>64</v>
      </c>
      <c r="H798" s="7" t="s">
        <v>62</v>
      </c>
      <c r="I798" s="7" t="s">
        <v>964</v>
      </c>
    </row>
    <row r="799" spans="1:9" ht="14.25" customHeight="1" x14ac:dyDescent="0.3">
      <c r="A799" s="7" t="s">
        <v>3842</v>
      </c>
      <c r="B799" s="7">
        <v>1973</v>
      </c>
      <c r="C799" s="7" t="s">
        <v>195</v>
      </c>
      <c r="D799" s="7">
        <v>29</v>
      </c>
      <c r="E799" s="7">
        <v>0</v>
      </c>
      <c r="F799" s="7">
        <v>6630.31</v>
      </c>
      <c r="G799" s="7" t="s">
        <v>62</v>
      </c>
      <c r="H799" s="7" t="s">
        <v>75</v>
      </c>
      <c r="I799" s="7" t="s">
        <v>66</v>
      </c>
    </row>
    <row r="800" spans="1:9" ht="14.25" customHeight="1" x14ac:dyDescent="0.3">
      <c r="A800" s="7" t="s">
        <v>3839</v>
      </c>
      <c r="B800" s="7">
        <v>2003</v>
      </c>
      <c r="C800" s="7" t="s">
        <v>93</v>
      </c>
      <c r="D800" s="7">
        <v>4</v>
      </c>
      <c r="E800" s="7">
        <v>0</v>
      </c>
      <c r="F800" s="7">
        <v>6638.16</v>
      </c>
      <c r="G800" s="7" t="s">
        <v>62</v>
      </c>
      <c r="H800" s="7" t="s">
        <v>75</v>
      </c>
      <c r="I800" s="7" t="s">
        <v>119</v>
      </c>
    </row>
    <row r="801" spans="1:9" ht="14.25" customHeight="1" x14ac:dyDescent="0.3">
      <c r="A801" s="7" t="s">
        <v>3837</v>
      </c>
      <c r="B801" s="7">
        <v>1990</v>
      </c>
      <c r="C801" s="7" t="s">
        <v>83</v>
      </c>
      <c r="D801" s="7">
        <v>6</v>
      </c>
      <c r="E801" s="7">
        <v>3</v>
      </c>
      <c r="F801" s="7">
        <v>6639.3</v>
      </c>
      <c r="G801" s="7" t="s">
        <v>62</v>
      </c>
      <c r="H801" s="7" t="s">
        <v>62</v>
      </c>
      <c r="I801" s="7" t="s">
        <v>1525</v>
      </c>
    </row>
    <row r="802" spans="1:9" ht="14.25" customHeight="1" x14ac:dyDescent="0.3">
      <c r="A802" s="7" t="s">
        <v>3834</v>
      </c>
      <c r="B802" s="7">
        <v>1984</v>
      </c>
      <c r="C802" s="7" t="s">
        <v>168</v>
      </c>
      <c r="D802" s="7">
        <v>8</v>
      </c>
      <c r="E802" s="7">
        <v>2</v>
      </c>
      <c r="F802" s="7">
        <v>6640.54</v>
      </c>
      <c r="G802" s="7" t="s">
        <v>62</v>
      </c>
      <c r="H802" s="7" t="s">
        <v>64</v>
      </c>
      <c r="I802" s="7" t="s">
        <v>972</v>
      </c>
    </row>
    <row r="803" spans="1:9" ht="14.25" customHeight="1" x14ac:dyDescent="0.3">
      <c r="A803" s="7" t="s">
        <v>3832</v>
      </c>
      <c r="B803" s="7">
        <v>1970</v>
      </c>
      <c r="C803" s="7" t="s">
        <v>72</v>
      </c>
      <c r="D803" s="7">
        <v>8</v>
      </c>
      <c r="E803" s="7">
        <v>0</v>
      </c>
      <c r="F803" s="7">
        <v>6651.26</v>
      </c>
      <c r="G803" s="7" t="s">
        <v>62</v>
      </c>
      <c r="H803" s="7" t="s">
        <v>64</v>
      </c>
      <c r="I803" s="7" t="s">
        <v>66</v>
      </c>
    </row>
    <row r="804" spans="1:9" ht="14.25" customHeight="1" x14ac:dyDescent="0.3">
      <c r="A804" s="7" t="s">
        <v>3830</v>
      </c>
      <c r="B804" s="7">
        <v>1984</v>
      </c>
      <c r="C804" s="7" t="s">
        <v>59</v>
      </c>
      <c r="D804" s="7">
        <v>1</v>
      </c>
      <c r="E804" s="7">
        <v>3</v>
      </c>
      <c r="F804" s="7">
        <v>6652.53</v>
      </c>
      <c r="G804" s="7" t="s">
        <v>64</v>
      </c>
      <c r="H804" s="7" t="s">
        <v>62</v>
      </c>
      <c r="I804" s="7" t="s">
        <v>66</v>
      </c>
    </row>
    <row r="805" spans="1:9" ht="14.25" customHeight="1" x14ac:dyDescent="0.3">
      <c r="A805" s="7" t="s">
        <v>3827</v>
      </c>
      <c r="B805" s="7">
        <v>1989</v>
      </c>
      <c r="C805" s="7" t="s">
        <v>72</v>
      </c>
      <c r="D805" s="7">
        <v>19</v>
      </c>
      <c r="E805" s="7">
        <v>5</v>
      </c>
      <c r="F805" s="7">
        <v>6653.79</v>
      </c>
      <c r="G805" s="7" t="s">
        <v>62</v>
      </c>
      <c r="H805" s="7" t="s">
        <v>75</v>
      </c>
      <c r="I805" s="7" t="s">
        <v>66</v>
      </c>
    </row>
    <row r="806" spans="1:9" ht="14.25" customHeight="1" x14ac:dyDescent="0.3">
      <c r="A806" s="7" t="s">
        <v>3825</v>
      </c>
      <c r="B806" s="7">
        <v>1982</v>
      </c>
      <c r="C806" s="7" t="s">
        <v>93</v>
      </c>
      <c r="D806" s="7">
        <v>27</v>
      </c>
      <c r="E806" s="7">
        <v>3</v>
      </c>
      <c r="F806" s="7">
        <v>6664.32</v>
      </c>
      <c r="G806" s="7" t="s">
        <v>62</v>
      </c>
      <c r="H806" s="7" t="s">
        <v>62</v>
      </c>
      <c r="I806" s="7" t="s">
        <v>66</v>
      </c>
    </row>
    <row r="807" spans="1:9" ht="14.25" customHeight="1" x14ac:dyDescent="0.3">
      <c r="A807" s="7" t="s">
        <v>3823</v>
      </c>
      <c r="B807" s="7">
        <v>1981</v>
      </c>
      <c r="C807" s="7" t="s">
        <v>93</v>
      </c>
      <c r="D807" s="7">
        <v>17</v>
      </c>
      <c r="E807" s="7">
        <v>1</v>
      </c>
      <c r="F807" s="7">
        <v>6664.69</v>
      </c>
      <c r="G807" s="7" t="s">
        <v>64</v>
      </c>
      <c r="H807" s="7" t="s">
        <v>75</v>
      </c>
      <c r="I807" s="7" t="s">
        <v>119</v>
      </c>
    </row>
    <row r="808" spans="1:9" ht="14.25" customHeight="1" x14ac:dyDescent="0.3">
      <c r="A808" s="7" t="s">
        <v>3820</v>
      </c>
      <c r="B808" s="7">
        <v>1989</v>
      </c>
      <c r="C808" s="7" t="s">
        <v>203</v>
      </c>
      <c r="D808" s="7">
        <v>20</v>
      </c>
      <c r="E808" s="7">
        <v>5</v>
      </c>
      <c r="F808" s="7">
        <v>6666.24</v>
      </c>
      <c r="G808" s="7" t="s">
        <v>64</v>
      </c>
      <c r="H808" s="7" t="s">
        <v>75</v>
      </c>
      <c r="I808" s="7" t="s">
        <v>241</v>
      </c>
    </row>
    <row r="809" spans="1:9" ht="14.25" customHeight="1" x14ac:dyDescent="0.3">
      <c r="A809" s="7" t="s">
        <v>3818</v>
      </c>
      <c r="B809" s="7">
        <v>1985</v>
      </c>
      <c r="C809" s="7" t="s">
        <v>59</v>
      </c>
      <c r="D809" s="7">
        <v>9</v>
      </c>
      <c r="E809" s="7">
        <v>2</v>
      </c>
      <c r="F809" s="7">
        <v>6686.43</v>
      </c>
      <c r="G809" s="7" t="s">
        <v>62</v>
      </c>
      <c r="H809" s="7" t="s">
        <v>64</v>
      </c>
      <c r="I809" s="7" t="s">
        <v>119</v>
      </c>
    </row>
    <row r="810" spans="1:9" ht="14.25" customHeight="1" x14ac:dyDescent="0.3">
      <c r="A810" s="7" t="s">
        <v>3815</v>
      </c>
      <c r="B810" s="7">
        <v>1968</v>
      </c>
      <c r="C810" s="7" t="s">
        <v>59</v>
      </c>
      <c r="D810" s="7">
        <v>13</v>
      </c>
      <c r="E810" s="7">
        <v>0</v>
      </c>
      <c r="F810" s="7">
        <v>6700.56</v>
      </c>
      <c r="G810" s="7" t="s">
        <v>64</v>
      </c>
      <c r="H810" s="7" t="s">
        <v>75</v>
      </c>
      <c r="I810" s="7" t="s">
        <v>119</v>
      </c>
    </row>
    <row r="811" spans="1:9" ht="14.25" customHeight="1" x14ac:dyDescent="0.3">
      <c r="A811" s="7" t="s">
        <v>3813</v>
      </c>
      <c r="B811" s="7">
        <v>1971</v>
      </c>
      <c r="C811" s="7" t="s">
        <v>168</v>
      </c>
      <c r="D811" s="7">
        <v>12</v>
      </c>
      <c r="E811" s="7">
        <v>0</v>
      </c>
      <c r="F811" s="7">
        <v>6706.47</v>
      </c>
      <c r="G811" s="7" t="s">
        <v>62</v>
      </c>
      <c r="H811" s="7" t="s">
        <v>75</v>
      </c>
      <c r="I811" s="7" t="s">
        <v>66</v>
      </c>
    </row>
    <row r="812" spans="1:9" ht="14.25" customHeight="1" x14ac:dyDescent="0.3">
      <c r="A812" s="7" t="s">
        <v>3810</v>
      </c>
      <c r="B812" s="7">
        <v>1983</v>
      </c>
      <c r="C812" s="7" t="s">
        <v>83</v>
      </c>
      <c r="D812" s="7">
        <v>12</v>
      </c>
      <c r="E812" s="7">
        <v>2</v>
      </c>
      <c r="F812" s="7">
        <v>6710.19</v>
      </c>
      <c r="G812" s="7" t="s">
        <v>64</v>
      </c>
      <c r="H812" s="7" t="s">
        <v>64</v>
      </c>
      <c r="I812" s="7" t="s">
        <v>119</v>
      </c>
    </row>
    <row r="813" spans="1:9" ht="14.25" customHeight="1" x14ac:dyDescent="0.3">
      <c r="A813" s="7" t="s">
        <v>3808</v>
      </c>
      <c r="B813" s="7">
        <v>1994</v>
      </c>
      <c r="C813" s="7" t="s">
        <v>83</v>
      </c>
      <c r="D813" s="7">
        <v>13</v>
      </c>
      <c r="E813" s="7">
        <v>0</v>
      </c>
      <c r="F813" s="7">
        <v>6721.37</v>
      </c>
      <c r="G813" s="7" t="s">
        <v>62</v>
      </c>
      <c r="H813" s="7" t="s">
        <v>75</v>
      </c>
      <c r="I813" s="7" t="s">
        <v>119</v>
      </c>
    </row>
    <row r="814" spans="1:9" ht="14.25" customHeight="1" x14ac:dyDescent="0.3">
      <c r="A814" s="7" t="s">
        <v>3806</v>
      </c>
      <c r="B814" s="7">
        <v>1978</v>
      </c>
      <c r="C814" s="7" t="s">
        <v>203</v>
      </c>
      <c r="D814" s="7">
        <v>21</v>
      </c>
      <c r="E814" s="7">
        <v>2</v>
      </c>
      <c r="F814" s="7">
        <v>6737.98</v>
      </c>
      <c r="G814" s="7" t="s">
        <v>62</v>
      </c>
      <c r="H814" s="7" t="s">
        <v>64</v>
      </c>
      <c r="I814" s="7" t="s">
        <v>66</v>
      </c>
    </row>
    <row r="815" spans="1:9" ht="14.25" customHeight="1" x14ac:dyDescent="0.3">
      <c r="A815" s="7" t="s">
        <v>3804</v>
      </c>
      <c r="B815" s="7">
        <v>1968</v>
      </c>
      <c r="C815" s="7" t="s">
        <v>59</v>
      </c>
      <c r="D815" s="7">
        <v>18</v>
      </c>
      <c r="E815" s="7">
        <v>0</v>
      </c>
      <c r="F815" s="7">
        <v>6738.84</v>
      </c>
      <c r="G815" s="7" t="s">
        <v>64</v>
      </c>
      <c r="H815" s="7" t="s">
        <v>75</v>
      </c>
      <c r="I815" s="7" t="s">
        <v>119</v>
      </c>
    </row>
    <row r="816" spans="1:9" ht="14.25" customHeight="1" x14ac:dyDescent="0.3">
      <c r="A816" s="7" t="s">
        <v>3801</v>
      </c>
      <c r="B816" s="7">
        <v>1986</v>
      </c>
      <c r="C816" s="7" t="s">
        <v>195</v>
      </c>
      <c r="D816" s="7">
        <v>7</v>
      </c>
      <c r="E816" s="7">
        <v>3</v>
      </c>
      <c r="F816" s="7">
        <v>6746.74</v>
      </c>
      <c r="G816" s="7" t="s">
        <v>64</v>
      </c>
      <c r="H816" s="7" t="s">
        <v>62</v>
      </c>
      <c r="I816" s="7" t="s">
        <v>979</v>
      </c>
    </row>
    <row r="817" spans="1:9" ht="14.25" customHeight="1" x14ac:dyDescent="0.3">
      <c r="A817" s="7" t="s">
        <v>3799</v>
      </c>
      <c r="B817" s="7">
        <v>1986</v>
      </c>
      <c r="C817" s="7" t="s">
        <v>83</v>
      </c>
      <c r="D817" s="7">
        <v>5</v>
      </c>
      <c r="E817" s="7">
        <v>3</v>
      </c>
      <c r="F817" s="7">
        <v>6748.59</v>
      </c>
      <c r="G817" s="7" t="s">
        <v>64</v>
      </c>
      <c r="H817" s="7" t="s">
        <v>75</v>
      </c>
      <c r="I817" s="7" t="s">
        <v>979</v>
      </c>
    </row>
    <row r="818" spans="1:9" ht="14.25" customHeight="1" x14ac:dyDescent="0.3">
      <c r="A818" s="7" t="s">
        <v>3797</v>
      </c>
      <c r="B818" s="7">
        <v>1970</v>
      </c>
      <c r="C818" s="7" t="s">
        <v>83</v>
      </c>
      <c r="D818" s="7">
        <v>17</v>
      </c>
      <c r="E818" s="7">
        <v>0</v>
      </c>
      <c r="F818" s="7">
        <v>6749.63</v>
      </c>
      <c r="G818" s="7" t="s">
        <v>62</v>
      </c>
      <c r="H818" s="7" t="s">
        <v>75</v>
      </c>
      <c r="I818" s="7" t="s">
        <v>66</v>
      </c>
    </row>
    <row r="819" spans="1:9" ht="14.25" customHeight="1" x14ac:dyDescent="0.3">
      <c r="A819" s="7" t="s">
        <v>3795</v>
      </c>
      <c r="B819" s="7">
        <v>1966</v>
      </c>
      <c r="C819" s="7" t="s">
        <v>168</v>
      </c>
      <c r="D819" s="7">
        <v>9</v>
      </c>
      <c r="E819" s="7">
        <v>0</v>
      </c>
      <c r="F819" s="7">
        <v>6750.27</v>
      </c>
      <c r="G819" s="7" t="s">
        <v>64</v>
      </c>
      <c r="H819" s="7" t="s">
        <v>62</v>
      </c>
      <c r="I819" s="7" t="s">
        <v>66</v>
      </c>
    </row>
    <row r="820" spans="1:9" ht="14.25" customHeight="1" x14ac:dyDescent="0.3">
      <c r="A820" s="7" t="s">
        <v>3792</v>
      </c>
      <c r="B820" s="7">
        <v>1988</v>
      </c>
      <c r="C820" s="7" t="s">
        <v>203</v>
      </c>
      <c r="D820" s="7">
        <v>10</v>
      </c>
      <c r="E820" s="7">
        <v>3</v>
      </c>
      <c r="F820" s="7">
        <v>6753.04</v>
      </c>
      <c r="G820" s="7" t="s">
        <v>62</v>
      </c>
      <c r="H820" s="7" t="s">
        <v>62</v>
      </c>
      <c r="I820" s="7" t="s">
        <v>1280</v>
      </c>
    </row>
    <row r="821" spans="1:9" ht="14.25" customHeight="1" x14ac:dyDescent="0.3">
      <c r="A821" s="7" t="s">
        <v>3790</v>
      </c>
      <c r="B821" s="7">
        <v>1981</v>
      </c>
      <c r="C821" s="7" t="s">
        <v>93</v>
      </c>
      <c r="D821" s="7">
        <v>21</v>
      </c>
      <c r="E821" s="7">
        <v>1</v>
      </c>
      <c r="F821" s="7">
        <v>6770.19</v>
      </c>
      <c r="G821" s="7" t="s">
        <v>62</v>
      </c>
      <c r="H821" s="7" t="s">
        <v>64</v>
      </c>
      <c r="I821" s="7" t="s">
        <v>66</v>
      </c>
    </row>
    <row r="822" spans="1:9" ht="14.25" customHeight="1" x14ac:dyDescent="0.3">
      <c r="A822" s="7" t="s">
        <v>3788</v>
      </c>
      <c r="B822" s="7">
        <v>1981</v>
      </c>
      <c r="C822" s="7" t="s">
        <v>93</v>
      </c>
      <c r="D822" s="7">
        <v>3</v>
      </c>
      <c r="E822" s="7">
        <v>1</v>
      </c>
      <c r="F822" s="7">
        <v>6775.96</v>
      </c>
      <c r="G822" s="7" t="s">
        <v>62</v>
      </c>
      <c r="H822" s="7" t="s">
        <v>64</v>
      </c>
      <c r="I822" s="7" t="s">
        <v>241</v>
      </c>
    </row>
    <row r="823" spans="1:9" ht="14.25" customHeight="1" x14ac:dyDescent="0.3">
      <c r="A823" s="7" t="s">
        <v>3785</v>
      </c>
      <c r="B823" s="7">
        <v>1981</v>
      </c>
      <c r="C823" s="7" t="s">
        <v>203</v>
      </c>
      <c r="D823" s="7">
        <v>8</v>
      </c>
      <c r="E823" s="7">
        <v>1</v>
      </c>
      <c r="F823" s="7">
        <v>6781.35</v>
      </c>
      <c r="G823" s="7" t="s">
        <v>62</v>
      </c>
      <c r="H823" s="7" t="s">
        <v>75</v>
      </c>
      <c r="I823" s="7" t="s">
        <v>66</v>
      </c>
    </row>
    <row r="824" spans="1:9" ht="14.25" customHeight="1" x14ac:dyDescent="0.3">
      <c r="A824" s="7" t="s">
        <v>3783</v>
      </c>
      <c r="B824" s="7">
        <v>1980</v>
      </c>
      <c r="C824" s="7" t="s">
        <v>72</v>
      </c>
      <c r="D824" s="7">
        <v>23</v>
      </c>
      <c r="E824" s="7">
        <v>2</v>
      </c>
      <c r="F824" s="7">
        <v>6781.52</v>
      </c>
      <c r="G824" s="7" t="s">
        <v>62</v>
      </c>
      <c r="H824" s="7" t="s">
        <v>62</v>
      </c>
      <c r="I824" s="7" t="s">
        <v>66</v>
      </c>
    </row>
    <row r="825" spans="1:9" ht="14.25" customHeight="1" x14ac:dyDescent="0.3">
      <c r="A825" s="7" t="s">
        <v>3781</v>
      </c>
      <c r="B825" s="7">
        <v>1985</v>
      </c>
      <c r="C825" s="7" t="s">
        <v>168</v>
      </c>
      <c r="D825" s="7">
        <v>24</v>
      </c>
      <c r="E825" s="7">
        <v>3</v>
      </c>
      <c r="F825" s="7">
        <v>6796.86</v>
      </c>
      <c r="G825" s="7" t="s">
        <v>64</v>
      </c>
      <c r="H825" s="7" t="s">
        <v>64</v>
      </c>
      <c r="I825" s="7" t="s">
        <v>119</v>
      </c>
    </row>
    <row r="826" spans="1:9" ht="14.25" customHeight="1" x14ac:dyDescent="0.3">
      <c r="A826" s="7" t="s">
        <v>3779</v>
      </c>
      <c r="B826" s="7">
        <v>1991</v>
      </c>
      <c r="C826" s="7" t="s">
        <v>83</v>
      </c>
      <c r="D826" s="7">
        <v>29</v>
      </c>
      <c r="E826" s="7">
        <v>5</v>
      </c>
      <c r="F826" s="7">
        <v>6799.46</v>
      </c>
      <c r="G826" s="7" t="s">
        <v>75</v>
      </c>
      <c r="H826" s="7" t="s">
        <v>62</v>
      </c>
      <c r="I826" s="7" t="s">
        <v>1397</v>
      </c>
    </row>
    <row r="827" spans="1:9" ht="14.25" customHeight="1" x14ac:dyDescent="0.3">
      <c r="A827" s="7" t="s">
        <v>3776</v>
      </c>
      <c r="B827" s="7">
        <v>1975</v>
      </c>
      <c r="C827" s="7" t="s">
        <v>195</v>
      </c>
      <c r="D827" s="7">
        <v>17</v>
      </c>
      <c r="E827" s="7">
        <v>1</v>
      </c>
      <c r="F827" s="7">
        <v>6809.46</v>
      </c>
      <c r="G827" s="7" t="s">
        <v>62</v>
      </c>
      <c r="H827" s="7" t="s">
        <v>75</v>
      </c>
      <c r="I827" s="7" t="s">
        <v>119</v>
      </c>
    </row>
    <row r="828" spans="1:9" ht="14.25" customHeight="1" x14ac:dyDescent="0.3">
      <c r="A828" s="7" t="s">
        <v>3774</v>
      </c>
      <c r="B828" s="7">
        <v>1994</v>
      </c>
      <c r="C828" s="7" t="s">
        <v>59</v>
      </c>
      <c r="D828" s="7">
        <v>8</v>
      </c>
      <c r="E828" s="7">
        <v>0</v>
      </c>
      <c r="F828" s="7">
        <v>6827.69</v>
      </c>
      <c r="G828" s="7" t="s">
        <v>62</v>
      </c>
      <c r="H828" s="7" t="s">
        <v>62</v>
      </c>
      <c r="I828" s="7" t="s">
        <v>1525</v>
      </c>
    </row>
    <row r="829" spans="1:9" ht="14.25" customHeight="1" x14ac:dyDescent="0.3">
      <c r="A829" s="7" t="s">
        <v>3772</v>
      </c>
      <c r="B829" s="7">
        <v>1979</v>
      </c>
      <c r="C829" s="7" t="s">
        <v>59</v>
      </c>
      <c r="D829" s="7">
        <v>15</v>
      </c>
      <c r="E829" s="7">
        <v>0</v>
      </c>
      <c r="F829" s="7">
        <v>6837.37</v>
      </c>
      <c r="G829" s="7" t="s">
        <v>64</v>
      </c>
      <c r="H829" s="7" t="s">
        <v>75</v>
      </c>
      <c r="I829" s="7" t="s">
        <v>979</v>
      </c>
    </row>
    <row r="830" spans="1:9" ht="14.25" customHeight="1" x14ac:dyDescent="0.3">
      <c r="A830" s="7" t="s">
        <v>3769</v>
      </c>
      <c r="B830" s="7">
        <v>2000</v>
      </c>
      <c r="C830" s="7" t="s">
        <v>72</v>
      </c>
      <c r="D830" s="7">
        <v>30</v>
      </c>
      <c r="E830" s="7">
        <v>0</v>
      </c>
      <c r="F830" s="7">
        <v>6842.28</v>
      </c>
      <c r="G830" s="7" t="s">
        <v>62</v>
      </c>
      <c r="H830" s="7" t="s">
        <v>75</v>
      </c>
      <c r="I830" s="7" t="s">
        <v>119</v>
      </c>
    </row>
    <row r="831" spans="1:9" ht="14.25" customHeight="1" x14ac:dyDescent="0.3">
      <c r="A831" s="7" t="s">
        <v>3767</v>
      </c>
      <c r="B831" s="7">
        <v>1977</v>
      </c>
      <c r="C831" s="7" t="s">
        <v>83</v>
      </c>
      <c r="D831" s="7">
        <v>15</v>
      </c>
      <c r="E831" s="7">
        <v>2</v>
      </c>
      <c r="F831" s="7">
        <v>6843.17</v>
      </c>
      <c r="G831" s="7" t="s">
        <v>62</v>
      </c>
      <c r="H831" s="7" t="s">
        <v>75</v>
      </c>
      <c r="I831" s="7" t="s">
        <v>66</v>
      </c>
    </row>
    <row r="832" spans="1:9" ht="14.25" customHeight="1" x14ac:dyDescent="0.3">
      <c r="A832" s="7" t="s">
        <v>3764</v>
      </c>
      <c r="B832" s="7">
        <v>1979</v>
      </c>
      <c r="C832" s="7" t="s">
        <v>72</v>
      </c>
      <c r="D832" s="7">
        <v>4</v>
      </c>
      <c r="E832" s="7">
        <v>1</v>
      </c>
      <c r="F832" s="7">
        <v>6849.03</v>
      </c>
      <c r="G832" s="7" t="s">
        <v>62</v>
      </c>
      <c r="H832" s="7" t="s">
        <v>62</v>
      </c>
      <c r="I832" s="7" t="s">
        <v>241</v>
      </c>
    </row>
    <row r="833" spans="1:9" ht="14.25" customHeight="1" x14ac:dyDescent="0.3">
      <c r="A833" s="7" t="s">
        <v>3762</v>
      </c>
      <c r="B833" s="7">
        <v>1981</v>
      </c>
      <c r="C833" s="7" t="s">
        <v>83</v>
      </c>
      <c r="D833" s="7">
        <v>19</v>
      </c>
      <c r="E833" s="7">
        <v>1</v>
      </c>
      <c r="F833" s="7">
        <v>6858.48</v>
      </c>
      <c r="G833" s="7" t="s">
        <v>62</v>
      </c>
      <c r="H833" s="7" t="s">
        <v>62</v>
      </c>
      <c r="I833" s="7" t="s">
        <v>972</v>
      </c>
    </row>
    <row r="834" spans="1:9" ht="14.25" customHeight="1" x14ac:dyDescent="0.3">
      <c r="A834" s="7" t="s">
        <v>3760</v>
      </c>
      <c r="B834" s="7">
        <v>1978</v>
      </c>
      <c r="C834" s="7" t="s">
        <v>195</v>
      </c>
      <c r="D834" s="7">
        <v>5</v>
      </c>
      <c r="E834" s="7">
        <v>2</v>
      </c>
      <c r="F834" s="7">
        <v>6863.49</v>
      </c>
      <c r="G834" s="7" t="s">
        <v>62</v>
      </c>
      <c r="H834" s="7" t="s">
        <v>75</v>
      </c>
      <c r="I834" s="7" t="s">
        <v>66</v>
      </c>
    </row>
    <row r="835" spans="1:9" ht="14.25" customHeight="1" x14ac:dyDescent="0.3">
      <c r="A835" s="7" t="s">
        <v>3758</v>
      </c>
      <c r="B835" s="7">
        <v>1969</v>
      </c>
      <c r="C835" s="7" t="s">
        <v>203</v>
      </c>
      <c r="D835" s="7">
        <v>23</v>
      </c>
      <c r="E835" s="7">
        <v>0</v>
      </c>
      <c r="F835" s="7">
        <v>6868.39</v>
      </c>
      <c r="G835" s="7" t="s">
        <v>62</v>
      </c>
      <c r="H835" s="7" t="s">
        <v>62</v>
      </c>
      <c r="I835" s="7" t="s">
        <v>66</v>
      </c>
    </row>
    <row r="836" spans="1:9" ht="14.25" customHeight="1" x14ac:dyDescent="0.3">
      <c r="A836" s="7" t="s">
        <v>3755</v>
      </c>
      <c r="B836" s="7">
        <v>1981</v>
      </c>
      <c r="C836" s="7" t="s">
        <v>83</v>
      </c>
      <c r="D836" s="7">
        <v>23</v>
      </c>
      <c r="E836" s="7">
        <v>2</v>
      </c>
      <c r="F836" s="7">
        <v>6875.96</v>
      </c>
      <c r="G836" s="7" t="s">
        <v>62</v>
      </c>
      <c r="H836" s="7" t="s">
        <v>62</v>
      </c>
      <c r="I836" s="7" t="s">
        <v>241</v>
      </c>
    </row>
    <row r="837" spans="1:9" ht="14.25" customHeight="1" x14ac:dyDescent="0.3">
      <c r="A837" s="7" t="s">
        <v>3753</v>
      </c>
      <c r="B837" s="7">
        <v>2004</v>
      </c>
      <c r="C837" s="7" t="s">
        <v>168</v>
      </c>
      <c r="D837" s="7">
        <v>24</v>
      </c>
      <c r="E837" s="7">
        <v>0</v>
      </c>
      <c r="F837" s="7">
        <v>6876.53</v>
      </c>
      <c r="G837" s="7" t="s">
        <v>62</v>
      </c>
      <c r="H837" s="7" t="s">
        <v>75</v>
      </c>
      <c r="I837" s="7" t="s">
        <v>119</v>
      </c>
    </row>
    <row r="838" spans="1:9" ht="14.25" customHeight="1" x14ac:dyDescent="0.3">
      <c r="A838" s="7" t="s">
        <v>3751</v>
      </c>
      <c r="B838" s="7">
        <v>1985</v>
      </c>
      <c r="C838" s="7" t="s">
        <v>93</v>
      </c>
      <c r="D838" s="7">
        <v>10</v>
      </c>
      <c r="E838" s="7">
        <v>2</v>
      </c>
      <c r="F838" s="7">
        <v>6877.98</v>
      </c>
      <c r="G838" s="7" t="s">
        <v>62</v>
      </c>
      <c r="H838" s="7" t="s">
        <v>75</v>
      </c>
      <c r="I838" s="7" t="s">
        <v>1280</v>
      </c>
    </row>
    <row r="839" spans="1:9" ht="14.25" customHeight="1" x14ac:dyDescent="0.3">
      <c r="A839" s="7" t="s">
        <v>3748</v>
      </c>
      <c r="B839" s="7">
        <v>1989</v>
      </c>
      <c r="C839" s="7" t="s">
        <v>168</v>
      </c>
      <c r="D839" s="7">
        <v>21</v>
      </c>
      <c r="E839" s="7">
        <v>3</v>
      </c>
      <c r="F839" s="7">
        <v>6895.19</v>
      </c>
      <c r="G839" s="7" t="s">
        <v>62</v>
      </c>
      <c r="H839" s="7" t="s">
        <v>64</v>
      </c>
      <c r="I839" s="7" t="s">
        <v>1280</v>
      </c>
    </row>
    <row r="840" spans="1:9" ht="14.25" customHeight="1" x14ac:dyDescent="0.3">
      <c r="A840" s="7" t="s">
        <v>3746</v>
      </c>
      <c r="B840" s="7">
        <v>1984</v>
      </c>
      <c r="C840" s="7" t="s">
        <v>93</v>
      </c>
      <c r="D840" s="7">
        <v>5</v>
      </c>
      <c r="E840" s="7">
        <v>2</v>
      </c>
      <c r="F840" s="7">
        <v>6933.24</v>
      </c>
      <c r="G840" s="7" t="s">
        <v>62</v>
      </c>
      <c r="H840" s="7" t="s">
        <v>64</v>
      </c>
      <c r="I840" s="7" t="s">
        <v>119</v>
      </c>
    </row>
    <row r="841" spans="1:9" ht="14.25" customHeight="1" x14ac:dyDescent="0.3">
      <c r="A841" s="7" t="s">
        <v>3744</v>
      </c>
      <c r="B841" s="7">
        <v>1978</v>
      </c>
      <c r="C841" s="7" t="s">
        <v>72</v>
      </c>
      <c r="D841" s="7">
        <v>29</v>
      </c>
      <c r="E841" s="7">
        <v>2</v>
      </c>
      <c r="F841" s="7">
        <v>6938.11</v>
      </c>
      <c r="G841" s="7" t="s">
        <v>62</v>
      </c>
      <c r="H841" s="7" t="s">
        <v>62</v>
      </c>
      <c r="I841" s="7" t="s">
        <v>66</v>
      </c>
    </row>
    <row r="842" spans="1:9" ht="14.25" customHeight="1" x14ac:dyDescent="0.3">
      <c r="A842" s="7" t="s">
        <v>3742</v>
      </c>
      <c r="B842" s="7">
        <v>1980</v>
      </c>
      <c r="C842" s="7" t="s">
        <v>195</v>
      </c>
      <c r="D842" s="7">
        <v>30</v>
      </c>
      <c r="E842" s="7">
        <v>1</v>
      </c>
      <c r="F842" s="7">
        <v>6940.91</v>
      </c>
      <c r="G842" s="7" t="s">
        <v>62</v>
      </c>
      <c r="H842" s="7" t="s">
        <v>62</v>
      </c>
      <c r="I842" s="7" t="s">
        <v>119</v>
      </c>
    </row>
    <row r="843" spans="1:9" ht="14.25" customHeight="1" x14ac:dyDescent="0.3">
      <c r="A843" s="7" t="s">
        <v>3739</v>
      </c>
      <c r="B843" s="7">
        <v>1980</v>
      </c>
      <c r="C843" s="7" t="s">
        <v>203</v>
      </c>
      <c r="D843" s="7">
        <v>5</v>
      </c>
      <c r="E843" s="7">
        <v>2</v>
      </c>
      <c r="F843" s="7">
        <v>6940.94</v>
      </c>
      <c r="G843" s="7" t="s">
        <v>62</v>
      </c>
      <c r="H843" s="7" t="s">
        <v>64</v>
      </c>
      <c r="I843" s="7" t="s">
        <v>66</v>
      </c>
    </row>
    <row r="844" spans="1:9" ht="14.25" customHeight="1" x14ac:dyDescent="0.3">
      <c r="A844" s="7" t="s">
        <v>3737</v>
      </c>
      <c r="B844" s="7">
        <v>1978</v>
      </c>
      <c r="C844" s="7" t="s">
        <v>168</v>
      </c>
      <c r="D844" s="7">
        <v>15</v>
      </c>
      <c r="E844" s="7">
        <v>0</v>
      </c>
      <c r="F844" s="7">
        <v>6948.7</v>
      </c>
      <c r="G844" s="7" t="s">
        <v>75</v>
      </c>
      <c r="H844" s="7" t="s">
        <v>62</v>
      </c>
      <c r="I844" s="7" t="s">
        <v>119</v>
      </c>
    </row>
    <row r="845" spans="1:9" ht="14.25" customHeight="1" x14ac:dyDescent="0.3">
      <c r="A845" s="7" t="s">
        <v>3735</v>
      </c>
      <c r="B845" s="7">
        <v>1980</v>
      </c>
      <c r="C845" s="7" t="s">
        <v>195</v>
      </c>
      <c r="D845" s="7">
        <v>18</v>
      </c>
      <c r="E845" s="7">
        <v>2</v>
      </c>
      <c r="F845" s="7">
        <v>6951.12</v>
      </c>
      <c r="G845" s="7" t="s">
        <v>62</v>
      </c>
      <c r="H845" s="7" t="s">
        <v>62</v>
      </c>
      <c r="I845" s="7" t="s">
        <v>66</v>
      </c>
    </row>
    <row r="846" spans="1:9" ht="14.25" customHeight="1" x14ac:dyDescent="0.3">
      <c r="A846" s="7" t="s">
        <v>3732</v>
      </c>
      <c r="B846" s="7">
        <v>1975</v>
      </c>
      <c r="C846" s="7" t="s">
        <v>83</v>
      </c>
      <c r="D846" s="7">
        <v>3</v>
      </c>
      <c r="E846" s="7">
        <v>1</v>
      </c>
      <c r="F846" s="7">
        <v>6965.21</v>
      </c>
      <c r="G846" s="7" t="s">
        <v>62</v>
      </c>
      <c r="H846" s="7" t="s">
        <v>64</v>
      </c>
      <c r="I846" s="7" t="s">
        <v>66</v>
      </c>
    </row>
    <row r="847" spans="1:9" ht="14.25" customHeight="1" x14ac:dyDescent="0.3">
      <c r="A847" s="7" t="s">
        <v>3730</v>
      </c>
      <c r="B847" s="7">
        <v>1985</v>
      </c>
      <c r="C847" s="7" t="s">
        <v>168</v>
      </c>
      <c r="D847" s="7">
        <v>10</v>
      </c>
      <c r="E847" s="7">
        <v>3</v>
      </c>
      <c r="F847" s="7">
        <v>6985.51</v>
      </c>
      <c r="G847" s="7" t="s">
        <v>62</v>
      </c>
      <c r="H847" s="7" t="s">
        <v>62</v>
      </c>
      <c r="I847" s="7" t="s">
        <v>972</v>
      </c>
    </row>
    <row r="848" spans="1:9" ht="14.25" customHeight="1" x14ac:dyDescent="0.3">
      <c r="A848" s="7" t="s">
        <v>3728</v>
      </c>
      <c r="B848" s="7">
        <v>1982</v>
      </c>
      <c r="C848" s="7" t="s">
        <v>203</v>
      </c>
      <c r="D848" s="7">
        <v>18</v>
      </c>
      <c r="E848" s="7">
        <v>2</v>
      </c>
      <c r="F848" s="7">
        <v>6986.7</v>
      </c>
      <c r="G848" s="7" t="s">
        <v>64</v>
      </c>
      <c r="H848" s="7" t="s">
        <v>75</v>
      </c>
      <c r="I848" s="7" t="s">
        <v>119</v>
      </c>
    </row>
    <row r="849" spans="1:9" ht="14.25" customHeight="1" x14ac:dyDescent="0.3">
      <c r="A849" s="7" t="s">
        <v>3726</v>
      </c>
      <c r="B849" s="7">
        <v>1982</v>
      </c>
      <c r="C849" s="7" t="s">
        <v>93</v>
      </c>
      <c r="D849" s="7">
        <v>1</v>
      </c>
      <c r="E849" s="7">
        <v>3</v>
      </c>
      <c r="F849" s="7">
        <v>6989.95</v>
      </c>
      <c r="G849" s="7" t="s">
        <v>62</v>
      </c>
      <c r="H849" s="7" t="s">
        <v>75</v>
      </c>
      <c r="I849" s="7" t="s">
        <v>66</v>
      </c>
    </row>
    <row r="850" spans="1:9" ht="14.25" customHeight="1" x14ac:dyDescent="0.3">
      <c r="A850" s="7" t="s">
        <v>3723</v>
      </c>
      <c r="B850" s="7">
        <v>1969</v>
      </c>
      <c r="C850" s="7" t="s">
        <v>59</v>
      </c>
      <c r="D850" s="7">
        <v>6</v>
      </c>
      <c r="E850" s="7">
        <v>0</v>
      </c>
      <c r="F850" s="7">
        <v>7003.1</v>
      </c>
      <c r="G850" s="7" t="s">
        <v>62</v>
      </c>
      <c r="H850" s="7" t="s">
        <v>64</v>
      </c>
      <c r="I850" s="7" t="s">
        <v>66</v>
      </c>
    </row>
    <row r="851" spans="1:9" ht="14.25" customHeight="1" x14ac:dyDescent="0.3">
      <c r="A851" s="7" t="s">
        <v>3721</v>
      </c>
      <c r="B851" s="7">
        <v>1978</v>
      </c>
      <c r="C851" s="7" t="s">
        <v>83</v>
      </c>
      <c r="D851" s="7">
        <v>2</v>
      </c>
      <c r="E851" s="7">
        <v>2</v>
      </c>
      <c r="F851" s="7">
        <v>7033.08</v>
      </c>
      <c r="G851" s="7" t="s">
        <v>62</v>
      </c>
      <c r="H851" s="7" t="s">
        <v>62</v>
      </c>
      <c r="I851" s="7" t="s">
        <v>66</v>
      </c>
    </row>
    <row r="852" spans="1:9" ht="14.25" customHeight="1" x14ac:dyDescent="0.3">
      <c r="A852" s="7" t="s">
        <v>3719</v>
      </c>
      <c r="B852" s="7">
        <v>1995</v>
      </c>
      <c r="C852" s="7" t="s">
        <v>203</v>
      </c>
      <c r="D852" s="7">
        <v>29</v>
      </c>
      <c r="E852" s="7">
        <v>0</v>
      </c>
      <c r="F852" s="7">
        <v>7042.11</v>
      </c>
      <c r="G852" s="7" t="s">
        <v>62</v>
      </c>
      <c r="H852" s="7" t="s">
        <v>64</v>
      </c>
      <c r="I852" s="7" t="s">
        <v>119</v>
      </c>
    </row>
    <row r="853" spans="1:9" ht="14.25" customHeight="1" x14ac:dyDescent="0.3">
      <c r="A853" s="7" t="s">
        <v>3716</v>
      </c>
      <c r="B853" s="7">
        <v>1980</v>
      </c>
      <c r="C853" s="7" t="s">
        <v>59</v>
      </c>
      <c r="D853" s="7">
        <v>26</v>
      </c>
      <c r="E853" s="7">
        <v>1</v>
      </c>
      <c r="F853" s="7">
        <v>7045.5</v>
      </c>
      <c r="G853" s="7" t="s">
        <v>62</v>
      </c>
      <c r="H853" s="7" t="s">
        <v>75</v>
      </c>
      <c r="I853" s="7" t="s">
        <v>241</v>
      </c>
    </row>
    <row r="854" spans="1:9" ht="14.25" customHeight="1" x14ac:dyDescent="0.3">
      <c r="A854" s="7" t="s">
        <v>3714</v>
      </c>
      <c r="B854" s="7">
        <v>1980</v>
      </c>
      <c r="C854" s="7" t="s">
        <v>203</v>
      </c>
      <c r="D854" s="7">
        <v>22</v>
      </c>
      <c r="E854" s="7">
        <v>1</v>
      </c>
      <c r="F854" s="7">
        <v>7046.72</v>
      </c>
      <c r="G854" s="7" t="s">
        <v>62</v>
      </c>
      <c r="H854" s="7" t="s">
        <v>64</v>
      </c>
      <c r="I854" s="7" t="s">
        <v>66</v>
      </c>
    </row>
    <row r="855" spans="1:9" ht="14.25" customHeight="1" x14ac:dyDescent="0.3">
      <c r="A855" s="7" t="s">
        <v>3712</v>
      </c>
      <c r="B855" s="7">
        <v>1980</v>
      </c>
      <c r="C855" s="7" t="s">
        <v>59</v>
      </c>
      <c r="D855" s="7">
        <v>21</v>
      </c>
      <c r="E855" s="7">
        <v>0</v>
      </c>
      <c r="F855" s="7">
        <v>7050.02</v>
      </c>
      <c r="G855" s="7" t="s">
        <v>62</v>
      </c>
      <c r="H855" s="7" t="s">
        <v>75</v>
      </c>
      <c r="I855" s="7" t="s">
        <v>1280</v>
      </c>
    </row>
    <row r="856" spans="1:9" ht="14.25" customHeight="1" x14ac:dyDescent="0.3">
      <c r="A856" s="7" t="s">
        <v>3709</v>
      </c>
      <c r="B856" s="7">
        <v>1980</v>
      </c>
      <c r="C856" s="7" t="s">
        <v>83</v>
      </c>
      <c r="D856" s="7">
        <v>28</v>
      </c>
      <c r="E856" s="7">
        <v>1</v>
      </c>
      <c r="F856" s="7">
        <v>7050.64</v>
      </c>
      <c r="G856" s="7" t="s">
        <v>62</v>
      </c>
      <c r="H856" s="7" t="s">
        <v>64</v>
      </c>
      <c r="I856" s="7" t="s">
        <v>241</v>
      </c>
    </row>
    <row r="857" spans="1:9" ht="14.25" customHeight="1" x14ac:dyDescent="0.3">
      <c r="A857" s="7" t="s">
        <v>3707</v>
      </c>
      <c r="B857" s="7">
        <v>1978</v>
      </c>
      <c r="C857" s="7" t="s">
        <v>83</v>
      </c>
      <c r="D857" s="7">
        <v>24</v>
      </c>
      <c r="E857" s="7">
        <v>2</v>
      </c>
      <c r="F857" s="7">
        <v>7054.41</v>
      </c>
      <c r="G857" s="7" t="s">
        <v>62</v>
      </c>
      <c r="H857" s="7" t="s">
        <v>62</v>
      </c>
      <c r="I857" s="7" t="s">
        <v>66</v>
      </c>
    </row>
    <row r="858" spans="1:9" ht="14.25" customHeight="1" x14ac:dyDescent="0.3">
      <c r="A858" s="7" t="s">
        <v>3704</v>
      </c>
      <c r="B858" s="7">
        <v>1982</v>
      </c>
      <c r="C858" s="7" t="s">
        <v>203</v>
      </c>
      <c r="D858" s="7">
        <v>6</v>
      </c>
      <c r="E858" s="7">
        <v>1</v>
      </c>
      <c r="F858" s="7">
        <v>7077.19</v>
      </c>
      <c r="G858" s="7" t="s">
        <v>62</v>
      </c>
      <c r="H858" s="7" t="s">
        <v>64</v>
      </c>
      <c r="I858" s="7" t="s">
        <v>1280</v>
      </c>
    </row>
    <row r="859" spans="1:9" ht="14.25" customHeight="1" x14ac:dyDescent="0.3">
      <c r="A859" s="7" t="s">
        <v>3702</v>
      </c>
      <c r="B859" s="7">
        <v>1992</v>
      </c>
      <c r="C859" s="7" t="s">
        <v>83</v>
      </c>
      <c r="D859" s="7">
        <v>18</v>
      </c>
      <c r="E859" s="7">
        <v>0</v>
      </c>
      <c r="F859" s="7">
        <v>7096.98</v>
      </c>
      <c r="G859" s="7" t="s">
        <v>62</v>
      </c>
      <c r="H859" s="7" t="s">
        <v>62</v>
      </c>
      <c r="I859" s="7" t="s">
        <v>119</v>
      </c>
    </row>
    <row r="860" spans="1:9" ht="14.25" customHeight="1" x14ac:dyDescent="0.3">
      <c r="A860" s="7" t="s">
        <v>3700</v>
      </c>
      <c r="B860" s="7">
        <v>1987</v>
      </c>
      <c r="C860" s="7" t="s">
        <v>195</v>
      </c>
      <c r="D860" s="7">
        <v>11</v>
      </c>
      <c r="E860" s="7">
        <v>3</v>
      </c>
      <c r="F860" s="7">
        <v>7106.81</v>
      </c>
      <c r="G860" s="7" t="s">
        <v>62</v>
      </c>
      <c r="H860" s="7" t="s">
        <v>75</v>
      </c>
      <c r="I860" s="7" t="s">
        <v>119</v>
      </c>
    </row>
    <row r="861" spans="1:9" ht="14.25" customHeight="1" x14ac:dyDescent="0.3">
      <c r="A861" s="7" t="s">
        <v>3697</v>
      </c>
      <c r="B861" s="7">
        <v>1968</v>
      </c>
      <c r="C861" s="7" t="s">
        <v>83</v>
      </c>
      <c r="D861" s="7">
        <v>29</v>
      </c>
      <c r="E861" s="7">
        <v>0</v>
      </c>
      <c r="F861" s="7">
        <v>7125.25</v>
      </c>
      <c r="G861" s="7" t="s">
        <v>64</v>
      </c>
      <c r="H861" s="7" t="s">
        <v>62</v>
      </c>
      <c r="I861" s="7" t="s">
        <v>66</v>
      </c>
    </row>
    <row r="862" spans="1:9" ht="14.25" customHeight="1" x14ac:dyDescent="0.3">
      <c r="A862" s="7" t="s">
        <v>3695</v>
      </c>
      <c r="B862" s="7">
        <v>1993</v>
      </c>
      <c r="C862" s="7" t="s">
        <v>195</v>
      </c>
      <c r="D862" s="7">
        <v>1</v>
      </c>
      <c r="E862" s="7">
        <v>0</v>
      </c>
      <c r="F862" s="7">
        <v>7128.64</v>
      </c>
      <c r="G862" s="7" t="s">
        <v>62</v>
      </c>
      <c r="H862" s="7" t="s">
        <v>62</v>
      </c>
      <c r="I862" s="7" t="s">
        <v>1525</v>
      </c>
    </row>
    <row r="863" spans="1:9" ht="14.25" customHeight="1" x14ac:dyDescent="0.3">
      <c r="A863" s="7" t="s">
        <v>3692</v>
      </c>
      <c r="B863" s="7">
        <v>1984</v>
      </c>
      <c r="C863" s="7" t="s">
        <v>59</v>
      </c>
      <c r="D863" s="7">
        <v>7</v>
      </c>
      <c r="E863" s="7">
        <v>2</v>
      </c>
      <c r="F863" s="7">
        <v>7133.9</v>
      </c>
      <c r="G863" s="7" t="s">
        <v>62</v>
      </c>
      <c r="H863" s="7" t="s">
        <v>75</v>
      </c>
      <c r="I863" s="7" t="s">
        <v>1280</v>
      </c>
    </row>
    <row r="864" spans="1:9" ht="14.25" customHeight="1" x14ac:dyDescent="0.3">
      <c r="A864" s="7" t="s">
        <v>3690</v>
      </c>
      <c r="B864" s="7">
        <v>1999</v>
      </c>
      <c r="C864" s="7" t="s">
        <v>195</v>
      </c>
      <c r="D864" s="7">
        <v>8</v>
      </c>
      <c r="E864" s="7">
        <v>0</v>
      </c>
      <c r="F864" s="7">
        <v>7144.4</v>
      </c>
      <c r="G864" s="7" t="s">
        <v>62</v>
      </c>
      <c r="H864" s="7" t="s">
        <v>75</v>
      </c>
      <c r="I864" s="7" t="s">
        <v>3267</v>
      </c>
    </row>
    <row r="865" spans="1:9" ht="14.25" customHeight="1" x14ac:dyDescent="0.3">
      <c r="A865" s="7" t="s">
        <v>3687</v>
      </c>
      <c r="B865" s="7">
        <v>1984</v>
      </c>
      <c r="C865" s="7" t="s">
        <v>72</v>
      </c>
      <c r="D865" s="7">
        <v>21</v>
      </c>
      <c r="E865" s="7">
        <v>2</v>
      </c>
      <c r="F865" s="7">
        <v>7144.86</v>
      </c>
      <c r="G865" s="7" t="s">
        <v>62</v>
      </c>
      <c r="H865" s="7" t="s">
        <v>62</v>
      </c>
      <c r="I865" s="7" t="s">
        <v>1280</v>
      </c>
    </row>
    <row r="866" spans="1:9" ht="14.25" customHeight="1" x14ac:dyDescent="0.3">
      <c r="A866" s="7" t="s">
        <v>3685</v>
      </c>
      <c r="B866" s="7">
        <v>1976</v>
      </c>
      <c r="C866" s="7" t="s">
        <v>83</v>
      </c>
      <c r="D866" s="7">
        <v>24</v>
      </c>
      <c r="E866" s="7">
        <v>0</v>
      </c>
      <c r="F866" s="7">
        <v>7147.11</v>
      </c>
      <c r="G866" s="7" t="s">
        <v>64</v>
      </c>
      <c r="H866" s="7" t="s">
        <v>62</v>
      </c>
      <c r="I866" s="7" t="s">
        <v>241</v>
      </c>
    </row>
    <row r="867" spans="1:9" ht="14.25" customHeight="1" x14ac:dyDescent="0.3">
      <c r="A867" s="7" t="s">
        <v>3682</v>
      </c>
      <c r="B867" s="7">
        <v>1978</v>
      </c>
      <c r="C867" s="7" t="s">
        <v>59</v>
      </c>
      <c r="D867" s="7">
        <v>30</v>
      </c>
      <c r="E867" s="7">
        <v>1</v>
      </c>
      <c r="F867" s="7">
        <v>7147.47</v>
      </c>
      <c r="G867" s="7" t="s">
        <v>62</v>
      </c>
      <c r="H867" s="7" t="s">
        <v>64</v>
      </c>
      <c r="I867" s="7" t="s">
        <v>66</v>
      </c>
    </row>
    <row r="868" spans="1:9" ht="14.25" customHeight="1" x14ac:dyDescent="0.3">
      <c r="A868" s="7" t="s">
        <v>3680</v>
      </c>
      <c r="B868" s="7">
        <v>1984</v>
      </c>
      <c r="C868" s="7" t="s">
        <v>83</v>
      </c>
      <c r="D868" s="7">
        <v>29</v>
      </c>
      <c r="E868" s="7">
        <v>3</v>
      </c>
      <c r="F868" s="7">
        <v>7151.09</v>
      </c>
      <c r="G868" s="7" t="s">
        <v>62</v>
      </c>
      <c r="H868" s="7" t="s">
        <v>62</v>
      </c>
      <c r="I868" s="7" t="s">
        <v>241</v>
      </c>
    </row>
    <row r="869" spans="1:9" ht="14.25" customHeight="1" x14ac:dyDescent="0.3">
      <c r="A869" s="7" t="s">
        <v>3677</v>
      </c>
      <c r="B869" s="7">
        <v>1978</v>
      </c>
      <c r="C869" s="7" t="s">
        <v>93</v>
      </c>
      <c r="D869" s="7">
        <v>6</v>
      </c>
      <c r="E869" s="7">
        <v>1</v>
      </c>
      <c r="F869" s="7">
        <v>7152.67</v>
      </c>
      <c r="G869" s="7" t="s">
        <v>64</v>
      </c>
      <c r="H869" s="7" t="s">
        <v>62</v>
      </c>
      <c r="I869" s="7" t="s">
        <v>66</v>
      </c>
    </row>
    <row r="870" spans="1:9" ht="14.25" customHeight="1" x14ac:dyDescent="0.3">
      <c r="A870" s="7" t="s">
        <v>3675</v>
      </c>
      <c r="B870" s="7">
        <v>1981</v>
      </c>
      <c r="C870" s="7" t="s">
        <v>59</v>
      </c>
      <c r="D870" s="7">
        <v>17</v>
      </c>
      <c r="E870" s="7">
        <v>1</v>
      </c>
      <c r="F870" s="7">
        <v>7153.55</v>
      </c>
      <c r="G870" s="7" t="s">
        <v>62</v>
      </c>
      <c r="H870" s="7" t="s">
        <v>75</v>
      </c>
      <c r="I870" s="7" t="s">
        <v>119</v>
      </c>
    </row>
    <row r="871" spans="1:9" ht="14.25" customHeight="1" x14ac:dyDescent="0.3">
      <c r="A871" s="7" t="s">
        <v>3672</v>
      </c>
      <c r="B871" s="7">
        <v>1980</v>
      </c>
      <c r="C871" s="7" t="s">
        <v>83</v>
      </c>
      <c r="D871" s="7">
        <v>22</v>
      </c>
      <c r="E871" s="7">
        <v>2</v>
      </c>
      <c r="F871" s="7">
        <v>7160.09</v>
      </c>
      <c r="G871" s="7" t="s">
        <v>62</v>
      </c>
      <c r="H871" s="7" t="s">
        <v>62</v>
      </c>
      <c r="I871" s="7" t="s">
        <v>241</v>
      </c>
    </row>
    <row r="872" spans="1:9" ht="14.25" customHeight="1" x14ac:dyDescent="0.3">
      <c r="A872" s="7" t="s">
        <v>3670</v>
      </c>
      <c r="B872" s="7">
        <v>1980</v>
      </c>
      <c r="C872" s="7" t="s">
        <v>203</v>
      </c>
      <c r="D872" s="7">
        <v>7</v>
      </c>
      <c r="E872" s="7">
        <v>2</v>
      </c>
      <c r="F872" s="7">
        <v>7160.33</v>
      </c>
      <c r="G872" s="7" t="s">
        <v>62</v>
      </c>
      <c r="H872" s="7" t="s">
        <v>75</v>
      </c>
      <c r="I872" s="7" t="s">
        <v>66</v>
      </c>
    </row>
    <row r="873" spans="1:9" ht="14.25" customHeight="1" x14ac:dyDescent="0.3">
      <c r="A873" s="7" t="s">
        <v>3667</v>
      </c>
      <c r="B873" s="7">
        <v>1980</v>
      </c>
      <c r="C873" s="7" t="s">
        <v>93</v>
      </c>
      <c r="D873" s="7">
        <v>30</v>
      </c>
      <c r="E873" s="7">
        <v>2</v>
      </c>
      <c r="F873" s="7">
        <v>7162.01</v>
      </c>
      <c r="G873" s="7" t="s">
        <v>62</v>
      </c>
      <c r="H873" s="7" t="s">
        <v>64</v>
      </c>
      <c r="I873" s="7" t="s">
        <v>66</v>
      </c>
    </row>
    <row r="874" spans="1:9" ht="14.25" customHeight="1" x14ac:dyDescent="0.3">
      <c r="A874" s="7" t="s">
        <v>3664</v>
      </c>
      <c r="B874" s="7">
        <v>1982</v>
      </c>
      <c r="C874" s="7" t="s">
        <v>195</v>
      </c>
      <c r="D874" s="7">
        <v>16</v>
      </c>
      <c r="E874" s="7">
        <v>2</v>
      </c>
      <c r="F874" s="7">
        <v>7173.36</v>
      </c>
      <c r="G874" s="7" t="s">
        <v>64</v>
      </c>
      <c r="H874" s="7" t="s">
        <v>62</v>
      </c>
      <c r="I874" s="7" t="s">
        <v>979</v>
      </c>
    </row>
    <row r="875" spans="1:9" ht="14.25" customHeight="1" x14ac:dyDescent="0.3">
      <c r="A875" s="7" t="s">
        <v>3662</v>
      </c>
      <c r="B875" s="7">
        <v>1975</v>
      </c>
      <c r="C875" s="7" t="s">
        <v>59</v>
      </c>
      <c r="D875" s="7">
        <v>19</v>
      </c>
      <c r="E875" s="7">
        <v>1</v>
      </c>
      <c r="F875" s="7">
        <v>7175.51</v>
      </c>
      <c r="G875" s="7" t="s">
        <v>62</v>
      </c>
      <c r="H875" s="7" t="s">
        <v>64</v>
      </c>
      <c r="I875" s="7" t="s">
        <v>66</v>
      </c>
    </row>
    <row r="876" spans="1:9" ht="14.25" customHeight="1" x14ac:dyDescent="0.3">
      <c r="A876" s="7" t="s">
        <v>3659</v>
      </c>
      <c r="B876" s="7">
        <v>1968</v>
      </c>
      <c r="C876" s="7" t="s">
        <v>195</v>
      </c>
      <c r="D876" s="7">
        <v>26</v>
      </c>
      <c r="E876" s="7">
        <v>0</v>
      </c>
      <c r="F876" s="7">
        <v>7179.52</v>
      </c>
      <c r="G876" s="7" t="s">
        <v>64</v>
      </c>
      <c r="H876" s="7" t="s">
        <v>64</v>
      </c>
      <c r="I876" s="7" t="s">
        <v>66</v>
      </c>
    </row>
    <row r="877" spans="1:9" ht="14.25" customHeight="1" x14ac:dyDescent="0.3">
      <c r="A877" s="7" t="s">
        <v>3657</v>
      </c>
      <c r="B877" s="7">
        <v>1982</v>
      </c>
      <c r="C877" s="7" t="s">
        <v>93</v>
      </c>
      <c r="D877" s="7">
        <v>14</v>
      </c>
      <c r="E877" s="7">
        <v>3</v>
      </c>
      <c r="F877" s="7">
        <v>7196.87</v>
      </c>
      <c r="G877" s="7" t="s">
        <v>64</v>
      </c>
      <c r="H877" s="7" t="s">
        <v>62</v>
      </c>
      <c r="I877" s="7" t="s">
        <v>241</v>
      </c>
    </row>
    <row r="878" spans="1:9" ht="14.25" customHeight="1" x14ac:dyDescent="0.3">
      <c r="A878" s="7" t="s">
        <v>3654</v>
      </c>
      <c r="B878" s="7">
        <v>1983</v>
      </c>
      <c r="C878" s="7" t="s">
        <v>195</v>
      </c>
      <c r="D878" s="7">
        <v>11</v>
      </c>
      <c r="E878" s="7">
        <v>2</v>
      </c>
      <c r="F878" s="7">
        <v>7201.7</v>
      </c>
      <c r="G878" s="7" t="s">
        <v>62</v>
      </c>
      <c r="H878" s="7" t="s">
        <v>64</v>
      </c>
      <c r="I878" s="7" t="s">
        <v>119</v>
      </c>
    </row>
    <row r="879" spans="1:9" ht="14.25" customHeight="1" x14ac:dyDescent="0.3">
      <c r="A879" s="7" t="s">
        <v>3651</v>
      </c>
      <c r="B879" s="7">
        <v>1983</v>
      </c>
      <c r="C879" s="7" t="s">
        <v>72</v>
      </c>
      <c r="D879" s="7">
        <v>21</v>
      </c>
      <c r="E879" s="7">
        <v>2</v>
      </c>
      <c r="F879" s="7">
        <v>7209.49</v>
      </c>
      <c r="G879" s="7" t="s">
        <v>62</v>
      </c>
      <c r="H879" s="7" t="s">
        <v>64</v>
      </c>
      <c r="I879" s="7" t="s">
        <v>119</v>
      </c>
    </row>
    <row r="880" spans="1:9" ht="14.25" customHeight="1" x14ac:dyDescent="0.3">
      <c r="A880" s="7" t="s">
        <v>3648</v>
      </c>
      <c r="B880" s="7">
        <v>1991</v>
      </c>
      <c r="C880" s="7" t="s">
        <v>83</v>
      </c>
      <c r="D880" s="7">
        <v>28</v>
      </c>
      <c r="E880" s="7">
        <v>3</v>
      </c>
      <c r="F880" s="7">
        <v>7220.25</v>
      </c>
      <c r="G880" s="7" t="s">
        <v>62</v>
      </c>
      <c r="H880" s="7" t="s">
        <v>62</v>
      </c>
      <c r="I880" s="7" t="s">
        <v>1525</v>
      </c>
    </row>
    <row r="881" spans="1:9" ht="14.25" customHeight="1" x14ac:dyDescent="0.3">
      <c r="A881" s="7" t="s">
        <v>3646</v>
      </c>
      <c r="B881" s="7">
        <v>1977</v>
      </c>
      <c r="C881" s="7" t="s">
        <v>93</v>
      </c>
      <c r="D881" s="7">
        <v>15</v>
      </c>
      <c r="E881" s="7">
        <v>0</v>
      </c>
      <c r="F881" s="7">
        <v>7222.79</v>
      </c>
      <c r="G881" s="7" t="s">
        <v>64</v>
      </c>
      <c r="H881" s="7" t="s">
        <v>64</v>
      </c>
      <c r="I881" s="7" t="s">
        <v>119</v>
      </c>
    </row>
    <row r="882" spans="1:9" ht="14.25" customHeight="1" x14ac:dyDescent="0.3">
      <c r="A882" s="7" t="s">
        <v>3643</v>
      </c>
      <c r="B882" s="7">
        <v>1986</v>
      </c>
      <c r="C882" s="7" t="s">
        <v>59</v>
      </c>
      <c r="D882" s="7">
        <v>13</v>
      </c>
      <c r="E882" s="7">
        <v>3</v>
      </c>
      <c r="F882" s="7">
        <v>7228.22</v>
      </c>
      <c r="G882" s="7" t="s">
        <v>62</v>
      </c>
      <c r="H882" s="7" t="s">
        <v>75</v>
      </c>
      <c r="I882" s="7" t="s">
        <v>1280</v>
      </c>
    </row>
    <row r="883" spans="1:9" ht="14.25" customHeight="1" x14ac:dyDescent="0.3">
      <c r="A883" s="7" t="s">
        <v>3640</v>
      </c>
      <c r="B883" s="7">
        <v>1986</v>
      </c>
      <c r="C883" s="7" t="s">
        <v>93</v>
      </c>
      <c r="D883" s="7">
        <v>2</v>
      </c>
      <c r="E883" s="7">
        <v>4</v>
      </c>
      <c r="F883" s="7">
        <v>7243.81</v>
      </c>
      <c r="G883" s="7" t="s">
        <v>62</v>
      </c>
      <c r="H883" s="7" t="s">
        <v>64</v>
      </c>
      <c r="I883" s="7" t="s">
        <v>66</v>
      </c>
    </row>
    <row r="884" spans="1:9" ht="14.25" customHeight="1" x14ac:dyDescent="0.3">
      <c r="A884" s="7" t="s">
        <v>3638</v>
      </c>
      <c r="B884" s="7">
        <v>1982</v>
      </c>
      <c r="C884" s="7" t="s">
        <v>59</v>
      </c>
      <c r="D884" s="7">
        <v>24</v>
      </c>
      <c r="E884" s="7">
        <v>3</v>
      </c>
      <c r="F884" s="7">
        <v>7248.71</v>
      </c>
      <c r="G884" s="7" t="s">
        <v>62</v>
      </c>
      <c r="H884" s="7" t="s">
        <v>75</v>
      </c>
      <c r="I884" s="7" t="s">
        <v>66</v>
      </c>
    </row>
    <row r="885" spans="1:9" ht="14.25" customHeight="1" x14ac:dyDescent="0.3">
      <c r="A885" s="7" t="s">
        <v>3635</v>
      </c>
      <c r="B885" s="7">
        <v>1981</v>
      </c>
      <c r="C885" s="7" t="s">
        <v>195</v>
      </c>
      <c r="D885" s="7">
        <v>14</v>
      </c>
      <c r="E885" s="7">
        <v>2</v>
      </c>
      <c r="F885" s="7">
        <v>7256.72</v>
      </c>
      <c r="G885" s="7" t="s">
        <v>64</v>
      </c>
      <c r="H885" s="7" t="s">
        <v>62</v>
      </c>
      <c r="I885" s="7" t="s">
        <v>119</v>
      </c>
    </row>
    <row r="886" spans="1:9" ht="14.25" customHeight="1" x14ac:dyDescent="0.3">
      <c r="A886" s="7" t="s">
        <v>3632</v>
      </c>
      <c r="B886" s="7">
        <v>1981</v>
      </c>
      <c r="C886" s="7" t="s">
        <v>83</v>
      </c>
      <c r="D886" s="7">
        <v>13</v>
      </c>
      <c r="E886" s="7">
        <v>2</v>
      </c>
      <c r="F886" s="7">
        <v>7261.74</v>
      </c>
      <c r="G886" s="7" t="s">
        <v>64</v>
      </c>
      <c r="H886" s="7" t="s">
        <v>64</v>
      </c>
      <c r="I886" s="7" t="s">
        <v>119</v>
      </c>
    </row>
    <row r="887" spans="1:9" ht="14.25" customHeight="1" x14ac:dyDescent="0.3">
      <c r="A887" s="7" t="s">
        <v>3630</v>
      </c>
      <c r="B887" s="7">
        <v>1973</v>
      </c>
      <c r="C887" s="7" t="s">
        <v>203</v>
      </c>
      <c r="D887" s="7">
        <v>25</v>
      </c>
      <c r="E887" s="7">
        <v>0</v>
      </c>
      <c r="F887" s="7">
        <v>7265.58</v>
      </c>
      <c r="G887" s="7" t="s">
        <v>62</v>
      </c>
      <c r="H887" s="7" t="s">
        <v>62</v>
      </c>
      <c r="I887" s="7" t="s">
        <v>66</v>
      </c>
    </row>
    <row r="888" spans="1:9" ht="14.25" customHeight="1" x14ac:dyDescent="0.3">
      <c r="A888" s="7" t="s">
        <v>3627</v>
      </c>
      <c r="B888" s="7">
        <v>1981</v>
      </c>
      <c r="C888" s="7" t="s">
        <v>195</v>
      </c>
      <c r="D888" s="7">
        <v>4</v>
      </c>
      <c r="E888" s="7">
        <v>2</v>
      </c>
      <c r="F888" s="7">
        <v>7265.7</v>
      </c>
      <c r="G888" s="7" t="s">
        <v>64</v>
      </c>
      <c r="H888" s="7" t="s">
        <v>64</v>
      </c>
      <c r="I888" s="7" t="s">
        <v>119</v>
      </c>
    </row>
    <row r="889" spans="1:9" ht="14.25" customHeight="1" x14ac:dyDescent="0.3">
      <c r="A889" s="7" t="s">
        <v>3624</v>
      </c>
      <c r="B889" s="7">
        <v>1976</v>
      </c>
      <c r="C889" s="7" t="s">
        <v>168</v>
      </c>
      <c r="D889" s="7">
        <v>18</v>
      </c>
      <c r="E889" s="7">
        <v>2</v>
      </c>
      <c r="F889" s="7">
        <v>7273.02</v>
      </c>
      <c r="G889" s="7" t="s">
        <v>62</v>
      </c>
      <c r="H889" s="7" t="s">
        <v>75</v>
      </c>
      <c r="I889" s="7" t="s">
        <v>66</v>
      </c>
    </row>
    <row r="890" spans="1:9" ht="14.25" customHeight="1" x14ac:dyDescent="0.3">
      <c r="A890" s="7" t="s">
        <v>3622</v>
      </c>
      <c r="B890" s="7">
        <v>1985</v>
      </c>
      <c r="C890" s="7" t="s">
        <v>72</v>
      </c>
      <c r="D890" s="7">
        <v>2</v>
      </c>
      <c r="E890" s="7">
        <v>3</v>
      </c>
      <c r="F890" s="7">
        <v>7281.51</v>
      </c>
      <c r="G890" s="7" t="s">
        <v>62</v>
      </c>
      <c r="H890" s="7" t="s">
        <v>75</v>
      </c>
      <c r="I890" s="7" t="s">
        <v>119</v>
      </c>
    </row>
    <row r="891" spans="1:9" ht="14.25" customHeight="1" x14ac:dyDescent="0.3">
      <c r="A891" s="7" t="s">
        <v>3620</v>
      </c>
      <c r="B891" s="7">
        <v>1966</v>
      </c>
      <c r="C891" s="7" t="s">
        <v>168</v>
      </c>
      <c r="D891" s="7">
        <v>26</v>
      </c>
      <c r="E891" s="7">
        <v>0</v>
      </c>
      <c r="F891" s="7">
        <v>7302.46</v>
      </c>
      <c r="G891" s="7" t="s">
        <v>64</v>
      </c>
      <c r="H891" s="7" t="s">
        <v>75</v>
      </c>
      <c r="I891" s="7" t="s">
        <v>119</v>
      </c>
    </row>
    <row r="892" spans="1:9" ht="14.25" customHeight="1" x14ac:dyDescent="0.3">
      <c r="A892" s="7" t="s">
        <v>3618</v>
      </c>
      <c r="B892" s="7">
        <v>1965</v>
      </c>
      <c r="C892" s="7" t="s">
        <v>83</v>
      </c>
      <c r="D892" s="7">
        <v>6</v>
      </c>
      <c r="E892" s="7">
        <v>0</v>
      </c>
      <c r="F892" s="7">
        <v>7304.65</v>
      </c>
      <c r="G892" s="7" t="s">
        <v>64</v>
      </c>
      <c r="H892" s="7" t="s">
        <v>64</v>
      </c>
      <c r="I892" s="7" t="s">
        <v>66</v>
      </c>
    </row>
    <row r="893" spans="1:9" ht="14.25" customHeight="1" x14ac:dyDescent="0.3">
      <c r="A893" s="7" t="s">
        <v>3616</v>
      </c>
      <c r="B893" s="7">
        <v>1965</v>
      </c>
      <c r="C893" s="7" t="s">
        <v>83</v>
      </c>
      <c r="D893" s="7">
        <v>25</v>
      </c>
      <c r="E893" s="7">
        <v>0</v>
      </c>
      <c r="F893" s="7">
        <v>7318.21</v>
      </c>
      <c r="G893" s="7" t="s">
        <v>64</v>
      </c>
      <c r="H893" s="7" t="s">
        <v>75</v>
      </c>
      <c r="I893" s="7" t="s">
        <v>66</v>
      </c>
    </row>
    <row r="894" spans="1:9" ht="14.25" customHeight="1" x14ac:dyDescent="0.3">
      <c r="A894" s="7" t="s">
        <v>3614</v>
      </c>
      <c r="B894" s="7">
        <v>1972</v>
      </c>
      <c r="C894" s="7" t="s">
        <v>195</v>
      </c>
      <c r="D894" s="7">
        <v>11</v>
      </c>
      <c r="E894" s="7">
        <v>0</v>
      </c>
      <c r="F894" s="7">
        <v>7318.22</v>
      </c>
      <c r="G894" s="7" t="s">
        <v>62</v>
      </c>
      <c r="H894" s="7" t="s">
        <v>64</v>
      </c>
      <c r="I894" s="7" t="s">
        <v>119</v>
      </c>
    </row>
    <row r="895" spans="1:9" ht="14.25" customHeight="1" x14ac:dyDescent="0.3">
      <c r="A895" s="7" t="s">
        <v>3612</v>
      </c>
      <c r="B895" s="7">
        <v>1965</v>
      </c>
      <c r="C895" s="7" t="s">
        <v>59</v>
      </c>
      <c r="D895" s="7">
        <v>11</v>
      </c>
      <c r="E895" s="7">
        <v>0</v>
      </c>
      <c r="F895" s="7">
        <v>7322.86</v>
      </c>
      <c r="G895" s="7" t="s">
        <v>64</v>
      </c>
      <c r="H895" s="7" t="s">
        <v>64</v>
      </c>
      <c r="I895" s="7" t="s">
        <v>119</v>
      </c>
    </row>
    <row r="896" spans="1:9" ht="14.25" customHeight="1" x14ac:dyDescent="0.3">
      <c r="A896" s="7" t="s">
        <v>3610</v>
      </c>
      <c r="B896" s="7">
        <v>2004</v>
      </c>
      <c r="C896" s="7" t="s">
        <v>72</v>
      </c>
      <c r="D896" s="7">
        <v>15</v>
      </c>
      <c r="E896" s="7">
        <v>0</v>
      </c>
      <c r="F896" s="7">
        <v>7323.73</v>
      </c>
      <c r="G896" s="7" t="s">
        <v>62</v>
      </c>
      <c r="H896" s="7" t="s">
        <v>62</v>
      </c>
      <c r="I896" s="7" t="s">
        <v>1280</v>
      </c>
    </row>
    <row r="897" spans="1:9" ht="14.25" customHeight="1" x14ac:dyDescent="0.3">
      <c r="A897" s="7" t="s">
        <v>3608</v>
      </c>
      <c r="B897" s="7">
        <v>1979</v>
      </c>
      <c r="C897" s="7" t="s">
        <v>83</v>
      </c>
      <c r="D897" s="7">
        <v>19</v>
      </c>
      <c r="E897" s="7">
        <v>0</v>
      </c>
      <c r="F897" s="7">
        <v>7325.05</v>
      </c>
      <c r="G897" s="7" t="s">
        <v>62</v>
      </c>
      <c r="H897" s="7" t="s">
        <v>64</v>
      </c>
      <c r="I897" s="7" t="s">
        <v>1280</v>
      </c>
    </row>
    <row r="898" spans="1:9" ht="14.25" customHeight="1" x14ac:dyDescent="0.3">
      <c r="A898" s="7" t="s">
        <v>3606</v>
      </c>
      <c r="B898" s="7">
        <v>1984</v>
      </c>
      <c r="C898" s="7" t="s">
        <v>59</v>
      </c>
      <c r="D898" s="7">
        <v>25</v>
      </c>
      <c r="E898" s="7">
        <v>3</v>
      </c>
      <c r="F898" s="7">
        <v>7325.47</v>
      </c>
      <c r="G898" s="7" t="s">
        <v>62</v>
      </c>
      <c r="H898" s="7" t="s">
        <v>75</v>
      </c>
      <c r="I898" s="7" t="s">
        <v>119</v>
      </c>
    </row>
    <row r="899" spans="1:9" ht="14.25" customHeight="1" x14ac:dyDescent="0.3">
      <c r="A899" s="7" t="s">
        <v>3604</v>
      </c>
      <c r="B899" s="7">
        <v>1979</v>
      </c>
      <c r="C899" s="7" t="s">
        <v>93</v>
      </c>
      <c r="D899" s="7">
        <v>19</v>
      </c>
      <c r="E899" s="7">
        <v>1</v>
      </c>
      <c r="F899" s="7">
        <v>7337.75</v>
      </c>
      <c r="G899" s="7" t="s">
        <v>62</v>
      </c>
      <c r="H899" s="7" t="s">
        <v>64</v>
      </c>
      <c r="I899" s="7" t="s">
        <v>241</v>
      </c>
    </row>
    <row r="900" spans="1:9" ht="14.25" customHeight="1" x14ac:dyDescent="0.3">
      <c r="A900" s="7" t="s">
        <v>3602</v>
      </c>
      <c r="B900" s="7">
        <v>1986</v>
      </c>
      <c r="C900" s="7" t="s">
        <v>83</v>
      </c>
      <c r="D900" s="7">
        <v>15</v>
      </c>
      <c r="E900" s="7">
        <v>3</v>
      </c>
      <c r="F900" s="7">
        <v>7339.93</v>
      </c>
      <c r="G900" s="7" t="s">
        <v>62</v>
      </c>
      <c r="H900" s="7" t="s">
        <v>62</v>
      </c>
      <c r="I900" s="7" t="s">
        <v>119</v>
      </c>
    </row>
    <row r="901" spans="1:9" ht="14.25" customHeight="1" x14ac:dyDescent="0.3">
      <c r="A901" s="7" t="s">
        <v>3600</v>
      </c>
      <c r="B901" s="7">
        <v>1977</v>
      </c>
      <c r="C901" s="7" t="s">
        <v>168</v>
      </c>
      <c r="D901" s="7">
        <v>18</v>
      </c>
      <c r="E901" s="7">
        <v>0</v>
      </c>
      <c r="F901" s="7">
        <v>7345.08</v>
      </c>
      <c r="G901" s="7" t="s">
        <v>62</v>
      </c>
      <c r="H901" s="7" t="s">
        <v>75</v>
      </c>
      <c r="I901" s="7" t="s">
        <v>241</v>
      </c>
    </row>
    <row r="902" spans="1:9" ht="14.25" customHeight="1" x14ac:dyDescent="0.3">
      <c r="A902" s="7" t="s">
        <v>3598</v>
      </c>
      <c r="B902" s="7">
        <v>1979</v>
      </c>
      <c r="C902" s="7" t="s">
        <v>83</v>
      </c>
      <c r="D902" s="7">
        <v>26</v>
      </c>
      <c r="E902" s="7">
        <v>1</v>
      </c>
      <c r="F902" s="7">
        <v>7345.73</v>
      </c>
      <c r="G902" s="7" t="s">
        <v>62</v>
      </c>
      <c r="H902" s="7" t="s">
        <v>75</v>
      </c>
      <c r="I902" s="7" t="s">
        <v>66</v>
      </c>
    </row>
    <row r="903" spans="1:9" ht="14.25" customHeight="1" x14ac:dyDescent="0.3">
      <c r="A903" s="7" t="s">
        <v>3596</v>
      </c>
      <c r="B903" s="7">
        <v>1977</v>
      </c>
      <c r="C903" s="7" t="s">
        <v>168</v>
      </c>
      <c r="D903" s="7">
        <v>1</v>
      </c>
      <c r="E903" s="7">
        <v>0</v>
      </c>
      <c r="F903" s="7">
        <v>7348.14</v>
      </c>
      <c r="G903" s="7" t="s">
        <v>62</v>
      </c>
      <c r="H903" s="7" t="s">
        <v>75</v>
      </c>
      <c r="I903" s="7" t="s">
        <v>241</v>
      </c>
    </row>
    <row r="904" spans="1:9" ht="14.25" customHeight="1" x14ac:dyDescent="0.3">
      <c r="A904" s="7" t="s">
        <v>3594</v>
      </c>
      <c r="B904" s="7">
        <v>1993</v>
      </c>
      <c r="C904" s="7" t="s">
        <v>203</v>
      </c>
      <c r="D904" s="7">
        <v>5</v>
      </c>
      <c r="E904" s="7">
        <v>0</v>
      </c>
      <c r="F904" s="7">
        <v>7349.12</v>
      </c>
      <c r="G904" s="7" t="s">
        <v>62</v>
      </c>
      <c r="H904" s="7" t="s">
        <v>62</v>
      </c>
      <c r="I904" s="7" t="s">
        <v>1525</v>
      </c>
    </row>
    <row r="905" spans="1:9" ht="14.25" customHeight="1" x14ac:dyDescent="0.3">
      <c r="A905" s="7" t="s">
        <v>3592</v>
      </c>
      <c r="B905" s="7">
        <v>1983</v>
      </c>
      <c r="C905" s="7" t="s">
        <v>83</v>
      </c>
      <c r="D905" s="7">
        <v>21</v>
      </c>
      <c r="E905" s="7">
        <v>3</v>
      </c>
      <c r="F905" s="7">
        <v>7357.49</v>
      </c>
      <c r="G905" s="7" t="s">
        <v>62</v>
      </c>
      <c r="H905" s="7" t="s">
        <v>62</v>
      </c>
      <c r="I905" s="7" t="s">
        <v>119</v>
      </c>
    </row>
    <row r="906" spans="1:9" ht="14.25" customHeight="1" x14ac:dyDescent="0.3">
      <c r="A906" s="7" t="s">
        <v>3589</v>
      </c>
      <c r="B906" s="7">
        <v>1981</v>
      </c>
      <c r="C906" s="7" t="s">
        <v>59</v>
      </c>
      <c r="D906" s="7">
        <v>16</v>
      </c>
      <c r="E906" s="7">
        <v>1</v>
      </c>
      <c r="F906" s="7">
        <v>7358.18</v>
      </c>
      <c r="G906" s="7" t="s">
        <v>62</v>
      </c>
      <c r="H906" s="7" t="s">
        <v>64</v>
      </c>
      <c r="I906" s="7" t="s">
        <v>1280</v>
      </c>
    </row>
    <row r="907" spans="1:9" ht="14.25" customHeight="1" x14ac:dyDescent="0.3">
      <c r="A907" s="7" t="s">
        <v>3587</v>
      </c>
      <c r="B907" s="7">
        <v>1965</v>
      </c>
      <c r="C907" s="7" t="s">
        <v>168</v>
      </c>
      <c r="D907" s="7">
        <v>9</v>
      </c>
      <c r="E907" s="7">
        <v>0</v>
      </c>
      <c r="F907" s="7">
        <v>7362.31</v>
      </c>
      <c r="G907" s="7" t="s">
        <v>64</v>
      </c>
      <c r="H907" s="7" t="s">
        <v>64</v>
      </c>
      <c r="I907" s="7" t="s">
        <v>66</v>
      </c>
    </row>
    <row r="908" spans="1:9" ht="14.25" customHeight="1" x14ac:dyDescent="0.3">
      <c r="A908" s="7" t="s">
        <v>3584</v>
      </c>
      <c r="B908" s="7">
        <v>1981</v>
      </c>
      <c r="C908" s="7" t="s">
        <v>72</v>
      </c>
      <c r="D908" s="7">
        <v>24</v>
      </c>
      <c r="E908" s="7">
        <v>2</v>
      </c>
      <c r="F908" s="7">
        <v>7371.77</v>
      </c>
      <c r="G908" s="7" t="s">
        <v>62</v>
      </c>
      <c r="H908" s="7" t="s">
        <v>75</v>
      </c>
      <c r="I908" s="7" t="s">
        <v>241</v>
      </c>
    </row>
    <row r="909" spans="1:9" ht="14.25" customHeight="1" x14ac:dyDescent="0.3">
      <c r="A909" s="7" t="s">
        <v>3582</v>
      </c>
      <c r="B909" s="7">
        <v>1993</v>
      </c>
      <c r="C909" s="7" t="s">
        <v>59</v>
      </c>
      <c r="D909" s="7">
        <v>22</v>
      </c>
      <c r="E909" s="7">
        <v>0</v>
      </c>
      <c r="F909" s="7">
        <v>7388.85</v>
      </c>
      <c r="G909" s="7" t="s">
        <v>62</v>
      </c>
      <c r="H909" s="7" t="s">
        <v>62</v>
      </c>
      <c r="I909" s="7" t="s">
        <v>2757</v>
      </c>
    </row>
    <row r="910" spans="1:9" ht="14.25" customHeight="1" x14ac:dyDescent="0.3">
      <c r="A910" s="7" t="s">
        <v>3579</v>
      </c>
      <c r="B910" s="7">
        <v>1965</v>
      </c>
      <c r="C910" s="7" t="s">
        <v>168</v>
      </c>
      <c r="D910" s="7">
        <v>5</v>
      </c>
      <c r="E910" s="7">
        <v>0</v>
      </c>
      <c r="F910" s="7">
        <v>7403.98</v>
      </c>
      <c r="G910" s="7" t="s">
        <v>64</v>
      </c>
      <c r="H910" s="7" t="s">
        <v>62</v>
      </c>
      <c r="I910" s="7" t="s">
        <v>66</v>
      </c>
    </row>
    <row r="911" spans="1:9" ht="14.25" customHeight="1" x14ac:dyDescent="0.3">
      <c r="A911" s="7" t="s">
        <v>3577</v>
      </c>
      <c r="B911" s="7">
        <v>1983</v>
      </c>
      <c r="C911" s="7" t="s">
        <v>93</v>
      </c>
      <c r="D911" s="7">
        <v>19</v>
      </c>
      <c r="E911" s="7">
        <v>3</v>
      </c>
      <c r="F911" s="7">
        <v>7418.52</v>
      </c>
      <c r="G911" s="7" t="s">
        <v>62</v>
      </c>
      <c r="H911" s="7" t="s">
        <v>62</v>
      </c>
      <c r="I911" s="7" t="s">
        <v>241</v>
      </c>
    </row>
    <row r="912" spans="1:9" ht="14.25" customHeight="1" x14ac:dyDescent="0.3">
      <c r="A912" s="7" t="s">
        <v>3574</v>
      </c>
      <c r="B912" s="7">
        <v>1978</v>
      </c>
      <c r="C912" s="7" t="s">
        <v>72</v>
      </c>
      <c r="D912" s="7">
        <v>12</v>
      </c>
      <c r="E912" s="7">
        <v>0</v>
      </c>
      <c r="F912" s="7">
        <v>7419.48</v>
      </c>
      <c r="G912" s="7" t="s">
        <v>62</v>
      </c>
      <c r="H912" s="7" t="s">
        <v>62</v>
      </c>
      <c r="I912" s="7" t="s">
        <v>119</v>
      </c>
    </row>
    <row r="913" spans="1:9" ht="14.25" customHeight="1" x14ac:dyDescent="0.3">
      <c r="A913" s="7" t="s">
        <v>3572</v>
      </c>
      <c r="B913" s="7">
        <v>1978</v>
      </c>
      <c r="C913" s="7" t="s">
        <v>168</v>
      </c>
      <c r="D913" s="7">
        <v>2</v>
      </c>
      <c r="E913" s="7">
        <v>0</v>
      </c>
      <c r="F913" s="7">
        <v>7421.19</v>
      </c>
      <c r="G913" s="7" t="s">
        <v>62</v>
      </c>
      <c r="H913" s="7" t="s">
        <v>64</v>
      </c>
      <c r="I913" s="7" t="s">
        <v>119</v>
      </c>
    </row>
    <row r="914" spans="1:9" ht="14.25" customHeight="1" x14ac:dyDescent="0.3">
      <c r="A914" s="7" t="s">
        <v>3569</v>
      </c>
      <c r="B914" s="7">
        <v>1977</v>
      </c>
      <c r="C914" s="7" t="s">
        <v>195</v>
      </c>
      <c r="D914" s="7">
        <v>25</v>
      </c>
      <c r="E914" s="7">
        <v>1</v>
      </c>
      <c r="F914" s="7">
        <v>7441.05</v>
      </c>
      <c r="G914" s="7" t="s">
        <v>64</v>
      </c>
      <c r="H914" s="7" t="s">
        <v>62</v>
      </c>
      <c r="I914" s="7" t="s">
        <v>241</v>
      </c>
    </row>
    <row r="915" spans="1:9" ht="14.25" customHeight="1" x14ac:dyDescent="0.3">
      <c r="A915" s="7" t="s">
        <v>3567</v>
      </c>
      <c r="B915" s="7">
        <v>1979</v>
      </c>
      <c r="C915" s="7" t="s">
        <v>93</v>
      </c>
      <c r="D915" s="7">
        <v>1</v>
      </c>
      <c r="E915" s="7">
        <v>2</v>
      </c>
      <c r="F915" s="7">
        <v>7441.5</v>
      </c>
      <c r="G915" s="7" t="s">
        <v>64</v>
      </c>
      <c r="H915" s="7" t="s">
        <v>62</v>
      </c>
      <c r="I915" s="7" t="s">
        <v>241</v>
      </c>
    </row>
    <row r="916" spans="1:9" ht="14.25" customHeight="1" x14ac:dyDescent="0.3">
      <c r="A916" s="7" t="s">
        <v>3564</v>
      </c>
      <c r="B916" s="7">
        <v>1980</v>
      </c>
      <c r="C916" s="7" t="s">
        <v>59</v>
      </c>
      <c r="D916" s="7">
        <v>7</v>
      </c>
      <c r="E916" s="7">
        <v>1</v>
      </c>
      <c r="F916" s="7">
        <v>7443.64</v>
      </c>
      <c r="G916" s="7" t="s">
        <v>62</v>
      </c>
      <c r="H916" s="7" t="s">
        <v>64</v>
      </c>
      <c r="I916" s="7" t="s">
        <v>119</v>
      </c>
    </row>
    <row r="917" spans="1:9" ht="14.25" customHeight="1" x14ac:dyDescent="0.3">
      <c r="A917" s="7" t="s">
        <v>3562</v>
      </c>
      <c r="B917" s="7">
        <v>1977</v>
      </c>
      <c r="C917" s="7" t="s">
        <v>93</v>
      </c>
      <c r="D917" s="7">
        <v>25</v>
      </c>
      <c r="E917" s="7">
        <v>1</v>
      </c>
      <c r="F917" s="7">
        <v>7445.92</v>
      </c>
      <c r="G917" s="7" t="s">
        <v>64</v>
      </c>
      <c r="H917" s="7" t="s">
        <v>75</v>
      </c>
      <c r="I917" s="7" t="s">
        <v>241</v>
      </c>
    </row>
    <row r="918" spans="1:9" ht="14.25" customHeight="1" x14ac:dyDescent="0.3">
      <c r="A918" s="7" t="s">
        <v>3559</v>
      </c>
      <c r="B918" s="7">
        <v>1977</v>
      </c>
      <c r="C918" s="7" t="s">
        <v>93</v>
      </c>
      <c r="D918" s="7">
        <v>30</v>
      </c>
      <c r="E918" s="7">
        <v>0</v>
      </c>
      <c r="F918" s="7">
        <v>7448.4</v>
      </c>
      <c r="G918" s="7" t="s">
        <v>64</v>
      </c>
      <c r="H918" s="7" t="s">
        <v>64</v>
      </c>
      <c r="I918" s="7" t="s">
        <v>1841</v>
      </c>
    </row>
    <row r="919" spans="1:9" ht="14.25" customHeight="1" x14ac:dyDescent="0.3">
      <c r="A919" s="7" t="s">
        <v>3557</v>
      </c>
      <c r="B919" s="7">
        <v>2001</v>
      </c>
      <c r="C919" s="7" t="s">
        <v>83</v>
      </c>
      <c r="D919" s="7">
        <v>1</v>
      </c>
      <c r="E919" s="7">
        <v>0</v>
      </c>
      <c r="F919" s="7">
        <v>7450.36</v>
      </c>
      <c r="G919" s="7" t="s">
        <v>62</v>
      </c>
      <c r="H919" s="7" t="s">
        <v>62</v>
      </c>
      <c r="I919" s="7" t="s">
        <v>119</v>
      </c>
    </row>
    <row r="920" spans="1:9" ht="14.25" customHeight="1" x14ac:dyDescent="0.3">
      <c r="A920" s="7" t="s">
        <v>3554</v>
      </c>
      <c r="B920" s="7">
        <v>1967</v>
      </c>
      <c r="C920" s="7" t="s">
        <v>195</v>
      </c>
      <c r="D920" s="7">
        <v>4</v>
      </c>
      <c r="E920" s="7">
        <v>0</v>
      </c>
      <c r="F920" s="7">
        <v>7463.51</v>
      </c>
      <c r="G920" s="7" t="s">
        <v>64</v>
      </c>
      <c r="H920" s="7" t="s">
        <v>64</v>
      </c>
      <c r="I920" s="7" t="s">
        <v>66</v>
      </c>
    </row>
    <row r="921" spans="1:9" ht="14.25" customHeight="1" x14ac:dyDescent="0.3">
      <c r="A921" s="7" t="s">
        <v>3552</v>
      </c>
      <c r="B921" s="7">
        <v>1996</v>
      </c>
      <c r="C921" s="7" t="s">
        <v>83</v>
      </c>
      <c r="D921" s="7">
        <v>14</v>
      </c>
      <c r="E921" s="7">
        <v>0</v>
      </c>
      <c r="F921" s="7">
        <v>7487.38</v>
      </c>
      <c r="G921" s="7" t="s">
        <v>62</v>
      </c>
      <c r="H921" s="7" t="s">
        <v>64</v>
      </c>
      <c r="I921" s="7" t="s">
        <v>119</v>
      </c>
    </row>
    <row r="922" spans="1:9" ht="14.25" customHeight="1" x14ac:dyDescent="0.3">
      <c r="A922" s="7" t="s">
        <v>3549</v>
      </c>
      <c r="B922" s="7">
        <v>1988</v>
      </c>
      <c r="C922" s="7" t="s">
        <v>168</v>
      </c>
      <c r="D922" s="7">
        <v>15</v>
      </c>
      <c r="E922" s="7">
        <v>3</v>
      </c>
      <c r="F922" s="7">
        <v>7494.63</v>
      </c>
      <c r="G922" s="7" t="s">
        <v>62</v>
      </c>
      <c r="H922" s="7" t="s">
        <v>64</v>
      </c>
      <c r="I922" s="7" t="s">
        <v>1108</v>
      </c>
    </row>
    <row r="923" spans="1:9" ht="14.25" customHeight="1" x14ac:dyDescent="0.3">
      <c r="A923" s="7" t="s">
        <v>3546</v>
      </c>
      <c r="B923" s="7">
        <v>1997</v>
      </c>
      <c r="C923" s="7" t="s">
        <v>203</v>
      </c>
      <c r="D923" s="7">
        <v>28</v>
      </c>
      <c r="E923" s="7">
        <v>0</v>
      </c>
      <c r="F923" s="7">
        <v>7504.3</v>
      </c>
      <c r="G923" s="7" t="s">
        <v>62</v>
      </c>
      <c r="H923" s="7" t="s">
        <v>75</v>
      </c>
      <c r="I923" s="7" t="s">
        <v>119</v>
      </c>
    </row>
    <row r="924" spans="1:9" ht="14.25" customHeight="1" x14ac:dyDescent="0.3">
      <c r="A924" s="7" t="s">
        <v>3544</v>
      </c>
      <c r="B924" s="7">
        <v>1983</v>
      </c>
      <c r="C924" s="7" t="s">
        <v>59</v>
      </c>
      <c r="D924" s="7">
        <v>10</v>
      </c>
      <c r="E924" s="7">
        <v>4</v>
      </c>
      <c r="F924" s="7">
        <v>7512.27</v>
      </c>
      <c r="G924" s="7" t="s">
        <v>64</v>
      </c>
      <c r="H924" s="7" t="s">
        <v>62</v>
      </c>
      <c r="I924" s="7" t="s">
        <v>241</v>
      </c>
    </row>
    <row r="925" spans="1:9" ht="14.25" customHeight="1" x14ac:dyDescent="0.3">
      <c r="A925" s="7" t="s">
        <v>3541</v>
      </c>
      <c r="B925" s="7">
        <v>1978</v>
      </c>
      <c r="C925" s="7" t="s">
        <v>203</v>
      </c>
      <c r="D925" s="7">
        <v>18</v>
      </c>
      <c r="E925" s="7">
        <v>1</v>
      </c>
      <c r="F925" s="7">
        <v>7518.03</v>
      </c>
      <c r="G925" s="7" t="s">
        <v>62</v>
      </c>
      <c r="H925" s="7" t="s">
        <v>64</v>
      </c>
      <c r="I925" s="7" t="s">
        <v>119</v>
      </c>
    </row>
    <row r="926" spans="1:9" ht="14.25" customHeight="1" x14ac:dyDescent="0.3">
      <c r="A926" s="7" t="s">
        <v>3538</v>
      </c>
      <c r="B926" s="7">
        <v>1976</v>
      </c>
      <c r="C926" s="7" t="s">
        <v>203</v>
      </c>
      <c r="D926" s="7">
        <v>10</v>
      </c>
      <c r="E926" s="7">
        <v>0</v>
      </c>
      <c r="F926" s="7">
        <v>7526.71</v>
      </c>
      <c r="G926" s="7" t="s">
        <v>64</v>
      </c>
      <c r="H926" s="7" t="s">
        <v>75</v>
      </c>
      <c r="I926" s="7" t="s">
        <v>119</v>
      </c>
    </row>
    <row r="927" spans="1:9" ht="14.25" customHeight="1" x14ac:dyDescent="0.3">
      <c r="A927" s="7" t="s">
        <v>3536</v>
      </c>
      <c r="B927" s="7">
        <v>1978</v>
      </c>
      <c r="C927" s="7" t="s">
        <v>168</v>
      </c>
      <c r="D927" s="7">
        <v>14</v>
      </c>
      <c r="E927" s="7">
        <v>2</v>
      </c>
      <c r="F927" s="7">
        <v>7531.7</v>
      </c>
      <c r="G927" s="7" t="s">
        <v>62</v>
      </c>
      <c r="H927" s="7" t="s">
        <v>75</v>
      </c>
      <c r="I927" s="7" t="s">
        <v>66</v>
      </c>
    </row>
    <row r="928" spans="1:9" ht="14.25" customHeight="1" x14ac:dyDescent="0.3">
      <c r="A928" s="7" t="s">
        <v>3533</v>
      </c>
      <c r="B928" s="7">
        <v>1984</v>
      </c>
      <c r="C928" s="7" t="s">
        <v>195</v>
      </c>
      <c r="D928" s="7">
        <v>22</v>
      </c>
      <c r="E928" s="7">
        <v>3</v>
      </c>
      <c r="F928" s="7">
        <v>7537.16</v>
      </c>
      <c r="G928" s="7" t="s">
        <v>62</v>
      </c>
      <c r="H928" s="7" t="s">
        <v>62</v>
      </c>
      <c r="I928" s="7" t="s">
        <v>119</v>
      </c>
    </row>
    <row r="929" spans="1:9" ht="14.25" customHeight="1" x14ac:dyDescent="0.3">
      <c r="A929" s="7" t="s">
        <v>3531</v>
      </c>
      <c r="B929" s="7">
        <v>1988</v>
      </c>
      <c r="C929" s="7" t="s">
        <v>168</v>
      </c>
      <c r="D929" s="7">
        <v>15</v>
      </c>
      <c r="E929" s="7">
        <v>3</v>
      </c>
      <c r="F929" s="7">
        <v>7538.52</v>
      </c>
      <c r="G929" s="7" t="s">
        <v>62</v>
      </c>
      <c r="H929" s="7" t="s">
        <v>62</v>
      </c>
      <c r="I929" s="7" t="s">
        <v>119</v>
      </c>
    </row>
    <row r="930" spans="1:9" ht="14.25" customHeight="1" x14ac:dyDescent="0.3">
      <c r="A930" s="7" t="s">
        <v>3528</v>
      </c>
      <c r="B930" s="7">
        <v>1994</v>
      </c>
      <c r="C930" s="7" t="s">
        <v>195</v>
      </c>
      <c r="D930" s="7">
        <v>14</v>
      </c>
      <c r="E930" s="7">
        <v>0</v>
      </c>
      <c r="F930" s="7">
        <v>7567.13</v>
      </c>
      <c r="G930" s="7" t="s">
        <v>62</v>
      </c>
      <c r="H930" s="7" t="s">
        <v>62</v>
      </c>
      <c r="I930" s="7" t="s">
        <v>1525</v>
      </c>
    </row>
    <row r="931" spans="1:9" ht="14.25" customHeight="1" x14ac:dyDescent="0.3">
      <c r="A931" s="7" t="s">
        <v>3525</v>
      </c>
      <c r="B931" s="7">
        <v>1967</v>
      </c>
      <c r="C931" s="7" t="s">
        <v>59</v>
      </c>
      <c r="D931" s="7">
        <v>17</v>
      </c>
      <c r="E931" s="7">
        <v>0</v>
      </c>
      <c r="F931" s="7">
        <v>7585.62</v>
      </c>
      <c r="G931" s="7" t="s">
        <v>64</v>
      </c>
      <c r="H931" s="7" t="s">
        <v>62</v>
      </c>
      <c r="I931" s="7" t="s">
        <v>66</v>
      </c>
    </row>
    <row r="932" spans="1:9" ht="14.25" customHeight="1" x14ac:dyDescent="0.3">
      <c r="A932" s="7" t="s">
        <v>3523</v>
      </c>
      <c r="B932" s="7">
        <v>1997</v>
      </c>
      <c r="C932" s="7" t="s">
        <v>93</v>
      </c>
      <c r="D932" s="7">
        <v>30</v>
      </c>
      <c r="E932" s="7">
        <v>0</v>
      </c>
      <c r="F932" s="7">
        <v>7607.03</v>
      </c>
      <c r="G932" s="7" t="s">
        <v>62</v>
      </c>
      <c r="H932" s="7" t="s">
        <v>62</v>
      </c>
      <c r="I932" s="7" t="s">
        <v>119</v>
      </c>
    </row>
    <row r="933" spans="1:9" ht="14.25" customHeight="1" x14ac:dyDescent="0.3">
      <c r="A933" s="7" t="s">
        <v>3520</v>
      </c>
      <c r="B933" s="7">
        <v>1968</v>
      </c>
      <c r="C933" s="7" t="s">
        <v>59</v>
      </c>
      <c r="D933" s="7">
        <v>3</v>
      </c>
      <c r="E933" s="7">
        <v>0</v>
      </c>
      <c r="F933" s="7">
        <v>7609.6</v>
      </c>
      <c r="G933" s="7" t="s">
        <v>64</v>
      </c>
      <c r="H933" s="7" t="s">
        <v>62</v>
      </c>
      <c r="I933" s="7" t="s">
        <v>119</v>
      </c>
    </row>
    <row r="934" spans="1:9" ht="14.25" customHeight="1" x14ac:dyDescent="0.3">
      <c r="A934" s="7" t="s">
        <v>3518</v>
      </c>
      <c r="B934" s="7">
        <v>1996</v>
      </c>
      <c r="C934" s="7" t="s">
        <v>93</v>
      </c>
      <c r="D934" s="7">
        <v>17</v>
      </c>
      <c r="E934" s="7">
        <v>0</v>
      </c>
      <c r="F934" s="7">
        <v>7623.13</v>
      </c>
      <c r="G934" s="7" t="s">
        <v>62</v>
      </c>
      <c r="H934" s="7" t="s">
        <v>64</v>
      </c>
      <c r="I934" s="7" t="s">
        <v>241</v>
      </c>
    </row>
    <row r="935" spans="1:9" ht="14.25" customHeight="1" x14ac:dyDescent="0.3">
      <c r="A935" s="7" t="s">
        <v>3515</v>
      </c>
      <c r="B935" s="7">
        <v>1978</v>
      </c>
      <c r="C935" s="7" t="s">
        <v>72</v>
      </c>
      <c r="D935" s="7">
        <v>28</v>
      </c>
      <c r="E935" s="7">
        <v>1</v>
      </c>
      <c r="F935" s="7">
        <v>7623.52</v>
      </c>
      <c r="G935" s="7" t="s">
        <v>62</v>
      </c>
      <c r="H935" s="7" t="s">
        <v>75</v>
      </c>
      <c r="I935" s="7" t="s">
        <v>241</v>
      </c>
    </row>
    <row r="936" spans="1:9" ht="14.25" customHeight="1" x14ac:dyDescent="0.3">
      <c r="A936" s="7" t="s">
        <v>3513</v>
      </c>
      <c r="B936" s="7">
        <v>1978</v>
      </c>
      <c r="C936" s="7" t="s">
        <v>72</v>
      </c>
      <c r="D936" s="7">
        <v>6</v>
      </c>
      <c r="E936" s="7">
        <v>1</v>
      </c>
      <c r="F936" s="7">
        <v>7624.63</v>
      </c>
      <c r="G936" s="7" t="s">
        <v>62</v>
      </c>
      <c r="H936" s="7" t="s">
        <v>75</v>
      </c>
      <c r="I936" s="7" t="s">
        <v>241</v>
      </c>
    </row>
    <row r="937" spans="1:9" ht="14.25" customHeight="1" x14ac:dyDescent="0.3">
      <c r="A937" s="7" t="s">
        <v>3510</v>
      </c>
      <c r="B937" s="7">
        <v>1978</v>
      </c>
      <c r="C937" s="7" t="s">
        <v>72</v>
      </c>
      <c r="D937" s="7">
        <v>29</v>
      </c>
      <c r="E937" s="7">
        <v>1</v>
      </c>
      <c r="F937" s="7">
        <v>7626.99</v>
      </c>
      <c r="G937" s="7" t="s">
        <v>62</v>
      </c>
      <c r="H937" s="7" t="s">
        <v>62</v>
      </c>
      <c r="I937" s="7" t="s">
        <v>241</v>
      </c>
    </row>
    <row r="938" spans="1:9" ht="14.25" customHeight="1" x14ac:dyDescent="0.3">
      <c r="A938" s="7" t="s">
        <v>3507</v>
      </c>
      <c r="B938" s="7">
        <v>1978</v>
      </c>
      <c r="C938" s="7" t="s">
        <v>195</v>
      </c>
      <c r="D938" s="7">
        <v>24</v>
      </c>
      <c r="E938" s="7">
        <v>1</v>
      </c>
      <c r="F938" s="7">
        <v>7633.72</v>
      </c>
      <c r="G938" s="7" t="s">
        <v>62</v>
      </c>
      <c r="H938" s="7" t="s">
        <v>75</v>
      </c>
      <c r="I938" s="7" t="s">
        <v>66</v>
      </c>
    </row>
    <row r="939" spans="1:9" ht="14.25" customHeight="1" x14ac:dyDescent="0.3">
      <c r="A939" s="7" t="s">
        <v>3505</v>
      </c>
      <c r="B939" s="7">
        <v>2001</v>
      </c>
      <c r="C939" s="7" t="s">
        <v>168</v>
      </c>
      <c r="D939" s="7">
        <v>13</v>
      </c>
      <c r="E939" s="7">
        <v>0</v>
      </c>
      <c r="F939" s="7">
        <v>7636.92</v>
      </c>
      <c r="G939" s="7" t="s">
        <v>62</v>
      </c>
      <c r="H939" s="7" t="s">
        <v>64</v>
      </c>
      <c r="I939" s="7" t="s">
        <v>119</v>
      </c>
    </row>
    <row r="940" spans="1:9" ht="14.25" customHeight="1" x14ac:dyDescent="0.3">
      <c r="A940" s="7" t="s">
        <v>3502</v>
      </c>
      <c r="B940" s="7">
        <v>1980</v>
      </c>
      <c r="C940" s="7" t="s">
        <v>83</v>
      </c>
      <c r="D940" s="7">
        <v>20</v>
      </c>
      <c r="E940" s="7">
        <v>1</v>
      </c>
      <c r="F940" s="7">
        <v>7639.42</v>
      </c>
      <c r="G940" s="7" t="s">
        <v>62</v>
      </c>
      <c r="H940" s="7" t="s">
        <v>62</v>
      </c>
      <c r="I940" s="7" t="s">
        <v>1280</v>
      </c>
    </row>
    <row r="941" spans="1:9" ht="14.25" customHeight="1" x14ac:dyDescent="0.3">
      <c r="A941" s="7" t="s">
        <v>3500</v>
      </c>
      <c r="B941" s="7">
        <v>1980</v>
      </c>
      <c r="C941" s="7" t="s">
        <v>59</v>
      </c>
      <c r="D941" s="7">
        <v>24</v>
      </c>
      <c r="E941" s="7">
        <v>2</v>
      </c>
      <c r="F941" s="7">
        <v>7640.31</v>
      </c>
      <c r="G941" s="7" t="s">
        <v>62</v>
      </c>
      <c r="H941" s="7" t="s">
        <v>75</v>
      </c>
      <c r="I941" s="7" t="s">
        <v>66</v>
      </c>
    </row>
    <row r="942" spans="1:9" ht="14.25" customHeight="1" x14ac:dyDescent="0.3">
      <c r="A942" s="7" t="s">
        <v>3497</v>
      </c>
      <c r="B942" s="7">
        <v>1999</v>
      </c>
      <c r="C942" s="7" t="s">
        <v>83</v>
      </c>
      <c r="D942" s="7">
        <v>15</v>
      </c>
      <c r="E942" s="7">
        <v>0</v>
      </c>
      <c r="F942" s="7">
        <v>7642.05</v>
      </c>
      <c r="G942" s="7" t="s">
        <v>62</v>
      </c>
      <c r="H942" s="7" t="s">
        <v>62</v>
      </c>
      <c r="I942" s="7" t="s">
        <v>2757</v>
      </c>
    </row>
    <row r="943" spans="1:9" ht="14.25" customHeight="1" x14ac:dyDescent="0.3">
      <c r="A943" s="7" t="s">
        <v>3495</v>
      </c>
      <c r="B943" s="7">
        <v>1980</v>
      </c>
      <c r="C943" s="7" t="s">
        <v>203</v>
      </c>
      <c r="D943" s="7">
        <v>16</v>
      </c>
      <c r="E943" s="7">
        <v>1</v>
      </c>
      <c r="F943" s="7">
        <v>7650.77</v>
      </c>
      <c r="G943" s="7" t="s">
        <v>62</v>
      </c>
      <c r="H943" s="7" t="s">
        <v>62</v>
      </c>
      <c r="I943" s="7" t="s">
        <v>1280</v>
      </c>
    </row>
    <row r="944" spans="1:9" ht="14.25" customHeight="1" x14ac:dyDescent="0.3">
      <c r="A944" s="7" t="s">
        <v>3492</v>
      </c>
      <c r="B944" s="7">
        <v>1993</v>
      </c>
      <c r="C944" s="7" t="s">
        <v>195</v>
      </c>
      <c r="D944" s="7">
        <v>10</v>
      </c>
      <c r="E944" s="7">
        <v>0</v>
      </c>
      <c r="F944" s="7">
        <v>7650.8</v>
      </c>
      <c r="G944" s="7" t="s">
        <v>62</v>
      </c>
      <c r="H944" s="7" t="s">
        <v>62</v>
      </c>
      <c r="I944" s="7" t="s">
        <v>119</v>
      </c>
    </row>
    <row r="945" spans="1:9" ht="14.25" customHeight="1" x14ac:dyDescent="0.3">
      <c r="A945" s="7" t="s">
        <v>3490</v>
      </c>
      <c r="B945" s="7">
        <v>1998</v>
      </c>
      <c r="C945" s="7" t="s">
        <v>93</v>
      </c>
      <c r="D945" s="7">
        <v>30</v>
      </c>
      <c r="E945" s="7">
        <v>0</v>
      </c>
      <c r="F945" s="7">
        <v>7652.26</v>
      </c>
      <c r="G945" s="7" t="s">
        <v>62</v>
      </c>
      <c r="H945" s="7" t="s">
        <v>64</v>
      </c>
      <c r="I945" s="7" t="s">
        <v>1285</v>
      </c>
    </row>
    <row r="946" spans="1:9" ht="14.25" customHeight="1" x14ac:dyDescent="0.3">
      <c r="A946" s="7" t="s">
        <v>3487</v>
      </c>
      <c r="B946" s="7">
        <v>1965</v>
      </c>
      <c r="C946" s="7" t="s">
        <v>168</v>
      </c>
      <c r="D946" s="7">
        <v>27</v>
      </c>
      <c r="E946" s="7">
        <v>0</v>
      </c>
      <c r="F946" s="7">
        <v>7657.69</v>
      </c>
      <c r="G946" s="7" t="s">
        <v>64</v>
      </c>
      <c r="H946" s="7" t="s">
        <v>64</v>
      </c>
      <c r="I946" s="7" t="s">
        <v>119</v>
      </c>
    </row>
    <row r="947" spans="1:9" ht="14.25" customHeight="1" x14ac:dyDescent="0.3">
      <c r="A947" s="7" t="s">
        <v>3485</v>
      </c>
      <c r="B947" s="7">
        <v>1976</v>
      </c>
      <c r="C947" s="7" t="s">
        <v>203</v>
      </c>
      <c r="D947" s="7">
        <v>9</v>
      </c>
      <c r="E947" s="7">
        <v>2</v>
      </c>
      <c r="F947" s="7">
        <v>7662.47</v>
      </c>
      <c r="G947" s="7" t="s">
        <v>62</v>
      </c>
      <c r="H947" s="7" t="s">
        <v>75</v>
      </c>
      <c r="I947" s="7" t="s">
        <v>241</v>
      </c>
    </row>
    <row r="948" spans="1:9" ht="14.25" customHeight="1" x14ac:dyDescent="0.3">
      <c r="A948" s="7" t="s">
        <v>3482</v>
      </c>
      <c r="B948" s="7">
        <v>1996</v>
      </c>
      <c r="C948" s="7" t="s">
        <v>72</v>
      </c>
      <c r="D948" s="7">
        <v>24</v>
      </c>
      <c r="E948" s="7">
        <v>0</v>
      </c>
      <c r="F948" s="7">
        <v>7670.75</v>
      </c>
      <c r="G948" s="7" t="s">
        <v>62</v>
      </c>
      <c r="H948" s="7" t="s">
        <v>62</v>
      </c>
      <c r="I948" s="7" t="s">
        <v>3267</v>
      </c>
    </row>
    <row r="949" spans="1:9" ht="14.25" customHeight="1" x14ac:dyDescent="0.3">
      <c r="A949" s="7" t="s">
        <v>3480</v>
      </c>
      <c r="B949" s="7">
        <v>1995</v>
      </c>
      <c r="C949" s="7" t="s">
        <v>93</v>
      </c>
      <c r="D949" s="7">
        <v>13</v>
      </c>
      <c r="E949" s="7">
        <v>0</v>
      </c>
      <c r="F949" s="7">
        <v>7676.4</v>
      </c>
      <c r="G949" s="7" t="s">
        <v>62</v>
      </c>
      <c r="H949" s="7" t="s">
        <v>75</v>
      </c>
      <c r="I949" s="7" t="s">
        <v>119</v>
      </c>
    </row>
    <row r="950" spans="1:9" ht="14.25" customHeight="1" x14ac:dyDescent="0.3">
      <c r="A950" s="7" t="s">
        <v>3477</v>
      </c>
      <c r="B950" s="7">
        <v>1971</v>
      </c>
      <c r="C950" s="7" t="s">
        <v>203</v>
      </c>
      <c r="D950" s="7">
        <v>11</v>
      </c>
      <c r="E950" s="7">
        <v>0</v>
      </c>
      <c r="F950" s="7">
        <v>7680.92</v>
      </c>
      <c r="G950" s="7" t="s">
        <v>62</v>
      </c>
      <c r="H950" s="7" t="s">
        <v>75</v>
      </c>
      <c r="I950" s="7" t="s">
        <v>66</v>
      </c>
    </row>
    <row r="951" spans="1:9" ht="14.25" customHeight="1" x14ac:dyDescent="0.3">
      <c r="A951" s="7" t="s">
        <v>3475</v>
      </c>
      <c r="B951" s="7">
        <v>1981</v>
      </c>
      <c r="C951" s="7" t="s">
        <v>168</v>
      </c>
      <c r="D951" s="7">
        <v>19</v>
      </c>
      <c r="E951" s="7">
        <v>1</v>
      </c>
      <c r="F951" s="7">
        <v>7681.17</v>
      </c>
      <c r="G951" s="7" t="s">
        <v>62</v>
      </c>
      <c r="H951" s="7" t="s">
        <v>62</v>
      </c>
      <c r="I951" s="7" t="s">
        <v>2647</v>
      </c>
    </row>
    <row r="952" spans="1:9" ht="14.25" customHeight="1" x14ac:dyDescent="0.3">
      <c r="A952" s="7" t="s">
        <v>3472</v>
      </c>
      <c r="B952" s="7">
        <v>1982</v>
      </c>
      <c r="C952" s="7" t="s">
        <v>168</v>
      </c>
      <c r="D952" s="7">
        <v>18</v>
      </c>
      <c r="E952" s="7">
        <v>3</v>
      </c>
      <c r="F952" s="7">
        <v>7682.67</v>
      </c>
      <c r="G952" s="7" t="s">
        <v>62</v>
      </c>
      <c r="H952" s="7" t="s">
        <v>75</v>
      </c>
      <c r="I952" s="7" t="s">
        <v>66</v>
      </c>
    </row>
    <row r="953" spans="1:9" ht="14.25" customHeight="1" x14ac:dyDescent="0.3">
      <c r="A953" s="7" t="s">
        <v>3470</v>
      </c>
      <c r="B953" s="7">
        <v>1987</v>
      </c>
      <c r="C953" s="7" t="s">
        <v>59</v>
      </c>
      <c r="D953" s="7">
        <v>12</v>
      </c>
      <c r="E953" s="7">
        <v>3</v>
      </c>
      <c r="F953" s="7">
        <v>7684.62</v>
      </c>
      <c r="G953" s="7" t="s">
        <v>62</v>
      </c>
      <c r="H953" s="7" t="s">
        <v>64</v>
      </c>
      <c r="I953" s="7" t="s">
        <v>1525</v>
      </c>
    </row>
    <row r="954" spans="1:9" ht="14.25" customHeight="1" x14ac:dyDescent="0.3">
      <c r="A954" s="7" t="s">
        <v>3467</v>
      </c>
      <c r="B954" s="7">
        <v>1978</v>
      </c>
      <c r="C954" s="7" t="s">
        <v>168</v>
      </c>
      <c r="D954" s="7">
        <v>29</v>
      </c>
      <c r="E954" s="7">
        <v>2</v>
      </c>
      <c r="F954" s="7">
        <v>7726.85</v>
      </c>
      <c r="G954" s="7" t="s">
        <v>75</v>
      </c>
      <c r="H954" s="7" t="s">
        <v>62</v>
      </c>
      <c r="I954" s="7" t="s">
        <v>241</v>
      </c>
    </row>
    <row r="955" spans="1:9" ht="14.25" customHeight="1" x14ac:dyDescent="0.3">
      <c r="A955" s="7" t="s">
        <v>3465</v>
      </c>
      <c r="B955" s="7">
        <v>1979</v>
      </c>
      <c r="C955" s="7" t="s">
        <v>83</v>
      </c>
      <c r="D955" s="7">
        <v>2</v>
      </c>
      <c r="E955" s="7">
        <v>1</v>
      </c>
      <c r="F955" s="7">
        <v>7727.25</v>
      </c>
      <c r="G955" s="7" t="s">
        <v>62</v>
      </c>
      <c r="H955" s="7" t="s">
        <v>64</v>
      </c>
      <c r="I955" s="7" t="s">
        <v>119</v>
      </c>
    </row>
    <row r="956" spans="1:9" ht="14.25" customHeight="1" x14ac:dyDescent="0.3">
      <c r="A956" s="7" t="s">
        <v>3462</v>
      </c>
      <c r="B956" s="7">
        <v>1980</v>
      </c>
      <c r="C956" s="7" t="s">
        <v>93</v>
      </c>
      <c r="D956" s="7">
        <v>10</v>
      </c>
      <c r="E956" s="7">
        <v>2</v>
      </c>
      <c r="F956" s="7">
        <v>7729.65</v>
      </c>
      <c r="G956" s="7" t="s">
        <v>64</v>
      </c>
      <c r="H956" s="7" t="s">
        <v>75</v>
      </c>
      <c r="I956" s="7" t="s">
        <v>979</v>
      </c>
    </row>
    <row r="957" spans="1:9" ht="14.25" customHeight="1" x14ac:dyDescent="0.3">
      <c r="A957" s="7" t="s">
        <v>3460</v>
      </c>
      <c r="B957" s="7">
        <v>1978</v>
      </c>
      <c r="C957" s="7" t="s">
        <v>168</v>
      </c>
      <c r="D957" s="7">
        <v>4</v>
      </c>
      <c r="E957" s="7">
        <v>2</v>
      </c>
      <c r="F957" s="7">
        <v>7731.43</v>
      </c>
      <c r="G957" s="7" t="s">
        <v>64</v>
      </c>
      <c r="H957" s="7" t="s">
        <v>62</v>
      </c>
      <c r="I957" s="7" t="s">
        <v>66</v>
      </c>
    </row>
    <row r="958" spans="1:9" ht="14.25" customHeight="1" x14ac:dyDescent="0.3">
      <c r="A958" s="7" t="s">
        <v>3457</v>
      </c>
      <c r="B958" s="7">
        <v>1977</v>
      </c>
      <c r="C958" s="7" t="s">
        <v>195</v>
      </c>
      <c r="D958" s="7">
        <v>29</v>
      </c>
      <c r="E958" s="7">
        <v>0</v>
      </c>
      <c r="F958" s="7">
        <v>7731.86</v>
      </c>
      <c r="G958" s="7" t="s">
        <v>62</v>
      </c>
      <c r="H958" s="7" t="s">
        <v>64</v>
      </c>
      <c r="I958" s="7" t="s">
        <v>119</v>
      </c>
    </row>
    <row r="959" spans="1:9" ht="14.25" customHeight="1" x14ac:dyDescent="0.3">
      <c r="A959" s="7" t="s">
        <v>3455</v>
      </c>
      <c r="B959" s="7">
        <v>1965</v>
      </c>
      <c r="C959" s="7" t="s">
        <v>59</v>
      </c>
      <c r="D959" s="7">
        <v>18</v>
      </c>
      <c r="E959" s="7">
        <v>0</v>
      </c>
      <c r="F959" s="7">
        <v>7736.39</v>
      </c>
      <c r="G959" s="7" t="s">
        <v>64</v>
      </c>
      <c r="H959" s="7" t="s">
        <v>62</v>
      </c>
      <c r="I959" s="7" t="s">
        <v>66</v>
      </c>
    </row>
    <row r="960" spans="1:9" ht="14.25" customHeight="1" x14ac:dyDescent="0.3">
      <c r="A960" s="7" t="s">
        <v>3452</v>
      </c>
      <c r="B960" s="7">
        <v>1978</v>
      </c>
      <c r="C960" s="7" t="s">
        <v>93</v>
      </c>
      <c r="D960" s="7">
        <v>4</v>
      </c>
      <c r="E960" s="7">
        <v>2</v>
      </c>
      <c r="F960" s="7">
        <v>7740.34</v>
      </c>
      <c r="G960" s="7" t="s">
        <v>75</v>
      </c>
      <c r="H960" s="7" t="s">
        <v>75</v>
      </c>
      <c r="I960" s="7" t="s">
        <v>241</v>
      </c>
    </row>
    <row r="961" spans="1:9" ht="14.25" customHeight="1" x14ac:dyDescent="0.3">
      <c r="A961" s="7" t="s">
        <v>3450</v>
      </c>
      <c r="B961" s="7">
        <v>1976</v>
      </c>
      <c r="C961" s="7" t="s">
        <v>168</v>
      </c>
      <c r="D961" s="7">
        <v>12</v>
      </c>
      <c r="E961" s="7">
        <v>1</v>
      </c>
      <c r="F961" s="7">
        <v>7742.11</v>
      </c>
      <c r="G961" s="7" t="s">
        <v>64</v>
      </c>
      <c r="H961" s="7" t="s">
        <v>62</v>
      </c>
      <c r="I961" s="7" t="s">
        <v>66</v>
      </c>
    </row>
    <row r="962" spans="1:9" ht="14.25" customHeight="1" x14ac:dyDescent="0.3">
      <c r="A962" s="7" t="s">
        <v>3447</v>
      </c>
      <c r="B962" s="7">
        <v>1981</v>
      </c>
      <c r="C962" s="7" t="s">
        <v>83</v>
      </c>
      <c r="D962" s="7">
        <v>30</v>
      </c>
      <c r="E962" s="7">
        <v>2</v>
      </c>
      <c r="F962" s="7">
        <v>7749.16</v>
      </c>
      <c r="G962" s="7" t="s">
        <v>62</v>
      </c>
      <c r="H962" s="7" t="s">
        <v>75</v>
      </c>
      <c r="I962" s="7" t="s">
        <v>119</v>
      </c>
    </row>
    <row r="963" spans="1:9" ht="14.25" customHeight="1" x14ac:dyDescent="0.3">
      <c r="A963" s="7" t="s">
        <v>3445</v>
      </c>
      <c r="B963" s="7">
        <v>1997</v>
      </c>
      <c r="C963" s="7" t="s">
        <v>168</v>
      </c>
      <c r="D963" s="7">
        <v>21</v>
      </c>
      <c r="E963" s="7">
        <v>0</v>
      </c>
      <c r="F963" s="7">
        <v>7763.06</v>
      </c>
      <c r="G963" s="7" t="s">
        <v>62</v>
      </c>
      <c r="H963" s="7" t="s">
        <v>75</v>
      </c>
      <c r="I963" s="7" t="s">
        <v>119</v>
      </c>
    </row>
    <row r="964" spans="1:9" ht="14.25" customHeight="1" x14ac:dyDescent="0.3">
      <c r="A964" s="7" t="s">
        <v>3442</v>
      </c>
      <c r="B964" s="7">
        <v>1974</v>
      </c>
      <c r="C964" s="7" t="s">
        <v>168</v>
      </c>
      <c r="D964" s="7">
        <v>6</v>
      </c>
      <c r="E964" s="7">
        <v>0</v>
      </c>
      <c r="F964" s="7">
        <v>7789.64</v>
      </c>
      <c r="G964" s="7" t="s">
        <v>75</v>
      </c>
      <c r="H964" s="7" t="s">
        <v>64</v>
      </c>
      <c r="I964" s="7" t="s">
        <v>66</v>
      </c>
    </row>
    <row r="965" spans="1:9" ht="14.25" customHeight="1" x14ac:dyDescent="0.3">
      <c r="A965" s="7" t="s">
        <v>3440</v>
      </c>
      <c r="B965" s="7">
        <v>1999</v>
      </c>
      <c r="C965" s="7" t="s">
        <v>168</v>
      </c>
      <c r="D965" s="7">
        <v>25</v>
      </c>
      <c r="E965" s="7">
        <v>0</v>
      </c>
      <c r="F965" s="7">
        <v>7794.68</v>
      </c>
      <c r="G965" s="7" t="s">
        <v>62</v>
      </c>
      <c r="H965" s="7" t="s">
        <v>62</v>
      </c>
      <c r="I965" s="7" t="s">
        <v>2757</v>
      </c>
    </row>
    <row r="966" spans="1:9" ht="14.25" customHeight="1" x14ac:dyDescent="0.3">
      <c r="A966" s="7" t="s">
        <v>3438</v>
      </c>
      <c r="B966" s="7">
        <v>1997</v>
      </c>
      <c r="C966" s="7" t="s">
        <v>168</v>
      </c>
      <c r="D966" s="7">
        <v>2</v>
      </c>
      <c r="E966" s="7">
        <v>0</v>
      </c>
      <c r="F966" s="7">
        <v>7803.77</v>
      </c>
      <c r="G966" s="7" t="s">
        <v>62</v>
      </c>
      <c r="H966" s="7" t="s">
        <v>64</v>
      </c>
      <c r="I966" s="7" t="s">
        <v>119</v>
      </c>
    </row>
    <row r="967" spans="1:9" ht="14.25" customHeight="1" x14ac:dyDescent="0.3">
      <c r="A967" s="7" t="s">
        <v>3435</v>
      </c>
      <c r="B967" s="7">
        <v>1974</v>
      </c>
      <c r="C967" s="7" t="s">
        <v>72</v>
      </c>
      <c r="D967" s="7">
        <v>9</v>
      </c>
      <c r="E967" s="7">
        <v>0</v>
      </c>
      <c r="F967" s="7">
        <v>7804.16</v>
      </c>
      <c r="G967" s="7" t="s">
        <v>62</v>
      </c>
      <c r="H967" s="7" t="s">
        <v>64</v>
      </c>
      <c r="I967" s="7" t="s">
        <v>66</v>
      </c>
    </row>
    <row r="968" spans="1:9" ht="14.25" customHeight="1" x14ac:dyDescent="0.3">
      <c r="A968" s="7" t="s">
        <v>3433</v>
      </c>
      <c r="B968" s="7">
        <v>1991</v>
      </c>
      <c r="C968" s="7" t="s">
        <v>168</v>
      </c>
      <c r="D968" s="7">
        <v>21</v>
      </c>
      <c r="E968" s="7">
        <v>3</v>
      </c>
      <c r="F968" s="7">
        <v>7812.67</v>
      </c>
      <c r="G968" s="7" t="s">
        <v>62</v>
      </c>
      <c r="H968" s="7" t="s">
        <v>75</v>
      </c>
      <c r="I968" s="7" t="s">
        <v>119</v>
      </c>
    </row>
    <row r="969" spans="1:9" ht="14.25" customHeight="1" x14ac:dyDescent="0.3">
      <c r="A969" s="7" t="s">
        <v>3429</v>
      </c>
      <c r="B969" s="7">
        <v>1989</v>
      </c>
      <c r="C969" s="7" t="s">
        <v>203</v>
      </c>
      <c r="D969" s="7">
        <v>12</v>
      </c>
      <c r="E969" s="7">
        <v>3</v>
      </c>
      <c r="F969" s="7">
        <v>7824.37</v>
      </c>
      <c r="G969" s="7" t="s">
        <v>62</v>
      </c>
      <c r="H969" s="7" t="s">
        <v>62</v>
      </c>
      <c r="I969" s="7" t="s">
        <v>119</v>
      </c>
    </row>
    <row r="970" spans="1:9" ht="14.25" customHeight="1" x14ac:dyDescent="0.3">
      <c r="A970" s="7" t="s">
        <v>3426</v>
      </c>
      <c r="B970" s="7">
        <v>2001</v>
      </c>
      <c r="C970" s="7" t="s">
        <v>203</v>
      </c>
      <c r="D970" s="7">
        <v>5</v>
      </c>
      <c r="E970" s="7">
        <v>0</v>
      </c>
      <c r="F970" s="7">
        <v>7844.8</v>
      </c>
      <c r="G970" s="7" t="s">
        <v>62</v>
      </c>
      <c r="H970" s="7" t="s">
        <v>62</v>
      </c>
      <c r="I970" s="7" t="s">
        <v>119</v>
      </c>
    </row>
    <row r="971" spans="1:9" ht="14.25" customHeight="1" x14ac:dyDescent="0.3">
      <c r="A971" s="7" t="s">
        <v>3423</v>
      </c>
      <c r="B971" s="7">
        <v>1994</v>
      </c>
      <c r="C971" s="7" t="s">
        <v>72</v>
      </c>
      <c r="D971" s="7">
        <v>17</v>
      </c>
      <c r="E971" s="7">
        <v>0</v>
      </c>
      <c r="F971" s="7">
        <v>7851.85</v>
      </c>
      <c r="G971" s="7" t="s">
        <v>62</v>
      </c>
      <c r="H971" s="7" t="s">
        <v>64</v>
      </c>
      <c r="I971" s="7" t="s">
        <v>119</v>
      </c>
    </row>
    <row r="972" spans="1:9" ht="14.25" customHeight="1" x14ac:dyDescent="0.3">
      <c r="A972" s="7" t="s">
        <v>3421</v>
      </c>
      <c r="B972" s="7">
        <v>1962</v>
      </c>
      <c r="C972" s="7" t="s">
        <v>203</v>
      </c>
      <c r="D972" s="7">
        <v>10</v>
      </c>
      <c r="E972" s="7">
        <v>0</v>
      </c>
      <c r="F972" s="7">
        <v>7896.41</v>
      </c>
      <c r="G972" s="7" t="s">
        <v>64</v>
      </c>
      <c r="H972" s="7" t="s">
        <v>62</v>
      </c>
      <c r="I972" s="7" t="s">
        <v>66</v>
      </c>
    </row>
    <row r="973" spans="1:9" ht="14.25" customHeight="1" x14ac:dyDescent="0.3">
      <c r="A973" s="7" t="s">
        <v>3418</v>
      </c>
      <c r="B973" s="7">
        <v>1977</v>
      </c>
      <c r="C973" s="7" t="s">
        <v>59</v>
      </c>
      <c r="D973" s="7">
        <v>20</v>
      </c>
      <c r="E973" s="7">
        <v>0</v>
      </c>
      <c r="F973" s="7">
        <v>7935.29</v>
      </c>
      <c r="G973" s="7" t="s">
        <v>62</v>
      </c>
      <c r="H973" s="7" t="s">
        <v>75</v>
      </c>
      <c r="I973" s="7" t="s">
        <v>1280</v>
      </c>
    </row>
    <row r="974" spans="1:9" ht="14.25" customHeight="1" x14ac:dyDescent="0.3">
      <c r="A974" s="7" t="s">
        <v>3416</v>
      </c>
      <c r="B974" s="7">
        <v>1987</v>
      </c>
      <c r="C974" s="7" t="s">
        <v>203</v>
      </c>
      <c r="D974" s="7">
        <v>29</v>
      </c>
      <c r="E974" s="7">
        <v>3</v>
      </c>
      <c r="F974" s="7">
        <v>7948.22</v>
      </c>
      <c r="G974" s="7" t="s">
        <v>62</v>
      </c>
      <c r="H974" s="7" t="s">
        <v>64</v>
      </c>
      <c r="I974" s="7" t="s">
        <v>1108</v>
      </c>
    </row>
    <row r="975" spans="1:9" ht="14.25" customHeight="1" x14ac:dyDescent="0.3">
      <c r="A975" s="7" t="s">
        <v>3413</v>
      </c>
      <c r="B975" s="7">
        <v>1966</v>
      </c>
      <c r="C975" s="7" t="s">
        <v>59</v>
      </c>
      <c r="D975" s="7">
        <v>9</v>
      </c>
      <c r="E975" s="7">
        <v>0</v>
      </c>
      <c r="F975" s="7">
        <v>7953.72</v>
      </c>
      <c r="G975" s="7" t="s">
        <v>64</v>
      </c>
      <c r="H975" s="7" t="s">
        <v>64</v>
      </c>
      <c r="I975" s="7" t="s">
        <v>119</v>
      </c>
    </row>
    <row r="976" spans="1:9" ht="14.25" customHeight="1" x14ac:dyDescent="0.3">
      <c r="A976" s="7" t="s">
        <v>3410</v>
      </c>
      <c r="B976" s="7">
        <v>1981</v>
      </c>
      <c r="C976" s="7" t="s">
        <v>168</v>
      </c>
      <c r="D976" s="7">
        <v>28</v>
      </c>
      <c r="E976" s="7">
        <v>3</v>
      </c>
      <c r="F976" s="7">
        <v>7954.52</v>
      </c>
      <c r="G976" s="7" t="s">
        <v>62</v>
      </c>
      <c r="H976" s="7" t="s">
        <v>62</v>
      </c>
      <c r="I976" s="7" t="s">
        <v>241</v>
      </c>
    </row>
    <row r="977" spans="1:9" ht="14.25" customHeight="1" x14ac:dyDescent="0.3">
      <c r="A977" s="7" t="s">
        <v>3407</v>
      </c>
      <c r="B977" s="7">
        <v>1970</v>
      </c>
      <c r="C977" s="7" t="s">
        <v>83</v>
      </c>
      <c r="D977" s="7">
        <v>19</v>
      </c>
      <c r="E977" s="7">
        <v>0</v>
      </c>
      <c r="F977" s="7">
        <v>7958.13</v>
      </c>
      <c r="G977" s="7" t="s">
        <v>62</v>
      </c>
      <c r="H977" s="7" t="s">
        <v>62</v>
      </c>
      <c r="I977" s="7" t="s">
        <v>66</v>
      </c>
    </row>
    <row r="978" spans="1:9" ht="14.25" customHeight="1" x14ac:dyDescent="0.3">
      <c r="A978" s="7" t="s">
        <v>3405</v>
      </c>
      <c r="B978" s="7">
        <v>1975</v>
      </c>
      <c r="C978" s="7" t="s">
        <v>195</v>
      </c>
      <c r="D978" s="7">
        <v>10</v>
      </c>
      <c r="E978" s="7">
        <v>1</v>
      </c>
      <c r="F978" s="7">
        <v>7966.81</v>
      </c>
      <c r="G978" s="7" t="s">
        <v>62</v>
      </c>
      <c r="H978" s="7" t="s">
        <v>62</v>
      </c>
      <c r="I978" s="7" t="s">
        <v>66</v>
      </c>
    </row>
    <row r="979" spans="1:9" ht="14.25" customHeight="1" x14ac:dyDescent="0.3">
      <c r="A979" s="7" t="s">
        <v>3402</v>
      </c>
      <c r="B979" s="7">
        <v>1972</v>
      </c>
      <c r="C979" s="7" t="s">
        <v>72</v>
      </c>
      <c r="D979" s="7">
        <v>23</v>
      </c>
      <c r="E979" s="7">
        <v>0</v>
      </c>
      <c r="F979" s="7">
        <v>7980.34</v>
      </c>
      <c r="G979" s="7" t="s">
        <v>62</v>
      </c>
      <c r="H979" s="7" t="s">
        <v>62</v>
      </c>
      <c r="I979" s="7" t="s">
        <v>66</v>
      </c>
    </row>
    <row r="980" spans="1:9" ht="14.25" customHeight="1" x14ac:dyDescent="0.3">
      <c r="A980" s="7" t="s">
        <v>3399</v>
      </c>
      <c r="B980" s="7">
        <v>1983</v>
      </c>
      <c r="C980" s="7" t="s">
        <v>195</v>
      </c>
      <c r="D980" s="7">
        <v>28</v>
      </c>
      <c r="E980" s="7">
        <v>3</v>
      </c>
      <c r="F980" s="7">
        <v>7985.82</v>
      </c>
      <c r="G980" s="7" t="s">
        <v>62</v>
      </c>
      <c r="H980" s="7" t="s">
        <v>75</v>
      </c>
      <c r="I980" s="7" t="s">
        <v>1280</v>
      </c>
    </row>
    <row r="981" spans="1:9" ht="14.25" customHeight="1" x14ac:dyDescent="0.3">
      <c r="A981" s="7" t="s">
        <v>3397</v>
      </c>
      <c r="B981" s="7">
        <v>1983</v>
      </c>
      <c r="C981" s="7" t="s">
        <v>195</v>
      </c>
      <c r="D981" s="7">
        <v>20</v>
      </c>
      <c r="E981" s="7">
        <v>3</v>
      </c>
      <c r="F981" s="7">
        <v>7986.48</v>
      </c>
      <c r="G981" s="7" t="s">
        <v>62</v>
      </c>
      <c r="H981" s="7" t="s">
        <v>64</v>
      </c>
      <c r="I981" s="7" t="s">
        <v>1280</v>
      </c>
    </row>
    <row r="982" spans="1:9" ht="14.25" customHeight="1" x14ac:dyDescent="0.3">
      <c r="A982" s="7" t="s">
        <v>3394</v>
      </c>
      <c r="B982" s="7">
        <v>1962</v>
      </c>
      <c r="C982" s="7" t="s">
        <v>195</v>
      </c>
      <c r="D982" s="7">
        <v>22</v>
      </c>
      <c r="E982" s="7">
        <v>0</v>
      </c>
      <c r="F982" s="7">
        <v>8004.96</v>
      </c>
      <c r="G982" s="7" t="s">
        <v>64</v>
      </c>
      <c r="H982" s="7" t="s">
        <v>75</v>
      </c>
      <c r="I982" s="7" t="s">
        <v>66</v>
      </c>
    </row>
    <row r="983" spans="1:9" ht="14.25" customHeight="1" x14ac:dyDescent="0.3">
      <c r="A983" s="7" t="s">
        <v>3391</v>
      </c>
      <c r="B983" s="7">
        <v>1995</v>
      </c>
      <c r="C983" s="7" t="s">
        <v>93</v>
      </c>
      <c r="D983" s="7">
        <v>18</v>
      </c>
      <c r="E983" s="7">
        <v>0</v>
      </c>
      <c r="F983" s="7">
        <v>8014.62</v>
      </c>
      <c r="G983" s="7" t="s">
        <v>62</v>
      </c>
      <c r="H983" s="7" t="s">
        <v>64</v>
      </c>
      <c r="I983" s="7" t="s">
        <v>119</v>
      </c>
    </row>
    <row r="984" spans="1:9" ht="14.25" customHeight="1" x14ac:dyDescent="0.3">
      <c r="A984" s="7" t="s">
        <v>3388</v>
      </c>
      <c r="B984" s="7">
        <v>1980</v>
      </c>
      <c r="C984" s="7" t="s">
        <v>72</v>
      </c>
      <c r="D984" s="7">
        <v>8</v>
      </c>
      <c r="E984" s="7">
        <v>2</v>
      </c>
      <c r="F984" s="7">
        <v>8017.06</v>
      </c>
      <c r="G984" s="7" t="s">
        <v>62</v>
      </c>
      <c r="H984" s="7" t="s">
        <v>62</v>
      </c>
      <c r="I984" s="7" t="s">
        <v>119</v>
      </c>
    </row>
    <row r="985" spans="1:9" ht="14.25" customHeight="1" x14ac:dyDescent="0.3">
      <c r="A985" s="7" t="s">
        <v>3386</v>
      </c>
      <c r="B985" s="7">
        <v>1989</v>
      </c>
      <c r="C985" s="7" t="s">
        <v>72</v>
      </c>
      <c r="D985" s="7">
        <v>3</v>
      </c>
      <c r="E985" s="7">
        <v>3</v>
      </c>
      <c r="F985" s="7">
        <v>8021.11</v>
      </c>
      <c r="G985" s="7" t="s">
        <v>62</v>
      </c>
      <c r="H985" s="7" t="s">
        <v>75</v>
      </c>
      <c r="I985" s="7" t="s">
        <v>119</v>
      </c>
    </row>
    <row r="986" spans="1:9" ht="14.25" customHeight="1" x14ac:dyDescent="0.3">
      <c r="A986" s="7" t="s">
        <v>3381</v>
      </c>
      <c r="B986" s="7">
        <v>1978</v>
      </c>
      <c r="C986" s="7" t="s">
        <v>59</v>
      </c>
      <c r="D986" s="7">
        <v>17</v>
      </c>
      <c r="E986" s="7">
        <v>1</v>
      </c>
      <c r="F986" s="7">
        <v>8023.14</v>
      </c>
      <c r="G986" s="7" t="s">
        <v>62</v>
      </c>
      <c r="H986" s="7" t="s">
        <v>64</v>
      </c>
      <c r="I986" s="7" t="s">
        <v>119</v>
      </c>
    </row>
    <row r="987" spans="1:9" ht="14.25" customHeight="1" x14ac:dyDescent="0.3">
      <c r="A987" s="7" t="s">
        <v>3378</v>
      </c>
      <c r="B987" s="7">
        <v>1976</v>
      </c>
      <c r="C987" s="7" t="s">
        <v>168</v>
      </c>
      <c r="D987" s="7">
        <v>20</v>
      </c>
      <c r="E987" s="7">
        <v>0</v>
      </c>
      <c r="F987" s="7">
        <v>8026.67</v>
      </c>
      <c r="G987" s="7" t="s">
        <v>62</v>
      </c>
      <c r="H987" s="7" t="s">
        <v>62</v>
      </c>
      <c r="I987" s="7" t="s">
        <v>119</v>
      </c>
    </row>
    <row r="988" spans="1:9" ht="14.25" customHeight="1" x14ac:dyDescent="0.3">
      <c r="A988" s="7" t="s">
        <v>3375</v>
      </c>
      <c r="B988" s="7">
        <v>1977</v>
      </c>
      <c r="C988" s="7" t="s">
        <v>72</v>
      </c>
      <c r="D988" s="7">
        <v>6</v>
      </c>
      <c r="E988" s="7">
        <v>2</v>
      </c>
      <c r="F988" s="7">
        <v>8027.97</v>
      </c>
      <c r="G988" s="7" t="s">
        <v>64</v>
      </c>
      <c r="H988" s="7" t="s">
        <v>62</v>
      </c>
      <c r="I988" s="7" t="s">
        <v>241</v>
      </c>
    </row>
    <row r="989" spans="1:9" ht="14.25" customHeight="1" x14ac:dyDescent="0.3">
      <c r="A989" s="7" t="s">
        <v>3373</v>
      </c>
      <c r="B989" s="7">
        <v>2003</v>
      </c>
      <c r="C989" s="7" t="s">
        <v>168</v>
      </c>
      <c r="D989" s="7">
        <v>12</v>
      </c>
      <c r="E989" s="7">
        <v>0</v>
      </c>
      <c r="F989" s="7">
        <v>8035.64</v>
      </c>
      <c r="G989" s="7" t="s">
        <v>62</v>
      </c>
      <c r="H989" s="7" t="s">
        <v>62</v>
      </c>
      <c r="I989" s="7" t="s">
        <v>119</v>
      </c>
    </row>
    <row r="990" spans="1:9" ht="14.25" customHeight="1" x14ac:dyDescent="0.3">
      <c r="A990" s="7" t="s">
        <v>3370</v>
      </c>
      <c r="B990" s="7">
        <v>1985</v>
      </c>
      <c r="C990" s="7" t="s">
        <v>72</v>
      </c>
      <c r="D990" s="7">
        <v>28</v>
      </c>
      <c r="E990" s="7">
        <v>3</v>
      </c>
      <c r="F990" s="7">
        <v>8059.06</v>
      </c>
      <c r="G990" s="7" t="s">
        <v>62</v>
      </c>
      <c r="H990" s="7" t="s">
        <v>64</v>
      </c>
      <c r="I990" s="7" t="s">
        <v>119</v>
      </c>
    </row>
    <row r="991" spans="1:9" ht="14.25" customHeight="1" x14ac:dyDescent="0.3">
      <c r="A991" s="7" t="s">
        <v>3368</v>
      </c>
      <c r="B991" s="7">
        <v>1982</v>
      </c>
      <c r="C991" s="7" t="s">
        <v>168</v>
      </c>
      <c r="D991" s="7">
        <v>27</v>
      </c>
      <c r="E991" s="7">
        <v>3</v>
      </c>
      <c r="F991" s="7">
        <v>8059.68</v>
      </c>
      <c r="G991" s="7" t="s">
        <v>62</v>
      </c>
      <c r="H991" s="7" t="s">
        <v>64</v>
      </c>
      <c r="I991" s="7" t="s">
        <v>119</v>
      </c>
    </row>
    <row r="992" spans="1:9" ht="14.25" customHeight="1" x14ac:dyDescent="0.3">
      <c r="A992" s="7" t="s">
        <v>3365</v>
      </c>
      <c r="B992" s="7">
        <v>1970</v>
      </c>
      <c r="C992" s="7" t="s">
        <v>168</v>
      </c>
      <c r="D992" s="7">
        <v>12</v>
      </c>
      <c r="E992" s="7">
        <v>0</v>
      </c>
      <c r="F992" s="7">
        <v>8062.31</v>
      </c>
      <c r="G992" s="7" t="s">
        <v>62</v>
      </c>
      <c r="H992" s="7" t="s">
        <v>75</v>
      </c>
      <c r="I992" s="7" t="s">
        <v>66</v>
      </c>
    </row>
    <row r="993" spans="1:9" ht="14.25" customHeight="1" x14ac:dyDescent="0.3">
      <c r="A993" s="7" t="s">
        <v>3362</v>
      </c>
      <c r="B993" s="7">
        <v>1975</v>
      </c>
      <c r="C993" s="7" t="s">
        <v>83</v>
      </c>
      <c r="D993" s="7">
        <v>28</v>
      </c>
      <c r="E993" s="7">
        <v>1</v>
      </c>
      <c r="F993" s="7">
        <v>8062.76</v>
      </c>
      <c r="G993" s="7" t="s">
        <v>64</v>
      </c>
      <c r="H993" s="7" t="s">
        <v>64</v>
      </c>
      <c r="I993" s="7" t="s">
        <v>241</v>
      </c>
    </row>
    <row r="994" spans="1:9" ht="14.25" customHeight="1" x14ac:dyDescent="0.3">
      <c r="A994" s="7" t="s">
        <v>3360</v>
      </c>
      <c r="B994" s="7">
        <v>1965</v>
      </c>
      <c r="C994" s="7" t="s">
        <v>195</v>
      </c>
      <c r="D994" s="7">
        <v>11</v>
      </c>
      <c r="E994" s="7">
        <v>0</v>
      </c>
      <c r="F994" s="7">
        <v>8067.83</v>
      </c>
      <c r="G994" s="7" t="s">
        <v>64</v>
      </c>
      <c r="H994" s="7" t="s">
        <v>75</v>
      </c>
      <c r="I994" s="7" t="s">
        <v>66</v>
      </c>
    </row>
    <row r="995" spans="1:9" ht="14.25" customHeight="1" x14ac:dyDescent="0.3">
      <c r="A995" s="7" t="s">
        <v>3357</v>
      </c>
      <c r="B995" s="7">
        <v>1975</v>
      </c>
      <c r="C995" s="7" t="s">
        <v>168</v>
      </c>
      <c r="D995" s="7">
        <v>15</v>
      </c>
      <c r="E995" s="7">
        <v>1</v>
      </c>
      <c r="F995" s="7">
        <v>8068.19</v>
      </c>
      <c r="G995" s="7" t="s">
        <v>64</v>
      </c>
      <c r="H995" s="7" t="s">
        <v>62</v>
      </c>
      <c r="I995" s="7" t="s">
        <v>241</v>
      </c>
    </row>
    <row r="996" spans="1:9" ht="14.25" customHeight="1" x14ac:dyDescent="0.3">
      <c r="A996" s="7" t="s">
        <v>3355</v>
      </c>
      <c r="B996" s="7">
        <v>1965</v>
      </c>
      <c r="C996" s="7" t="s">
        <v>203</v>
      </c>
      <c r="D996" s="7">
        <v>21</v>
      </c>
      <c r="E996" s="7">
        <v>0</v>
      </c>
      <c r="F996" s="7">
        <v>8071.57</v>
      </c>
      <c r="G996" s="7" t="s">
        <v>64</v>
      </c>
      <c r="H996" s="7" t="s">
        <v>75</v>
      </c>
      <c r="I996" s="7" t="s">
        <v>241</v>
      </c>
    </row>
    <row r="997" spans="1:9" ht="14.25" customHeight="1" x14ac:dyDescent="0.3">
      <c r="A997" s="7" t="s">
        <v>3352</v>
      </c>
      <c r="B997" s="7">
        <v>1993</v>
      </c>
      <c r="C997" s="7" t="s">
        <v>72</v>
      </c>
      <c r="D997" s="7">
        <v>7</v>
      </c>
      <c r="E997" s="7">
        <v>0</v>
      </c>
      <c r="F997" s="7">
        <v>8077.41</v>
      </c>
      <c r="G997" s="7" t="s">
        <v>62</v>
      </c>
      <c r="H997" s="7" t="s">
        <v>75</v>
      </c>
      <c r="I997" s="7" t="s">
        <v>2757</v>
      </c>
    </row>
    <row r="998" spans="1:9" ht="14.25" customHeight="1" x14ac:dyDescent="0.3">
      <c r="A998" s="7" t="s">
        <v>3349</v>
      </c>
      <c r="B998" s="7">
        <v>2001</v>
      </c>
      <c r="C998" s="7" t="s">
        <v>195</v>
      </c>
      <c r="D998" s="7">
        <v>28</v>
      </c>
      <c r="E998" s="7">
        <v>0</v>
      </c>
      <c r="F998" s="7">
        <v>8081.26</v>
      </c>
      <c r="G998" s="7" t="s">
        <v>62</v>
      </c>
      <c r="H998" s="7" t="s">
        <v>62</v>
      </c>
      <c r="I998" s="7" t="s">
        <v>119</v>
      </c>
    </row>
    <row r="999" spans="1:9" ht="14.25" customHeight="1" x14ac:dyDescent="0.3">
      <c r="A999" s="7" t="s">
        <v>3347</v>
      </c>
      <c r="B999" s="7">
        <v>1994</v>
      </c>
      <c r="C999" s="7" t="s">
        <v>203</v>
      </c>
      <c r="D999" s="7">
        <v>12</v>
      </c>
      <c r="E999" s="7">
        <v>0</v>
      </c>
      <c r="F999" s="7">
        <v>8081.74</v>
      </c>
      <c r="G999" s="7" t="s">
        <v>62</v>
      </c>
      <c r="H999" s="7" t="s">
        <v>62</v>
      </c>
      <c r="I999" s="7" t="s">
        <v>2757</v>
      </c>
    </row>
    <row r="1000" spans="1:9" ht="14.25" customHeight="1" x14ac:dyDescent="0.3">
      <c r="A1000" s="7" t="s">
        <v>3344</v>
      </c>
      <c r="B1000" s="7">
        <v>1975</v>
      </c>
      <c r="C1000" s="7" t="s">
        <v>168</v>
      </c>
      <c r="D1000" s="7">
        <v>21</v>
      </c>
      <c r="E1000" s="7">
        <v>1</v>
      </c>
      <c r="F1000" s="7">
        <v>8083.92</v>
      </c>
      <c r="G1000" s="7" t="s">
        <v>64</v>
      </c>
      <c r="H1000" s="7" t="s">
        <v>64</v>
      </c>
      <c r="I1000" s="7" t="s">
        <v>66</v>
      </c>
    </row>
    <row r="1001" spans="1:9" ht="14.25" customHeight="1" x14ac:dyDescent="0.3">
      <c r="A1001" s="7" t="s">
        <v>3342</v>
      </c>
      <c r="B1001" s="7">
        <v>1967</v>
      </c>
      <c r="C1001" s="7" t="s">
        <v>83</v>
      </c>
      <c r="D1001" s="7">
        <v>10</v>
      </c>
      <c r="E1001" s="7">
        <v>0</v>
      </c>
      <c r="F1001" s="7">
        <v>8091.3</v>
      </c>
      <c r="G1001" s="7" t="s">
        <v>64</v>
      </c>
      <c r="H1001" s="7" t="s">
        <v>75</v>
      </c>
      <c r="I1001" s="7" t="s">
        <v>119</v>
      </c>
    </row>
    <row r="1002" spans="1:9" ht="14.25" customHeight="1" x14ac:dyDescent="0.3">
      <c r="A1002" s="7" t="s">
        <v>3339</v>
      </c>
      <c r="B1002" s="7">
        <v>1973</v>
      </c>
      <c r="C1002" s="7" t="s">
        <v>203</v>
      </c>
      <c r="D1002" s="7">
        <v>11</v>
      </c>
      <c r="E1002" s="7">
        <v>0</v>
      </c>
      <c r="F1002" s="7">
        <v>8112.59</v>
      </c>
      <c r="G1002" s="7" t="s">
        <v>62</v>
      </c>
      <c r="H1002" s="7" t="s">
        <v>62</v>
      </c>
      <c r="I1002" s="7" t="s">
        <v>66</v>
      </c>
    </row>
    <row r="1003" spans="1:9" ht="14.25" customHeight="1" x14ac:dyDescent="0.3">
      <c r="A1003" s="7" t="s">
        <v>3337</v>
      </c>
      <c r="B1003" s="7">
        <v>1978</v>
      </c>
      <c r="C1003" s="7" t="s">
        <v>93</v>
      </c>
      <c r="D1003" s="7">
        <v>1</v>
      </c>
      <c r="E1003" s="7">
        <v>2</v>
      </c>
      <c r="F1003" s="7">
        <v>8116.27</v>
      </c>
      <c r="G1003" s="7" t="s">
        <v>64</v>
      </c>
      <c r="H1003" s="7" t="s">
        <v>75</v>
      </c>
      <c r="I1003" s="7" t="s">
        <v>119</v>
      </c>
    </row>
    <row r="1004" spans="1:9" ht="14.25" customHeight="1" x14ac:dyDescent="0.3">
      <c r="A1004" s="7" t="s">
        <v>3334</v>
      </c>
      <c r="B1004" s="7">
        <v>1973</v>
      </c>
      <c r="C1004" s="7" t="s">
        <v>168</v>
      </c>
      <c r="D1004" s="7">
        <v>16</v>
      </c>
      <c r="E1004" s="7">
        <v>0</v>
      </c>
      <c r="F1004" s="7">
        <v>8116.68</v>
      </c>
      <c r="G1004" s="7" t="s">
        <v>64</v>
      </c>
      <c r="H1004" s="7" t="s">
        <v>75</v>
      </c>
      <c r="I1004" s="7" t="s">
        <v>241</v>
      </c>
    </row>
    <row r="1005" spans="1:9" ht="14.25" customHeight="1" x14ac:dyDescent="0.3">
      <c r="A1005" s="7" t="s">
        <v>3331</v>
      </c>
      <c r="B1005" s="7">
        <v>1973</v>
      </c>
      <c r="C1005" s="7" t="s">
        <v>195</v>
      </c>
      <c r="D1005" s="7">
        <v>30</v>
      </c>
      <c r="E1005" s="7">
        <v>0</v>
      </c>
      <c r="F1005" s="7">
        <v>8124.41</v>
      </c>
      <c r="G1005" s="7" t="s">
        <v>64</v>
      </c>
      <c r="H1005" s="7" t="s">
        <v>75</v>
      </c>
      <c r="I1005" s="7" t="s">
        <v>66</v>
      </c>
    </row>
    <row r="1006" spans="1:9" ht="14.25" customHeight="1" x14ac:dyDescent="0.3">
      <c r="A1006" s="7" t="s">
        <v>3329</v>
      </c>
      <c r="B1006" s="7">
        <v>1973</v>
      </c>
      <c r="C1006" s="7" t="s">
        <v>93</v>
      </c>
      <c r="D1006" s="7">
        <v>3</v>
      </c>
      <c r="E1006" s="7">
        <v>0</v>
      </c>
      <c r="F1006" s="7">
        <v>8125.78</v>
      </c>
      <c r="G1006" s="7" t="s">
        <v>62</v>
      </c>
      <c r="H1006" s="7" t="s">
        <v>62</v>
      </c>
      <c r="I1006" s="7" t="s">
        <v>66</v>
      </c>
    </row>
    <row r="1007" spans="1:9" ht="14.25" customHeight="1" x14ac:dyDescent="0.3">
      <c r="A1007" s="7" t="s">
        <v>3326</v>
      </c>
      <c r="B1007" s="7">
        <v>1990</v>
      </c>
      <c r="C1007" s="7" t="s">
        <v>83</v>
      </c>
      <c r="D1007" s="7">
        <v>21</v>
      </c>
      <c r="E1007" s="7">
        <v>3</v>
      </c>
      <c r="F1007" s="7">
        <v>8157.92</v>
      </c>
      <c r="G1007" s="7" t="s">
        <v>62</v>
      </c>
      <c r="H1007" s="7" t="s">
        <v>64</v>
      </c>
      <c r="I1007" s="7" t="s">
        <v>1108</v>
      </c>
    </row>
    <row r="1008" spans="1:9" ht="14.25" customHeight="1" x14ac:dyDescent="0.3">
      <c r="A1008" s="7" t="s">
        <v>3324</v>
      </c>
      <c r="B1008" s="7">
        <v>1982</v>
      </c>
      <c r="C1008" s="7" t="s">
        <v>83</v>
      </c>
      <c r="D1008" s="7">
        <v>28</v>
      </c>
      <c r="E1008" s="7">
        <v>4</v>
      </c>
      <c r="F1008" s="7">
        <v>8162.72</v>
      </c>
      <c r="G1008" s="7" t="s">
        <v>64</v>
      </c>
      <c r="H1008" s="7" t="s">
        <v>64</v>
      </c>
      <c r="I1008" s="7" t="s">
        <v>119</v>
      </c>
    </row>
    <row r="1009" spans="1:9" ht="14.25" customHeight="1" x14ac:dyDescent="0.3">
      <c r="A1009" s="7" t="s">
        <v>3321</v>
      </c>
      <c r="B1009" s="7">
        <v>1963</v>
      </c>
      <c r="C1009" s="7" t="s">
        <v>72</v>
      </c>
      <c r="D1009" s="7">
        <v>5</v>
      </c>
      <c r="E1009" s="7">
        <v>0</v>
      </c>
      <c r="F1009" s="7">
        <v>8177.9</v>
      </c>
      <c r="G1009" s="7" t="s">
        <v>64</v>
      </c>
      <c r="H1009" s="7" t="s">
        <v>75</v>
      </c>
      <c r="I1009" s="7" t="s">
        <v>66</v>
      </c>
    </row>
    <row r="1010" spans="1:9" ht="14.25" customHeight="1" x14ac:dyDescent="0.3">
      <c r="A1010" s="7" t="s">
        <v>3319</v>
      </c>
      <c r="B1010" s="7">
        <v>1983</v>
      </c>
      <c r="C1010" s="7" t="s">
        <v>83</v>
      </c>
      <c r="D1010" s="7">
        <v>8</v>
      </c>
      <c r="E1010" s="7">
        <v>3</v>
      </c>
      <c r="F1010" s="7">
        <v>8179.51</v>
      </c>
      <c r="G1010" s="7" t="s">
        <v>62</v>
      </c>
      <c r="H1010" s="7" t="s">
        <v>62</v>
      </c>
      <c r="I1010" s="7" t="s">
        <v>2647</v>
      </c>
    </row>
    <row r="1011" spans="1:9" ht="14.25" customHeight="1" x14ac:dyDescent="0.3">
      <c r="A1011" s="7" t="s">
        <v>3316</v>
      </c>
      <c r="B1011" s="7">
        <v>1997</v>
      </c>
      <c r="C1011" s="7" t="s">
        <v>203</v>
      </c>
      <c r="D1011" s="7">
        <v>21</v>
      </c>
      <c r="E1011" s="7">
        <v>0</v>
      </c>
      <c r="F1011" s="7">
        <v>8182.89</v>
      </c>
      <c r="G1011" s="7" t="s">
        <v>62</v>
      </c>
      <c r="H1011" s="7" t="s">
        <v>75</v>
      </c>
      <c r="I1011" s="7" t="s">
        <v>2757</v>
      </c>
    </row>
    <row r="1012" spans="1:9" ht="14.25" customHeight="1" x14ac:dyDescent="0.3">
      <c r="A1012" s="7" t="s">
        <v>3314</v>
      </c>
      <c r="B1012" s="7">
        <v>1962</v>
      </c>
      <c r="C1012" s="7" t="s">
        <v>72</v>
      </c>
      <c r="D1012" s="7">
        <v>23</v>
      </c>
      <c r="E1012" s="7">
        <v>0</v>
      </c>
      <c r="F1012" s="7">
        <v>8188.12</v>
      </c>
      <c r="G1012" s="7" t="s">
        <v>64</v>
      </c>
      <c r="H1012" s="7" t="s">
        <v>64</v>
      </c>
      <c r="I1012" s="7" t="s">
        <v>66</v>
      </c>
    </row>
    <row r="1013" spans="1:9" ht="14.25" customHeight="1" x14ac:dyDescent="0.3">
      <c r="A1013" s="7" t="s">
        <v>3311</v>
      </c>
      <c r="B1013" s="7">
        <v>1978</v>
      </c>
      <c r="C1013" s="7" t="s">
        <v>203</v>
      </c>
      <c r="D1013" s="7">
        <v>24</v>
      </c>
      <c r="E1013" s="7">
        <v>2</v>
      </c>
      <c r="F1013" s="7">
        <v>8211.1</v>
      </c>
      <c r="G1013" s="7" t="s">
        <v>62</v>
      </c>
      <c r="H1013" s="7" t="s">
        <v>64</v>
      </c>
      <c r="I1013" s="7" t="s">
        <v>66</v>
      </c>
    </row>
    <row r="1014" spans="1:9" ht="14.25" customHeight="1" x14ac:dyDescent="0.3">
      <c r="A1014" s="7" t="s">
        <v>3309</v>
      </c>
      <c r="B1014" s="7">
        <v>1978</v>
      </c>
      <c r="C1014" s="7" t="s">
        <v>83</v>
      </c>
      <c r="D1014" s="7">
        <v>30</v>
      </c>
      <c r="E1014" s="7">
        <v>2</v>
      </c>
      <c r="F1014" s="7">
        <v>8219.2000000000007</v>
      </c>
      <c r="G1014" s="7" t="s">
        <v>62</v>
      </c>
      <c r="H1014" s="7" t="s">
        <v>62</v>
      </c>
      <c r="I1014" s="7" t="s">
        <v>66</v>
      </c>
    </row>
    <row r="1015" spans="1:9" ht="14.25" customHeight="1" x14ac:dyDescent="0.3">
      <c r="A1015" s="7" t="s">
        <v>3306</v>
      </c>
      <c r="B1015" s="7">
        <v>1976</v>
      </c>
      <c r="C1015" s="7" t="s">
        <v>93</v>
      </c>
      <c r="D1015" s="7">
        <v>3</v>
      </c>
      <c r="E1015" s="7">
        <v>1</v>
      </c>
      <c r="F1015" s="7">
        <v>8232.64</v>
      </c>
      <c r="G1015" s="7" t="s">
        <v>62</v>
      </c>
      <c r="H1015" s="7" t="s">
        <v>64</v>
      </c>
      <c r="I1015" s="7" t="s">
        <v>66</v>
      </c>
    </row>
    <row r="1016" spans="1:9" ht="14.25" customHeight="1" x14ac:dyDescent="0.3">
      <c r="A1016" s="7" t="s">
        <v>3304</v>
      </c>
      <c r="B1016" s="7">
        <v>1976</v>
      </c>
      <c r="C1016" s="7" t="s">
        <v>83</v>
      </c>
      <c r="D1016" s="7">
        <v>30</v>
      </c>
      <c r="E1016" s="7">
        <v>1</v>
      </c>
      <c r="F1016" s="7">
        <v>8233.1</v>
      </c>
      <c r="G1016" s="7" t="s">
        <v>62</v>
      </c>
      <c r="H1016" s="7" t="s">
        <v>62</v>
      </c>
      <c r="I1016" s="7" t="s">
        <v>66</v>
      </c>
    </row>
    <row r="1017" spans="1:9" ht="14.25" customHeight="1" x14ac:dyDescent="0.3">
      <c r="A1017" s="7" t="s">
        <v>3301</v>
      </c>
      <c r="B1017" s="7">
        <v>1976</v>
      </c>
      <c r="C1017" s="7" t="s">
        <v>93</v>
      </c>
      <c r="D1017" s="7">
        <v>2</v>
      </c>
      <c r="E1017" s="7">
        <v>1</v>
      </c>
      <c r="F1017" s="7">
        <v>8240.59</v>
      </c>
      <c r="G1017" s="7" t="s">
        <v>62</v>
      </c>
      <c r="H1017" s="7" t="s">
        <v>62</v>
      </c>
      <c r="I1017" s="7" t="s">
        <v>66</v>
      </c>
    </row>
    <row r="1018" spans="1:9" ht="14.25" customHeight="1" x14ac:dyDescent="0.3">
      <c r="A1018" s="7" t="s">
        <v>3299</v>
      </c>
      <c r="B1018" s="7">
        <v>1982</v>
      </c>
      <c r="C1018" s="7" t="s">
        <v>93</v>
      </c>
      <c r="D1018" s="7">
        <v>27</v>
      </c>
      <c r="E1018" s="7">
        <v>3</v>
      </c>
      <c r="F1018" s="7">
        <v>8252.2800000000007</v>
      </c>
      <c r="G1018" s="7" t="s">
        <v>62</v>
      </c>
      <c r="H1018" s="7" t="s">
        <v>62</v>
      </c>
      <c r="I1018" s="7" t="s">
        <v>1280</v>
      </c>
    </row>
    <row r="1019" spans="1:9" ht="14.25" customHeight="1" x14ac:dyDescent="0.3">
      <c r="A1019" s="7" t="s">
        <v>3296</v>
      </c>
      <c r="B1019" s="7">
        <v>1964</v>
      </c>
      <c r="C1019" s="7" t="s">
        <v>93</v>
      </c>
      <c r="D1019" s="7">
        <v>5</v>
      </c>
      <c r="E1019" s="7">
        <v>0</v>
      </c>
      <c r="F1019" s="7">
        <v>8268</v>
      </c>
      <c r="G1019" s="7" t="s">
        <v>64</v>
      </c>
      <c r="H1019" s="7" t="s">
        <v>64</v>
      </c>
      <c r="I1019" s="7" t="s">
        <v>66</v>
      </c>
    </row>
    <row r="1020" spans="1:9" ht="14.25" customHeight="1" x14ac:dyDescent="0.3">
      <c r="A1020" s="7" t="s">
        <v>3293</v>
      </c>
      <c r="B1020" s="7">
        <v>1974</v>
      </c>
      <c r="C1020" s="7" t="s">
        <v>195</v>
      </c>
      <c r="D1020" s="7">
        <v>5</v>
      </c>
      <c r="E1020" s="7">
        <v>0</v>
      </c>
      <c r="F1020" s="7">
        <v>8269.0400000000009</v>
      </c>
      <c r="G1020" s="7" t="s">
        <v>62</v>
      </c>
      <c r="H1020" s="7" t="s">
        <v>75</v>
      </c>
      <c r="I1020" s="7" t="s">
        <v>241</v>
      </c>
    </row>
    <row r="1021" spans="1:9" ht="14.25" customHeight="1" x14ac:dyDescent="0.3">
      <c r="A1021" s="7" t="s">
        <v>3291</v>
      </c>
      <c r="B1021" s="7">
        <v>2000</v>
      </c>
      <c r="C1021" s="7" t="s">
        <v>72</v>
      </c>
      <c r="D1021" s="7">
        <v>28</v>
      </c>
      <c r="E1021" s="7">
        <v>0</v>
      </c>
      <c r="F1021" s="7">
        <v>8271.4599999999991</v>
      </c>
      <c r="G1021" s="7" t="s">
        <v>62</v>
      </c>
      <c r="H1021" s="7" t="s">
        <v>75</v>
      </c>
      <c r="I1021" s="7" t="s">
        <v>1285</v>
      </c>
    </row>
    <row r="1022" spans="1:9" ht="14.25" customHeight="1" x14ac:dyDescent="0.3">
      <c r="A1022" s="7" t="s">
        <v>3288</v>
      </c>
      <c r="B1022" s="7">
        <v>1974</v>
      </c>
      <c r="C1022" s="7" t="s">
        <v>93</v>
      </c>
      <c r="D1022" s="7">
        <v>26</v>
      </c>
      <c r="E1022" s="7">
        <v>0</v>
      </c>
      <c r="F1022" s="7">
        <v>8277.52</v>
      </c>
      <c r="G1022" s="7" t="s">
        <v>62</v>
      </c>
      <c r="H1022" s="7" t="s">
        <v>62</v>
      </c>
      <c r="I1022" s="7" t="s">
        <v>241</v>
      </c>
    </row>
    <row r="1023" spans="1:9" ht="14.25" customHeight="1" x14ac:dyDescent="0.3">
      <c r="A1023" s="7" t="s">
        <v>3284</v>
      </c>
      <c r="B1023" s="7">
        <v>1974</v>
      </c>
      <c r="C1023" s="7" t="s">
        <v>168</v>
      </c>
      <c r="D1023" s="7">
        <v>22</v>
      </c>
      <c r="E1023" s="7">
        <v>0</v>
      </c>
      <c r="F1023" s="7">
        <v>8280.6200000000008</v>
      </c>
      <c r="G1023" s="7" t="s">
        <v>62</v>
      </c>
      <c r="H1023" s="7" t="s">
        <v>62</v>
      </c>
      <c r="I1023" s="7" t="s">
        <v>66</v>
      </c>
    </row>
    <row r="1024" spans="1:9" ht="14.25" customHeight="1" x14ac:dyDescent="0.3">
      <c r="A1024" s="7" t="s">
        <v>3281</v>
      </c>
      <c r="B1024" s="7">
        <v>1974</v>
      </c>
      <c r="C1024" s="7" t="s">
        <v>83</v>
      </c>
      <c r="D1024" s="7">
        <v>6</v>
      </c>
      <c r="E1024" s="7">
        <v>0</v>
      </c>
      <c r="F1024" s="7">
        <v>8283.68</v>
      </c>
      <c r="G1024" s="7" t="s">
        <v>62</v>
      </c>
      <c r="H1024" s="7" t="s">
        <v>64</v>
      </c>
      <c r="I1024" s="7" t="s">
        <v>66</v>
      </c>
    </row>
    <row r="1025" spans="1:9" ht="14.25" customHeight="1" x14ac:dyDescent="0.3">
      <c r="A1025" s="7" t="s">
        <v>3279</v>
      </c>
      <c r="B1025" s="7">
        <v>1978</v>
      </c>
      <c r="C1025" s="7" t="s">
        <v>83</v>
      </c>
      <c r="D1025" s="7">
        <v>26</v>
      </c>
      <c r="E1025" s="7">
        <v>2</v>
      </c>
      <c r="F1025" s="7">
        <v>8302.5400000000009</v>
      </c>
      <c r="G1025" s="7" t="s">
        <v>64</v>
      </c>
      <c r="H1025" s="7" t="s">
        <v>64</v>
      </c>
      <c r="I1025" s="7" t="s">
        <v>979</v>
      </c>
    </row>
    <row r="1026" spans="1:9" ht="14.25" customHeight="1" x14ac:dyDescent="0.3">
      <c r="A1026" s="7" t="s">
        <v>3276</v>
      </c>
      <c r="B1026" s="7">
        <v>1979</v>
      </c>
      <c r="C1026" s="7" t="s">
        <v>195</v>
      </c>
      <c r="D1026" s="7">
        <v>7</v>
      </c>
      <c r="E1026" s="7">
        <v>2</v>
      </c>
      <c r="F1026" s="7">
        <v>8310.84</v>
      </c>
      <c r="G1026" s="7" t="s">
        <v>62</v>
      </c>
      <c r="H1026" s="7" t="s">
        <v>62</v>
      </c>
      <c r="I1026" s="7" t="s">
        <v>119</v>
      </c>
    </row>
    <row r="1027" spans="1:9" ht="14.25" customHeight="1" x14ac:dyDescent="0.3">
      <c r="A1027" s="7" t="s">
        <v>3273</v>
      </c>
      <c r="B1027" s="7">
        <v>1993</v>
      </c>
      <c r="C1027" s="7" t="s">
        <v>83</v>
      </c>
      <c r="D1027" s="7">
        <v>22</v>
      </c>
      <c r="E1027" s="7">
        <v>0</v>
      </c>
      <c r="F1027" s="7">
        <v>8314.65</v>
      </c>
      <c r="G1027" s="7" t="s">
        <v>62</v>
      </c>
      <c r="H1027" s="7" t="s">
        <v>75</v>
      </c>
      <c r="I1027" s="7" t="s">
        <v>119</v>
      </c>
    </row>
    <row r="1028" spans="1:9" ht="14.25" customHeight="1" x14ac:dyDescent="0.3">
      <c r="A1028" s="7" t="s">
        <v>3271</v>
      </c>
      <c r="B1028" s="7">
        <v>1976</v>
      </c>
      <c r="C1028" s="7" t="s">
        <v>59</v>
      </c>
      <c r="D1028" s="7">
        <v>12</v>
      </c>
      <c r="E1028" s="7">
        <v>1</v>
      </c>
      <c r="F1028" s="7">
        <v>8334.4599999999991</v>
      </c>
      <c r="G1028" s="7" t="s">
        <v>64</v>
      </c>
      <c r="H1028" s="7" t="s">
        <v>62</v>
      </c>
      <c r="I1028" s="7" t="s">
        <v>979</v>
      </c>
    </row>
    <row r="1029" spans="1:9" ht="14.25" customHeight="1" x14ac:dyDescent="0.3">
      <c r="A1029" s="7" t="s">
        <v>3268</v>
      </c>
      <c r="B1029" s="7">
        <v>1976</v>
      </c>
      <c r="C1029" s="7" t="s">
        <v>59</v>
      </c>
      <c r="D1029" s="7">
        <v>20</v>
      </c>
      <c r="E1029" s="7">
        <v>1</v>
      </c>
      <c r="F1029" s="7">
        <v>8334.59</v>
      </c>
      <c r="G1029" s="7" t="s">
        <v>64</v>
      </c>
      <c r="H1029" s="7" t="s">
        <v>62</v>
      </c>
      <c r="I1029" s="7" t="s">
        <v>979</v>
      </c>
    </row>
    <row r="1030" spans="1:9" ht="14.25" customHeight="1" x14ac:dyDescent="0.3">
      <c r="A1030" s="7" t="s">
        <v>3265</v>
      </c>
      <c r="B1030" s="7">
        <v>1976</v>
      </c>
      <c r="C1030" s="7" t="s">
        <v>59</v>
      </c>
      <c r="D1030" s="7">
        <v>7</v>
      </c>
      <c r="E1030" s="7">
        <v>1</v>
      </c>
      <c r="F1030" s="7">
        <v>8342.91</v>
      </c>
      <c r="G1030" s="7" t="s">
        <v>64</v>
      </c>
      <c r="H1030" s="7" t="s">
        <v>75</v>
      </c>
      <c r="I1030" s="7" t="s">
        <v>979</v>
      </c>
    </row>
    <row r="1031" spans="1:9" ht="14.25" customHeight="1" x14ac:dyDescent="0.3">
      <c r="A1031" s="7" t="s">
        <v>3262</v>
      </c>
      <c r="B1031" s="7">
        <v>1976</v>
      </c>
      <c r="C1031" s="7" t="s">
        <v>83</v>
      </c>
      <c r="D1031" s="7">
        <v>12</v>
      </c>
      <c r="E1031" s="7">
        <v>2</v>
      </c>
      <c r="F1031" s="7">
        <v>8347.16</v>
      </c>
      <c r="G1031" s="7" t="s">
        <v>62</v>
      </c>
      <c r="H1031" s="7" t="s">
        <v>75</v>
      </c>
      <c r="I1031" s="7" t="s">
        <v>66</v>
      </c>
    </row>
    <row r="1032" spans="1:9" ht="14.25" customHeight="1" x14ac:dyDescent="0.3">
      <c r="A1032" s="7" t="s">
        <v>3260</v>
      </c>
      <c r="B1032" s="7">
        <v>1963</v>
      </c>
      <c r="C1032" s="7" t="s">
        <v>93</v>
      </c>
      <c r="D1032" s="7">
        <v>21</v>
      </c>
      <c r="E1032" s="7">
        <v>0</v>
      </c>
      <c r="F1032" s="7">
        <v>8355.5400000000009</v>
      </c>
      <c r="G1032" s="7" t="s">
        <v>64</v>
      </c>
      <c r="H1032" s="7" t="s">
        <v>64</v>
      </c>
      <c r="I1032" s="7" t="s">
        <v>119</v>
      </c>
    </row>
    <row r="1033" spans="1:9" ht="14.25" customHeight="1" x14ac:dyDescent="0.3">
      <c r="A1033" s="7" t="s">
        <v>3257</v>
      </c>
      <c r="B1033" s="7">
        <v>1971</v>
      </c>
      <c r="C1033" s="7" t="s">
        <v>93</v>
      </c>
      <c r="D1033" s="7">
        <v>4</v>
      </c>
      <c r="E1033" s="7">
        <v>0</v>
      </c>
      <c r="F1033" s="7">
        <v>8396.6200000000008</v>
      </c>
      <c r="G1033" s="7" t="s">
        <v>62</v>
      </c>
      <c r="H1033" s="7" t="s">
        <v>64</v>
      </c>
      <c r="I1033" s="7" t="s">
        <v>66</v>
      </c>
    </row>
    <row r="1034" spans="1:9" ht="14.25" customHeight="1" x14ac:dyDescent="0.3">
      <c r="A1034" s="7" t="s">
        <v>3254</v>
      </c>
      <c r="B1034" s="7">
        <v>1971</v>
      </c>
      <c r="C1034" s="7" t="s">
        <v>93</v>
      </c>
      <c r="D1034" s="7">
        <v>18</v>
      </c>
      <c r="E1034" s="7">
        <v>0</v>
      </c>
      <c r="F1034" s="7">
        <v>8400.01</v>
      </c>
      <c r="G1034" s="7" t="s">
        <v>62</v>
      </c>
      <c r="H1034" s="7" t="s">
        <v>64</v>
      </c>
      <c r="I1034" s="7" t="s">
        <v>66</v>
      </c>
    </row>
    <row r="1035" spans="1:9" ht="14.25" customHeight="1" x14ac:dyDescent="0.3">
      <c r="A1035" s="7" t="s">
        <v>3252</v>
      </c>
      <c r="B1035" s="7">
        <v>1979</v>
      </c>
      <c r="C1035" s="7" t="s">
        <v>83</v>
      </c>
      <c r="D1035" s="7">
        <v>11</v>
      </c>
      <c r="E1035" s="7">
        <v>3</v>
      </c>
      <c r="F1035" s="7">
        <v>8410.0499999999993</v>
      </c>
      <c r="G1035" s="7" t="s">
        <v>62</v>
      </c>
      <c r="H1035" s="7" t="s">
        <v>62</v>
      </c>
      <c r="I1035" s="7" t="s">
        <v>119</v>
      </c>
    </row>
    <row r="1036" spans="1:9" ht="14.25" customHeight="1" x14ac:dyDescent="0.3">
      <c r="A1036" s="7" t="s">
        <v>3250</v>
      </c>
      <c r="B1036" s="7">
        <v>1977</v>
      </c>
      <c r="C1036" s="7" t="s">
        <v>93</v>
      </c>
      <c r="D1036" s="7">
        <v>4</v>
      </c>
      <c r="E1036" s="7">
        <v>2</v>
      </c>
      <c r="F1036" s="7">
        <v>8413.4599999999991</v>
      </c>
      <c r="G1036" s="7" t="s">
        <v>64</v>
      </c>
      <c r="H1036" s="7" t="s">
        <v>75</v>
      </c>
      <c r="I1036" s="7" t="s">
        <v>119</v>
      </c>
    </row>
    <row r="1037" spans="1:9" ht="14.25" customHeight="1" x14ac:dyDescent="0.3">
      <c r="A1037" s="7" t="s">
        <v>3248</v>
      </c>
      <c r="B1037" s="7">
        <v>1975</v>
      </c>
      <c r="C1037" s="7" t="s">
        <v>93</v>
      </c>
      <c r="D1037" s="7">
        <v>28</v>
      </c>
      <c r="E1037" s="7">
        <v>1</v>
      </c>
      <c r="F1037" s="7">
        <v>8428.07</v>
      </c>
      <c r="G1037" s="7" t="s">
        <v>64</v>
      </c>
      <c r="H1037" s="7" t="s">
        <v>62</v>
      </c>
      <c r="I1037" s="7" t="s">
        <v>119</v>
      </c>
    </row>
    <row r="1038" spans="1:9" ht="14.25" customHeight="1" x14ac:dyDescent="0.3">
      <c r="A1038" s="7" t="s">
        <v>3246</v>
      </c>
      <c r="B1038" s="7">
        <v>1963</v>
      </c>
      <c r="C1038" s="7" t="s">
        <v>93</v>
      </c>
      <c r="D1038" s="7">
        <v>24</v>
      </c>
      <c r="E1038" s="7">
        <v>0</v>
      </c>
      <c r="F1038" s="7">
        <v>8440.0499999999993</v>
      </c>
      <c r="G1038" s="7" t="s">
        <v>64</v>
      </c>
      <c r="H1038" s="7" t="s">
        <v>62</v>
      </c>
      <c r="I1038" s="7" t="s">
        <v>66</v>
      </c>
    </row>
    <row r="1039" spans="1:9" ht="14.25" customHeight="1" x14ac:dyDescent="0.3">
      <c r="A1039" s="7" t="s">
        <v>3243</v>
      </c>
      <c r="B1039" s="7">
        <v>1972</v>
      </c>
      <c r="C1039" s="7" t="s">
        <v>93</v>
      </c>
      <c r="D1039" s="7">
        <v>9</v>
      </c>
      <c r="E1039" s="7">
        <v>0</v>
      </c>
      <c r="F1039" s="7">
        <v>8442.67</v>
      </c>
      <c r="G1039" s="7" t="s">
        <v>62</v>
      </c>
      <c r="H1039" s="7" t="s">
        <v>64</v>
      </c>
      <c r="I1039" s="7" t="s">
        <v>66</v>
      </c>
    </row>
    <row r="1040" spans="1:9" ht="14.25" customHeight="1" x14ac:dyDescent="0.3">
      <c r="A1040" s="7" t="s">
        <v>3241</v>
      </c>
      <c r="B1040" s="7">
        <v>1972</v>
      </c>
      <c r="C1040" s="7" t="s">
        <v>93</v>
      </c>
      <c r="D1040" s="7">
        <v>4</v>
      </c>
      <c r="E1040" s="7">
        <v>0</v>
      </c>
      <c r="F1040" s="7">
        <v>8444.4699999999993</v>
      </c>
      <c r="G1040" s="7" t="s">
        <v>64</v>
      </c>
      <c r="H1040" s="7" t="s">
        <v>75</v>
      </c>
      <c r="I1040" s="7" t="s">
        <v>241</v>
      </c>
    </row>
    <row r="1041" spans="1:9" ht="14.25" customHeight="1" x14ac:dyDescent="0.3">
      <c r="A1041" s="7" t="s">
        <v>3238</v>
      </c>
      <c r="B1041" s="7">
        <v>1966</v>
      </c>
      <c r="C1041" s="7" t="s">
        <v>83</v>
      </c>
      <c r="D1041" s="7">
        <v>12</v>
      </c>
      <c r="E1041" s="7">
        <v>0</v>
      </c>
      <c r="F1041" s="7">
        <v>8448.66</v>
      </c>
      <c r="G1041" s="7" t="s">
        <v>64</v>
      </c>
      <c r="H1041" s="7" t="s">
        <v>75</v>
      </c>
      <c r="I1041" s="7" t="s">
        <v>66</v>
      </c>
    </row>
    <row r="1042" spans="1:9" ht="14.25" customHeight="1" x14ac:dyDescent="0.3">
      <c r="A1042" s="7" t="s">
        <v>3235</v>
      </c>
      <c r="B1042" s="7">
        <v>1984</v>
      </c>
      <c r="C1042" s="7" t="s">
        <v>83</v>
      </c>
      <c r="D1042" s="7">
        <v>19</v>
      </c>
      <c r="E1042" s="7">
        <v>3</v>
      </c>
      <c r="F1042" s="7">
        <v>8450.82</v>
      </c>
      <c r="G1042" s="7" t="s">
        <v>62</v>
      </c>
      <c r="H1042" s="7" t="s">
        <v>62</v>
      </c>
      <c r="I1042" s="7" t="s">
        <v>1108</v>
      </c>
    </row>
    <row r="1043" spans="1:9" ht="14.25" customHeight="1" x14ac:dyDescent="0.3">
      <c r="A1043" s="7" t="s">
        <v>3232</v>
      </c>
      <c r="B1043" s="7">
        <v>1972</v>
      </c>
      <c r="C1043" s="7" t="s">
        <v>168</v>
      </c>
      <c r="D1043" s="7">
        <v>26</v>
      </c>
      <c r="E1043" s="7">
        <v>0</v>
      </c>
      <c r="F1043" s="7">
        <v>8457.82</v>
      </c>
      <c r="G1043" s="7" t="s">
        <v>62</v>
      </c>
      <c r="H1043" s="7" t="s">
        <v>64</v>
      </c>
      <c r="I1043" s="7" t="s">
        <v>241</v>
      </c>
    </row>
    <row r="1044" spans="1:9" ht="14.25" customHeight="1" x14ac:dyDescent="0.3">
      <c r="A1044" s="7" t="s">
        <v>3230</v>
      </c>
      <c r="B1044" s="7">
        <v>1992</v>
      </c>
      <c r="C1044" s="7" t="s">
        <v>93</v>
      </c>
      <c r="D1044" s="7">
        <v>9</v>
      </c>
      <c r="E1044" s="7">
        <v>0</v>
      </c>
      <c r="F1044" s="7">
        <v>8466.35</v>
      </c>
      <c r="G1044" s="7" t="s">
        <v>62</v>
      </c>
      <c r="H1044" s="7" t="s">
        <v>62</v>
      </c>
      <c r="I1044" s="7" t="s">
        <v>119</v>
      </c>
    </row>
    <row r="1045" spans="1:9" ht="14.25" customHeight="1" x14ac:dyDescent="0.3">
      <c r="A1045" s="7" t="s">
        <v>3227</v>
      </c>
      <c r="B1045" s="7">
        <v>1993</v>
      </c>
      <c r="C1045" s="7" t="s">
        <v>72</v>
      </c>
      <c r="D1045" s="7">
        <v>10</v>
      </c>
      <c r="E1045" s="7">
        <v>0</v>
      </c>
      <c r="F1045" s="7">
        <v>8471.65</v>
      </c>
      <c r="G1045" s="7" t="s">
        <v>62</v>
      </c>
      <c r="H1045" s="7" t="s">
        <v>75</v>
      </c>
      <c r="I1045" s="7" t="s">
        <v>119</v>
      </c>
    </row>
    <row r="1046" spans="1:9" ht="14.25" customHeight="1" x14ac:dyDescent="0.3">
      <c r="A1046" s="7" t="s">
        <v>3225</v>
      </c>
      <c r="B1046" s="7">
        <v>1977</v>
      </c>
      <c r="C1046" s="7" t="s">
        <v>168</v>
      </c>
      <c r="D1046" s="7">
        <v>26</v>
      </c>
      <c r="E1046" s="7">
        <v>2</v>
      </c>
      <c r="F1046" s="7">
        <v>8515.76</v>
      </c>
      <c r="G1046" s="7" t="s">
        <v>62</v>
      </c>
      <c r="H1046" s="7" t="s">
        <v>62</v>
      </c>
      <c r="I1046" s="7" t="s">
        <v>66</v>
      </c>
    </row>
    <row r="1047" spans="1:9" ht="14.25" customHeight="1" x14ac:dyDescent="0.3">
      <c r="A1047" s="7" t="s">
        <v>3222</v>
      </c>
      <c r="B1047" s="7">
        <v>1977</v>
      </c>
      <c r="C1047" s="7" t="s">
        <v>83</v>
      </c>
      <c r="D1047" s="7">
        <v>21</v>
      </c>
      <c r="E1047" s="7">
        <v>2</v>
      </c>
      <c r="F1047" s="7">
        <v>8516.83</v>
      </c>
      <c r="G1047" s="7" t="s">
        <v>62</v>
      </c>
      <c r="H1047" s="7" t="s">
        <v>75</v>
      </c>
      <c r="I1047" s="7" t="s">
        <v>66</v>
      </c>
    </row>
    <row r="1048" spans="1:9" ht="14.25" customHeight="1" x14ac:dyDescent="0.3">
      <c r="A1048" s="7" t="s">
        <v>3220</v>
      </c>
      <c r="B1048" s="7">
        <v>1977</v>
      </c>
      <c r="C1048" s="7" t="s">
        <v>168</v>
      </c>
      <c r="D1048" s="7">
        <v>29</v>
      </c>
      <c r="E1048" s="7">
        <v>2</v>
      </c>
      <c r="F1048" s="7">
        <v>8520.0300000000007</v>
      </c>
      <c r="G1048" s="7" t="s">
        <v>62</v>
      </c>
      <c r="H1048" s="7" t="s">
        <v>64</v>
      </c>
      <c r="I1048" s="7" t="s">
        <v>241</v>
      </c>
    </row>
    <row r="1049" spans="1:9" ht="14.25" customHeight="1" x14ac:dyDescent="0.3">
      <c r="A1049" s="7" t="s">
        <v>3217</v>
      </c>
      <c r="B1049" s="7">
        <v>1979</v>
      </c>
      <c r="C1049" s="7" t="s">
        <v>195</v>
      </c>
      <c r="D1049" s="7">
        <v>13</v>
      </c>
      <c r="E1049" s="7">
        <v>3</v>
      </c>
      <c r="F1049" s="7">
        <v>8522</v>
      </c>
      <c r="G1049" s="7" t="s">
        <v>62</v>
      </c>
      <c r="H1049" s="7" t="s">
        <v>62</v>
      </c>
      <c r="I1049" s="7" t="s">
        <v>241</v>
      </c>
    </row>
    <row r="1050" spans="1:9" ht="14.25" customHeight="1" x14ac:dyDescent="0.3">
      <c r="A1050" s="7" t="s">
        <v>3215</v>
      </c>
      <c r="B1050" s="7">
        <v>1977</v>
      </c>
      <c r="C1050" s="7" t="s">
        <v>59</v>
      </c>
      <c r="D1050" s="7">
        <v>26</v>
      </c>
      <c r="E1050" s="7">
        <v>2</v>
      </c>
      <c r="F1050" s="7">
        <v>8527.5300000000007</v>
      </c>
      <c r="G1050" s="7" t="s">
        <v>62</v>
      </c>
      <c r="H1050" s="7" t="s">
        <v>62</v>
      </c>
      <c r="I1050" s="7" t="s">
        <v>66</v>
      </c>
    </row>
    <row r="1051" spans="1:9" ht="14.25" customHeight="1" x14ac:dyDescent="0.3">
      <c r="A1051" s="7" t="s">
        <v>3212</v>
      </c>
      <c r="B1051" s="7" t="s">
        <v>171</v>
      </c>
      <c r="C1051" s="7" t="s">
        <v>59</v>
      </c>
      <c r="D1051" s="7">
        <v>24</v>
      </c>
      <c r="E1051" s="7">
        <v>0</v>
      </c>
      <c r="F1051" s="7">
        <v>8534.67</v>
      </c>
      <c r="G1051" s="7" t="s">
        <v>62</v>
      </c>
      <c r="H1051" s="7" t="s">
        <v>64</v>
      </c>
      <c r="I1051" s="7" t="s">
        <v>1280</v>
      </c>
    </row>
    <row r="1052" spans="1:9" ht="14.25" customHeight="1" x14ac:dyDescent="0.3">
      <c r="A1052" s="7" t="s">
        <v>3209</v>
      </c>
      <c r="B1052" s="7">
        <v>1981</v>
      </c>
      <c r="C1052" s="7" t="s">
        <v>168</v>
      </c>
      <c r="D1052" s="7">
        <v>27</v>
      </c>
      <c r="E1052" s="7">
        <v>3</v>
      </c>
      <c r="F1052" s="7">
        <v>8538.2900000000009</v>
      </c>
      <c r="G1052" s="7" t="s">
        <v>62</v>
      </c>
      <c r="H1052" s="7" t="s">
        <v>64</v>
      </c>
      <c r="I1052" s="7" t="s">
        <v>1280</v>
      </c>
    </row>
    <row r="1053" spans="1:9" ht="14.25" customHeight="1" x14ac:dyDescent="0.3">
      <c r="A1053" s="7" t="s">
        <v>3207</v>
      </c>
      <c r="B1053" s="7">
        <v>1975</v>
      </c>
      <c r="C1053" s="7" t="s">
        <v>72</v>
      </c>
      <c r="D1053" s="7">
        <v>6</v>
      </c>
      <c r="E1053" s="7">
        <v>1</v>
      </c>
      <c r="F1053" s="7">
        <v>8539.67</v>
      </c>
      <c r="G1053" s="7" t="s">
        <v>62</v>
      </c>
      <c r="H1053" s="7" t="s">
        <v>64</v>
      </c>
      <c r="I1053" s="7" t="s">
        <v>241</v>
      </c>
    </row>
    <row r="1054" spans="1:9" ht="14.25" customHeight="1" x14ac:dyDescent="0.3">
      <c r="A1054" s="7" t="s">
        <v>3204</v>
      </c>
      <c r="B1054" s="7" t="s">
        <v>171</v>
      </c>
      <c r="C1054" s="7" t="s">
        <v>168</v>
      </c>
      <c r="D1054" s="7">
        <v>12</v>
      </c>
      <c r="E1054" s="7">
        <v>1</v>
      </c>
      <c r="F1054" s="7">
        <v>8547.69</v>
      </c>
      <c r="G1054" s="7" t="s">
        <v>62</v>
      </c>
      <c r="H1054" s="7" t="s">
        <v>75</v>
      </c>
      <c r="I1054" s="7" t="s">
        <v>66</v>
      </c>
    </row>
    <row r="1055" spans="1:9" ht="14.25" customHeight="1" x14ac:dyDescent="0.3">
      <c r="A1055" s="7" t="s">
        <v>3202</v>
      </c>
      <c r="B1055" s="7">
        <v>1975</v>
      </c>
      <c r="C1055" s="7" t="s">
        <v>195</v>
      </c>
      <c r="D1055" s="7">
        <v>6</v>
      </c>
      <c r="E1055" s="7">
        <v>1</v>
      </c>
      <c r="F1055" s="7">
        <v>8551.35</v>
      </c>
      <c r="G1055" s="7" t="s">
        <v>62</v>
      </c>
      <c r="H1055" s="7" t="s">
        <v>62</v>
      </c>
      <c r="I1055" s="7" t="s">
        <v>241</v>
      </c>
    </row>
    <row r="1056" spans="1:9" ht="14.25" customHeight="1" x14ac:dyDescent="0.3">
      <c r="A1056" s="7" t="s">
        <v>3199</v>
      </c>
      <c r="B1056" s="7">
        <v>1975</v>
      </c>
      <c r="C1056" s="7" t="s">
        <v>195</v>
      </c>
      <c r="D1056" s="7">
        <v>21</v>
      </c>
      <c r="E1056" s="7">
        <v>1</v>
      </c>
      <c r="F1056" s="7">
        <v>8556.91</v>
      </c>
      <c r="G1056" s="7" t="s">
        <v>62</v>
      </c>
      <c r="H1056" s="7" t="s">
        <v>75</v>
      </c>
      <c r="I1056" s="7" t="s">
        <v>241</v>
      </c>
    </row>
    <row r="1057" spans="1:9" ht="14.25" customHeight="1" x14ac:dyDescent="0.3">
      <c r="A1057" s="7" t="s">
        <v>3196</v>
      </c>
      <c r="B1057" s="7">
        <v>1988</v>
      </c>
      <c r="C1057" s="7" t="s">
        <v>93</v>
      </c>
      <c r="D1057" s="7">
        <v>21</v>
      </c>
      <c r="E1057" s="7">
        <v>3</v>
      </c>
      <c r="F1057" s="7">
        <v>8567.25</v>
      </c>
      <c r="G1057" s="7" t="s">
        <v>62</v>
      </c>
      <c r="H1057" s="7" t="s">
        <v>75</v>
      </c>
      <c r="I1057" s="7" t="s">
        <v>119</v>
      </c>
    </row>
    <row r="1058" spans="1:9" ht="14.25" customHeight="1" x14ac:dyDescent="0.3">
      <c r="A1058" s="7" t="s">
        <v>3193</v>
      </c>
      <c r="B1058" s="7">
        <v>1975</v>
      </c>
      <c r="C1058" s="7" t="s">
        <v>93</v>
      </c>
      <c r="D1058" s="7">
        <v>26</v>
      </c>
      <c r="E1058" s="7">
        <v>1</v>
      </c>
      <c r="F1058" s="7">
        <v>8569.86</v>
      </c>
      <c r="G1058" s="7" t="s">
        <v>62</v>
      </c>
      <c r="H1058" s="7" t="s">
        <v>64</v>
      </c>
      <c r="I1058" s="7" t="s">
        <v>66</v>
      </c>
    </row>
    <row r="1059" spans="1:9" ht="14.25" customHeight="1" x14ac:dyDescent="0.3">
      <c r="A1059" s="7" t="s">
        <v>3190</v>
      </c>
      <c r="B1059" s="7">
        <v>1982</v>
      </c>
      <c r="C1059" s="7" t="s">
        <v>168</v>
      </c>
      <c r="D1059" s="7">
        <v>6</v>
      </c>
      <c r="E1059" s="7">
        <v>3</v>
      </c>
      <c r="F1059" s="7">
        <v>8572.0400000000009</v>
      </c>
      <c r="G1059" s="7" t="s">
        <v>62</v>
      </c>
      <c r="H1059" s="7" t="s">
        <v>62</v>
      </c>
      <c r="I1059" s="7" t="s">
        <v>1525</v>
      </c>
    </row>
    <row r="1060" spans="1:9" ht="14.25" customHeight="1" x14ac:dyDescent="0.3">
      <c r="A1060" s="7" t="s">
        <v>3188</v>
      </c>
      <c r="B1060" s="7">
        <v>1987</v>
      </c>
      <c r="C1060" s="7" t="s">
        <v>72</v>
      </c>
      <c r="D1060" s="7">
        <v>11</v>
      </c>
      <c r="E1060" s="7">
        <v>3</v>
      </c>
      <c r="F1060" s="7">
        <v>8573.2999999999993</v>
      </c>
      <c r="G1060" s="7" t="s">
        <v>62</v>
      </c>
      <c r="H1060" s="7" t="s">
        <v>62</v>
      </c>
      <c r="I1060" s="7" t="s">
        <v>1525</v>
      </c>
    </row>
    <row r="1061" spans="1:9" ht="14.25" customHeight="1" x14ac:dyDescent="0.3">
      <c r="A1061" s="7" t="s">
        <v>3185</v>
      </c>
      <c r="B1061" s="7">
        <v>1983</v>
      </c>
      <c r="C1061" s="7" t="s">
        <v>168</v>
      </c>
      <c r="D1061" s="7">
        <v>30</v>
      </c>
      <c r="E1061" s="7">
        <v>5</v>
      </c>
      <c r="F1061" s="7">
        <v>8582.2999999999993</v>
      </c>
      <c r="G1061" s="7" t="s">
        <v>62</v>
      </c>
      <c r="H1061" s="7" t="s">
        <v>75</v>
      </c>
      <c r="I1061" s="7" t="s">
        <v>66</v>
      </c>
    </row>
    <row r="1062" spans="1:9" ht="14.25" customHeight="1" x14ac:dyDescent="0.3">
      <c r="A1062" s="7" t="s">
        <v>3183</v>
      </c>
      <c r="B1062" s="7">
        <v>1983</v>
      </c>
      <c r="C1062" s="7" t="s">
        <v>59</v>
      </c>
      <c r="D1062" s="7">
        <v>25</v>
      </c>
      <c r="E1062" s="7">
        <v>5</v>
      </c>
      <c r="F1062" s="7">
        <v>8596.83</v>
      </c>
      <c r="G1062" s="7" t="s">
        <v>62</v>
      </c>
      <c r="H1062" s="7" t="s">
        <v>64</v>
      </c>
      <c r="I1062" s="7" t="s">
        <v>66</v>
      </c>
    </row>
    <row r="1063" spans="1:9" ht="14.25" customHeight="1" x14ac:dyDescent="0.3">
      <c r="A1063" s="7" t="s">
        <v>3181</v>
      </c>
      <c r="B1063" s="7">
        <v>1973</v>
      </c>
      <c r="C1063" s="7" t="s">
        <v>59</v>
      </c>
      <c r="D1063" s="7">
        <v>11</v>
      </c>
      <c r="E1063" s="7">
        <v>0</v>
      </c>
      <c r="F1063" s="7">
        <v>8601.33</v>
      </c>
      <c r="G1063" s="7" t="s">
        <v>62</v>
      </c>
      <c r="H1063" s="7" t="s">
        <v>75</v>
      </c>
      <c r="I1063" s="7" t="s">
        <v>66</v>
      </c>
    </row>
    <row r="1064" spans="1:9" ht="14.25" customHeight="1" x14ac:dyDescent="0.3">
      <c r="A1064" s="7" t="s">
        <v>3178</v>
      </c>
      <c r="B1064" s="7">
        <v>1977</v>
      </c>
      <c r="C1064" s="7" t="s">
        <v>93</v>
      </c>
      <c r="D1064" s="7">
        <v>24</v>
      </c>
      <c r="E1064" s="7">
        <v>2</v>
      </c>
      <c r="F1064" s="7">
        <v>8603.82</v>
      </c>
      <c r="G1064" s="7" t="s">
        <v>62</v>
      </c>
      <c r="H1064" s="7" t="s">
        <v>75</v>
      </c>
      <c r="I1064" s="7" t="s">
        <v>972</v>
      </c>
    </row>
    <row r="1065" spans="1:9" ht="14.25" customHeight="1" x14ac:dyDescent="0.3">
      <c r="A1065" s="7" t="s">
        <v>3176</v>
      </c>
      <c r="B1065" s="7">
        <v>1977</v>
      </c>
      <c r="C1065" s="7" t="s">
        <v>72</v>
      </c>
      <c r="D1065" s="7">
        <v>12</v>
      </c>
      <c r="E1065" s="7">
        <v>2</v>
      </c>
      <c r="F1065" s="7">
        <v>8604.48</v>
      </c>
      <c r="G1065" s="7" t="s">
        <v>64</v>
      </c>
      <c r="H1065" s="7" t="s">
        <v>62</v>
      </c>
      <c r="I1065" s="7" t="s">
        <v>979</v>
      </c>
    </row>
    <row r="1066" spans="1:9" ht="14.25" customHeight="1" x14ac:dyDescent="0.3">
      <c r="A1066" s="7" t="s">
        <v>3174</v>
      </c>
      <c r="B1066" s="7">
        <v>1977</v>
      </c>
      <c r="C1066" s="7" t="s">
        <v>203</v>
      </c>
      <c r="D1066" s="7">
        <v>15</v>
      </c>
      <c r="E1066" s="7">
        <v>3</v>
      </c>
      <c r="F1066" s="7">
        <v>8605.36</v>
      </c>
      <c r="G1066" s="7" t="s">
        <v>62</v>
      </c>
      <c r="H1066" s="7" t="s">
        <v>62</v>
      </c>
      <c r="I1066" s="7" t="s">
        <v>66</v>
      </c>
    </row>
    <row r="1067" spans="1:9" ht="14.25" customHeight="1" x14ac:dyDescent="0.3">
      <c r="A1067" s="7" t="s">
        <v>3171</v>
      </c>
      <c r="B1067" s="7">
        <v>1979</v>
      </c>
      <c r="C1067" s="7" t="s">
        <v>59</v>
      </c>
      <c r="D1067" s="7">
        <v>17</v>
      </c>
      <c r="E1067" s="7">
        <v>3</v>
      </c>
      <c r="F1067" s="7">
        <v>8606.2199999999993</v>
      </c>
      <c r="G1067" s="7" t="s">
        <v>75</v>
      </c>
      <c r="H1067" s="7" t="s">
        <v>62</v>
      </c>
      <c r="I1067" s="7" t="s">
        <v>1397</v>
      </c>
    </row>
    <row r="1068" spans="1:9" ht="14.25" customHeight="1" x14ac:dyDescent="0.3">
      <c r="A1068" s="7" t="s">
        <v>3169</v>
      </c>
      <c r="B1068" s="7">
        <v>1977</v>
      </c>
      <c r="C1068" s="7" t="s">
        <v>93</v>
      </c>
      <c r="D1068" s="7">
        <v>2</v>
      </c>
      <c r="E1068" s="7">
        <v>3</v>
      </c>
      <c r="F1068" s="7">
        <v>8615.2999999999993</v>
      </c>
      <c r="G1068" s="7" t="s">
        <v>62</v>
      </c>
      <c r="H1068" s="7" t="s">
        <v>64</v>
      </c>
      <c r="I1068" s="7" t="s">
        <v>241</v>
      </c>
    </row>
    <row r="1069" spans="1:9" ht="14.25" customHeight="1" x14ac:dyDescent="0.3">
      <c r="A1069" s="7" t="s">
        <v>3166</v>
      </c>
      <c r="B1069" s="7">
        <v>1975</v>
      </c>
      <c r="C1069" s="7" t="s">
        <v>195</v>
      </c>
      <c r="D1069" s="7">
        <v>3</v>
      </c>
      <c r="E1069" s="7">
        <v>1</v>
      </c>
      <c r="F1069" s="7">
        <v>8627.5400000000009</v>
      </c>
      <c r="G1069" s="7" t="s">
        <v>62</v>
      </c>
      <c r="H1069" s="7" t="s">
        <v>62</v>
      </c>
      <c r="I1069" s="7" t="s">
        <v>1841</v>
      </c>
    </row>
    <row r="1070" spans="1:9" ht="14.25" customHeight="1" x14ac:dyDescent="0.3">
      <c r="A1070" s="7" t="s">
        <v>3164</v>
      </c>
      <c r="B1070" s="7">
        <v>1965</v>
      </c>
      <c r="C1070" s="7" t="s">
        <v>203</v>
      </c>
      <c r="D1070" s="7">
        <v>21</v>
      </c>
      <c r="E1070" s="7">
        <v>0</v>
      </c>
      <c r="F1070" s="7">
        <v>8665.09</v>
      </c>
      <c r="G1070" s="7" t="s">
        <v>64</v>
      </c>
      <c r="H1070" s="7" t="s">
        <v>62</v>
      </c>
      <c r="I1070" s="7" t="s">
        <v>119</v>
      </c>
    </row>
    <row r="1071" spans="1:9" ht="14.25" customHeight="1" x14ac:dyDescent="0.3">
      <c r="A1071" s="7" t="s">
        <v>3162</v>
      </c>
      <c r="B1071" s="7">
        <v>1969</v>
      </c>
      <c r="C1071" s="7" t="s">
        <v>195</v>
      </c>
      <c r="D1071" s="7">
        <v>10</v>
      </c>
      <c r="E1071" s="7">
        <v>0</v>
      </c>
      <c r="F1071" s="7">
        <v>8665.14</v>
      </c>
      <c r="G1071" s="7" t="s">
        <v>62</v>
      </c>
      <c r="H1071" s="7" t="s">
        <v>64</v>
      </c>
      <c r="I1071" s="7" t="s">
        <v>66</v>
      </c>
    </row>
    <row r="1072" spans="1:9" ht="14.25" customHeight="1" x14ac:dyDescent="0.3">
      <c r="A1072" s="7" t="s">
        <v>3159</v>
      </c>
      <c r="B1072" s="7">
        <v>1974</v>
      </c>
      <c r="C1072" s="7" t="s">
        <v>195</v>
      </c>
      <c r="D1072" s="7">
        <v>16</v>
      </c>
      <c r="E1072" s="7">
        <v>0</v>
      </c>
      <c r="F1072" s="7">
        <v>8671.19</v>
      </c>
      <c r="G1072" s="7" t="s">
        <v>62</v>
      </c>
      <c r="H1072" s="7" t="s">
        <v>75</v>
      </c>
      <c r="I1072" s="7" t="s">
        <v>119</v>
      </c>
    </row>
    <row r="1073" spans="1:9" ht="14.25" customHeight="1" x14ac:dyDescent="0.3">
      <c r="A1073" s="7" t="s">
        <v>3157</v>
      </c>
      <c r="B1073" s="7">
        <v>1973</v>
      </c>
      <c r="C1073" s="7" t="s">
        <v>203</v>
      </c>
      <c r="D1073" s="7">
        <v>11</v>
      </c>
      <c r="E1073" s="7">
        <v>0</v>
      </c>
      <c r="F1073" s="7">
        <v>8688.86</v>
      </c>
      <c r="G1073" s="7" t="s">
        <v>62</v>
      </c>
      <c r="H1073" s="7" t="s">
        <v>75</v>
      </c>
      <c r="I1073" s="7" t="s">
        <v>1841</v>
      </c>
    </row>
    <row r="1074" spans="1:9" ht="14.25" customHeight="1" x14ac:dyDescent="0.3">
      <c r="A1074" s="7" t="s">
        <v>3154</v>
      </c>
      <c r="B1074" s="7">
        <v>1980</v>
      </c>
      <c r="C1074" s="7" t="s">
        <v>203</v>
      </c>
      <c r="D1074" s="7">
        <v>28</v>
      </c>
      <c r="E1074" s="7">
        <v>2</v>
      </c>
      <c r="F1074" s="7">
        <v>8701.84</v>
      </c>
      <c r="G1074" s="7" t="s">
        <v>62</v>
      </c>
      <c r="H1074" s="7" t="s">
        <v>64</v>
      </c>
      <c r="I1074" s="7" t="s">
        <v>1525</v>
      </c>
    </row>
    <row r="1075" spans="1:9" ht="14.25" customHeight="1" x14ac:dyDescent="0.3">
      <c r="A1075" s="7" t="s">
        <v>3152</v>
      </c>
      <c r="B1075" s="7">
        <v>1973</v>
      </c>
      <c r="C1075" s="7" t="s">
        <v>83</v>
      </c>
      <c r="D1075" s="7">
        <v>25</v>
      </c>
      <c r="E1075" s="7">
        <v>1</v>
      </c>
      <c r="F1075" s="7">
        <v>8703.4599999999991</v>
      </c>
      <c r="G1075" s="7" t="s">
        <v>64</v>
      </c>
      <c r="H1075" s="7" t="s">
        <v>64</v>
      </c>
      <c r="I1075" s="7" t="s">
        <v>241</v>
      </c>
    </row>
    <row r="1076" spans="1:9" ht="14.25" customHeight="1" x14ac:dyDescent="0.3">
      <c r="A1076" s="7" t="s">
        <v>3149</v>
      </c>
      <c r="B1076" s="7">
        <v>1976</v>
      </c>
      <c r="C1076" s="7" t="s">
        <v>83</v>
      </c>
      <c r="D1076" s="7">
        <v>17</v>
      </c>
      <c r="E1076" s="7">
        <v>2</v>
      </c>
      <c r="F1076" s="7">
        <v>8733.23</v>
      </c>
      <c r="G1076" s="7" t="s">
        <v>62</v>
      </c>
      <c r="H1076" s="7" t="s">
        <v>64</v>
      </c>
      <c r="I1076" s="7" t="s">
        <v>119</v>
      </c>
    </row>
    <row r="1077" spans="1:9" ht="14.25" customHeight="1" x14ac:dyDescent="0.3">
      <c r="A1077" s="7" t="s">
        <v>3147</v>
      </c>
      <c r="B1077" s="7">
        <v>1999</v>
      </c>
      <c r="C1077" s="7" t="s">
        <v>195</v>
      </c>
      <c r="D1077" s="7">
        <v>23</v>
      </c>
      <c r="E1077" s="7">
        <v>0</v>
      </c>
      <c r="F1077" s="7">
        <v>8747.68</v>
      </c>
      <c r="G1077" s="7" t="s">
        <v>62</v>
      </c>
      <c r="H1077" s="7" t="s">
        <v>64</v>
      </c>
      <c r="I1077" s="7" t="s">
        <v>241</v>
      </c>
    </row>
    <row r="1078" spans="1:9" ht="14.25" customHeight="1" x14ac:dyDescent="0.3">
      <c r="A1078" s="7" t="s">
        <v>3144</v>
      </c>
      <c r="B1078" s="7">
        <v>1969</v>
      </c>
      <c r="C1078" s="7" t="s">
        <v>93</v>
      </c>
      <c r="D1078" s="7">
        <v>9</v>
      </c>
      <c r="E1078" s="7">
        <v>0</v>
      </c>
      <c r="F1078" s="7">
        <v>8760.1200000000008</v>
      </c>
      <c r="G1078" s="7" t="s">
        <v>62</v>
      </c>
      <c r="H1078" s="7" t="s">
        <v>75</v>
      </c>
      <c r="I1078" s="7" t="s">
        <v>66</v>
      </c>
    </row>
    <row r="1079" spans="1:9" ht="14.25" customHeight="1" x14ac:dyDescent="0.3">
      <c r="A1079" s="7" t="s">
        <v>3142</v>
      </c>
      <c r="B1079" s="7">
        <v>1974</v>
      </c>
      <c r="C1079" s="7" t="s">
        <v>93</v>
      </c>
      <c r="D1079" s="7">
        <v>6</v>
      </c>
      <c r="E1079" s="7">
        <v>1</v>
      </c>
      <c r="F1079" s="7">
        <v>8765.25</v>
      </c>
      <c r="G1079" s="7" t="s">
        <v>62</v>
      </c>
      <c r="H1079" s="7" t="s">
        <v>64</v>
      </c>
      <c r="I1079" s="7" t="s">
        <v>119</v>
      </c>
    </row>
    <row r="1080" spans="1:9" ht="14.25" customHeight="1" x14ac:dyDescent="0.3">
      <c r="A1080" s="7" t="s">
        <v>3139</v>
      </c>
      <c r="B1080" s="7">
        <v>1971</v>
      </c>
      <c r="C1080" s="7" t="s">
        <v>195</v>
      </c>
      <c r="D1080" s="7">
        <v>23</v>
      </c>
      <c r="E1080" s="7">
        <v>0</v>
      </c>
      <c r="F1080" s="7">
        <v>8782.4699999999993</v>
      </c>
      <c r="G1080" s="7" t="s">
        <v>62</v>
      </c>
      <c r="H1080" s="7" t="s">
        <v>64</v>
      </c>
      <c r="I1080" s="7" t="s">
        <v>241</v>
      </c>
    </row>
    <row r="1081" spans="1:9" ht="14.25" customHeight="1" x14ac:dyDescent="0.3">
      <c r="A1081" s="7" t="s">
        <v>3137</v>
      </c>
      <c r="B1081" s="7">
        <v>1971</v>
      </c>
      <c r="C1081" s="7" t="s">
        <v>83</v>
      </c>
      <c r="D1081" s="7">
        <v>18</v>
      </c>
      <c r="E1081" s="7">
        <v>0</v>
      </c>
      <c r="F1081" s="7">
        <v>8798.59</v>
      </c>
      <c r="G1081" s="7" t="s">
        <v>62</v>
      </c>
      <c r="H1081" s="7" t="s">
        <v>75</v>
      </c>
      <c r="I1081" s="7" t="s">
        <v>241</v>
      </c>
    </row>
    <row r="1082" spans="1:9" ht="14.25" customHeight="1" x14ac:dyDescent="0.3">
      <c r="A1082" s="7" t="s">
        <v>3135</v>
      </c>
      <c r="B1082" s="7">
        <v>1965</v>
      </c>
      <c r="C1082" s="7" t="s">
        <v>195</v>
      </c>
      <c r="D1082" s="7">
        <v>29</v>
      </c>
      <c r="E1082" s="7">
        <v>0</v>
      </c>
      <c r="F1082" s="7">
        <v>8800.49</v>
      </c>
      <c r="G1082" s="7" t="s">
        <v>64</v>
      </c>
      <c r="H1082" s="7" t="s">
        <v>62</v>
      </c>
      <c r="I1082" s="7" t="s">
        <v>66</v>
      </c>
    </row>
    <row r="1083" spans="1:9" ht="14.25" customHeight="1" x14ac:dyDescent="0.3">
      <c r="A1083" s="7" t="s">
        <v>3132</v>
      </c>
      <c r="B1083" s="7">
        <v>2001</v>
      </c>
      <c r="C1083" s="7" t="s">
        <v>72</v>
      </c>
      <c r="D1083" s="7">
        <v>7</v>
      </c>
      <c r="E1083" s="7">
        <v>0</v>
      </c>
      <c r="F1083" s="7">
        <v>8821.8799999999992</v>
      </c>
      <c r="G1083" s="7" t="s">
        <v>62</v>
      </c>
      <c r="H1083" s="7" t="s">
        <v>64</v>
      </c>
      <c r="I1083" s="7" t="s">
        <v>1285</v>
      </c>
    </row>
    <row r="1084" spans="1:9" ht="14.25" customHeight="1" x14ac:dyDescent="0.3">
      <c r="A1084" s="7" t="s">
        <v>3130</v>
      </c>
      <c r="B1084" s="7">
        <v>1976</v>
      </c>
      <c r="C1084" s="7" t="s">
        <v>83</v>
      </c>
      <c r="D1084" s="7">
        <v>14</v>
      </c>
      <c r="E1084" s="7">
        <v>2</v>
      </c>
      <c r="F1084" s="7">
        <v>8823.2800000000007</v>
      </c>
      <c r="G1084" s="7" t="s">
        <v>62</v>
      </c>
      <c r="H1084" s="7" t="s">
        <v>75</v>
      </c>
      <c r="I1084" s="7" t="s">
        <v>241</v>
      </c>
    </row>
    <row r="1085" spans="1:9" ht="14.25" customHeight="1" x14ac:dyDescent="0.3">
      <c r="A1085" s="7" t="s">
        <v>3128</v>
      </c>
      <c r="B1085" s="7">
        <v>1976</v>
      </c>
      <c r="C1085" s="7" t="s">
        <v>203</v>
      </c>
      <c r="D1085" s="7">
        <v>19</v>
      </c>
      <c r="E1085" s="7">
        <v>1</v>
      </c>
      <c r="F1085" s="7">
        <v>8823.99</v>
      </c>
      <c r="G1085" s="7" t="s">
        <v>62</v>
      </c>
      <c r="H1085" s="7" t="s">
        <v>64</v>
      </c>
      <c r="I1085" s="7" t="s">
        <v>1280</v>
      </c>
    </row>
    <row r="1086" spans="1:9" ht="14.25" customHeight="1" x14ac:dyDescent="0.3">
      <c r="A1086" s="7" t="s">
        <v>3125</v>
      </c>
      <c r="B1086" s="7">
        <v>1988</v>
      </c>
      <c r="C1086" s="7" t="s">
        <v>195</v>
      </c>
      <c r="D1086" s="7">
        <v>22</v>
      </c>
      <c r="E1086" s="7">
        <v>3</v>
      </c>
      <c r="F1086" s="7">
        <v>8824.27</v>
      </c>
      <c r="G1086" s="7" t="s">
        <v>62</v>
      </c>
      <c r="H1086" s="7" t="s">
        <v>75</v>
      </c>
      <c r="I1086" s="7" t="s">
        <v>1108</v>
      </c>
    </row>
    <row r="1087" spans="1:9" ht="14.25" customHeight="1" x14ac:dyDescent="0.3">
      <c r="A1087" s="7" t="s">
        <v>3123</v>
      </c>
      <c r="B1087" s="7">
        <v>1976</v>
      </c>
      <c r="C1087" s="7" t="s">
        <v>59</v>
      </c>
      <c r="D1087" s="7">
        <v>14</v>
      </c>
      <c r="E1087" s="7">
        <v>2</v>
      </c>
      <c r="F1087" s="7">
        <v>8825.09</v>
      </c>
      <c r="G1087" s="7" t="s">
        <v>62</v>
      </c>
      <c r="H1087" s="7" t="s">
        <v>64</v>
      </c>
      <c r="I1087" s="7" t="s">
        <v>241</v>
      </c>
    </row>
    <row r="1088" spans="1:9" ht="14.25" customHeight="1" x14ac:dyDescent="0.3">
      <c r="A1088" s="7" t="s">
        <v>3119</v>
      </c>
      <c r="B1088" s="7">
        <v>1972</v>
      </c>
      <c r="C1088" s="7" t="s">
        <v>72</v>
      </c>
      <c r="D1088" s="7">
        <v>14</v>
      </c>
      <c r="E1088" s="7">
        <v>0</v>
      </c>
      <c r="F1088" s="7">
        <v>8827.2099999999991</v>
      </c>
      <c r="G1088" s="7" t="s">
        <v>64</v>
      </c>
      <c r="H1088" s="7" t="s">
        <v>75</v>
      </c>
      <c r="I1088" s="7" t="s">
        <v>119</v>
      </c>
    </row>
    <row r="1089" spans="1:9" ht="14.25" customHeight="1" x14ac:dyDescent="0.3">
      <c r="A1089" s="7" t="s">
        <v>3117</v>
      </c>
      <c r="B1089" s="7">
        <v>1972</v>
      </c>
      <c r="C1089" s="7" t="s">
        <v>72</v>
      </c>
      <c r="D1089" s="7">
        <v>22</v>
      </c>
      <c r="E1089" s="7">
        <v>0</v>
      </c>
      <c r="F1089" s="7">
        <v>8835.26</v>
      </c>
      <c r="G1089" s="7" t="s">
        <v>64</v>
      </c>
      <c r="H1089" s="7" t="s">
        <v>62</v>
      </c>
      <c r="I1089" s="7" t="s">
        <v>119</v>
      </c>
    </row>
    <row r="1090" spans="1:9" ht="14.25" customHeight="1" x14ac:dyDescent="0.3">
      <c r="A1090" s="7" t="s">
        <v>3115</v>
      </c>
      <c r="B1090" s="7">
        <v>1974</v>
      </c>
      <c r="C1090" s="7" t="s">
        <v>83</v>
      </c>
      <c r="D1090" s="7">
        <v>18</v>
      </c>
      <c r="E1090" s="7">
        <v>1</v>
      </c>
      <c r="F1090" s="7">
        <v>8871.15</v>
      </c>
      <c r="G1090" s="7" t="s">
        <v>62</v>
      </c>
      <c r="H1090" s="7" t="s">
        <v>64</v>
      </c>
      <c r="I1090" s="7" t="s">
        <v>66</v>
      </c>
    </row>
    <row r="1091" spans="1:9" ht="14.25" customHeight="1" x14ac:dyDescent="0.3">
      <c r="A1091" s="7" t="s">
        <v>3112</v>
      </c>
      <c r="B1091" s="7">
        <v>1973</v>
      </c>
      <c r="C1091" s="7" t="s">
        <v>93</v>
      </c>
      <c r="D1091" s="7">
        <v>9</v>
      </c>
      <c r="E1091" s="7">
        <v>0</v>
      </c>
      <c r="F1091" s="7">
        <v>8890.59</v>
      </c>
      <c r="G1091" s="7" t="s">
        <v>62</v>
      </c>
      <c r="H1091" s="7" t="s">
        <v>64</v>
      </c>
      <c r="I1091" s="7" t="s">
        <v>119</v>
      </c>
    </row>
    <row r="1092" spans="1:9" ht="14.25" customHeight="1" x14ac:dyDescent="0.3">
      <c r="A1092" s="7" t="s">
        <v>3110</v>
      </c>
      <c r="B1092" s="7">
        <v>1978</v>
      </c>
      <c r="C1092" s="7" t="s">
        <v>168</v>
      </c>
      <c r="D1092" s="7">
        <v>16</v>
      </c>
      <c r="E1092" s="7">
        <v>3</v>
      </c>
      <c r="F1092" s="7">
        <v>8891.14</v>
      </c>
      <c r="G1092" s="7" t="s">
        <v>62</v>
      </c>
      <c r="H1092" s="7" t="s">
        <v>64</v>
      </c>
      <c r="I1092" s="7" t="s">
        <v>1841</v>
      </c>
    </row>
    <row r="1093" spans="1:9" ht="14.25" customHeight="1" x14ac:dyDescent="0.3">
      <c r="A1093" s="7" t="s">
        <v>3108</v>
      </c>
      <c r="B1093" s="7">
        <v>1997</v>
      </c>
      <c r="C1093" s="7" t="s">
        <v>72</v>
      </c>
      <c r="D1093" s="7">
        <v>28</v>
      </c>
      <c r="E1093" s="7">
        <v>0</v>
      </c>
      <c r="F1093" s="7">
        <v>8906.14</v>
      </c>
      <c r="G1093" s="7" t="s">
        <v>62</v>
      </c>
      <c r="H1093" s="7" t="s">
        <v>62</v>
      </c>
      <c r="I1093" s="7" t="s">
        <v>119</v>
      </c>
    </row>
    <row r="1094" spans="1:9" ht="14.25" customHeight="1" x14ac:dyDescent="0.3">
      <c r="A1094" s="7" t="s">
        <v>3105</v>
      </c>
      <c r="B1094" s="7">
        <v>1967</v>
      </c>
      <c r="C1094" s="7" t="s">
        <v>93</v>
      </c>
      <c r="D1094" s="7">
        <v>6</v>
      </c>
      <c r="E1094" s="7">
        <v>0</v>
      </c>
      <c r="F1094" s="7">
        <v>8908.4699999999993</v>
      </c>
      <c r="G1094" s="7" t="s">
        <v>64</v>
      </c>
      <c r="H1094" s="7" t="s">
        <v>62</v>
      </c>
      <c r="I1094" s="7" t="s">
        <v>66</v>
      </c>
    </row>
    <row r="1095" spans="1:9" ht="14.25" customHeight="1" x14ac:dyDescent="0.3">
      <c r="A1095" s="7" t="s">
        <v>3103</v>
      </c>
      <c r="B1095" s="7">
        <v>1975</v>
      </c>
      <c r="C1095" s="7" t="s">
        <v>59</v>
      </c>
      <c r="D1095" s="7">
        <v>7</v>
      </c>
      <c r="E1095" s="7">
        <v>1</v>
      </c>
      <c r="F1095" s="7">
        <v>8930.93</v>
      </c>
      <c r="G1095" s="7" t="s">
        <v>62</v>
      </c>
      <c r="H1095" s="7" t="s">
        <v>62</v>
      </c>
      <c r="I1095" s="7" t="s">
        <v>119</v>
      </c>
    </row>
    <row r="1096" spans="1:9" ht="14.25" customHeight="1" x14ac:dyDescent="0.3">
      <c r="A1096" s="7" t="s">
        <v>3101</v>
      </c>
      <c r="B1096" s="7">
        <v>1972</v>
      </c>
      <c r="C1096" s="7" t="s">
        <v>83</v>
      </c>
      <c r="D1096" s="7">
        <v>6</v>
      </c>
      <c r="E1096" s="7">
        <v>0</v>
      </c>
      <c r="F1096" s="7">
        <v>8932.08</v>
      </c>
      <c r="G1096" s="7" t="s">
        <v>62</v>
      </c>
      <c r="H1096" s="7" t="s">
        <v>75</v>
      </c>
      <c r="I1096" s="7" t="s">
        <v>241</v>
      </c>
    </row>
    <row r="1097" spans="1:9" ht="14.25" customHeight="1" x14ac:dyDescent="0.3">
      <c r="A1097" s="7" t="s">
        <v>3098</v>
      </c>
      <c r="B1097" s="7">
        <v>1976</v>
      </c>
      <c r="C1097" s="7" t="s">
        <v>168</v>
      </c>
      <c r="D1097" s="7">
        <v>25</v>
      </c>
      <c r="E1097" s="7">
        <v>3</v>
      </c>
      <c r="F1097" s="7">
        <v>8944.1200000000008</v>
      </c>
      <c r="G1097" s="7" t="s">
        <v>64</v>
      </c>
      <c r="H1097" s="7" t="s">
        <v>62</v>
      </c>
      <c r="I1097" s="7" t="s">
        <v>66</v>
      </c>
    </row>
    <row r="1098" spans="1:9" ht="14.25" customHeight="1" x14ac:dyDescent="0.3">
      <c r="A1098" s="7" t="s">
        <v>3096</v>
      </c>
      <c r="B1098" s="7">
        <v>1992</v>
      </c>
      <c r="C1098" s="7" t="s">
        <v>93</v>
      </c>
      <c r="D1098" s="7">
        <v>27</v>
      </c>
      <c r="E1098" s="7">
        <v>0</v>
      </c>
      <c r="F1098" s="7">
        <v>8954.99</v>
      </c>
      <c r="G1098" s="7" t="s">
        <v>62</v>
      </c>
      <c r="H1098" s="7" t="s">
        <v>64</v>
      </c>
      <c r="I1098" s="7" t="s">
        <v>2757</v>
      </c>
    </row>
    <row r="1099" spans="1:9" ht="14.25" customHeight="1" x14ac:dyDescent="0.3">
      <c r="A1099" s="7" t="s">
        <v>3094</v>
      </c>
      <c r="B1099" s="7">
        <v>1974</v>
      </c>
      <c r="C1099" s="7" t="s">
        <v>195</v>
      </c>
      <c r="D1099" s="7">
        <v>17</v>
      </c>
      <c r="E1099" s="7">
        <v>1</v>
      </c>
      <c r="F1099" s="7">
        <v>8964.06</v>
      </c>
      <c r="G1099" s="7" t="s">
        <v>64</v>
      </c>
      <c r="H1099" s="7" t="s">
        <v>62</v>
      </c>
      <c r="I1099" s="7" t="s">
        <v>979</v>
      </c>
    </row>
    <row r="1100" spans="1:9" ht="14.25" customHeight="1" x14ac:dyDescent="0.3">
      <c r="A1100" s="7" t="s">
        <v>3092</v>
      </c>
      <c r="B1100" s="7">
        <v>1983</v>
      </c>
      <c r="C1100" s="7" t="s">
        <v>59</v>
      </c>
      <c r="D1100" s="7">
        <v>15</v>
      </c>
      <c r="E1100" s="7">
        <v>5</v>
      </c>
      <c r="F1100" s="7">
        <v>8965.7999999999993</v>
      </c>
      <c r="G1100" s="7" t="s">
        <v>62</v>
      </c>
      <c r="H1100" s="7" t="s">
        <v>64</v>
      </c>
      <c r="I1100" s="7" t="s">
        <v>119</v>
      </c>
    </row>
    <row r="1101" spans="1:9" ht="14.25" customHeight="1" x14ac:dyDescent="0.3">
      <c r="A1101" s="7" t="s">
        <v>3089</v>
      </c>
      <c r="B1101" s="7">
        <v>1974</v>
      </c>
      <c r="C1101" s="7" t="s">
        <v>93</v>
      </c>
      <c r="D1101" s="7">
        <v>8</v>
      </c>
      <c r="E1101" s="7">
        <v>2</v>
      </c>
      <c r="F1101" s="7">
        <v>8968.33</v>
      </c>
      <c r="G1101" s="7" t="s">
        <v>64</v>
      </c>
      <c r="H1101" s="7" t="s">
        <v>62</v>
      </c>
      <c r="I1101" s="7" t="s">
        <v>241</v>
      </c>
    </row>
    <row r="1102" spans="1:9" ht="14.25" customHeight="1" x14ac:dyDescent="0.3">
      <c r="A1102" s="7" t="s">
        <v>3087</v>
      </c>
      <c r="B1102" s="7">
        <v>1974</v>
      </c>
      <c r="C1102" s="7" t="s">
        <v>59</v>
      </c>
      <c r="D1102" s="7">
        <v>21</v>
      </c>
      <c r="E1102" s="7">
        <v>2</v>
      </c>
      <c r="F1102" s="7">
        <v>8978.19</v>
      </c>
      <c r="G1102" s="7" t="s">
        <v>62</v>
      </c>
      <c r="H1102" s="7" t="s">
        <v>62</v>
      </c>
      <c r="I1102" s="7" t="s">
        <v>66</v>
      </c>
    </row>
    <row r="1103" spans="1:9" ht="14.25" customHeight="1" x14ac:dyDescent="0.3">
      <c r="A1103" s="7" t="s">
        <v>3085</v>
      </c>
      <c r="B1103" s="7">
        <v>1973</v>
      </c>
      <c r="C1103" s="7" t="s">
        <v>203</v>
      </c>
      <c r="D1103" s="7">
        <v>11</v>
      </c>
      <c r="E1103" s="7">
        <v>0</v>
      </c>
      <c r="F1103" s="7">
        <v>8988.16</v>
      </c>
      <c r="G1103" s="7" t="s">
        <v>62</v>
      </c>
      <c r="H1103" s="7" t="s">
        <v>75</v>
      </c>
      <c r="I1103" s="7" t="s">
        <v>119</v>
      </c>
    </row>
    <row r="1104" spans="1:9" ht="14.25" customHeight="1" x14ac:dyDescent="0.3">
      <c r="A1104" s="7" t="s">
        <v>3083</v>
      </c>
      <c r="B1104" s="7">
        <v>1979</v>
      </c>
      <c r="C1104" s="7" t="s">
        <v>168</v>
      </c>
      <c r="D1104" s="7">
        <v>16</v>
      </c>
      <c r="E1104" s="7">
        <v>2</v>
      </c>
      <c r="F1104" s="7">
        <v>8998.43</v>
      </c>
      <c r="G1104" s="7" t="s">
        <v>62</v>
      </c>
      <c r="H1104" s="7" t="s">
        <v>75</v>
      </c>
      <c r="I1104" s="7" t="s">
        <v>1108</v>
      </c>
    </row>
    <row r="1105" spans="1:9" ht="14.25" customHeight="1" x14ac:dyDescent="0.3">
      <c r="A1105" s="7" t="s">
        <v>3081</v>
      </c>
      <c r="B1105" s="7">
        <v>1993</v>
      </c>
      <c r="C1105" s="7" t="s">
        <v>168</v>
      </c>
      <c r="D1105" s="7">
        <v>1</v>
      </c>
      <c r="E1105" s="7">
        <v>0</v>
      </c>
      <c r="F1105" s="7">
        <v>9010.2000000000007</v>
      </c>
      <c r="G1105" s="7" t="s">
        <v>62</v>
      </c>
      <c r="H1105" s="7" t="s">
        <v>64</v>
      </c>
      <c r="I1105" s="7" t="s">
        <v>2757</v>
      </c>
    </row>
    <row r="1106" spans="1:9" ht="14.25" customHeight="1" x14ac:dyDescent="0.3">
      <c r="A1106" s="7" t="s">
        <v>3079</v>
      </c>
      <c r="B1106" s="7">
        <v>1972</v>
      </c>
      <c r="C1106" s="7" t="s">
        <v>168</v>
      </c>
      <c r="D1106" s="7">
        <v>7</v>
      </c>
      <c r="E1106" s="7">
        <v>1</v>
      </c>
      <c r="F1106" s="7">
        <v>9048.0300000000007</v>
      </c>
      <c r="G1106" s="7" t="s">
        <v>62</v>
      </c>
      <c r="H1106" s="7" t="s">
        <v>62</v>
      </c>
      <c r="I1106" s="7" t="s">
        <v>66</v>
      </c>
    </row>
    <row r="1107" spans="1:9" ht="14.25" customHeight="1" x14ac:dyDescent="0.3">
      <c r="A1107" s="7" t="s">
        <v>3077</v>
      </c>
      <c r="B1107" s="7">
        <v>1972</v>
      </c>
      <c r="C1107" s="7" t="s">
        <v>168</v>
      </c>
      <c r="D1107" s="7">
        <v>2</v>
      </c>
      <c r="E1107" s="7">
        <v>1</v>
      </c>
      <c r="F1107" s="7">
        <v>9058.73</v>
      </c>
      <c r="G1107" s="7" t="s">
        <v>64</v>
      </c>
      <c r="H1107" s="7" t="s">
        <v>62</v>
      </c>
      <c r="I1107" s="7" t="s">
        <v>66</v>
      </c>
    </row>
    <row r="1108" spans="1:9" ht="14.25" customHeight="1" x14ac:dyDescent="0.3">
      <c r="A1108" s="7" t="s">
        <v>3075</v>
      </c>
      <c r="B1108" s="7">
        <v>1977</v>
      </c>
      <c r="C1108" s="7" t="s">
        <v>72</v>
      </c>
      <c r="D1108" s="7">
        <v>4</v>
      </c>
      <c r="E1108" s="7">
        <v>2</v>
      </c>
      <c r="F1108" s="7">
        <v>9095.07</v>
      </c>
      <c r="G1108" s="7" t="s">
        <v>62</v>
      </c>
      <c r="H1108" s="7" t="s">
        <v>62</v>
      </c>
      <c r="I1108" s="7" t="s">
        <v>1280</v>
      </c>
    </row>
    <row r="1109" spans="1:9" ht="14.25" customHeight="1" x14ac:dyDescent="0.3">
      <c r="A1109" s="7" t="s">
        <v>3073</v>
      </c>
      <c r="B1109" s="7">
        <v>1965</v>
      </c>
      <c r="C1109" s="7" t="s">
        <v>72</v>
      </c>
      <c r="D1109" s="7">
        <v>9</v>
      </c>
      <c r="E1109" s="7">
        <v>0</v>
      </c>
      <c r="F1109" s="7">
        <v>9095.94</v>
      </c>
      <c r="G1109" s="7" t="s">
        <v>64</v>
      </c>
      <c r="H1109" s="7" t="s">
        <v>75</v>
      </c>
      <c r="I1109" s="7" t="s">
        <v>241</v>
      </c>
    </row>
    <row r="1110" spans="1:9" ht="14.25" customHeight="1" x14ac:dyDescent="0.3">
      <c r="A1110" s="7" t="s">
        <v>3070</v>
      </c>
      <c r="B1110" s="7">
        <v>1977</v>
      </c>
      <c r="C1110" s="7" t="s">
        <v>168</v>
      </c>
      <c r="D1110" s="7">
        <v>2</v>
      </c>
      <c r="E1110" s="7">
        <v>3</v>
      </c>
      <c r="F1110" s="7">
        <v>9101.7999999999993</v>
      </c>
      <c r="G1110" s="7" t="s">
        <v>62</v>
      </c>
      <c r="H1110" s="7" t="s">
        <v>75</v>
      </c>
      <c r="I1110" s="7" t="s">
        <v>241</v>
      </c>
    </row>
    <row r="1111" spans="1:9" ht="14.25" customHeight="1" x14ac:dyDescent="0.3">
      <c r="A1111" s="7" t="s">
        <v>3068</v>
      </c>
      <c r="B1111" s="7">
        <v>1970</v>
      </c>
      <c r="C1111" s="7" t="s">
        <v>195</v>
      </c>
      <c r="D1111" s="7">
        <v>12</v>
      </c>
      <c r="E1111" s="7">
        <v>0</v>
      </c>
      <c r="F1111" s="7">
        <v>9140.9500000000007</v>
      </c>
      <c r="G1111" s="7" t="s">
        <v>64</v>
      </c>
      <c r="H1111" s="7" t="s">
        <v>64</v>
      </c>
      <c r="I1111" s="7" t="s">
        <v>66</v>
      </c>
    </row>
    <row r="1112" spans="1:9" ht="14.25" customHeight="1" x14ac:dyDescent="0.3">
      <c r="A1112" s="7" t="s">
        <v>3066</v>
      </c>
      <c r="B1112" s="7">
        <v>1970</v>
      </c>
      <c r="C1112" s="7" t="s">
        <v>203</v>
      </c>
      <c r="D1112" s="7">
        <v>18</v>
      </c>
      <c r="E1112" s="7">
        <v>0</v>
      </c>
      <c r="F1112" s="7">
        <v>9144.57</v>
      </c>
      <c r="G1112" s="7" t="s">
        <v>64</v>
      </c>
      <c r="H1112" s="7" t="s">
        <v>62</v>
      </c>
      <c r="I1112" s="7" t="s">
        <v>241</v>
      </c>
    </row>
    <row r="1113" spans="1:9" ht="14.25" customHeight="1" x14ac:dyDescent="0.3">
      <c r="A1113" s="7" t="s">
        <v>3063</v>
      </c>
      <c r="B1113" s="7">
        <v>1982</v>
      </c>
      <c r="C1113" s="7" t="s">
        <v>168</v>
      </c>
      <c r="D1113" s="7">
        <v>8</v>
      </c>
      <c r="E1113" s="7">
        <v>3</v>
      </c>
      <c r="F1113" s="7">
        <v>9147.5</v>
      </c>
      <c r="G1113" s="7" t="s">
        <v>62</v>
      </c>
      <c r="H1113" s="7" t="s">
        <v>75</v>
      </c>
      <c r="I1113" s="7" t="s">
        <v>119</v>
      </c>
    </row>
    <row r="1114" spans="1:9" ht="14.25" customHeight="1" x14ac:dyDescent="0.3">
      <c r="A1114" s="7" t="s">
        <v>3060</v>
      </c>
      <c r="B1114" s="7">
        <v>1990</v>
      </c>
      <c r="C1114" s="7" t="s">
        <v>195</v>
      </c>
      <c r="D1114" s="7">
        <v>23</v>
      </c>
      <c r="E1114" s="7">
        <v>3</v>
      </c>
      <c r="F1114" s="7">
        <v>9159.51</v>
      </c>
      <c r="G1114" s="7" t="s">
        <v>62</v>
      </c>
      <c r="H1114" s="7" t="s">
        <v>62</v>
      </c>
      <c r="I1114" s="7" t="s">
        <v>1525</v>
      </c>
    </row>
    <row r="1115" spans="1:9" ht="14.25" customHeight="1" x14ac:dyDescent="0.3">
      <c r="A1115" s="7" t="s">
        <v>3058</v>
      </c>
      <c r="B1115" s="7">
        <v>1970</v>
      </c>
      <c r="C1115" s="7" t="s">
        <v>203</v>
      </c>
      <c r="D1115" s="7">
        <v>24</v>
      </c>
      <c r="E1115" s="7">
        <v>0</v>
      </c>
      <c r="F1115" s="7">
        <v>9171.75</v>
      </c>
      <c r="G1115" s="7" t="s">
        <v>62</v>
      </c>
      <c r="H1115" s="7" t="s">
        <v>62</v>
      </c>
      <c r="I1115" s="7" t="s">
        <v>119</v>
      </c>
    </row>
    <row r="1116" spans="1:9" ht="14.25" customHeight="1" x14ac:dyDescent="0.3">
      <c r="A1116" s="7" t="s">
        <v>3056</v>
      </c>
      <c r="B1116" s="7">
        <v>1971</v>
      </c>
      <c r="C1116" s="7" t="s">
        <v>168</v>
      </c>
      <c r="D1116" s="7">
        <v>29</v>
      </c>
      <c r="E1116" s="7">
        <v>0</v>
      </c>
      <c r="F1116" s="7">
        <v>9174.14</v>
      </c>
      <c r="G1116" s="7" t="s">
        <v>64</v>
      </c>
      <c r="H1116" s="7" t="s">
        <v>75</v>
      </c>
      <c r="I1116" s="7" t="s">
        <v>119</v>
      </c>
    </row>
    <row r="1117" spans="1:9" ht="14.25" customHeight="1" x14ac:dyDescent="0.3">
      <c r="A1117" s="7" t="s">
        <v>3054</v>
      </c>
      <c r="B1117" s="7">
        <v>1973</v>
      </c>
      <c r="C1117" s="7" t="s">
        <v>168</v>
      </c>
      <c r="D1117" s="7">
        <v>25</v>
      </c>
      <c r="E1117" s="7">
        <v>1</v>
      </c>
      <c r="F1117" s="7">
        <v>9182.17</v>
      </c>
      <c r="G1117" s="7" t="s">
        <v>62</v>
      </c>
      <c r="H1117" s="7" t="s">
        <v>64</v>
      </c>
      <c r="I1117" s="7" t="s">
        <v>241</v>
      </c>
    </row>
    <row r="1118" spans="1:9" ht="14.25" customHeight="1" x14ac:dyDescent="0.3">
      <c r="A1118" s="7" t="s">
        <v>3051</v>
      </c>
      <c r="B1118" s="7">
        <v>1976</v>
      </c>
      <c r="C1118" s="7" t="s">
        <v>93</v>
      </c>
      <c r="D1118" s="7">
        <v>10</v>
      </c>
      <c r="E1118" s="7">
        <v>2</v>
      </c>
      <c r="F1118" s="7">
        <v>9193.84</v>
      </c>
      <c r="G1118" s="7" t="s">
        <v>62</v>
      </c>
      <c r="H1118" s="7" t="s">
        <v>75</v>
      </c>
      <c r="I1118" s="7" t="s">
        <v>119</v>
      </c>
    </row>
    <row r="1119" spans="1:9" ht="14.25" customHeight="1" x14ac:dyDescent="0.3">
      <c r="A1119" s="7" t="s">
        <v>3049</v>
      </c>
      <c r="B1119" s="7">
        <v>1986</v>
      </c>
      <c r="C1119" s="7" t="s">
        <v>168</v>
      </c>
      <c r="D1119" s="7">
        <v>25</v>
      </c>
      <c r="E1119" s="7">
        <v>3</v>
      </c>
      <c r="F1119" s="7">
        <v>9210.06</v>
      </c>
      <c r="G1119" s="7" t="s">
        <v>62</v>
      </c>
      <c r="H1119" s="7" t="s">
        <v>64</v>
      </c>
      <c r="I1119" s="7" t="s">
        <v>1525</v>
      </c>
    </row>
    <row r="1120" spans="1:9" ht="14.25" customHeight="1" x14ac:dyDescent="0.3">
      <c r="A1120" s="7" t="s">
        <v>3046</v>
      </c>
      <c r="B1120" s="7">
        <v>1981</v>
      </c>
      <c r="C1120" s="7" t="s">
        <v>168</v>
      </c>
      <c r="D1120" s="7">
        <v>5</v>
      </c>
      <c r="E1120" s="7">
        <v>5</v>
      </c>
      <c r="F1120" s="7">
        <v>9222.4</v>
      </c>
      <c r="G1120" s="7" t="s">
        <v>62</v>
      </c>
      <c r="H1120" s="7" t="s">
        <v>64</v>
      </c>
      <c r="I1120" s="7" t="s">
        <v>972</v>
      </c>
    </row>
    <row r="1121" spans="1:9" ht="14.25" customHeight="1" x14ac:dyDescent="0.3">
      <c r="A1121" s="7" t="s">
        <v>3044</v>
      </c>
      <c r="B1121" s="7">
        <v>1975</v>
      </c>
      <c r="C1121" s="7" t="s">
        <v>168</v>
      </c>
      <c r="D1121" s="7">
        <v>6</v>
      </c>
      <c r="E1121" s="7">
        <v>2</v>
      </c>
      <c r="F1121" s="7">
        <v>9225.26</v>
      </c>
      <c r="G1121" s="7" t="s">
        <v>64</v>
      </c>
      <c r="H1121" s="7" t="s">
        <v>64</v>
      </c>
      <c r="I1121" s="7" t="s">
        <v>964</v>
      </c>
    </row>
    <row r="1122" spans="1:9" ht="14.25" customHeight="1" x14ac:dyDescent="0.3">
      <c r="A1122" s="7" t="s">
        <v>3042</v>
      </c>
      <c r="B1122" s="7">
        <v>1980</v>
      </c>
      <c r="C1122" s="7" t="s">
        <v>203</v>
      </c>
      <c r="D1122" s="7">
        <v>5</v>
      </c>
      <c r="E1122" s="7">
        <v>2</v>
      </c>
      <c r="F1122" s="7">
        <v>9247.94</v>
      </c>
      <c r="G1122" s="7" t="s">
        <v>62</v>
      </c>
      <c r="H1122" s="7" t="s">
        <v>75</v>
      </c>
      <c r="I1122" s="7" t="s">
        <v>1525</v>
      </c>
    </row>
    <row r="1123" spans="1:9" ht="14.25" customHeight="1" x14ac:dyDescent="0.3">
      <c r="A1123" s="7" t="s">
        <v>3039</v>
      </c>
      <c r="B1123" s="7">
        <v>1974</v>
      </c>
      <c r="C1123" s="7" t="s">
        <v>195</v>
      </c>
      <c r="D1123" s="7">
        <v>21</v>
      </c>
      <c r="E1123" s="7">
        <v>1</v>
      </c>
      <c r="F1123" s="7">
        <v>9249.5</v>
      </c>
      <c r="G1123" s="7" t="s">
        <v>62</v>
      </c>
      <c r="H1123" s="7" t="s">
        <v>75</v>
      </c>
      <c r="I1123" s="7" t="s">
        <v>119</v>
      </c>
    </row>
    <row r="1124" spans="1:9" ht="14.25" customHeight="1" x14ac:dyDescent="0.3">
      <c r="A1124" s="7" t="s">
        <v>3037</v>
      </c>
      <c r="B1124" s="7">
        <v>1971</v>
      </c>
      <c r="C1124" s="7" t="s">
        <v>195</v>
      </c>
      <c r="D1124" s="7">
        <v>6</v>
      </c>
      <c r="E1124" s="7">
        <v>0</v>
      </c>
      <c r="F1124" s="7">
        <v>9264.7999999999993</v>
      </c>
      <c r="G1124" s="7" t="s">
        <v>62</v>
      </c>
      <c r="H1124" s="7" t="s">
        <v>75</v>
      </c>
      <c r="I1124" s="7" t="s">
        <v>241</v>
      </c>
    </row>
    <row r="1125" spans="1:9" ht="14.25" customHeight="1" x14ac:dyDescent="0.3">
      <c r="A1125" s="7" t="s">
        <v>3034</v>
      </c>
      <c r="B1125" s="7">
        <v>1973</v>
      </c>
      <c r="C1125" s="7" t="s">
        <v>203</v>
      </c>
      <c r="D1125" s="7">
        <v>27</v>
      </c>
      <c r="E1125" s="7">
        <v>1</v>
      </c>
      <c r="F1125" s="7">
        <v>9282.48</v>
      </c>
      <c r="G1125" s="7" t="s">
        <v>64</v>
      </c>
      <c r="H1125" s="7" t="s">
        <v>62</v>
      </c>
      <c r="I1125" s="7" t="s">
        <v>979</v>
      </c>
    </row>
    <row r="1126" spans="1:9" ht="14.25" customHeight="1" x14ac:dyDescent="0.3">
      <c r="A1126" s="7" t="s">
        <v>3032</v>
      </c>
      <c r="B1126" s="7">
        <v>1971</v>
      </c>
      <c r="C1126" s="7" t="s">
        <v>59</v>
      </c>
      <c r="D1126" s="7">
        <v>2</v>
      </c>
      <c r="E1126" s="7">
        <v>0</v>
      </c>
      <c r="F1126" s="7">
        <v>9283.56</v>
      </c>
      <c r="G1126" s="7" t="s">
        <v>62</v>
      </c>
      <c r="H1126" s="7" t="s">
        <v>64</v>
      </c>
      <c r="I1126" s="7" t="s">
        <v>66</v>
      </c>
    </row>
    <row r="1127" spans="1:9" ht="14.25" customHeight="1" x14ac:dyDescent="0.3">
      <c r="A1127" s="7" t="s">
        <v>3029</v>
      </c>
      <c r="B1127" s="7">
        <v>1969</v>
      </c>
      <c r="C1127" s="7" t="s">
        <v>72</v>
      </c>
      <c r="D1127" s="7">
        <v>26</v>
      </c>
      <c r="E1127" s="7">
        <v>0</v>
      </c>
      <c r="F1127" s="7">
        <v>9285.8700000000008</v>
      </c>
      <c r="G1127" s="7" t="s">
        <v>62</v>
      </c>
      <c r="H1127" s="7" t="s">
        <v>64</v>
      </c>
      <c r="I1127" s="7" t="s">
        <v>66</v>
      </c>
    </row>
    <row r="1128" spans="1:9" ht="14.25" customHeight="1" x14ac:dyDescent="0.3">
      <c r="A1128" s="7" t="s">
        <v>3027</v>
      </c>
      <c r="B1128" s="7">
        <v>1973</v>
      </c>
      <c r="C1128" s="7" t="s">
        <v>203</v>
      </c>
      <c r="D1128" s="7">
        <v>16</v>
      </c>
      <c r="E1128" s="7">
        <v>1</v>
      </c>
      <c r="F1128" s="7">
        <v>9288.0300000000007</v>
      </c>
      <c r="G1128" s="7" t="s">
        <v>62</v>
      </c>
      <c r="H1128" s="7" t="s">
        <v>64</v>
      </c>
      <c r="I1128" s="7" t="s">
        <v>985</v>
      </c>
    </row>
    <row r="1129" spans="1:9" ht="14.25" customHeight="1" x14ac:dyDescent="0.3">
      <c r="A1129" s="7" t="s">
        <v>3024</v>
      </c>
      <c r="B1129" s="7">
        <v>1973</v>
      </c>
      <c r="C1129" s="7" t="s">
        <v>93</v>
      </c>
      <c r="D1129" s="7">
        <v>18</v>
      </c>
      <c r="E1129" s="7">
        <v>1</v>
      </c>
      <c r="F1129" s="7">
        <v>9290.14</v>
      </c>
      <c r="G1129" s="7" t="s">
        <v>64</v>
      </c>
      <c r="H1129" s="7" t="s">
        <v>64</v>
      </c>
      <c r="I1129" s="7" t="s">
        <v>979</v>
      </c>
    </row>
    <row r="1130" spans="1:9" ht="14.25" customHeight="1" x14ac:dyDescent="0.3">
      <c r="A1130" s="7" t="s">
        <v>3022</v>
      </c>
      <c r="B1130" s="7">
        <v>1976</v>
      </c>
      <c r="C1130" s="7" t="s">
        <v>72</v>
      </c>
      <c r="D1130" s="7">
        <v>3</v>
      </c>
      <c r="E1130" s="7">
        <v>3</v>
      </c>
      <c r="F1130" s="7">
        <v>9301.89</v>
      </c>
      <c r="G1130" s="7" t="s">
        <v>62</v>
      </c>
      <c r="H1130" s="7" t="s">
        <v>75</v>
      </c>
      <c r="I1130" s="7" t="s">
        <v>119</v>
      </c>
    </row>
    <row r="1131" spans="1:9" ht="14.25" customHeight="1" x14ac:dyDescent="0.3">
      <c r="A1131" s="7" t="s">
        <v>3019</v>
      </c>
      <c r="B1131" s="7">
        <v>1973</v>
      </c>
      <c r="C1131" s="7" t="s">
        <v>203</v>
      </c>
      <c r="D1131" s="7">
        <v>16</v>
      </c>
      <c r="E1131" s="7">
        <v>2</v>
      </c>
      <c r="F1131" s="7">
        <v>9304.7000000000007</v>
      </c>
      <c r="G1131" s="7" t="s">
        <v>64</v>
      </c>
      <c r="H1131" s="7" t="s">
        <v>64</v>
      </c>
      <c r="I1131" s="7" t="s">
        <v>66</v>
      </c>
    </row>
    <row r="1132" spans="1:9" ht="14.25" customHeight="1" x14ac:dyDescent="0.3">
      <c r="A1132" s="7" t="s">
        <v>3017</v>
      </c>
      <c r="B1132" s="7">
        <v>1963</v>
      </c>
      <c r="C1132" s="7" t="s">
        <v>83</v>
      </c>
      <c r="D1132" s="7">
        <v>8</v>
      </c>
      <c r="E1132" s="7">
        <v>0</v>
      </c>
      <c r="F1132" s="7">
        <v>9310.81</v>
      </c>
      <c r="G1132" s="7" t="s">
        <v>64</v>
      </c>
      <c r="H1132" s="7" t="s">
        <v>75</v>
      </c>
      <c r="I1132" s="7" t="s">
        <v>66</v>
      </c>
    </row>
    <row r="1133" spans="1:9" ht="14.25" customHeight="1" x14ac:dyDescent="0.3">
      <c r="A1133" s="7" t="s">
        <v>3015</v>
      </c>
      <c r="B1133" s="7">
        <v>1977</v>
      </c>
      <c r="C1133" s="7" t="s">
        <v>203</v>
      </c>
      <c r="D1133" s="7">
        <v>12</v>
      </c>
      <c r="E1133" s="7">
        <v>2</v>
      </c>
      <c r="F1133" s="7">
        <v>9315.41</v>
      </c>
      <c r="G1133" s="7" t="s">
        <v>62</v>
      </c>
      <c r="H1133" s="7" t="s">
        <v>75</v>
      </c>
      <c r="I1133" s="7" t="s">
        <v>1280</v>
      </c>
    </row>
    <row r="1134" spans="1:9" ht="14.25" customHeight="1" x14ac:dyDescent="0.3">
      <c r="A1134" s="7" t="s">
        <v>3012</v>
      </c>
      <c r="B1134" s="7">
        <v>1988</v>
      </c>
      <c r="C1134" s="7" t="s">
        <v>59</v>
      </c>
      <c r="D1134" s="7">
        <v>9</v>
      </c>
      <c r="E1134" s="7">
        <v>3</v>
      </c>
      <c r="F1134" s="7">
        <v>9320.26</v>
      </c>
      <c r="G1134" s="7" t="s">
        <v>62</v>
      </c>
      <c r="H1134" s="7" t="s">
        <v>75</v>
      </c>
      <c r="I1134" s="7" t="s">
        <v>119</v>
      </c>
    </row>
    <row r="1135" spans="1:9" ht="14.25" customHeight="1" x14ac:dyDescent="0.3">
      <c r="A1135" s="7" t="s">
        <v>3010</v>
      </c>
      <c r="B1135" s="7">
        <v>1996</v>
      </c>
      <c r="C1135" s="7" t="s">
        <v>203</v>
      </c>
      <c r="D1135" s="7">
        <v>12</v>
      </c>
      <c r="E1135" s="7">
        <v>0</v>
      </c>
      <c r="F1135" s="7">
        <v>9338.61</v>
      </c>
      <c r="G1135" s="7" t="s">
        <v>62</v>
      </c>
      <c r="H1135" s="7" t="s">
        <v>75</v>
      </c>
      <c r="I1135" s="7" t="s">
        <v>2757</v>
      </c>
    </row>
    <row r="1136" spans="1:9" ht="14.25" customHeight="1" x14ac:dyDescent="0.3">
      <c r="A1136" s="7" t="s">
        <v>3007</v>
      </c>
      <c r="B1136" s="7">
        <v>1988</v>
      </c>
      <c r="C1136" s="7" t="s">
        <v>59</v>
      </c>
      <c r="D1136" s="7">
        <v>1</v>
      </c>
      <c r="E1136" s="7">
        <v>3</v>
      </c>
      <c r="F1136" s="7">
        <v>9344.2000000000007</v>
      </c>
      <c r="G1136" s="7" t="s">
        <v>62</v>
      </c>
      <c r="H1136" s="7" t="s">
        <v>75</v>
      </c>
      <c r="I1136" s="7" t="s">
        <v>1525</v>
      </c>
    </row>
    <row r="1137" spans="1:9" ht="14.25" customHeight="1" x14ac:dyDescent="0.3">
      <c r="A1137" s="7" t="s">
        <v>3005</v>
      </c>
      <c r="B1137" s="7">
        <v>1971</v>
      </c>
      <c r="C1137" s="7" t="s">
        <v>203</v>
      </c>
      <c r="D1137" s="7">
        <v>8</v>
      </c>
      <c r="E1137" s="7">
        <v>0</v>
      </c>
      <c r="F1137" s="7">
        <v>9361.33</v>
      </c>
      <c r="G1137" s="7" t="s">
        <v>64</v>
      </c>
      <c r="H1137" s="7" t="s">
        <v>75</v>
      </c>
      <c r="I1137" s="7" t="s">
        <v>979</v>
      </c>
    </row>
    <row r="1138" spans="1:9" ht="14.25" customHeight="1" x14ac:dyDescent="0.3">
      <c r="A1138" s="7" t="s">
        <v>3002</v>
      </c>
      <c r="B1138" s="7">
        <v>1969</v>
      </c>
      <c r="C1138" s="7" t="s">
        <v>72</v>
      </c>
      <c r="D1138" s="7">
        <v>24</v>
      </c>
      <c r="E1138" s="7">
        <v>0</v>
      </c>
      <c r="F1138" s="7">
        <v>9377.4500000000007</v>
      </c>
      <c r="G1138" s="7" t="s">
        <v>62</v>
      </c>
      <c r="H1138" s="7" t="s">
        <v>64</v>
      </c>
      <c r="I1138" s="7" t="s">
        <v>66</v>
      </c>
    </row>
    <row r="1139" spans="1:9" ht="14.25" customHeight="1" x14ac:dyDescent="0.3">
      <c r="A1139" s="7" t="s">
        <v>3000</v>
      </c>
      <c r="B1139" s="7">
        <v>1971</v>
      </c>
      <c r="C1139" s="7" t="s">
        <v>72</v>
      </c>
      <c r="D1139" s="7">
        <v>26</v>
      </c>
      <c r="E1139" s="7">
        <v>1</v>
      </c>
      <c r="F1139" s="7">
        <v>9377.9</v>
      </c>
      <c r="G1139" s="7" t="s">
        <v>62</v>
      </c>
      <c r="H1139" s="7" t="s">
        <v>75</v>
      </c>
      <c r="I1139" s="7" t="s">
        <v>66</v>
      </c>
    </row>
    <row r="1140" spans="1:9" ht="14.25" customHeight="1" x14ac:dyDescent="0.3">
      <c r="A1140" s="7" t="s">
        <v>2997</v>
      </c>
      <c r="B1140" s="7">
        <v>1975</v>
      </c>
      <c r="C1140" s="7" t="s">
        <v>168</v>
      </c>
      <c r="D1140" s="7">
        <v>2</v>
      </c>
      <c r="E1140" s="7">
        <v>1</v>
      </c>
      <c r="F1140" s="7">
        <v>9380.75</v>
      </c>
      <c r="G1140" s="7" t="s">
        <v>62</v>
      </c>
      <c r="H1140" s="7" t="s">
        <v>62</v>
      </c>
      <c r="I1140" s="7" t="s">
        <v>1280</v>
      </c>
    </row>
    <row r="1141" spans="1:9" ht="14.25" customHeight="1" x14ac:dyDescent="0.3">
      <c r="A1141" s="7" t="s">
        <v>2995</v>
      </c>
      <c r="B1141" s="7">
        <v>1971</v>
      </c>
      <c r="C1141" s="7" t="s">
        <v>168</v>
      </c>
      <c r="D1141" s="7">
        <v>29</v>
      </c>
      <c r="E1141" s="7">
        <v>1</v>
      </c>
      <c r="F1141" s="7">
        <v>9386.16</v>
      </c>
      <c r="G1141" s="7" t="s">
        <v>64</v>
      </c>
      <c r="H1141" s="7" t="s">
        <v>62</v>
      </c>
      <c r="I1141" s="7" t="s">
        <v>66</v>
      </c>
    </row>
    <row r="1142" spans="1:9" ht="14.25" customHeight="1" x14ac:dyDescent="0.3">
      <c r="A1142" s="7" t="s">
        <v>2992</v>
      </c>
      <c r="B1142" s="7">
        <v>1971</v>
      </c>
      <c r="C1142" s="7" t="s">
        <v>203</v>
      </c>
      <c r="D1142" s="7">
        <v>20</v>
      </c>
      <c r="E1142" s="7">
        <v>1</v>
      </c>
      <c r="F1142" s="7">
        <v>9391.35</v>
      </c>
      <c r="G1142" s="7" t="s">
        <v>64</v>
      </c>
      <c r="H1142" s="7" t="s">
        <v>64</v>
      </c>
      <c r="I1142" s="7" t="s">
        <v>241</v>
      </c>
    </row>
    <row r="1143" spans="1:9" ht="14.25" customHeight="1" x14ac:dyDescent="0.3">
      <c r="A1143" s="7" t="s">
        <v>2990</v>
      </c>
      <c r="B1143" s="7">
        <v>1976</v>
      </c>
      <c r="C1143" s="7" t="s">
        <v>203</v>
      </c>
      <c r="D1143" s="7">
        <v>17</v>
      </c>
      <c r="E1143" s="7">
        <v>2</v>
      </c>
      <c r="F1143" s="7">
        <v>9411.01</v>
      </c>
      <c r="G1143" s="7" t="s">
        <v>62</v>
      </c>
      <c r="H1143" s="7" t="s">
        <v>64</v>
      </c>
      <c r="I1143" s="7" t="s">
        <v>1280</v>
      </c>
    </row>
    <row r="1144" spans="1:9" ht="14.25" customHeight="1" x14ac:dyDescent="0.3">
      <c r="A1144" s="7" t="s">
        <v>2988</v>
      </c>
      <c r="B1144" s="7">
        <v>1976</v>
      </c>
      <c r="C1144" s="7" t="s">
        <v>203</v>
      </c>
      <c r="D1144" s="7">
        <v>30</v>
      </c>
      <c r="E1144" s="7">
        <v>3</v>
      </c>
      <c r="F1144" s="7">
        <v>9414.92</v>
      </c>
      <c r="G1144" s="7" t="s">
        <v>62</v>
      </c>
      <c r="H1144" s="7" t="s">
        <v>62</v>
      </c>
      <c r="I1144" s="7" t="s">
        <v>241</v>
      </c>
    </row>
    <row r="1145" spans="1:9" ht="14.25" customHeight="1" x14ac:dyDescent="0.3">
      <c r="A1145" s="7" t="s">
        <v>2985</v>
      </c>
      <c r="B1145" s="7">
        <v>1976</v>
      </c>
      <c r="C1145" s="7" t="s">
        <v>72</v>
      </c>
      <c r="D1145" s="7">
        <v>3</v>
      </c>
      <c r="E1145" s="7">
        <v>2</v>
      </c>
      <c r="F1145" s="7">
        <v>9432.93</v>
      </c>
      <c r="G1145" s="7" t="s">
        <v>62</v>
      </c>
      <c r="H1145" s="7" t="s">
        <v>75</v>
      </c>
      <c r="I1145" s="7" t="s">
        <v>1280</v>
      </c>
    </row>
    <row r="1146" spans="1:9" ht="14.25" customHeight="1" x14ac:dyDescent="0.3">
      <c r="A1146" s="7" t="s">
        <v>2983</v>
      </c>
      <c r="B1146" s="7">
        <v>1974</v>
      </c>
      <c r="C1146" s="7" t="s">
        <v>72</v>
      </c>
      <c r="D1146" s="7">
        <v>27</v>
      </c>
      <c r="E1146" s="7">
        <v>1</v>
      </c>
      <c r="F1146" s="7">
        <v>9447.25</v>
      </c>
      <c r="G1146" s="7" t="s">
        <v>62</v>
      </c>
      <c r="H1146" s="7" t="s">
        <v>75</v>
      </c>
      <c r="I1146" s="7" t="s">
        <v>1280</v>
      </c>
    </row>
    <row r="1147" spans="1:9" ht="14.25" customHeight="1" x14ac:dyDescent="0.3">
      <c r="A1147" s="7" t="s">
        <v>2980</v>
      </c>
      <c r="B1147" s="7">
        <v>1974</v>
      </c>
      <c r="C1147" s="7" t="s">
        <v>83</v>
      </c>
      <c r="D1147" s="7">
        <v>8</v>
      </c>
      <c r="E1147" s="7">
        <v>1</v>
      </c>
      <c r="F1147" s="7">
        <v>9447.3799999999992</v>
      </c>
      <c r="G1147" s="7" t="s">
        <v>62</v>
      </c>
      <c r="H1147" s="7" t="s">
        <v>64</v>
      </c>
      <c r="I1147" s="7" t="s">
        <v>1280</v>
      </c>
    </row>
    <row r="1148" spans="1:9" ht="14.25" customHeight="1" x14ac:dyDescent="0.3">
      <c r="A1148" s="7" t="s">
        <v>2978</v>
      </c>
      <c r="B1148" s="7">
        <v>1987</v>
      </c>
      <c r="C1148" s="7" t="s">
        <v>72</v>
      </c>
      <c r="D1148" s="7">
        <v>14</v>
      </c>
      <c r="E1148" s="7">
        <v>3</v>
      </c>
      <c r="F1148" s="7">
        <v>9448.42</v>
      </c>
      <c r="G1148" s="7" t="s">
        <v>62</v>
      </c>
      <c r="H1148" s="7" t="s">
        <v>64</v>
      </c>
      <c r="I1148" s="7" t="s">
        <v>1525</v>
      </c>
    </row>
    <row r="1149" spans="1:9" ht="14.25" customHeight="1" x14ac:dyDescent="0.3">
      <c r="A1149" s="7" t="s">
        <v>2975</v>
      </c>
      <c r="B1149" s="7">
        <v>1979</v>
      </c>
      <c r="C1149" s="7" t="s">
        <v>59</v>
      </c>
      <c r="D1149" s="7">
        <v>17</v>
      </c>
      <c r="E1149" s="7">
        <v>2</v>
      </c>
      <c r="F1149" s="7">
        <v>9453.92</v>
      </c>
      <c r="G1149" s="7" t="s">
        <v>62</v>
      </c>
      <c r="H1149" s="7" t="s">
        <v>62</v>
      </c>
      <c r="I1149" s="7" t="s">
        <v>1525</v>
      </c>
    </row>
    <row r="1150" spans="1:9" ht="14.25" customHeight="1" x14ac:dyDescent="0.3">
      <c r="A1150" s="7" t="s">
        <v>2973</v>
      </c>
      <c r="B1150" s="7">
        <v>1969</v>
      </c>
      <c r="C1150" s="7" t="s">
        <v>83</v>
      </c>
      <c r="D1150" s="7">
        <v>4</v>
      </c>
      <c r="E1150" s="7">
        <v>0</v>
      </c>
      <c r="F1150" s="7">
        <v>9487.64</v>
      </c>
      <c r="G1150" s="7" t="s">
        <v>62</v>
      </c>
      <c r="H1150" s="7" t="s">
        <v>62</v>
      </c>
      <c r="I1150" s="7" t="s">
        <v>66</v>
      </c>
    </row>
    <row r="1151" spans="1:9" ht="14.25" customHeight="1" x14ac:dyDescent="0.3">
      <c r="A1151" s="7" t="s">
        <v>2970</v>
      </c>
      <c r="B1151" s="7">
        <v>1976</v>
      </c>
      <c r="C1151" s="7" t="s">
        <v>72</v>
      </c>
      <c r="D1151" s="7">
        <v>28</v>
      </c>
      <c r="E1151" s="7">
        <v>3</v>
      </c>
      <c r="F1151" s="7">
        <v>9500.57</v>
      </c>
      <c r="G1151" s="7" t="s">
        <v>62</v>
      </c>
      <c r="H1151" s="7" t="s">
        <v>64</v>
      </c>
      <c r="I1151" s="7" t="s">
        <v>1841</v>
      </c>
    </row>
    <row r="1152" spans="1:9" ht="14.25" customHeight="1" x14ac:dyDescent="0.3">
      <c r="A1152" s="7" t="s">
        <v>2968</v>
      </c>
      <c r="B1152" s="7">
        <v>1969</v>
      </c>
      <c r="C1152" s="7" t="s">
        <v>195</v>
      </c>
      <c r="D1152" s="7">
        <v>24</v>
      </c>
      <c r="E1152" s="7">
        <v>0</v>
      </c>
      <c r="F1152" s="7">
        <v>9504.31</v>
      </c>
      <c r="G1152" s="7" t="s">
        <v>64</v>
      </c>
      <c r="H1152" s="7" t="s">
        <v>62</v>
      </c>
      <c r="I1152" s="7" t="s">
        <v>66</v>
      </c>
    </row>
    <row r="1153" spans="1:9" ht="14.25" customHeight="1" x14ac:dyDescent="0.3">
      <c r="A1153" s="7" t="s">
        <v>2965</v>
      </c>
      <c r="B1153" s="7">
        <v>1992</v>
      </c>
      <c r="C1153" s="7" t="s">
        <v>195</v>
      </c>
      <c r="D1153" s="7">
        <v>22</v>
      </c>
      <c r="E1153" s="7">
        <v>0</v>
      </c>
      <c r="F1153" s="7">
        <v>9507.68</v>
      </c>
      <c r="G1153" s="7" t="s">
        <v>62</v>
      </c>
      <c r="H1153" s="7" t="s">
        <v>75</v>
      </c>
      <c r="I1153" s="7" t="s">
        <v>119</v>
      </c>
    </row>
    <row r="1154" spans="1:9" ht="14.25" customHeight="1" x14ac:dyDescent="0.3">
      <c r="A1154" s="7" t="s">
        <v>2963</v>
      </c>
      <c r="B1154" s="7">
        <v>1971</v>
      </c>
      <c r="C1154" s="7" t="s">
        <v>72</v>
      </c>
      <c r="D1154" s="7">
        <v>29</v>
      </c>
      <c r="E1154" s="7">
        <v>0</v>
      </c>
      <c r="F1154" s="7">
        <v>9528.9</v>
      </c>
      <c r="G1154" s="7" t="s">
        <v>62</v>
      </c>
      <c r="H1154" s="7" t="s">
        <v>62</v>
      </c>
      <c r="I1154" s="7" t="s">
        <v>241</v>
      </c>
    </row>
    <row r="1155" spans="1:9" ht="14.25" customHeight="1" x14ac:dyDescent="0.3">
      <c r="A1155" s="7" t="s">
        <v>2960</v>
      </c>
      <c r="B1155" s="7">
        <v>1973</v>
      </c>
      <c r="C1155" s="7" t="s">
        <v>168</v>
      </c>
      <c r="D1155" s="7">
        <v>21</v>
      </c>
      <c r="E1155" s="7">
        <v>0</v>
      </c>
      <c r="F1155" s="7">
        <v>9538.65</v>
      </c>
      <c r="G1155" s="7" t="s">
        <v>62</v>
      </c>
      <c r="H1155" s="7" t="s">
        <v>64</v>
      </c>
      <c r="I1155" s="7" t="s">
        <v>1525</v>
      </c>
    </row>
    <row r="1156" spans="1:9" ht="14.25" customHeight="1" x14ac:dyDescent="0.3">
      <c r="A1156" s="7" t="s">
        <v>2958</v>
      </c>
      <c r="B1156" s="7">
        <v>1975</v>
      </c>
      <c r="C1156" s="7" t="s">
        <v>59</v>
      </c>
      <c r="D1156" s="7">
        <v>28</v>
      </c>
      <c r="E1156" s="7">
        <v>1</v>
      </c>
      <c r="F1156" s="7">
        <v>9540.17</v>
      </c>
      <c r="G1156" s="7" t="s">
        <v>62</v>
      </c>
      <c r="H1156" s="7" t="s">
        <v>62</v>
      </c>
      <c r="I1156" s="7" t="s">
        <v>1280</v>
      </c>
    </row>
    <row r="1157" spans="1:9" ht="14.25" customHeight="1" x14ac:dyDescent="0.3">
      <c r="A1157" s="7" t="s">
        <v>2955</v>
      </c>
      <c r="B1157" s="7">
        <v>1972</v>
      </c>
      <c r="C1157" s="7" t="s">
        <v>93</v>
      </c>
      <c r="D1157" s="7">
        <v>22</v>
      </c>
      <c r="E1157" s="7">
        <v>0</v>
      </c>
      <c r="F1157" s="7">
        <v>9541.7000000000007</v>
      </c>
      <c r="G1157" s="7" t="s">
        <v>62</v>
      </c>
      <c r="H1157" s="7" t="s">
        <v>75</v>
      </c>
      <c r="I1157" s="7" t="s">
        <v>1280</v>
      </c>
    </row>
    <row r="1158" spans="1:9" ht="14.25" customHeight="1" x14ac:dyDescent="0.3">
      <c r="A1158" s="7" t="s">
        <v>2953</v>
      </c>
      <c r="B1158" s="7">
        <v>1972</v>
      </c>
      <c r="C1158" s="7" t="s">
        <v>93</v>
      </c>
      <c r="D1158" s="7">
        <v>22</v>
      </c>
      <c r="E1158" s="7">
        <v>1</v>
      </c>
      <c r="F1158" s="7">
        <v>9549.57</v>
      </c>
      <c r="G1158" s="7" t="s">
        <v>62</v>
      </c>
      <c r="H1158" s="7" t="s">
        <v>75</v>
      </c>
      <c r="I1158" s="7" t="s">
        <v>66</v>
      </c>
    </row>
    <row r="1159" spans="1:9" ht="14.25" customHeight="1" x14ac:dyDescent="0.3">
      <c r="A1159" s="7" t="s">
        <v>2951</v>
      </c>
      <c r="B1159" s="7">
        <v>1974</v>
      </c>
      <c r="C1159" s="7" t="s">
        <v>195</v>
      </c>
      <c r="D1159" s="7">
        <v>14</v>
      </c>
      <c r="E1159" s="7">
        <v>3</v>
      </c>
      <c r="F1159" s="7">
        <v>9563.0300000000007</v>
      </c>
      <c r="G1159" s="7" t="s">
        <v>64</v>
      </c>
      <c r="H1159" s="7" t="s">
        <v>75</v>
      </c>
      <c r="I1159" s="7" t="s">
        <v>241</v>
      </c>
    </row>
    <row r="1160" spans="1:9" ht="14.25" customHeight="1" x14ac:dyDescent="0.3">
      <c r="A1160" s="7" t="s">
        <v>2948</v>
      </c>
      <c r="B1160" s="7">
        <v>1973</v>
      </c>
      <c r="C1160" s="7" t="s">
        <v>168</v>
      </c>
      <c r="D1160" s="7">
        <v>1</v>
      </c>
      <c r="E1160" s="7">
        <v>1</v>
      </c>
      <c r="F1160" s="7">
        <v>9566.99</v>
      </c>
      <c r="G1160" s="7" t="s">
        <v>62</v>
      </c>
      <c r="H1160" s="7" t="s">
        <v>75</v>
      </c>
      <c r="I1160" s="7" t="s">
        <v>119</v>
      </c>
    </row>
    <row r="1161" spans="1:9" ht="14.25" customHeight="1" x14ac:dyDescent="0.3">
      <c r="A1161" s="7" t="s">
        <v>2946</v>
      </c>
      <c r="B1161" s="7">
        <v>1966</v>
      </c>
      <c r="C1161" s="7" t="s">
        <v>168</v>
      </c>
      <c r="D1161" s="7">
        <v>4</v>
      </c>
      <c r="E1161" s="7">
        <v>0</v>
      </c>
      <c r="F1161" s="7">
        <v>9582.5400000000009</v>
      </c>
      <c r="G1161" s="7" t="s">
        <v>64</v>
      </c>
      <c r="H1161" s="7" t="s">
        <v>62</v>
      </c>
      <c r="I1161" s="7" t="s">
        <v>66</v>
      </c>
    </row>
    <row r="1162" spans="1:9" ht="14.25" customHeight="1" x14ac:dyDescent="0.3">
      <c r="A1162" s="7" t="s">
        <v>2943</v>
      </c>
      <c r="B1162" s="7">
        <v>1973</v>
      </c>
      <c r="C1162" s="7" t="s">
        <v>72</v>
      </c>
      <c r="D1162" s="7">
        <v>28</v>
      </c>
      <c r="E1162" s="7">
        <v>1</v>
      </c>
      <c r="F1162" s="7">
        <v>9583.89</v>
      </c>
      <c r="G1162" s="7" t="s">
        <v>62</v>
      </c>
      <c r="H1162" s="7" t="s">
        <v>64</v>
      </c>
      <c r="I1162" s="7" t="s">
        <v>119</v>
      </c>
    </row>
    <row r="1163" spans="1:9" ht="14.25" customHeight="1" x14ac:dyDescent="0.3">
      <c r="A1163" s="7" t="s">
        <v>2941</v>
      </c>
      <c r="B1163" s="7">
        <v>1981</v>
      </c>
      <c r="C1163" s="7" t="s">
        <v>203</v>
      </c>
      <c r="D1163" s="7">
        <v>18</v>
      </c>
      <c r="E1163" s="7">
        <v>1</v>
      </c>
      <c r="F1163" s="7">
        <v>9584.0400000000009</v>
      </c>
      <c r="G1163" s="7" t="s">
        <v>62</v>
      </c>
      <c r="H1163" s="7" t="s">
        <v>75</v>
      </c>
      <c r="I1163" s="7" t="s">
        <v>1525</v>
      </c>
    </row>
    <row r="1164" spans="1:9" ht="14.25" customHeight="1" x14ac:dyDescent="0.3">
      <c r="A1164" s="7" t="s">
        <v>2938</v>
      </c>
      <c r="B1164" s="7">
        <v>1964</v>
      </c>
      <c r="C1164" s="7" t="s">
        <v>168</v>
      </c>
      <c r="D1164" s="7">
        <v>15</v>
      </c>
      <c r="E1164" s="7">
        <v>0</v>
      </c>
      <c r="F1164" s="7">
        <v>9597.6299999999992</v>
      </c>
      <c r="G1164" s="7" t="s">
        <v>64</v>
      </c>
      <c r="H1164" s="7" t="s">
        <v>64</v>
      </c>
      <c r="I1164" s="7" t="s">
        <v>66</v>
      </c>
    </row>
    <row r="1165" spans="1:9" ht="14.25" customHeight="1" x14ac:dyDescent="0.3">
      <c r="A1165" s="7" t="s">
        <v>2936</v>
      </c>
      <c r="B1165" s="7">
        <v>1972</v>
      </c>
      <c r="C1165" s="7" t="s">
        <v>168</v>
      </c>
      <c r="D1165" s="7">
        <v>27</v>
      </c>
      <c r="E1165" s="7">
        <v>1</v>
      </c>
      <c r="F1165" s="7">
        <v>9617.66</v>
      </c>
      <c r="G1165" s="7" t="s">
        <v>64</v>
      </c>
      <c r="H1165" s="7" t="s">
        <v>64</v>
      </c>
      <c r="I1165" s="7" t="s">
        <v>979</v>
      </c>
    </row>
    <row r="1166" spans="1:9" ht="14.25" customHeight="1" x14ac:dyDescent="0.3">
      <c r="A1166" s="7" t="s">
        <v>2933</v>
      </c>
      <c r="B1166" s="7">
        <v>1982</v>
      </c>
      <c r="C1166" s="7" t="s">
        <v>195</v>
      </c>
      <c r="D1166" s="7">
        <v>29</v>
      </c>
      <c r="E1166" s="7">
        <v>3</v>
      </c>
      <c r="F1166" s="7">
        <v>9619.18</v>
      </c>
      <c r="G1166" s="7" t="s">
        <v>62</v>
      </c>
      <c r="H1166" s="7" t="s">
        <v>75</v>
      </c>
      <c r="I1166" s="7" t="s">
        <v>1108</v>
      </c>
    </row>
    <row r="1167" spans="1:9" ht="14.25" customHeight="1" x14ac:dyDescent="0.3">
      <c r="A1167" s="7" t="s">
        <v>2931</v>
      </c>
      <c r="B1167" s="7">
        <v>1975</v>
      </c>
      <c r="C1167" s="7" t="s">
        <v>203</v>
      </c>
      <c r="D1167" s="7">
        <v>29</v>
      </c>
      <c r="E1167" s="7">
        <v>3</v>
      </c>
      <c r="F1167" s="7">
        <v>9620.33</v>
      </c>
      <c r="G1167" s="7" t="s">
        <v>64</v>
      </c>
      <c r="H1167" s="7" t="s">
        <v>64</v>
      </c>
      <c r="I1167" s="7" t="s">
        <v>119</v>
      </c>
    </row>
    <row r="1168" spans="1:9" ht="14.25" customHeight="1" x14ac:dyDescent="0.3">
      <c r="A1168" s="7" t="s">
        <v>2928</v>
      </c>
      <c r="B1168" s="7">
        <v>1970</v>
      </c>
      <c r="C1168" s="7" t="s">
        <v>168</v>
      </c>
      <c r="D1168" s="7">
        <v>16</v>
      </c>
      <c r="E1168" s="7">
        <v>0</v>
      </c>
      <c r="F1168" s="7">
        <v>9625.92</v>
      </c>
      <c r="G1168" s="7" t="s">
        <v>62</v>
      </c>
      <c r="H1168" s="7" t="s">
        <v>64</v>
      </c>
      <c r="I1168" s="7" t="s">
        <v>241</v>
      </c>
    </row>
    <row r="1169" spans="1:9" ht="14.25" customHeight="1" x14ac:dyDescent="0.3">
      <c r="A1169" s="7" t="s">
        <v>2926</v>
      </c>
      <c r="B1169" s="7">
        <v>1998</v>
      </c>
      <c r="C1169" s="7" t="s">
        <v>83</v>
      </c>
      <c r="D1169" s="7">
        <v>23</v>
      </c>
      <c r="E1169" s="7">
        <v>0</v>
      </c>
      <c r="F1169" s="7">
        <v>9628.7900000000009</v>
      </c>
      <c r="G1169" s="7" t="s">
        <v>62</v>
      </c>
      <c r="H1169" s="7" t="s">
        <v>62</v>
      </c>
      <c r="I1169" s="7" t="s">
        <v>2757</v>
      </c>
    </row>
    <row r="1170" spans="1:9" ht="14.25" customHeight="1" x14ac:dyDescent="0.3">
      <c r="A1170" s="7" t="s">
        <v>2923</v>
      </c>
      <c r="B1170" s="7">
        <v>1979</v>
      </c>
      <c r="C1170" s="7" t="s">
        <v>168</v>
      </c>
      <c r="D1170" s="7">
        <v>19</v>
      </c>
      <c r="E1170" s="7">
        <v>2</v>
      </c>
      <c r="F1170" s="7">
        <v>9630.2999999999993</v>
      </c>
      <c r="G1170" s="7" t="s">
        <v>62</v>
      </c>
      <c r="H1170" s="7" t="s">
        <v>62</v>
      </c>
      <c r="I1170" s="7" t="s">
        <v>1525</v>
      </c>
    </row>
    <row r="1171" spans="1:9" ht="14.25" customHeight="1" x14ac:dyDescent="0.3">
      <c r="A1171" s="7" t="s">
        <v>2921</v>
      </c>
      <c r="B1171" s="7">
        <v>1972</v>
      </c>
      <c r="C1171" s="7" t="s">
        <v>203</v>
      </c>
      <c r="D1171" s="7">
        <v>23</v>
      </c>
      <c r="E1171" s="7">
        <v>2</v>
      </c>
      <c r="F1171" s="7">
        <v>9630.4</v>
      </c>
      <c r="G1171" s="7" t="s">
        <v>62</v>
      </c>
      <c r="H1171" s="7" t="s">
        <v>62</v>
      </c>
      <c r="I1171" s="7" t="s">
        <v>241</v>
      </c>
    </row>
    <row r="1172" spans="1:9" ht="14.25" customHeight="1" x14ac:dyDescent="0.3">
      <c r="A1172" s="7" t="s">
        <v>2918</v>
      </c>
      <c r="B1172" s="7">
        <v>1968</v>
      </c>
      <c r="C1172" s="7" t="s">
        <v>83</v>
      </c>
      <c r="D1172" s="7">
        <v>22</v>
      </c>
      <c r="E1172" s="7">
        <v>0</v>
      </c>
      <c r="F1172" s="7">
        <v>9630.91</v>
      </c>
      <c r="G1172" s="7" t="s">
        <v>64</v>
      </c>
      <c r="H1172" s="7" t="s">
        <v>62</v>
      </c>
      <c r="I1172" s="7" t="s">
        <v>66</v>
      </c>
    </row>
    <row r="1173" spans="1:9" ht="14.25" customHeight="1" x14ac:dyDescent="0.3">
      <c r="A1173" s="7" t="s">
        <v>2916</v>
      </c>
      <c r="B1173" s="7">
        <v>1970</v>
      </c>
      <c r="C1173" s="7" t="s">
        <v>93</v>
      </c>
      <c r="D1173" s="7">
        <v>30</v>
      </c>
      <c r="E1173" s="7">
        <v>0</v>
      </c>
      <c r="F1173" s="7">
        <v>9634.5400000000009</v>
      </c>
      <c r="G1173" s="7" t="s">
        <v>62</v>
      </c>
      <c r="H1173" s="7" t="s">
        <v>62</v>
      </c>
      <c r="I1173" s="7" t="s">
        <v>241</v>
      </c>
    </row>
    <row r="1174" spans="1:9" ht="14.25" customHeight="1" x14ac:dyDescent="0.3">
      <c r="A1174" s="7" t="s">
        <v>2913</v>
      </c>
      <c r="B1174" s="7">
        <v>1971</v>
      </c>
      <c r="C1174" s="7" t="s">
        <v>59</v>
      </c>
      <c r="D1174" s="7">
        <v>19</v>
      </c>
      <c r="E1174" s="7">
        <v>0</v>
      </c>
      <c r="F1174" s="7">
        <v>9644.25</v>
      </c>
      <c r="G1174" s="7" t="s">
        <v>62</v>
      </c>
      <c r="H1174" s="7" t="s">
        <v>75</v>
      </c>
      <c r="I1174" s="7" t="s">
        <v>119</v>
      </c>
    </row>
    <row r="1175" spans="1:9" ht="14.25" customHeight="1" x14ac:dyDescent="0.3">
      <c r="A1175" s="7" t="s">
        <v>2911</v>
      </c>
      <c r="B1175" s="7">
        <v>1974</v>
      </c>
      <c r="C1175" s="7" t="s">
        <v>59</v>
      </c>
      <c r="D1175" s="7">
        <v>8</v>
      </c>
      <c r="E1175" s="7">
        <v>0</v>
      </c>
      <c r="F1175" s="7">
        <v>9653.81</v>
      </c>
      <c r="G1175" s="7" t="s">
        <v>62</v>
      </c>
      <c r="H1175" s="7" t="s">
        <v>62</v>
      </c>
      <c r="I1175" s="7" t="s">
        <v>241</v>
      </c>
    </row>
    <row r="1176" spans="1:9" ht="14.25" customHeight="1" x14ac:dyDescent="0.3">
      <c r="A1176" s="7" t="s">
        <v>2908</v>
      </c>
      <c r="B1176" s="7">
        <v>1981</v>
      </c>
      <c r="C1176" s="7" t="s">
        <v>195</v>
      </c>
      <c r="D1176" s="7">
        <v>8</v>
      </c>
      <c r="E1176" s="7">
        <v>1</v>
      </c>
      <c r="F1176" s="7">
        <v>9664.34</v>
      </c>
      <c r="G1176" s="7" t="s">
        <v>62</v>
      </c>
      <c r="H1176" s="7" t="s">
        <v>64</v>
      </c>
      <c r="I1176" s="7" t="s">
        <v>241</v>
      </c>
    </row>
    <row r="1177" spans="1:9" ht="14.25" customHeight="1" x14ac:dyDescent="0.3">
      <c r="A1177" s="7" t="s">
        <v>2905</v>
      </c>
      <c r="B1177" s="7">
        <v>1966</v>
      </c>
      <c r="C1177" s="7" t="s">
        <v>93</v>
      </c>
      <c r="D1177" s="7">
        <v>16</v>
      </c>
      <c r="E1177" s="7">
        <v>0</v>
      </c>
      <c r="F1177" s="7">
        <v>9684.2900000000009</v>
      </c>
      <c r="G1177" s="7" t="s">
        <v>64</v>
      </c>
      <c r="H1177" s="7" t="s">
        <v>62</v>
      </c>
      <c r="I1177" s="7" t="s">
        <v>66</v>
      </c>
    </row>
    <row r="1178" spans="1:9" ht="14.25" customHeight="1" x14ac:dyDescent="0.3">
      <c r="A1178" s="7" t="s">
        <v>2903</v>
      </c>
      <c r="B1178" s="7">
        <v>1964</v>
      </c>
      <c r="C1178" s="7" t="s">
        <v>72</v>
      </c>
      <c r="D1178" s="7">
        <v>7</v>
      </c>
      <c r="E1178" s="7">
        <v>0</v>
      </c>
      <c r="F1178" s="7">
        <v>9698.42</v>
      </c>
      <c r="G1178" s="7" t="s">
        <v>64</v>
      </c>
      <c r="H1178" s="7" t="s">
        <v>64</v>
      </c>
      <c r="I1178" s="7" t="s">
        <v>66</v>
      </c>
    </row>
    <row r="1179" spans="1:9" ht="14.25" customHeight="1" x14ac:dyDescent="0.3">
      <c r="A1179" s="7" t="s">
        <v>2900</v>
      </c>
      <c r="B1179" s="7">
        <v>1977</v>
      </c>
      <c r="C1179" s="7" t="s">
        <v>93</v>
      </c>
      <c r="D1179" s="7">
        <v>19</v>
      </c>
      <c r="E1179" s="7">
        <v>3</v>
      </c>
      <c r="F1179" s="7">
        <v>9704.67</v>
      </c>
      <c r="G1179" s="7" t="s">
        <v>62</v>
      </c>
      <c r="H1179" s="7" t="s">
        <v>64</v>
      </c>
      <c r="I1179" s="7" t="s">
        <v>1280</v>
      </c>
    </row>
    <row r="1180" spans="1:9" ht="14.25" customHeight="1" x14ac:dyDescent="0.3">
      <c r="A1180" s="7" t="s">
        <v>2898</v>
      </c>
      <c r="B1180" s="7">
        <v>1972</v>
      </c>
      <c r="C1180" s="7" t="s">
        <v>59</v>
      </c>
      <c r="D1180" s="7">
        <v>10</v>
      </c>
      <c r="E1180" s="7">
        <v>0</v>
      </c>
      <c r="F1180" s="7">
        <v>9710.7099999999991</v>
      </c>
      <c r="G1180" s="7" t="s">
        <v>62</v>
      </c>
      <c r="H1180" s="7" t="s">
        <v>75</v>
      </c>
      <c r="I1180" s="7" t="s">
        <v>1525</v>
      </c>
    </row>
    <row r="1181" spans="1:9" ht="14.25" customHeight="1" x14ac:dyDescent="0.3">
      <c r="A1181" s="7" t="s">
        <v>2895</v>
      </c>
      <c r="B1181" s="7">
        <v>1975</v>
      </c>
      <c r="C1181" s="7" t="s">
        <v>83</v>
      </c>
      <c r="D1181" s="7">
        <v>27</v>
      </c>
      <c r="E1181" s="7">
        <v>2</v>
      </c>
      <c r="F1181" s="7">
        <v>9715.84</v>
      </c>
      <c r="G1181" s="7" t="s">
        <v>62</v>
      </c>
      <c r="H1181" s="7" t="s">
        <v>75</v>
      </c>
      <c r="I1181" s="7" t="s">
        <v>1280</v>
      </c>
    </row>
    <row r="1182" spans="1:9" ht="14.25" customHeight="1" x14ac:dyDescent="0.3">
      <c r="A1182" s="7" t="s">
        <v>2893</v>
      </c>
      <c r="B1182" s="7">
        <v>1970</v>
      </c>
      <c r="C1182" s="7" t="s">
        <v>93</v>
      </c>
      <c r="D1182" s="7">
        <v>12</v>
      </c>
      <c r="E1182" s="7">
        <v>0</v>
      </c>
      <c r="F1182" s="7">
        <v>9722.77</v>
      </c>
      <c r="G1182" s="7" t="s">
        <v>64</v>
      </c>
      <c r="H1182" s="7" t="s">
        <v>75</v>
      </c>
      <c r="I1182" s="7" t="s">
        <v>979</v>
      </c>
    </row>
    <row r="1183" spans="1:9" ht="14.25" customHeight="1" x14ac:dyDescent="0.3">
      <c r="A1183" s="7" t="s">
        <v>2890</v>
      </c>
      <c r="B1183" s="7">
        <v>1970</v>
      </c>
      <c r="C1183" s="7" t="s">
        <v>195</v>
      </c>
      <c r="D1183" s="7">
        <v>18</v>
      </c>
      <c r="E1183" s="7">
        <v>1</v>
      </c>
      <c r="F1183" s="7">
        <v>9724.5300000000007</v>
      </c>
      <c r="G1183" s="7" t="s">
        <v>64</v>
      </c>
      <c r="H1183" s="7" t="s">
        <v>75</v>
      </c>
      <c r="I1183" s="7" t="s">
        <v>241</v>
      </c>
    </row>
    <row r="1184" spans="1:9" ht="14.25" customHeight="1" x14ac:dyDescent="0.3">
      <c r="A1184" s="7" t="s">
        <v>2888</v>
      </c>
      <c r="B1184" s="7">
        <v>1970</v>
      </c>
      <c r="C1184" s="7" t="s">
        <v>59</v>
      </c>
      <c r="D1184" s="7">
        <v>4</v>
      </c>
      <c r="E1184" s="7">
        <v>1</v>
      </c>
      <c r="F1184" s="7">
        <v>9748.91</v>
      </c>
      <c r="G1184" s="7" t="s">
        <v>62</v>
      </c>
      <c r="H1184" s="7" t="s">
        <v>75</v>
      </c>
      <c r="I1184" s="7" t="s">
        <v>66</v>
      </c>
    </row>
    <row r="1185" spans="1:9" ht="14.25" customHeight="1" x14ac:dyDescent="0.3">
      <c r="A1185" s="7" t="s">
        <v>2885</v>
      </c>
      <c r="B1185" s="7">
        <v>2001</v>
      </c>
      <c r="C1185" s="7" t="s">
        <v>59</v>
      </c>
      <c r="D1185" s="7">
        <v>14</v>
      </c>
      <c r="E1185" s="7">
        <v>0</v>
      </c>
      <c r="F1185" s="7">
        <v>9753.49</v>
      </c>
      <c r="G1185" s="7" t="s">
        <v>62</v>
      </c>
      <c r="H1185" s="7" t="s">
        <v>62</v>
      </c>
      <c r="I1185" s="7" t="s">
        <v>119</v>
      </c>
    </row>
    <row r="1186" spans="1:9" ht="14.25" customHeight="1" x14ac:dyDescent="0.3">
      <c r="A1186" s="7" t="s">
        <v>2882</v>
      </c>
      <c r="B1186" s="7">
        <v>1965</v>
      </c>
      <c r="C1186" s="7" t="s">
        <v>93</v>
      </c>
      <c r="D1186" s="7">
        <v>5</v>
      </c>
      <c r="E1186" s="7">
        <v>0</v>
      </c>
      <c r="F1186" s="7">
        <v>9764.08</v>
      </c>
      <c r="G1186" s="7" t="s">
        <v>64</v>
      </c>
      <c r="H1186" s="7" t="s">
        <v>75</v>
      </c>
      <c r="I1186" s="7" t="s">
        <v>119</v>
      </c>
    </row>
    <row r="1187" spans="1:9" ht="14.25" customHeight="1" x14ac:dyDescent="0.3">
      <c r="A1187" s="7" t="s">
        <v>2880</v>
      </c>
      <c r="B1187" s="7">
        <v>1973</v>
      </c>
      <c r="C1187" s="7" t="s">
        <v>59</v>
      </c>
      <c r="D1187" s="7">
        <v>7</v>
      </c>
      <c r="E1187" s="7">
        <v>1</v>
      </c>
      <c r="F1187" s="7">
        <v>9778.35</v>
      </c>
      <c r="G1187" s="7" t="s">
        <v>62</v>
      </c>
      <c r="H1187" s="7" t="s">
        <v>62</v>
      </c>
      <c r="I1187" s="7" t="s">
        <v>1280</v>
      </c>
    </row>
    <row r="1188" spans="1:9" ht="14.25" customHeight="1" x14ac:dyDescent="0.3">
      <c r="A1188" s="7" t="s">
        <v>2877</v>
      </c>
      <c r="B1188" s="7">
        <v>1996</v>
      </c>
      <c r="C1188" s="7" t="s">
        <v>195</v>
      </c>
      <c r="D1188" s="7">
        <v>8</v>
      </c>
      <c r="E1188" s="7">
        <v>0</v>
      </c>
      <c r="F1188" s="7">
        <v>9787.32</v>
      </c>
      <c r="G1188" s="7" t="s">
        <v>62</v>
      </c>
      <c r="H1188" s="7" t="s">
        <v>64</v>
      </c>
      <c r="I1188" s="7" t="s">
        <v>1285</v>
      </c>
    </row>
    <row r="1189" spans="1:9" ht="14.25" customHeight="1" x14ac:dyDescent="0.3">
      <c r="A1189" s="7" t="s">
        <v>2875</v>
      </c>
      <c r="B1189" s="7">
        <v>1977</v>
      </c>
      <c r="C1189" s="7" t="s">
        <v>83</v>
      </c>
      <c r="D1189" s="7">
        <v>7</v>
      </c>
      <c r="E1189" s="7">
        <v>5</v>
      </c>
      <c r="F1189" s="7">
        <v>9788.8700000000008</v>
      </c>
      <c r="G1189" s="7" t="s">
        <v>64</v>
      </c>
      <c r="H1189" s="7" t="s">
        <v>62</v>
      </c>
      <c r="I1189" s="7" t="s">
        <v>66</v>
      </c>
    </row>
    <row r="1190" spans="1:9" ht="14.25" customHeight="1" x14ac:dyDescent="0.3">
      <c r="A1190" s="7" t="s">
        <v>2873</v>
      </c>
      <c r="B1190" s="7">
        <v>1973</v>
      </c>
      <c r="C1190" s="7" t="s">
        <v>93</v>
      </c>
      <c r="D1190" s="7">
        <v>17</v>
      </c>
      <c r="E1190" s="7">
        <v>2</v>
      </c>
      <c r="F1190" s="7">
        <v>9800.89</v>
      </c>
      <c r="G1190" s="7" t="s">
        <v>62</v>
      </c>
      <c r="H1190" s="7" t="s">
        <v>75</v>
      </c>
      <c r="I1190" s="7" t="s">
        <v>66</v>
      </c>
    </row>
    <row r="1191" spans="1:9" ht="14.25" customHeight="1" x14ac:dyDescent="0.3">
      <c r="A1191" s="7" t="s">
        <v>2870</v>
      </c>
      <c r="B1191" s="7">
        <v>1972</v>
      </c>
      <c r="C1191" s="7" t="s">
        <v>83</v>
      </c>
      <c r="D1191" s="7">
        <v>28</v>
      </c>
      <c r="E1191" s="7">
        <v>0</v>
      </c>
      <c r="F1191" s="7">
        <v>9819.25</v>
      </c>
      <c r="G1191" s="7" t="s">
        <v>62</v>
      </c>
      <c r="H1191" s="7" t="s">
        <v>62</v>
      </c>
      <c r="I1191" s="7" t="s">
        <v>1525</v>
      </c>
    </row>
    <row r="1192" spans="1:9" ht="14.25" customHeight="1" x14ac:dyDescent="0.3">
      <c r="A1192" s="7" t="s">
        <v>2868</v>
      </c>
      <c r="B1192" s="7">
        <v>1972</v>
      </c>
      <c r="C1192" s="7" t="s">
        <v>93</v>
      </c>
      <c r="D1192" s="7">
        <v>26</v>
      </c>
      <c r="E1192" s="7">
        <v>0</v>
      </c>
      <c r="F1192" s="7">
        <v>9836.2099999999991</v>
      </c>
      <c r="G1192" s="7" t="s">
        <v>62</v>
      </c>
      <c r="H1192" s="7" t="s">
        <v>64</v>
      </c>
      <c r="I1192" s="7" t="s">
        <v>1525</v>
      </c>
    </row>
    <row r="1193" spans="1:9" ht="14.25" customHeight="1" x14ac:dyDescent="0.3">
      <c r="A1193" s="7" t="s">
        <v>2865</v>
      </c>
      <c r="B1193" s="7">
        <v>1992</v>
      </c>
      <c r="C1193" s="7" t="s">
        <v>195</v>
      </c>
      <c r="D1193" s="7">
        <v>13</v>
      </c>
      <c r="E1193" s="7">
        <v>0</v>
      </c>
      <c r="F1193" s="7">
        <v>9844.4500000000007</v>
      </c>
      <c r="G1193" s="7" t="s">
        <v>62</v>
      </c>
      <c r="H1193" s="7" t="s">
        <v>75</v>
      </c>
      <c r="I1193" s="7" t="s">
        <v>119</v>
      </c>
    </row>
    <row r="1194" spans="1:9" ht="14.25" customHeight="1" x14ac:dyDescent="0.3">
      <c r="A1194" s="7" t="s">
        <v>2863</v>
      </c>
      <c r="B1194" s="7">
        <v>1968</v>
      </c>
      <c r="C1194" s="7" t="s">
        <v>72</v>
      </c>
      <c r="D1194" s="7">
        <v>4</v>
      </c>
      <c r="E1194" s="7">
        <v>0</v>
      </c>
      <c r="F1194" s="7">
        <v>9850.43</v>
      </c>
      <c r="G1194" s="7" t="s">
        <v>64</v>
      </c>
      <c r="H1194" s="7" t="s">
        <v>64</v>
      </c>
      <c r="I1194" s="7" t="s">
        <v>241</v>
      </c>
    </row>
    <row r="1195" spans="1:9" ht="14.25" customHeight="1" x14ac:dyDescent="0.3">
      <c r="A1195" s="7" t="s">
        <v>2860</v>
      </c>
      <c r="B1195" s="7">
        <v>1971</v>
      </c>
      <c r="C1195" s="7" t="s">
        <v>203</v>
      </c>
      <c r="D1195" s="7">
        <v>23</v>
      </c>
      <c r="E1195" s="7">
        <v>1</v>
      </c>
      <c r="F1195" s="7">
        <v>9855.1299999999992</v>
      </c>
      <c r="G1195" s="7" t="s">
        <v>62</v>
      </c>
      <c r="H1195" s="7" t="s">
        <v>64</v>
      </c>
      <c r="I1195" s="7" t="s">
        <v>66</v>
      </c>
    </row>
    <row r="1196" spans="1:9" ht="14.25" customHeight="1" x14ac:dyDescent="0.3">
      <c r="A1196" s="7" t="s">
        <v>2858</v>
      </c>
      <c r="B1196" s="7">
        <v>1971</v>
      </c>
      <c r="C1196" s="7" t="s">
        <v>59</v>
      </c>
      <c r="D1196" s="7">
        <v>17</v>
      </c>
      <c r="E1196" s="7">
        <v>1</v>
      </c>
      <c r="F1196" s="7">
        <v>9861.0300000000007</v>
      </c>
      <c r="G1196" s="7" t="s">
        <v>62</v>
      </c>
      <c r="H1196" s="7" t="s">
        <v>62</v>
      </c>
      <c r="I1196" s="7" t="s">
        <v>241</v>
      </c>
    </row>
    <row r="1197" spans="1:9" ht="14.25" customHeight="1" x14ac:dyDescent="0.3">
      <c r="A1197" s="7" t="s">
        <v>2855</v>
      </c>
      <c r="B1197" s="7">
        <v>1969</v>
      </c>
      <c r="C1197" s="7" t="s">
        <v>203</v>
      </c>
      <c r="D1197" s="7">
        <v>20</v>
      </c>
      <c r="E1197" s="7">
        <v>0</v>
      </c>
      <c r="F1197" s="7">
        <v>9863.4699999999993</v>
      </c>
      <c r="G1197" s="7" t="s">
        <v>64</v>
      </c>
      <c r="H1197" s="7" t="s">
        <v>64</v>
      </c>
      <c r="I1197" s="7" t="s">
        <v>119</v>
      </c>
    </row>
    <row r="1198" spans="1:9" ht="14.25" customHeight="1" x14ac:dyDescent="0.3">
      <c r="A1198" s="7" t="s">
        <v>2853</v>
      </c>
      <c r="B1198" s="7">
        <v>1971</v>
      </c>
      <c r="C1198" s="7" t="s">
        <v>72</v>
      </c>
      <c r="D1198" s="7">
        <v>9</v>
      </c>
      <c r="E1198" s="7">
        <v>0</v>
      </c>
      <c r="F1198" s="7">
        <v>9866.2999999999993</v>
      </c>
      <c r="G1198" s="7" t="s">
        <v>62</v>
      </c>
      <c r="H1198" s="7" t="s">
        <v>64</v>
      </c>
      <c r="I1198" s="7" t="s">
        <v>1280</v>
      </c>
    </row>
    <row r="1199" spans="1:9" ht="14.25" customHeight="1" x14ac:dyDescent="0.3">
      <c r="A1199" s="7" t="s">
        <v>2850</v>
      </c>
      <c r="B1199" s="7">
        <v>1969</v>
      </c>
      <c r="C1199" s="7" t="s">
        <v>195</v>
      </c>
      <c r="D1199" s="7">
        <v>13</v>
      </c>
      <c r="E1199" s="7">
        <v>0</v>
      </c>
      <c r="F1199" s="7">
        <v>9869.81</v>
      </c>
      <c r="G1199" s="7" t="s">
        <v>64</v>
      </c>
      <c r="H1199" s="7" t="s">
        <v>64</v>
      </c>
      <c r="I1199" s="7" t="s">
        <v>119</v>
      </c>
    </row>
    <row r="1200" spans="1:9" ht="14.25" customHeight="1" x14ac:dyDescent="0.3">
      <c r="A1200" s="7" t="s">
        <v>2848</v>
      </c>
      <c r="B1200" s="7">
        <v>1998</v>
      </c>
      <c r="C1200" s="7" t="s">
        <v>59</v>
      </c>
      <c r="D1200" s="7">
        <v>6</v>
      </c>
      <c r="E1200" s="7">
        <v>0</v>
      </c>
      <c r="F1200" s="7">
        <v>9870.59</v>
      </c>
      <c r="G1200" s="7" t="s">
        <v>62</v>
      </c>
      <c r="H1200" s="7" t="s">
        <v>62</v>
      </c>
      <c r="I1200" s="7" t="s">
        <v>1285</v>
      </c>
    </row>
    <row r="1201" spans="1:9" ht="14.25" customHeight="1" x14ac:dyDescent="0.3">
      <c r="A1201" s="7" t="s">
        <v>2846</v>
      </c>
      <c r="B1201" s="7">
        <v>1971</v>
      </c>
      <c r="C1201" s="7" t="s">
        <v>168</v>
      </c>
      <c r="D1201" s="7">
        <v>22</v>
      </c>
      <c r="E1201" s="7">
        <v>1</v>
      </c>
      <c r="F1201" s="7">
        <v>9872.7000000000007</v>
      </c>
      <c r="G1201" s="7" t="s">
        <v>62</v>
      </c>
      <c r="H1201" s="7" t="s">
        <v>62</v>
      </c>
      <c r="I1201" s="7" t="s">
        <v>241</v>
      </c>
    </row>
    <row r="1202" spans="1:9" ht="14.25" customHeight="1" x14ac:dyDescent="0.3">
      <c r="A1202" s="7" t="s">
        <v>2843</v>
      </c>
      <c r="B1202" s="7">
        <v>1971</v>
      </c>
      <c r="C1202" s="7" t="s">
        <v>59</v>
      </c>
      <c r="D1202" s="7">
        <v>3</v>
      </c>
      <c r="E1202" s="7">
        <v>0</v>
      </c>
      <c r="F1202" s="7">
        <v>9875.68</v>
      </c>
      <c r="G1202" s="7" t="s">
        <v>62</v>
      </c>
      <c r="H1202" s="7" t="s">
        <v>64</v>
      </c>
      <c r="I1202" s="7" t="s">
        <v>1280</v>
      </c>
    </row>
    <row r="1203" spans="1:9" ht="14.25" customHeight="1" x14ac:dyDescent="0.3">
      <c r="A1203" s="7" t="s">
        <v>2841</v>
      </c>
      <c r="B1203" s="7">
        <v>1971</v>
      </c>
      <c r="C1203" s="7" t="s">
        <v>203</v>
      </c>
      <c r="D1203" s="7">
        <v>3</v>
      </c>
      <c r="E1203" s="7">
        <v>1</v>
      </c>
      <c r="F1203" s="7">
        <v>9877.61</v>
      </c>
      <c r="G1203" s="7" t="s">
        <v>62</v>
      </c>
      <c r="H1203" s="7" t="s">
        <v>75</v>
      </c>
      <c r="I1203" s="7" t="s">
        <v>66</v>
      </c>
    </row>
    <row r="1204" spans="1:9" ht="14.25" customHeight="1" x14ac:dyDescent="0.3">
      <c r="A1204" s="7" t="s">
        <v>2838</v>
      </c>
      <c r="B1204" s="7">
        <v>1971</v>
      </c>
      <c r="C1204" s="7" t="s">
        <v>72</v>
      </c>
      <c r="D1204" s="7">
        <v>8</v>
      </c>
      <c r="E1204" s="7">
        <v>1</v>
      </c>
      <c r="F1204" s="7">
        <v>9880.07</v>
      </c>
      <c r="G1204" s="7" t="s">
        <v>62</v>
      </c>
      <c r="H1204" s="7" t="s">
        <v>64</v>
      </c>
      <c r="I1204" s="7" t="s">
        <v>241</v>
      </c>
    </row>
    <row r="1205" spans="1:9" ht="14.25" customHeight="1" x14ac:dyDescent="0.3">
      <c r="A1205" s="7" t="s">
        <v>2836</v>
      </c>
      <c r="B1205" s="7">
        <v>1966</v>
      </c>
      <c r="C1205" s="7" t="s">
        <v>72</v>
      </c>
      <c r="D1205" s="7">
        <v>5</v>
      </c>
      <c r="E1205" s="7">
        <v>0</v>
      </c>
      <c r="F1205" s="7">
        <v>9890.23</v>
      </c>
      <c r="G1205" s="7" t="s">
        <v>64</v>
      </c>
      <c r="H1205" s="7" t="s">
        <v>64</v>
      </c>
      <c r="I1205" s="7" t="s">
        <v>66</v>
      </c>
    </row>
    <row r="1206" spans="1:9" ht="14.25" customHeight="1" x14ac:dyDescent="0.3">
      <c r="A1206" s="7" t="s">
        <v>2833</v>
      </c>
      <c r="B1206" s="7">
        <v>1996</v>
      </c>
      <c r="C1206" s="7" t="s">
        <v>59</v>
      </c>
      <c r="D1206" s="7">
        <v>8</v>
      </c>
      <c r="E1206" s="7">
        <v>0</v>
      </c>
      <c r="F1206" s="7">
        <v>9894.69</v>
      </c>
      <c r="G1206" s="7" t="s">
        <v>62</v>
      </c>
      <c r="H1206" s="7" t="s">
        <v>64</v>
      </c>
      <c r="I1206" s="7" t="s">
        <v>119</v>
      </c>
    </row>
    <row r="1207" spans="1:9" ht="14.25" customHeight="1" x14ac:dyDescent="0.3">
      <c r="A1207" s="7" t="s">
        <v>2831</v>
      </c>
      <c r="B1207" s="7">
        <v>1962</v>
      </c>
      <c r="C1207" s="7" t="s">
        <v>195</v>
      </c>
      <c r="D1207" s="7">
        <v>17</v>
      </c>
      <c r="E1207" s="7">
        <v>0</v>
      </c>
      <c r="F1207" s="7">
        <v>9907.83</v>
      </c>
      <c r="G1207" s="7" t="s">
        <v>64</v>
      </c>
      <c r="H1207" s="7" t="s">
        <v>62</v>
      </c>
      <c r="I1207" s="7" t="s">
        <v>66</v>
      </c>
    </row>
    <row r="1208" spans="1:9" ht="14.25" customHeight="1" x14ac:dyDescent="0.3">
      <c r="A1208" s="7" t="s">
        <v>2829</v>
      </c>
      <c r="B1208" s="7">
        <v>1972</v>
      </c>
      <c r="C1208" s="7" t="s">
        <v>93</v>
      </c>
      <c r="D1208" s="7">
        <v>14</v>
      </c>
      <c r="E1208" s="7">
        <v>1</v>
      </c>
      <c r="F1208" s="7">
        <v>9910.36</v>
      </c>
      <c r="G1208" s="7" t="s">
        <v>62</v>
      </c>
      <c r="H1208" s="7" t="s">
        <v>64</v>
      </c>
      <c r="I1208" s="7" t="s">
        <v>119</v>
      </c>
    </row>
    <row r="1209" spans="1:9" ht="14.25" customHeight="1" x14ac:dyDescent="0.3">
      <c r="A1209" s="7" t="s">
        <v>2826</v>
      </c>
      <c r="B1209" s="7">
        <v>1985</v>
      </c>
      <c r="C1209" s="7" t="s">
        <v>195</v>
      </c>
      <c r="D1209" s="7">
        <v>19</v>
      </c>
      <c r="E1209" s="7">
        <v>3</v>
      </c>
      <c r="F1209" s="7">
        <v>9930.64</v>
      </c>
      <c r="G1209" s="7" t="s">
        <v>62</v>
      </c>
      <c r="H1209" s="7" t="s">
        <v>64</v>
      </c>
      <c r="I1209" s="7" t="s">
        <v>1108</v>
      </c>
    </row>
    <row r="1210" spans="1:9" ht="14.25" customHeight="1" x14ac:dyDescent="0.3">
      <c r="A1210" s="7" t="s">
        <v>2824</v>
      </c>
      <c r="B1210" s="7">
        <v>1983</v>
      </c>
      <c r="C1210" s="7" t="s">
        <v>168</v>
      </c>
      <c r="D1210" s="7">
        <v>3</v>
      </c>
      <c r="E1210" s="7">
        <v>3</v>
      </c>
      <c r="F1210" s="7">
        <v>9931.9599999999991</v>
      </c>
      <c r="G1210" s="7" t="s">
        <v>62</v>
      </c>
      <c r="H1210" s="7" t="s">
        <v>62</v>
      </c>
      <c r="I1210" s="7" t="s">
        <v>119</v>
      </c>
    </row>
    <row r="1211" spans="1:9" ht="14.25" customHeight="1" x14ac:dyDescent="0.3">
      <c r="A1211" s="7" t="s">
        <v>2821</v>
      </c>
      <c r="B1211" s="7">
        <v>1964</v>
      </c>
      <c r="C1211" s="7" t="s">
        <v>93</v>
      </c>
      <c r="D1211" s="7">
        <v>11</v>
      </c>
      <c r="E1211" s="7">
        <v>0</v>
      </c>
      <c r="F1211" s="7">
        <v>9933.44</v>
      </c>
      <c r="G1211" s="7" t="s">
        <v>64</v>
      </c>
      <c r="H1211" s="7" t="s">
        <v>64</v>
      </c>
      <c r="I1211" s="7" t="s">
        <v>66</v>
      </c>
    </row>
    <row r="1212" spans="1:9" ht="14.25" customHeight="1" x14ac:dyDescent="0.3">
      <c r="A1212" s="7" t="s">
        <v>2819</v>
      </c>
      <c r="B1212" s="7">
        <v>1971</v>
      </c>
      <c r="C1212" s="7" t="s">
        <v>168</v>
      </c>
      <c r="D1212" s="7">
        <v>26</v>
      </c>
      <c r="E1212" s="7">
        <v>1</v>
      </c>
      <c r="F1212" s="7">
        <v>9957.7199999999993</v>
      </c>
      <c r="G1212" s="7" t="s">
        <v>62</v>
      </c>
      <c r="H1212" s="7" t="s">
        <v>64</v>
      </c>
      <c r="I1212" s="7" t="s">
        <v>985</v>
      </c>
    </row>
    <row r="1213" spans="1:9" ht="14.25" customHeight="1" x14ac:dyDescent="0.3">
      <c r="A1213" s="7" t="s">
        <v>2817</v>
      </c>
      <c r="B1213" s="7">
        <v>1971</v>
      </c>
      <c r="C1213" s="7" t="s">
        <v>203</v>
      </c>
      <c r="D1213" s="7">
        <v>6</v>
      </c>
      <c r="E1213" s="7">
        <v>1</v>
      </c>
      <c r="F1213" s="7">
        <v>9964.06</v>
      </c>
      <c r="G1213" s="7" t="s">
        <v>62</v>
      </c>
      <c r="H1213" s="7" t="s">
        <v>62</v>
      </c>
      <c r="I1213" s="7" t="s">
        <v>972</v>
      </c>
    </row>
    <row r="1214" spans="1:9" ht="14.25" customHeight="1" x14ac:dyDescent="0.3">
      <c r="A1214" s="7" t="s">
        <v>2814</v>
      </c>
      <c r="B1214" s="7">
        <v>1970</v>
      </c>
      <c r="C1214" s="7" t="s">
        <v>195</v>
      </c>
      <c r="D1214" s="7">
        <v>11</v>
      </c>
      <c r="E1214" s="7">
        <v>0</v>
      </c>
      <c r="F1214" s="7">
        <v>9991.0400000000009</v>
      </c>
      <c r="G1214" s="7" t="s">
        <v>62</v>
      </c>
      <c r="H1214" s="7" t="s">
        <v>64</v>
      </c>
      <c r="I1214" s="7" t="s">
        <v>119</v>
      </c>
    </row>
    <row r="1215" spans="1:9" ht="14.25" customHeight="1" x14ac:dyDescent="0.3">
      <c r="A1215" s="7" t="s">
        <v>2812</v>
      </c>
      <c r="B1215" s="7">
        <v>1988</v>
      </c>
      <c r="C1215" s="7" t="s">
        <v>59</v>
      </c>
      <c r="D1215" s="7">
        <v>3</v>
      </c>
      <c r="E1215" s="7">
        <v>3</v>
      </c>
      <c r="F1215" s="7">
        <v>10011.44</v>
      </c>
      <c r="G1215" s="7" t="s">
        <v>64</v>
      </c>
      <c r="H1215" s="7" t="s">
        <v>64</v>
      </c>
      <c r="I1215" s="7" t="s">
        <v>2757</v>
      </c>
    </row>
    <row r="1216" spans="1:9" ht="14.25" customHeight="1" x14ac:dyDescent="0.3">
      <c r="A1216" s="7" t="s">
        <v>2809</v>
      </c>
      <c r="B1216" s="7">
        <v>1979</v>
      </c>
      <c r="C1216" s="7" t="s">
        <v>168</v>
      </c>
      <c r="D1216" s="7">
        <v>28</v>
      </c>
      <c r="E1216" s="7">
        <v>2</v>
      </c>
      <c r="F1216" s="7">
        <v>10027.15</v>
      </c>
      <c r="G1216" s="7" t="s">
        <v>64</v>
      </c>
      <c r="H1216" s="7" t="s">
        <v>75</v>
      </c>
      <c r="I1216" s="7" t="s">
        <v>1525</v>
      </c>
    </row>
    <row r="1217" spans="1:9" ht="14.25" customHeight="1" x14ac:dyDescent="0.3">
      <c r="A1217" s="7" t="s">
        <v>2807</v>
      </c>
      <c r="B1217" s="7">
        <v>1974</v>
      </c>
      <c r="C1217" s="7" t="s">
        <v>195</v>
      </c>
      <c r="D1217" s="7">
        <v>30</v>
      </c>
      <c r="E1217" s="7">
        <v>2</v>
      </c>
      <c r="F1217" s="7">
        <v>10043.25</v>
      </c>
      <c r="G1217" s="7" t="s">
        <v>64</v>
      </c>
      <c r="H1217" s="7" t="s">
        <v>62</v>
      </c>
      <c r="I1217" s="7" t="s">
        <v>1280</v>
      </c>
    </row>
    <row r="1218" spans="1:9" ht="14.25" customHeight="1" x14ac:dyDescent="0.3">
      <c r="A1218" s="7" t="s">
        <v>2804</v>
      </c>
      <c r="B1218" s="7">
        <v>1969</v>
      </c>
      <c r="C1218" s="7" t="s">
        <v>195</v>
      </c>
      <c r="D1218" s="7">
        <v>22</v>
      </c>
      <c r="E1218" s="7">
        <v>1</v>
      </c>
      <c r="F1218" s="7">
        <v>10065.41</v>
      </c>
      <c r="G1218" s="7" t="s">
        <v>64</v>
      </c>
      <c r="H1218" s="7" t="s">
        <v>62</v>
      </c>
      <c r="I1218" s="7" t="s">
        <v>241</v>
      </c>
    </row>
    <row r="1219" spans="1:9" ht="14.25" customHeight="1" x14ac:dyDescent="0.3">
      <c r="A1219" s="7" t="s">
        <v>2802</v>
      </c>
      <c r="B1219" s="7">
        <v>1969</v>
      </c>
      <c r="C1219" s="7" t="s">
        <v>203</v>
      </c>
      <c r="D1219" s="7">
        <v>27</v>
      </c>
      <c r="E1219" s="7">
        <v>0</v>
      </c>
      <c r="F1219" s="7">
        <v>10072.06</v>
      </c>
      <c r="G1219" s="7" t="s">
        <v>64</v>
      </c>
      <c r="H1219" s="7" t="s">
        <v>75</v>
      </c>
      <c r="I1219" s="7" t="s">
        <v>1841</v>
      </c>
    </row>
    <row r="1220" spans="1:9" ht="14.25" customHeight="1" x14ac:dyDescent="0.3">
      <c r="A1220" s="7" t="s">
        <v>2799</v>
      </c>
      <c r="B1220" s="7">
        <v>1969</v>
      </c>
      <c r="C1220" s="7" t="s">
        <v>59</v>
      </c>
      <c r="D1220" s="7">
        <v>3</v>
      </c>
      <c r="E1220" s="7">
        <v>1</v>
      </c>
      <c r="F1220" s="7">
        <v>10085.85</v>
      </c>
      <c r="G1220" s="7" t="s">
        <v>64</v>
      </c>
      <c r="H1220" s="7" t="s">
        <v>64</v>
      </c>
      <c r="I1220" s="7" t="s">
        <v>241</v>
      </c>
    </row>
    <row r="1221" spans="1:9" ht="14.25" customHeight="1" x14ac:dyDescent="0.3">
      <c r="A1221" s="7" t="s">
        <v>2797</v>
      </c>
      <c r="B1221" s="7">
        <v>1976</v>
      </c>
      <c r="C1221" s="7" t="s">
        <v>168</v>
      </c>
      <c r="D1221" s="7">
        <v>19</v>
      </c>
      <c r="E1221" s="7">
        <v>5</v>
      </c>
      <c r="F1221" s="7">
        <v>10096.969999999999</v>
      </c>
      <c r="G1221" s="7" t="s">
        <v>64</v>
      </c>
      <c r="H1221" s="7" t="s">
        <v>62</v>
      </c>
      <c r="I1221" s="7" t="s">
        <v>241</v>
      </c>
    </row>
    <row r="1222" spans="1:9" ht="14.25" customHeight="1" x14ac:dyDescent="0.3">
      <c r="A1222" s="7" t="s">
        <v>2794</v>
      </c>
      <c r="B1222" s="7">
        <v>1972</v>
      </c>
      <c r="C1222" s="7" t="s">
        <v>203</v>
      </c>
      <c r="D1222" s="7">
        <v>19</v>
      </c>
      <c r="E1222" s="7">
        <v>1</v>
      </c>
      <c r="F1222" s="7">
        <v>10106.129999999999</v>
      </c>
      <c r="G1222" s="7" t="s">
        <v>64</v>
      </c>
      <c r="H1222" s="7" t="s">
        <v>75</v>
      </c>
      <c r="I1222" s="7" t="s">
        <v>1280</v>
      </c>
    </row>
    <row r="1223" spans="1:9" ht="14.25" customHeight="1" x14ac:dyDescent="0.3">
      <c r="A1223" s="7" t="s">
        <v>2791</v>
      </c>
      <c r="B1223" s="7">
        <v>1972</v>
      </c>
      <c r="C1223" s="7" t="s">
        <v>195</v>
      </c>
      <c r="D1223" s="7">
        <v>8</v>
      </c>
      <c r="E1223" s="7">
        <v>2</v>
      </c>
      <c r="F1223" s="7">
        <v>10107.219999999999</v>
      </c>
      <c r="G1223" s="7" t="s">
        <v>64</v>
      </c>
      <c r="H1223" s="7" t="s">
        <v>75</v>
      </c>
      <c r="I1223" s="7" t="s">
        <v>66</v>
      </c>
    </row>
    <row r="1224" spans="1:9" ht="14.25" customHeight="1" x14ac:dyDescent="0.3">
      <c r="A1224" s="7" t="s">
        <v>2789</v>
      </c>
      <c r="B1224" s="7">
        <v>1975</v>
      </c>
      <c r="C1224" s="7" t="s">
        <v>59</v>
      </c>
      <c r="D1224" s="7">
        <v>2</v>
      </c>
      <c r="E1224" s="7">
        <v>3</v>
      </c>
      <c r="F1224" s="7">
        <v>10115.01</v>
      </c>
      <c r="G1224" s="7" t="s">
        <v>64</v>
      </c>
      <c r="H1224" s="7" t="s">
        <v>64</v>
      </c>
      <c r="I1224" s="7" t="s">
        <v>119</v>
      </c>
    </row>
    <row r="1225" spans="1:9" ht="14.25" customHeight="1" x14ac:dyDescent="0.3">
      <c r="A1225" s="7" t="s">
        <v>2786</v>
      </c>
      <c r="B1225" s="7">
        <v>1972</v>
      </c>
      <c r="C1225" s="7" t="s">
        <v>72</v>
      </c>
      <c r="D1225" s="7">
        <v>16</v>
      </c>
      <c r="E1225" s="7">
        <v>2</v>
      </c>
      <c r="F1225" s="7">
        <v>10118.42</v>
      </c>
      <c r="G1225" s="7" t="s">
        <v>64</v>
      </c>
      <c r="H1225" s="7" t="s">
        <v>64</v>
      </c>
      <c r="I1225" s="7" t="s">
        <v>241</v>
      </c>
    </row>
    <row r="1226" spans="1:9" ht="14.25" customHeight="1" x14ac:dyDescent="0.3">
      <c r="A1226" s="7" t="s">
        <v>2784</v>
      </c>
      <c r="B1226" s="7">
        <v>1997</v>
      </c>
      <c r="C1226" s="7" t="s">
        <v>93</v>
      </c>
      <c r="D1226" s="7">
        <v>5</v>
      </c>
      <c r="E1226" s="7">
        <v>0</v>
      </c>
      <c r="F1226" s="7">
        <v>10139.84</v>
      </c>
      <c r="G1226" s="7" t="s">
        <v>64</v>
      </c>
      <c r="H1226" s="7" t="s">
        <v>62</v>
      </c>
      <c r="I1226" s="7" t="s">
        <v>119</v>
      </c>
    </row>
    <row r="1227" spans="1:9" ht="14.25" customHeight="1" x14ac:dyDescent="0.3">
      <c r="A1227" s="7" t="s">
        <v>2782</v>
      </c>
      <c r="B1227" s="7">
        <v>1974</v>
      </c>
      <c r="C1227" s="7" t="s">
        <v>168</v>
      </c>
      <c r="D1227" s="7">
        <v>30</v>
      </c>
      <c r="E1227" s="7">
        <v>3</v>
      </c>
      <c r="F1227" s="7">
        <v>10141.14</v>
      </c>
      <c r="G1227" s="7" t="s">
        <v>64</v>
      </c>
      <c r="H1227" s="7" t="s">
        <v>75</v>
      </c>
      <c r="I1227" s="7" t="s">
        <v>979</v>
      </c>
    </row>
    <row r="1228" spans="1:9" ht="14.25" customHeight="1" x14ac:dyDescent="0.3">
      <c r="A1228" s="7" t="s">
        <v>2779</v>
      </c>
      <c r="B1228" s="7">
        <v>1981</v>
      </c>
      <c r="C1228" s="7" t="s">
        <v>83</v>
      </c>
      <c r="D1228" s="7">
        <v>12</v>
      </c>
      <c r="E1228" s="7">
        <v>1</v>
      </c>
      <c r="F1228" s="7">
        <v>10146.129999999999</v>
      </c>
      <c r="G1228" s="7" t="s">
        <v>64</v>
      </c>
      <c r="H1228" s="7" t="s">
        <v>75</v>
      </c>
      <c r="I1228" s="7" t="s">
        <v>1108</v>
      </c>
    </row>
    <row r="1229" spans="1:9" ht="14.25" customHeight="1" x14ac:dyDescent="0.3">
      <c r="A1229" s="7" t="s">
        <v>2774</v>
      </c>
      <c r="B1229" s="7">
        <v>1973</v>
      </c>
      <c r="C1229" s="7" t="s">
        <v>203</v>
      </c>
      <c r="D1229" s="7">
        <v>13</v>
      </c>
      <c r="E1229" s="7">
        <v>2</v>
      </c>
      <c r="F1229" s="7">
        <v>10156.780000000001</v>
      </c>
      <c r="G1229" s="7" t="s">
        <v>64</v>
      </c>
      <c r="H1229" s="7" t="s">
        <v>62</v>
      </c>
      <c r="I1229" s="7" t="s">
        <v>119</v>
      </c>
    </row>
    <row r="1230" spans="1:9" ht="14.25" customHeight="1" x14ac:dyDescent="0.3">
      <c r="A1230" s="7" t="s">
        <v>2771</v>
      </c>
      <c r="B1230" s="7">
        <v>1972</v>
      </c>
      <c r="C1230" s="7" t="s">
        <v>59</v>
      </c>
      <c r="D1230" s="7">
        <v>10</v>
      </c>
      <c r="E1230" s="7">
        <v>0</v>
      </c>
      <c r="F1230" s="7">
        <v>10160.870000000001</v>
      </c>
      <c r="G1230" s="7" t="s">
        <v>64</v>
      </c>
      <c r="H1230" s="7" t="s">
        <v>64</v>
      </c>
      <c r="I1230" s="7" t="s">
        <v>1108</v>
      </c>
    </row>
    <row r="1231" spans="1:9" ht="14.25" customHeight="1" x14ac:dyDescent="0.3">
      <c r="A1231" s="7" t="s">
        <v>2769</v>
      </c>
      <c r="B1231" s="7">
        <v>1985</v>
      </c>
      <c r="C1231" s="7" t="s">
        <v>203</v>
      </c>
      <c r="D1231" s="7">
        <v>16</v>
      </c>
      <c r="E1231" s="7">
        <v>3</v>
      </c>
      <c r="F1231" s="7">
        <v>10191.82</v>
      </c>
      <c r="G1231" s="7" t="s">
        <v>64</v>
      </c>
      <c r="H1231" s="7" t="s">
        <v>62</v>
      </c>
      <c r="I1231" s="7" t="s">
        <v>2757</v>
      </c>
    </row>
    <row r="1232" spans="1:9" ht="14.25" customHeight="1" x14ac:dyDescent="0.3">
      <c r="A1232" s="7" t="s">
        <v>2766</v>
      </c>
      <c r="B1232" s="7">
        <v>1970</v>
      </c>
      <c r="C1232" s="7" t="s">
        <v>168</v>
      </c>
      <c r="D1232" s="7">
        <v>24</v>
      </c>
      <c r="E1232" s="7">
        <v>0</v>
      </c>
      <c r="F1232" s="7">
        <v>10197.77</v>
      </c>
      <c r="G1232" s="7" t="s">
        <v>64</v>
      </c>
      <c r="H1232" s="7" t="s">
        <v>75</v>
      </c>
      <c r="I1232" s="7" t="s">
        <v>1280</v>
      </c>
    </row>
    <row r="1233" spans="1:9" ht="14.25" customHeight="1" x14ac:dyDescent="0.3">
      <c r="A1233" s="7" t="s">
        <v>2764</v>
      </c>
      <c r="B1233" s="7">
        <v>1967</v>
      </c>
      <c r="C1233" s="7" t="s">
        <v>93</v>
      </c>
      <c r="D1233" s="7">
        <v>26</v>
      </c>
      <c r="E1233" s="7">
        <v>0</v>
      </c>
      <c r="F1233" s="7">
        <v>10214.64</v>
      </c>
      <c r="G1233" s="7" t="s">
        <v>64</v>
      </c>
      <c r="H1233" s="7" t="s">
        <v>62</v>
      </c>
      <c r="I1233" s="7" t="s">
        <v>241</v>
      </c>
    </row>
    <row r="1234" spans="1:9" ht="14.25" customHeight="1" x14ac:dyDescent="0.3">
      <c r="A1234" s="7" t="s">
        <v>2762</v>
      </c>
      <c r="B1234" s="7">
        <v>1967</v>
      </c>
      <c r="C1234" s="7" t="s">
        <v>83</v>
      </c>
      <c r="D1234" s="7">
        <v>28</v>
      </c>
      <c r="E1234" s="7">
        <v>0</v>
      </c>
      <c r="F1234" s="7">
        <v>10226.280000000001</v>
      </c>
      <c r="G1234" s="7" t="s">
        <v>64</v>
      </c>
      <c r="H1234" s="7" t="s">
        <v>64</v>
      </c>
      <c r="I1234" s="7" t="s">
        <v>66</v>
      </c>
    </row>
    <row r="1235" spans="1:9" ht="14.25" customHeight="1" x14ac:dyDescent="0.3">
      <c r="A1235" s="7" t="s">
        <v>2759</v>
      </c>
      <c r="B1235" s="7">
        <v>1968</v>
      </c>
      <c r="C1235" s="7" t="s">
        <v>93</v>
      </c>
      <c r="D1235" s="7">
        <v>23</v>
      </c>
      <c r="E1235" s="7">
        <v>0</v>
      </c>
      <c r="F1235" s="7">
        <v>10231.5</v>
      </c>
      <c r="G1235" s="7" t="s">
        <v>64</v>
      </c>
      <c r="H1235" s="7" t="s">
        <v>75</v>
      </c>
      <c r="I1235" s="7" t="s">
        <v>119</v>
      </c>
    </row>
    <row r="1236" spans="1:9" ht="14.25" customHeight="1" x14ac:dyDescent="0.3">
      <c r="A1236" s="7" t="s">
        <v>2756</v>
      </c>
      <c r="B1236" s="7">
        <v>1975</v>
      </c>
      <c r="C1236" s="7" t="s">
        <v>195</v>
      </c>
      <c r="D1236" s="7">
        <v>15</v>
      </c>
      <c r="E1236" s="7">
        <v>1</v>
      </c>
      <c r="F1236" s="7">
        <v>10259.129999999999</v>
      </c>
      <c r="G1236" s="7" t="s">
        <v>64</v>
      </c>
      <c r="H1236" s="7" t="s">
        <v>62</v>
      </c>
      <c r="I1236" s="7" t="s">
        <v>241</v>
      </c>
    </row>
    <row r="1237" spans="1:9" ht="14.25" customHeight="1" x14ac:dyDescent="0.3">
      <c r="A1237" s="7" t="s">
        <v>2754</v>
      </c>
      <c r="B1237" s="7">
        <v>1973</v>
      </c>
      <c r="C1237" s="7" t="s">
        <v>93</v>
      </c>
      <c r="D1237" s="7">
        <v>5</v>
      </c>
      <c r="E1237" s="7">
        <v>3</v>
      </c>
      <c r="F1237" s="7">
        <v>10264.44</v>
      </c>
      <c r="G1237" s="7" t="s">
        <v>64</v>
      </c>
      <c r="H1237" s="7" t="s">
        <v>62</v>
      </c>
      <c r="I1237" s="7" t="s">
        <v>119</v>
      </c>
    </row>
    <row r="1238" spans="1:9" ht="14.25" customHeight="1" x14ac:dyDescent="0.3">
      <c r="A1238" s="7" t="s">
        <v>2752</v>
      </c>
      <c r="B1238" s="7">
        <v>1973</v>
      </c>
      <c r="C1238" s="7" t="s">
        <v>72</v>
      </c>
      <c r="D1238" s="7">
        <v>27</v>
      </c>
      <c r="E1238" s="7">
        <v>3</v>
      </c>
      <c r="F1238" s="7">
        <v>10269.459999999999</v>
      </c>
      <c r="G1238" s="7" t="s">
        <v>64</v>
      </c>
      <c r="H1238" s="7" t="s">
        <v>64</v>
      </c>
      <c r="I1238" s="7" t="s">
        <v>119</v>
      </c>
    </row>
    <row r="1239" spans="1:9" ht="14.25" customHeight="1" x14ac:dyDescent="0.3">
      <c r="A1239" s="7" t="s">
        <v>2749</v>
      </c>
      <c r="B1239" s="7">
        <v>1970</v>
      </c>
      <c r="C1239" s="7" t="s">
        <v>83</v>
      </c>
      <c r="D1239" s="7">
        <v>21</v>
      </c>
      <c r="E1239" s="7">
        <v>0</v>
      </c>
      <c r="F1239" s="7">
        <v>10274.33</v>
      </c>
      <c r="G1239" s="7" t="s">
        <v>64</v>
      </c>
      <c r="H1239" s="7" t="s">
        <v>75</v>
      </c>
      <c r="I1239" s="7" t="s">
        <v>1280</v>
      </c>
    </row>
    <row r="1240" spans="1:9" ht="14.25" customHeight="1" x14ac:dyDescent="0.3">
      <c r="A1240" s="7" t="s">
        <v>2747</v>
      </c>
      <c r="B1240" s="7">
        <v>1988</v>
      </c>
      <c r="C1240" s="7" t="s">
        <v>93</v>
      </c>
      <c r="D1240" s="7">
        <v>14</v>
      </c>
      <c r="E1240" s="7">
        <v>3</v>
      </c>
      <c r="F1240" s="7">
        <v>10276.99</v>
      </c>
      <c r="G1240" s="7" t="s">
        <v>64</v>
      </c>
      <c r="H1240" s="7" t="s">
        <v>75</v>
      </c>
      <c r="I1240" s="7" t="s">
        <v>1525</v>
      </c>
    </row>
    <row r="1241" spans="1:9" ht="14.25" customHeight="1" x14ac:dyDescent="0.3">
      <c r="A1241" s="7" t="s">
        <v>2745</v>
      </c>
      <c r="B1241" s="7">
        <v>1963</v>
      </c>
      <c r="C1241" s="7" t="s">
        <v>93</v>
      </c>
      <c r="D1241" s="7">
        <v>24</v>
      </c>
      <c r="E1241" s="7">
        <v>0</v>
      </c>
      <c r="F1241" s="7">
        <v>10308.040000000001</v>
      </c>
      <c r="G1241" s="7" t="s">
        <v>64</v>
      </c>
      <c r="H1241" s="7" t="s">
        <v>75</v>
      </c>
      <c r="I1241" s="7" t="s">
        <v>66</v>
      </c>
    </row>
    <row r="1242" spans="1:9" ht="14.25" customHeight="1" x14ac:dyDescent="0.3">
      <c r="A1242" s="7" t="s">
        <v>2742</v>
      </c>
      <c r="B1242" s="7">
        <v>1962</v>
      </c>
      <c r="C1242" s="7" t="s">
        <v>59</v>
      </c>
      <c r="D1242" s="7">
        <v>12</v>
      </c>
      <c r="E1242" s="7">
        <v>0</v>
      </c>
      <c r="F1242" s="7">
        <v>10310.780000000001</v>
      </c>
      <c r="G1242" s="7" t="s">
        <v>64</v>
      </c>
      <c r="H1242" s="7" t="s">
        <v>64</v>
      </c>
      <c r="I1242" s="7" t="s">
        <v>119</v>
      </c>
    </row>
    <row r="1243" spans="1:9" ht="14.25" customHeight="1" x14ac:dyDescent="0.3">
      <c r="A1243" s="7" t="s">
        <v>2740</v>
      </c>
      <c r="B1243" s="7">
        <v>1991</v>
      </c>
      <c r="C1243" s="7" t="s">
        <v>72</v>
      </c>
      <c r="D1243" s="7">
        <v>17</v>
      </c>
      <c r="E1243" s="7">
        <v>3</v>
      </c>
      <c r="F1243" s="7">
        <v>10315.91</v>
      </c>
      <c r="G1243" s="7" t="s">
        <v>64</v>
      </c>
      <c r="H1243" s="7" t="s">
        <v>62</v>
      </c>
      <c r="I1243" s="7" t="s">
        <v>119</v>
      </c>
    </row>
    <row r="1244" spans="1:9" ht="14.25" customHeight="1" x14ac:dyDescent="0.3">
      <c r="A1244" s="7" t="s">
        <v>2737</v>
      </c>
      <c r="B1244" s="7">
        <v>1991</v>
      </c>
      <c r="C1244" s="7" t="s">
        <v>195</v>
      </c>
      <c r="D1244" s="7">
        <v>21</v>
      </c>
      <c r="E1244" s="7">
        <v>3</v>
      </c>
      <c r="F1244" s="7">
        <v>10322.9</v>
      </c>
      <c r="G1244" s="7" t="s">
        <v>64</v>
      </c>
      <c r="H1244" s="7" t="s">
        <v>75</v>
      </c>
      <c r="I1244" s="7" t="s">
        <v>2757</v>
      </c>
    </row>
    <row r="1245" spans="1:9" ht="14.25" customHeight="1" x14ac:dyDescent="0.3">
      <c r="A1245" s="7" t="s">
        <v>2735</v>
      </c>
      <c r="B1245" s="7">
        <v>1970</v>
      </c>
      <c r="C1245" s="7" t="s">
        <v>168</v>
      </c>
      <c r="D1245" s="7">
        <v>1</v>
      </c>
      <c r="E1245" s="7">
        <v>2</v>
      </c>
      <c r="F1245" s="7">
        <v>10325.209999999999</v>
      </c>
      <c r="G1245" s="7" t="s">
        <v>64</v>
      </c>
      <c r="H1245" s="7" t="s">
        <v>64</v>
      </c>
      <c r="I1245" s="7" t="s">
        <v>241</v>
      </c>
    </row>
    <row r="1246" spans="1:9" ht="14.25" customHeight="1" x14ac:dyDescent="0.3">
      <c r="A1246" s="7" t="s">
        <v>2733</v>
      </c>
      <c r="B1246" s="7">
        <v>1982</v>
      </c>
      <c r="C1246" s="7" t="s">
        <v>59</v>
      </c>
      <c r="D1246" s="7">
        <v>21</v>
      </c>
      <c r="E1246" s="7">
        <v>3</v>
      </c>
      <c r="F1246" s="7">
        <v>10329.06</v>
      </c>
      <c r="G1246" s="7" t="s">
        <v>64</v>
      </c>
      <c r="H1246" s="7" t="s">
        <v>75</v>
      </c>
      <c r="I1246" s="7" t="s">
        <v>1525</v>
      </c>
    </row>
    <row r="1247" spans="1:9" ht="14.25" customHeight="1" x14ac:dyDescent="0.3">
      <c r="A1247" s="7" t="s">
        <v>2730</v>
      </c>
      <c r="B1247" s="7">
        <v>1968</v>
      </c>
      <c r="C1247" s="7" t="s">
        <v>59</v>
      </c>
      <c r="D1247" s="7">
        <v>19</v>
      </c>
      <c r="E1247" s="7">
        <v>0</v>
      </c>
      <c r="F1247" s="7">
        <v>10338.93</v>
      </c>
      <c r="G1247" s="7" t="s">
        <v>64</v>
      </c>
      <c r="H1247" s="7" t="s">
        <v>75</v>
      </c>
      <c r="I1247" s="7" t="s">
        <v>66</v>
      </c>
    </row>
    <row r="1248" spans="1:9" ht="14.25" customHeight="1" x14ac:dyDescent="0.3">
      <c r="A1248" s="7" t="s">
        <v>2728</v>
      </c>
      <c r="B1248" s="7">
        <v>1973</v>
      </c>
      <c r="C1248" s="7" t="s">
        <v>195</v>
      </c>
      <c r="D1248" s="7">
        <v>8</v>
      </c>
      <c r="E1248" s="7">
        <v>0</v>
      </c>
      <c r="F1248" s="7">
        <v>10345.93</v>
      </c>
      <c r="G1248" s="7" t="s">
        <v>64</v>
      </c>
      <c r="H1248" s="7" t="s">
        <v>62</v>
      </c>
      <c r="I1248" s="7" t="s">
        <v>1525</v>
      </c>
    </row>
    <row r="1249" spans="1:9" ht="14.25" customHeight="1" x14ac:dyDescent="0.3">
      <c r="A1249" s="7" t="s">
        <v>2725</v>
      </c>
      <c r="B1249" s="7">
        <v>1974</v>
      </c>
      <c r="C1249" s="7" t="s">
        <v>93</v>
      </c>
      <c r="D1249" s="7">
        <v>29</v>
      </c>
      <c r="E1249" s="7">
        <v>0</v>
      </c>
      <c r="F1249" s="7">
        <v>10352.48</v>
      </c>
      <c r="G1249" s="7" t="s">
        <v>64</v>
      </c>
      <c r="H1249" s="7" t="s">
        <v>75</v>
      </c>
      <c r="I1249" s="7" t="s">
        <v>119</v>
      </c>
    </row>
    <row r="1250" spans="1:9" ht="14.25" customHeight="1" x14ac:dyDescent="0.3">
      <c r="A1250" s="7" t="s">
        <v>2723</v>
      </c>
      <c r="B1250" s="7">
        <v>1969</v>
      </c>
      <c r="C1250" s="7" t="s">
        <v>83</v>
      </c>
      <c r="D1250" s="7">
        <v>17</v>
      </c>
      <c r="E1250" s="7">
        <v>0</v>
      </c>
      <c r="F1250" s="7">
        <v>10355.64</v>
      </c>
      <c r="G1250" s="7" t="s">
        <v>64</v>
      </c>
      <c r="H1250" s="7" t="s">
        <v>75</v>
      </c>
      <c r="I1250" s="7" t="s">
        <v>119</v>
      </c>
    </row>
    <row r="1251" spans="1:9" ht="14.25" customHeight="1" x14ac:dyDescent="0.3">
      <c r="A1251" s="7" t="s">
        <v>2721</v>
      </c>
      <c r="B1251" s="7">
        <v>1971</v>
      </c>
      <c r="C1251" s="7" t="s">
        <v>93</v>
      </c>
      <c r="D1251" s="7">
        <v>6</v>
      </c>
      <c r="E1251" s="7">
        <v>0</v>
      </c>
      <c r="F1251" s="7">
        <v>10356.67</v>
      </c>
      <c r="G1251" s="7" t="s">
        <v>64</v>
      </c>
      <c r="H1251" s="7" t="s">
        <v>75</v>
      </c>
      <c r="I1251" s="7" t="s">
        <v>1108</v>
      </c>
    </row>
    <row r="1252" spans="1:9" ht="14.25" customHeight="1" x14ac:dyDescent="0.3">
      <c r="A1252" s="7" t="s">
        <v>2718</v>
      </c>
      <c r="B1252" s="7">
        <v>1973</v>
      </c>
      <c r="C1252" s="7" t="s">
        <v>93</v>
      </c>
      <c r="D1252" s="7">
        <v>29</v>
      </c>
      <c r="E1252" s="7">
        <v>2</v>
      </c>
      <c r="F1252" s="7">
        <v>10370.91</v>
      </c>
      <c r="G1252" s="7" t="s">
        <v>64</v>
      </c>
      <c r="H1252" s="7" t="s">
        <v>64</v>
      </c>
      <c r="I1252" s="7" t="s">
        <v>1280</v>
      </c>
    </row>
    <row r="1253" spans="1:9" ht="14.25" customHeight="1" x14ac:dyDescent="0.3">
      <c r="A1253" s="7" t="s">
        <v>2716</v>
      </c>
      <c r="B1253" s="7">
        <v>1973</v>
      </c>
      <c r="C1253" s="7" t="s">
        <v>93</v>
      </c>
      <c r="D1253" s="7">
        <v>19</v>
      </c>
      <c r="E1253" s="7">
        <v>3</v>
      </c>
      <c r="F1253" s="7">
        <v>10381.48</v>
      </c>
      <c r="G1253" s="7" t="s">
        <v>64</v>
      </c>
      <c r="H1253" s="7" t="s">
        <v>64</v>
      </c>
      <c r="I1253" s="7" t="s">
        <v>66</v>
      </c>
    </row>
    <row r="1254" spans="1:9" ht="14.25" customHeight="1" x14ac:dyDescent="0.3">
      <c r="A1254" s="7" t="s">
        <v>2713</v>
      </c>
      <c r="B1254" s="7">
        <v>1969</v>
      </c>
      <c r="C1254" s="7" t="s">
        <v>59</v>
      </c>
      <c r="D1254" s="7">
        <v>7</v>
      </c>
      <c r="E1254" s="7">
        <v>0</v>
      </c>
      <c r="F1254" s="7">
        <v>10403.27</v>
      </c>
      <c r="G1254" s="7" t="s">
        <v>64</v>
      </c>
      <c r="H1254" s="7" t="s">
        <v>62</v>
      </c>
      <c r="I1254" s="7" t="s">
        <v>2647</v>
      </c>
    </row>
    <row r="1255" spans="1:9" ht="14.25" customHeight="1" x14ac:dyDescent="0.3">
      <c r="A1255" s="7" t="s">
        <v>2711</v>
      </c>
      <c r="B1255" s="7">
        <v>1975</v>
      </c>
      <c r="C1255" s="7" t="s">
        <v>83</v>
      </c>
      <c r="D1255" s="7">
        <v>5</v>
      </c>
      <c r="E1255" s="7">
        <v>4</v>
      </c>
      <c r="F1255" s="7">
        <v>10407.09</v>
      </c>
      <c r="G1255" s="7" t="s">
        <v>64</v>
      </c>
      <c r="H1255" s="7" t="s">
        <v>75</v>
      </c>
      <c r="I1255" s="7" t="s">
        <v>964</v>
      </c>
    </row>
    <row r="1256" spans="1:9" ht="14.25" customHeight="1" x14ac:dyDescent="0.3">
      <c r="A1256" s="7" t="s">
        <v>2709</v>
      </c>
      <c r="B1256" s="7">
        <v>1980</v>
      </c>
      <c r="C1256" s="7" t="s">
        <v>203</v>
      </c>
      <c r="D1256" s="7">
        <v>24</v>
      </c>
      <c r="E1256" s="7">
        <v>2</v>
      </c>
      <c r="F1256" s="7">
        <v>10407.98</v>
      </c>
      <c r="G1256" s="7" t="s">
        <v>64</v>
      </c>
      <c r="H1256" s="7" t="s">
        <v>75</v>
      </c>
      <c r="I1256" s="7" t="s">
        <v>1525</v>
      </c>
    </row>
    <row r="1257" spans="1:9" ht="14.25" customHeight="1" x14ac:dyDescent="0.3">
      <c r="A1257" s="7" t="s">
        <v>2706</v>
      </c>
      <c r="B1257" s="7">
        <v>1973</v>
      </c>
      <c r="C1257" s="7" t="s">
        <v>203</v>
      </c>
      <c r="D1257" s="7">
        <v>11</v>
      </c>
      <c r="E1257" s="7">
        <v>0</v>
      </c>
      <c r="F1257" s="7">
        <v>10419.59</v>
      </c>
      <c r="G1257" s="7" t="s">
        <v>64</v>
      </c>
      <c r="H1257" s="7" t="s">
        <v>62</v>
      </c>
      <c r="I1257" s="7" t="s">
        <v>1108</v>
      </c>
    </row>
    <row r="1258" spans="1:9" ht="14.25" customHeight="1" x14ac:dyDescent="0.3">
      <c r="A1258" s="7" t="s">
        <v>2704</v>
      </c>
      <c r="B1258" s="7">
        <v>1979</v>
      </c>
      <c r="C1258" s="7" t="s">
        <v>72</v>
      </c>
      <c r="D1258" s="7">
        <v>25</v>
      </c>
      <c r="E1258" s="7">
        <v>2</v>
      </c>
      <c r="F1258" s="7">
        <v>10419.65</v>
      </c>
      <c r="G1258" s="7" t="s">
        <v>64</v>
      </c>
      <c r="H1258" s="7" t="s">
        <v>62</v>
      </c>
      <c r="I1258" s="7" t="s">
        <v>1108</v>
      </c>
    </row>
    <row r="1259" spans="1:9" ht="14.25" customHeight="1" x14ac:dyDescent="0.3">
      <c r="A1259" s="7" t="s">
        <v>2701</v>
      </c>
      <c r="B1259" s="7">
        <v>1968</v>
      </c>
      <c r="C1259" s="7" t="s">
        <v>168</v>
      </c>
      <c r="D1259" s="7">
        <v>27</v>
      </c>
      <c r="E1259" s="7">
        <v>0</v>
      </c>
      <c r="F1259" s="7">
        <v>10422.92</v>
      </c>
      <c r="G1259" s="7" t="s">
        <v>64</v>
      </c>
      <c r="H1259" s="7" t="s">
        <v>75</v>
      </c>
      <c r="I1259" s="7" t="s">
        <v>1841</v>
      </c>
    </row>
    <row r="1260" spans="1:9" ht="14.25" customHeight="1" x14ac:dyDescent="0.3">
      <c r="A1260" s="7" t="s">
        <v>2699</v>
      </c>
      <c r="B1260" s="7">
        <v>1968</v>
      </c>
      <c r="C1260" s="7" t="s">
        <v>195</v>
      </c>
      <c r="D1260" s="7">
        <v>23</v>
      </c>
      <c r="E1260" s="7">
        <v>0</v>
      </c>
      <c r="F1260" s="7">
        <v>10435.07</v>
      </c>
      <c r="G1260" s="7" t="s">
        <v>64</v>
      </c>
      <c r="H1260" s="7" t="s">
        <v>75</v>
      </c>
      <c r="I1260" s="7" t="s">
        <v>979</v>
      </c>
    </row>
    <row r="1261" spans="1:9" ht="14.25" customHeight="1" x14ac:dyDescent="0.3">
      <c r="A1261" s="7" t="s">
        <v>2697</v>
      </c>
      <c r="B1261" s="7">
        <v>1968</v>
      </c>
      <c r="C1261" s="7" t="s">
        <v>195</v>
      </c>
      <c r="D1261" s="7">
        <v>29</v>
      </c>
      <c r="E1261" s="7">
        <v>1</v>
      </c>
      <c r="F1261" s="7">
        <v>10436.1</v>
      </c>
      <c r="G1261" s="7" t="s">
        <v>64</v>
      </c>
      <c r="H1261" s="7" t="s">
        <v>64</v>
      </c>
      <c r="I1261" s="7" t="s">
        <v>241</v>
      </c>
    </row>
    <row r="1262" spans="1:9" ht="14.25" customHeight="1" x14ac:dyDescent="0.3">
      <c r="A1262" s="7" t="s">
        <v>2694</v>
      </c>
      <c r="B1262" s="7">
        <v>1968</v>
      </c>
      <c r="C1262" s="7" t="s">
        <v>72</v>
      </c>
      <c r="D1262" s="7">
        <v>8</v>
      </c>
      <c r="E1262" s="7">
        <v>1</v>
      </c>
      <c r="F1262" s="7">
        <v>10450.549999999999</v>
      </c>
      <c r="G1262" s="7" t="s">
        <v>64</v>
      </c>
      <c r="H1262" s="7" t="s">
        <v>75</v>
      </c>
      <c r="I1262" s="7" t="s">
        <v>241</v>
      </c>
    </row>
    <row r="1263" spans="1:9" ht="14.25" customHeight="1" x14ac:dyDescent="0.3">
      <c r="A1263" s="7" t="s">
        <v>2692</v>
      </c>
      <c r="B1263" s="7">
        <v>1964</v>
      </c>
      <c r="C1263" s="7" t="s">
        <v>203</v>
      </c>
      <c r="D1263" s="7">
        <v>14</v>
      </c>
      <c r="E1263" s="7">
        <v>0</v>
      </c>
      <c r="F1263" s="7">
        <v>10455.1</v>
      </c>
      <c r="G1263" s="7" t="s">
        <v>64</v>
      </c>
      <c r="H1263" s="7" t="s">
        <v>75</v>
      </c>
      <c r="I1263" s="7" t="s">
        <v>119</v>
      </c>
    </row>
    <row r="1264" spans="1:9" ht="14.25" customHeight="1" x14ac:dyDescent="0.3">
      <c r="A1264" s="7" t="s">
        <v>2690</v>
      </c>
      <c r="B1264" s="7">
        <v>1976</v>
      </c>
      <c r="C1264" s="7" t="s">
        <v>195</v>
      </c>
      <c r="D1264" s="7">
        <v>3</v>
      </c>
      <c r="E1264" s="7">
        <v>2</v>
      </c>
      <c r="F1264" s="7">
        <v>10455.14</v>
      </c>
      <c r="G1264" s="7" t="s">
        <v>64</v>
      </c>
      <c r="H1264" s="7" t="s">
        <v>62</v>
      </c>
      <c r="I1264" s="7" t="s">
        <v>1525</v>
      </c>
    </row>
    <row r="1265" spans="1:9" ht="14.25" customHeight="1" x14ac:dyDescent="0.3">
      <c r="A1265" s="7" t="s">
        <v>2687</v>
      </c>
      <c r="B1265" s="7">
        <v>1964</v>
      </c>
      <c r="C1265" s="7" t="s">
        <v>59</v>
      </c>
      <c r="D1265" s="7">
        <v>27</v>
      </c>
      <c r="E1265" s="7">
        <v>0</v>
      </c>
      <c r="F1265" s="7">
        <v>10459.19</v>
      </c>
      <c r="G1265" s="7" t="s">
        <v>64</v>
      </c>
      <c r="H1265" s="7" t="s">
        <v>75</v>
      </c>
      <c r="I1265" s="7" t="s">
        <v>66</v>
      </c>
    </row>
    <row r="1266" spans="1:9" ht="14.25" customHeight="1" x14ac:dyDescent="0.3">
      <c r="A1266" s="7" t="s">
        <v>2685</v>
      </c>
      <c r="B1266" s="7">
        <v>1969</v>
      </c>
      <c r="C1266" s="7" t="s">
        <v>93</v>
      </c>
      <c r="D1266" s="7">
        <v>22</v>
      </c>
      <c r="E1266" s="7">
        <v>1</v>
      </c>
      <c r="F1266" s="7">
        <v>10461.98</v>
      </c>
      <c r="G1266" s="7" t="s">
        <v>64</v>
      </c>
      <c r="H1266" s="7" t="s">
        <v>75</v>
      </c>
      <c r="I1266" s="7" t="s">
        <v>119</v>
      </c>
    </row>
    <row r="1267" spans="1:9" ht="14.25" customHeight="1" x14ac:dyDescent="0.3">
      <c r="A1267" s="7" t="s">
        <v>2683</v>
      </c>
      <c r="B1267" s="7">
        <v>1987</v>
      </c>
      <c r="C1267" s="7" t="s">
        <v>83</v>
      </c>
      <c r="D1267" s="7">
        <v>28</v>
      </c>
      <c r="E1267" s="7">
        <v>3</v>
      </c>
      <c r="F1267" s="7">
        <v>10464.83</v>
      </c>
      <c r="G1267" s="7" t="s">
        <v>64</v>
      </c>
      <c r="H1267" s="7" t="s">
        <v>75</v>
      </c>
      <c r="I1267" s="7" t="s">
        <v>119</v>
      </c>
    </row>
    <row r="1268" spans="1:9" ht="14.25" customHeight="1" x14ac:dyDescent="0.3">
      <c r="A1268" s="7" t="s">
        <v>2680</v>
      </c>
      <c r="B1268" s="7">
        <v>1978</v>
      </c>
      <c r="C1268" s="7" t="s">
        <v>195</v>
      </c>
      <c r="D1268" s="7">
        <v>21</v>
      </c>
      <c r="E1268" s="7">
        <v>2</v>
      </c>
      <c r="F1268" s="7">
        <v>10486.55</v>
      </c>
      <c r="G1268" s="7" t="s">
        <v>64</v>
      </c>
      <c r="H1268" s="7" t="s">
        <v>64</v>
      </c>
      <c r="I1268" s="7" t="s">
        <v>1108</v>
      </c>
    </row>
    <row r="1269" spans="1:9" ht="14.25" customHeight="1" x14ac:dyDescent="0.3">
      <c r="A1269" s="7" t="s">
        <v>2678</v>
      </c>
      <c r="B1269" s="7">
        <v>1972</v>
      </c>
      <c r="C1269" s="7" t="s">
        <v>203</v>
      </c>
      <c r="D1269" s="7">
        <v>19</v>
      </c>
      <c r="E1269" s="7">
        <v>2</v>
      </c>
      <c r="F1269" s="7">
        <v>10493.95</v>
      </c>
      <c r="G1269" s="7" t="s">
        <v>64</v>
      </c>
      <c r="H1269" s="7" t="s">
        <v>75</v>
      </c>
      <c r="I1269" s="7" t="s">
        <v>119</v>
      </c>
    </row>
    <row r="1270" spans="1:9" ht="14.25" customHeight="1" x14ac:dyDescent="0.3">
      <c r="A1270" s="7" t="s">
        <v>2676</v>
      </c>
      <c r="B1270" s="7">
        <v>1977</v>
      </c>
      <c r="C1270" s="7" t="s">
        <v>203</v>
      </c>
      <c r="D1270" s="7">
        <v>25</v>
      </c>
      <c r="E1270" s="7">
        <v>2</v>
      </c>
      <c r="F1270" s="7">
        <v>10495.6</v>
      </c>
      <c r="G1270" s="7" t="s">
        <v>64</v>
      </c>
      <c r="H1270" s="7" t="s">
        <v>75</v>
      </c>
      <c r="I1270" s="7" t="s">
        <v>119</v>
      </c>
    </row>
    <row r="1271" spans="1:9" ht="14.25" customHeight="1" x14ac:dyDescent="0.3">
      <c r="A1271" s="7" t="s">
        <v>2673</v>
      </c>
      <c r="B1271" s="7">
        <v>1971</v>
      </c>
      <c r="C1271" s="7" t="s">
        <v>93</v>
      </c>
      <c r="D1271" s="7">
        <v>26</v>
      </c>
      <c r="E1271" s="7">
        <v>0</v>
      </c>
      <c r="F1271" s="7">
        <v>10546.48</v>
      </c>
      <c r="G1271" s="7" t="s">
        <v>64</v>
      </c>
      <c r="H1271" s="7" t="s">
        <v>64</v>
      </c>
      <c r="I1271" s="7" t="s">
        <v>241</v>
      </c>
    </row>
    <row r="1272" spans="1:9" ht="14.25" customHeight="1" x14ac:dyDescent="0.3">
      <c r="A1272" s="7" t="s">
        <v>2671</v>
      </c>
      <c r="B1272" s="7">
        <v>1971</v>
      </c>
      <c r="C1272" s="7" t="s">
        <v>83</v>
      </c>
      <c r="D1272" s="7">
        <v>29</v>
      </c>
      <c r="E1272" s="7">
        <v>3</v>
      </c>
      <c r="F1272" s="7">
        <v>10560.49</v>
      </c>
      <c r="G1272" s="7" t="s">
        <v>64</v>
      </c>
      <c r="H1272" s="7" t="s">
        <v>62</v>
      </c>
      <c r="I1272" s="7" t="s">
        <v>66</v>
      </c>
    </row>
    <row r="1273" spans="1:9" ht="14.25" customHeight="1" x14ac:dyDescent="0.3">
      <c r="A1273" s="7" t="s">
        <v>2669</v>
      </c>
      <c r="B1273" s="7">
        <v>1969</v>
      </c>
      <c r="C1273" s="7" t="s">
        <v>59</v>
      </c>
      <c r="D1273" s="7">
        <v>17</v>
      </c>
      <c r="E1273" s="7">
        <v>0</v>
      </c>
      <c r="F1273" s="7">
        <v>10564.88</v>
      </c>
      <c r="G1273" s="7" t="s">
        <v>64</v>
      </c>
      <c r="H1273" s="7" t="s">
        <v>75</v>
      </c>
      <c r="I1273" s="7" t="s">
        <v>1280</v>
      </c>
    </row>
    <row r="1274" spans="1:9" ht="14.25" customHeight="1" x14ac:dyDescent="0.3">
      <c r="A1274" s="7" t="s">
        <v>2666</v>
      </c>
      <c r="B1274" s="7">
        <v>1966</v>
      </c>
      <c r="C1274" s="7" t="s">
        <v>168</v>
      </c>
      <c r="D1274" s="7">
        <v>11</v>
      </c>
      <c r="E1274" s="7">
        <v>0</v>
      </c>
      <c r="F1274" s="7">
        <v>10577.09</v>
      </c>
      <c r="G1274" s="7" t="s">
        <v>64</v>
      </c>
      <c r="H1274" s="7" t="s">
        <v>64</v>
      </c>
      <c r="I1274" s="7" t="s">
        <v>241</v>
      </c>
    </row>
    <row r="1275" spans="1:9" ht="14.25" customHeight="1" x14ac:dyDescent="0.3">
      <c r="A1275" s="7" t="s">
        <v>2664</v>
      </c>
      <c r="B1275" s="7">
        <v>1969</v>
      </c>
      <c r="C1275" s="7" t="s">
        <v>168</v>
      </c>
      <c r="D1275" s="7">
        <v>25</v>
      </c>
      <c r="E1275" s="7">
        <v>1</v>
      </c>
      <c r="F1275" s="7">
        <v>10579.71</v>
      </c>
      <c r="G1275" s="7" t="s">
        <v>64</v>
      </c>
      <c r="H1275" s="7" t="s">
        <v>64</v>
      </c>
      <c r="I1275" s="7" t="s">
        <v>66</v>
      </c>
    </row>
    <row r="1276" spans="1:9" ht="14.25" customHeight="1" x14ac:dyDescent="0.3">
      <c r="A1276" s="7" t="s">
        <v>2661</v>
      </c>
      <c r="B1276" s="7">
        <v>1966</v>
      </c>
      <c r="C1276" s="7" t="s">
        <v>72</v>
      </c>
      <c r="D1276" s="7">
        <v>3</v>
      </c>
      <c r="E1276" s="7">
        <v>0</v>
      </c>
      <c r="F1276" s="7">
        <v>10594.23</v>
      </c>
      <c r="G1276" s="7" t="s">
        <v>64</v>
      </c>
      <c r="H1276" s="7" t="s">
        <v>64</v>
      </c>
      <c r="I1276" s="7" t="s">
        <v>66</v>
      </c>
    </row>
    <row r="1277" spans="1:9" ht="14.25" customHeight="1" x14ac:dyDescent="0.3">
      <c r="A1277" s="7" t="s">
        <v>2659</v>
      </c>
      <c r="B1277" s="7">
        <v>1967</v>
      </c>
      <c r="C1277" s="7" t="s">
        <v>72</v>
      </c>
      <c r="D1277" s="7">
        <v>29</v>
      </c>
      <c r="E1277" s="7">
        <v>0</v>
      </c>
      <c r="F1277" s="7">
        <v>10594.5</v>
      </c>
      <c r="G1277" s="7" t="s">
        <v>64</v>
      </c>
      <c r="H1277" s="7" t="s">
        <v>75</v>
      </c>
      <c r="I1277" s="7" t="s">
        <v>119</v>
      </c>
    </row>
    <row r="1278" spans="1:9" ht="14.25" customHeight="1" x14ac:dyDescent="0.3">
      <c r="A1278" s="7" t="s">
        <v>2656</v>
      </c>
      <c r="B1278" s="7">
        <v>1972</v>
      </c>
      <c r="C1278" s="7" t="s">
        <v>168</v>
      </c>
      <c r="D1278" s="7">
        <v>14</v>
      </c>
      <c r="E1278" s="7">
        <v>3</v>
      </c>
      <c r="F1278" s="7">
        <v>10600.55</v>
      </c>
      <c r="G1278" s="7" t="s">
        <v>64</v>
      </c>
      <c r="H1278" s="7" t="s">
        <v>75</v>
      </c>
      <c r="I1278" s="7" t="s">
        <v>119</v>
      </c>
    </row>
    <row r="1279" spans="1:9" ht="14.25" customHeight="1" x14ac:dyDescent="0.3">
      <c r="A1279" s="7" t="s">
        <v>2654</v>
      </c>
      <c r="B1279" s="7">
        <v>1966</v>
      </c>
      <c r="C1279" s="7" t="s">
        <v>59</v>
      </c>
      <c r="D1279" s="7">
        <v>20</v>
      </c>
      <c r="E1279" s="7">
        <v>0</v>
      </c>
      <c r="F1279" s="7">
        <v>10601.41</v>
      </c>
      <c r="G1279" s="7" t="s">
        <v>64</v>
      </c>
      <c r="H1279" s="7" t="s">
        <v>62</v>
      </c>
      <c r="I1279" s="7" t="s">
        <v>241</v>
      </c>
    </row>
    <row r="1280" spans="1:9" ht="14.25" customHeight="1" x14ac:dyDescent="0.3">
      <c r="A1280" s="7" t="s">
        <v>2651</v>
      </c>
      <c r="B1280" s="7">
        <v>1967</v>
      </c>
      <c r="C1280" s="7" t="s">
        <v>83</v>
      </c>
      <c r="D1280" s="7">
        <v>23</v>
      </c>
      <c r="E1280" s="7">
        <v>0</v>
      </c>
      <c r="F1280" s="7">
        <v>10601.63</v>
      </c>
      <c r="G1280" s="7" t="s">
        <v>64</v>
      </c>
      <c r="H1280" s="7" t="s">
        <v>62</v>
      </c>
      <c r="I1280" s="7" t="s">
        <v>119</v>
      </c>
    </row>
    <row r="1281" spans="1:9" ht="14.25" customHeight="1" x14ac:dyDescent="0.3">
      <c r="A1281" s="7" t="s">
        <v>2648</v>
      </c>
      <c r="B1281" s="7">
        <v>1966</v>
      </c>
      <c r="C1281" s="7" t="s">
        <v>59</v>
      </c>
      <c r="D1281" s="7">
        <v>2</v>
      </c>
      <c r="E1281" s="7">
        <v>0</v>
      </c>
      <c r="F1281" s="7">
        <v>10602.39</v>
      </c>
      <c r="G1281" s="7" t="s">
        <v>64</v>
      </c>
      <c r="H1281" s="7" t="s">
        <v>64</v>
      </c>
      <c r="I1281" s="7" t="s">
        <v>241</v>
      </c>
    </row>
    <row r="1282" spans="1:9" ht="14.25" customHeight="1" x14ac:dyDescent="0.3">
      <c r="A1282" s="7" t="s">
        <v>2645</v>
      </c>
      <c r="B1282" s="7">
        <v>1965</v>
      </c>
      <c r="C1282" s="7" t="s">
        <v>83</v>
      </c>
      <c r="D1282" s="7">
        <v>27</v>
      </c>
      <c r="E1282" s="7">
        <v>0</v>
      </c>
      <c r="F1282" s="7">
        <v>10608.67</v>
      </c>
      <c r="G1282" s="7" t="s">
        <v>64</v>
      </c>
      <c r="H1282" s="7" t="s">
        <v>64</v>
      </c>
      <c r="I1282" s="7" t="s">
        <v>119</v>
      </c>
    </row>
    <row r="1283" spans="1:9" ht="14.25" customHeight="1" x14ac:dyDescent="0.3">
      <c r="A1283" s="7" t="s">
        <v>2642</v>
      </c>
      <c r="B1283" s="7">
        <v>1992</v>
      </c>
      <c r="C1283" s="7" t="s">
        <v>59</v>
      </c>
      <c r="D1283" s="7">
        <v>23</v>
      </c>
      <c r="E1283" s="7">
        <v>0</v>
      </c>
      <c r="F1283" s="7">
        <v>10617.04</v>
      </c>
      <c r="G1283" s="7" t="s">
        <v>64</v>
      </c>
      <c r="H1283" s="7" t="s">
        <v>64</v>
      </c>
      <c r="I1283" s="7" t="s">
        <v>2757</v>
      </c>
    </row>
    <row r="1284" spans="1:9" ht="14.25" customHeight="1" x14ac:dyDescent="0.3">
      <c r="A1284" s="7" t="s">
        <v>2639</v>
      </c>
      <c r="B1284" s="7">
        <v>1990</v>
      </c>
      <c r="C1284" s="7" t="s">
        <v>59</v>
      </c>
      <c r="D1284" s="7">
        <v>6</v>
      </c>
      <c r="E1284" s="7">
        <v>3</v>
      </c>
      <c r="F1284" s="7">
        <v>10620.26</v>
      </c>
      <c r="G1284" s="7" t="s">
        <v>64</v>
      </c>
      <c r="H1284" s="7" t="s">
        <v>64</v>
      </c>
      <c r="I1284" s="7" t="s">
        <v>119</v>
      </c>
    </row>
    <row r="1285" spans="1:9" ht="14.25" customHeight="1" x14ac:dyDescent="0.3">
      <c r="A1285" s="7" t="s">
        <v>2636</v>
      </c>
      <c r="B1285" s="7">
        <v>1964</v>
      </c>
      <c r="C1285" s="7" t="s">
        <v>195</v>
      </c>
      <c r="D1285" s="7">
        <v>8</v>
      </c>
      <c r="E1285" s="7">
        <v>0</v>
      </c>
      <c r="F1285" s="7">
        <v>10627.81</v>
      </c>
      <c r="G1285" s="7" t="s">
        <v>64</v>
      </c>
      <c r="H1285" s="7" t="s">
        <v>64</v>
      </c>
      <c r="I1285" s="7" t="s">
        <v>66</v>
      </c>
    </row>
    <row r="1286" spans="1:9" ht="14.25" customHeight="1" x14ac:dyDescent="0.3">
      <c r="A1286" s="7" t="s">
        <v>2633</v>
      </c>
      <c r="B1286" s="7">
        <v>1976</v>
      </c>
      <c r="C1286" s="7" t="s">
        <v>72</v>
      </c>
      <c r="D1286" s="7">
        <v>22</v>
      </c>
      <c r="E1286" s="7">
        <v>2</v>
      </c>
      <c r="F1286" s="7">
        <v>10665.44</v>
      </c>
      <c r="G1286" s="7" t="s">
        <v>64</v>
      </c>
      <c r="H1286" s="7" t="s">
        <v>62</v>
      </c>
      <c r="I1286" s="7" t="s">
        <v>1525</v>
      </c>
    </row>
    <row r="1287" spans="1:9" ht="14.25" customHeight="1" x14ac:dyDescent="0.3">
      <c r="A1287" s="7" t="s">
        <v>2630</v>
      </c>
      <c r="B1287" s="7">
        <v>1962</v>
      </c>
      <c r="C1287" s="7" t="s">
        <v>93</v>
      </c>
      <c r="D1287" s="7">
        <v>7</v>
      </c>
      <c r="E1287" s="7">
        <v>0</v>
      </c>
      <c r="F1287" s="7">
        <v>10676.83</v>
      </c>
      <c r="G1287" s="7" t="s">
        <v>64</v>
      </c>
      <c r="H1287" s="7" t="s">
        <v>64</v>
      </c>
      <c r="I1287" s="7" t="s">
        <v>66</v>
      </c>
    </row>
    <row r="1288" spans="1:9" ht="14.25" customHeight="1" x14ac:dyDescent="0.3">
      <c r="A1288" s="7" t="s">
        <v>2628</v>
      </c>
      <c r="B1288" s="7">
        <v>1977</v>
      </c>
      <c r="C1288" s="7" t="s">
        <v>195</v>
      </c>
      <c r="D1288" s="7">
        <v>2</v>
      </c>
      <c r="E1288" s="7">
        <v>2</v>
      </c>
      <c r="F1288" s="7">
        <v>10690.11</v>
      </c>
      <c r="G1288" s="7" t="s">
        <v>64</v>
      </c>
      <c r="H1288" s="7" t="s">
        <v>62</v>
      </c>
      <c r="I1288" s="7" t="s">
        <v>1525</v>
      </c>
    </row>
    <row r="1289" spans="1:9" ht="14.25" customHeight="1" x14ac:dyDescent="0.3">
      <c r="A1289" s="7" t="s">
        <v>2626</v>
      </c>
      <c r="B1289" s="7">
        <v>1976</v>
      </c>
      <c r="C1289" s="7" t="s">
        <v>93</v>
      </c>
      <c r="D1289" s="7">
        <v>30</v>
      </c>
      <c r="E1289" s="7">
        <v>2</v>
      </c>
      <c r="F1289" s="7">
        <v>10698.38</v>
      </c>
      <c r="G1289" s="7" t="s">
        <v>64</v>
      </c>
      <c r="H1289" s="7" t="s">
        <v>75</v>
      </c>
      <c r="I1289" s="7" t="s">
        <v>1108</v>
      </c>
    </row>
    <row r="1290" spans="1:9" ht="14.25" customHeight="1" x14ac:dyDescent="0.3">
      <c r="A1290" s="7" t="s">
        <v>2623</v>
      </c>
      <c r="B1290" s="7">
        <v>1972</v>
      </c>
      <c r="C1290" s="7" t="s">
        <v>203</v>
      </c>
      <c r="D1290" s="7">
        <v>24</v>
      </c>
      <c r="E1290" s="7">
        <v>3</v>
      </c>
      <c r="F1290" s="7">
        <v>10702.64</v>
      </c>
      <c r="G1290" s="7" t="s">
        <v>64</v>
      </c>
      <c r="H1290" s="7" t="s">
        <v>64</v>
      </c>
      <c r="I1290" s="7" t="s">
        <v>66</v>
      </c>
    </row>
    <row r="1291" spans="1:9" ht="14.25" customHeight="1" x14ac:dyDescent="0.3">
      <c r="A1291" s="7" t="s">
        <v>2621</v>
      </c>
      <c r="B1291" s="7">
        <v>1967</v>
      </c>
      <c r="C1291" s="7" t="s">
        <v>59</v>
      </c>
      <c r="D1291" s="7">
        <v>30</v>
      </c>
      <c r="E1291" s="7">
        <v>0</v>
      </c>
      <c r="F1291" s="7">
        <v>10704.47</v>
      </c>
      <c r="G1291" s="7" t="s">
        <v>64</v>
      </c>
      <c r="H1291" s="7" t="s">
        <v>62</v>
      </c>
      <c r="I1291" s="7" t="s">
        <v>241</v>
      </c>
    </row>
    <row r="1292" spans="1:9" ht="14.25" customHeight="1" x14ac:dyDescent="0.3">
      <c r="A1292" s="7" t="s">
        <v>2618</v>
      </c>
      <c r="B1292" s="7">
        <v>1967</v>
      </c>
      <c r="C1292" s="7" t="s">
        <v>203</v>
      </c>
      <c r="D1292" s="7">
        <v>5</v>
      </c>
      <c r="E1292" s="7">
        <v>0</v>
      </c>
      <c r="F1292" s="7">
        <v>10713.64</v>
      </c>
      <c r="G1292" s="7" t="s">
        <v>64</v>
      </c>
      <c r="H1292" s="7" t="s">
        <v>64</v>
      </c>
      <c r="I1292" s="7" t="s">
        <v>241</v>
      </c>
    </row>
    <row r="1293" spans="1:9" ht="14.25" customHeight="1" x14ac:dyDescent="0.3">
      <c r="A1293" s="7" t="s">
        <v>2616</v>
      </c>
      <c r="B1293" s="7">
        <v>1992</v>
      </c>
      <c r="C1293" s="7" t="s">
        <v>83</v>
      </c>
      <c r="D1293" s="7">
        <v>25</v>
      </c>
      <c r="E1293" s="7">
        <v>0</v>
      </c>
      <c r="F1293" s="7">
        <v>10719.57</v>
      </c>
      <c r="G1293" s="7" t="s">
        <v>64</v>
      </c>
      <c r="H1293" s="7" t="s">
        <v>75</v>
      </c>
      <c r="I1293" s="7" t="s">
        <v>119</v>
      </c>
    </row>
    <row r="1294" spans="1:9" ht="14.25" customHeight="1" x14ac:dyDescent="0.3">
      <c r="A1294" s="7" t="s">
        <v>2613</v>
      </c>
      <c r="B1294" s="7">
        <v>1974</v>
      </c>
      <c r="C1294" s="7" t="s">
        <v>168</v>
      </c>
      <c r="D1294" s="7">
        <v>9</v>
      </c>
      <c r="E1294" s="7">
        <v>4</v>
      </c>
      <c r="F1294" s="7">
        <v>10736.87</v>
      </c>
      <c r="G1294" s="7" t="s">
        <v>64</v>
      </c>
      <c r="H1294" s="7" t="s">
        <v>75</v>
      </c>
      <c r="I1294" s="7" t="s">
        <v>979</v>
      </c>
    </row>
    <row r="1295" spans="1:9" ht="14.25" customHeight="1" x14ac:dyDescent="0.3">
      <c r="A1295" s="7" t="s">
        <v>2611</v>
      </c>
      <c r="B1295" s="7">
        <v>1986</v>
      </c>
      <c r="C1295" s="7" t="s">
        <v>195</v>
      </c>
      <c r="D1295" s="7">
        <v>29</v>
      </c>
      <c r="E1295" s="7">
        <v>3</v>
      </c>
      <c r="F1295" s="7">
        <v>10749.02</v>
      </c>
      <c r="G1295" s="7" t="s">
        <v>64</v>
      </c>
      <c r="H1295" s="7" t="s">
        <v>75</v>
      </c>
      <c r="I1295" s="7" t="s">
        <v>2757</v>
      </c>
    </row>
    <row r="1296" spans="1:9" ht="14.25" customHeight="1" x14ac:dyDescent="0.3">
      <c r="A1296" s="7" t="s">
        <v>2609</v>
      </c>
      <c r="B1296" s="7">
        <v>1989</v>
      </c>
      <c r="C1296" s="7" t="s">
        <v>72</v>
      </c>
      <c r="D1296" s="7">
        <v>25</v>
      </c>
      <c r="E1296" s="7">
        <v>3</v>
      </c>
      <c r="F1296" s="7">
        <v>10769.75</v>
      </c>
      <c r="G1296" s="7" t="s">
        <v>64</v>
      </c>
      <c r="H1296" s="7" t="s">
        <v>62</v>
      </c>
      <c r="I1296" s="7" t="s">
        <v>3267</v>
      </c>
    </row>
    <row r="1297" spans="1:9" ht="14.25" customHeight="1" x14ac:dyDescent="0.3">
      <c r="A1297" s="7" t="s">
        <v>2607</v>
      </c>
      <c r="B1297" s="7">
        <v>1967</v>
      </c>
      <c r="C1297" s="7" t="s">
        <v>72</v>
      </c>
      <c r="D1297" s="7">
        <v>11</v>
      </c>
      <c r="E1297" s="7">
        <v>1</v>
      </c>
      <c r="F1297" s="7">
        <v>10791.96</v>
      </c>
      <c r="G1297" s="7" t="s">
        <v>64</v>
      </c>
      <c r="H1297" s="7" t="s">
        <v>62</v>
      </c>
      <c r="I1297" s="7" t="s">
        <v>241</v>
      </c>
    </row>
    <row r="1298" spans="1:9" ht="14.25" customHeight="1" x14ac:dyDescent="0.3">
      <c r="A1298" s="7" t="s">
        <v>2604</v>
      </c>
      <c r="B1298" s="7">
        <v>1999</v>
      </c>
      <c r="C1298" s="7" t="s">
        <v>168</v>
      </c>
      <c r="D1298" s="7">
        <v>24</v>
      </c>
      <c r="E1298" s="7">
        <v>0</v>
      </c>
      <c r="F1298" s="7">
        <v>10795.94</v>
      </c>
      <c r="G1298" s="7" t="s">
        <v>64</v>
      </c>
      <c r="H1298" s="7" t="s">
        <v>75</v>
      </c>
      <c r="I1298" s="7" t="s">
        <v>241</v>
      </c>
    </row>
    <row r="1299" spans="1:9" ht="14.25" customHeight="1" x14ac:dyDescent="0.3">
      <c r="A1299" s="7" t="s">
        <v>2602</v>
      </c>
      <c r="B1299" s="7">
        <v>1967</v>
      </c>
      <c r="C1299" s="7" t="s">
        <v>203</v>
      </c>
      <c r="D1299" s="7">
        <v>23</v>
      </c>
      <c r="E1299" s="7">
        <v>0</v>
      </c>
      <c r="F1299" s="7">
        <v>10796.35</v>
      </c>
      <c r="G1299" s="7" t="s">
        <v>64</v>
      </c>
      <c r="H1299" s="7" t="s">
        <v>75</v>
      </c>
      <c r="I1299" s="7" t="s">
        <v>972</v>
      </c>
    </row>
    <row r="1300" spans="1:9" ht="14.25" customHeight="1" x14ac:dyDescent="0.3">
      <c r="A1300" s="7" t="s">
        <v>2599</v>
      </c>
      <c r="B1300" s="7">
        <v>1970</v>
      </c>
      <c r="C1300" s="7" t="s">
        <v>203</v>
      </c>
      <c r="D1300" s="7">
        <v>28</v>
      </c>
      <c r="E1300" s="7">
        <v>1</v>
      </c>
      <c r="F1300" s="7">
        <v>10797.34</v>
      </c>
      <c r="G1300" s="7" t="s">
        <v>64</v>
      </c>
      <c r="H1300" s="7" t="s">
        <v>62</v>
      </c>
      <c r="I1300" s="7" t="s">
        <v>1285</v>
      </c>
    </row>
    <row r="1301" spans="1:9" ht="14.25" customHeight="1" x14ac:dyDescent="0.3">
      <c r="A1301" s="7" t="s">
        <v>2597</v>
      </c>
      <c r="B1301" s="7">
        <v>1970</v>
      </c>
      <c r="C1301" s="7" t="s">
        <v>168</v>
      </c>
      <c r="D1301" s="7">
        <v>18</v>
      </c>
      <c r="E1301" s="7">
        <v>2</v>
      </c>
      <c r="F1301" s="7">
        <v>10806.84</v>
      </c>
      <c r="G1301" s="7" t="s">
        <v>64</v>
      </c>
      <c r="H1301" s="7" t="s">
        <v>62</v>
      </c>
      <c r="I1301" s="7" t="s">
        <v>241</v>
      </c>
    </row>
    <row r="1302" spans="1:9" ht="14.25" customHeight="1" x14ac:dyDescent="0.3">
      <c r="A1302" s="7" t="s">
        <v>2594</v>
      </c>
      <c r="B1302" s="7">
        <v>1967</v>
      </c>
      <c r="C1302" s="7" t="s">
        <v>203</v>
      </c>
      <c r="D1302" s="7">
        <v>2</v>
      </c>
      <c r="E1302" s="7">
        <v>1</v>
      </c>
      <c r="F1302" s="7">
        <v>10807.49</v>
      </c>
      <c r="G1302" s="7" t="s">
        <v>64</v>
      </c>
      <c r="H1302" s="7" t="s">
        <v>62</v>
      </c>
      <c r="I1302" s="7" t="s">
        <v>66</v>
      </c>
    </row>
    <row r="1303" spans="1:9" ht="14.25" customHeight="1" x14ac:dyDescent="0.3">
      <c r="A1303" s="7" t="s">
        <v>2592</v>
      </c>
      <c r="B1303" s="7">
        <v>1968</v>
      </c>
      <c r="C1303" s="7" t="s">
        <v>59</v>
      </c>
      <c r="D1303" s="7">
        <v>28</v>
      </c>
      <c r="E1303" s="7">
        <v>1</v>
      </c>
      <c r="F1303" s="7">
        <v>10825.25</v>
      </c>
      <c r="G1303" s="7" t="s">
        <v>64</v>
      </c>
      <c r="H1303" s="7" t="s">
        <v>64</v>
      </c>
      <c r="I1303" s="7" t="s">
        <v>119</v>
      </c>
    </row>
    <row r="1304" spans="1:9" ht="14.25" customHeight="1" x14ac:dyDescent="0.3">
      <c r="A1304" s="7" t="s">
        <v>2589</v>
      </c>
      <c r="B1304" s="7">
        <v>1971</v>
      </c>
      <c r="C1304" s="7" t="s">
        <v>168</v>
      </c>
      <c r="D1304" s="7">
        <v>20</v>
      </c>
      <c r="E1304" s="7">
        <v>2</v>
      </c>
      <c r="F1304" s="7">
        <v>10848.13</v>
      </c>
      <c r="G1304" s="7" t="s">
        <v>64</v>
      </c>
      <c r="H1304" s="7" t="s">
        <v>64</v>
      </c>
      <c r="I1304" s="7" t="s">
        <v>119</v>
      </c>
    </row>
    <row r="1305" spans="1:9" ht="14.25" customHeight="1" x14ac:dyDescent="0.3">
      <c r="A1305" s="7" t="s">
        <v>2587</v>
      </c>
      <c r="B1305" s="7">
        <v>1994</v>
      </c>
      <c r="C1305" s="7" t="s">
        <v>93</v>
      </c>
      <c r="D1305" s="7">
        <v>6</v>
      </c>
      <c r="E1305" s="7">
        <v>0</v>
      </c>
      <c r="F1305" s="7">
        <v>10886.66</v>
      </c>
      <c r="G1305" s="7" t="s">
        <v>64</v>
      </c>
      <c r="H1305" s="7" t="s">
        <v>64</v>
      </c>
      <c r="I1305" s="7" t="s">
        <v>119</v>
      </c>
    </row>
    <row r="1306" spans="1:9" ht="14.25" customHeight="1" x14ac:dyDescent="0.3">
      <c r="A1306" s="7" t="s">
        <v>2584</v>
      </c>
      <c r="B1306" s="7">
        <v>1968</v>
      </c>
      <c r="C1306" s="7" t="s">
        <v>72</v>
      </c>
      <c r="D1306" s="7">
        <v>13</v>
      </c>
      <c r="E1306" s="7">
        <v>0</v>
      </c>
      <c r="F1306" s="7">
        <v>10923.93</v>
      </c>
      <c r="G1306" s="7" t="s">
        <v>64</v>
      </c>
      <c r="H1306" s="7" t="s">
        <v>75</v>
      </c>
      <c r="I1306" s="7" t="s">
        <v>1280</v>
      </c>
    </row>
    <row r="1307" spans="1:9" ht="14.25" customHeight="1" x14ac:dyDescent="0.3">
      <c r="A1307" s="7" t="s">
        <v>2582</v>
      </c>
      <c r="B1307" s="7">
        <v>1968</v>
      </c>
      <c r="C1307" s="7" t="s">
        <v>72</v>
      </c>
      <c r="D1307" s="7">
        <v>12</v>
      </c>
      <c r="E1307" s="7">
        <v>1</v>
      </c>
      <c r="F1307" s="7">
        <v>10928.85</v>
      </c>
      <c r="G1307" s="7" t="s">
        <v>64</v>
      </c>
      <c r="H1307" s="7" t="s">
        <v>64</v>
      </c>
      <c r="I1307" s="7" t="s">
        <v>66</v>
      </c>
    </row>
    <row r="1308" spans="1:9" ht="14.25" customHeight="1" x14ac:dyDescent="0.3">
      <c r="A1308" s="7" t="s">
        <v>2580</v>
      </c>
      <c r="B1308" s="7">
        <v>1969</v>
      </c>
      <c r="C1308" s="7" t="s">
        <v>72</v>
      </c>
      <c r="D1308" s="7">
        <v>10</v>
      </c>
      <c r="E1308" s="7">
        <v>1</v>
      </c>
      <c r="F1308" s="7">
        <v>10942.13</v>
      </c>
      <c r="G1308" s="7" t="s">
        <v>64</v>
      </c>
      <c r="H1308" s="7" t="s">
        <v>64</v>
      </c>
      <c r="I1308" s="7" t="s">
        <v>119</v>
      </c>
    </row>
    <row r="1309" spans="1:9" ht="14.25" customHeight="1" x14ac:dyDescent="0.3">
      <c r="A1309" s="7" t="s">
        <v>2577</v>
      </c>
      <c r="B1309" s="7">
        <v>1965</v>
      </c>
      <c r="C1309" s="7" t="s">
        <v>168</v>
      </c>
      <c r="D1309" s="7">
        <v>4</v>
      </c>
      <c r="E1309" s="7">
        <v>0</v>
      </c>
      <c r="F1309" s="7">
        <v>10959.33</v>
      </c>
      <c r="G1309" s="7" t="s">
        <v>64</v>
      </c>
      <c r="H1309" s="7" t="s">
        <v>64</v>
      </c>
      <c r="I1309" s="7" t="s">
        <v>241</v>
      </c>
    </row>
    <row r="1310" spans="1:9" ht="14.25" customHeight="1" x14ac:dyDescent="0.3">
      <c r="A1310" s="7" t="s">
        <v>2575</v>
      </c>
      <c r="B1310" s="7">
        <v>1969</v>
      </c>
      <c r="C1310" s="7" t="s">
        <v>195</v>
      </c>
      <c r="D1310" s="7">
        <v>14</v>
      </c>
      <c r="E1310" s="7">
        <v>1</v>
      </c>
      <c r="F1310" s="7">
        <v>10959.69</v>
      </c>
      <c r="G1310" s="7" t="s">
        <v>64</v>
      </c>
      <c r="H1310" s="7" t="s">
        <v>64</v>
      </c>
      <c r="I1310" s="7" t="s">
        <v>119</v>
      </c>
    </row>
    <row r="1311" spans="1:9" ht="14.25" customHeight="1" x14ac:dyDescent="0.3">
      <c r="A1311" s="7" t="s">
        <v>2572</v>
      </c>
      <c r="B1311" s="7">
        <v>1965</v>
      </c>
      <c r="C1311" s="7" t="s">
        <v>83</v>
      </c>
      <c r="D1311" s="7">
        <v>19</v>
      </c>
      <c r="E1311" s="7">
        <v>0</v>
      </c>
      <c r="F1311" s="7">
        <v>10965.45</v>
      </c>
      <c r="G1311" s="7" t="s">
        <v>64</v>
      </c>
      <c r="H1311" s="7" t="s">
        <v>62</v>
      </c>
      <c r="I1311" s="7" t="s">
        <v>241</v>
      </c>
    </row>
    <row r="1312" spans="1:9" ht="14.25" customHeight="1" x14ac:dyDescent="0.3">
      <c r="A1312" s="7" t="s">
        <v>2570</v>
      </c>
      <c r="B1312" s="7">
        <v>1966</v>
      </c>
      <c r="C1312" s="7" t="s">
        <v>59</v>
      </c>
      <c r="D1312" s="7">
        <v>9</v>
      </c>
      <c r="E1312" s="7">
        <v>0</v>
      </c>
      <c r="F1312" s="7">
        <v>10976.25</v>
      </c>
      <c r="G1312" s="7" t="s">
        <v>64</v>
      </c>
      <c r="H1312" s="7" t="s">
        <v>62</v>
      </c>
      <c r="I1312" s="7" t="s">
        <v>119</v>
      </c>
    </row>
    <row r="1313" spans="1:9" ht="14.25" customHeight="1" x14ac:dyDescent="0.3">
      <c r="A1313" s="7" t="s">
        <v>2567</v>
      </c>
      <c r="B1313" s="7">
        <v>1973</v>
      </c>
      <c r="C1313" s="7" t="s">
        <v>203</v>
      </c>
      <c r="D1313" s="7">
        <v>21</v>
      </c>
      <c r="E1313" s="7">
        <v>4</v>
      </c>
      <c r="F1313" s="7">
        <v>10977.21</v>
      </c>
      <c r="G1313" s="7" t="s">
        <v>64</v>
      </c>
      <c r="H1313" s="7" t="s">
        <v>75</v>
      </c>
      <c r="I1313" s="7" t="s">
        <v>66</v>
      </c>
    </row>
    <row r="1314" spans="1:9" ht="14.25" customHeight="1" x14ac:dyDescent="0.3">
      <c r="A1314" s="7" t="s">
        <v>2565</v>
      </c>
      <c r="B1314" s="7">
        <v>1965</v>
      </c>
      <c r="C1314" s="7" t="s">
        <v>168</v>
      </c>
      <c r="D1314" s="7">
        <v>18</v>
      </c>
      <c r="E1314" s="7">
        <v>0</v>
      </c>
      <c r="F1314" s="7">
        <v>10982.5</v>
      </c>
      <c r="G1314" s="7" t="s">
        <v>64</v>
      </c>
      <c r="H1314" s="7" t="s">
        <v>64</v>
      </c>
      <c r="I1314" s="7" t="s">
        <v>66</v>
      </c>
    </row>
    <row r="1315" spans="1:9" ht="14.25" customHeight="1" x14ac:dyDescent="0.3">
      <c r="A1315" s="7" t="s">
        <v>2563</v>
      </c>
      <c r="B1315" s="7">
        <v>2000</v>
      </c>
      <c r="C1315" s="7" t="s">
        <v>93</v>
      </c>
      <c r="D1315" s="7">
        <v>17</v>
      </c>
      <c r="E1315" s="7">
        <v>0</v>
      </c>
      <c r="F1315" s="7">
        <v>10991.58</v>
      </c>
      <c r="G1315" s="7" t="s">
        <v>64</v>
      </c>
      <c r="H1315" s="7" t="s">
        <v>64</v>
      </c>
      <c r="I1315" s="7" t="s">
        <v>119</v>
      </c>
    </row>
    <row r="1316" spans="1:9" ht="14.25" customHeight="1" x14ac:dyDescent="0.3">
      <c r="A1316" s="7" t="s">
        <v>2561</v>
      </c>
      <c r="B1316" s="7">
        <v>1968</v>
      </c>
      <c r="C1316" s="7" t="s">
        <v>203</v>
      </c>
      <c r="D1316" s="7">
        <v>24</v>
      </c>
      <c r="E1316" s="7">
        <v>2</v>
      </c>
      <c r="F1316" s="7">
        <v>11013.71</v>
      </c>
      <c r="G1316" s="7" t="s">
        <v>64</v>
      </c>
      <c r="H1316" s="7" t="s">
        <v>75</v>
      </c>
      <c r="I1316" s="7" t="s">
        <v>66</v>
      </c>
    </row>
    <row r="1317" spans="1:9" ht="14.25" customHeight="1" x14ac:dyDescent="0.3">
      <c r="A1317" s="7" t="s">
        <v>2558</v>
      </c>
      <c r="B1317" s="7">
        <v>1974</v>
      </c>
      <c r="C1317" s="7" t="s">
        <v>168</v>
      </c>
      <c r="D1317" s="7">
        <v>15</v>
      </c>
      <c r="E1317" s="7">
        <v>4</v>
      </c>
      <c r="F1317" s="7">
        <v>11015.17</v>
      </c>
      <c r="G1317" s="7" t="s">
        <v>64</v>
      </c>
      <c r="H1317" s="7" t="s">
        <v>75</v>
      </c>
      <c r="I1317" s="7" t="s">
        <v>119</v>
      </c>
    </row>
    <row r="1318" spans="1:9" ht="14.25" customHeight="1" x14ac:dyDescent="0.3">
      <c r="A1318" s="7" t="s">
        <v>2556</v>
      </c>
      <c r="B1318" s="7">
        <v>1991</v>
      </c>
      <c r="C1318" s="7" t="s">
        <v>83</v>
      </c>
      <c r="D1318" s="7">
        <v>26</v>
      </c>
      <c r="E1318" s="7">
        <v>3</v>
      </c>
      <c r="F1318" s="7">
        <v>11018.05</v>
      </c>
      <c r="G1318" s="7" t="s">
        <v>64</v>
      </c>
      <c r="H1318" s="7" t="s">
        <v>62</v>
      </c>
      <c r="I1318" s="7" t="s">
        <v>119</v>
      </c>
    </row>
    <row r="1319" spans="1:9" ht="14.25" customHeight="1" x14ac:dyDescent="0.3">
      <c r="A1319" s="7" t="s">
        <v>2554</v>
      </c>
      <c r="B1319" s="7">
        <v>1996</v>
      </c>
      <c r="C1319" s="7" t="s">
        <v>59</v>
      </c>
      <c r="D1319" s="7">
        <v>21</v>
      </c>
      <c r="E1319" s="7">
        <v>0</v>
      </c>
      <c r="F1319" s="7">
        <v>11028.56</v>
      </c>
      <c r="G1319" s="7" t="s">
        <v>64</v>
      </c>
      <c r="H1319" s="7" t="s">
        <v>64</v>
      </c>
      <c r="I1319" s="7" t="s">
        <v>119</v>
      </c>
    </row>
    <row r="1320" spans="1:9" ht="14.25" customHeight="1" x14ac:dyDescent="0.3">
      <c r="A1320" s="7" t="s">
        <v>2551</v>
      </c>
      <c r="B1320" s="7">
        <v>1974</v>
      </c>
      <c r="C1320" s="7" t="s">
        <v>168</v>
      </c>
      <c r="D1320" s="7">
        <v>10</v>
      </c>
      <c r="E1320" s="7">
        <v>4</v>
      </c>
      <c r="F1320" s="7">
        <v>11033.66</v>
      </c>
      <c r="G1320" s="7" t="s">
        <v>64</v>
      </c>
      <c r="H1320" s="7" t="s">
        <v>64</v>
      </c>
      <c r="I1320" s="7" t="s">
        <v>119</v>
      </c>
    </row>
    <row r="1321" spans="1:9" ht="14.25" customHeight="1" x14ac:dyDescent="0.3">
      <c r="A1321" s="7" t="s">
        <v>2549</v>
      </c>
      <c r="B1321" s="7">
        <v>1989</v>
      </c>
      <c r="C1321" s="7" t="s">
        <v>203</v>
      </c>
      <c r="D1321" s="7">
        <v>25</v>
      </c>
      <c r="E1321" s="7">
        <v>3</v>
      </c>
      <c r="F1321" s="7">
        <v>11037.51</v>
      </c>
      <c r="G1321" s="7" t="s">
        <v>64</v>
      </c>
      <c r="H1321" s="7" t="s">
        <v>75</v>
      </c>
      <c r="I1321" s="7" t="s">
        <v>119</v>
      </c>
    </row>
    <row r="1322" spans="1:9" ht="14.25" customHeight="1" x14ac:dyDescent="0.3">
      <c r="A1322" s="7" t="s">
        <v>2547</v>
      </c>
      <c r="B1322" s="7">
        <v>1974</v>
      </c>
      <c r="C1322" s="7" t="s">
        <v>195</v>
      </c>
      <c r="D1322" s="7">
        <v>30</v>
      </c>
      <c r="E1322" s="7">
        <v>0</v>
      </c>
      <c r="F1322" s="7">
        <v>11037.85</v>
      </c>
      <c r="G1322" s="7" t="s">
        <v>64</v>
      </c>
      <c r="H1322" s="7" t="s">
        <v>62</v>
      </c>
      <c r="I1322" s="7" t="s">
        <v>1108</v>
      </c>
    </row>
    <row r="1323" spans="1:9" ht="14.25" customHeight="1" x14ac:dyDescent="0.3">
      <c r="A1323" s="7" t="s">
        <v>2544</v>
      </c>
      <c r="B1323" s="7">
        <v>2001</v>
      </c>
      <c r="C1323" s="7" t="s">
        <v>168</v>
      </c>
      <c r="D1323" s="7">
        <v>17</v>
      </c>
      <c r="E1323" s="7">
        <v>0</v>
      </c>
      <c r="F1323" s="7">
        <v>11046.02</v>
      </c>
      <c r="G1323" s="7" t="s">
        <v>64</v>
      </c>
      <c r="H1323" s="7" t="s">
        <v>75</v>
      </c>
      <c r="I1323" s="7" t="s">
        <v>2757</v>
      </c>
    </row>
    <row r="1324" spans="1:9" ht="14.25" customHeight="1" x14ac:dyDescent="0.3">
      <c r="A1324" s="7" t="s">
        <v>2542</v>
      </c>
      <c r="B1324" s="7">
        <v>2000</v>
      </c>
      <c r="C1324" s="7" t="s">
        <v>93</v>
      </c>
      <c r="D1324" s="7">
        <v>18</v>
      </c>
      <c r="E1324" s="7">
        <v>0</v>
      </c>
      <c r="F1324" s="7">
        <v>11068.7</v>
      </c>
      <c r="G1324" s="7" t="s">
        <v>64</v>
      </c>
      <c r="H1324" s="7" t="s">
        <v>75</v>
      </c>
      <c r="I1324" s="7" t="s">
        <v>241</v>
      </c>
    </row>
    <row r="1325" spans="1:9" ht="14.25" customHeight="1" x14ac:dyDescent="0.3">
      <c r="A1325" s="7" t="s">
        <v>2540</v>
      </c>
      <c r="B1325" s="7">
        <v>1971</v>
      </c>
      <c r="C1325" s="7" t="s">
        <v>72</v>
      </c>
      <c r="D1325" s="7">
        <v>9</v>
      </c>
      <c r="E1325" s="7">
        <v>0</v>
      </c>
      <c r="F1325" s="7">
        <v>11068.77</v>
      </c>
      <c r="G1325" s="7" t="s">
        <v>64</v>
      </c>
      <c r="H1325" s="7" t="s">
        <v>62</v>
      </c>
      <c r="I1325" s="7" t="s">
        <v>119</v>
      </c>
    </row>
    <row r="1326" spans="1:9" ht="14.25" customHeight="1" x14ac:dyDescent="0.3">
      <c r="A1326" s="7" t="s">
        <v>2537</v>
      </c>
      <c r="B1326" s="7">
        <v>1966</v>
      </c>
      <c r="C1326" s="7" t="s">
        <v>72</v>
      </c>
      <c r="D1326" s="7">
        <v>7</v>
      </c>
      <c r="E1326" s="7">
        <v>0</v>
      </c>
      <c r="F1326" s="7">
        <v>11070.54</v>
      </c>
      <c r="G1326" s="7" t="s">
        <v>64</v>
      </c>
      <c r="H1326" s="7" t="s">
        <v>64</v>
      </c>
      <c r="I1326" s="7" t="s">
        <v>241</v>
      </c>
    </row>
    <row r="1327" spans="1:9" ht="14.25" customHeight="1" x14ac:dyDescent="0.3">
      <c r="A1327" s="7" t="s">
        <v>2534</v>
      </c>
      <c r="B1327" s="7">
        <v>1966</v>
      </c>
      <c r="C1327" s="7" t="s">
        <v>72</v>
      </c>
      <c r="D1327" s="7">
        <v>20</v>
      </c>
      <c r="E1327" s="7">
        <v>0</v>
      </c>
      <c r="F1327" s="7">
        <v>11073.18</v>
      </c>
      <c r="G1327" s="7" t="s">
        <v>64</v>
      </c>
      <c r="H1327" s="7" t="s">
        <v>64</v>
      </c>
      <c r="I1327" s="7" t="s">
        <v>241</v>
      </c>
    </row>
    <row r="1328" spans="1:9" ht="14.25" customHeight="1" x14ac:dyDescent="0.3">
      <c r="A1328" s="7" t="s">
        <v>2532</v>
      </c>
      <c r="B1328" s="7">
        <v>1967</v>
      </c>
      <c r="C1328" s="7" t="s">
        <v>93</v>
      </c>
      <c r="D1328" s="7">
        <v>4</v>
      </c>
      <c r="E1328" s="7">
        <v>0</v>
      </c>
      <c r="F1328" s="7">
        <v>11082.58</v>
      </c>
      <c r="G1328" s="7" t="s">
        <v>64</v>
      </c>
      <c r="H1328" s="7" t="s">
        <v>62</v>
      </c>
      <c r="I1328" s="7" t="s">
        <v>119</v>
      </c>
    </row>
    <row r="1329" spans="1:9" ht="14.25" customHeight="1" x14ac:dyDescent="0.3">
      <c r="A1329" s="7" t="s">
        <v>2529</v>
      </c>
      <c r="B1329" s="7">
        <v>1972</v>
      </c>
      <c r="C1329" s="7" t="s">
        <v>203</v>
      </c>
      <c r="D1329" s="7">
        <v>7</v>
      </c>
      <c r="E1329" s="7">
        <v>3</v>
      </c>
      <c r="F1329" s="7">
        <v>11085.59</v>
      </c>
      <c r="G1329" s="7" t="s">
        <v>64</v>
      </c>
      <c r="H1329" s="7" t="s">
        <v>62</v>
      </c>
      <c r="I1329" s="7" t="s">
        <v>119</v>
      </c>
    </row>
    <row r="1330" spans="1:9" ht="14.25" customHeight="1" x14ac:dyDescent="0.3">
      <c r="A1330" s="7" t="s">
        <v>2526</v>
      </c>
      <c r="B1330" s="7">
        <v>1966</v>
      </c>
      <c r="C1330" s="7" t="s">
        <v>93</v>
      </c>
      <c r="D1330" s="7">
        <v>9</v>
      </c>
      <c r="E1330" s="7">
        <v>0</v>
      </c>
      <c r="F1330" s="7">
        <v>11090.72</v>
      </c>
      <c r="G1330" s="7" t="s">
        <v>64</v>
      </c>
      <c r="H1330" s="7" t="s">
        <v>75</v>
      </c>
      <c r="I1330" s="7" t="s">
        <v>66</v>
      </c>
    </row>
    <row r="1331" spans="1:9" ht="14.25" customHeight="1" x14ac:dyDescent="0.3">
      <c r="A1331" s="7" t="s">
        <v>2524</v>
      </c>
      <c r="B1331" s="7">
        <v>1966</v>
      </c>
      <c r="C1331" s="7" t="s">
        <v>59</v>
      </c>
      <c r="D1331" s="7">
        <v>5</v>
      </c>
      <c r="E1331" s="7">
        <v>0</v>
      </c>
      <c r="F1331" s="7">
        <v>11093.62</v>
      </c>
      <c r="G1331" s="7" t="s">
        <v>64</v>
      </c>
      <c r="H1331" s="7" t="s">
        <v>75</v>
      </c>
      <c r="I1331" s="7" t="s">
        <v>66</v>
      </c>
    </row>
    <row r="1332" spans="1:9" ht="14.25" customHeight="1" x14ac:dyDescent="0.3">
      <c r="A1332" s="7" t="s">
        <v>2521</v>
      </c>
      <c r="B1332" s="7">
        <v>1980</v>
      </c>
      <c r="C1332" s="7" t="s">
        <v>195</v>
      </c>
      <c r="D1332" s="7">
        <v>20</v>
      </c>
      <c r="E1332" s="7">
        <v>2</v>
      </c>
      <c r="F1332" s="7">
        <v>11103.33</v>
      </c>
      <c r="G1332" s="7" t="s">
        <v>64</v>
      </c>
      <c r="H1332" s="7" t="s">
        <v>75</v>
      </c>
      <c r="I1332" s="7" t="s">
        <v>1525</v>
      </c>
    </row>
    <row r="1333" spans="1:9" ht="14.25" customHeight="1" x14ac:dyDescent="0.3">
      <c r="A1333" s="7" t="s">
        <v>2519</v>
      </c>
      <c r="B1333" s="7">
        <v>1969</v>
      </c>
      <c r="C1333" s="7" t="s">
        <v>72</v>
      </c>
      <c r="D1333" s="7">
        <v>30</v>
      </c>
      <c r="E1333" s="7">
        <v>2</v>
      </c>
      <c r="F1333" s="7">
        <v>11150.78</v>
      </c>
      <c r="G1333" s="7" t="s">
        <v>64</v>
      </c>
      <c r="H1333" s="7" t="s">
        <v>62</v>
      </c>
      <c r="I1333" s="7" t="s">
        <v>241</v>
      </c>
    </row>
    <row r="1334" spans="1:9" ht="14.25" customHeight="1" x14ac:dyDescent="0.3">
      <c r="A1334" s="7" t="s">
        <v>2516</v>
      </c>
      <c r="B1334" s="7">
        <v>1969</v>
      </c>
      <c r="C1334" s="7" t="s">
        <v>83</v>
      </c>
      <c r="D1334" s="7">
        <v>25</v>
      </c>
      <c r="E1334" s="7">
        <v>2</v>
      </c>
      <c r="F1334" s="7">
        <v>11163.57</v>
      </c>
      <c r="G1334" s="7" t="s">
        <v>64</v>
      </c>
      <c r="H1334" s="7" t="s">
        <v>62</v>
      </c>
      <c r="I1334" s="7" t="s">
        <v>241</v>
      </c>
    </row>
    <row r="1335" spans="1:9" ht="14.25" customHeight="1" x14ac:dyDescent="0.3">
      <c r="A1335" s="7" t="s">
        <v>2514</v>
      </c>
      <c r="B1335" s="7">
        <v>1966</v>
      </c>
      <c r="C1335" s="7" t="s">
        <v>195</v>
      </c>
      <c r="D1335" s="7">
        <v>6</v>
      </c>
      <c r="E1335" s="7">
        <v>0</v>
      </c>
      <c r="F1335" s="7">
        <v>11165.42</v>
      </c>
      <c r="G1335" s="7" t="s">
        <v>64</v>
      </c>
      <c r="H1335" s="7" t="s">
        <v>75</v>
      </c>
      <c r="I1335" s="7" t="s">
        <v>979</v>
      </c>
    </row>
    <row r="1336" spans="1:9" ht="14.25" customHeight="1" x14ac:dyDescent="0.3">
      <c r="A1336" s="7" t="s">
        <v>2511</v>
      </c>
      <c r="B1336" s="7">
        <v>1972</v>
      </c>
      <c r="C1336" s="7" t="s">
        <v>93</v>
      </c>
      <c r="D1336" s="7">
        <v>3</v>
      </c>
      <c r="E1336" s="7">
        <v>0</v>
      </c>
      <c r="F1336" s="7">
        <v>11186.2</v>
      </c>
      <c r="G1336" s="7" t="s">
        <v>64</v>
      </c>
      <c r="H1336" s="7" t="s">
        <v>62</v>
      </c>
      <c r="I1336" s="7" t="s">
        <v>1525</v>
      </c>
    </row>
    <row r="1337" spans="1:9" ht="14.25" customHeight="1" x14ac:dyDescent="0.3">
      <c r="A1337" s="7" t="s">
        <v>2509</v>
      </c>
      <c r="B1337" s="7">
        <v>1970</v>
      </c>
      <c r="C1337" s="7" t="s">
        <v>83</v>
      </c>
      <c r="D1337" s="7">
        <v>14</v>
      </c>
      <c r="E1337" s="7">
        <v>2</v>
      </c>
      <c r="F1337" s="7">
        <v>11187.66</v>
      </c>
      <c r="G1337" s="7" t="s">
        <v>64</v>
      </c>
      <c r="H1337" s="7" t="s">
        <v>62</v>
      </c>
      <c r="I1337" s="7" t="s">
        <v>119</v>
      </c>
    </row>
    <row r="1338" spans="1:9" ht="14.25" customHeight="1" x14ac:dyDescent="0.3">
      <c r="A1338" s="7" t="s">
        <v>2506</v>
      </c>
      <c r="B1338" s="7">
        <v>1976</v>
      </c>
      <c r="C1338" s="7" t="s">
        <v>83</v>
      </c>
      <c r="D1338" s="7">
        <v>28</v>
      </c>
      <c r="E1338" s="7">
        <v>2</v>
      </c>
      <c r="F1338" s="7">
        <v>11217.35</v>
      </c>
      <c r="G1338" s="7" t="s">
        <v>64</v>
      </c>
      <c r="H1338" s="7" t="s">
        <v>62</v>
      </c>
      <c r="I1338" s="7" t="s">
        <v>1108</v>
      </c>
    </row>
    <row r="1339" spans="1:9" ht="14.25" customHeight="1" x14ac:dyDescent="0.3">
      <c r="A1339" s="7" t="s">
        <v>2504</v>
      </c>
      <c r="B1339" s="7">
        <v>1969</v>
      </c>
      <c r="C1339" s="7" t="s">
        <v>168</v>
      </c>
      <c r="D1339" s="7">
        <v>30</v>
      </c>
      <c r="E1339" s="7">
        <v>2</v>
      </c>
      <c r="F1339" s="7">
        <v>11244.38</v>
      </c>
      <c r="G1339" s="7" t="s">
        <v>64</v>
      </c>
      <c r="H1339" s="7" t="s">
        <v>75</v>
      </c>
      <c r="I1339" s="7" t="s">
        <v>979</v>
      </c>
    </row>
    <row r="1340" spans="1:9" ht="14.25" customHeight="1" x14ac:dyDescent="0.3">
      <c r="A1340" s="7" t="s">
        <v>2501</v>
      </c>
      <c r="B1340" s="7">
        <v>1989</v>
      </c>
      <c r="C1340" s="7" t="s">
        <v>168</v>
      </c>
      <c r="D1340" s="7">
        <v>17</v>
      </c>
      <c r="E1340" s="7">
        <v>3</v>
      </c>
      <c r="F1340" s="7">
        <v>11250.43</v>
      </c>
      <c r="G1340" s="7" t="s">
        <v>64</v>
      </c>
      <c r="H1340" s="7" t="s">
        <v>62</v>
      </c>
      <c r="I1340" s="7" t="s">
        <v>2757</v>
      </c>
    </row>
    <row r="1341" spans="1:9" ht="14.25" customHeight="1" x14ac:dyDescent="0.3">
      <c r="A1341" s="7" t="s">
        <v>2499</v>
      </c>
      <c r="B1341" s="7">
        <v>1969</v>
      </c>
      <c r="C1341" s="7" t="s">
        <v>195</v>
      </c>
      <c r="D1341" s="7">
        <v>20</v>
      </c>
      <c r="E1341" s="7">
        <v>3</v>
      </c>
      <c r="F1341" s="7">
        <v>11253.42</v>
      </c>
      <c r="G1341" s="7" t="s">
        <v>64</v>
      </c>
      <c r="H1341" s="7" t="s">
        <v>75</v>
      </c>
      <c r="I1341" s="7" t="s">
        <v>241</v>
      </c>
    </row>
    <row r="1342" spans="1:9" ht="14.25" customHeight="1" x14ac:dyDescent="0.3">
      <c r="A1342" s="7" t="s">
        <v>2496</v>
      </c>
      <c r="B1342" s="7">
        <v>1981</v>
      </c>
      <c r="C1342" s="7" t="s">
        <v>203</v>
      </c>
      <c r="D1342" s="7">
        <v>2</v>
      </c>
      <c r="E1342" s="7">
        <v>1</v>
      </c>
      <c r="F1342" s="7">
        <v>11255.29</v>
      </c>
      <c r="G1342" s="7" t="s">
        <v>64</v>
      </c>
      <c r="H1342" s="7" t="s">
        <v>75</v>
      </c>
      <c r="I1342" s="7" t="s">
        <v>2757</v>
      </c>
    </row>
    <row r="1343" spans="1:9" ht="14.25" customHeight="1" x14ac:dyDescent="0.3">
      <c r="A1343" s="7" t="s">
        <v>2494</v>
      </c>
      <c r="B1343" s="7">
        <v>1969</v>
      </c>
      <c r="C1343" s="7" t="s">
        <v>203</v>
      </c>
      <c r="D1343" s="7">
        <v>11</v>
      </c>
      <c r="E1343" s="7">
        <v>3</v>
      </c>
      <c r="F1343" s="7">
        <v>11264.54</v>
      </c>
      <c r="G1343" s="7" t="s">
        <v>64</v>
      </c>
      <c r="H1343" s="7" t="s">
        <v>62</v>
      </c>
      <c r="I1343" s="7" t="s">
        <v>241</v>
      </c>
    </row>
    <row r="1344" spans="1:9" ht="14.25" customHeight="1" x14ac:dyDescent="0.3">
      <c r="A1344" s="7" t="s">
        <v>2491</v>
      </c>
      <c r="B1344" s="7">
        <v>1971</v>
      </c>
      <c r="C1344" s="7" t="s">
        <v>168</v>
      </c>
      <c r="D1344" s="7">
        <v>26</v>
      </c>
      <c r="E1344" s="7">
        <v>0</v>
      </c>
      <c r="F1344" s="7">
        <v>11265.71</v>
      </c>
      <c r="G1344" s="7" t="s">
        <v>64</v>
      </c>
      <c r="H1344" s="7" t="s">
        <v>75</v>
      </c>
      <c r="I1344" s="7" t="s">
        <v>1108</v>
      </c>
    </row>
    <row r="1345" spans="1:9" ht="14.25" customHeight="1" x14ac:dyDescent="0.3">
      <c r="A1345" s="7" t="s">
        <v>2489</v>
      </c>
      <c r="B1345" s="7">
        <v>2004</v>
      </c>
      <c r="C1345" s="7" t="s">
        <v>203</v>
      </c>
      <c r="D1345" s="7">
        <v>4</v>
      </c>
      <c r="E1345" s="7">
        <v>1</v>
      </c>
      <c r="F1345" s="7">
        <v>11272.33</v>
      </c>
      <c r="G1345" s="7" t="s">
        <v>64</v>
      </c>
      <c r="H1345" s="7" t="s">
        <v>62</v>
      </c>
      <c r="I1345" s="7" t="s">
        <v>972</v>
      </c>
    </row>
    <row r="1346" spans="1:9" ht="14.25" customHeight="1" x14ac:dyDescent="0.3">
      <c r="A1346" s="7" t="s">
        <v>2486</v>
      </c>
      <c r="B1346" s="7">
        <v>1967</v>
      </c>
      <c r="C1346" s="7" t="s">
        <v>83</v>
      </c>
      <c r="D1346" s="7">
        <v>14</v>
      </c>
      <c r="E1346" s="7">
        <v>0</v>
      </c>
      <c r="F1346" s="7">
        <v>11286.54</v>
      </c>
      <c r="G1346" s="7" t="s">
        <v>64</v>
      </c>
      <c r="H1346" s="7" t="s">
        <v>64</v>
      </c>
      <c r="I1346" s="7" t="s">
        <v>1280</v>
      </c>
    </row>
    <row r="1347" spans="1:9" ht="14.25" customHeight="1" x14ac:dyDescent="0.3">
      <c r="A1347" s="7" t="s">
        <v>2484</v>
      </c>
      <c r="B1347" s="7">
        <v>1970</v>
      </c>
      <c r="C1347" s="7" t="s">
        <v>83</v>
      </c>
      <c r="D1347" s="7">
        <v>22</v>
      </c>
      <c r="E1347" s="7">
        <v>3</v>
      </c>
      <c r="F1347" s="7">
        <v>11289.11</v>
      </c>
      <c r="G1347" s="7" t="s">
        <v>64</v>
      </c>
      <c r="H1347" s="7" t="s">
        <v>75</v>
      </c>
      <c r="I1347" s="7" t="s">
        <v>119</v>
      </c>
    </row>
    <row r="1348" spans="1:9" ht="14.25" customHeight="1" x14ac:dyDescent="0.3">
      <c r="A1348" s="7" t="s">
        <v>2482</v>
      </c>
      <c r="B1348" s="7">
        <v>1988</v>
      </c>
      <c r="C1348" s="7" t="s">
        <v>72</v>
      </c>
      <c r="D1348" s="7">
        <v>14</v>
      </c>
      <c r="E1348" s="7">
        <v>3</v>
      </c>
      <c r="F1348" s="7">
        <v>11294.57</v>
      </c>
      <c r="G1348" s="7" t="s">
        <v>64</v>
      </c>
      <c r="H1348" s="7" t="s">
        <v>75</v>
      </c>
      <c r="I1348" s="7" t="s">
        <v>3267</v>
      </c>
    </row>
    <row r="1349" spans="1:9" ht="14.25" customHeight="1" x14ac:dyDescent="0.3">
      <c r="A1349" s="7" t="s">
        <v>2479</v>
      </c>
      <c r="B1349" s="7">
        <v>1972</v>
      </c>
      <c r="C1349" s="7" t="s">
        <v>93</v>
      </c>
      <c r="D1349" s="7">
        <v>25</v>
      </c>
      <c r="E1349" s="7">
        <v>4</v>
      </c>
      <c r="F1349" s="7">
        <v>11299.34</v>
      </c>
      <c r="G1349" s="7" t="s">
        <v>64</v>
      </c>
      <c r="H1349" s="7" t="s">
        <v>62</v>
      </c>
      <c r="I1349" s="7" t="s">
        <v>241</v>
      </c>
    </row>
    <row r="1350" spans="1:9" ht="14.25" customHeight="1" x14ac:dyDescent="0.3">
      <c r="A1350" s="7" t="s">
        <v>2477</v>
      </c>
      <c r="B1350" s="7">
        <v>1968</v>
      </c>
      <c r="C1350" s="7" t="s">
        <v>203</v>
      </c>
      <c r="D1350" s="7">
        <v>6</v>
      </c>
      <c r="E1350" s="7">
        <v>1</v>
      </c>
      <c r="F1350" s="7">
        <v>11305.93</v>
      </c>
      <c r="G1350" s="7" t="s">
        <v>64</v>
      </c>
      <c r="H1350" s="7" t="s">
        <v>75</v>
      </c>
      <c r="I1350" s="7" t="s">
        <v>119</v>
      </c>
    </row>
    <row r="1351" spans="1:9" ht="14.25" customHeight="1" x14ac:dyDescent="0.3">
      <c r="A1351" s="7" t="s">
        <v>2474</v>
      </c>
      <c r="B1351" s="7">
        <v>1963</v>
      </c>
      <c r="C1351" s="7" t="s">
        <v>72</v>
      </c>
      <c r="D1351" s="7">
        <v>22</v>
      </c>
      <c r="E1351" s="7">
        <v>0</v>
      </c>
      <c r="F1351" s="7">
        <v>11312.33</v>
      </c>
      <c r="G1351" s="7" t="s">
        <v>64</v>
      </c>
      <c r="H1351" s="7" t="s">
        <v>64</v>
      </c>
      <c r="I1351" s="7" t="s">
        <v>119</v>
      </c>
    </row>
    <row r="1352" spans="1:9" ht="14.25" customHeight="1" x14ac:dyDescent="0.3">
      <c r="A1352" s="7" t="s">
        <v>2472</v>
      </c>
      <c r="B1352" s="7">
        <v>1995</v>
      </c>
      <c r="C1352" s="7" t="s">
        <v>168</v>
      </c>
      <c r="D1352" s="7">
        <v>10</v>
      </c>
      <c r="E1352" s="7">
        <v>0</v>
      </c>
      <c r="F1352" s="7">
        <v>11318.57</v>
      </c>
      <c r="G1352" s="7" t="s">
        <v>64</v>
      </c>
      <c r="H1352" s="7" t="s">
        <v>62</v>
      </c>
      <c r="I1352" s="7" t="s">
        <v>2757</v>
      </c>
    </row>
    <row r="1353" spans="1:9" ht="14.25" customHeight="1" x14ac:dyDescent="0.3">
      <c r="A1353" s="7" t="s">
        <v>2469</v>
      </c>
      <c r="B1353" s="7">
        <v>1963</v>
      </c>
      <c r="C1353" s="7" t="s">
        <v>59</v>
      </c>
      <c r="D1353" s="7">
        <v>11</v>
      </c>
      <c r="E1353" s="7">
        <v>0</v>
      </c>
      <c r="F1353" s="7">
        <v>11319.12</v>
      </c>
      <c r="G1353" s="7" t="s">
        <v>64</v>
      </c>
      <c r="H1353" s="7" t="s">
        <v>75</v>
      </c>
      <c r="I1353" s="7" t="s">
        <v>119</v>
      </c>
    </row>
    <row r="1354" spans="1:9" ht="14.25" customHeight="1" x14ac:dyDescent="0.3">
      <c r="A1354" s="7" t="s">
        <v>2467</v>
      </c>
      <c r="B1354" s="7">
        <v>2002</v>
      </c>
      <c r="C1354" s="7" t="s">
        <v>93</v>
      </c>
      <c r="D1354" s="7">
        <v>20</v>
      </c>
      <c r="E1354" s="7">
        <v>0</v>
      </c>
      <c r="F1354" s="7">
        <v>11321.49</v>
      </c>
      <c r="G1354" s="7" t="s">
        <v>64</v>
      </c>
      <c r="H1354" s="7" t="s">
        <v>64</v>
      </c>
      <c r="I1354" s="7" t="s">
        <v>119</v>
      </c>
    </row>
    <row r="1355" spans="1:9" ht="14.25" customHeight="1" x14ac:dyDescent="0.3">
      <c r="A1355" s="7" t="s">
        <v>2464</v>
      </c>
      <c r="B1355" s="7">
        <v>1989</v>
      </c>
      <c r="C1355" s="7" t="s">
        <v>195</v>
      </c>
      <c r="D1355" s="7">
        <v>19</v>
      </c>
      <c r="E1355" s="7">
        <v>1</v>
      </c>
      <c r="F1355" s="7">
        <v>11326.71</v>
      </c>
      <c r="G1355" s="7" t="s">
        <v>64</v>
      </c>
      <c r="H1355" s="7" t="s">
        <v>64</v>
      </c>
      <c r="I1355" s="7" t="s">
        <v>66</v>
      </c>
    </row>
    <row r="1356" spans="1:9" ht="14.25" customHeight="1" x14ac:dyDescent="0.3">
      <c r="A1356" s="7" t="s">
        <v>2462</v>
      </c>
      <c r="B1356" s="7">
        <v>1968</v>
      </c>
      <c r="C1356" s="7" t="s">
        <v>72</v>
      </c>
      <c r="D1356" s="7">
        <v>2</v>
      </c>
      <c r="E1356" s="7">
        <v>0</v>
      </c>
      <c r="F1356" s="7">
        <v>11344.32</v>
      </c>
      <c r="G1356" s="7" t="s">
        <v>64</v>
      </c>
      <c r="H1356" s="7" t="s">
        <v>62</v>
      </c>
      <c r="I1356" s="7" t="s">
        <v>1108</v>
      </c>
    </row>
    <row r="1357" spans="1:9" ht="14.25" customHeight="1" x14ac:dyDescent="0.3">
      <c r="A1357" s="7" t="s">
        <v>2460</v>
      </c>
      <c r="B1357" s="7">
        <v>1964</v>
      </c>
      <c r="C1357" s="7" t="s">
        <v>59</v>
      </c>
      <c r="D1357" s="7">
        <v>12</v>
      </c>
      <c r="E1357" s="7">
        <v>0</v>
      </c>
      <c r="F1357" s="7">
        <v>11345.52</v>
      </c>
      <c r="G1357" s="7" t="s">
        <v>64</v>
      </c>
      <c r="H1357" s="7" t="s">
        <v>64</v>
      </c>
      <c r="I1357" s="7" t="s">
        <v>241</v>
      </c>
    </row>
    <row r="1358" spans="1:9" ht="14.25" customHeight="1" x14ac:dyDescent="0.3">
      <c r="A1358" s="7" t="s">
        <v>2457</v>
      </c>
      <c r="B1358" s="7">
        <v>1965</v>
      </c>
      <c r="C1358" s="7" t="s">
        <v>72</v>
      </c>
      <c r="D1358" s="7">
        <v>29</v>
      </c>
      <c r="E1358" s="7">
        <v>0</v>
      </c>
      <c r="F1358" s="7">
        <v>11353.23</v>
      </c>
      <c r="G1358" s="7" t="s">
        <v>64</v>
      </c>
      <c r="H1358" s="7" t="s">
        <v>75</v>
      </c>
      <c r="I1358" s="7" t="s">
        <v>119</v>
      </c>
    </row>
    <row r="1359" spans="1:9" ht="14.25" customHeight="1" x14ac:dyDescent="0.3">
      <c r="A1359" s="7" t="s">
        <v>2455</v>
      </c>
      <c r="B1359" s="7">
        <v>1965</v>
      </c>
      <c r="C1359" s="7" t="s">
        <v>93</v>
      </c>
      <c r="D1359" s="7">
        <v>26</v>
      </c>
      <c r="E1359" s="7">
        <v>0</v>
      </c>
      <c r="F1359" s="7">
        <v>11356.66</v>
      </c>
      <c r="G1359" s="7" t="s">
        <v>64</v>
      </c>
      <c r="H1359" s="7" t="s">
        <v>64</v>
      </c>
      <c r="I1359" s="7" t="s">
        <v>119</v>
      </c>
    </row>
    <row r="1360" spans="1:9" ht="14.25" customHeight="1" x14ac:dyDescent="0.3">
      <c r="A1360" s="7" t="s">
        <v>2452</v>
      </c>
      <c r="B1360" s="7">
        <v>1964</v>
      </c>
      <c r="C1360" s="7" t="s">
        <v>59</v>
      </c>
      <c r="D1360" s="7">
        <v>4</v>
      </c>
      <c r="E1360" s="7">
        <v>0</v>
      </c>
      <c r="F1360" s="7">
        <v>11362.76</v>
      </c>
      <c r="G1360" s="7" t="s">
        <v>64</v>
      </c>
      <c r="H1360" s="7" t="s">
        <v>75</v>
      </c>
      <c r="I1360" s="7" t="s">
        <v>241</v>
      </c>
    </row>
    <row r="1361" spans="1:9" ht="14.25" customHeight="1" x14ac:dyDescent="0.3">
      <c r="A1361" s="7" t="s">
        <v>2450</v>
      </c>
      <c r="B1361" s="7">
        <v>1964</v>
      </c>
      <c r="C1361" s="7" t="s">
        <v>59</v>
      </c>
      <c r="D1361" s="7">
        <v>3</v>
      </c>
      <c r="E1361" s="7">
        <v>0</v>
      </c>
      <c r="F1361" s="7">
        <v>11363.28</v>
      </c>
      <c r="G1361" s="7" t="s">
        <v>64</v>
      </c>
      <c r="H1361" s="7" t="s">
        <v>75</v>
      </c>
      <c r="I1361" s="7" t="s">
        <v>66</v>
      </c>
    </row>
    <row r="1362" spans="1:9" ht="14.25" customHeight="1" x14ac:dyDescent="0.3">
      <c r="A1362" s="7" t="s">
        <v>2447</v>
      </c>
      <c r="B1362" s="7">
        <v>1964</v>
      </c>
      <c r="C1362" s="7" t="s">
        <v>168</v>
      </c>
      <c r="D1362" s="7">
        <v>13</v>
      </c>
      <c r="E1362" s="7">
        <v>0</v>
      </c>
      <c r="F1362" s="7">
        <v>11365.95</v>
      </c>
      <c r="G1362" s="7" t="s">
        <v>64</v>
      </c>
      <c r="H1362" s="7" t="s">
        <v>62</v>
      </c>
      <c r="I1362" s="7" t="s">
        <v>241</v>
      </c>
    </row>
    <row r="1363" spans="1:9" ht="14.25" customHeight="1" x14ac:dyDescent="0.3">
      <c r="A1363" s="7" t="s">
        <v>2445</v>
      </c>
      <c r="B1363" s="7">
        <v>1979</v>
      </c>
      <c r="C1363" s="7" t="s">
        <v>83</v>
      </c>
      <c r="D1363" s="7">
        <v>7</v>
      </c>
      <c r="E1363" s="7">
        <v>2</v>
      </c>
      <c r="F1363" s="7">
        <v>11369.39</v>
      </c>
      <c r="G1363" s="7" t="s">
        <v>64</v>
      </c>
      <c r="H1363" s="7" t="s">
        <v>75</v>
      </c>
      <c r="I1363" s="7" t="s">
        <v>2757</v>
      </c>
    </row>
    <row r="1364" spans="1:9" ht="14.25" customHeight="1" x14ac:dyDescent="0.3">
      <c r="A1364" s="7" t="s">
        <v>2442</v>
      </c>
      <c r="B1364" s="7">
        <v>1972</v>
      </c>
      <c r="C1364" s="7" t="s">
        <v>168</v>
      </c>
      <c r="D1364" s="7">
        <v>6</v>
      </c>
      <c r="E1364" s="7">
        <v>0</v>
      </c>
      <c r="F1364" s="7">
        <v>11378.57</v>
      </c>
      <c r="G1364" s="7" t="s">
        <v>64</v>
      </c>
      <c r="H1364" s="7" t="s">
        <v>62</v>
      </c>
      <c r="I1364" s="7" t="s">
        <v>1108</v>
      </c>
    </row>
    <row r="1365" spans="1:9" ht="14.25" customHeight="1" x14ac:dyDescent="0.3">
      <c r="A1365" s="7" t="s">
        <v>2440</v>
      </c>
      <c r="B1365" s="7">
        <v>1964</v>
      </c>
      <c r="C1365" s="7" t="s">
        <v>83</v>
      </c>
      <c r="D1365" s="7">
        <v>13</v>
      </c>
      <c r="E1365" s="7">
        <v>0</v>
      </c>
      <c r="F1365" s="7">
        <v>11381.33</v>
      </c>
      <c r="G1365" s="7" t="s">
        <v>64</v>
      </c>
      <c r="H1365" s="7" t="s">
        <v>62</v>
      </c>
      <c r="I1365" s="7" t="s">
        <v>66</v>
      </c>
    </row>
    <row r="1366" spans="1:9" ht="14.25" customHeight="1" x14ac:dyDescent="0.3">
      <c r="A1366" s="7" t="s">
        <v>2438</v>
      </c>
      <c r="B1366" s="7">
        <v>1997</v>
      </c>
      <c r="C1366" s="7" t="s">
        <v>59</v>
      </c>
      <c r="D1366" s="7">
        <v>28</v>
      </c>
      <c r="E1366" s="7">
        <v>0</v>
      </c>
      <c r="F1366" s="7">
        <v>11388.27</v>
      </c>
      <c r="G1366" s="7" t="s">
        <v>64</v>
      </c>
      <c r="H1366" s="7" t="s">
        <v>62</v>
      </c>
      <c r="I1366" s="7" t="s">
        <v>2757</v>
      </c>
    </row>
    <row r="1367" spans="1:9" ht="14.25" customHeight="1" x14ac:dyDescent="0.3">
      <c r="A1367" s="7" t="s">
        <v>2436</v>
      </c>
      <c r="B1367" s="7">
        <v>1967</v>
      </c>
      <c r="C1367" s="7" t="s">
        <v>168</v>
      </c>
      <c r="D1367" s="7">
        <v>19</v>
      </c>
      <c r="E1367" s="7">
        <v>1</v>
      </c>
      <c r="F1367" s="7">
        <v>11394.07</v>
      </c>
      <c r="G1367" s="7" t="s">
        <v>64</v>
      </c>
      <c r="H1367" s="7" t="s">
        <v>75</v>
      </c>
      <c r="I1367" s="7" t="s">
        <v>985</v>
      </c>
    </row>
    <row r="1368" spans="1:9" ht="14.25" customHeight="1" x14ac:dyDescent="0.3">
      <c r="A1368" s="7" t="s">
        <v>2433</v>
      </c>
      <c r="B1368" s="7">
        <v>1970</v>
      </c>
      <c r="C1368" s="7" t="s">
        <v>203</v>
      </c>
      <c r="D1368" s="7">
        <v>2</v>
      </c>
      <c r="E1368" s="7">
        <v>2</v>
      </c>
      <c r="F1368" s="7">
        <v>11396.9</v>
      </c>
      <c r="G1368" s="7" t="s">
        <v>64</v>
      </c>
      <c r="H1368" s="7" t="s">
        <v>64</v>
      </c>
      <c r="I1368" s="7" t="s">
        <v>1280</v>
      </c>
    </row>
    <row r="1369" spans="1:9" ht="14.25" customHeight="1" x14ac:dyDescent="0.3">
      <c r="A1369" s="7" t="s">
        <v>2431</v>
      </c>
      <c r="B1369" s="7">
        <v>1970</v>
      </c>
      <c r="C1369" s="7" t="s">
        <v>203</v>
      </c>
      <c r="D1369" s="7">
        <v>7</v>
      </c>
      <c r="E1369" s="7">
        <v>3</v>
      </c>
      <c r="F1369" s="7">
        <v>11411.69</v>
      </c>
      <c r="G1369" s="7" t="s">
        <v>64</v>
      </c>
      <c r="H1369" s="7" t="s">
        <v>62</v>
      </c>
      <c r="I1369" s="7" t="s">
        <v>241</v>
      </c>
    </row>
    <row r="1370" spans="1:9" ht="14.25" customHeight="1" x14ac:dyDescent="0.3">
      <c r="A1370" s="7" t="s">
        <v>2428</v>
      </c>
      <c r="B1370" s="7">
        <v>1983</v>
      </c>
      <c r="C1370" s="7" t="s">
        <v>203</v>
      </c>
      <c r="D1370" s="7">
        <v>23</v>
      </c>
      <c r="E1370" s="7">
        <v>3</v>
      </c>
      <c r="F1370" s="7">
        <v>11412.02</v>
      </c>
      <c r="G1370" s="7" t="s">
        <v>64</v>
      </c>
      <c r="H1370" s="7" t="s">
        <v>75</v>
      </c>
      <c r="I1370" s="7" t="s">
        <v>1525</v>
      </c>
    </row>
    <row r="1371" spans="1:9" ht="14.25" customHeight="1" x14ac:dyDescent="0.3">
      <c r="A1371" s="7" t="s">
        <v>2426</v>
      </c>
      <c r="B1371" s="7">
        <v>1985</v>
      </c>
      <c r="C1371" s="7" t="s">
        <v>83</v>
      </c>
      <c r="D1371" s="7">
        <v>9</v>
      </c>
      <c r="E1371" s="7">
        <v>3</v>
      </c>
      <c r="F1371" s="7">
        <v>11419.49</v>
      </c>
      <c r="G1371" s="7" t="s">
        <v>64</v>
      </c>
      <c r="H1371" s="7" t="s">
        <v>75</v>
      </c>
      <c r="I1371" s="7" t="s">
        <v>119</v>
      </c>
    </row>
    <row r="1372" spans="1:9" ht="14.25" customHeight="1" x14ac:dyDescent="0.3">
      <c r="A1372" s="7" t="s">
        <v>2423</v>
      </c>
      <c r="B1372" s="7">
        <v>1980</v>
      </c>
      <c r="C1372" s="7" t="s">
        <v>59</v>
      </c>
      <c r="D1372" s="7">
        <v>17</v>
      </c>
      <c r="E1372" s="7">
        <v>2</v>
      </c>
      <c r="F1372" s="7">
        <v>11435.74</v>
      </c>
      <c r="G1372" s="7" t="s">
        <v>64</v>
      </c>
      <c r="H1372" s="7" t="s">
        <v>64</v>
      </c>
      <c r="I1372" s="7" t="s">
        <v>1525</v>
      </c>
    </row>
    <row r="1373" spans="1:9" ht="14.25" customHeight="1" x14ac:dyDescent="0.3">
      <c r="A1373" s="7" t="s">
        <v>2421</v>
      </c>
      <c r="B1373" s="7">
        <v>1971</v>
      </c>
      <c r="C1373" s="7" t="s">
        <v>93</v>
      </c>
      <c r="D1373" s="7">
        <v>12</v>
      </c>
      <c r="E1373" s="7">
        <v>3</v>
      </c>
      <c r="F1373" s="7">
        <v>11436.74</v>
      </c>
      <c r="G1373" s="7" t="s">
        <v>64</v>
      </c>
      <c r="H1373" s="7" t="s">
        <v>64</v>
      </c>
      <c r="I1373" s="7" t="s">
        <v>119</v>
      </c>
    </row>
    <row r="1374" spans="1:9" ht="14.25" customHeight="1" x14ac:dyDescent="0.3">
      <c r="A1374" s="7" t="s">
        <v>2418</v>
      </c>
      <c r="B1374" s="7">
        <v>1966</v>
      </c>
      <c r="C1374" s="7" t="s">
        <v>83</v>
      </c>
      <c r="D1374" s="7">
        <v>14</v>
      </c>
      <c r="E1374" s="7">
        <v>0</v>
      </c>
      <c r="F1374" s="7">
        <v>11454.02</v>
      </c>
      <c r="G1374" s="7" t="s">
        <v>64</v>
      </c>
      <c r="H1374" s="7" t="s">
        <v>75</v>
      </c>
      <c r="I1374" s="7" t="s">
        <v>119</v>
      </c>
    </row>
    <row r="1375" spans="1:9" ht="14.25" customHeight="1" x14ac:dyDescent="0.3">
      <c r="A1375" s="7" t="s">
        <v>2415</v>
      </c>
      <c r="B1375" s="7">
        <v>1965</v>
      </c>
      <c r="C1375" s="7" t="s">
        <v>83</v>
      </c>
      <c r="D1375" s="7">
        <v>23</v>
      </c>
      <c r="E1375" s="7">
        <v>0</v>
      </c>
      <c r="F1375" s="7">
        <v>11455.28</v>
      </c>
      <c r="G1375" s="7" t="s">
        <v>64</v>
      </c>
      <c r="H1375" s="7" t="s">
        <v>62</v>
      </c>
      <c r="I1375" s="7" t="s">
        <v>241</v>
      </c>
    </row>
    <row r="1376" spans="1:9" ht="14.25" customHeight="1" x14ac:dyDescent="0.3">
      <c r="A1376" s="7" t="s">
        <v>2404</v>
      </c>
      <c r="B1376" s="7">
        <v>1966</v>
      </c>
      <c r="C1376" s="7" t="s">
        <v>93</v>
      </c>
      <c r="D1376" s="7">
        <v>7</v>
      </c>
      <c r="E1376" s="7">
        <v>0</v>
      </c>
      <c r="F1376" s="7">
        <v>11478.14</v>
      </c>
      <c r="G1376" s="7" t="s">
        <v>64</v>
      </c>
      <c r="H1376" s="7" t="s">
        <v>62</v>
      </c>
      <c r="I1376" s="7" t="s">
        <v>1108</v>
      </c>
    </row>
    <row r="1377" spans="1:9" ht="14.25" customHeight="1" x14ac:dyDescent="0.3">
      <c r="A1377" s="7" t="s">
        <v>2402</v>
      </c>
      <c r="B1377" s="7">
        <v>2004</v>
      </c>
      <c r="C1377" s="7" t="s">
        <v>93</v>
      </c>
      <c r="D1377" s="7">
        <v>10</v>
      </c>
      <c r="E1377" s="7">
        <v>0</v>
      </c>
      <c r="F1377" s="7">
        <v>11482.63</v>
      </c>
      <c r="G1377" s="7" t="s">
        <v>64</v>
      </c>
      <c r="H1377" s="7" t="s">
        <v>62</v>
      </c>
      <c r="I1377" s="7" t="s">
        <v>66</v>
      </c>
    </row>
    <row r="1378" spans="1:9" ht="14.25" customHeight="1" x14ac:dyDescent="0.3">
      <c r="A1378" s="7" t="s">
        <v>2399</v>
      </c>
      <c r="B1378" s="7">
        <v>1970</v>
      </c>
      <c r="C1378" s="7" t="s">
        <v>203</v>
      </c>
      <c r="D1378" s="7">
        <v>13</v>
      </c>
      <c r="E1378" s="7">
        <v>3</v>
      </c>
      <c r="F1378" s="7">
        <v>11488.32</v>
      </c>
      <c r="G1378" s="7" t="s">
        <v>64</v>
      </c>
      <c r="H1378" s="7" t="s">
        <v>75</v>
      </c>
      <c r="I1378" s="7" t="s">
        <v>1397</v>
      </c>
    </row>
    <row r="1379" spans="1:9" ht="14.25" customHeight="1" x14ac:dyDescent="0.3">
      <c r="A1379" s="7" t="s">
        <v>2397</v>
      </c>
      <c r="B1379" s="7">
        <v>1983</v>
      </c>
      <c r="C1379" s="7" t="s">
        <v>83</v>
      </c>
      <c r="D1379" s="7">
        <v>7</v>
      </c>
      <c r="E1379" s="7">
        <v>3</v>
      </c>
      <c r="F1379" s="7">
        <v>11492.46</v>
      </c>
      <c r="G1379" s="7" t="s">
        <v>64</v>
      </c>
      <c r="H1379" s="7" t="s">
        <v>64</v>
      </c>
      <c r="I1379" s="7" t="s">
        <v>2757</v>
      </c>
    </row>
    <row r="1380" spans="1:9" ht="14.25" customHeight="1" x14ac:dyDescent="0.3">
      <c r="A1380" s="7" t="s">
        <v>2394</v>
      </c>
      <c r="B1380" s="7">
        <v>1969</v>
      </c>
      <c r="C1380" s="7" t="s">
        <v>195</v>
      </c>
      <c r="D1380" s="7">
        <v>11</v>
      </c>
      <c r="E1380" s="7">
        <v>0</v>
      </c>
      <c r="F1380" s="7">
        <v>11497.69</v>
      </c>
      <c r="G1380" s="7" t="s">
        <v>64</v>
      </c>
      <c r="H1380" s="7" t="s">
        <v>75</v>
      </c>
      <c r="I1380" s="7" t="s">
        <v>119</v>
      </c>
    </row>
    <row r="1381" spans="1:9" ht="14.25" customHeight="1" x14ac:dyDescent="0.3">
      <c r="A1381" s="7" t="s">
        <v>2392</v>
      </c>
      <c r="B1381" s="7">
        <v>1989</v>
      </c>
      <c r="C1381" s="7" t="s">
        <v>203</v>
      </c>
      <c r="D1381" s="7">
        <v>6</v>
      </c>
      <c r="E1381" s="7">
        <v>3</v>
      </c>
      <c r="F1381" s="7">
        <v>11511.61</v>
      </c>
      <c r="G1381" s="7" t="s">
        <v>64</v>
      </c>
      <c r="H1381" s="7" t="s">
        <v>64</v>
      </c>
      <c r="I1381" s="7" t="s">
        <v>2757</v>
      </c>
    </row>
    <row r="1382" spans="1:9" ht="14.25" customHeight="1" x14ac:dyDescent="0.3">
      <c r="A1382" s="7" t="s">
        <v>2390</v>
      </c>
      <c r="B1382" s="7">
        <v>1968</v>
      </c>
      <c r="C1382" s="7" t="s">
        <v>83</v>
      </c>
      <c r="D1382" s="7">
        <v>24</v>
      </c>
      <c r="E1382" s="7">
        <v>1</v>
      </c>
      <c r="F1382" s="7">
        <v>11512.41</v>
      </c>
      <c r="G1382" s="7" t="s">
        <v>64</v>
      </c>
      <c r="H1382" s="7" t="s">
        <v>75</v>
      </c>
      <c r="I1382" s="7" t="s">
        <v>1280</v>
      </c>
    </row>
    <row r="1383" spans="1:9" ht="14.25" customHeight="1" x14ac:dyDescent="0.3">
      <c r="A1383" s="7" t="s">
        <v>2387</v>
      </c>
      <c r="B1383" s="7">
        <v>1971</v>
      </c>
      <c r="C1383" s="7" t="s">
        <v>168</v>
      </c>
      <c r="D1383" s="7">
        <v>19</v>
      </c>
      <c r="E1383" s="7">
        <v>4</v>
      </c>
      <c r="F1383" s="7">
        <v>11520.1</v>
      </c>
      <c r="G1383" s="7" t="s">
        <v>64</v>
      </c>
      <c r="H1383" s="7" t="s">
        <v>75</v>
      </c>
      <c r="I1383" s="7" t="s">
        <v>119</v>
      </c>
    </row>
    <row r="1384" spans="1:9" ht="14.25" customHeight="1" x14ac:dyDescent="0.3">
      <c r="A1384" s="7" t="s">
        <v>2385</v>
      </c>
      <c r="B1384" s="7">
        <v>1988</v>
      </c>
      <c r="C1384" s="7" t="s">
        <v>83</v>
      </c>
      <c r="D1384" s="7">
        <v>12</v>
      </c>
      <c r="E1384" s="7">
        <v>3</v>
      </c>
      <c r="F1384" s="7">
        <v>11524.25</v>
      </c>
      <c r="G1384" s="7" t="s">
        <v>64</v>
      </c>
      <c r="H1384" s="7" t="s">
        <v>75</v>
      </c>
      <c r="I1384" s="7" t="s">
        <v>2757</v>
      </c>
    </row>
    <row r="1385" spans="1:9" ht="14.25" customHeight="1" x14ac:dyDescent="0.3">
      <c r="A1385" s="7" t="s">
        <v>2383</v>
      </c>
      <c r="B1385" s="7">
        <v>1970</v>
      </c>
      <c r="C1385" s="7" t="s">
        <v>59</v>
      </c>
      <c r="D1385" s="7">
        <v>23</v>
      </c>
      <c r="E1385" s="7">
        <v>0</v>
      </c>
      <c r="F1385" s="7">
        <v>11530.12</v>
      </c>
      <c r="G1385" s="7" t="s">
        <v>64</v>
      </c>
      <c r="H1385" s="7" t="s">
        <v>75</v>
      </c>
      <c r="I1385" s="7" t="s">
        <v>119</v>
      </c>
    </row>
    <row r="1386" spans="1:9" ht="14.25" customHeight="1" x14ac:dyDescent="0.3">
      <c r="A1386" s="7" t="s">
        <v>2380</v>
      </c>
      <c r="B1386" s="7">
        <v>1965</v>
      </c>
      <c r="C1386" s="7" t="s">
        <v>203</v>
      </c>
      <c r="D1386" s="7">
        <v>3</v>
      </c>
      <c r="E1386" s="7">
        <v>0</v>
      </c>
      <c r="F1386" s="7">
        <v>11534.87</v>
      </c>
      <c r="G1386" s="7" t="s">
        <v>64</v>
      </c>
      <c r="H1386" s="7" t="s">
        <v>75</v>
      </c>
      <c r="I1386" s="7" t="s">
        <v>1841</v>
      </c>
    </row>
    <row r="1387" spans="1:9" ht="14.25" customHeight="1" x14ac:dyDescent="0.3">
      <c r="A1387" s="7" t="s">
        <v>2378</v>
      </c>
      <c r="B1387" s="7">
        <v>1968</v>
      </c>
      <c r="C1387" s="7" t="s">
        <v>72</v>
      </c>
      <c r="D1387" s="7">
        <v>14</v>
      </c>
      <c r="E1387" s="7">
        <v>2</v>
      </c>
      <c r="F1387" s="7">
        <v>11538.42</v>
      </c>
      <c r="G1387" s="7" t="s">
        <v>64</v>
      </c>
      <c r="H1387" s="7" t="s">
        <v>75</v>
      </c>
      <c r="I1387" s="7" t="s">
        <v>241</v>
      </c>
    </row>
    <row r="1388" spans="1:9" ht="14.25" customHeight="1" x14ac:dyDescent="0.3">
      <c r="A1388" s="7" t="s">
        <v>2375</v>
      </c>
      <c r="B1388" s="7">
        <v>1971</v>
      </c>
      <c r="C1388" s="7" t="s">
        <v>168</v>
      </c>
      <c r="D1388" s="7">
        <v>1</v>
      </c>
      <c r="E1388" s="7">
        <v>0</v>
      </c>
      <c r="F1388" s="7">
        <v>11540.25</v>
      </c>
      <c r="G1388" s="7" t="s">
        <v>64</v>
      </c>
      <c r="H1388" s="7" t="s">
        <v>75</v>
      </c>
      <c r="I1388" s="7" t="s">
        <v>119</v>
      </c>
    </row>
    <row r="1389" spans="1:9" ht="14.25" customHeight="1" x14ac:dyDescent="0.3">
      <c r="A1389" s="7" t="s">
        <v>2373</v>
      </c>
      <c r="B1389" s="7">
        <v>1973</v>
      </c>
      <c r="C1389" s="7" t="s">
        <v>59</v>
      </c>
      <c r="D1389" s="7">
        <v>23</v>
      </c>
      <c r="E1389" s="7">
        <v>5</v>
      </c>
      <c r="F1389" s="7">
        <v>11552.9</v>
      </c>
      <c r="G1389" s="7" t="s">
        <v>64</v>
      </c>
      <c r="H1389" s="7" t="s">
        <v>62</v>
      </c>
      <c r="I1389" s="7" t="s">
        <v>241</v>
      </c>
    </row>
    <row r="1390" spans="1:9" ht="14.25" customHeight="1" x14ac:dyDescent="0.3">
      <c r="A1390" s="7" t="s">
        <v>2370</v>
      </c>
      <c r="B1390" s="7">
        <v>1965</v>
      </c>
      <c r="C1390" s="7" t="s">
        <v>203</v>
      </c>
      <c r="D1390" s="7">
        <v>27</v>
      </c>
      <c r="E1390" s="7">
        <v>1</v>
      </c>
      <c r="F1390" s="7">
        <v>11554.22</v>
      </c>
      <c r="G1390" s="7" t="s">
        <v>64</v>
      </c>
      <c r="H1390" s="7" t="s">
        <v>75</v>
      </c>
      <c r="I1390" s="7" t="s">
        <v>66</v>
      </c>
    </row>
    <row r="1391" spans="1:9" ht="14.25" customHeight="1" x14ac:dyDescent="0.3">
      <c r="A1391" s="7" t="s">
        <v>2368</v>
      </c>
      <c r="B1391" s="7">
        <v>1965</v>
      </c>
      <c r="C1391" s="7" t="s">
        <v>168</v>
      </c>
      <c r="D1391" s="7">
        <v>25</v>
      </c>
      <c r="E1391" s="7">
        <v>0</v>
      </c>
      <c r="F1391" s="7">
        <v>11566.3</v>
      </c>
      <c r="G1391" s="7" t="s">
        <v>64</v>
      </c>
      <c r="H1391" s="7" t="s">
        <v>64</v>
      </c>
      <c r="I1391" s="7" t="s">
        <v>979</v>
      </c>
    </row>
    <row r="1392" spans="1:9" ht="14.25" customHeight="1" x14ac:dyDescent="0.3">
      <c r="A1392" s="7" t="s">
        <v>2365</v>
      </c>
      <c r="B1392" s="7">
        <v>1965</v>
      </c>
      <c r="C1392" s="7" t="s">
        <v>72</v>
      </c>
      <c r="D1392" s="7">
        <v>6</v>
      </c>
      <c r="E1392" s="7">
        <v>1</v>
      </c>
      <c r="F1392" s="7">
        <v>11576.13</v>
      </c>
      <c r="G1392" s="7" t="s">
        <v>64</v>
      </c>
      <c r="H1392" s="7" t="s">
        <v>64</v>
      </c>
      <c r="I1392" s="7" t="s">
        <v>241</v>
      </c>
    </row>
    <row r="1393" spans="1:9" ht="14.25" customHeight="1" x14ac:dyDescent="0.3">
      <c r="A1393" s="7" t="s">
        <v>2363</v>
      </c>
      <c r="B1393" s="7">
        <v>1964</v>
      </c>
      <c r="C1393" s="7" t="s">
        <v>83</v>
      </c>
      <c r="D1393" s="7">
        <v>20</v>
      </c>
      <c r="E1393" s="7">
        <v>0</v>
      </c>
      <c r="F1393" s="7">
        <v>11602.75</v>
      </c>
      <c r="G1393" s="7" t="s">
        <v>64</v>
      </c>
      <c r="H1393" s="7" t="s">
        <v>75</v>
      </c>
      <c r="I1393" s="7" t="s">
        <v>2647</v>
      </c>
    </row>
    <row r="1394" spans="1:9" ht="14.25" customHeight="1" x14ac:dyDescent="0.3">
      <c r="A1394" s="7" t="s">
        <v>2361</v>
      </c>
      <c r="B1394" s="7">
        <v>1986</v>
      </c>
      <c r="C1394" s="7" t="s">
        <v>59</v>
      </c>
      <c r="D1394" s="7">
        <v>17</v>
      </c>
      <c r="E1394" s="7">
        <v>3</v>
      </c>
      <c r="F1394" s="7">
        <v>11625.11</v>
      </c>
      <c r="G1394" s="7" t="s">
        <v>64</v>
      </c>
      <c r="H1394" s="7" t="s">
        <v>64</v>
      </c>
      <c r="I1394" s="7" t="s">
        <v>3267</v>
      </c>
    </row>
    <row r="1395" spans="1:9" ht="14.25" customHeight="1" x14ac:dyDescent="0.3">
      <c r="A1395" s="7" t="s">
        <v>2358</v>
      </c>
      <c r="B1395" s="7">
        <v>1966</v>
      </c>
      <c r="C1395" s="7" t="s">
        <v>203</v>
      </c>
      <c r="D1395" s="7">
        <v>4</v>
      </c>
      <c r="E1395" s="7">
        <v>0</v>
      </c>
      <c r="F1395" s="7">
        <v>11657.72</v>
      </c>
      <c r="G1395" s="7" t="s">
        <v>64</v>
      </c>
      <c r="H1395" s="7" t="s">
        <v>62</v>
      </c>
      <c r="I1395" s="7" t="s">
        <v>1280</v>
      </c>
    </row>
    <row r="1396" spans="1:9" ht="14.25" customHeight="1" x14ac:dyDescent="0.3">
      <c r="A1396" s="7" t="s">
        <v>2356</v>
      </c>
      <c r="B1396" s="7">
        <v>1994</v>
      </c>
      <c r="C1396" s="7" t="s">
        <v>59</v>
      </c>
      <c r="D1396" s="7">
        <v>20</v>
      </c>
      <c r="E1396" s="7">
        <v>0</v>
      </c>
      <c r="F1396" s="7">
        <v>11657.81</v>
      </c>
      <c r="G1396" s="7" t="s">
        <v>64</v>
      </c>
      <c r="H1396" s="7" t="s">
        <v>62</v>
      </c>
      <c r="I1396" s="7" t="s">
        <v>1285</v>
      </c>
    </row>
    <row r="1397" spans="1:9" ht="14.25" customHeight="1" x14ac:dyDescent="0.3">
      <c r="A1397" s="7" t="s">
        <v>2354</v>
      </c>
      <c r="B1397" s="7">
        <v>1966</v>
      </c>
      <c r="C1397" s="7" t="s">
        <v>59</v>
      </c>
      <c r="D1397" s="7">
        <v>6</v>
      </c>
      <c r="E1397" s="7">
        <v>0</v>
      </c>
      <c r="F1397" s="7">
        <v>11658.12</v>
      </c>
      <c r="G1397" s="7" t="s">
        <v>64</v>
      </c>
      <c r="H1397" s="7" t="s">
        <v>75</v>
      </c>
      <c r="I1397" s="7" t="s">
        <v>1280</v>
      </c>
    </row>
    <row r="1398" spans="1:9" ht="14.25" customHeight="1" x14ac:dyDescent="0.3">
      <c r="A1398" s="7" t="s">
        <v>2352</v>
      </c>
      <c r="B1398" s="7">
        <v>1966</v>
      </c>
      <c r="C1398" s="7" t="s">
        <v>195</v>
      </c>
      <c r="D1398" s="7">
        <v>23</v>
      </c>
      <c r="E1398" s="7">
        <v>0</v>
      </c>
      <c r="F1398" s="7">
        <v>11658.38</v>
      </c>
      <c r="G1398" s="7" t="s">
        <v>64</v>
      </c>
      <c r="H1398" s="7" t="s">
        <v>64</v>
      </c>
      <c r="I1398" s="7" t="s">
        <v>1280</v>
      </c>
    </row>
    <row r="1399" spans="1:9" ht="14.25" customHeight="1" x14ac:dyDescent="0.3">
      <c r="A1399" s="7" t="s">
        <v>2349</v>
      </c>
      <c r="B1399" s="7">
        <v>1966</v>
      </c>
      <c r="C1399" s="7" t="s">
        <v>72</v>
      </c>
      <c r="D1399" s="7">
        <v>9</v>
      </c>
      <c r="E1399" s="7">
        <v>1</v>
      </c>
      <c r="F1399" s="7">
        <v>11674.13</v>
      </c>
      <c r="G1399" s="7" t="s">
        <v>64</v>
      </c>
      <c r="H1399" s="7" t="s">
        <v>75</v>
      </c>
      <c r="I1399" s="7" t="s">
        <v>241</v>
      </c>
    </row>
    <row r="1400" spans="1:9" ht="14.25" customHeight="1" x14ac:dyDescent="0.3">
      <c r="A1400" s="7" t="s">
        <v>2347</v>
      </c>
      <c r="B1400" s="7">
        <v>1970</v>
      </c>
      <c r="C1400" s="7" t="s">
        <v>168</v>
      </c>
      <c r="D1400" s="7">
        <v>1</v>
      </c>
      <c r="E1400" s="7">
        <v>0</v>
      </c>
      <c r="F1400" s="7">
        <v>11696.52</v>
      </c>
      <c r="G1400" s="7" t="s">
        <v>64</v>
      </c>
      <c r="H1400" s="7" t="s">
        <v>75</v>
      </c>
      <c r="I1400" s="7" t="s">
        <v>1525</v>
      </c>
    </row>
    <row r="1401" spans="1:9" ht="14.25" customHeight="1" x14ac:dyDescent="0.3">
      <c r="A1401" s="7" t="s">
        <v>2344</v>
      </c>
      <c r="B1401" s="7">
        <v>1982</v>
      </c>
      <c r="C1401" s="7" t="s">
        <v>203</v>
      </c>
      <c r="D1401" s="7">
        <v>21</v>
      </c>
      <c r="E1401" s="7">
        <v>3</v>
      </c>
      <c r="F1401" s="7">
        <v>11712.97</v>
      </c>
      <c r="G1401" s="7" t="s">
        <v>64</v>
      </c>
      <c r="H1401" s="7" t="s">
        <v>62</v>
      </c>
      <c r="I1401" s="7" t="s">
        <v>1525</v>
      </c>
    </row>
    <row r="1402" spans="1:9" ht="14.25" customHeight="1" x14ac:dyDescent="0.3">
      <c r="A1402" s="7" t="s">
        <v>2342</v>
      </c>
      <c r="B1402" s="7">
        <v>1969</v>
      </c>
      <c r="C1402" s="7" t="s">
        <v>203</v>
      </c>
      <c r="D1402" s="7">
        <v>12</v>
      </c>
      <c r="E1402" s="7">
        <v>2</v>
      </c>
      <c r="F1402" s="7">
        <v>11729.68</v>
      </c>
      <c r="G1402" s="7" t="s">
        <v>64</v>
      </c>
      <c r="H1402" s="7" t="s">
        <v>75</v>
      </c>
      <c r="I1402" s="7" t="s">
        <v>1280</v>
      </c>
    </row>
    <row r="1403" spans="1:9" ht="14.25" customHeight="1" x14ac:dyDescent="0.3">
      <c r="A1403" s="7" t="s">
        <v>2339</v>
      </c>
      <c r="B1403" s="7">
        <v>1984</v>
      </c>
      <c r="C1403" s="7" t="s">
        <v>72</v>
      </c>
      <c r="D1403" s="7">
        <v>26</v>
      </c>
      <c r="E1403" s="7">
        <v>3</v>
      </c>
      <c r="F1403" s="7">
        <v>11730.82</v>
      </c>
      <c r="G1403" s="7" t="s">
        <v>64</v>
      </c>
      <c r="H1403" s="7" t="s">
        <v>64</v>
      </c>
      <c r="I1403" s="7" t="s">
        <v>2757</v>
      </c>
    </row>
    <row r="1404" spans="1:9" ht="14.25" customHeight="1" x14ac:dyDescent="0.3">
      <c r="A1404" s="7" t="s">
        <v>2337</v>
      </c>
      <c r="B1404" s="7">
        <v>1964</v>
      </c>
      <c r="C1404" s="7" t="s">
        <v>72</v>
      </c>
      <c r="D1404" s="7">
        <v>9</v>
      </c>
      <c r="E1404" s="7">
        <v>0</v>
      </c>
      <c r="F1404" s="7">
        <v>11735.88</v>
      </c>
      <c r="G1404" s="7" t="s">
        <v>64</v>
      </c>
      <c r="H1404" s="7" t="s">
        <v>75</v>
      </c>
      <c r="I1404" s="7" t="s">
        <v>119</v>
      </c>
    </row>
    <row r="1405" spans="1:9" ht="14.25" customHeight="1" x14ac:dyDescent="0.3">
      <c r="A1405" s="7" t="s">
        <v>2334</v>
      </c>
      <c r="B1405" s="7">
        <v>1988</v>
      </c>
      <c r="C1405" s="7" t="s">
        <v>93</v>
      </c>
      <c r="D1405" s="7">
        <v>5</v>
      </c>
      <c r="E1405" s="7">
        <v>2</v>
      </c>
      <c r="F1405" s="7">
        <v>11737.85</v>
      </c>
      <c r="G1405" s="7" t="s">
        <v>64</v>
      </c>
      <c r="H1405" s="7" t="s">
        <v>75</v>
      </c>
      <c r="I1405" s="7" t="s">
        <v>241</v>
      </c>
    </row>
    <row r="1406" spans="1:9" ht="14.25" customHeight="1" x14ac:dyDescent="0.3">
      <c r="A1406" s="7" t="s">
        <v>2332</v>
      </c>
      <c r="B1406" s="7">
        <v>1969</v>
      </c>
      <c r="C1406" s="7" t="s">
        <v>72</v>
      </c>
      <c r="D1406" s="7">
        <v>12</v>
      </c>
      <c r="E1406" s="7">
        <v>3</v>
      </c>
      <c r="F1406" s="7">
        <v>11741.73</v>
      </c>
      <c r="G1406" s="7" t="s">
        <v>64</v>
      </c>
      <c r="H1406" s="7" t="s">
        <v>75</v>
      </c>
      <c r="I1406" s="7" t="s">
        <v>241</v>
      </c>
    </row>
    <row r="1407" spans="1:9" ht="14.25" customHeight="1" x14ac:dyDescent="0.3">
      <c r="A1407" s="7" t="s">
        <v>2329</v>
      </c>
      <c r="B1407" s="7">
        <v>1963</v>
      </c>
      <c r="C1407" s="7" t="s">
        <v>83</v>
      </c>
      <c r="D1407" s="7">
        <v>9</v>
      </c>
      <c r="E1407" s="7">
        <v>0</v>
      </c>
      <c r="F1407" s="7">
        <v>11743.3</v>
      </c>
      <c r="G1407" s="7" t="s">
        <v>64</v>
      </c>
      <c r="H1407" s="7" t="s">
        <v>64</v>
      </c>
      <c r="I1407" s="7" t="s">
        <v>66</v>
      </c>
    </row>
    <row r="1408" spans="1:9" ht="14.25" customHeight="1" x14ac:dyDescent="0.3">
      <c r="A1408" s="7" t="s">
        <v>2327</v>
      </c>
      <c r="B1408" s="7">
        <v>1964</v>
      </c>
      <c r="C1408" s="7" t="s">
        <v>168</v>
      </c>
      <c r="D1408" s="7">
        <v>2</v>
      </c>
      <c r="E1408" s="7">
        <v>0</v>
      </c>
      <c r="F1408" s="7">
        <v>11743.93</v>
      </c>
      <c r="G1408" s="7" t="s">
        <v>64</v>
      </c>
      <c r="H1408" s="7" t="s">
        <v>75</v>
      </c>
      <c r="I1408" s="7" t="s">
        <v>119</v>
      </c>
    </row>
    <row r="1409" spans="1:9" ht="14.25" customHeight="1" x14ac:dyDescent="0.3">
      <c r="A1409" s="7" t="s">
        <v>2325</v>
      </c>
      <c r="B1409" s="7">
        <v>1979</v>
      </c>
      <c r="C1409" s="7" t="s">
        <v>72</v>
      </c>
      <c r="D1409" s="7">
        <v>6</v>
      </c>
      <c r="E1409" s="7">
        <v>2</v>
      </c>
      <c r="F1409" s="7">
        <v>11752.68</v>
      </c>
      <c r="G1409" s="7" t="s">
        <v>64</v>
      </c>
      <c r="H1409" s="7" t="s">
        <v>75</v>
      </c>
      <c r="I1409" s="7" t="s">
        <v>2757</v>
      </c>
    </row>
    <row r="1410" spans="1:9" ht="14.25" customHeight="1" x14ac:dyDescent="0.3">
      <c r="A1410" s="7" t="s">
        <v>2322</v>
      </c>
      <c r="B1410" s="7">
        <v>1966</v>
      </c>
      <c r="C1410" s="7" t="s">
        <v>59</v>
      </c>
      <c r="D1410" s="7">
        <v>25</v>
      </c>
      <c r="E1410" s="7">
        <v>1</v>
      </c>
      <c r="F1410" s="7">
        <v>11763</v>
      </c>
      <c r="G1410" s="7" t="s">
        <v>64</v>
      </c>
      <c r="H1410" s="7" t="s">
        <v>64</v>
      </c>
      <c r="I1410" s="7" t="s">
        <v>979</v>
      </c>
    </row>
    <row r="1411" spans="1:9" ht="14.25" customHeight="1" x14ac:dyDescent="0.3">
      <c r="A1411" s="7" t="s">
        <v>2320</v>
      </c>
      <c r="B1411" s="7">
        <v>1982</v>
      </c>
      <c r="C1411" s="7" t="s">
        <v>72</v>
      </c>
      <c r="D1411" s="7">
        <v>20</v>
      </c>
      <c r="E1411" s="7">
        <v>3</v>
      </c>
      <c r="F1411" s="7">
        <v>11773.06</v>
      </c>
      <c r="G1411" s="7" t="s">
        <v>64</v>
      </c>
      <c r="H1411" s="7" t="s">
        <v>64</v>
      </c>
      <c r="I1411" s="7" t="s">
        <v>2757</v>
      </c>
    </row>
    <row r="1412" spans="1:9" ht="14.25" customHeight="1" x14ac:dyDescent="0.3">
      <c r="A1412" s="7" t="s">
        <v>2317</v>
      </c>
      <c r="B1412" s="7">
        <v>1965</v>
      </c>
      <c r="C1412" s="7" t="s">
        <v>203</v>
      </c>
      <c r="D1412" s="7">
        <v>3</v>
      </c>
      <c r="E1412" s="7">
        <v>0</v>
      </c>
      <c r="F1412" s="7">
        <v>11830.61</v>
      </c>
      <c r="G1412" s="7" t="s">
        <v>64</v>
      </c>
      <c r="H1412" s="7" t="s">
        <v>75</v>
      </c>
      <c r="I1412" s="7" t="s">
        <v>119</v>
      </c>
    </row>
    <row r="1413" spans="1:9" ht="14.25" customHeight="1" x14ac:dyDescent="0.3">
      <c r="A1413" s="7" t="s">
        <v>2315</v>
      </c>
      <c r="B1413" s="7">
        <v>1964</v>
      </c>
      <c r="C1413" s="7" t="s">
        <v>83</v>
      </c>
      <c r="D1413" s="7">
        <v>27</v>
      </c>
      <c r="E1413" s="7">
        <v>0</v>
      </c>
      <c r="F1413" s="7">
        <v>11833.78</v>
      </c>
      <c r="G1413" s="7" t="s">
        <v>64</v>
      </c>
      <c r="H1413" s="7" t="s">
        <v>64</v>
      </c>
      <c r="I1413" s="7" t="s">
        <v>66</v>
      </c>
    </row>
    <row r="1414" spans="1:9" ht="14.25" customHeight="1" x14ac:dyDescent="0.3">
      <c r="A1414" s="7" t="s">
        <v>2312</v>
      </c>
      <c r="B1414" s="7">
        <v>1964</v>
      </c>
      <c r="C1414" s="7" t="s">
        <v>93</v>
      </c>
      <c r="D1414" s="7">
        <v>11</v>
      </c>
      <c r="E1414" s="7">
        <v>0</v>
      </c>
      <c r="F1414" s="7">
        <v>11837.16</v>
      </c>
      <c r="G1414" s="7" t="s">
        <v>64</v>
      </c>
      <c r="H1414" s="7" t="s">
        <v>64</v>
      </c>
      <c r="I1414" s="7" t="s">
        <v>241</v>
      </c>
    </row>
    <row r="1415" spans="1:9" ht="14.25" customHeight="1" x14ac:dyDescent="0.3">
      <c r="A1415" s="7" t="s">
        <v>2310</v>
      </c>
      <c r="B1415" s="7">
        <v>1965</v>
      </c>
      <c r="C1415" s="7" t="s">
        <v>93</v>
      </c>
      <c r="D1415" s="7">
        <v>25</v>
      </c>
      <c r="E1415" s="7">
        <v>0</v>
      </c>
      <c r="F1415" s="7">
        <v>11840.78</v>
      </c>
      <c r="G1415" s="7" t="s">
        <v>64</v>
      </c>
      <c r="H1415" s="7" t="s">
        <v>62</v>
      </c>
      <c r="I1415" s="7" t="s">
        <v>119</v>
      </c>
    </row>
    <row r="1416" spans="1:9" ht="14.25" customHeight="1" x14ac:dyDescent="0.3">
      <c r="A1416" s="7" t="s">
        <v>2307</v>
      </c>
      <c r="B1416" s="7">
        <v>1964</v>
      </c>
      <c r="C1416" s="7" t="s">
        <v>59</v>
      </c>
      <c r="D1416" s="7">
        <v>11</v>
      </c>
      <c r="E1416" s="7">
        <v>0</v>
      </c>
      <c r="F1416" s="7">
        <v>11842.44</v>
      </c>
      <c r="G1416" s="7" t="s">
        <v>64</v>
      </c>
      <c r="H1416" s="7" t="s">
        <v>62</v>
      </c>
      <c r="I1416" s="7" t="s">
        <v>241</v>
      </c>
    </row>
    <row r="1417" spans="1:9" ht="14.25" customHeight="1" x14ac:dyDescent="0.3">
      <c r="A1417" s="7" t="s">
        <v>2305</v>
      </c>
      <c r="B1417" s="7">
        <v>1965</v>
      </c>
      <c r="C1417" s="7" t="s">
        <v>72</v>
      </c>
      <c r="D1417" s="7">
        <v>10</v>
      </c>
      <c r="E1417" s="7">
        <v>0</v>
      </c>
      <c r="F1417" s="7">
        <v>11842.62</v>
      </c>
      <c r="G1417" s="7" t="s">
        <v>64</v>
      </c>
      <c r="H1417" s="7" t="s">
        <v>64</v>
      </c>
      <c r="I1417" s="7" t="s">
        <v>119</v>
      </c>
    </row>
    <row r="1418" spans="1:9" ht="14.25" customHeight="1" x14ac:dyDescent="0.3">
      <c r="A1418" s="7" t="s">
        <v>2302</v>
      </c>
      <c r="B1418" s="7">
        <v>1964</v>
      </c>
      <c r="C1418" s="7" t="s">
        <v>83</v>
      </c>
      <c r="D1418" s="7">
        <v>27</v>
      </c>
      <c r="E1418" s="7">
        <v>0</v>
      </c>
      <c r="F1418" s="7">
        <v>11848.14</v>
      </c>
      <c r="G1418" s="7" t="s">
        <v>64</v>
      </c>
      <c r="H1418" s="7" t="s">
        <v>62</v>
      </c>
      <c r="I1418" s="7" t="s">
        <v>241</v>
      </c>
    </row>
    <row r="1419" spans="1:9" ht="14.25" customHeight="1" x14ac:dyDescent="0.3">
      <c r="A1419" s="7" t="s">
        <v>2300</v>
      </c>
      <c r="B1419" s="7">
        <v>1964</v>
      </c>
      <c r="C1419" s="7" t="s">
        <v>93</v>
      </c>
      <c r="D1419" s="7">
        <v>29</v>
      </c>
      <c r="E1419" s="7">
        <v>0</v>
      </c>
      <c r="F1419" s="7">
        <v>11856.41</v>
      </c>
      <c r="G1419" s="7" t="s">
        <v>64</v>
      </c>
      <c r="H1419" s="7" t="s">
        <v>62</v>
      </c>
      <c r="I1419" s="7" t="s">
        <v>66</v>
      </c>
    </row>
    <row r="1420" spans="1:9" ht="14.25" customHeight="1" x14ac:dyDescent="0.3">
      <c r="A1420" s="7" t="s">
        <v>2298</v>
      </c>
      <c r="B1420" s="7">
        <v>1974</v>
      </c>
      <c r="C1420" s="7" t="s">
        <v>59</v>
      </c>
      <c r="D1420" s="7">
        <v>7</v>
      </c>
      <c r="E1420" s="7">
        <v>0</v>
      </c>
      <c r="F1420" s="7">
        <v>11858.56</v>
      </c>
      <c r="G1420" s="7" t="s">
        <v>64</v>
      </c>
      <c r="H1420" s="7" t="s">
        <v>64</v>
      </c>
      <c r="I1420" s="7" t="s">
        <v>241</v>
      </c>
    </row>
    <row r="1421" spans="1:9" ht="14.25" customHeight="1" x14ac:dyDescent="0.3">
      <c r="A1421" s="7" t="s">
        <v>2295</v>
      </c>
      <c r="B1421" s="7">
        <v>1967</v>
      </c>
      <c r="C1421" s="7" t="s">
        <v>195</v>
      </c>
      <c r="D1421" s="7">
        <v>24</v>
      </c>
      <c r="E1421" s="7">
        <v>1</v>
      </c>
      <c r="F1421" s="7">
        <v>11879.1</v>
      </c>
      <c r="G1421" s="7" t="s">
        <v>64</v>
      </c>
      <c r="H1421" s="7" t="s">
        <v>64</v>
      </c>
      <c r="I1421" s="7" t="s">
        <v>1280</v>
      </c>
    </row>
    <row r="1422" spans="1:9" ht="14.25" customHeight="1" x14ac:dyDescent="0.3">
      <c r="A1422" s="7" t="s">
        <v>2293</v>
      </c>
      <c r="B1422" s="7">
        <v>1967</v>
      </c>
      <c r="C1422" s="7" t="s">
        <v>59</v>
      </c>
      <c r="D1422" s="7">
        <v>14</v>
      </c>
      <c r="E1422" s="7">
        <v>2</v>
      </c>
      <c r="F1422" s="7">
        <v>11881.36</v>
      </c>
      <c r="G1422" s="7" t="s">
        <v>64</v>
      </c>
      <c r="H1422" s="7" t="s">
        <v>62</v>
      </c>
      <c r="I1422" s="7" t="s">
        <v>241</v>
      </c>
    </row>
    <row r="1423" spans="1:9" ht="14.25" customHeight="1" x14ac:dyDescent="0.3">
      <c r="A1423" s="7" t="s">
        <v>2291</v>
      </c>
      <c r="B1423" s="7">
        <v>1967</v>
      </c>
      <c r="C1423" s="7" t="s">
        <v>203</v>
      </c>
      <c r="D1423" s="7">
        <v>29</v>
      </c>
      <c r="E1423" s="7">
        <v>2</v>
      </c>
      <c r="F1423" s="7">
        <v>11881.97</v>
      </c>
      <c r="G1423" s="7" t="s">
        <v>64</v>
      </c>
      <c r="H1423" s="7" t="s">
        <v>75</v>
      </c>
      <c r="I1423" s="7" t="s">
        <v>66</v>
      </c>
    </row>
    <row r="1424" spans="1:9" ht="14.25" customHeight="1" x14ac:dyDescent="0.3">
      <c r="A1424" s="7" t="s">
        <v>2289</v>
      </c>
      <c r="B1424" s="7">
        <v>2004</v>
      </c>
      <c r="C1424" s="7" t="s">
        <v>83</v>
      </c>
      <c r="D1424" s="7">
        <v>2</v>
      </c>
      <c r="E1424" s="7">
        <v>2</v>
      </c>
      <c r="F1424" s="7">
        <v>11884.05</v>
      </c>
      <c r="G1424" s="7" t="s">
        <v>64</v>
      </c>
      <c r="H1424" s="7" t="s">
        <v>64</v>
      </c>
      <c r="I1424" s="7" t="s">
        <v>66</v>
      </c>
    </row>
    <row r="1425" spans="1:9" ht="14.25" customHeight="1" x14ac:dyDescent="0.3">
      <c r="A1425" s="7" t="s">
        <v>2286</v>
      </c>
      <c r="B1425" s="7">
        <v>1964</v>
      </c>
      <c r="C1425" s="7" t="s">
        <v>72</v>
      </c>
      <c r="D1425" s="7">
        <v>19</v>
      </c>
      <c r="E1425" s="7">
        <v>0</v>
      </c>
      <c r="F1425" s="7">
        <v>11918.2</v>
      </c>
      <c r="G1425" s="7" t="s">
        <v>64</v>
      </c>
      <c r="H1425" s="7" t="s">
        <v>75</v>
      </c>
      <c r="I1425" s="7" t="s">
        <v>1525</v>
      </c>
    </row>
    <row r="1426" spans="1:9" ht="14.25" customHeight="1" x14ac:dyDescent="0.3">
      <c r="A1426" s="7" t="s">
        <v>2284</v>
      </c>
      <c r="B1426" s="7">
        <v>1964</v>
      </c>
      <c r="C1426" s="7" t="s">
        <v>168</v>
      </c>
      <c r="D1426" s="7">
        <v>20</v>
      </c>
      <c r="E1426" s="7">
        <v>0</v>
      </c>
      <c r="F1426" s="7">
        <v>11931.13</v>
      </c>
      <c r="G1426" s="7" t="s">
        <v>64</v>
      </c>
      <c r="H1426" s="7" t="s">
        <v>75</v>
      </c>
      <c r="I1426" s="7" t="s">
        <v>972</v>
      </c>
    </row>
    <row r="1427" spans="1:9" ht="14.25" customHeight="1" x14ac:dyDescent="0.3">
      <c r="A1427" s="7" t="s">
        <v>2282</v>
      </c>
      <c r="B1427" s="7">
        <v>1964</v>
      </c>
      <c r="C1427" s="7" t="s">
        <v>195</v>
      </c>
      <c r="D1427" s="7">
        <v>2</v>
      </c>
      <c r="E1427" s="7">
        <v>0</v>
      </c>
      <c r="F1427" s="7">
        <v>11938.26</v>
      </c>
      <c r="G1427" s="7" t="s">
        <v>64</v>
      </c>
      <c r="H1427" s="7" t="s">
        <v>64</v>
      </c>
      <c r="I1427" s="7" t="s">
        <v>972</v>
      </c>
    </row>
    <row r="1428" spans="1:9" ht="14.25" customHeight="1" x14ac:dyDescent="0.3">
      <c r="A1428" s="7" t="s">
        <v>2280</v>
      </c>
      <c r="B1428" s="7">
        <v>1991</v>
      </c>
      <c r="C1428" s="7" t="s">
        <v>203</v>
      </c>
      <c r="D1428" s="7">
        <v>19</v>
      </c>
      <c r="E1428" s="7">
        <v>3</v>
      </c>
      <c r="F1428" s="7">
        <v>11941.83</v>
      </c>
      <c r="G1428" s="7" t="s">
        <v>64</v>
      </c>
      <c r="H1428" s="7" t="s">
        <v>75</v>
      </c>
      <c r="I1428" s="7" t="s">
        <v>1285</v>
      </c>
    </row>
    <row r="1429" spans="1:9" ht="14.25" customHeight="1" x14ac:dyDescent="0.3">
      <c r="A1429" s="7" t="s">
        <v>2277</v>
      </c>
      <c r="B1429" s="7">
        <v>1964</v>
      </c>
      <c r="C1429" s="7" t="s">
        <v>168</v>
      </c>
      <c r="D1429" s="7">
        <v>25</v>
      </c>
      <c r="E1429" s="7">
        <v>0</v>
      </c>
      <c r="F1429" s="7">
        <v>11944.59</v>
      </c>
      <c r="G1429" s="7" t="s">
        <v>64</v>
      </c>
      <c r="H1429" s="7" t="s">
        <v>62</v>
      </c>
      <c r="I1429" s="7" t="s">
        <v>979</v>
      </c>
    </row>
    <row r="1430" spans="1:9" ht="14.25" customHeight="1" x14ac:dyDescent="0.3">
      <c r="A1430" s="7" t="s">
        <v>2275</v>
      </c>
      <c r="B1430" s="7">
        <v>1965</v>
      </c>
      <c r="C1430" s="7" t="s">
        <v>72</v>
      </c>
      <c r="D1430" s="7">
        <v>1</v>
      </c>
      <c r="E1430" s="7">
        <v>1</v>
      </c>
      <c r="F1430" s="7">
        <v>11945.13</v>
      </c>
      <c r="G1430" s="7" t="s">
        <v>64</v>
      </c>
      <c r="H1430" s="7" t="s">
        <v>62</v>
      </c>
      <c r="I1430" s="7" t="s">
        <v>119</v>
      </c>
    </row>
    <row r="1431" spans="1:9" ht="14.25" customHeight="1" x14ac:dyDescent="0.3">
      <c r="A1431" s="7" t="s">
        <v>2273</v>
      </c>
      <c r="B1431" s="7">
        <v>1964</v>
      </c>
      <c r="C1431" s="7" t="s">
        <v>93</v>
      </c>
      <c r="D1431" s="7">
        <v>29</v>
      </c>
      <c r="E1431" s="7">
        <v>1</v>
      </c>
      <c r="F1431" s="7">
        <v>11946.63</v>
      </c>
      <c r="G1431" s="7" t="s">
        <v>64</v>
      </c>
      <c r="H1431" s="7" t="s">
        <v>62</v>
      </c>
      <c r="I1431" s="7" t="s">
        <v>66</v>
      </c>
    </row>
    <row r="1432" spans="1:9" ht="14.25" customHeight="1" x14ac:dyDescent="0.3">
      <c r="A1432" s="7" t="s">
        <v>2271</v>
      </c>
      <c r="B1432" s="7">
        <v>1967</v>
      </c>
      <c r="C1432" s="7" t="s">
        <v>168</v>
      </c>
      <c r="D1432" s="7">
        <v>22</v>
      </c>
      <c r="E1432" s="7">
        <v>3</v>
      </c>
      <c r="F1432" s="7">
        <v>11987.17</v>
      </c>
      <c r="G1432" s="7" t="s">
        <v>64</v>
      </c>
      <c r="H1432" s="7" t="s">
        <v>64</v>
      </c>
      <c r="I1432" s="7" t="s">
        <v>66</v>
      </c>
    </row>
    <row r="1433" spans="1:9" ht="14.25" customHeight="1" x14ac:dyDescent="0.3">
      <c r="A1433" s="7" t="s">
        <v>2269</v>
      </c>
      <c r="B1433" s="7">
        <v>1983</v>
      </c>
      <c r="C1433" s="7" t="s">
        <v>59</v>
      </c>
      <c r="D1433" s="7">
        <v>4</v>
      </c>
      <c r="E1433" s="7">
        <v>3</v>
      </c>
      <c r="F1433" s="7">
        <v>11987.68</v>
      </c>
      <c r="G1433" s="7" t="s">
        <v>64</v>
      </c>
      <c r="H1433" s="7" t="s">
        <v>62</v>
      </c>
      <c r="I1433" s="7" t="s">
        <v>2757</v>
      </c>
    </row>
    <row r="1434" spans="1:9" ht="14.25" customHeight="1" x14ac:dyDescent="0.3">
      <c r="A1434" s="7" t="s">
        <v>2266</v>
      </c>
      <c r="B1434" s="7">
        <v>1993</v>
      </c>
      <c r="C1434" s="7" t="s">
        <v>168</v>
      </c>
      <c r="D1434" s="7">
        <v>12</v>
      </c>
      <c r="E1434" s="7">
        <v>0</v>
      </c>
      <c r="F1434" s="7">
        <v>11994.89</v>
      </c>
      <c r="G1434" s="7" t="s">
        <v>64</v>
      </c>
      <c r="H1434" s="7" t="s">
        <v>62</v>
      </c>
      <c r="I1434" s="7" t="s">
        <v>119</v>
      </c>
    </row>
    <row r="1435" spans="1:9" ht="14.25" customHeight="1" x14ac:dyDescent="0.3">
      <c r="A1435" s="7" t="s">
        <v>2264</v>
      </c>
      <c r="B1435" s="7">
        <v>1982</v>
      </c>
      <c r="C1435" s="7" t="s">
        <v>203</v>
      </c>
      <c r="D1435" s="7">
        <v>17</v>
      </c>
      <c r="E1435" s="7">
        <v>3</v>
      </c>
      <c r="F1435" s="7">
        <v>12001.29</v>
      </c>
      <c r="G1435" s="7" t="s">
        <v>64</v>
      </c>
      <c r="H1435" s="7" t="s">
        <v>64</v>
      </c>
      <c r="I1435" s="7" t="s">
        <v>1525</v>
      </c>
    </row>
    <row r="1436" spans="1:9" ht="14.25" customHeight="1" x14ac:dyDescent="0.3">
      <c r="A1436" s="7" t="s">
        <v>2262</v>
      </c>
      <c r="B1436" s="7">
        <v>1965</v>
      </c>
      <c r="C1436" s="7" t="s">
        <v>83</v>
      </c>
      <c r="D1436" s="7">
        <v>9</v>
      </c>
      <c r="E1436" s="7">
        <v>0</v>
      </c>
      <c r="F1436" s="7">
        <v>12029.29</v>
      </c>
      <c r="G1436" s="7" t="s">
        <v>64</v>
      </c>
      <c r="H1436" s="7" t="s">
        <v>62</v>
      </c>
      <c r="I1436" s="7" t="s">
        <v>1280</v>
      </c>
    </row>
    <row r="1437" spans="1:9" ht="14.25" customHeight="1" x14ac:dyDescent="0.3">
      <c r="A1437" s="7" t="s">
        <v>2260</v>
      </c>
      <c r="B1437" s="7">
        <v>1965</v>
      </c>
      <c r="C1437" s="7" t="s">
        <v>203</v>
      </c>
      <c r="D1437" s="7">
        <v>29</v>
      </c>
      <c r="E1437" s="7">
        <v>1</v>
      </c>
      <c r="F1437" s="7">
        <v>12032.33</v>
      </c>
      <c r="G1437" s="7" t="s">
        <v>64</v>
      </c>
      <c r="H1437" s="7" t="s">
        <v>75</v>
      </c>
      <c r="I1437" s="7" t="s">
        <v>241</v>
      </c>
    </row>
    <row r="1438" spans="1:9" ht="14.25" customHeight="1" x14ac:dyDescent="0.3">
      <c r="A1438" s="7" t="s">
        <v>2258</v>
      </c>
      <c r="B1438" s="7">
        <v>1979</v>
      </c>
      <c r="C1438" s="7" t="s">
        <v>203</v>
      </c>
      <c r="D1438" s="7">
        <v>16</v>
      </c>
      <c r="E1438" s="7">
        <v>2</v>
      </c>
      <c r="F1438" s="7">
        <v>12035.18</v>
      </c>
      <c r="G1438" s="7" t="s">
        <v>64</v>
      </c>
      <c r="H1438" s="7" t="s">
        <v>64</v>
      </c>
      <c r="I1438" s="7" t="s">
        <v>1525</v>
      </c>
    </row>
    <row r="1439" spans="1:9" ht="14.25" customHeight="1" x14ac:dyDescent="0.3">
      <c r="A1439" s="7" t="s">
        <v>2256</v>
      </c>
      <c r="B1439" s="7">
        <v>1966</v>
      </c>
      <c r="C1439" s="7" t="s">
        <v>72</v>
      </c>
      <c r="D1439" s="7">
        <v>24</v>
      </c>
      <c r="E1439" s="7">
        <v>1</v>
      </c>
      <c r="F1439" s="7">
        <v>12044.34</v>
      </c>
      <c r="G1439" s="7" t="s">
        <v>64</v>
      </c>
      <c r="H1439" s="7" t="s">
        <v>75</v>
      </c>
      <c r="I1439" s="7" t="s">
        <v>119</v>
      </c>
    </row>
    <row r="1440" spans="1:9" ht="14.25" customHeight="1" x14ac:dyDescent="0.3">
      <c r="A1440" s="7" t="s">
        <v>2253</v>
      </c>
      <c r="B1440" s="7">
        <v>1986</v>
      </c>
      <c r="C1440" s="7" t="s">
        <v>93</v>
      </c>
      <c r="D1440" s="7">
        <v>7</v>
      </c>
      <c r="E1440" s="7">
        <v>3</v>
      </c>
      <c r="F1440" s="7">
        <v>12048.13</v>
      </c>
      <c r="G1440" s="7" t="s">
        <v>64</v>
      </c>
      <c r="H1440" s="7" t="s">
        <v>62</v>
      </c>
      <c r="I1440" s="7" t="s">
        <v>2757</v>
      </c>
    </row>
    <row r="1441" spans="1:9" ht="14.25" customHeight="1" x14ac:dyDescent="0.3">
      <c r="A1441" s="7" t="s">
        <v>2251</v>
      </c>
      <c r="B1441" s="7">
        <v>1984</v>
      </c>
      <c r="C1441" s="7" t="s">
        <v>93</v>
      </c>
      <c r="D1441" s="7">
        <v>2</v>
      </c>
      <c r="E1441" s="7">
        <v>3</v>
      </c>
      <c r="F1441" s="7">
        <v>12091.34</v>
      </c>
      <c r="G1441" s="7" t="s">
        <v>64</v>
      </c>
      <c r="H1441" s="7" t="s">
        <v>62</v>
      </c>
      <c r="I1441" s="7" t="s">
        <v>3267</v>
      </c>
    </row>
    <row r="1442" spans="1:9" ht="14.25" customHeight="1" x14ac:dyDescent="0.3">
      <c r="A1442" s="7" t="s">
        <v>2249</v>
      </c>
      <c r="B1442" s="7">
        <v>1968</v>
      </c>
      <c r="C1442" s="7" t="s">
        <v>83</v>
      </c>
      <c r="D1442" s="7">
        <v>21</v>
      </c>
      <c r="E1442" s="7">
        <v>3</v>
      </c>
      <c r="F1442" s="7">
        <v>12094.48</v>
      </c>
      <c r="G1442" s="7" t="s">
        <v>64</v>
      </c>
      <c r="H1442" s="7" t="s">
        <v>64</v>
      </c>
      <c r="I1442" s="7" t="s">
        <v>241</v>
      </c>
    </row>
    <row r="1443" spans="1:9" ht="14.25" customHeight="1" x14ac:dyDescent="0.3">
      <c r="A1443" s="7" t="s">
        <v>2247</v>
      </c>
      <c r="B1443" s="7">
        <v>1968</v>
      </c>
      <c r="C1443" s="7" t="s">
        <v>168</v>
      </c>
      <c r="D1443" s="7">
        <v>9</v>
      </c>
      <c r="E1443" s="7">
        <v>2</v>
      </c>
      <c r="F1443" s="7">
        <v>12096.65</v>
      </c>
      <c r="G1443" s="7" t="s">
        <v>64</v>
      </c>
      <c r="H1443" s="7" t="s">
        <v>75</v>
      </c>
      <c r="I1443" s="7" t="s">
        <v>1280</v>
      </c>
    </row>
    <row r="1444" spans="1:9" ht="14.25" customHeight="1" x14ac:dyDescent="0.3">
      <c r="A1444" s="7" t="s">
        <v>2245</v>
      </c>
      <c r="B1444" s="7">
        <v>1968</v>
      </c>
      <c r="C1444" s="7" t="s">
        <v>203</v>
      </c>
      <c r="D1444" s="7">
        <v>25</v>
      </c>
      <c r="E1444" s="7">
        <v>3</v>
      </c>
      <c r="F1444" s="7">
        <v>12105.32</v>
      </c>
      <c r="G1444" s="7" t="s">
        <v>64</v>
      </c>
      <c r="H1444" s="7" t="s">
        <v>64</v>
      </c>
      <c r="I1444" s="7" t="s">
        <v>241</v>
      </c>
    </row>
    <row r="1445" spans="1:9" ht="14.25" customHeight="1" x14ac:dyDescent="0.3">
      <c r="A1445" s="7" t="s">
        <v>2242</v>
      </c>
      <c r="B1445" s="7">
        <v>1963</v>
      </c>
      <c r="C1445" s="7" t="s">
        <v>59</v>
      </c>
      <c r="D1445" s="7">
        <v>20</v>
      </c>
      <c r="E1445" s="7">
        <v>0</v>
      </c>
      <c r="F1445" s="7">
        <v>12124.99</v>
      </c>
      <c r="G1445" s="7" t="s">
        <v>64</v>
      </c>
      <c r="H1445" s="7" t="s">
        <v>75</v>
      </c>
      <c r="I1445" s="7" t="s">
        <v>119</v>
      </c>
    </row>
    <row r="1446" spans="1:9" ht="14.25" customHeight="1" x14ac:dyDescent="0.3">
      <c r="A1446" s="7" t="s">
        <v>2240</v>
      </c>
      <c r="B1446" s="7">
        <v>1963</v>
      </c>
      <c r="C1446" s="7" t="s">
        <v>83</v>
      </c>
      <c r="D1446" s="7">
        <v>4</v>
      </c>
      <c r="E1446" s="7">
        <v>0</v>
      </c>
      <c r="F1446" s="7">
        <v>12129.61</v>
      </c>
      <c r="G1446" s="7" t="s">
        <v>64</v>
      </c>
      <c r="H1446" s="7" t="s">
        <v>75</v>
      </c>
      <c r="I1446" s="7" t="s">
        <v>119</v>
      </c>
    </row>
    <row r="1447" spans="1:9" ht="14.25" customHeight="1" x14ac:dyDescent="0.3">
      <c r="A1447" s="7" t="s">
        <v>2238</v>
      </c>
      <c r="B1447" s="7">
        <v>1991</v>
      </c>
      <c r="C1447" s="7" t="s">
        <v>72</v>
      </c>
      <c r="D1447" s="7">
        <v>6</v>
      </c>
      <c r="E1447" s="7">
        <v>3</v>
      </c>
      <c r="F1447" s="7">
        <v>12130.8</v>
      </c>
      <c r="G1447" s="7" t="s">
        <v>64</v>
      </c>
      <c r="H1447" s="7" t="s">
        <v>64</v>
      </c>
      <c r="I1447" s="7" t="s">
        <v>2757</v>
      </c>
    </row>
    <row r="1448" spans="1:9" ht="14.25" customHeight="1" x14ac:dyDescent="0.3">
      <c r="A1448" s="7" t="s">
        <v>2236</v>
      </c>
      <c r="B1448" s="7">
        <v>1974</v>
      </c>
      <c r="C1448" s="7" t="s">
        <v>93</v>
      </c>
      <c r="D1448" s="7">
        <v>16</v>
      </c>
      <c r="E1448" s="7">
        <v>0</v>
      </c>
      <c r="F1448" s="7">
        <v>12137.6</v>
      </c>
      <c r="G1448" s="7" t="s">
        <v>64</v>
      </c>
      <c r="H1448" s="7" t="s">
        <v>64</v>
      </c>
      <c r="I1448" s="7" t="s">
        <v>119</v>
      </c>
    </row>
    <row r="1449" spans="1:9" ht="14.25" customHeight="1" x14ac:dyDescent="0.3">
      <c r="A1449" s="7" t="s">
        <v>2234</v>
      </c>
      <c r="B1449" s="7">
        <v>1962</v>
      </c>
      <c r="C1449" s="7" t="s">
        <v>72</v>
      </c>
      <c r="D1449" s="7">
        <v>4</v>
      </c>
      <c r="E1449" s="7">
        <v>0</v>
      </c>
      <c r="F1449" s="7">
        <v>12142.58</v>
      </c>
      <c r="G1449" s="7" t="s">
        <v>64</v>
      </c>
      <c r="H1449" s="7" t="s">
        <v>62</v>
      </c>
      <c r="I1449" s="7" t="s">
        <v>66</v>
      </c>
    </row>
    <row r="1450" spans="1:9" ht="14.25" customHeight="1" x14ac:dyDescent="0.3">
      <c r="A1450" s="7" t="s">
        <v>2232</v>
      </c>
      <c r="B1450" s="7">
        <v>1962</v>
      </c>
      <c r="C1450" s="7" t="s">
        <v>93</v>
      </c>
      <c r="D1450" s="7">
        <v>15</v>
      </c>
      <c r="E1450" s="7">
        <v>0</v>
      </c>
      <c r="F1450" s="7">
        <v>12146.97</v>
      </c>
      <c r="G1450" s="7" t="s">
        <v>64</v>
      </c>
      <c r="H1450" s="7" t="s">
        <v>64</v>
      </c>
      <c r="I1450" s="7" t="s">
        <v>241</v>
      </c>
    </row>
    <row r="1451" spans="1:9" ht="14.25" customHeight="1" x14ac:dyDescent="0.3">
      <c r="A1451" s="7" t="s">
        <v>2229</v>
      </c>
      <c r="B1451" s="7">
        <v>1987</v>
      </c>
      <c r="C1451" s="7" t="s">
        <v>203</v>
      </c>
      <c r="D1451" s="7">
        <v>5</v>
      </c>
      <c r="E1451" s="7">
        <v>3</v>
      </c>
      <c r="F1451" s="7">
        <v>12148.2</v>
      </c>
      <c r="G1451" s="7" t="s">
        <v>64</v>
      </c>
      <c r="H1451" s="7" t="s">
        <v>64</v>
      </c>
      <c r="I1451" s="7" t="s">
        <v>119</v>
      </c>
    </row>
    <row r="1452" spans="1:9" ht="14.25" customHeight="1" x14ac:dyDescent="0.3">
      <c r="A1452" s="7" t="s">
        <v>2227</v>
      </c>
      <c r="B1452" s="7">
        <v>1991</v>
      </c>
      <c r="C1452" s="7" t="s">
        <v>195</v>
      </c>
      <c r="D1452" s="7">
        <v>29</v>
      </c>
      <c r="E1452" s="7">
        <v>3</v>
      </c>
      <c r="F1452" s="7">
        <v>12198.64</v>
      </c>
      <c r="G1452" s="7" t="s">
        <v>64</v>
      </c>
      <c r="H1452" s="7" t="s">
        <v>64</v>
      </c>
      <c r="I1452" s="7" t="s">
        <v>2757</v>
      </c>
    </row>
    <row r="1453" spans="1:9" ht="14.25" customHeight="1" x14ac:dyDescent="0.3">
      <c r="A1453" s="7" t="s">
        <v>2225</v>
      </c>
      <c r="B1453" s="7">
        <v>1977</v>
      </c>
      <c r="C1453" s="7" t="s">
        <v>195</v>
      </c>
      <c r="D1453" s="7">
        <v>14</v>
      </c>
      <c r="E1453" s="7">
        <v>2</v>
      </c>
      <c r="F1453" s="7">
        <v>12218.7</v>
      </c>
      <c r="G1453" s="7" t="s">
        <v>64</v>
      </c>
      <c r="H1453" s="7" t="s">
        <v>75</v>
      </c>
      <c r="I1453" s="7" t="s">
        <v>119</v>
      </c>
    </row>
    <row r="1454" spans="1:9" ht="14.25" customHeight="1" x14ac:dyDescent="0.3">
      <c r="A1454" s="7" t="s">
        <v>2223</v>
      </c>
      <c r="B1454" s="7">
        <v>1964</v>
      </c>
      <c r="C1454" s="7" t="s">
        <v>59</v>
      </c>
      <c r="D1454" s="7">
        <v>20</v>
      </c>
      <c r="E1454" s="7">
        <v>0</v>
      </c>
      <c r="F1454" s="7">
        <v>12222.9</v>
      </c>
      <c r="G1454" s="7" t="s">
        <v>64</v>
      </c>
      <c r="H1454" s="7" t="s">
        <v>62</v>
      </c>
      <c r="I1454" s="7" t="s">
        <v>119</v>
      </c>
    </row>
    <row r="1455" spans="1:9" ht="14.25" customHeight="1" x14ac:dyDescent="0.3">
      <c r="A1455" s="7" t="s">
        <v>2221</v>
      </c>
      <c r="B1455" s="7">
        <v>1964</v>
      </c>
      <c r="C1455" s="7" t="s">
        <v>59</v>
      </c>
      <c r="D1455" s="7">
        <v>2</v>
      </c>
      <c r="E1455" s="7">
        <v>0</v>
      </c>
      <c r="F1455" s="7">
        <v>12224.35</v>
      </c>
      <c r="G1455" s="7" t="s">
        <v>64</v>
      </c>
      <c r="H1455" s="7" t="s">
        <v>75</v>
      </c>
      <c r="I1455" s="7" t="s">
        <v>119</v>
      </c>
    </row>
    <row r="1456" spans="1:9" ht="14.25" customHeight="1" x14ac:dyDescent="0.3">
      <c r="A1456" s="7" t="s">
        <v>2218</v>
      </c>
      <c r="B1456" s="7">
        <v>1964</v>
      </c>
      <c r="C1456" s="7" t="s">
        <v>83</v>
      </c>
      <c r="D1456" s="7">
        <v>24</v>
      </c>
      <c r="E1456" s="7">
        <v>0</v>
      </c>
      <c r="F1456" s="7">
        <v>12231.61</v>
      </c>
      <c r="G1456" s="7" t="s">
        <v>64</v>
      </c>
      <c r="H1456" s="7" t="s">
        <v>64</v>
      </c>
      <c r="I1456" s="7" t="s">
        <v>119</v>
      </c>
    </row>
    <row r="1457" spans="1:9" ht="14.25" customHeight="1" x14ac:dyDescent="0.3">
      <c r="A1457" s="7" t="s">
        <v>2216</v>
      </c>
      <c r="B1457" s="7">
        <v>1963</v>
      </c>
      <c r="C1457" s="7" t="s">
        <v>59</v>
      </c>
      <c r="D1457" s="7">
        <v>19</v>
      </c>
      <c r="E1457" s="7">
        <v>0</v>
      </c>
      <c r="F1457" s="7">
        <v>12233.83</v>
      </c>
      <c r="G1457" s="7" t="s">
        <v>64</v>
      </c>
      <c r="H1457" s="7" t="s">
        <v>75</v>
      </c>
      <c r="I1457" s="7" t="s">
        <v>241</v>
      </c>
    </row>
    <row r="1458" spans="1:9" ht="14.25" customHeight="1" x14ac:dyDescent="0.3">
      <c r="A1458" s="7" t="s">
        <v>2214</v>
      </c>
      <c r="B1458" s="7">
        <v>1964</v>
      </c>
      <c r="C1458" s="7" t="s">
        <v>203</v>
      </c>
      <c r="D1458" s="7">
        <v>15</v>
      </c>
      <c r="E1458" s="7">
        <v>0</v>
      </c>
      <c r="F1458" s="7">
        <v>12235.84</v>
      </c>
      <c r="G1458" s="7" t="s">
        <v>64</v>
      </c>
      <c r="H1458" s="7" t="s">
        <v>64</v>
      </c>
      <c r="I1458" s="7" t="s">
        <v>119</v>
      </c>
    </row>
    <row r="1459" spans="1:9" ht="14.25" customHeight="1" x14ac:dyDescent="0.3">
      <c r="A1459" s="7" t="s">
        <v>2212</v>
      </c>
      <c r="B1459" s="7">
        <v>1966</v>
      </c>
      <c r="C1459" s="7" t="s">
        <v>59</v>
      </c>
      <c r="D1459" s="7">
        <v>29</v>
      </c>
      <c r="E1459" s="7">
        <v>0</v>
      </c>
      <c r="F1459" s="7">
        <v>12237.73</v>
      </c>
      <c r="G1459" s="7" t="s">
        <v>64</v>
      </c>
      <c r="H1459" s="7" t="s">
        <v>64</v>
      </c>
      <c r="I1459" s="7" t="s">
        <v>119</v>
      </c>
    </row>
    <row r="1460" spans="1:9" ht="14.25" customHeight="1" x14ac:dyDescent="0.3">
      <c r="A1460" s="7" t="s">
        <v>2210</v>
      </c>
      <c r="B1460" s="7">
        <v>1963</v>
      </c>
      <c r="C1460" s="7" t="s">
        <v>59</v>
      </c>
      <c r="D1460" s="7">
        <v>17</v>
      </c>
      <c r="E1460" s="7">
        <v>0</v>
      </c>
      <c r="F1460" s="7">
        <v>12244.53</v>
      </c>
      <c r="G1460" s="7" t="s">
        <v>64</v>
      </c>
      <c r="H1460" s="7" t="s">
        <v>75</v>
      </c>
      <c r="I1460" s="7" t="s">
        <v>66</v>
      </c>
    </row>
    <row r="1461" spans="1:9" ht="14.25" customHeight="1" x14ac:dyDescent="0.3">
      <c r="A1461" s="7" t="s">
        <v>2208</v>
      </c>
      <c r="B1461" s="7">
        <v>1974</v>
      </c>
      <c r="C1461" s="7" t="s">
        <v>83</v>
      </c>
      <c r="D1461" s="7">
        <v>23</v>
      </c>
      <c r="E1461" s="7">
        <v>0</v>
      </c>
      <c r="F1461" s="7">
        <v>12245.17</v>
      </c>
      <c r="G1461" s="7" t="s">
        <v>64</v>
      </c>
      <c r="H1461" s="7" t="s">
        <v>75</v>
      </c>
      <c r="I1461" s="7" t="s">
        <v>119</v>
      </c>
    </row>
    <row r="1462" spans="1:9" ht="14.25" customHeight="1" x14ac:dyDescent="0.3">
      <c r="A1462" s="7" t="s">
        <v>2205</v>
      </c>
      <c r="B1462" s="7">
        <v>1989</v>
      </c>
      <c r="C1462" s="7" t="s">
        <v>72</v>
      </c>
      <c r="D1462" s="7">
        <v>23</v>
      </c>
      <c r="E1462" s="7">
        <v>3</v>
      </c>
      <c r="F1462" s="7">
        <v>12254.44</v>
      </c>
      <c r="G1462" s="7" t="s">
        <v>64</v>
      </c>
      <c r="H1462" s="7" t="s">
        <v>64</v>
      </c>
      <c r="I1462" s="7" t="s">
        <v>2757</v>
      </c>
    </row>
    <row r="1463" spans="1:9" ht="14.25" customHeight="1" x14ac:dyDescent="0.3">
      <c r="A1463" s="7" t="s">
        <v>2203</v>
      </c>
      <c r="B1463" s="7">
        <v>1986</v>
      </c>
      <c r="C1463" s="7" t="s">
        <v>195</v>
      </c>
      <c r="D1463" s="7">
        <v>13</v>
      </c>
      <c r="E1463" s="7">
        <v>3</v>
      </c>
      <c r="F1463" s="7">
        <v>12255.04</v>
      </c>
      <c r="G1463" s="7" t="s">
        <v>64</v>
      </c>
      <c r="H1463" s="7" t="s">
        <v>62</v>
      </c>
      <c r="I1463" s="7" t="s">
        <v>2757</v>
      </c>
    </row>
    <row r="1464" spans="1:9" ht="14.25" customHeight="1" x14ac:dyDescent="0.3">
      <c r="A1464" s="7" t="s">
        <v>2201</v>
      </c>
      <c r="B1464" s="7">
        <v>1966</v>
      </c>
      <c r="C1464" s="7" t="s">
        <v>168</v>
      </c>
      <c r="D1464" s="7">
        <v>6</v>
      </c>
      <c r="E1464" s="7">
        <v>2</v>
      </c>
      <c r="F1464" s="7">
        <v>12265.51</v>
      </c>
      <c r="G1464" s="7" t="s">
        <v>64</v>
      </c>
      <c r="H1464" s="7" t="s">
        <v>64</v>
      </c>
      <c r="I1464" s="7" t="s">
        <v>66</v>
      </c>
    </row>
    <row r="1465" spans="1:9" ht="14.25" customHeight="1" x14ac:dyDescent="0.3">
      <c r="A1465" s="7" t="s">
        <v>2198</v>
      </c>
      <c r="B1465" s="7">
        <v>1967</v>
      </c>
      <c r="C1465" s="7" t="s">
        <v>168</v>
      </c>
      <c r="D1465" s="7">
        <v>30</v>
      </c>
      <c r="E1465" s="7">
        <v>2</v>
      </c>
      <c r="F1465" s="7">
        <v>12268.63</v>
      </c>
      <c r="G1465" s="7" t="s">
        <v>64</v>
      </c>
      <c r="H1465" s="7" t="s">
        <v>75</v>
      </c>
      <c r="I1465" s="7" t="s">
        <v>119</v>
      </c>
    </row>
    <row r="1466" spans="1:9" ht="14.25" customHeight="1" x14ac:dyDescent="0.3">
      <c r="A1466" s="7" t="s">
        <v>2196</v>
      </c>
      <c r="B1466" s="7">
        <v>1967</v>
      </c>
      <c r="C1466" s="7" t="s">
        <v>195</v>
      </c>
      <c r="D1466" s="7">
        <v>28</v>
      </c>
      <c r="E1466" s="7">
        <v>2</v>
      </c>
      <c r="F1466" s="7">
        <v>12269.69</v>
      </c>
      <c r="G1466" s="7" t="s">
        <v>64</v>
      </c>
      <c r="H1466" s="7" t="s">
        <v>62</v>
      </c>
      <c r="I1466" s="7" t="s">
        <v>119</v>
      </c>
    </row>
    <row r="1467" spans="1:9" ht="14.25" customHeight="1" x14ac:dyDescent="0.3">
      <c r="A1467" s="7" t="s">
        <v>2194</v>
      </c>
      <c r="B1467" s="7">
        <v>1966</v>
      </c>
      <c r="C1467" s="7" t="s">
        <v>72</v>
      </c>
      <c r="D1467" s="7">
        <v>16</v>
      </c>
      <c r="E1467" s="7">
        <v>0</v>
      </c>
      <c r="F1467" s="7">
        <v>12282.03</v>
      </c>
      <c r="G1467" s="7" t="s">
        <v>64</v>
      </c>
      <c r="H1467" s="7" t="s">
        <v>75</v>
      </c>
      <c r="I1467" s="7" t="s">
        <v>1108</v>
      </c>
    </row>
    <row r="1468" spans="1:9" ht="14.25" customHeight="1" x14ac:dyDescent="0.3">
      <c r="A1468" s="7" t="s">
        <v>2191</v>
      </c>
      <c r="B1468" s="7">
        <v>1990</v>
      </c>
      <c r="C1468" s="7" t="s">
        <v>203</v>
      </c>
      <c r="D1468" s="7">
        <v>29</v>
      </c>
      <c r="E1468" s="7">
        <v>3</v>
      </c>
      <c r="F1468" s="7">
        <v>12282.38</v>
      </c>
      <c r="G1468" s="7" t="s">
        <v>64</v>
      </c>
      <c r="H1468" s="7" t="s">
        <v>75</v>
      </c>
      <c r="I1468" s="7" t="s">
        <v>241</v>
      </c>
    </row>
    <row r="1469" spans="1:9" ht="14.25" customHeight="1" x14ac:dyDescent="0.3">
      <c r="A1469" s="7" t="s">
        <v>2189</v>
      </c>
      <c r="B1469" s="7">
        <v>1963</v>
      </c>
      <c r="C1469" s="7" t="s">
        <v>203</v>
      </c>
      <c r="D1469" s="7">
        <v>28</v>
      </c>
      <c r="E1469" s="7">
        <v>0</v>
      </c>
      <c r="F1469" s="7">
        <v>12299.59</v>
      </c>
      <c r="G1469" s="7" t="s">
        <v>64</v>
      </c>
      <c r="H1469" s="7" t="s">
        <v>75</v>
      </c>
      <c r="I1469" s="7" t="s">
        <v>1108</v>
      </c>
    </row>
    <row r="1470" spans="1:9" ht="14.25" customHeight="1" x14ac:dyDescent="0.3">
      <c r="A1470" s="7" t="s">
        <v>2187</v>
      </c>
      <c r="B1470" s="7">
        <v>1963</v>
      </c>
      <c r="C1470" s="7" t="s">
        <v>195</v>
      </c>
      <c r="D1470" s="7">
        <v>29</v>
      </c>
      <c r="E1470" s="7">
        <v>0</v>
      </c>
      <c r="F1470" s="7">
        <v>12323.94</v>
      </c>
      <c r="G1470" s="7" t="s">
        <v>64</v>
      </c>
      <c r="H1470" s="7" t="s">
        <v>64</v>
      </c>
      <c r="I1470" s="7" t="s">
        <v>1841</v>
      </c>
    </row>
    <row r="1471" spans="1:9" ht="14.25" customHeight="1" x14ac:dyDescent="0.3">
      <c r="A1471" s="7" t="s">
        <v>2184</v>
      </c>
      <c r="B1471" s="7">
        <v>1963</v>
      </c>
      <c r="C1471" s="7" t="s">
        <v>195</v>
      </c>
      <c r="D1471" s="7">
        <v>2</v>
      </c>
      <c r="E1471" s="7">
        <v>1</v>
      </c>
      <c r="F1471" s="7">
        <v>12333.83</v>
      </c>
      <c r="G1471" s="7" t="s">
        <v>64</v>
      </c>
      <c r="H1471" s="7" t="s">
        <v>62</v>
      </c>
      <c r="I1471" s="7" t="s">
        <v>241</v>
      </c>
    </row>
    <row r="1472" spans="1:9" ht="14.25" customHeight="1" x14ac:dyDescent="0.3">
      <c r="A1472" s="7" t="s">
        <v>2182</v>
      </c>
      <c r="B1472" s="7">
        <v>1963</v>
      </c>
      <c r="C1472" s="7" t="s">
        <v>93</v>
      </c>
      <c r="D1472" s="7">
        <v>22</v>
      </c>
      <c r="E1472" s="7">
        <v>1</v>
      </c>
      <c r="F1472" s="7">
        <v>12347.17</v>
      </c>
      <c r="G1472" s="7" t="s">
        <v>64</v>
      </c>
      <c r="H1472" s="7" t="s">
        <v>64</v>
      </c>
      <c r="I1472" s="7" t="s">
        <v>241</v>
      </c>
    </row>
    <row r="1473" spans="1:9" ht="14.25" customHeight="1" x14ac:dyDescent="0.3">
      <c r="A1473" s="7" t="s">
        <v>2179</v>
      </c>
      <c r="B1473" s="7">
        <v>1966</v>
      </c>
      <c r="C1473" s="7" t="s">
        <v>168</v>
      </c>
      <c r="D1473" s="7">
        <v>29</v>
      </c>
      <c r="E1473" s="7">
        <v>3</v>
      </c>
      <c r="F1473" s="7">
        <v>12363.55</v>
      </c>
      <c r="G1473" s="7" t="s">
        <v>64</v>
      </c>
      <c r="H1473" s="7" t="s">
        <v>64</v>
      </c>
      <c r="I1473" s="7" t="s">
        <v>241</v>
      </c>
    </row>
    <row r="1474" spans="1:9" ht="14.25" customHeight="1" x14ac:dyDescent="0.3">
      <c r="A1474" s="7" t="s">
        <v>2177</v>
      </c>
      <c r="B1474" s="7">
        <v>1962</v>
      </c>
      <c r="C1474" s="7" t="s">
        <v>93</v>
      </c>
      <c r="D1474" s="7">
        <v>26</v>
      </c>
      <c r="E1474" s="7">
        <v>0</v>
      </c>
      <c r="F1474" s="7">
        <v>12369.89</v>
      </c>
      <c r="G1474" s="7" t="s">
        <v>64</v>
      </c>
      <c r="H1474" s="7" t="s">
        <v>62</v>
      </c>
      <c r="I1474" s="7" t="s">
        <v>1280</v>
      </c>
    </row>
    <row r="1475" spans="1:9" ht="14.25" customHeight="1" x14ac:dyDescent="0.3">
      <c r="A1475" s="7" t="s">
        <v>2174</v>
      </c>
      <c r="B1475" s="7">
        <v>1989</v>
      </c>
      <c r="C1475" s="7" t="s">
        <v>168</v>
      </c>
      <c r="D1475" s="7">
        <v>29</v>
      </c>
      <c r="E1475" s="7">
        <v>0</v>
      </c>
      <c r="F1475" s="7">
        <v>12404.88</v>
      </c>
      <c r="G1475" s="7" t="s">
        <v>64</v>
      </c>
      <c r="H1475" s="7" t="s">
        <v>64</v>
      </c>
      <c r="I1475" s="7" t="s">
        <v>979</v>
      </c>
    </row>
    <row r="1476" spans="1:9" ht="14.25" customHeight="1" x14ac:dyDescent="0.3">
      <c r="A1476" s="7" t="s">
        <v>2172</v>
      </c>
      <c r="B1476" s="7">
        <v>1972</v>
      </c>
      <c r="C1476" s="7" t="s">
        <v>195</v>
      </c>
      <c r="D1476" s="7">
        <v>21</v>
      </c>
      <c r="E1476" s="7">
        <v>0</v>
      </c>
      <c r="F1476" s="7">
        <v>12407.3</v>
      </c>
      <c r="G1476" s="7" t="s">
        <v>64</v>
      </c>
      <c r="H1476" s="7" t="s">
        <v>62</v>
      </c>
      <c r="I1476" s="7" t="s">
        <v>1525</v>
      </c>
    </row>
    <row r="1477" spans="1:9" ht="14.25" customHeight="1" x14ac:dyDescent="0.3">
      <c r="A1477" s="7" t="s">
        <v>2170</v>
      </c>
      <c r="B1477" s="7">
        <v>1979</v>
      </c>
      <c r="C1477" s="7" t="s">
        <v>59</v>
      </c>
      <c r="D1477" s="7">
        <v>14</v>
      </c>
      <c r="E1477" s="7">
        <v>2</v>
      </c>
      <c r="F1477" s="7">
        <v>12408.29</v>
      </c>
      <c r="G1477" s="7" t="s">
        <v>64</v>
      </c>
      <c r="H1477" s="7" t="s">
        <v>75</v>
      </c>
      <c r="I1477" s="7" t="s">
        <v>3267</v>
      </c>
    </row>
    <row r="1478" spans="1:9" ht="14.25" customHeight="1" x14ac:dyDescent="0.3">
      <c r="A1478" s="7" t="s">
        <v>2167</v>
      </c>
      <c r="B1478" s="7">
        <v>1964</v>
      </c>
      <c r="C1478" s="7" t="s">
        <v>195</v>
      </c>
      <c r="D1478" s="7">
        <v>4</v>
      </c>
      <c r="E1478" s="7">
        <v>0</v>
      </c>
      <c r="F1478" s="7">
        <v>12430.95</v>
      </c>
      <c r="G1478" s="7" t="s">
        <v>64</v>
      </c>
      <c r="H1478" s="7" t="s">
        <v>64</v>
      </c>
      <c r="I1478" s="7" t="s">
        <v>1280</v>
      </c>
    </row>
    <row r="1479" spans="1:9" ht="14.25" customHeight="1" x14ac:dyDescent="0.3">
      <c r="A1479" s="7" t="s">
        <v>2165</v>
      </c>
      <c r="B1479" s="7">
        <v>1995</v>
      </c>
      <c r="C1479" s="7" t="s">
        <v>195</v>
      </c>
      <c r="D1479" s="7">
        <v>9</v>
      </c>
      <c r="E1479" s="7">
        <v>0</v>
      </c>
      <c r="F1479" s="7">
        <v>12452.25</v>
      </c>
      <c r="G1479" s="7" t="s">
        <v>64</v>
      </c>
      <c r="H1479" s="7" t="s">
        <v>64</v>
      </c>
      <c r="I1479" s="7" t="s">
        <v>119</v>
      </c>
    </row>
    <row r="1480" spans="1:9" ht="14.25" customHeight="1" x14ac:dyDescent="0.3">
      <c r="A1480" s="7" t="s">
        <v>2162</v>
      </c>
      <c r="B1480" s="7">
        <v>1968</v>
      </c>
      <c r="C1480" s="7" t="s">
        <v>72</v>
      </c>
      <c r="D1480" s="7">
        <v>26</v>
      </c>
      <c r="E1480" s="7">
        <v>3</v>
      </c>
      <c r="F1480" s="7">
        <v>12475.35</v>
      </c>
      <c r="G1480" s="7" t="s">
        <v>64</v>
      </c>
      <c r="H1480" s="7" t="s">
        <v>75</v>
      </c>
      <c r="I1480" s="7" t="s">
        <v>119</v>
      </c>
    </row>
    <row r="1481" spans="1:9" ht="14.25" customHeight="1" x14ac:dyDescent="0.3">
      <c r="A1481" s="7" t="s">
        <v>2160</v>
      </c>
      <c r="B1481" s="7">
        <v>1968</v>
      </c>
      <c r="C1481" s="7" t="s">
        <v>72</v>
      </c>
      <c r="D1481" s="7">
        <v>12</v>
      </c>
      <c r="E1481" s="7">
        <v>3</v>
      </c>
      <c r="F1481" s="7">
        <v>12479.71</v>
      </c>
      <c r="G1481" s="7" t="s">
        <v>64</v>
      </c>
      <c r="H1481" s="7" t="s">
        <v>64</v>
      </c>
      <c r="I1481" s="7" t="s">
        <v>119</v>
      </c>
    </row>
    <row r="1482" spans="1:9" ht="14.25" customHeight="1" x14ac:dyDescent="0.3">
      <c r="A1482" s="7" t="s">
        <v>2157</v>
      </c>
      <c r="B1482" s="7">
        <v>1967</v>
      </c>
      <c r="C1482" s="7" t="s">
        <v>93</v>
      </c>
      <c r="D1482" s="7">
        <v>1</v>
      </c>
      <c r="E1482" s="7">
        <v>3</v>
      </c>
      <c r="F1482" s="7">
        <v>12485.8</v>
      </c>
      <c r="G1482" s="7" t="s">
        <v>64</v>
      </c>
      <c r="H1482" s="7" t="s">
        <v>64</v>
      </c>
      <c r="I1482" s="7" t="s">
        <v>66</v>
      </c>
    </row>
    <row r="1483" spans="1:9" ht="14.25" customHeight="1" x14ac:dyDescent="0.3">
      <c r="A1483" s="7" t="s">
        <v>2155</v>
      </c>
      <c r="B1483" s="7">
        <v>1968</v>
      </c>
      <c r="C1483" s="7" t="s">
        <v>168</v>
      </c>
      <c r="D1483" s="7">
        <v>3</v>
      </c>
      <c r="E1483" s="7">
        <v>3</v>
      </c>
      <c r="F1483" s="7">
        <v>12495.29</v>
      </c>
      <c r="G1483" s="7" t="s">
        <v>64</v>
      </c>
      <c r="H1483" s="7" t="s">
        <v>64</v>
      </c>
      <c r="I1483" s="7" t="s">
        <v>119</v>
      </c>
    </row>
    <row r="1484" spans="1:9" ht="14.25" customHeight="1" x14ac:dyDescent="0.3">
      <c r="A1484" s="7" t="s">
        <v>2153</v>
      </c>
      <c r="B1484" s="7">
        <v>1966</v>
      </c>
      <c r="C1484" s="7" t="s">
        <v>59</v>
      </c>
      <c r="D1484" s="7">
        <v>12</v>
      </c>
      <c r="E1484" s="7">
        <v>0</v>
      </c>
      <c r="F1484" s="7">
        <v>12499.88</v>
      </c>
      <c r="G1484" s="7" t="s">
        <v>64</v>
      </c>
      <c r="H1484" s="7" t="s">
        <v>62</v>
      </c>
      <c r="I1484" s="7" t="s">
        <v>119</v>
      </c>
    </row>
    <row r="1485" spans="1:9" ht="14.25" customHeight="1" x14ac:dyDescent="0.3">
      <c r="A1485" s="7" t="s">
        <v>2150</v>
      </c>
      <c r="B1485" s="7">
        <v>1962</v>
      </c>
      <c r="C1485" s="7" t="s">
        <v>203</v>
      </c>
      <c r="D1485" s="7">
        <v>16</v>
      </c>
      <c r="E1485" s="7">
        <v>0</v>
      </c>
      <c r="F1485" s="7">
        <v>12523.6</v>
      </c>
      <c r="G1485" s="7" t="s">
        <v>64</v>
      </c>
      <c r="H1485" s="7" t="s">
        <v>64</v>
      </c>
      <c r="I1485" s="7" t="s">
        <v>119</v>
      </c>
    </row>
    <row r="1486" spans="1:9" ht="14.25" customHeight="1" x14ac:dyDescent="0.3">
      <c r="A1486" s="7" t="s">
        <v>2148</v>
      </c>
      <c r="B1486" s="7">
        <v>1961</v>
      </c>
      <c r="C1486" s="7" t="s">
        <v>72</v>
      </c>
      <c r="D1486" s="7">
        <v>28</v>
      </c>
      <c r="E1486" s="7">
        <v>0</v>
      </c>
      <c r="F1486" s="7">
        <v>12557.61</v>
      </c>
      <c r="G1486" s="7" t="s">
        <v>64</v>
      </c>
      <c r="H1486" s="7" t="s">
        <v>64</v>
      </c>
      <c r="I1486" s="7" t="s">
        <v>66</v>
      </c>
    </row>
    <row r="1487" spans="1:9" ht="14.25" customHeight="1" x14ac:dyDescent="0.3">
      <c r="A1487" s="7" t="s">
        <v>2145</v>
      </c>
      <c r="B1487" s="7">
        <v>1961</v>
      </c>
      <c r="C1487" s="7" t="s">
        <v>72</v>
      </c>
      <c r="D1487" s="7">
        <v>28</v>
      </c>
      <c r="E1487" s="7">
        <v>0</v>
      </c>
      <c r="F1487" s="7">
        <v>12574.05</v>
      </c>
      <c r="G1487" s="7" t="s">
        <v>64</v>
      </c>
      <c r="H1487" s="7" t="s">
        <v>75</v>
      </c>
      <c r="I1487" s="7" t="s">
        <v>241</v>
      </c>
    </row>
    <row r="1488" spans="1:9" ht="14.25" customHeight="1" x14ac:dyDescent="0.3">
      <c r="A1488" s="7" t="s">
        <v>2143</v>
      </c>
      <c r="B1488" s="7">
        <v>1969</v>
      </c>
      <c r="C1488" s="7" t="s">
        <v>72</v>
      </c>
      <c r="D1488" s="7">
        <v>26</v>
      </c>
      <c r="E1488" s="7">
        <v>0</v>
      </c>
      <c r="F1488" s="7">
        <v>12579.92</v>
      </c>
      <c r="G1488" s="7" t="s">
        <v>64</v>
      </c>
      <c r="H1488" s="7" t="s">
        <v>75</v>
      </c>
      <c r="I1488" s="7" t="s">
        <v>1108</v>
      </c>
    </row>
    <row r="1489" spans="1:9" ht="14.25" customHeight="1" x14ac:dyDescent="0.3">
      <c r="A1489" s="7" t="s">
        <v>2141</v>
      </c>
      <c r="B1489" s="7">
        <v>1970</v>
      </c>
      <c r="C1489" s="7" t="s">
        <v>83</v>
      </c>
      <c r="D1489" s="7">
        <v>18</v>
      </c>
      <c r="E1489" s="7">
        <v>5</v>
      </c>
      <c r="F1489" s="7">
        <v>12592.53</v>
      </c>
      <c r="G1489" s="7" t="s">
        <v>64</v>
      </c>
      <c r="H1489" s="7" t="s">
        <v>62</v>
      </c>
      <c r="I1489" s="7" t="s">
        <v>66</v>
      </c>
    </row>
    <row r="1490" spans="1:9" ht="14.25" customHeight="1" x14ac:dyDescent="0.3">
      <c r="A1490" s="7" t="s">
        <v>2138</v>
      </c>
      <c r="B1490" s="7">
        <v>1988</v>
      </c>
      <c r="C1490" s="7" t="s">
        <v>195</v>
      </c>
      <c r="D1490" s="7">
        <v>11</v>
      </c>
      <c r="E1490" s="7">
        <v>3</v>
      </c>
      <c r="F1490" s="7">
        <v>12600.46</v>
      </c>
      <c r="G1490" s="7" t="s">
        <v>64</v>
      </c>
      <c r="H1490" s="7" t="s">
        <v>75</v>
      </c>
      <c r="I1490" s="7" t="s">
        <v>1285</v>
      </c>
    </row>
    <row r="1491" spans="1:9" ht="14.25" customHeight="1" x14ac:dyDescent="0.3">
      <c r="A1491" s="7" t="s">
        <v>2136</v>
      </c>
      <c r="B1491" s="7">
        <v>1998</v>
      </c>
      <c r="C1491" s="7" t="s">
        <v>72</v>
      </c>
      <c r="D1491" s="7">
        <v>18</v>
      </c>
      <c r="E1491" s="7">
        <v>1</v>
      </c>
      <c r="F1491" s="7">
        <v>12609.89</v>
      </c>
      <c r="G1491" s="7" t="s">
        <v>64</v>
      </c>
      <c r="H1491" s="7" t="s">
        <v>64</v>
      </c>
      <c r="I1491" s="7" t="s">
        <v>119</v>
      </c>
    </row>
    <row r="1492" spans="1:9" ht="14.25" customHeight="1" x14ac:dyDescent="0.3">
      <c r="A1492" s="7" t="s">
        <v>2133</v>
      </c>
      <c r="B1492" s="7">
        <v>1963</v>
      </c>
      <c r="C1492" s="7" t="s">
        <v>195</v>
      </c>
      <c r="D1492" s="7">
        <v>19</v>
      </c>
      <c r="E1492" s="7">
        <v>0</v>
      </c>
      <c r="F1492" s="7">
        <v>12622.18</v>
      </c>
      <c r="G1492" s="7" t="s">
        <v>64</v>
      </c>
      <c r="H1492" s="7" t="s">
        <v>75</v>
      </c>
      <c r="I1492" s="7" t="s">
        <v>119</v>
      </c>
    </row>
    <row r="1493" spans="1:9" ht="14.25" customHeight="1" x14ac:dyDescent="0.3">
      <c r="A1493" s="7" t="s">
        <v>2131</v>
      </c>
      <c r="B1493" s="7">
        <v>1970</v>
      </c>
      <c r="C1493" s="7" t="s">
        <v>168</v>
      </c>
      <c r="D1493" s="7">
        <v>28</v>
      </c>
      <c r="E1493" s="7">
        <v>0</v>
      </c>
      <c r="F1493" s="7">
        <v>12624.74</v>
      </c>
      <c r="G1493" s="7" t="s">
        <v>64</v>
      </c>
      <c r="H1493" s="7" t="s">
        <v>75</v>
      </c>
      <c r="I1493" s="7" t="s">
        <v>119</v>
      </c>
    </row>
    <row r="1494" spans="1:9" ht="14.25" customHeight="1" x14ac:dyDescent="0.3">
      <c r="A1494" s="7" t="s">
        <v>2128</v>
      </c>
      <c r="B1494" s="7">
        <v>1965</v>
      </c>
      <c r="C1494" s="7" t="s">
        <v>203</v>
      </c>
      <c r="D1494" s="7">
        <v>4</v>
      </c>
      <c r="E1494" s="7">
        <v>2</v>
      </c>
      <c r="F1494" s="7">
        <v>12629.17</v>
      </c>
      <c r="G1494" s="7" t="s">
        <v>64</v>
      </c>
      <c r="H1494" s="7" t="s">
        <v>75</v>
      </c>
      <c r="I1494" s="7" t="s">
        <v>66</v>
      </c>
    </row>
    <row r="1495" spans="1:9" ht="14.25" customHeight="1" x14ac:dyDescent="0.3">
      <c r="A1495" s="7" t="s">
        <v>2126</v>
      </c>
      <c r="B1495" s="7">
        <v>1962</v>
      </c>
      <c r="C1495" s="7" t="s">
        <v>72</v>
      </c>
      <c r="D1495" s="7">
        <v>22</v>
      </c>
      <c r="E1495" s="7">
        <v>0</v>
      </c>
      <c r="F1495" s="7">
        <v>12629.9</v>
      </c>
      <c r="G1495" s="7" t="s">
        <v>64</v>
      </c>
      <c r="H1495" s="7" t="s">
        <v>64</v>
      </c>
      <c r="I1495" s="7" t="s">
        <v>66</v>
      </c>
    </row>
    <row r="1496" spans="1:9" ht="14.25" customHeight="1" x14ac:dyDescent="0.3">
      <c r="A1496" s="7" t="s">
        <v>2124</v>
      </c>
      <c r="B1496" s="7">
        <v>1962</v>
      </c>
      <c r="C1496" s="7" t="s">
        <v>59</v>
      </c>
      <c r="D1496" s="7">
        <v>22</v>
      </c>
      <c r="E1496" s="7">
        <v>0</v>
      </c>
      <c r="F1496" s="7">
        <v>12638.2</v>
      </c>
      <c r="G1496" s="7" t="s">
        <v>64</v>
      </c>
      <c r="H1496" s="7" t="s">
        <v>75</v>
      </c>
      <c r="I1496" s="7" t="s">
        <v>241</v>
      </c>
    </row>
    <row r="1497" spans="1:9" ht="14.25" customHeight="1" x14ac:dyDescent="0.3">
      <c r="A1497" s="7" t="s">
        <v>2121</v>
      </c>
      <c r="B1497" s="7">
        <v>1972</v>
      </c>
      <c r="C1497" s="7" t="s">
        <v>93</v>
      </c>
      <c r="D1497" s="7">
        <v>5</v>
      </c>
      <c r="E1497" s="7">
        <v>0</v>
      </c>
      <c r="F1497" s="7">
        <v>12640.24</v>
      </c>
      <c r="G1497" s="7" t="s">
        <v>64</v>
      </c>
      <c r="H1497" s="7" t="s">
        <v>75</v>
      </c>
      <c r="I1497" s="7" t="s">
        <v>241</v>
      </c>
    </row>
    <row r="1498" spans="1:9" ht="14.25" customHeight="1" x14ac:dyDescent="0.3">
      <c r="A1498" s="7" t="s">
        <v>2119</v>
      </c>
      <c r="B1498" s="7">
        <v>1966</v>
      </c>
      <c r="C1498" s="7" t="s">
        <v>168</v>
      </c>
      <c r="D1498" s="7">
        <v>17</v>
      </c>
      <c r="E1498" s="7">
        <v>2</v>
      </c>
      <c r="F1498" s="7">
        <v>12643.38</v>
      </c>
      <c r="G1498" s="7" t="s">
        <v>64</v>
      </c>
      <c r="H1498" s="7" t="s">
        <v>75</v>
      </c>
      <c r="I1498" s="7" t="s">
        <v>119</v>
      </c>
    </row>
    <row r="1499" spans="1:9" ht="14.25" customHeight="1" x14ac:dyDescent="0.3">
      <c r="A1499" s="7" t="s">
        <v>2116</v>
      </c>
      <c r="B1499" s="7">
        <v>1962</v>
      </c>
      <c r="C1499" s="7" t="s">
        <v>59</v>
      </c>
      <c r="D1499" s="7">
        <v>11</v>
      </c>
      <c r="E1499" s="7">
        <v>0</v>
      </c>
      <c r="F1499" s="7">
        <v>12644.59</v>
      </c>
      <c r="G1499" s="7" t="s">
        <v>64</v>
      </c>
      <c r="H1499" s="7" t="s">
        <v>62</v>
      </c>
      <c r="I1499" s="7" t="s">
        <v>241</v>
      </c>
    </row>
    <row r="1500" spans="1:9" ht="14.25" customHeight="1" x14ac:dyDescent="0.3">
      <c r="A1500" s="7" t="s">
        <v>2114</v>
      </c>
      <c r="B1500" s="7">
        <v>1965</v>
      </c>
      <c r="C1500" s="7" t="s">
        <v>93</v>
      </c>
      <c r="D1500" s="7">
        <v>14</v>
      </c>
      <c r="E1500" s="7">
        <v>2</v>
      </c>
      <c r="F1500" s="7">
        <v>12646.21</v>
      </c>
      <c r="G1500" s="7" t="s">
        <v>64</v>
      </c>
      <c r="H1500" s="7" t="s">
        <v>62</v>
      </c>
      <c r="I1500" s="7" t="s">
        <v>241</v>
      </c>
    </row>
    <row r="1501" spans="1:9" ht="14.25" customHeight="1" x14ac:dyDescent="0.3">
      <c r="A1501" s="7" t="s">
        <v>2111</v>
      </c>
      <c r="B1501" s="7">
        <v>1962</v>
      </c>
      <c r="C1501" s="7" t="s">
        <v>195</v>
      </c>
      <c r="D1501" s="7">
        <v>27</v>
      </c>
      <c r="E1501" s="7">
        <v>0</v>
      </c>
      <c r="F1501" s="7">
        <v>12648.7</v>
      </c>
      <c r="G1501" s="7" t="s">
        <v>64</v>
      </c>
      <c r="H1501" s="7" t="s">
        <v>62</v>
      </c>
      <c r="I1501" s="7" t="s">
        <v>66</v>
      </c>
    </row>
    <row r="1502" spans="1:9" ht="14.25" customHeight="1" x14ac:dyDescent="0.3">
      <c r="A1502" s="7" t="s">
        <v>2109</v>
      </c>
      <c r="B1502" s="7">
        <v>1974</v>
      </c>
      <c r="C1502" s="7" t="s">
        <v>93</v>
      </c>
      <c r="D1502" s="7">
        <v>24</v>
      </c>
      <c r="E1502" s="7">
        <v>0</v>
      </c>
      <c r="F1502" s="7">
        <v>12697.48</v>
      </c>
      <c r="G1502" s="7" t="s">
        <v>64</v>
      </c>
      <c r="H1502" s="7" t="s">
        <v>64</v>
      </c>
      <c r="I1502" s="7" t="s">
        <v>1525</v>
      </c>
    </row>
    <row r="1503" spans="1:9" ht="14.25" customHeight="1" x14ac:dyDescent="0.3">
      <c r="A1503" s="7" t="s">
        <v>2107</v>
      </c>
      <c r="B1503" s="7">
        <v>1992</v>
      </c>
      <c r="C1503" s="7" t="s">
        <v>59</v>
      </c>
      <c r="D1503" s="7">
        <v>7</v>
      </c>
      <c r="E1503" s="7">
        <v>0</v>
      </c>
      <c r="F1503" s="7">
        <v>12699.56</v>
      </c>
      <c r="G1503" s="7" t="s">
        <v>64</v>
      </c>
      <c r="H1503" s="7" t="s">
        <v>62</v>
      </c>
      <c r="I1503" s="7" t="s">
        <v>241</v>
      </c>
    </row>
    <row r="1504" spans="1:9" ht="14.25" customHeight="1" x14ac:dyDescent="0.3">
      <c r="A1504" s="7" t="s">
        <v>2105</v>
      </c>
      <c r="B1504" s="7">
        <v>1964</v>
      </c>
      <c r="C1504" s="7" t="s">
        <v>72</v>
      </c>
      <c r="D1504" s="7">
        <v>28</v>
      </c>
      <c r="E1504" s="7">
        <v>0</v>
      </c>
      <c r="F1504" s="7">
        <v>12700.63</v>
      </c>
      <c r="G1504" s="7" t="s">
        <v>64</v>
      </c>
      <c r="H1504" s="7" t="s">
        <v>64</v>
      </c>
      <c r="I1504" s="7" t="s">
        <v>241</v>
      </c>
    </row>
    <row r="1505" spans="1:9" ht="14.25" customHeight="1" x14ac:dyDescent="0.3">
      <c r="A1505" s="7" t="s">
        <v>2102</v>
      </c>
      <c r="B1505" s="7">
        <v>1970</v>
      </c>
      <c r="C1505" s="7" t="s">
        <v>59</v>
      </c>
      <c r="D1505" s="7">
        <v>8</v>
      </c>
      <c r="E1505" s="7">
        <v>0</v>
      </c>
      <c r="F1505" s="7">
        <v>12713</v>
      </c>
      <c r="G1505" s="7" t="s">
        <v>64</v>
      </c>
      <c r="H1505" s="7" t="s">
        <v>75</v>
      </c>
      <c r="I1505" s="7" t="s">
        <v>241</v>
      </c>
    </row>
    <row r="1506" spans="1:9" ht="14.25" customHeight="1" x14ac:dyDescent="0.3">
      <c r="A1506" s="7" t="s">
        <v>2100</v>
      </c>
      <c r="B1506" s="7">
        <v>1988</v>
      </c>
      <c r="C1506" s="7" t="s">
        <v>59</v>
      </c>
      <c r="D1506" s="7">
        <v>17</v>
      </c>
      <c r="E1506" s="7">
        <v>3</v>
      </c>
      <c r="F1506" s="7">
        <v>12718.21</v>
      </c>
      <c r="G1506" s="7" t="s">
        <v>64</v>
      </c>
      <c r="H1506" s="7" t="s">
        <v>75</v>
      </c>
      <c r="I1506" s="7" t="s">
        <v>2757</v>
      </c>
    </row>
    <row r="1507" spans="1:9" ht="14.25" customHeight="1" x14ac:dyDescent="0.3">
      <c r="A1507" s="7" t="s">
        <v>2098</v>
      </c>
      <c r="B1507" s="7">
        <v>1962</v>
      </c>
      <c r="C1507" s="7" t="s">
        <v>93</v>
      </c>
      <c r="D1507" s="7">
        <v>2</v>
      </c>
      <c r="E1507" s="7">
        <v>0</v>
      </c>
      <c r="F1507" s="7">
        <v>12731</v>
      </c>
      <c r="G1507" s="7" t="s">
        <v>64</v>
      </c>
      <c r="H1507" s="7" t="s">
        <v>64</v>
      </c>
      <c r="I1507" s="7" t="s">
        <v>979</v>
      </c>
    </row>
    <row r="1508" spans="1:9" ht="14.25" customHeight="1" x14ac:dyDescent="0.3">
      <c r="A1508" s="7" t="s">
        <v>2095</v>
      </c>
      <c r="B1508" s="7">
        <v>1962</v>
      </c>
      <c r="C1508" s="7" t="s">
        <v>203</v>
      </c>
      <c r="D1508" s="7">
        <v>1</v>
      </c>
      <c r="E1508" s="7">
        <v>0</v>
      </c>
      <c r="F1508" s="7">
        <v>12741.17</v>
      </c>
      <c r="G1508" s="7" t="s">
        <v>64</v>
      </c>
      <c r="H1508" s="7" t="s">
        <v>75</v>
      </c>
      <c r="I1508" s="7" t="s">
        <v>1841</v>
      </c>
    </row>
    <row r="1509" spans="1:9" ht="14.25" customHeight="1" x14ac:dyDescent="0.3">
      <c r="A1509" s="7" t="s">
        <v>2093</v>
      </c>
      <c r="B1509" s="7">
        <v>1975</v>
      </c>
      <c r="C1509" s="7" t="s">
        <v>93</v>
      </c>
      <c r="D1509" s="7">
        <v>25</v>
      </c>
      <c r="E1509" s="7">
        <v>1</v>
      </c>
      <c r="F1509" s="7">
        <v>12770.27</v>
      </c>
      <c r="G1509" s="7" t="s">
        <v>64</v>
      </c>
      <c r="H1509" s="7" t="s">
        <v>64</v>
      </c>
      <c r="I1509" s="7" t="s">
        <v>1525</v>
      </c>
    </row>
    <row r="1510" spans="1:9" ht="14.25" customHeight="1" x14ac:dyDescent="0.3">
      <c r="A1510" s="7" t="s">
        <v>2091</v>
      </c>
      <c r="B1510" s="7">
        <v>1972</v>
      </c>
      <c r="C1510" s="7" t="s">
        <v>203</v>
      </c>
      <c r="D1510" s="7">
        <v>7</v>
      </c>
      <c r="E1510" s="7">
        <v>0</v>
      </c>
      <c r="F1510" s="7">
        <v>12776.05</v>
      </c>
      <c r="G1510" s="7" t="s">
        <v>64</v>
      </c>
      <c r="H1510" s="7" t="s">
        <v>64</v>
      </c>
      <c r="I1510" s="7" t="s">
        <v>2757</v>
      </c>
    </row>
    <row r="1511" spans="1:9" ht="14.25" customHeight="1" x14ac:dyDescent="0.3">
      <c r="A1511" s="7" t="s">
        <v>2088</v>
      </c>
      <c r="B1511" s="7">
        <v>1963</v>
      </c>
      <c r="C1511" s="7" t="s">
        <v>168</v>
      </c>
      <c r="D1511" s="7">
        <v>5</v>
      </c>
      <c r="E1511" s="7">
        <v>0</v>
      </c>
      <c r="F1511" s="7">
        <v>12788.03</v>
      </c>
      <c r="G1511" s="7" t="s">
        <v>64</v>
      </c>
      <c r="H1511" s="7" t="s">
        <v>64</v>
      </c>
      <c r="I1511" s="7" t="s">
        <v>1108</v>
      </c>
    </row>
    <row r="1512" spans="1:9" ht="14.25" customHeight="1" x14ac:dyDescent="0.3">
      <c r="A1512" s="7" t="s">
        <v>2086</v>
      </c>
      <c r="B1512" s="7">
        <v>1983</v>
      </c>
      <c r="C1512" s="7" t="s">
        <v>203</v>
      </c>
      <c r="D1512" s="7">
        <v>29</v>
      </c>
      <c r="E1512" s="7">
        <v>3</v>
      </c>
      <c r="F1512" s="7">
        <v>12788.18</v>
      </c>
      <c r="G1512" s="7" t="s">
        <v>64</v>
      </c>
      <c r="H1512" s="7" t="s">
        <v>75</v>
      </c>
      <c r="I1512" s="7" t="s">
        <v>2757</v>
      </c>
    </row>
    <row r="1513" spans="1:9" ht="14.25" customHeight="1" x14ac:dyDescent="0.3">
      <c r="A1513" s="7" t="s">
        <v>2084</v>
      </c>
      <c r="B1513" s="7">
        <v>1978</v>
      </c>
      <c r="C1513" s="7" t="s">
        <v>59</v>
      </c>
      <c r="D1513" s="7">
        <v>24</v>
      </c>
      <c r="E1513" s="7">
        <v>0</v>
      </c>
      <c r="F1513" s="7">
        <v>12797.21</v>
      </c>
      <c r="G1513" s="7" t="s">
        <v>64</v>
      </c>
      <c r="H1513" s="7" t="s">
        <v>75</v>
      </c>
      <c r="I1513" s="7" t="s">
        <v>1280</v>
      </c>
    </row>
    <row r="1514" spans="1:9" ht="14.25" customHeight="1" x14ac:dyDescent="0.3">
      <c r="A1514" s="7" t="s">
        <v>2081</v>
      </c>
      <c r="B1514" s="7">
        <v>1963</v>
      </c>
      <c r="C1514" s="7" t="s">
        <v>59</v>
      </c>
      <c r="D1514" s="7">
        <v>20</v>
      </c>
      <c r="E1514" s="7">
        <v>0</v>
      </c>
      <c r="F1514" s="7">
        <v>12815.44</v>
      </c>
      <c r="G1514" s="7" t="s">
        <v>64</v>
      </c>
      <c r="H1514" s="7" t="s">
        <v>64</v>
      </c>
      <c r="I1514" s="7" t="s">
        <v>1280</v>
      </c>
    </row>
    <row r="1515" spans="1:9" ht="14.25" customHeight="1" x14ac:dyDescent="0.3">
      <c r="A1515" s="7" t="s">
        <v>2079</v>
      </c>
      <c r="B1515" s="7">
        <v>1967</v>
      </c>
      <c r="C1515" s="7" t="s">
        <v>93</v>
      </c>
      <c r="D1515" s="7">
        <v>25</v>
      </c>
      <c r="E1515" s="7">
        <v>0</v>
      </c>
      <c r="F1515" s="7">
        <v>12823.25</v>
      </c>
      <c r="G1515" s="7" t="s">
        <v>64</v>
      </c>
      <c r="H1515" s="7" t="s">
        <v>64</v>
      </c>
      <c r="I1515" s="7" t="s">
        <v>1525</v>
      </c>
    </row>
    <row r="1516" spans="1:9" ht="14.25" customHeight="1" x14ac:dyDescent="0.3">
      <c r="A1516" s="7" t="s">
        <v>2077</v>
      </c>
      <c r="B1516" s="7">
        <v>2004</v>
      </c>
      <c r="C1516" s="7" t="s">
        <v>72</v>
      </c>
      <c r="D1516" s="7">
        <v>9</v>
      </c>
      <c r="E1516" s="7">
        <v>2</v>
      </c>
      <c r="F1516" s="7">
        <v>12829.46</v>
      </c>
      <c r="G1516" s="7" t="s">
        <v>64</v>
      </c>
      <c r="H1516" s="7" t="s">
        <v>64</v>
      </c>
      <c r="I1516" s="7" t="s">
        <v>979</v>
      </c>
    </row>
    <row r="1517" spans="1:9" ht="14.25" customHeight="1" x14ac:dyDescent="0.3">
      <c r="A1517" s="7" t="s">
        <v>2075</v>
      </c>
      <c r="B1517" s="7">
        <v>1993</v>
      </c>
      <c r="C1517" s="7" t="s">
        <v>93</v>
      </c>
      <c r="D1517" s="7">
        <v>27</v>
      </c>
      <c r="E1517" s="7">
        <v>0</v>
      </c>
      <c r="F1517" s="7">
        <v>12847.24</v>
      </c>
      <c r="G1517" s="7" t="s">
        <v>64</v>
      </c>
      <c r="H1517" s="7" t="s">
        <v>62</v>
      </c>
      <c r="I1517" s="7" t="s">
        <v>119</v>
      </c>
    </row>
    <row r="1518" spans="1:9" ht="14.25" customHeight="1" x14ac:dyDescent="0.3">
      <c r="A1518" s="7" t="s">
        <v>2072</v>
      </c>
      <c r="B1518" s="7">
        <v>1973</v>
      </c>
      <c r="C1518" s="7" t="s">
        <v>93</v>
      </c>
      <c r="D1518" s="7">
        <v>22</v>
      </c>
      <c r="E1518" s="7">
        <v>0</v>
      </c>
      <c r="F1518" s="7">
        <v>12852.37</v>
      </c>
      <c r="G1518" s="7" t="s">
        <v>64</v>
      </c>
      <c r="H1518" s="7" t="s">
        <v>75</v>
      </c>
      <c r="I1518" s="7" t="s">
        <v>119</v>
      </c>
    </row>
    <row r="1519" spans="1:9" ht="14.25" customHeight="1" x14ac:dyDescent="0.3">
      <c r="A1519" s="7" t="s">
        <v>2070</v>
      </c>
      <c r="B1519" s="7">
        <v>1963</v>
      </c>
      <c r="C1519" s="7" t="s">
        <v>93</v>
      </c>
      <c r="D1519" s="7">
        <v>27</v>
      </c>
      <c r="E1519" s="7">
        <v>0</v>
      </c>
      <c r="F1519" s="7">
        <v>12856.84</v>
      </c>
      <c r="G1519" s="7" t="s">
        <v>64</v>
      </c>
      <c r="H1519" s="7" t="s">
        <v>64</v>
      </c>
      <c r="I1519" s="7" t="s">
        <v>1525</v>
      </c>
    </row>
    <row r="1520" spans="1:9" ht="14.25" customHeight="1" x14ac:dyDescent="0.3">
      <c r="A1520" s="7" t="s">
        <v>2068</v>
      </c>
      <c r="B1520" s="7">
        <v>1984</v>
      </c>
      <c r="C1520" s="7" t="s">
        <v>195</v>
      </c>
      <c r="D1520" s="7">
        <v>6</v>
      </c>
      <c r="E1520" s="7">
        <v>3</v>
      </c>
      <c r="F1520" s="7">
        <v>12870.31</v>
      </c>
      <c r="G1520" s="7" t="s">
        <v>64</v>
      </c>
      <c r="H1520" s="7" t="s">
        <v>64</v>
      </c>
      <c r="I1520" s="7" t="s">
        <v>119</v>
      </c>
    </row>
    <row r="1521" spans="1:9" ht="14.25" customHeight="1" x14ac:dyDescent="0.3">
      <c r="A1521" s="7" t="s">
        <v>2065</v>
      </c>
      <c r="B1521" s="7">
        <v>2004</v>
      </c>
      <c r="C1521" s="7" t="s">
        <v>59</v>
      </c>
      <c r="D1521" s="7">
        <v>9</v>
      </c>
      <c r="E1521" s="7">
        <v>0</v>
      </c>
      <c r="F1521" s="7">
        <v>12890.06</v>
      </c>
      <c r="G1521" s="7" t="s">
        <v>64</v>
      </c>
      <c r="H1521" s="7" t="s">
        <v>75</v>
      </c>
      <c r="I1521" s="7" t="s">
        <v>972</v>
      </c>
    </row>
    <row r="1522" spans="1:9" ht="14.25" customHeight="1" x14ac:dyDescent="0.3">
      <c r="A1522" s="7" t="s">
        <v>2063</v>
      </c>
      <c r="B1522" s="7">
        <v>1963</v>
      </c>
      <c r="C1522" s="7" t="s">
        <v>195</v>
      </c>
      <c r="D1522" s="7">
        <v>16</v>
      </c>
      <c r="E1522" s="7">
        <v>1</v>
      </c>
      <c r="F1522" s="7">
        <v>12913.99</v>
      </c>
      <c r="G1522" s="7" t="s">
        <v>64</v>
      </c>
      <c r="H1522" s="7" t="s">
        <v>62</v>
      </c>
      <c r="I1522" s="7" t="s">
        <v>979</v>
      </c>
    </row>
    <row r="1523" spans="1:9" ht="14.25" customHeight="1" x14ac:dyDescent="0.3">
      <c r="A1523" s="7" t="s">
        <v>2060</v>
      </c>
      <c r="B1523" s="7">
        <v>1963</v>
      </c>
      <c r="C1523" s="7" t="s">
        <v>93</v>
      </c>
      <c r="D1523" s="7">
        <v>1</v>
      </c>
      <c r="E1523" s="7">
        <v>2</v>
      </c>
      <c r="F1523" s="7">
        <v>12925.89</v>
      </c>
      <c r="G1523" s="7" t="s">
        <v>64</v>
      </c>
      <c r="H1523" s="7" t="s">
        <v>62</v>
      </c>
      <c r="I1523" s="7" t="s">
        <v>66</v>
      </c>
    </row>
    <row r="1524" spans="1:9" ht="14.25" customHeight="1" x14ac:dyDescent="0.3">
      <c r="A1524" s="7" t="s">
        <v>2058</v>
      </c>
      <c r="B1524" s="7">
        <v>1963</v>
      </c>
      <c r="C1524" s="7" t="s">
        <v>195</v>
      </c>
      <c r="D1524" s="7">
        <v>14</v>
      </c>
      <c r="E1524" s="7">
        <v>2</v>
      </c>
      <c r="F1524" s="7">
        <v>12928.79</v>
      </c>
      <c r="G1524" s="7" t="s">
        <v>64</v>
      </c>
      <c r="H1524" s="7" t="s">
        <v>62</v>
      </c>
      <c r="I1524" s="7" t="s">
        <v>66</v>
      </c>
    </row>
    <row r="1525" spans="1:9" ht="14.25" customHeight="1" x14ac:dyDescent="0.3">
      <c r="A1525" s="7" t="s">
        <v>2055</v>
      </c>
      <c r="B1525" s="7">
        <v>1966</v>
      </c>
      <c r="C1525" s="7" t="s">
        <v>168</v>
      </c>
      <c r="D1525" s="7">
        <v>22</v>
      </c>
      <c r="E1525" s="7">
        <v>4</v>
      </c>
      <c r="F1525" s="7">
        <v>12949.16</v>
      </c>
      <c r="G1525" s="7" t="s">
        <v>64</v>
      </c>
      <c r="H1525" s="7" t="s">
        <v>64</v>
      </c>
      <c r="I1525" s="7" t="s">
        <v>66</v>
      </c>
    </row>
    <row r="1526" spans="1:9" ht="14.25" customHeight="1" x14ac:dyDescent="0.3">
      <c r="A1526" s="7" t="s">
        <v>2053</v>
      </c>
      <c r="B1526" s="7">
        <v>1961</v>
      </c>
      <c r="C1526" s="7" t="s">
        <v>195</v>
      </c>
      <c r="D1526" s="7">
        <v>20</v>
      </c>
      <c r="E1526" s="7">
        <v>0</v>
      </c>
      <c r="F1526" s="7">
        <v>12950.07</v>
      </c>
      <c r="G1526" s="7" t="s">
        <v>64</v>
      </c>
      <c r="H1526" s="7" t="s">
        <v>75</v>
      </c>
      <c r="I1526" s="7" t="s">
        <v>119</v>
      </c>
    </row>
    <row r="1527" spans="1:9" ht="14.25" customHeight="1" x14ac:dyDescent="0.3">
      <c r="A1527" s="7" t="s">
        <v>2050</v>
      </c>
      <c r="B1527" s="7">
        <v>1960</v>
      </c>
      <c r="C1527" s="7" t="s">
        <v>72</v>
      </c>
      <c r="D1527" s="7">
        <v>4</v>
      </c>
      <c r="E1527" s="7">
        <v>0</v>
      </c>
      <c r="F1527" s="7">
        <v>12957.12</v>
      </c>
      <c r="G1527" s="7" t="s">
        <v>64</v>
      </c>
      <c r="H1527" s="7" t="s">
        <v>75</v>
      </c>
      <c r="I1527" s="7" t="s">
        <v>241</v>
      </c>
    </row>
    <row r="1528" spans="1:9" ht="14.25" customHeight="1" x14ac:dyDescent="0.3">
      <c r="A1528" s="7" t="s">
        <v>2048</v>
      </c>
      <c r="B1528" s="7">
        <v>1960</v>
      </c>
      <c r="C1528" s="7" t="s">
        <v>83</v>
      </c>
      <c r="D1528" s="7">
        <v>22</v>
      </c>
      <c r="E1528" s="7">
        <v>0</v>
      </c>
      <c r="F1528" s="7">
        <v>12979.36</v>
      </c>
      <c r="G1528" s="7" t="s">
        <v>64</v>
      </c>
      <c r="H1528" s="7" t="s">
        <v>75</v>
      </c>
      <c r="I1528" s="7" t="s">
        <v>241</v>
      </c>
    </row>
    <row r="1529" spans="1:9" ht="14.25" customHeight="1" x14ac:dyDescent="0.3">
      <c r="A1529" s="7" t="s">
        <v>2046</v>
      </c>
      <c r="B1529" s="7">
        <v>1960</v>
      </c>
      <c r="C1529" s="7" t="s">
        <v>93</v>
      </c>
      <c r="D1529" s="7">
        <v>23</v>
      </c>
      <c r="E1529" s="7">
        <v>0</v>
      </c>
      <c r="F1529" s="7">
        <v>12981.35</v>
      </c>
      <c r="G1529" s="7" t="s">
        <v>64</v>
      </c>
      <c r="H1529" s="7" t="s">
        <v>64</v>
      </c>
      <c r="I1529" s="7" t="s">
        <v>66</v>
      </c>
    </row>
    <row r="1530" spans="1:9" ht="14.25" customHeight="1" x14ac:dyDescent="0.3">
      <c r="A1530" s="7" t="s">
        <v>2043</v>
      </c>
      <c r="B1530" s="7">
        <v>1960</v>
      </c>
      <c r="C1530" s="7" t="s">
        <v>72</v>
      </c>
      <c r="D1530" s="7">
        <v>28</v>
      </c>
      <c r="E1530" s="7">
        <v>0</v>
      </c>
      <c r="F1530" s="7">
        <v>12982.87</v>
      </c>
      <c r="G1530" s="7" t="s">
        <v>64</v>
      </c>
      <c r="H1530" s="7" t="s">
        <v>75</v>
      </c>
      <c r="I1530" s="7" t="s">
        <v>66</v>
      </c>
    </row>
    <row r="1531" spans="1:9" ht="14.25" customHeight="1" x14ac:dyDescent="0.3">
      <c r="A1531" s="7" t="s">
        <v>2041</v>
      </c>
      <c r="B1531" s="7">
        <v>1979</v>
      </c>
      <c r="C1531" s="7" t="s">
        <v>72</v>
      </c>
      <c r="D1531" s="7">
        <v>27</v>
      </c>
      <c r="E1531" s="7">
        <v>2</v>
      </c>
      <c r="F1531" s="7">
        <v>12994.12</v>
      </c>
      <c r="G1531" s="7" t="s">
        <v>64</v>
      </c>
      <c r="H1531" s="7" t="s">
        <v>62</v>
      </c>
      <c r="I1531" s="7" t="s">
        <v>2757</v>
      </c>
    </row>
    <row r="1532" spans="1:9" ht="14.25" customHeight="1" x14ac:dyDescent="0.3">
      <c r="A1532" s="7" t="s">
        <v>2038</v>
      </c>
      <c r="B1532" s="7">
        <v>1981</v>
      </c>
      <c r="C1532" s="7" t="s">
        <v>203</v>
      </c>
      <c r="D1532" s="7">
        <v>30</v>
      </c>
      <c r="E1532" s="7">
        <v>1</v>
      </c>
      <c r="F1532" s="7">
        <v>13002.91</v>
      </c>
      <c r="G1532" s="7" t="s">
        <v>64</v>
      </c>
      <c r="H1532" s="7" t="s">
        <v>75</v>
      </c>
      <c r="I1532" s="7" t="s">
        <v>119</v>
      </c>
    </row>
    <row r="1533" spans="1:9" ht="14.25" customHeight="1" x14ac:dyDescent="0.3">
      <c r="A1533" s="7" t="s">
        <v>2036</v>
      </c>
      <c r="B1533" s="7">
        <v>1962</v>
      </c>
      <c r="C1533" s="7" t="s">
        <v>83</v>
      </c>
      <c r="D1533" s="7">
        <v>24</v>
      </c>
      <c r="E1533" s="7">
        <v>0</v>
      </c>
      <c r="F1533" s="7">
        <v>13004.95</v>
      </c>
      <c r="G1533" s="7" t="s">
        <v>64</v>
      </c>
      <c r="H1533" s="7" t="s">
        <v>75</v>
      </c>
      <c r="I1533" s="7" t="s">
        <v>119</v>
      </c>
    </row>
    <row r="1534" spans="1:9" ht="14.25" customHeight="1" x14ac:dyDescent="0.3">
      <c r="A1534" s="7" t="s">
        <v>2033</v>
      </c>
      <c r="B1534" s="7">
        <v>1969</v>
      </c>
      <c r="C1534" s="7" t="s">
        <v>168</v>
      </c>
      <c r="D1534" s="7">
        <v>13</v>
      </c>
      <c r="E1534" s="7">
        <v>0</v>
      </c>
      <c r="F1534" s="7">
        <v>13008.07</v>
      </c>
      <c r="G1534" s="7" t="s">
        <v>64</v>
      </c>
      <c r="H1534" s="7" t="s">
        <v>64</v>
      </c>
      <c r="I1534" s="7" t="s">
        <v>119</v>
      </c>
    </row>
    <row r="1535" spans="1:9" ht="14.25" customHeight="1" x14ac:dyDescent="0.3">
      <c r="A1535" s="7" t="s">
        <v>2031</v>
      </c>
      <c r="B1535" s="7">
        <v>1972</v>
      </c>
      <c r="C1535" s="7" t="s">
        <v>93</v>
      </c>
      <c r="D1535" s="7">
        <v>27</v>
      </c>
      <c r="E1535" s="7">
        <v>0</v>
      </c>
      <c r="F1535" s="7">
        <v>13010.86</v>
      </c>
      <c r="G1535" s="7" t="s">
        <v>64</v>
      </c>
      <c r="H1535" s="7" t="s">
        <v>62</v>
      </c>
      <c r="I1535" s="7" t="s">
        <v>119</v>
      </c>
    </row>
    <row r="1536" spans="1:9" ht="14.25" customHeight="1" x14ac:dyDescent="0.3">
      <c r="A1536" s="7" t="s">
        <v>2028</v>
      </c>
      <c r="B1536" s="7">
        <v>1962</v>
      </c>
      <c r="C1536" s="7" t="s">
        <v>59</v>
      </c>
      <c r="D1536" s="7">
        <v>20</v>
      </c>
      <c r="E1536" s="7">
        <v>0</v>
      </c>
      <c r="F1536" s="7">
        <v>13012.21</v>
      </c>
      <c r="G1536" s="7" t="s">
        <v>64</v>
      </c>
      <c r="H1536" s="7" t="s">
        <v>75</v>
      </c>
      <c r="I1536" s="7" t="s">
        <v>119</v>
      </c>
    </row>
    <row r="1537" spans="1:9" ht="14.25" customHeight="1" x14ac:dyDescent="0.3">
      <c r="A1537" s="7" t="s">
        <v>2026</v>
      </c>
      <c r="B1537" s="7">
        <v>1964</v>
      </c>
      <c r="C1537" s="7" t="s">
        <v>93</v>
      </c>
      <c r="D1537" s="7">
        <v>23</v>
      </c>
      <c r="E1537" s="7">
        <v>1</v>
      </c>
      <c r="F1537" s="7">
        <v>13019.16</v>
      </c>
      <c r="G1537" s="7" t="s">
        <v>64</v>
      </c>
      <c r="H1537" s="7" t="s">
        <v>75</v>
      </c>
      <c r="I1537" s="7" t="s">
        <v>1280</v>
      </c>
    </row>
    <row r="1538" spans="1:9" ht="14.25" customHeight="1" x14ac:dyDescent="0.3">
      <c r="A1538" s="7" t="s">
        <v>2023</v>
      </c>
      <c r="B1538" s="7">
        <v>1965</v>
      </c>
      <c r="C1538" s="7" t="s">
        <v>72</v>
      </c>
      <c r="D1538" s="7">
        <v>4</v>
      </c>
      <c r="E1538" s="7">
        <v>0</v>
      </c>
      <c r="F1538" s="7">
        <v>13023.93</v>
      </c>
      <c r="G1538" s="7" t="s">
        <v>64</v>
      </c>
      <c r="H1538" s="7" t="s">
        <v>62</v>
      </c>
      <c r="I1538" s="7" t="s">
        <v>1108</v>
      </c>
    </row>
    <row r="1539" spans="1:9" ht="14.25" customHeight="1" x14ac:dyDescent="0.3">
      <c r="A1539" s="7" t="s">
        <v>2021</v>
      </c>
      <c r="B1539" s="7">
        <v>1961</v>
      </c>
      <c r="C1539" s="7" t="s">
        <v>72</v>
      </c>
      <c r="D1539" s="7">
        <v>9</v>
      </c>
      <c r="E1539" s="7">
        <v>0</v>
      </c>
      <c r="F1539" s="7">
        <v>13041.92</v>
      </c>
      <c r="G1539" s="7" t="s">
        <v>64</v>
      </c>
      <c r="H1539" s="7" t="s">
        <v>75</v>
      </c>
      <c r="I1539" s="7" t="s">
        <v>241</v>
      </c>
    </row>
    <row r="1540" spans="1:9" ht="14.25" customHeight="1" x14ac:dyDescent="0.3">
      <c r="A1540" s="7" t="s">
        <v>2019</v>
      </c>
      <c r="B1540" s="7">
        <v>1969</v>
      </c>
      <c r="C1540" s="7" t="s">
        <v>93</v>
      </c>
      <c r="D1540" s="7">
        <v>23</v>
      </c>
      <c r="E1540" s="7">
        <v>0</v>
      </c>
      <c r="F1540" s="7">
        <v>13044.41</v>
      </c>
      <c r="G1540" s="7" t="s">
        <v>64</v>
      </c>
      <c r="H1540" s="7" t="s">
        <v>75</v>
      </c>
      <c r="I1540" s="7" t="s">
        <v>119</v>
      </c>
    </row>
    <row r="1541" spans="1:9" ht="14.25" customHeight="1" x14ac:dyDescent="0.3">
      <c r="A1541" s="7" t="s">
        <v>2016</v>
      </c>
      <c r="B1541" s="7">
        <v>1967</v>
      </c>
      <c r="C1541" s="7" t="s">
        <v>195</v>
      </c>
      <c r="D1541" s="7">
        <v>6</v>
      </c>
      <c r="E1541" s="7">
        <v>3</v>
      </c>
      <c r="F1541" s="7">
        <v>13047.33</v>
      </c>
      <c r="G1541" s="7" t="s">
        <v>64</v>
      </c>
      <c r="H1541" s="7" t="s">
        <v>64</v>
      </c>
      <c r="I1541" s="7" t="s">
        <v>1280</v>
      </c>
    </row>
    <row r="1542" spans="1:9" ht="14.25" customHeight="1" x14ac:dyDescent="0.3">
      <c r="A1542" s="7" t="s">
        <v>2014</v>
      </c>
      <c r="B1542" s="7">
        <v>1985</v>
      </c>
      <c r="C1542" s="7" t="s">
        <v>203</v>
      </c>
      <c r="D1542" s="7">
        <v>26</v>
      </c>
      <c r="E1542" s="7">
        <v>3</v>
      </c>
      <c r="F1542" s="7">
        <v>13051.22</v>
      </c>
      <c r="G1542" s="7" t="s">
        <v>64</v>
      </c>
      <c r="H1542" s="7" t="s">
        <v>75</v>
      </c>
      <c r="I1542" s="7" t="s">
        <v>2757</v>
      </c>
    </row>
    <row r="1543" spans="1:9" ht="14.25" customHeight="1" x14ac:dyDescent="0.3">
      <c r="A1543" s="7" t="s">
        <v>2011</v>
      </c>
      <c r="B1543" s="7">
        <v>1961</v>
      </c>
      <c r="C1543" s="7" t="s">
        <v>72</v>
      </c>
      <c r="D1543" s="7">
        <v>6</v>
      </c>
      <c r="E1543" s="7">
        <v>0</v>
      </c>
      <c r="F1543" s="7">
        <v>13063.88</v>
      </c>
      <c r="G1543" s="7" t="s">
        <v>64</v>
      </c>
      <c r="H1543" s="7" t="s">
        <v>62</v>
      </c>
      <c r="I1543" s="7" t="s">
        <v>241</v>
      </c>
    </row>
    <row r="1544" spans="1:9" ht="14.25" customHeight="1" x14ac:dyDescent="0.3">
      <c r="A1544" s="7" t="s">
        <v>2008</v>
      </c>
      <c r="B1544" s="7">
        <v>1978</v>
      </c>
      <c r="C1544" s="7" t="s">
        <v>59</v>
      </c>
      <c r="D1544" s="7">
        <v>17</v>
      </c>
      <c r="E1544" s="7">
        <v>2</v>
      </c>
      <c r="F1544" s="7">
        <v>13101.74</v>
      </c>
      <c r="G1544" s="7" t="s">
        <v>64</v>
      </c>
      <c r="H1544" s="7" t="s">
        <v>62</v>
      </c>
      <c r="I1544" s="7" t="s">
        <v>2757</v>
      </c>
    </row>
    <row r="1545" spans="1:9" ht="14.25" customHeight="1" x14ac:dyDescent="0.3">
      <c r="A1545" s="7" t="s">
        <v>2006</v>
      </c>
      <c r="B1545" s="7">
        <v>1971</v>
      </c>
      <c r="C1545" s="7" t="s">
        <v>203</v>
      </c>
      <c r="D1545" s="7">
        <v>30</v>
      </c>
      <c r="E1545" s="7">
        <v>0</v>
      </c>
      <c r="F1545" s="7">
        <v>13110.79</v>
      </c>
      <c r="G1545" s="7" t="s">
        <v>64</v>
      </c>
      <c r="H1545" s="7" t="s">
        <v>62</v>
      </c>
      <c r="I1545" s="7" t="s">
        <v>241</v>
      </c>
    </row>
    <row r="1546" spans="1:9" ht="14.25" customHeight="1" x14ac:dyDescent="0.3">
      <c r="A1546" s="7" t="s">
        <v>2003</v>
      </c>
      <c r="B1546" s="7">
        <v>1962</v>
      </c>
      <c r="C1546" s="7" t="s">
        <v>195</v>
      </c>
      <c r="D1546" s="7">
        <v>2</v>
      </c>
      <c r="E1546" s="7">
        <v>1</v>
      </c>
      <c r="F1546" s="7">
        <v>13112.6</v>
      </c>
      <c r="G1546" s="7" t="s">
        <v>64</v>
      </c>
      <c r="H1546" s="7" t="s">
        <v>64</v>
      </c>
      <c r="I1546" s="7" t="s">
        <v>119</v>
      </c>
    </row>
    <row r="1547" spans="1:9" ht="14.25" customHeight="1" x14ac:dyDescent="0.3">
      <c r="A1547" s="7" t="s">
        <v>2001</v>
      </c>
      <c r="B1547" s="7">
        <v>1992</v>
      </c>
      <c r="C1547" s="7" t="s">
        <v>195</v>
      </c>
      <c r="D1547" s="7">
        <v>12</v>
      </c>
      <c r="E1547" s="7">
        <v>0</v>
      </c>
      <c r="F1547" s="7">
        <v>13113.51</v>
      </c>
      <c r="G1547" s="7" t="s">
        <v>64</v>
      </c>
      <c r="H1547" s="7" t="s">
        <v>62</v>
      </c>
      <c r="I1547" s="7" t="s">
        <v>2757</v>
      </c>
    </row>
    <row r="1548" spans="1:9" ht="14.25" customHeight="1" x14ac:dyDescent="0.3">
      <c r="A1548" s="7" t="s">
        <v>1998</v>
      </c>
      <c r="B1548" s="7">
        <v>1963</v>
      </c>
      <c r="C1548" s="7" t="s">
        <v>93</v>
      </c>
      <c r="D1548" s="7">
        <v>14</v>
      </c>
      <c r="E1548" s="7">
        <v>0</v>
      </c>
      <c r="F1548" s="7">
        <v>13116.84</v>
      </c>
      <c r="G1548" s="7" t="s">
        <v>64</v>
      </c>
      <c r="H1548" s="7" t="s">
        <v>75</v>
      </c>
      <c r="I1548" s="7" t="s">
        <v>119</v>
      </c>
    </row>
    <row r="1549" spans="1:9" ht="14.25" customHeight="1" x14ac:dyDescent="0.3">
      <c r="A1549" s="7" t="s">
        <v>1995</v>
      </c>
      <c r="B1549" s="7">
        <v>1999</v>
      </c>
      <c r="C1549" s="7" t="s">
        <v>195</v>
      </c>
      <c r="D1549" s="7">
        <v>16</v>
      </c>
      <c r="E1549" s="7">
        <v>0</v>
      </c>
      <c r="F1549" s="7">
        <v>13126.68</v>
      </c>
      <c r="G1549" s="7" t="s">
        <v>64</v>
      </c>
      <c r="H1549" s="7" t="s">
        <v>64</v>
      </c>
      <c r="I1549" s="7" t="s">
        <v>241</v>
      </c>
    </row>
    <row r="1550" spans="1:9" ht="14.25" customHeight="1" x14ac:dyDescent="0.3">
      <c r="A1550" s="7" t="s">
        <v>1992</v>
      </c>
      <c r="B1550" s="7">
        <v>1961</v>
      </c>
      <c r="C1550" s="7" t="s">
        <v>93</v>
      </c>
      <c r="D1550" s="7">
        <v>7</v>
      </c>
      <c r="E1550" s="7">
        <v>0</v>
      </c>
      <c r="F1550" s="7">
        <v>13129.6</v>
      </c>
      <c r="G1550" s="7" t="s">
        <v>64</v>
      </c>
      <c r="H1550" s="7" t="s">
        <v>62</v>
      </c>
      <c r="I1550" s="7" t="s">
        <v>1841</v>
      </c>
    </row>
    <row r="1551" spans="1:9" ht="14.25" customHeight="1" x14ac:dyDescent="0.3">
      <c r="A1551" s="7" t="s">
        <v>1990</v>
      </c>
      <c r="B1551" s="7">
        <v>1961</v>
      </c>
      <c r="C1551" s="7" t="s">
        <v>168</v>
      </c>
      <c r="D1551" s="7">
        <v>6</v>
      </c>
      <c r="E1551" s="7">
        <v>0</v>
      </c>
      <c r="F1551" s="7">
        <v>13143.34</v>
      </c>
      <c r="G1551" s="7" t="s">
        <v>64</v>
      </c>
      <c r="H1551" s="7" t="s">
        <v>62</v>
      </c>
      <c r="I1551" s="7" t="s">
        <v>2647</v>
      </c>
    </row>
    <row r="1552" spans="1:9" ht="14.25" customHeight="1" x14ac:dyDescent="0.3">
      <c r="A1552" s="7" t="s">
        <v>1986</v>
      </c>
      <c r="B1552" s="7">
        <v>1961</v>
      </c>
      <c r="C1552" s="7" t="s">
        <v>168</v>
      </c>
      <c r="D1552" s="7">
        <v>6</v>
      </c>
      <c r="E1552" s="7">
        <v>0</v>
      </c>
      <c r="F1552" s="7">
        <v>13143.86</v>
      </c>
      <c r="G1552" s="7" t="s">
        <v>64</v>
      </c>
      <c r="H1552" s="7" t="s">
        <v>62</v>
      </c>
      <c r="I1552" s="7" t="s">
        <v>979</v>
      </c>
    </row>
    <row r="1553" spans="1:9" ht="14.25" customHeight="1" x14ac:dyDescent="0.3">
      <c r="A1553" s="7" t="s">
        <v>1974</v>
      </c>
      <c r="B1553" s="7">
        <v>1962</v>
      </c>
      <c r="C1553" s="7" t="s">
        <v>195</v>
      </c>
      <c r="D1553" s="7">
        <v>5</v>
      </c>
      <c r="E1553" s="7">
        <v>0</v>
      </c>
      <c r="F1553" s="7">
        <v>13204.29</v>
      </c>
      <c r="G1553" s="7" t="s">
        <v>64</v>
      </c>
      <c r="H1553" s="7" t="s">
        <v>75</v>
      </c>
      <c r="I1553" s="7" t="s">
        <v>1280</v>
      </c>
    </row>
    <row r="1554" spans="1:9" ht="14.25" customHeight="1" x14ac:dyDescent="0.3">
      <c r="A1554" s="7" t="s">
        <v>1972</v>
      </c>
      <c r="B1554" s="7">
        <v>1982</v>
      </c>
      <c r="C1554" s="7" t="s">
        <v>203</v>
      </c>
      <c r="D1554" s="7">
        <v>15</v>
      </c>
      <c r="E1554" s="7">
        <v>3</v>
      </c>
      <c r="F1554" s="7">
        <v>13214.43</v>
      </c>
      <c r="G1554" s="7" t="s">
        <v>64</v>
      </c>
      <c r="H1554" s="7" t="s">
        <v>62</v>
      </c>
      <c r="I1554" s="7" t="s">
        <v>119</v>
      </c>
    </row>
    <row r="1555" spans="1:9" ht="14.25" customHeight="1" x14ac:dyDescent="0.3">
      <c r="A1555" s="7" t="s">
        <v>1969</v>
      </c>
      <c r="B1555" s="7">
        <v>1962</v>
      </c>
      <c r="C1555" s="7" t="s">
        <v>168</v>
      </c>
      <c r="D1555" s="7">
        <v>7</v>
      </c>
      <c r="E1555" s="7">
        <v>0</v>
      </c>
      <c r="F1555" s="7">
        <v>13217.09</v>
      </c>
      <c r="G1555" s="7" t="s">
        <v>64</v>
      </c>
      <c r="H1555" s="7" t="s">
        <v>75</v>
      </c>
      <c r="I1555" s="7" t="s">
        <v>1280</v>
      </c>
    </row>
    <row r="1556" spans="1:9" ht="14.25" customHeight="1" x14ac:dyDescent="0.3">
      <c r="A1556" s="7" t="s">
        <v>1967</v>
      </c>
      <c r="B1556" s="7">
        <v>1965</v>
      </c>
      <c r="C1556" s="7" t="s">
        <v>72</v>
      </c>
      <c r="D1556" s="7">
        <v>13</v>
      </c>
      <c r="E1556" s="7">
        <v>2</v>
      </c>
      <c r="F1556" s="7">
        <v>13224.06</v>
      </c>
      <c r="G1556" s="7" t="s">
        <v>64</v>
      </c>
      <c r="H1556" s="7" t="s">
        <v>64</v>
      </c>
      <c r="I1556" s="7" t="s">
        <v>1280</v>
      </c>
    </row>
    <row r="1557" spans="1:9" ht="14.25" customHeight="1" x14ac:dyDescent="0.3">
      <c r="A1557" s="7" t="s">
        <v>1964</v>
      </c>
      <c r="B1557" s="7">
        <v>1962</v>
      </c>
      <c r="C1557" s="7" t="s">
        <v>72</v>
      </c>
      <c r="D1557" s="7">
        <v>24</v>
      </c>
      <c r="E1557" s="7">
        <v>1</v>
      </c>
      <c r="F1557" s="7">
        <v>13224.69</v>
      </c>
      <c r="G1557" s="7" t="s">
        <v>64</v>
      </c>
      <c r="H1557" s="7" t="s">
        <v>62</v>
      </c>
      <c r="I1557" s="7" t="s">
        <v>241</v>
      </c>
    </row>
    <row r="1558" spans="1:9" ht="14.25" customHeight="1" x14ac:dyDescent="0.3">
      <c r="A1558" s="7" t="s">
        <v>1962</v>
      </c>
      <c r="B1558" s="7">
        <v>1962</v>
      </c>
      <c r="C1558" s="7" t="s">
        <v>203</v>
      </c>
      <c r="D1558" s="7">
        <v>11</v>
      </c>
      <c r="E1558" s="7">
        <v>0</v>
      </c>
      <c r="F1558" s="7">
        <v>13228.85</v>
      </c>
      <c r="G1558" s="7" t="s">
        <v>64</v>
      </c>
      <c r="H1558" s="7" t="s">
        <v>64</v>
      </c>
      <c r="I1558" s="7" t="s">
        <v>1285</v>
      </c>
    </row>
    <row r="1559" spans="1:9" ht="14.25" customHeight="1" x14ac:dyDescent="0.3">
      <c r="A1559" s="7" t="s">
        <v>1960</v>
      </c>
      <c r="B1559" s="7">
        <v>1994</v>
      </c>
      <c r="C1559" s="7" t="s">
        <v>59</v>
      </c>
      <c r="D1559" s="7">
        <v>1</v>
      </c>
      <c r="E1559" s="7">
        <v>0</v>
      </c>
      <c r="F1559" s="7">
        <v>13292.52</v>
      </c>
      <c r="G1559" s="7" t="s">
        <v>64</v>
      </c>
      <c r="H1559" s="7" t="s">
        <v>64</v>
      </c>
      <c r="I1559" s="7" t="s">
        <v>119</v>
      </c>
    </row>
    <row r="1560" spans="1:9" ht="14.25" customHeight="1" x14ac:dyDescent="0.3">
      <c r="A1560" s="7" t="s">
        <v>1957</v>
      </c>
      <c r="B1560" s="7">
        <v>1976</v>
      </c>
      <c r="C1560" s="7" t="s">
        <v>195</v>
      </c>
      <c r="D1560" s="7">
        <v>23</v>
      </c>
      <c r="E1560" s="7">
        <v>2</v>
      </c>
      <c r="F1560" s="7">
        <v>13333.71</v>
      </c>
      <c r="G1560" s="7" t="s">
        <v>64</v>
      </c>
      <c r="H1560" s="7" t="s">
        <v>62</v>
      </c>
      <c r="I1560" s="7" t="s">
        <v>119</v>
      </c>
    </row>
    <row r="1561" spans="1:9" ht="14.25" customHeight="1" x14ac:dyDescent="0.3">
      <c r="A1561" s="7" t="s">
        <v>1955</v>
      </c>
      <c r="B1561" s="7">
        <v>1960</v>
      </c>
      <c r="C1561" s="7" t="s">
        <v>72</v>
      </c>
      <c r="D1561" s="7">
        <v>11</v>
      </c>
      <c r="E1561" s="7">
        <v>0</v>
      </c>
      <c r="F1561" s="7">
        <v>13352.1</v>
      </c>
      <c r="G1561" s="7" t="s">
        <v>64</v>
      </c>
      <c r="H1561" s="7" t="s">
        <v>75</v>
      </c>
      <c r="I1561" s="7" t="s">
        <v>119</v>
      </c>
    </row>
    <row r="1562" spans="1:9" ht="14.25" customHeight="1" x14ac:dyDescent="0.3">
      <c r="A1562" s="7" t="s">
        <v>1953</v>
      </c>
      <c r="B1562" s="7">
        <v>1990</v>
      </c>
      <c r="C1562" s="7" t="s">
        <v>203</v>
      </c>
      <c r="D1562" s="7">
        <v>2</v>
      </c>
      <c r="E1562" s="7">
        <v>3</v>
      </c>
      <c r="F1562" s="7">
        <v>13360.94</v>
      </c>
      <c r="G1562" s="7" t="s">
        <v>64</v>
      </c>
      <c r="H1562" s="7" t="s">
        <v>75</v>
      </c>
      <c r="I1562" s="7" t="s">
        <v>119</v>
      </c>
    </row>
    <row r="1563" spans="1:9" ht="14.25" customHeight="1" x14ac:dyDescent="0.3">
      <c r="A1563" s="7" t="s">
        <v>1950</v>
      </c>
      <c r="B1563" s="7">
        <v>1964</v>
      </c>
      <c r="C1563" s="7" t="s">
        <v>93</v>
      </c>
      <c r="D1563" s="7">
        <v>24</v>
      </c>
      <c r="E1563" s="7">
        <v>0</v>
      </c>
      <c r="F1563" s="7">
        <v>13375.76</v>
      </c>
      <c r="G1563" s="7" t="s">
        <v>64</v>
      </c>
      <c r="H1563" s="7" t="s">
        <v>62</v>
      </c>
      <c r="I1563" s="7" t="s">
        <v>1108</v>
      </c>
    </row>
    <row r="1564" spans="1:9" ht="14.25" customHeight="1" x14ac:dyDescent="0.3">
      <c r="A1564" s="7" t="s">
        <v>1948</v>
      </c>
      <c r="B1564" s="7">
        <v>1979</v>
      </c>
      <c r="C1564" s="7" t="s">
        <v>93</v>
      </c>
      <c r="D1564" s="7">
        <v>30</v>
      </c>
      <c r="E1564" s="7">
        <v>2</v>
      </c>
      <c r="F1564" s="7">
        <v>13377.41</v>
      </c>
      <c r="G1564" s="7" t="s">
        <v>64</v>
      </c>
      <c r="H1564" s="7" t="s">
        <v>64</v>
      </c>
      <c r="I1564" s="7" t="s">
        <v>2757</v>
      </c>
    </row>
    <row r="1565" spans="1:9" ht="14.25" customHeight="1" x14ac:dyDescent="0.3">
      <c r="A1565" s="7" t="s">
        <v>1946</v>
      </c>
      <c r="B1565" s="7">
        <v>1984</v>
      </c>
      <c r="C1565" s="7" t="s">
        <v>83</v>
      </c>
      <c r="D1565" s="7">
        <v>6</v>
      </c>
      <c r="E1565" s="7">
        <v>3</v>
      </c>
      <c r="F1565" s="7">
        <v>13383.67</v>
      </c>
      <c r="G1565" s="7" t="s">
        <v>64</v>
      </c>
      <c r="H1565" s="7" t="s">
        <v>62</v>
      </c>
      <c r="I1565" s="7" t="s">
        <v>1285</v>
      </c>
    </row>
    <row r="1566" spans="1:9" ht="14.25" customHeight="1" x14ac:dyDescent="0.3">
      <c r="A1566" s="7" t="s">
        <v>1943</v>
      </c>
      <c r="B1566" s="7">
        <v>1959</v>
      </c>
      <c r="C1566" s="7" t="s">
        <v>168</v>
      </c>
      <c r="D1566" s="7">
        <v>9</v>
      </c>
      <c r="E1566" s="7">
        <v>0</v>
      </c>
      <c r="F1566" s="7">
        <v>13390.56</v>
      </c>
      <c r="G1566" s="7" t="s">
        <v>64</v>
      </c>
      <c r="H1566" s="7" t="s">
        <v>64</v>
      </c>
      <c r="I1566" s="7" t="s">
        <v>241</v>
      </c>
    </row>
    <row r="1567" spans="1:9" ht="14.25" customHeight="1" x14ac:dyDescent="0.3">
      <c r="A1567" s="7" t="s">
        <v>1941</v>
      </c>
      <c r="B1567" s="7">
        <v>1959</v>
      </c>
      <c r="C1567" s="7" t="s">
        <v>72</v>
      </c>
      <c r="D1567" s="7">
        <v>25</v>
      </c>
      <c r="E1567" s="7">
        <v>0</v>
      </c>
      <c r="F1567" s="7">
        <v>13393.76</v>
      </c>
      <c r="G1567" s="7" t="s">
        <v>64</v>
      </c>
      <c r="H1567" s="7" t="s">
        <v>75</v>
      </c>
      <c r="I1567" s="7" t="s">
        <v>241</v>
      </c>
    </row>
    <row r="1568" spans="1:9" ht="14.25" customHeight="1" x14ac:dyDescent="0.3">
      <c r="A1568" s="7" t="s">
        <v>1939</v>
      </c>
      <c r="B1568" s="7">
        <v>1959</v>
      </c>
      <c r="C1568" s="7" t="s">
        <v>168</v>
      </c>
      <c r="D1568" s="7">
        <v>20</v>
      </c>
      <c r="E1568" s="7">
        <v>0</v>
      </c>
      <c r="F1568" s="7">
        <v>13405.39</v>
      </c>
      <c r="G1568" s="7" t="s">
        <v>64</v>
      </c>
      <c r="H1568" s="7" t="s">
        <v>64</v>
      </c>
      <c r="I1568" s="7" t="s">
        <v>66</v>
      </c>
    </row>
    <row r="1569" spans="1:9" ht="14.25" customHeight="1" x14ac:dyDescent="0.3">
      <c r="A1569" s="7" t="s">
        <v>1936</v>
      </c>
      <c r="B1569" s="7">
        <v>1992</v>
      </c>
      <c r="C1569" s="7" t="s">
        <v>168</v>
      </c>
      <c r="D1569" s="7">
        <v>19</v>
      </c>
      <c r="E1569" s="7">
        <v>0</v>
      </c>
      <c r="F1569" s="7">
        <v>13412.97</v>
      </c>
      <c r="G1569" s="7" t="s">
        <v>64</v>
      </c>
      <c r="H1569" s="7" t="s">
        <v>64</v>
      </c>
      <c r="I1569" s="7" t="s">
        <v>1285</v>
      </c>
    </row>
    <row r="1570" spans="1:9" ht="14.25" customHeight="1" x14ac:dyDescent="0.3">
      <c r="A1570" s="7" t="s">
        <v>1934</v>
      </c>
      <c r="B1570" s="7">
        <v>1961</v>
      </c>
      <c r="C1570" s="7" t="s">
        <v>59</v>
      </c>
      <c r="D1570" s="7">
        <v>22</v>
      </c>
      <c r="E1570" s="7">
        <v>0</v>
      </c>
      <c r="F1570" s="7">
        <v>13415.04</v>
      </c>
      <c r="G1570" s="7" t="s">
        <v>64</v>
      </c>
      <c r="H1570" s="7" t="s">
        <v>62</v>
      </c>
      <c r="I1570" s="7" t="s">
        <v>119</v>
      </c>
    </row>
    <row r="1571" spans="1:9" ht="14.25" customHeight="1" x14ac:dyDescent="0.3">
      <c r="A1571" s="7" t="s">
        <v>1931</v>
      </c>
      <c r="B1571" s="7">
        <v>1994</v>
      </c>
      <c r="C1571" s="7" t="s">
        <v>83</v>
      </c>
      <c r="D1571" s="7">
        <v>17</v>
      </c>
      <c r="E1571" s="7">
        <v>0</v>
      </c>
      <c r="F1571" s="7">
        <v>13417.05</v>
      </c>
      <c r="G1571" s="7" t="s">
        <v>64</v>
      </c>
      <c r="H1571" s="7" t="s">
        <v>64</v>
      </c>
      <c r="I1571" s="7" t="s">
        <v>119</v>
      </c>
    </row>
    <row r="1572" spans="1:9" ht="14.25" customHeight="1" x14ac:dyDescent="0.3">
      <c r="A1572" s="7" t="s">
        <v>1929</v>
      </c>
      <c r="B1572" s="7">
        <v>1961</v>
      </c>
      <c r="C1572" s="7" t="s">
        <v>72</v>
      </c>
      <c r="D1572" s="7">
        <v>3</v>
      </c>
      <c r="E1572" s="7">
        <v>0</v>
      </c>
      <c r="F1572" s="7">
        <v>13429.04</v>
      </c>
      <c r="G1572" s="7" t="s">
        <v>64</v>
      </c>
      <c r="H1572" s="7" t="s">
        <v>64</v>
      </c>
      <c r="I1572" s="7" t="s">
        <v>119</v>
      </c>
    </row>
    <row r="1573" spans="1:9" ht="14.25" customHeight="1" x14ac:dyDescent="0.3">
      <c r="A1573" s="7" t="s">
        <v>1927</v>
      </c>
      <c r="B1573" s="7">
        <v>1966</v>
      </c>
      <c r="C1573" s="7" t="s">
        <v>72</v>
      </c>
      <c r="D1573" s="7">
        <v>14</v>
      </c>
      <c r="E1573" s="7">
        <v>3</v>
      </c>
      <c r="F1573" s="7">
        <v>13430.27</v>
      </c>
      <c r="G1573" s="7" t="s">
        <v>64</v>
      </c>
      <c r="H1573" s="7" t="s">
        <v>64</v>
      </c>
      <c r="I1573" s="7" t="s">
        <v>1280</v>
      </c>
    </row>
    <row r="1574" spans="1:9" ht="14.25" customHeight="1" x14ac:dyDescent="0.3">
      <c r="A1574" s="7" t="s">
        <v>1924</v>
      </c>
      <c r="B1574" s="7">
        <v>1975</v>
      </c>
      <c r="C1574" s="7" t="s">
        <v>83</v>
      </c>
      <c r="D1574" s="7">
        <v>29</v>
      </c>
      <c r="E1574" s="7">
        <v>1</v>
      </c>
      <c r="F1574" s="7">
        <v>13440.7</v>
      </c>
      <c r="G1574" s="7" t="s">
        <v>64</v>
      </c>
      <c r="H1574" s="7" t="s">
        <v>62</v>
      </c>
      <c r="I1574" s="7" t="s">
        <v>119</v>
      </c>
    </row>
    <row r="1575" spans="1:9" ht="14.25" customHeight="1" x14ac:dyDescent="0.3">
      <c r="A1575" s="7" t="s">
        <v>1922</v>
      </c>
      <c r="B1575" s="7">
        <v>1960</v>
      </c>
      <c r="C1575" s="7" t="s">
        <v>195</v>
      </c>
      <c r="D1575" s="7">
        <v>13</v>
      </c>
      <c r="E1575" s="7">
        <v>0</v>
      </c>
      <c r="F1575" s="7">
        <v>13451.12</v>
      </c>
      <c r="G1575" s="7" t="s">
        <v>64</v>
      </c>
      <c r="H1575" s="7" t="s">
        <v>75</v>
      </c>
      <c r="I1575" s="7" t="s">
        <v>241</v>
      </c>
    </row>
    <row r="1576" spans="1:9" ht="14.25" customHeight="1" x14ac:dyDescent="0.3">
      <c r="A1576" s="7" t="s">
        <v>1920</v>
      </c>
      <c r="B1576" s="7">
        <v>1960</v>
      </c>
      <c r="C1576" s="7" t="s">
        <v>59</v>
      </c>
      <c r="D1576" s="7">
        <v>11</v>
      </c>
      <c r="E1576" s="7">
        <v>0</v>
      </c>
      <c r="F1576" s="7">
        <v>13457.96</v>
      </c>
      <c r="G1576" s="7" t="s">
        <v>64</v>
      </c>
      <c r="H1576" s="7" t="s">
        <v>75</v>
      </c>
      <c r="I1576" s="7" t="s">
        <v>66</v>
      </c>
    </row>
    <row r="1577" spans="1:9" ht="14.25" customHeight="1" x14ac:dyDescent="0.3">
      <c r="A1577" s="7" t="s">
        <v>1917</v>
      </c>
      <c r="B1577" s="7">
        <v>1960</v>
      </c>
      <c r="C1577" s="7" t="s">
        <v>168</v>
      </c>
      <c r="D1577" s="7">
        <v>16</v>
      </c>
      <c r="E1577" s="7">
        <v>0</v>
      </c>
      <c r="F1577" s="7">
        <v>13462.52</v>
      </c>
      <c r="G1577" s="7" t="s">
        <v>64</v>
      </c>
      <c r="H1577" s="7" t="s">
        <v>62</v>
      </c>
      <c r="I1577" s="7" t="s">
        <v>241</v>
      </c>
    </row>
    <row r="1578" spans="1:9" ht="14.25" customHeight="1" x14ac:dyDescent="0.3">
      <c r="A1578" s="7" t="s">
        <v>1915</v>
      </c>
      <c r="B1578" s="7">
        <v>1985</v>
      </c>
      <c r="C1578" s="7" t="s">
        <v>195</v>
      </c>
      <c r="D1578" s="7">
        <v>19</v>
      </c>
      <c r="E1578" s="7">
        <v>3</v>
      </c>
      <c r="F1578" s="7">
        <v>13465.8</v>
      </c>
      <c r="G1578" s="7" t="s">
        <v>64</v>
      </c>
      <c r="H1578" s="7" t="s">
        <v>75</v>
      </c>
      <c r="I1578" s="7" t="s">
        <v>119</v>
      </c>
    </row>
    <row r="1579" spans="1:9" ht="14.25" customHeight="1" x14ac:dyDescent="0.3">
      <c r="A1579" s="7" t="s">
        <v>1913</v>
      </c>
      <c r="B1579" s="7">
        <v>1960</v>
      </c>
      <c r="C1579" s="7" t="s">
        <v>59</v>
      </c>
      <c r="D1579" s="7">
        <v>28</v>
      </c>
      <c r="E1579" s="7">
        <v>0</v>
      </c>
      <c r="F1579" s="7">
        <v>13470.8</v>
      </c>
      <c r="G1579" s="7" t="s">
        <v>64</v>
      </c>
      <c r="H1579" s="7" t="s">
        <v>62</v>
      </c>
      <c r="I1579" s="7" t="s">
        <v>66</v>
      </c>
    </row>
    <row r="1580" spans="1:9" ht="14.25" customHeight="1" x14ac:dyDescent="0.3">
      <c r="A1580" s="7" t="s">
        <v>1910</v>
      </c>
      <c r="B1580" s="7">
        <v>1960</v>
      </c>
      <c r="C1580" s="7" t="s">
        <v>59</v>
      </c>
      <c r="D1580" s="7">
        <v>24</v>
      </c>
      <c r="E1580" s="7">
        <v>0</v>
      </c>
      <c r="F1580" s="7">
        <v>13470.86</v>
      </c>
      <c r="G1580" s="7" t="s">
        <v>64</v>
      </c>
      <c r="H1580" s="7" t="s">
        <v>64</v>
      </c>
      <c r="I1580" s="7" t="s">
        <v>241</v>
      </c>
    </row>
    <row r="1581" spans="1:9" ht="14.25" customHeight="1" x14ac:dyDescent="0.3">
      <c r="A1581" s="7" t="s">
        <v>1908</v>
      </c>
      <c r="B1581" s="7">
        <v>1975</v>
      </c>
      <c r="C1581" s="7" t="s">
        <v>195</v>
      </c>
      <c r="D1581" s="7">
        <v>7</v>
      </c>
      <c r="E1581" s="7">
        <v>1</v>
      </c>
      <c r="F1581" s="7">
        <v>13472.19</v>
      </c>
      <c r="G1581" s="7" t="s">
        <v>64</v>
      </c>
      <c r="H1581" s="7" t="s">
        <v>62</v>
      </c>
      <c r="I1581" s="7" t="s">
        <v>119</v>
      </c>
    </row>
    <row r="1582" spans="1:9" ht="14.25" customHeight="1" x14ac:dyDescent="0.3">
      <c r="A1582" s="7" t="s">
        <v>1905</v>
      </c>
      <c r="B1582" s="7">
        <v>1990</v>
      </c>
      <c r="C1582" s="7" t="s">
        <v>195</v>
      </c>
      <c r="D1582" s="7">
        <v>30</v>
      </c>
      <c r="E1582" s="7">
        <v>3</v>
      </c>
      <c r="F1582" s="7">
        <v>13480.83</v>
      </c>
      <c r="G1582" s="7" t="s">
        <v>64</v>
      </c>
      <c r="H1582" s="7" t="s">
        <v>62</v>
      </c>
      <c r="I1582" s="7" t="s">
        <v>1285</v>
      </c>
    </row>
    <row r="1583" spans="1:9" ht="14.25" customHeight="1" x14ac:dyDescent="0.3">
      <c r="A1583" s="7" t="s">
        <v>1903</v>
      </c>
      <c r="B1583" s="7">
        <v>1963</v>
      </c>
      <c r="C1583" s="7" t="s">
        <v>203</v>
      </c>
      <c r="D1583" s="7">
        <v>14</v>
      </c>
      <c r="E1583" s="7">
        <v>0</v>
      </c>
      <c r="F1583" s="7">
        <v>13511.28</v>
      </c>
      <c r="G1583" s="7" t="s">
        <v>64</v>
      </c>
      <c r="H1583" s="7" t="s">
        <v>75</v>
      </c>
      <c r="I1583" s="7" t="s">
        <v>119</v>
      </c>
    </row>
    <row r="1584" spans="1:9" ht="14.25" customHeight="1" x14ac:dyDescent="0.3">
      <c r="A1584" s="7" t="s">
        <v>1900</v>
      </c>
      <c r="B1584" s="7">
        <v>1960</v>
      </c>
      <c r="C1584" s="7" t="s">
        <v>59</v>
      </c>
      <c r="D1584" s="7">
        <v>11</v>
      </c>
      <c r="E1584" s="7">
        <v>0</v>
      </c>
      <c r="F1584" s="7">
        <v>13555</v>
      </c>
      <c r="G1584" s="7" t="s">
        <v>64</v>
      </c>
      <c r="H1584" s="7" t="s">
        <v>64</v>
      </c>
      <c r="I1584" s="7" t="s">
        <v>1841</v>
      </c>
    </row>
    <row r="1585" spans="1:9" ht="14.25" customHeight="1" x14ac:dyDescent="0.3">
      <c r="A1585" s="7" t="s">
        <v>1897</v>
      </c>
      <c r="B1585" s="7">
        <v>1968</v>
      </c>
      <c r="C1585" s="7" t="s">
        <v>59</v>
      </c>
      <c r="D1585" s="7">
        <v>15</v>
      </c>
      <c r="E1585" s="7">
        <v>0</v>
      </c>
      <c r="F1585" s="7">
        <v>13566.04</v>
      </c>
      <c r="G1585" s="7" t="s">
        <v>64</v>
      </c>
      <c r="H1585" s="7" t="s">
        <v>64</v>
      </c>
      <c r="I1585" s="7" t="s">
        <v>2757</v>
      </c>
    </row>
    <row r="1586" spans="1:9" ht="14.25" customHeight="1" x14ac:dyDescent="0.3">
      <c r="A1586" s="7" t="s">
        <v>1895</v>
      </c>
      <c r="B1586" s="7">
        <v>1992</v>
      </c>
      <c r="C1586" s="7" t="s">
        <v>195</v>
      </c>
      <c r="D1586" s="7">
        <v>14</v>
      </c>
      <c r="E1586" s="7">
        <v>0</v>
      </c>
      <c r="F1586" s="7">
        <v>13588.17</v>
      </c>
      <c r="G1586" s="7" t="s">
        <v>64</v>
      </c>
      <c r="H1586" s="7" t="s">
        <v>75</v>
      </c>
      <c r="I1586" s="7" t="s">
        <v>119</v>
      </c>
    </row>
    <row r="1587" spans="1:9" ht="14.25" customHeight="1" x14ac:dyDescent="0.3">
      <c r="A1587" s="7" t="s">
        <v>1892</v>
      </c>
      <c r="B1587" s="7">
        <v>1964</v>
      </c>
      <c r="C1587" s="7" t="s">
        <v>93</v>
      </c>
      <c r="D1587" s="7">
        <v>10</v>
      </c>
      <c r="E1587" s="7">
        <v>2</v>
      </c>
      <c r="F1587" s="7">
        <v>13607.37</v>
      </c>
      <c r="G1587" s="7" t="s">
        <v>64</v>
      </c>
      <c r="H1587" s="7" t="s">
        <v>75</v>
      </c>
      <c r="I1587" s="7" t="s">
        <v>1280</v>
      </c>
    </row>
    <row r="1588" spans="1:9" ht="14.25" customHeight="1" x14ac:dyDescent="0.3">
      <c r="A1588" s="7" t="s">
        <v>1889</v>
      </c>
      <c r="B1588" s="7">
        <v>1961</v>
      </c>
      <c r="C1588" s="7" t="s">
        <v>72</v>
      </c>
      <c r="D1588" s="7">
        <v>18</v>
      </c>
      <c r="E1588" s="7">
        <v>0</v>
      </c>
      <c r="F1588" s="7">
        <v>13616.36</v>
      </c>
      <c r="G1588" s="7" t="s">
        <v>64</v>
      </c>
      <c r="H1588" s="7" t="s">
        <v>64</v>
      </c>
      <c r="I1588" s="7" t="s">
        <v>1280</v>
      </c>
    </row>
    <row r="1589" spans="1:9" ht="14.25" customHeight="1" x14ac:dyDescent="0.3">
      <c r="A1589" s="7" t="s">
        <v>1887</v>
      </c>
      <c r="B1589" s="7">
        <v>1969</v>
      </c>
      <c r="C1589" s="7" t="s">
        <v>59</v>
      </c>
      <c r="D1589" s="7">
        <v>26</v>
      </c>
      <c r="E1589" s="7">
        <v>0</v>
      </c>
      <c r="F1589" s="7">
        <v>13622.01</v>
      </c>
      <c r="G1589" s="7" t="s">
        <v>64</v>
      </c>
      <c r="H1589" s="7" t="s">
        <v>64</v>
      </c>
      <c r="I1589" s="7" t="s">
        <v>119</v>
      </c>
    </row>
    <row r="1590" spans="1:9" ht="14.25" customHeight="1" x14ac:dyDescent="0.3">
      <c r="A1590" s="7" t="s">
        <v>1877</v>
      </c>
      <c r="B1590" s="7">
        <v>1961</v>
      </c>
      <c r="C1590" s="7" t="s">
        <v>168</v>
      </c>
      <c r="D1590" s="7">
        <v>24</v>
      </c>
      <c r="E1590" s="7">
        <v>0</v>
      </c>
      <c r="F1590" s="7">
        <v>13635.64</v>
      </c>
      <c r="G1590" s="7" t="s">
        <v>64</v>
      </c>
      <c r="H1590" s="7" t="s">
        <v>64</v>
      </c>
      <c r="I1590" s="7" t="s">
        <v>1280</v>
      </c>
    </row>
    <row r="1591" spans="1:9" ht="14.25" customHeight="1" x14ac:dyDescent="0.3">
      <c r="A1591" s="7" t="s">
        <v>1874</v>
      </c>
      <c r="B1591" s="7">
        <v>1984</v>
      </c>
      <c r="C1591" s="7" t="s">
        <v>59</v>
      </c>
      <c r="D1591" s="7">
        <v>20</v>
      </c>
      <c r="E1591" s="7">
        <v>3</v>
      </c>
      <c r="F1591" s="7">
        <v>13638.06</v>
      </c>
      <c r="G1591" s="7" t="s">
        <v>64</v>
      </c>
      <c r="H1591" s="7" t="s">
        <v>64</v>
      </c>
      <c r="I1591" s="7" t="s">
        <v>1285</v>
      </c>
    </row>
    <row r="1592" spans="1:9" ht="14.25" customHeight="1" x14ac:dyDescent="0.3">
      <c r="A1592" s="7" t="s">
        <v>1872</v>
      </c>
      <c r="B1592" s="7">
        <v>1963</v>
      </c>
      <c r="C1592" s="7" t="s">
        <v>195</v>
      </c>
      <c r="D1592" s="7">
        <v>4</v>
      </c>
      <c r="E1592" s="7">
        <v>0</v>
      </c>
      <c r="F1592" s="7">
        <v>13677.68</v>
      </c>
      <c r="G1592" s="7" t="s">
        <v>64</v>
      </c>
      <c r="H1592" s="7" t="s">
        <v>62</v>
      </c>
      <c r="I1592" s="7" t="s">
        <v>1525</v>
      </c>
    </row>
    <row r="1593" spans="1:9" ht="14.25" customHeight="1" x14ac:dyDescent="0.3">
      <c r="A1593" s="7" t="s">
        <v>1870</v>
      </c>
      <c r="B1593" s="7">
        <v>1985</v>
      </c>
      <c r="C1593" s="7" t="s">
        <v>93</v>
      </c>
      <c r="D1593" s="7">
        <v>14</v>
      </c>
      <c r="E1593" s="7">
        <v>3</v>
      </c>
      <c r="F1593" s="7">
        <v>13685.51</v>
      </c>
      <c r="G1593" s="7" t="s">
        <v>64</v>
      </c>
      <c r="H1593" s="7" t="s">
        <v>75</v>
      </c>
      <c r="I1593" s="7" t="s">
        <v>2757</v>
      </c>
    </row>
    <row r="1594" spans="1:9" ht="14.25" customHeight="1" x14ac:dyDescent="0.3">
      <c r="A1594" s="7" t="s">
        <v>1867</v>
      </c>
      <c r="B1594" s="7">
        <v>1986</v>
      </c>
      <c r="C1594" s="7" t="s">
        <v>72</v>
      </c>
      <c r="D1594" s="7">
        <v>24</v>
      </c>
      <c r="E1594" s="7">
        <v>3</v>
      </c>
      <c r="F1594" s="7">
        <v>13714.55</v>
      </c>
      <c r="G1594" s="7" t="s">
        <v>64</v>
      </c>
      <c r="H1594" s="7" t="s">
        <v>62</v>
      </c>
      <c r="I1594" s="7" t="s">
        <v>1285</v>
      </c>
    </row>
    <row r="1595" spans="1:9" ht="14.25" customHeight="1" x14ac:dyDescent="0.3">
      <c r="A1595" s="7" t="s">
        <v>1865</v>
      </c>
      <c r="B1595" s="7">
        <v>1981</v>
      </c>
      <c r="C1595" s="7" t="s">
        <v>195</v>
      </c>
      <c r="D1595" s="7">
        <v>2</v>
      </c>
      <c r="E1595" s="7">
        <v>1</v>
      </c>
      <c r="F1595" s="7">
        <v>13725.47</v>
      </c>
      <c r="G1595" s="7" t="s">
        <v>64</v>
      </c>
      <c r="H1595" s="7" t="s">
        <v>62</v>
      </c>
      <c r="I1595" s="7" t="s">
        <v>1280</v>
      </c>
    </row>
    <row r="1596" spans="1:9" ht="14.25" customHeight="1" x14ac:dyDescent="0.3">
      <c r="A1596" s="7" t="s">
        <v>1862</v>
      </c>
      <c r="B1596" s="7">
        <v>1985</v>
      </c>
      <c r="C1596" s="7" t="s">
        <v>195</v>
      </c>
      <c r="D1596" s="7">
        <v>29</v>
      </c>
      <c r="E1596" s="7">
        <v>3</v>
      </c>
      <c r="F1596" s="7">
        <v>13726.21</v>
      </c>
      <c r="G1596" s="7" t="s">
        <v>64</v>
      </c>
      <c r="H1596" s="7" t="s">
        <v>64</v>
      </c>
      <c r="I1596" s="7" t="s">
        <v>2757</v>
      </c>
    </row>
    <row r="1597" spans="1:9" ht="14.25" customHeight="1" x14ac:dyDescent="0.3">
      <c r="A1597" s="7" t="s">
        <v>1860</v>
      </c>
      <c r="B1597" s="7">
        <v>1969</v>
      </c>
      <c r="C1597" s="7" t="s">
        <v>203</v>
      </c>
      <c r="D1597" s="7">
        <v>23</v>
      </c>
      <c r="E1597" s="7">
        <v>0</v>
      </c>
      <c r="F1597" s="7">
        <v>13746.74</v>
      </c>
      <c r="G1597" s="7" t="s">
        <v>64</v>
      </c>
      <c r="H1597" s="7" t="s">
        <v>62</v>
      </c>
      <c r="I1597" s="7" t="s">
        <v>2757</v>
      </c>
    </row>
    <row r="1598" spans="1:9" ht="14.25" customHeight="1" x14ac:dyDescent="0.3">
      <c r="A1598" s="7" t="s">
        <v>1857</v>
      </c>
      <c r="B1598" s="7">
        <v>2004</v>
      </c>
      <c r="C1598" s="7" t="s">
        <v>59</v>
      </c>
      <c r="D1598" s="7">
        <v>16</v>
      </c>
      <c r="E1598" s="7">
        <v>0</v>
      </c>
      <c r="F1598" s="7">
        <v>13747.87</v>
      </c>
      <c r="G1598" s="7" t="s">
        <v>64</v>
      </c>
      <c r="H1598" s="7" t="s">
        <v>62</v>
      </c>
      <c r="I1598" s="7" t="s">
        <v>985</v>
      </c>
    </row>
    <row r="1599" spans="1:9" ht="14.25" customHeight="1" x14ac:dyDescent="0.3">
      <c r="A1599" s="7" t="s">
        <v>1855</v>
      </c>
      <c r="B1599" s="7">
        <v>1959</v>
      </c>
      <c r="C1599" s="7" t="s">
        <v>195</v>
      </c>
      <c r="D1599" s="7">
        <v>6</v>
      </c>
      <c r="E1599" s="7">
        <v>0</v>
      </c>
      <c r="F1599" s="7">
        <v>13770.1</v>
      </c>
      <c r="G1599" s="7" t="s">
        <v>64</v>
      </c>
      <c r="H1599" s="7" t="s">
        <v>75</v>
      </c>
      <c r="I1599" s="7" t="s">
        <v>119</v>
      </c>
    </row>
    <row r="1600" spans="1:9" ht="14.25" customHeight="1" x14ac:dyDescent="0.3">
      <c r="A1600" s="7" t="s">
        <v>1852</v>
      </c>
      <c r="B1600" s="7">
        <v>1966</v>
      </c>
      <c r="C1600" s="7" t="s">
        <v>72</v>
      </c>
      <c r="D1600" s="7">
        <v>10</v>
      </c>
      <c r="E1600" s="7">
        <v>0</v>
      </c>
      <c r="F1600" s="7">
        <v>13801.61</v>
      </c>
      <c r="G1600" s="7" t="s">
        <v>64</v>
      </c>
      <c r="H1600" s="7" t="s">
        <v>64</v>
      </c>
      <c r="I1600" s="7" t="s">
        <v>2757</v>
      </c>
    </row>
    <row r="1601" spans="1:9" ht="14.25" customHeight="1" x14ac:dyDescent="0.3">
      <c r="A1601" s="7" t="s">
        <v>1850</v>
      </c>
      <c r="B1601" s="7">
        <v>1986</v>
      </c>
      <c r="C1601" s="7" t="s">
        <v>168</v>
      </c>
      <c r="D1601" s="7">
        <v>8</v>
      </c>
      <c r="E1601" s="7">
        <v>3</v>
      </c>
      <c r="F1601" s="7">
        <v>13819.49</v>
      </c>
      <c r="G1601" s="7" t="s">
        <v>64</v>
      </c>
      <c r="H1601" s="7" t="s">
        <v>62</v>
      </c>
      <c r="I1601" s="7" t="s">
        <v>119</v>
      </c>
    </row>
    <row r="1602" spans="1:9" ht="14.25" customHeight="1" x14ac:dyDescent="0.3">
      <c r="A1602" s="7" t="s">
        <v>1847</v>
      </c>
      <c r="B1602" s="7">
        <v>1958</v>
      </c>
      <c r="C1602" s="7" t="s">
        <v>72</v>
      </c>
      <c r="D1602" s="7">
        <v>25</v>
      </c>
      <c r="E1602" s="7">
        <v>0</v>
      </c>
      <c r="F1602" s="7">
        <v>13822.8</v>
      </c>
      <c r="G1602" s="7" t="s">
        <v>64</v>
      </c>
      <c r="H1602" s="7" t="s">
        <v>64</v>
      </c>
      <c r="I1602" s="7" t="s">
        <v>241</v>
      </c>
    </row>
    <row r="1603" spans="1:9" ht="14.25" customHeight="1" x14ac:dyDescent="0.3">
      <c r="A1603" s="7" t="s">
        <v>1845</v>
      </c>
      <c r="B1603" s="7">
        <v>1958</v>
      </c>
      <c r="C1603" s="7" t="s">
        <v>168</v>
      </c>
      <c r="D1603" s="7">
        <v>10</v>
      </c>
      <c r="E1603" s="7">
        <v>0</v>
      </c>
      <c r="F1603" s="7">
        <v>13831.12</v>
      </c>
      <c r="G1603" s="7" t="s">
        <v>64</v>
      </c>
      <c r="H1603" s="7" t="s">
        <v>75</v>
      </c>
      <c r="I1603" s="7" t="s">
        <v>66</v>
      </c>
    </row>
    <row r="1604" spans="1:9" ht="14.25" customHeight="1" x14ac:dyDescent="0.3">
      <c r="A1604" s="7" t="s">
        <v>1842</v>
      </c>
      <c r="B1604" s="7">
        <v>2003</v>
      </c>
      <c r="C1604" s="7" t="s">
        <v>83</v>
      </c>
      <c r="D1604" s="7">
        <v>7</v>
      </c>
      <c r="E1604" s="7">
        <v>0</v>
      </c>
      <c r="F1604" s="7">
        <v>13844.51</v>
      </c>
      <c r="G1604" s="7" t="s">
        <v>62</v>
      </c>
      <c r="H1604" s="7" t="s">
        <v>75</v>
      </c>
      <c r="I1604" s="7" t="s">
        <v>241</v>
      </c>
    </row>
    <row r="1605" spans="1:9" ht="14.25" customHeight="1" x14ac:dyDescent="0.3">
      <c r="A1605" s="7" t="s">
        <v>1839</v>
      </c>
      <c r="B1605" s="7">
        <v>1960</v>
      </c>
      <c r="C1605" s="7" t="s">
        <v>59</v>
      </c>
      <c r="D1605" s="7">
        <v>21</v>
      </c>
      <c r="E1605" s="7">
        <v>0</v>
      </c>
      <c r="F1605" s="7">
        <v>13844.8</v>
      </c>
      <c r="G1605" s="7" t="s">
        <v>62</v>
      </c>
      <c r="H1605" s="7" t="s">
        <v>62</v>
      </c>
      <c r="I1605" s="7" t="s">
        <v>119</v>
      </c>
    </row>
    <row r="1606" spans="1:9" ht="14.25" customHeight="1" x14ac:dyDescent="0.3">
      <c r="A1606" s="7" t="s">
        <v>1836</v>
      </c>
      <c r="B1606" s="7">
        <v>1978</v>
      </c>
      <c r="C1606" s="7" t="s">
        <v>168</v>
      </c>
      <c r="D1606" s="7">
        <v>19</v>
      </c>
      <c r="E1606" s="7">
        <v>2</v>
      </c>
      <c r="F1606" s="7">
        <v>13874.89</v>
      </c>
      <c r="G1606" s="7" t="s">
        <v>62</v>
      </c>
      <c r="H1606" s="7" t="s">
        <v>75</v>
      </c>
      <c r="I1606" s="7" t="s">
        <v>119</v>
      </c>
    </row>
    <row r="1607" spans="1:9" ht="14.25" customHeight="1" x14ac:dyDescent="0.3">
      <c r="A1607" s="7" t="s">
        <v>1834</v>
      </c>
      <c r="B1607" s="7">
        <v>1959</v>
      </c>
      <c r="C1607" s="7" t="s">
        <v>203</v>
      </c>
      <c r="D1607" s="7">
        <v>5</v>
      </c>
      <c r="E1607" s="7">
        <v>0</v>
      </c>
      <c r="F1607" s="7">
        <v>13880.95</v>
      </c>
      <c r="G1607" s="7" t="s">
        <v>62</v>
      </c>
      <c r="H1607" s="7" t="s">
        <v>62</v>
      </c>
      <c r="I1607" s="7" t="s">
        <v>241</v>
      </c>
    </row>
    <row r="1608" spans="1:9" ht="14.25" customHeight="1" x14ac:dyDescent="0.3">
      <c r="A1608" s="7" t="s">
        <v>1831</v>
      </c>
      <c r="B1608" s="7">
        <v>1985</v>
      </c>
      <c r="C1608" s="7" t="s">
        <v>93</v>
      </c>
      <c r="D1608" s="7">
        <v>25</v>
      </c>
      <c r="E1608" s="7">
        <v>3</v>
      </c>
      <c r="F1608" s="7">
        <v>13886.4</v>
      </c>
      <c r="G1608" s="7" t="s">
        <v>62</v>
      </c>
      <c r="H1608" s="7" t="s">
        <v>62</v>
      </c>
      <c r="I1608" s="7" t="s">
        <v>119</v>
      </c>
    </row>
    <row r="1609" spans="1:9" ht="14.25" customHeight="1" x14ac:dyDescent="0.3">
      <c r="A1609" s="7" t="s">
        <v>1829</v>
      </c>
      <c r="B1609" s="7">
        <v>1959</v>
      </c>
      <c r="C1609" s="7" t="s">
        <v>168</v>
      </c>
      <c r="D1609" s="7">
        <v>29</v>
      </c>
      <c r="E1609" s="7">
        <v>0</v>
      </c>
      <c r="F1609" s="7">
        <v>13887.2</v>
      </c>
      <c r="G1609" s="7" t="s">
        <v>62</v>
      </c>
      <c r="H1609" s="7" t="s">
        <v>64</v>
      </c>
      <c r="I1609" s="7" t="s">
        <v>66</v>
      </c>
    </row>
    <row r="1610" spans="1:9" ht="14.25" customHeight="1" x14ac:dyDescent="0.3">
      <c r="A1610" s="7" t="s">
        <v>1827</v>
      </c>
      <c r="B1610" s="7">
        <v>1959</v>
      </c>
      <c r="C1610" s="7" t="s">
        <v>59</v>
      </c>
      <c r="D1610" s="7">
        <v>7</v>
      </c>
      <c r="E1610" s="7">
        <v>0</v>
      </c>
      <c r="F1610" s="7">
        <v>13887.97</v>
      </c>
      <c r="G1610" s="7" t="s">
        <v>62</v>
      </c>
      <c r="H1610" s="7" t="s">
        <v>62</v>
      </c>
      <c r="I1610" s="7" t="s">
        <v>66</v>
      </c>
    </row>
    <row r="1611" spans="1:9" ht="14.25" customHeight="1" x14ac:dyDescent="0.3">
      <c r="A1611" s="7" t="s">
        <v>1824</v>
      </c>
      <c r="B1611" s="7">
        <v>1962</v>
      </c>
      <c r="C1611" s="7" t="s">
        <v>59</v>
      </c>
      <c r="D1611" s="7">
        <v>27</v>
      </c>
      <c r="E1611" s="7">
        <v>3</v>
      </c>
      <c r="F1611" s="7">
        <v>13919.82</v>
      </c>
      <c r="G1611" s="7" t="s">
        <v>62</v>
      </c>
      <c r="H1611" s="7" t="s">
        <v>62</v>
      </c>
      <c r="I1611" s="7" t="s">
        <v>66</v>
      </c>
    </row>
    <row r="1612" spans="1:9" ht="14.25" customHeight="1" x14ac:dyDescent="0.3">
      <c r="A1612" s="7" t="s">
        <v>1822</v>
      </c>
      <c r="B1612" s="7">
        <v>1960</v>
      </c>
      <c r="C1612" s="7" t="s">
        <v>83</v>
      </c>
      <c r="D1612" s="7">
        <v>18</v>
      </c>
      <c r="E1612" s="7">
        <v>1</v>
      </c>
      <c r="F1612" s="7">
        <v>13937.67</v>
      </c>
      <c r="G1612" s="7" t="s">
        <v>62</v>
      </c>
      <c r="H1612" s="7" t="s">
        <v>75</v>
      </c>
      <c r="I1612" s="7" t="s">
        <v>119</v>
      </c>
    </row>
    <row r="1613" spans="1:9" ht="14.25" customHeight="1" x14ac:dyDescent="0.3">
      <c r="A1613" s="7" t="s">
        <v>1819</v>
      </c>
      <c r="B1613" s="7">
        <v>1959</v>
      </c>
      <c r="C1613" s="7" t="s">
        <v>195</v>
      </c>
      <c r="D1613" s="7">
        <v>29</v>
      </c>
      <c r="E1613" s="7">
        <v>0</v>
      </c>
      <c r="F1613" s="7">
        <v>13974.46</v>
      </c>
      <c r="G1613" s="7" t="s">
        <v>62</v>
      </c>
      <c r="H1613" s="7" t="s">
        <v>62</v>
      </c>
      <c r="I1613" s="7" t="s">
        <v>972</v>
      </c>
    </row>
    <row r="1614" spans="1:9" ht="14.25" customHeight="1" x14ac:dyDescent="0.3">
      <c r="A1614" s="7" t="s">
        <v>1817</v>
      </c>
      <c r="B1614" s="7">
        <v>1990</v>
      </c>
      <c r="C1614" s="7" t="s">
        <v>59</v>
      </c>
      <c r="D1614" s="7">
        <v>13</v>
      </c>
      <c r="E1614" s="7">
        <v>3</v>
      </c>
      <c r="F1614" s="7">
        <v>13979.45</v>
      </c>
      <c r="G1614" s="7" t="s">
        <v>62</v>
      </c>
      <c r="H1614" s="7" t="s">
        <v>75</v>
      </c>
      <c r="I1614" s="7" t="s">
        <v>1285</v>
      </c>
    </row>
    <row r="1615" spans="1:9" ht="14.25" customHeight="1" x14ac:dyDescent="0.3">
      <c r="A1615" s="7" t="s">
        <v>1814</v>
      </c>
      <c r="B1615" s="7">
        <v>1959</v>
      </c>
      <c r="C1615" s="7" t="s">
        <v>93</v>
      </c>
      <c r="D1615" s="7">
        <v>6</v>
      </c>
      <c r="E1615" s="7">
        <v>0</v>
      </c>
      <c r="F1615" s="7">
        <v>13981.85</v>
      </c>
      <c r="G1615" s="7" t="s">
        <v>62</v>
      </c>
      <c r="H1615" s="7" t="s">
        <v>75</v>
      </c>
      <c r="I1615" s="7" t="s">
        <v>979</v>
      </c>
    </row>
    <row r="1616" spans="1:9" ht="14.25" customHeight="1" x14ac:dyDescent="0.3">
      <c r="A1616" s="7" t="s">
        <v>1812</v>
      </c>
      <c r="B1616" s="7">
        <v>1963</v>
      </c>
      <c r="C1616" s="7" t="s">
        <v>168</v>
      </c>
      <c r="D1616" s="7">
        <v>23</v>
      </c>
      <c r="E1616" s="7">
        <v>3</v>
      </c>
      <c r="F1616" s="7">
        <v>14001.13</v>
      </c>
      <c r="G1616" s="7" t="s">
        <v>62</v>
      </c>
      <c r="H1616" s="7" t="s">
        <v>75</v>
      </c>
      <c r="I1616" s="7" t="s">
        <v>66</v>
      </c>
    </row>
    <row r="1617" spans="1:9" ht="14.25" customHeight="1" x14ac:dyDescent="0.3">
      <c r="A1617" s="7" t="s">
        <v>1809</v>
      </c>
      <c r="B1617" s="7">
        <v>1963</v>
      </c>
      <c r="C1617" s="7" t="s">
        <v>59</v>
      </c>
      <c r="D1617" s="7">
        <v>6</v>
      </c>
      <c r="E1617" s="7">
        <v>3</v>
      </c>
      <c r="F1617" s="7">
        <v>14001.29</v>
      </c>
      <c r="G1617" s="7" t="s">
        <v>62</v>
      </c>
      <c r="H1617" s="7" t="s">
        <v>62</v>
      </c>
      <c r="I1617" s="7" t="s">
        <v>66</v>
      </c>
    </row>
    <row r="1618" spans="1:9" ht="14.25" customHeight="1" x14ac:dyDescent="0.3">
      <c r="A1618" s="7" t="s">
        <v>1807</v>
      </c>
      <c r="B1618" s="7">
        <v>1963</v>
      </c>
      <c r="C1618" s="7" t="s">
        <v>59</v>
      </c>
      <c r="D1618" s="7">
        <v>8</v>
      </c>
      <c r="E1618" s="7">
        <v>3</v>
      </c>
      <c r="F1618" s="7">
        <v>14007.22</v>
      </c>
      <c r="G1618" s="7" t="s">
        <v>62</v>
      </c>
      <c r="H1618" s="7" t="s">
        <v>64</v>
      </c>
      <c r="I1618" s="7" t="s">
        <v>241</v>
      </c>
    </row>
    <row r="1619" spans="1:9" ht="14.25" customHeight="1" x14ac:dyDescent="0.3">
      <c r="A1619" s="7" t="s">
        <v>1805</v>
      </c>
      <c r="B1619" s="7">
        <v>1960</v>
      </c>
      <c r="C1619" s="7" t="s">
        <v>72</v>
      </c>
      <c r="D1619" s="7">
        <v>8</v>
      </c>
      <c r="E1619" s="7">
        <v>0</v>
      </c>
      <c r="F1619" s="7">
        <v>14043.48</v>
      </c>
      <c r="G1619" s="7" t="s">
        <v>62</v>
      </c>
      <c r="H1619" s="7" t="s">
        <v>64</v>
      </c>
      <c r="I1619" s="7" t="s">
        <v>1280</v>
      </c>
    </row>
    <row r="1620" spans="1:9" ht="14.25" customHeight="1" x14ac:dyDescent="0.3">
      <c r="A1620" s="7" t="s">
        <v>1802</v>
      </c>
      <c r="B1620" s="7">
        <v>1991</v>
      </c>
      <c r="C1620" s="7" t="s">
        <v>93</v>
      </c>
      <c r="D1620" s="7">
        <v>12</v>
      </c>
      <c r="E1620" s="7">
        <v>3</v>
      </c>
      <c r="F1620" s="7">
        <v>14081.93</v>
      </c>
      <c r="G1620" s="7" t="s">
        <v>62</v>
      </c>
      <c r="H1620" s="7" t="s">
        <v>64</v>
      </c>
      <c r="I1620" s="7" t="s">
        <v>119</v>
      </c>
    </row>
    <row r="1621" spans="1:9" ht="14.25" customHeight="1" x14ac:dyDescent="0.3">
      <c r="A1621" s="7" t="s">
        <v>1800</v>
      </c>
      <c r="B1621" s="7">
        <v>1976</v>
      </c>
      <c r="C1621" s="7" t="s">
        <v>93</v>
      </c>
      <c r="D1621" s="7">
        <v>26</v>
      </c>
      <c r="E1621" s="7">
        <v>2</v>
      </c>
      <c r="F1621" s="7">
        <v>14098.07</v>
      </c>
      <c r="G1621" s="7" t="s">
        <v>62</v>
      </c>
      <c r="H1621" s="7" t="s">
        <v>64</v>
      </c>
      <c r="I1621" s="7" t="s">
        <v>1285</v>
      </c>
    </row>
    <row r="1622" spans="1:9" ht="14.25" customHeight="1" x14ac:dyDescent="0.3">
      <c r="A1622" s="7" t="s">
        <v>1797</v>
      </c>
      <c r="B1622" s="7">
        <v>1961</v>
      </c>
      <c r="C1622" s="7" t="s">
        <v>83</v>
      </c>
      <c r="D1622" s="7">
        <v>14</v>
      </c>
      <c r="E1622" s="7">
        <v>2</v>
      </c>
      <c r="F1622" s="7">
        <v>14119.62</v>
      </c>
      <c r="G1622" s="7" t="s">
        <v>62</v>
      </c>
      <c r="H1622" s="7" t="s">
        <v>75</v>
      </c>
      <c r="I1622" s="7" t="s">
        <v>119</v>
      </c>
    </row>
    <row r="1623" spans="1:9" ht="14.25" customHeight="1" x14ac:dyDescent="0.3">
      <c r="A1623" s="7" t="s">
        <v>1794</v>
      </c>
      <c r="B1623" s="7">
        <v>2004</v>
      </c>
      <c r="C1623" s="7" t="s">
        <v>59</v>
      </c>
      <c r="D1623" s="7">
        <v>6</v>
      </c>
      <c r="E1623" s="7">
        <v>0</v>
      </c>
      <c r="F1623" s="7">
        <v>14133.04</v>
      </c>
      <c r="G1623" s="7" t="s">
        <v>62</v>
      </c>
      <c r="H1623" s="7" t="s">
        <v>64</v>
      </c>
      <c r="I1623" s="7" t="s">
        <v>66</v>
      </c>
    </row>
    <row r="1624" spans="1:9" ht="14.25" customHeight="1" x14ac:dyDescent="0.3">
      <c r="A1624" s="7" t="s">
        <v>1792</v>
      </c>
      <c r="B1624" s="7">
        <v>1984</v>
      </c>
      <c r="C1624" s="7" t="s">
        <v>59</v>
      </c>
      <c r="D1624" s="7">
        <v>7</v>
      </c>
      <c r="E1624" s="7">
        <v>3</v>
      </c>
      <c r="F1624" s="7">
        <v>14152.46</v>
      </c>
      <c r="G1624" s="7" t="s">
        <v>62</v>
      </c>
      <c r="H1624" s="7" t="s">
        <v>75</v>
      </c>
      <c r="I1624" s="7" t="s">
        <v>119</v>
      </c>
    </row>
    <row r="1625" spans="1:9" ht="14.25" customHeight="1" x14ac:dyDescent="0.3">
      <c r="A1625" s="7" t="s">
        <v>1790</v>
      </c>
      <c r="B1625" s="7">
        <v>1968</v>
      </c>
      <c r="C1625" s="7" t="s">
        <v>168</v>
      </c>
      <c r="D1625" s="7">
        <v>25</v>
      </c>
      <c r="E1625" s="7">
        <v>0</v>
      </c>
      <c r="F1625" s="7">
        <v>14193.55</v>
      </c>
      <c r="G1625" s="7" t="s">
        <v>62</v>
      </c>
      <c r="H1625" s="7" t="s">
        <v>75</v>
      </c>
      <c r="I1625" s="7" t="s">
        <v>2757</v>
      </c>
    </row>
    <row r="1626" spans="1:9" ht="14.25" customHeight="1" x14ac:dyDescent="0.3">
      <c r="A1626" s="7" t="s">
        <v>1787</v>
      </c>
      <c r="B1626" s="7">
        <v>1983</v>
      </c>
      <c r="C1626" s="7" t="s">
        <v>72</v>
      </c>
      <c r="D1626" s="7">
        <v>17</v>
      </c>
      <c r="E1626" s="7">
        <v>3</v>
      </c>
      <c r="F1626" s="7">
        <v>14209.4</v>
      </c>
      <c r="G1626" s="7" t="s">
        <v>62</v>
      </c>
      <c r="H1626" s="7" t="s">
        <v>75</v>
      </c>
      <c r="I1626" s="7" t="s">
        <v>2757</v>
      </c>
    </row>
    <row r="1627" spans="1:9" ht="14.25" customHeight="1" x14ac:dyDescent="0.3">
      <c r="A1627" s="7" t="s">
        <v>1785</v>
      </c>
      <c r="B1627" s="7">
        <v>1958</v>
      </c>
      <c r="C1627" s="7" t="s">
        <v>93</v>
      </c>
      <c r="D1627" s="7">
        <v>21</v>
      </c>
      <c r="E1627" s="7">
        <v>0</v>
      </c>
      <c r="F1627" s="7">
        <v>14210.54</v>
      </c>
      <c r="G1627" s="7" t="s">
        <v>62</v>
      </c>
      <c r="H1627" s="7" t="s">
        <v>62</v>
      </c>
      <c r="I1627" s="7" t="s">
        <v>119</v>
      </c>
    </row>
    <row r="1628" spans="1:9" ht="14.25" customHeight="1" x14ac:dyDescent="0.3">
      <c r="A1628" s="7" t="s">
        <v>1783</v>
      </c>
      <c r="B1628" s="7">
        <v>1961</v>
      </c>
      <c r="C1628" s="7" t="s">
        <v>93</v>
      </c>
      <c r="D1628" s="7">
        <v>25</v>
      </c>
      <c r="E1628" s="7">
        <v>2</v>
      </c>
      <c r="F1628" s="7">
        <v>14235.07</v>
      </c>
      <c r="G1628" s="7" t="s">
        <v>62</v>
      </c>
      <c r="H1628" s="7" t="s">
        <v>75</v>
      </c>
      <c r="I1628" s="7" t="s">
        <v>241</v>
      </c>
    </row>
    <row r="1629" spans="1:9" ht="14.25" customHeight="1" x14ac:dyDescent="0.3">
      <c r="A1629" s="7" t="s">
        <v>1780</v>
      </c>
      <c r="B1629" s="7">
        <v>1959</v>
      </c>
      <c r="C1629" s="7" t="s">
        <v>203</v>
      </c>
      <c r="D1629" s="7">
        <v>10</v>
      </c>
      <c r="E1629" s="7">
        <v>0</v>
      </c>
      <c r="F1629" s="7">
        <v>14254.61</v>
      </c>
      <c r="G1629" s="7" t="s">
        <v>62</v>
      </c>
      <c r="H1629" s="7" t="s">
        <v>75</v>
      </c>
      <c r="I1629" s="7" t="s">
        <v>119</v>
      </c>
    </row>
    <row r="1630" spans="1:9" ht="14.25" customHeight="1" x14ac:dyDescent="0.3">
      <c r="A1630" s="7" t="s">
        <v>1777</v>
      </c>
      <c r="B1630" s="7">
        <v>1959</v>
      </c>
      <c r="C1630" s="7" t="s">
        <v>72</v>
      </c>
      <c r="D1630" s="7">
        <v>8</v>
      </c>
      <c r="E1630" s="7">
        <v>0</v>
      </c>
      <c r="F1630" s="7">
        <v>14256.19</v>
      </c>
      <c r="G1630" s="7" t="s">
        <v>62</v>
      </c>
      <c r="H1630" s="7" t="s">
        <v>64</v>
      </c>
      <c r="I1630" s="7" t="s">
        <v>119</v>
      </c>
    </row>
    <row r="1631" spans="1:9" ht="14.25" customHeight="1" x14ac:dyDescent="0.3">
      <c r="A1631" s="7" t="s">
        <v>1775</v>
      </c>
      <c r="B1631" s="7">
        <v>1974</v>
      </c>
      <c r="C1631" s="7" t="s">
        <v>168</v>
      </c>
      <c r="D1631" s="7">
        <v>26</v>
      </c>
      <c r="E1631" s="7">
        <v>0</v>
      </c>
      <c r="F1631" s="7">
        <v>14256.79</v>
      </c>
      <c r="G1631" s="7" t="s">
        <v>62</v>
      </c>
      <c r="H1631" s="7" t="s">
        <v>62</v>
      </c>
      <c r="I1631" s="7" t="s">
        <v>2757</v>
      </c>
    </row>
    <row r="1632" spans="1:9" ht="14.25" customHeight="1" x14ac:dyDescent="0.3">
      <c r="A1632" s="7" t="s">
        <v>1772</v>
      </c>
      <c r="B1632" s="7">
        <v>1972</v>
      </c>
      <c r="C1632" s="7" t="s">
        <v>59</v>
      </c>
      <c r="D1632" s="7">
        <v>13</v>
      </c>
      <c r="E1632" s="7">
        <v>0</v>
      </c>
      <c r="F1632" s="7">
        <v>14258.33</v>
      </c>
      <c r="G1632" s="7" t="s">
        <v>62</v>
      </c>
      <c r="H1632" s="7" t="s">
        <v>62</v>
      </c>
      <c r="I1632" s="7" t="s">
        <v>2757</v>
      </c>
    </row>
    <row r="1633" spans="1:9" ht="14.25" customHeight="1" x14ac:dyDescent="0.3">
      <c r="A1633" s="7" t="s">
        <v>1770</v>
      </c>
      <c r="B1633" s="7">
        <v>2004</v>
      </c>
      <c r="C1633" s="7" t="s">
        <v>93</v>
      </c>
      <c r="D1633" s="7">
        <v>6</v>
      </c>
      <c r="E1633" s="7">
        <v>0</v>
      </c>
      <c r="F1633" s="7">
        <v>14283.46</v>
      </c>
      <c r="G1633" s="7" t="s">
        <v>62</v>
      </c>
      <c r="H1633" s="7" t="s">
        <v>62</v>
      </c>
      <c r="I1633" s="7" t="s">
        <v>1280</v>
      </c>
    </row>
    <row r="1634" spans="1:9" ht="14.25" customHeight="1" x14ac:dyDescent="0.3">
      <c r="A1634" s="7" t="s">
        <v>1767</v>
      </c>
      <c r="B1634" s="7">
        <v>1968</v>
      </c>
      <c r="C1634" s="7" t="s">
        <v>168</v>
      </c>
      <c r="D1634" s="7">
        <v>15</v>
      </c>
      <c r="E1634" s="7">
        <v>0</v>
      </c>
      <c r="F1634" s="7">
        <v>14285.9</v>
      </c>
      <c r="G1634" s="7" t="s">
        <v>62</v>
      </c>
      <c r="H1634" s="7" t="s">
        <v>64</v>
      </c>
      <c r="I1634" s="7" t="s">
        <v>119</v>
      </c>
    </row>
    <row r="1635" spans="1:9" ht="14.25" customHeight="1" x14ac:dyDescent="0.3">
      <c r="A1635" s="7" t="s">
        <v>1765</v>
      </c>
      <c r="B1635" s="7">
        <v>1958</v>
      </c>
      <c r="C1635" s="7" t="s">
        <v>203</v>
      </c>
      <c r="D1635" s="7">
        <v>15</v>
      </c>
      <c r="E1635" s="7">
        <v>0</v>
      </c>
      <c r="F1635" s="7">
        <v>14313.85</v>
      </c>
      <c r="G1635" s="7" t="s">
        <v>62</v>
      </c>
      <c r="H1635" s="7" t="s">
        <v>64</v>
      </c>
      <c r="I1635" s="7" t="s">
        <v>66</v>
      </c>
    </row>
    <row r="1636" spans="1:9" ht="14.25" customHeight="1" x14ac:dyDescent="0.3">
      <c r="A1636" s="7" t="s">
        <v>1762</v>
      </c>
      <c r="B1636" s="7">
        <v>1958</v>
      </c>
      <c r="C1636" s="7" t="s">
        <v>59</v>
      </c>
      <c r="D1636" s="7">
        <v>10</v>
      </c>
      <c r="E1636" s="7">
        <v>0</v>
      </c>
      <c r="F1636" s="7">
        <v>14319.03</v>
      </c>
      <c r="G1636" s="7" t="s">
        <v>62</v>
      </c>
      <c r="H1636" s="7" t="s">
        <v>62</v>
      </c>
      <c r="I1636" s="7" t="s">
        <v>241</v>
      </c>
    </row>
    <row r="1637" spans="1:9" ht="14.25" customHeight="1" x14ac:dyDescent="0.3">
      <c r="A1637" s="7" t="s">
        <v>1760</v>
      </c>
      <c r="B1637" s="7">
        <v>1969</v>
      </c>
      <c r="C1637" s="7" t="s">
        <v>93</v>
      </c>
      <c r="D1637" s="7">
        <v>26</v>
      </c>
      <c r="E1637" s="7">
        <v>0</v>
      </c>
      <c r="F1637" s="7">
        <v>14337.91</v>
      </c>
      <c r="G1637" s="7" t="s">
        <v>62</v>
      </c>
      <c r="H1637" s="7" t="s">
        <v>64</v>
      </c>
      <c r="I1637" s="7" t="s">
        <v>3267</v>
      </c>
    </row>
    <row r="1638" spans="1:9" ht="14.25" customHeight="1" x14ac:dyDescent="0.3">
      <c r="A1638" s="7" t="s">
        <v>1757</v>
      </c>
      <c r="B1638" s="7">
        <v>1959</v>
      </c>
      <c r="C1638" s="7" t="s">
        <v>168</v>
      </c>
      <c r="D1638" s="7">
        <v>24</v>
      </c>
      <c r="E1638" s="7">
        <v>1</v>
      </c>
      <c r="F1638" s="7">
        <v>14349.85</v>
      </c>
      <c r="G1638" s="7" t="s">
        <v>62</v>
      </c>
      <c r="H1638" s="7" t="s">
        <v>62</v>
      </c>
      <c r="I1638" s="7" t="s">
        <v>119</v>
      </c>
    </row>
    <row r="1639" spans="1:9" ht="14.25" customHeight="1" x14ac:dyDescent="0.3">
      <c r="A1639" s="7" t="s">
        <v>1755</v>
      </c>
      <c r="B1639" s="7">
        <v>1967</v>
      </c>
      <c r="C1639" s="7" t="s">
        <v>203</v>
      </c>
      <c r="D1639" s="7">
        <v>10</v>
      </c>
      <c r="E1639" s="7">
        <v>0</v>
      </c>
      <c r="F1639" s="7">
        <v>14355.43</v>
      </c>
      <c r="G1639" s="7" t="s">
        <v>62</v>
      </c>
      <c r="H1639" s="7" t="s">
        <v>75</v>
      </c>
      <c r="I1639" s="7" t="s">
        <v>2757</v>
      </c>
    </row>
    <row r="1640" spans="1:9" ht="14.25" customHeight="1" x14ac:dyDescent="0.3">
      <c r="A1640" s="7" t="s">
        <v>1753</v>
      </c>
      <c r="B1640" s="7">
        <v>1988</v>
      </c>
      <c r="C1640" s="7" t="s">
        <v>72</v>
      </c>
      <c r="D1640" s="7">
        <v>16</v>
      </c>
      <c r="E1640" s="7">
        <v>1</v>
      </c>
      <c r="F1640" s="7">
        <v>14358.36</v>
      </c>
      <c r="G1640" s="7" t="s">
        <v>62</v>
      </c>
      <c r="H1640" s="7" t="s">
        <v>62</v>
      </c>
      <c r="I1640" s="7" t="s">
        <v>241</v>
      </c>
    </row>
    <row r="1641" spans="1:9" ht="14.25" customHeight="1" x14ac:dyDescent="0.3">
      <c r="A1641" s="7" t="s">
        <v>1750</v>
      </c>
      <c r="B1641" s="7">
        <v>1963</v>
      </c>
      <c r="C1641" s="7" t="s">
        <v>59</v>
      </c>
      <c r="D1641" s="7">
        <v>16</v>
      </c>
      <c r="E1641" s="7">
        <v>3</v>
      </c>
      <c r="F1641" s="7">
        <v>14382.71</v>
      </c>
      <c r="G1641" s="7" t="s">
        <v>62</v>
      </c>
      <c r="H1641" s="7" t="s">
        <v>62</v>
      </c>
      <c r="I1641" s="7" t="s">
        <v>119</v>
      </c>
    </row>
    <row r="1642" spans="1:9" ht="14.25" customHeight="1" x14ac:dyDescent="0.3">
      <c r="A1642" s="7" t="s">
        <v>1748</v>
      </c>
      <c r="B1642" s="7">
        <v>1965</v>
      </c>
      <c r="C1642" s="7" t="s">
        <v>83</v>
      </c>
      <c r="D1642" s="7">
        <v>22</v>
      </c>
      <c r="E1642" s="7">
        <v>4</v>
      </c>
      <c r="F1642" s="7">
        <v>14394.4</v>
      </c>
      <c r="G1642" s="7" t="s">
        <v>62</v>
      </c>
      <c r="H1642" s="7" t="s">
        <v>64</v>
      </c>
      <c r="I1642" s="7" t="s">
        <v>1280</v>
      </c>
    </row>
    <row r="1643" spans="1:9" ht="14.25" customHeight="1" x14ac:dyDescent="0.3">
      <c r="A1643" s="7" t="s">
        <v>1746</v>
      </c>
      <c r="B1643" s="7">
        <v>1958</v>
      </c>
      <c r="C1643" s="7" t="s">
        <v>93</v>
      </c>
      <c r="D1643" s="7">
        <v>14</v>
      </c>
      <c r="E1643" s="7">
        <v>0</v>
      </c>
      <c r="F1643" s="7">
        <v>14394.56</v>
      </c>
      <c r="G1643" s="7" t="s">
        <v>62</v>
      </c>
      <c r="H1643" s="7" t="s">
        <v>75</v>
      </c>
      <c r="I1643" s="7" t="s">
        <v>985</v>
      </c>
    </row>
    <row r="1644" spans="1:9" ht="14.25" customHeight="1" x14ac:dyDescent="0.3">
      <c r="A1644" s="7" t="s">
        <v>1743</v>
      </c>
      <c r="B1644" s="7">
        <v>1958</v>
      </c>
      <c r="C1644" s="7" t="s">
        <v>59</v>
      </c>
      <c r="D1644" s="7">
        <v>29</v>
      </c>
      <c r="E1644" s="7">
        <v>0</v>
      </c>
      <c r="F1644" s="7">
        <v>14410.93</v>
      </c>
      <c r="G1644" s="7" t="s">
        <v>62</v>
      </c>
      <c r="H1644" s="7" t="s">
        <v>62</v>
      </c>
      <c r="I1644" s="7" t="s">
        <v>979</v>
      </c>
    </row>
    <row r="1645" spans="1:9" ht="14.25" customHeight="1" x14ac:dyDescent="0.3">
      <c r="A1645" s="7" t="s">
        <v>1741</v>
      </c>
      <c r="B1645" s="7">
        <v>1958</v>
      </c>
      <c r="C1645" s="7" t="s">
        <v>93</v>
      </c>
      <c r="D1645" s="7">
        <v>20</v>
      </c>
      <c r="E1645" s="7">
        <v>1</v>
      </c>
      <c r="F1645" s="7">
        <v>14418.28</v>
      </c>
      <c r="G1645" s="7" t="s">
        <v>62</v>
      </c>
      <c r="H1645" s="7" t="s">
        <v>64</v>
      </c>
      <c r="I1645" s="7" t="s">
        <v>66</v>
      </c>
    </row>
    <row r="1646" spans="1:9" ht="14.25" customHeight="1" x14ac:dyDescent="0.3">
      <c r="A1646" s="7" t="s">
        <v>1738</v>
      </c>
      <c r="B1646" s="7">
        <v>1999</v>
      </c>
      <c r="C1646" s="7" t="s">
        <v>195</v>
      </c>
      <c r="D1646" s="7">
        <v>10</v>
      </c>
      <c r="E1646" s="7">
        <v>2</v>
      </c>
      <c r="F1646" s="7">
        <v>14426.07</v>
      </c>
      <c r="G1646" s="7" t="s">
        <v>62</v>
      </c>
      <c r="H1646" s="7" t="s">
        <v>75</v>
      </c>
      <c r="I1646" s="7" t="s">
        <v>119</v>
      </c>
    </row>
    <row r="1647" spans="1:9" ht="14.25" customHeight="1" x14ac:dyDescent="0.3">
      <c r="A1647" s="7" t="s">
        <v>1736</v>
      </c>
      <c r="B1647" s="7">
        <v>1967</v>
      </c>
      <c r="C1647" s="7" t="s">
        <v>195</v>
      </c>
      <c r="D1647" s="7">
        <v>15</v>
      </c>
      <c r="E1647" s="7">
        <v>0</v>
      </c>
      <c r="F1647" s="7">
        <v>14426.66</v>
      </c>
      <c r="G1647" s="7" t="s">
        <v>62</v>
      </c>
      <c r="H1647" s="7" t="s">
        <v>62</v>
      </c>
      <c r="I1647" s="7" t="s">
        <v>2757</v>
      </c>
    </row>
    <row r="1648" spans="1:9" ht="14.25" customHeight="1" x14ac:dyDescent="0.3">
      <c r="A1648" s="7" t="s">
        <v>1733</v>
      </c>
      <c r="B1648" s="7">
        <v>1967</v>
      </c>
      <c r="C1648" s="7" t="s">
        <v>72</v>
      </c>
      <c r="D1648" s="7">
        <v>4</v>
      </c>
      <c r="E1648" s="7">
        <v>0</v>
      </c>
      <c r="F1648" s="7">
        <v>14427.63</v>
      </c>
      <c r="G1648" s="7" t="s">
        <v>62</v>
      </c>
      <c r="H1648" s="7" t="s">
        <v>62</v>
      </c>
      <c r="I1648" s="7" t="s">
        <v>1525</v>
      </c>
    </row>
    <row r="1649" spans="1:9" ht="14.25" customHeight="1" x14ac:dyDescent="0.3">
      <c r="A1649" s="7" t="s">
        <v>1731</v>
      </c>
      <c r="B1649" s="7">
        <v>1959</v>
      </c>
      <c r="C1649" s="7" t="s">
        <v>83</v>
      </c>
      <c r="D1649" s="7">
        <v>29</v>
      </c>
      <c r="E1649" s="7">
        <v>0</v>
      </c>
      <c r="F1649" s="7">
        <v>14449.85</v>
      </c>
      <c r="G1649" s="7" t="s">
        <v>62</v>
      </c>
      <c r="H1649" s="7" t="s">
        <v>75</v>
      </c>
      <c r="I1649" s="7" t="s">
        <v>1280</v>
      </c>
    </row>
    <row r="1650" spans="1:9" ht="14.25" customHeight="1" x14ac:dyDescent="0.3">
      <c r="A1650" s="7" t="s">
        <v>1728</v>
      </c>
      <c r="B1650" s="7">
        <v>1959</v>
      </c>
      <c r="C1650" s="7" t="s">
        <v>195</v>
      </c>
      <c r="D1650" s="7">
        <v>3</v>
      </c>
      <c r="E1650" s="7">
        <v>0</v>
      </c>
      <c r="F1650" s="7">
        <v>14451.84</v>
      </c>
      <c r="G1650" s="7" t="s">
        <v>62</v>
      </c>
      <c r="H1650" s="7" t="s">
        <v>64</v>
      </c>
      <c r="I1650" s="7" t="s">
        <v>1285</v>
      </c>
    </row>
    <row r="1651" spans="1:9" ht="14.25" customHeight="1" x14ac:dyDescent="0.3">
      <c r="A1651" s="7" t="s">
        <v>1726</v>
      </c>
      <c r="B1651" s="7">
        <v>1996</v>
      </c>
      <c r="C1651" s="7" t="s">
        <v>72</v>
      </c>
      <c r="D1651" s="7">
        <v>10</v>
      </c>
      <c r="E1651" s="7">
        <v>2</v>
      </c>
      <c r="F1651" s="7">
        <v>14455.64</v>
      </c>
      <c r="G1651" s="7" t="s">
        <v>62</v>
      </c>
      <c r="H1651" s="7" t="s">
        <v>64</v>
      </c>
      <c r="I1651" s="7" t="s">
        <v>1280</v>
      </c>
    </row>
    <row r="1652" spans="1:9" ht="14.25" customHeight="1" x14ac:dyDescent="0.3">
      <c r="A1652" s="7" t="s">
        <v>1724</v>
      </c>
      <c r="B1652" s="7">
        <v>1976</v>
      </c>
      <c r="C1652" s="7" t="s">
        <v>72</v>
      </c>
      <c r="D1652" s="7">
        <v>27</v>
      </c>
      <c r="E1652" s="7">
        <v>2</v>
      </c>
      <c r="F1652" s="7">
        <v>14470.01</v>
      </c>
      <c r="G1652" s="7" t="s">
        <v>62</v>
      </c>
      <c r="H1652" s="7" t="s">
        <v>64</v>
      </c>
      <c r="I1652" s="7" t="s">
        <v>119</v>
      </c>
    </row>
    <row r="1653" spans="1:9" ht="14.25" customHeight="1" x14ac:dyDescent="0.3">
      <c r="A1653" s="7" t="s">
        <v>1721</v>
      </c>
      <c r="B1653" s="7">
        <v>1959</v>
      </c>
      <c r="C1653" s="7" t="s">
        <v>72</v>
      </c>
      <c r="D1653" s="7">
        <v>20</v>
      </c>
      <c r="E1653" s="7">
        <v>1</v>
      </c>
      <c r="F1653" s="7">
        <v>14474.68</v>
      </c>
      <c r="G1653" s="7" t="s">
        <v>62</v>
      </c>
      <c r="H1653" s="7" t="s">
        <v>62</v>
      </c>
      <c r="I1653" s="7" t="s">
        <v>66</v>
      </c>
    </row>
    <row r="1654" spans="1:9" ht="14.25" customHeight="1" x14ac:dyDescent="0.3">
      <c r="A1654" s="7" t="s">
        <v>1719</v>
      </c>
      <c r="B1654" s="7">
        <v>1979</v>
      </c>
      <c r="C1654" s="7" t="s">
        <v>203</v>
      </c>
      <c r="D1654" s="7">
        <v>20</v>
      </c>
      <c r="E1654" s="7">
        <v>5</v>
      </c>
      <c r="F1654" s="7">
        <v>14478.33</v>
      </c>
      <c r="G1654" s="7" t="s">
        <v>62</v>
      </c>
      <c r="H1654" s="7" t="s">
        <v>62</v>
      </c>
      <c r="I1654" s="7" t="s">
        <v>66</v>
      </c>
    </row>
    <row r="1655" spans="1:9" ht="14.25" customHeight="1" x14ac:dyDescent="0.3">
      <c r="A1655" s="7" t="s">
        <v>1716</v>
      </c>
      <c r="B1655" s="7">
        <v>1989</v>
      </c>
      <c r="C1655" s="7" t="s">
        <v>59</v>
      </c>
      <c r="D1655" s="7">
        <v>22</v>
      </c>
      <c r="E1655" s="7">
        <v>3</v>
      </c>
      <c r="F1655" s="7">
        <v>14507.46</v>
      </c>
      <c r="G1655" s="7" t="s">
        <v>62</v>
      </c>
      <c r="H1655" s="7" t="s">
        <v>64</v>
      </c>
      <c r="I1655" s="7" t="s">
        <v>119</v>
      </c>
    </row>
    <row r="1656" spans="1:9" ht="14.25" customHeight="1" x14ac:dyDescent="0.3">
      <c r="A1656" s="7" t="s">
        <v>1714</v>
      </c>
      <c r="B1656" s="7">
        <v>1989</v>
      </c>
      <c r="C1656" s="7" t="s">
        <v>59</v>
      </c>
      <c r="D1656" s="7">
        <v>14</v>
      </c>
      <c r="E1656" s="7">
        <v>3</v>
      </c>
      <c r="F1656" s="7">
        <v>14547.26</v>
      </c>
      <c r="G1656" s="7" t="s">
        <v>62</v>
      </c>
      <c r="H1656" s="7" t="s">
        <v>64</v>
      </c>
      <c r="I1656" s="7" t="s">
        <v>241</v>
      </c>
    </row>
    <row r="1657" spans="1:9" ht="14.25" customHeight="1" x14ac:dyDescent="0.3">
      <c r="A1657" s="7" t="s">
        <v>1711</v>
      </c>
      <c r="B1657" s="7">
        <v>1998</v>
      </c>
      <c r="C1657" s="7" t="s">
        <v>93</v>
      </c>
      <c r="D1657" s="7">
        <v>12</v>
      </c>
      <c r="E1657" s="7">
        <v>0</v>
      </c>
      <c r="F1657" s="7">
        <v>14571.89</v>
      </c>
      <c r="G1657" s="7" t="s">
        <v>62</v>
      </c>
      <c r="H1657" s="7" t="s">
        <v>75</v>
      </c>
      <c r="I1657" s="7" t="s">
        <v>1280</v>
      </c>
    </row>
    <row r="1658" spans="1:9" ht="14.25" customHeight="1" x14ac:dyDescent="0.3">
      <c r="A1658" s="7" t="s">
        <v>1708</v>
      </c>
      <c r="B1658" s="7">
        <v>1962</v>
      </c>
      <c r="C1658" s="7" t="s">
        <v>168</v>
      </c>
      <c r="D1658" s="7">
        <v>3</v>
      </c>
      <c r="E1658" s="7">
        <v>0</v>
      </c>
      <c r="F1658" s="7">
        <v>14574.64</v>
      </c>
      <c r="G1658" s="7" t="s">
        <v>62</v>
      </c>
      <c r="H1658" s="7" t="s">
        <v>75</v>
      </c>
      <c r="I1658" s="7" t="s">
        <v>1108</v>
      </c>
    </row>
    <row r="1659" spans="1:9" ht="14.25" customHeight="1" x14ac:dyDescent="0.3">
      <c r="A1659" s="7" t="s">
        <v>1706</v>
      </c>
      <c r="B1659" s="7">
        <v>1963</v>
      </c>
      <c r="C1659" s="7" t="s">
        <v>203</v>
      </c>
      <c r="D1659" s="7">
        <v>14</v>
      </c>
      <c r="E1659" s="7">
        <v>3</v>
      </c>
      <c r="F1659" s="7">
        <v>14590.63</v>
      </c>
      <c r="G1659" s="7" t="s">
        <v>62</v>
      </c>
      <c r="H1659" s="7" t="s">
        <v>75</v>
      </c>
      <c r="I1659" s="7" t="s">
        <v>1280</v>
      </c>
    </row>
    <row r="1660" spans="1:9" ht="14.25" customHeight="1" x14ac:dyDescent="0.3">
      <c r="A1660" s="7" t="s">
        <v>1703</v>
      </c>
      <c r="B1660" s="7">
        <v>1967</v>
      </c>
      <c r="C1660" s="7" t="s">
        <v>59</v>
      </c>
      <c r="D1660" s="7">
        <v>18</v>
      </c>
      <c r="E1660" s="7">
        <v>0</v>
      </c>
      <c r="F1660" s="7">
        <v>14600.62</v>
      </c>
      <c r="G1660" s="7" t="s">
        <v>62</v>
      </c>
      <c r="H1660" s="7" t="s">
        <v>64</v>
      </c>
      <c r="I1660" s="7" t="s">
        <v>3267</v>
      </c>
    </row>
    <row r="1661" spans="1:9" ht="14.25" customHeight="1" x14ac:dyDescent="0.3">
      <c r="A1661" s="7" t="s">
        <v>1700</v>
      </c>
      <c r="B1661" s="7">
        <v>1965</v>
      </c>
      <c r="C1661" s="7" t="s">
        <v>72</v>
      </c>
      <c r="D1661" s="7">
        <v>8</v>
      </c>
      <c r="E1661" s="7">
        <v>0</v>
      </c>
      <c r="F1661" s="7">
        <v>14612.33</v>
      </c>
      <c r="G1661" s="7" t="s">
        <v>62</v>
      </c>
      <c r="H1661" s="7" t="s">
        <v>64</v>
      </c>
      <c r="I1661" s="7" t="s">
        <v>1525</v>
      </c>
    </row>
    <row r="1662" spans="1:9" ht="14.25" customHeight="1" x14ac:dyDescent="0.3">
      <c r="A1662" s="7" t="s">
        <v>1698</v>
      </c>
      <c r="B1662" s="7">
        <v>1991</v>
      </c>
      <c r="C1662" s="7" t="s">
        <v>195</v>
      </c>
      <c r="D1662" s="7">
        <v>21</v>
      </c>
      <c r="E1662" s="7">
        <v>3</v>
      </c>
      <c r="F1662" s="7">
        <v>14630.52</v>
      </c>
      <c r="G1662" s="7" t="s">
        <v>62</v>
      </c>
      <c r="H1662" s="7" t="s">
        <v>64</v>
      </c>
      <c r="I1662" s="7" t="s">
        <v>241</v>
      </c>
    </row>
    <row r="1663" spans="1:9" ht="14.25" customHeight="1" x14ac:dyDescent="0.3">
      <c r="A1663" s="7" t="s">
        <v>1696</v>
      </c>
      <c r="B1663" s="7">
        <v>1967</v>
      </c>
      <c r="C1663" s="7" t="s">
        <v>93</v>
      </c>
      <c r="D1663" s="7">
        <v>1</v>
      </c>
      <c r="E1663" s="7">
        <v>0</v>
      </c>
      <c r="F1663" s="7">
        <v>14640.35</v>
      </c>
      <c r="G1663" s="7" t="s">
        <v>62</v>
      </c>
      <c r="H1663" s="7" t="s">
        <v>64</v>
      </c>
      <c r="I1663" s="7" t="s">
        <v>2757</v>
      </c>
    </row>
    <row r="1664" spans="1:9" ht="14.25" customHeight="1" x14ac:dyDescent="0.3">
      <c r="A1664" s="7" t="s">
        <v>1693</v>
      </c>
      <c r="B1664" s="7">
        <v>1981</v>
      </c>
      <c r="C1664" s="7" t="s">
        <v>72</v>
      </c>
      <c r="D1664" s="7">
        <v>13</v>
      </c>
      <c r="E1664" s="7">
        <v>1</v>
      </c>
      <c r="F1664" s="7">
        <v>14657.2</v>
      </c>
      <c r="G1664" s="7" t="s">
        <v>62</v>
      </c>
      <c r="H1664" s="7" t="s">
        <v>75</v>
      </c>
      <c r="I1664" s="7" t="s">
        <v>119</v>
      </c>
    </row>
    <row r="1665" spans="1:9" ht="14.25" customHeight="1" x14ac:dyDescent="0.3">
      <c r="A1665" s="7" t="s">
        <v>1691</v>
      </c>
      <c r="B1665" s="7">
        <v>1969</v>
      </c>
      <c r="C1665" s="7" t="s">
        <v>203</v>
      </c>
      <c r="D1665" s="7">
        <v>20</v>
      </c>
      <c r="E1665" s="7">
        <v>0</v>
      </c>
      <c r="F1665" s="7">
        <v>14665.75</v>
      </c>
      <c r="G1665" s="7" t="s">
        <v>62</v>
      </c>
      <c r="H1665" s="7" t="s">
        <v>75</v>
      </c>
      <c r="I1665" s="7" t="s">
        <v>119</v>
      </c>
    </row>
    <row r="1666" spans="1:9" ht="14.25" customHeight="1" x14ac:dyDescent="0.3">
      <c r="A1666" s="7" t="s">
        <v>1688</v>
      </c>
      <c r="B1666" s="7">
        <v>1958</v>
      </c>
      <c r="C1666" s="7" t="s">
        <v>59</v>
      </c>
      <c r="D1666" s="7">
        <v>23</v>
      </c>
      <c r="E1666" s="7">
        <v>0</v>
      </c>
      <c r="F1666" s="7">
        <v>14692.67</v>
      </c>
      <c r="G1666" s="7" t="s">
        <v>62</v>
      </c>
      <c r="H1666" s="7" t="s">
        <v>75</v>
      </c>
      <c r="I1666" s="7" t="s">
        <v>119</v>
      </c>
    </row>
    <row r="1667" spans="1:9" ht="14.25" customHeight="1" x14ac:dyDescent="0.3">
      <c r="A1667" s="7" t="s">
        <v>1686</v>
      </c>
      <c r="B1667" s="7">
        <v>1982</v>
      </c>
      <c r="C1667" s="7" t="s">
        <v>93</v>
      </c>
      <c r="D1667" s="7">
        <v>4</v>
      </c>
      <c r="E1667" s="7">
        <v>3</v>
      </c>
      <c r="F1667" s="7">
        <v>14696.77</v>
      </c>
      <c r="G1667" s="7" t="s">
        <v>62</v>
      </c>
      <c r="H1667" s="7" t="s">
        <v>62</v>
      </c>
      <c r="I1667" s="7" t="s">
        <v>241</v>
      </c>
    </row>
    <row r="1668" spans="1:9" ht="14.25" customHeight="1" x14ac:dyDescent="0.3">
      <c r="A1668" s="7" t="s">
        <v>1683</v>
      </c>
      <c r="B1668" s="7">
        <v>2002</v>
      </c>
      <c r="C1668" s="7" t="s">
        <v>93</v>
      </c>
      <c r="D1668" s="7">
        <v>24</v>
      </c>
      <c r="E1668" s="7">
        <v>0</v>
      </c>
      <c r="F1668" s="7">
        <v>14711.74</v>
      </c>
      <c r="G1668" s="7" t="s">
        <v>62</v>
      </c>
      <c r="H1668" s="7" t="s">
        <v>62</v>
      </c>
      <c r="I1668" s="7" t="s">
        <v>119</v>
      </c>
    </row>
    <row r="1669" spans="1:9" ht="14.25" customHeight="1" x14ac:dyDescent="0.3">
      <c r="A1669" s="7" t="s">
        <v>1681</v>
      </c>
      <c r="B1669" s="7">
        <v>1962</v>
      </c>
      <c r="C1669" s="7" t="s">
        <v>59</v>
      </c>
      <c r="D1669" s="7">
        <v>29</v>
      </c>
      <c r="E1669" s="7">
        <v>0</v>
      </c>
      <c r="F1669" s="7">
        <v>14738.43</v>
      </c>
      <c r="G1669" s="7" t="s">
        <v>62</v>
      </c>
      <c r="H1669" s="7" t="s">
        <v>64</v>
      </c>
      <c r="I1669" s="7" t="s">
        <v>1525</v>
      </c>
    </row>
    <row r="1670" spans="1:9" ht="14.25" customHeight="1" x14ac:dyDescent="0.3">
      <c r="A1670" s="7" t="s">
        <v>1679</v>
      </c>
      <c r="B1670" s="7">
        <v>1965</v>
      </c>
      <c r="C1670" s="7" t="s">
        <v>59</v>
      </c>
      <c r="D1670" s="7">
        <v>27</v>
      </c>
      <c r="E1670" s="7">
        <v>0</v>
      </c>
      <c r="F1670" s="7">
        <v>14750.42</v>
      </c>
      <c r="G1670" s="7" t="s">
        <v>62</v>
      </c>
      <c r="H1670" s="7" t="s">
        <v>62</v>
      </c>
      <c r="I1670" s="7" t="s">
        <v>2757</v>
      </c>
    </row>
    <row r="1671" spans="1:9" ht="14.25" customHeight="1" x14ac:dyDescent="0.3">
      <c r="A1671" s="7" t="s">
        <v>1676</v>
      </c>
      <c r="B1671" s="7">
        <v>1975</v>
      </c>
      <c r="C1671" s="7" t="s">
        <v>168</v>
      </c>
      <c r="D1671" s="7">
        <v>10</v>
      </c>
      <c r="E1671" s="7">
        <v>1</v>
      </c>
      <c r="F1671" s="7">
        <v>14819</v>
      </c>
      <c r="G1671" s="7" t="s">
        <v>62</v>
      </c>
      <c r="H1671" s="7" t="s">
        <v>64</v>
      </c>
      <c r="I1671" s="7" t="s">
        <v>1285</v>
      </c>
    </row>
    <row r="1672" spans="1:9" ht="14.25" customHeight="1" x14ac:dyDescent="0.3">
      <c r="A1672" s="7" t="s">
        <v>1674</v>
      </c>
      <c r="B1672" s="7">
        <v>1979</v>
      </c>
      <c r="C1672" s="7" t="s">
        <v>203</v>
      </c>
      <c r="D1672" s="7">
        <v>18</v>
      </c>
      <c r="E1672" s="7">
        <v>2</v>
      </c>
      <c r="F1672" s="7">
        <v>14839.34</v>
      </c>
      <c r="G1672" s="7" t="s">
        <v>62</v>
      </c>
      <c r="H1672" s="7" t="s">
        <v>64</v>
      </c>
      <c r="I1672" s="7" t="s">
        <v>2757</v>
      </c>
    </row>
    <row r="1673" spans="1:9" ht="14.25" customHeight="1" x14ac:dyDescent="0.3">
      <c r="A1673" s="7" t="s">
        <v>1672</v>
      </c>
      <c r="B1673" s="7">
        <v>1981</v>
      </c>
      <c r="C1673" s="7" t="s">
        <v>83</v>
      </c>
      <c r="D1673" s="7">
        <v>5</v>
      </c>
      <c r="E1673" s="7">
        <v>1</v>
      </c>
      <c r="F1673" s="7">
        <v>14843.96</v>
      </c>
      <c r="G1673" s="7" t="s">
        <v>62</v>
      </c>
      <c r="H1673" s="7" t="s">
        <v>64</v>
      </c>
      <c r="I1673" s="7" t="s">
        <v>2757</v>
      </c>
    </row>
    <row r="1674" spans="1:9" ht="14.25" customHeight="1" x14ac:dyDescent="0.3">
      <c r="A1674" s="7" t="s">
        <v>1670</v>
      </c>
      <c r="B1674" s="7">
        <v>1970</v>
      </c>
      <c r="C1674" s="7" t="s">
        <v>72</v>
      </c>
      <c r="D1674" s="7">
        <v>11</v>
      </c>
      <c r="E1674" s="7">
        <v>0</v>
      </c>
      <c r="F1674" s="7">
        <v>14847.63</v>
      </c>
      <c r="G1674" s="7" t="s">
        <v>62</v>
      </c>
      <c r="H1674" s="7" t="s">
        <v>62</v>
      </c>
      <c r="I1674" s="7" t="s">
        <v>1285</v>
      </c>
    </row>
    <row r="1675" spans="1:9" ht="14.25" customHeight="1" x14ac:dyDescent="0.3">
      <c r="A1675" s="7" t="s">
        <v>1667</v>
      </c>
      <c r="B1675" s="7">
        <v>1958</v>
      </c>
      <c r="C1675" s="7" t="s">
        <v>203</v>
      </c>
      <c r="D1675" s="7">
        <v>17</v>
      </c>
      <c r="E1675" s="7">
        <v>0</v>
      </c>
      <c r="F1675" s="7">
        <v>14901.52</v>
      </c>
      <c r="G1675" s="7" t="s">
        <v>62</v>
      </c>
      <c r="H1675" s="7" t="s">
        <v>62</v>
      </c>
      <c r="I1675" s="7" t="s">
        <v>1280</v>
      </c>
    </row>
    <row r="1676" spans="1:9" ht="14.25" customHeight="1" x14ac:dyDescent="0.3">
      <c r="A1676" s="7" t="s">
        <v>1665</v>
      </c>
      <c r="B1676" s="7">
        <v>1981</v>
      </c>
      <c r="C1676" s="7" t="s">
        <v>59</v>
      </c>
      <c r="D1676" s="7">
        <v>4</v>
      </c>
      <c r="E1676" s="7">
        <v>1</v>
      </c>
      <c r="F1676" s="7">
        <v>14908.27</v>
      </c>
      <c r="G1676" s="7" t="s">
        <v>62</v>
      </c>
      <c r="H1676" s="7" t="s">
        <v>75</v>
      </c>
      <c r="I1676" s="7" t="s">
        <v>241</v>
      </c>
    </row>
    <row r="1677" spans="1:9" ht="14.25" customHeight="1" x14ac:dyDescent="0.3">
      <c r="A1677" s="7" t="s">
        <v>1662</v>
      </c>
      <c r="B1677" s="7">
        <v>1968</v>
      </c>
      <c r="C1677" s="7" t="s">
        <v>72</v>
      </c>
      <c r="D1677" s="7">
        <v>8</v>
      </c>
      <c r="E1677" s="7">
        <v>0</v>
      </c>
      <c r="F1677" s="7">
        <v>14926.97</v>
      </c>
      <c r="G1677" s="7" t="s">
        <v>62</v>
      </c>
      <c r="H1677" s="7" t="s">
        <v>62</v>
      </c>
      <c r="I1677" s="7" t="s">
        <v>119</v>
      </c>
    </row>
    <row r="1678" spans="1:9" ht="14.25" customHeight="1" x14ac:dyDescent="0.3">
      <c r="A1678" s="7" t="s">
        <v>1660</v>
      </c>
      <c r="B1678" s="7">
        <v>1962</v>
      </c>
      <c r="C1678" s="7" t="s">
        <v>72</v>
      </c>
      <c r="D1678" s="7">
        <v>29</v>
      </c>
      <c r="E1678" s="7">
        <v>0</v>
      </c>
      <c r="F1678" s="7">
        <v>14945.34</v>
      </c>
      <c r="G1678" s="7" t="s">
        <v>62</v>
      </c>
      <c r="H1678" s="7" t="s">
        <v>75</v>
      </c>
      <c r="I1678" s="7" t="s">
        <v>1525</v>
      </c>
    </row>
    <row r="1679" spans="1:9" ht="14.25" customHeight="1" x14ac:dyDescent="0.3">
      <c r="A1679" s="7" t="s">
        <v>1658</v>
      </c>
      <c r="B1679" s="7">
        <v>1958</v>
      </c>
      <c r="C1679" s="7" t="s">
        <v>59</v>
      </c>
      <c r="D1679" s="7">
        <v>29</v>
      </c>
      <c r="E1679" s="7">
        <v>2</v>
      </c>
      <c r="F1679" s="7">
        <v>14988.43</v>
      </c>
      <c r="G1679" s="7" t="s">
        <v>62</v>
      </c>
      <c r="H1679" s="7" t="s">
        <v>64</v>
      </c>
      <c r="I1679" s="7" t="s">
        <v>241</v>
      </c>
    </row>
    <row r="1680" spans="1:9" ht="14.25" customHeight="1" x14ac:dyDescent="0.3">
      <c r="A1680" s="7" t="s">
        <v>1656</v>
      </c>
      <c r="B1680" s="7">
        <v>1995</v>
      </c>
      <c r="C1680" s="7" t="s">
        <v>195</v>
      </c>
      <c r="D1680" s="7">
        <v>2</v>
      </c>
      <c r="E1680" s="7">
        <v>2</v>
      </c>
      <c r="F1680" s="7">
        <v>15006.58</v>
      </c>
      <c r="G1680" s="7" t="s">
        <v>62</v>
      </c>
      <c r="H1680" s="7" t="s">
        <v>62</v>
      </c>
      <c r="I1680" s="7" t="s">
        <v>1280</v>
      </c>
    </row>
    <row r="1681" spans="1:9" ht="14.25" customHeight="1" x14ac:dyDescent="0.3">
      <c r="A1681" s="7" t="s">
        <v>1652</v>
      </c>
      <c r="B1681" s="7">
        <v>1960</v>
      </c>
      <c r="C1681" s="7" t="s">
        <v>195</v>
      </c>
      <c r="D1681" s="7">
        <v>8</v>
      </c>
      <c r="E1681" s="7">
        <v>2</v>
      </c>
      <c r="F1681" s="7">
        <v>15019.76</v>
      </c>
      <c r="G1681" s="7" t="s">
        <v>62</v>
      </c>
      <c r="H1681" s="7" t="s">
        <v>62</v>
      </c>
      <c r="I1681" s="7" t="s">
        <v>119</v>
      </c>
    </row>
    <row r="1682" spans="1:9" ht="14.25" customHeight="1" x14ac:dyDescent="0.3">
      <c r="A1682" s="7" t="s">
        <v>1650</v>
      </c>
      <c r="B1682" s="7">
        <v>1979</v>
      </c>
      <c r="C1682" s="7" t="s">
        <v>72</v>
      </c>
      <c r="D1682" s="7">
        <v>25</v>
      </c>
      <c r="E1682" s="7">
        <v>2</v>
      </c>
      <c r="F1682" s="7">
        <v>15025.76</v>
      </c>
      <c r="G1682" s="7" t="s">
        <v>62</v>
      </c>
      <c r="H1682" s="7" t="s">
        <v>75</v>
      </c>
      <c r="I1682" s="7" t="s">
        <v>241</v>
      </c>
    </row>
    <row r="1683" spans="1:9" ht="14.25" customHeight="1" x14ac:dyDescent="0.3">
      <c r="A1683" s="7" t="s">
        <v>1648</v>
      </c>
      <c r="B1683" s="7">
        <v>1970</v>
      </c>
      <c r="C1683" s="7" t="s">
        <v>93</v>
      </c>
      <c r="D1683" s="7">
        <v>11</v>
      </c>
      <c r="E1683" s="7">
        <v>0</v>
      </c>
      <c r="F1683" s="7">
        <v>15026.3</v>
      </c>
      <c r="G1683" s="7" t="s">
        <v>62</v>
      </c>
      <c r="H1683" s="7" t="s">
        <v>64</v>
      </c>
      <c r="I1683" s="7" t="s">
        <v>241</v>
      </c>
    </row>
    <row r="1684" spans="1:9" ht="14.25" customHeight="1" x14ac:dyDescent="0.3">
      <c r="A1684" s="7" t="s">
        <v>1645</v>
      </c>
      <c r="B1684" s="7">
        <v>1971</v>
      </c>
      <c r="C1684" s="7" t="s">
        <v>195</v>
      </c>
      <c r="D1684" s="7">
        <v>15</v>
      </c>
      <c r="E1684" s="7">
        <v>0</v>
      </c>
      <c r="F1684" s="7">
        <v>15038.51</v>
      </c>
      <c r="G1684" s="7" t="s">
        <v>62</v>
      </c>
      <c r="H1684" s="7" t="s">
        <v>64</v>
      </c>
      <c r="I1684" s="7" t="s">
        <v>1285</v>
      </c>
    </row>
    <row r="1685" spans="1:9" ht="14.25" customHeight="1" x14ac:dyDescent="0.3">
      <c r="A1685" s="7" t="s">
        <v>1643</v>
      </c>
      <c r="B1685" s="7">
        <v>1968</v>
      </c>
      <c r="C1685" s="7" t="s">
        <v>83</v>
      </c>
      <c r="D1685" s="7">
        <v>12</v>
      </c>
      <c r="E1685" s="7">
        <v>0</v>
      </c>
      <c r="F1685" s="7">
        <v>15052.68</v>
      </c>
      <c r="G1685" s="7" t="s">
        <v>62</v>
      </c>
      <c r="H1685" s="7" t="s">
        <v>62</v>
      </c>
      <c r="I1685" s="7" t="s">
        <v>3267</v>
      </c>
    </row>
    <row r="1686" spans="1:9" ht="14.25" customHeight="1" x14ac:dyDescent="0.3">
      <c r="A1686" s="7" t="s">
        <v>1640</v>
      </c>
      <c r="B1686" s="7">
        <v>1975</v>
      </c>
      <c r="C1686" s="7" t="s">
        <v>203</v>
      </c>
      <c r="D1686" s="7">
        <v>26</v>
      </c>
      <c r="E1686" s="7">
        <v>1</v>
      </c>
      <c r="F1686" s="7">
        <v>15090.35</v>
      </c>
      <c r="G1686" s="7" t="s">
        <v>62</v>
      </c>
      <c r="H1686" s="7" t="s">
        <v>75</v>
      </c>
      <c r="I1686" s="7" t="s">
        <v>1285</v>
      </c>
    </row>
    <row r="1687" spans="1:9" ht="14.25" customHeight="1" x14ac:dyDescent="0.3">
      <c r="A1687" s="7" t="s">
        <v>1638</v>
      </c>
      <c r="B1687" s="7">
        <v>1972</v>
      </c>
      <c r="C1687" s="7" t="s">
        <v>72</v>
      </c>
      <c r="D1687" s="7">
        <v>7</v>
      </c>
      <c r="E1687" s="7">
        <v>0</v>
      </c>
      <c r="F1687" s="7">
        <v>15103.69</v>
      </c>
      <c r="G1687" s="7" t="s">
        <v>62</v>
      </c>
      <c r="H1687" s="7" t="s">
        <v>75</v>
      </c>
      <c r="I1687" s="7" t="s">
        <v>119</v>
      </c>
    </row>
    <row r="1688" spans="1:9" ht="14.25" customHeight="1" x14ac:dyDescent="0.3">
      <c r="A1688" s="7" t="s">
        <v>1635</v>
      </c>
      <c r="B1688" s="7">
        <v>1978</v>
      </c>
      <c r="C1688" s="7" t="s">
        <v>93</v>
      </c>
      <c r="D1688" s="7">
        <v>5</v>
      </c>
      <c r="E1688" s="7">
        <v>2</v>
      </c>
      <c r="F1688" s="7">
        <v>15123.19</v>
      </c>
      <c r="G1688" s="7" t="s">
        <v>62</v>
      </c>
      <c r="H1688" s="7" t="s">
        <v>75</v>
      </c>
      <c r="I1688" s="7" t="s">
        <v>241</v>
      </c>
    </row>
    <row r="1689" spans="1:9" ht="14.25" customHeight="1" x14ac:dyDescent="0.3">
      <c r="A1689" s="7" t="s">
        <v>1633</v>
      </c>
      <c r="B1689" s="7">
        <v>1971</v>
      </c>
      <c r="C1689" s="7" t="s">
        <v>72</v>
      </c>
      <c r="D1689" s="7">
        <v>25</v>
      </c>
      <c r="E1689" s="7">
        <v>0</v>
      </c>
      <c r="F1689" s="7">
        <v>15150.44</v>
      </c>
      <c r="G1689" s="7" t="s">
        <v>62</v>
      </c>
      <c r="H1689" s="7" t="s">
        <v>75</v>
      </c>
      <c r="I1689" s="7" t="s">
        <v>1285</v>
      </c>
    </row>
    <row r="1690" spans="1:9" ht="14.25" customHeight="1" x14ac:dyDescent="0.3">
      <c r="A1690" s="7" t="s">
        <v>1630</v>
      </c>
      <c r="B1690" s="7">
        <v>1962</v>
      </c>
      <c r="C1690" s="7" t="s">
        <v>203</v>
      </c>
      <c r="D1690" s="7">
        <v>25</v>
      </c>
      <c r="E1690" s="7">
        <v>0</v>
      </c>
      <c r="F1690" s="7">
        <v>15161.25</v>
      </c>
      <c r="G1690" s="7" t="s">
        <v>62</v>
      </c>
      <c r="H1690" s="7" t="s">
        <v>62</v>
      </c>
      <c r="I1690" s="7" t="s">
        <v>119</v>
      </c>
    </row>
    <row r="1691" spans="1:9" ht="14.25" customHeight="1" x14ac:dyDescent="0.3">
      <c r="A1691" s="7" t="s">
        <v>1628</v>
      </c>
      <c r="B1691" s="7">
        <v>1959</v>
      </c>
      <c r="C1691" s="7" t="s">
        <v>83</v>
      </c>
      <c r="D1691" s="7">
        <v>4</v>
      </c>
      <c r="E1691" s="7">
        <v>3</v>
      </c>
      <c r="F1691" s="7">
        <v>15161.53</v>
      </c>
      <c r="G1691" s="7" t="s">
        <v>62</v>
      </c>
      <c r="H1691" s="7" t="s">
        <v>75</v>
      </c>
      <c r="I1691" s="7" t="s">
        <v>66</v>
      </c>
    </row>
    <row r="1692" spans="1:9" ht="14.25" customHeight="1" x14ac:dyDescent="0.3">
      <c r="A1692" s="7" t="s">
        <v>1626</v>
      </c>
      <c r="B1692" s="7">
        <v>1959</v>
      </c>
      <c r="C1692" s="7" t="s">
        <v>168</v>
      </c>
      <c r="D1692" s="7">
        <v>3</v>
      </c>
      <c r="E1692" s="7">
        <v>3</v>
      </c>
      <c r="F1692" s="7">
        <v>15170.07</v>
      </c>
      <c r="G1692" s="7" t="s">
        <v>62</v>
      </c>
      <c r="H1692" s="7" t="s">
        <v>64</v>
      </c>
      <c r="I1692" s="7" t="s">
        <v>241</v>
      </c>
    </row>
    <row r="1693" spans="1:9" ht="14.25" customHeight="1" x14ac:dyDescent="0.3">
      <c r="A1693" s="7" t="s">
        <v>1624</v>
      </c>
      <c r="B1693" s="7">
        <v>1962</v>
      </c>
      <c r="C1693" s="7" t="s">
        <v>83</v>
      </c>
      <c r="D1693" s="7">
        <v>17</v>
      </c>
      <c r="E1693" s="7">
        <v>0</v>
      </c>
      <c r="F1693" s="7">
        <v>15174.81</v>
      </c>
      <c r="G1693" s="7" t="s">
        <v>62</v>
      </c>
      <c r="H1693" s="7" t="s">
        <v>75</v>
      </c>
      <c r="I1693" s="7" t="s">
        <v>119</v>
      </c>
    </row>
    <row r="1694" spans="1:9" ht="14.25" customHeight="1" x14ac:dyDescent="0.3">
      <c r="A1694" s="7" t="s">
        <v>1621</v>
      </c>
      <c r="B1694" s="7">
        <v>1978</v>
      </c>
      <c r="C1694" s="7" t="s">
        <v>72</v>
      </c>
      <c r="D1694" s="7">
        <v>23</v>
      </c>
      <c r="E1694" s="7">
        <v>2</v>
      </c>
      <c r="F1694" s="7">
        <v>15207.92</v>
      </c>
      <c r="G1694" s="7" t="s">
        <v>62</v>
      </c>
      <c r="H1694" s="7" t="s">
        <v>75</v>
      </c>
      <c r="I1694" s="7" t="s">
        <v>119</v>
      </c>
    </row>
    <row r="1695" spans="1:9" ht="14.25" customHeight="1" x14ac:dyDescent="0.3">
      <c r="A1695" s="7" t="s">
        <v>1619</v>
      </c>
      <c r="B1695" s="7">
        <v>1960</v>
      </c>
      <c r="C1695" s="7" t="s">
        <v>59</v>
      </c>
      <c r="D1695" s="7">
        <v>25</v>
      </c>
      <c r="E1695" s="7">
        <v>2</v>
      </c>
      <c r="F1695" s="7">
        <v>15230.32</v>
      </c>
      <c r="G1695" s="7" t="s">
        <v>62</v>
      </c>
      <c r="H1695" s="7" t="s">
        <v>62</v>
      </c>
      <c r="I1695" s="7" t="s">
        <v>1280</v>
      </c>
    </row>
    <row r="1696" spans="1:9" ht="14.25" customHeight="1" x14ac:dyDescent="0.3">
      <c r="A1696" s="7" t="s">
        <v>1617</v>
      </c>
      <c r="B1696" s="7">
        <v>1969</v>
      </c>
      <c r="C1696" s="7" t="s">
        <v>93</v>
      </c>
      <c r="D1696" s="7">
        <v>16</v>
      </c>
      <c r="E1696" s="7">
        <v>0</v>
      </c>
      <c r="F1696" s="7">
        <v>15260.52</v>
      </c>
      <c r="G1696" s="7" t="s">
        <v>62</v>
      </c>
      <c r="H1696" s="7" t="s">
        <v>62</v>
      </c>
      <c r="I1696" s="7" t="s">
        <v>1285</v>
      </c>
    </row>
    <row r="1697" spans="1:9" ht="14.25" customHeight="1" x14ac:dyDescent="0.3">
      <c r="A1697" s="7" t="s">
        <v>1614</v>
      </c>
      <c r="B1697" s="7">
        <v>1963</v>
      </c>
      <c r="C1697" s="7" t="s">
        <v>168</v>
      </c>
      <c r="D1697" s="7">
        <v>13</v>
      </c>
      <c r="E1697" s="7">
        <v>0</v>
      </c>
      <c r="F1697" s="7">
        <v>15322.77</v>
      </c>
      <c r="G1697" s="7" t="s">
        <v>62</v>
      </c>
      <c r="H1697" s="7" t="s">
        <v>64</v>
      </c>
      <c r="I1697" s="7" t="s">
        <v>1525</v>
      </c>
    </row>
    <row r="1698" spans="1:9" ht="14.25" customHeight="1" x14ac:dyDescent="0.3">
      <c r="A1698" s="7" t="s">
        <v>1612</v>
      </c>
      <c r="B1698" s="7">
        <v>2001</v>
      </c>
      <c r="C1698" s="7" t="s">
        <v>59</v>
      </c>
      <c r="D1698" s="7">
        <v>14</v>
      </c>
      <c r="E1698" s="7">
        <v>1</v>
      </c>
      <c r="F1698" s="7">
        <v>15359.1</v>
      </c>
      <c r="G1698" s="7" t="s">
        <v>62</v>
      </c>
      <c r="H1698" s="7" t="s">
        <v>64</v>
      </c>
      <c r="I1698" s="7" t="s">
        <v>1280</v>
      </c>
    </row>
    <row r="1699" spans="1:9" ht="14.25" customHeight="1" x14ac:dyDescent="0.3">
      <c r="A1699" s="7" t="s">
        <v>1610</v>
      </c>
      <c r="B1699" s="7">
        <v>1988</v>
      </c>
      <c r="C1699" s="7" t="s">
        <v>168</v>
      </c>
      <c r="D1699" s="7">
        <v>17</v>
      </c>
      <c r="E1699" s="7">
        <v>3</v>
      </c>
      <c r="F1699" s="7">
        <v>15361.5</v>
      </c>
      <c r="G1699" s="7" t="s">
        <v>62</v>
      </c>
      <c r="H1699" s="7" t="s">
        <v>64</v>
      </c>
      <c r="I1699" s="7" t="s">
        <v>1285</v>
      </c>
    </row>
    <row r="1700" spans="1:9" ht="14.25" customHeight="1" x14ac:dyDescent="0.3">
      <c r="A1700" s="7" t="s">
        <v>1608</v>
      </c>
      <c r="B1700" s="7">
        <v>1968</v>
      </c>
      <c r="C1700" s="7" t="s">
        <v>59</v>
      </c>
      <c r="D1700" s="7">
        <v>18</v>
      </c>
      <c r="E1700" s="7">
        <v>0</v>
      </c>
      <c r="F1700" s="7">
        <v>15363.77</v>
      </c>
      <c r="G1700" s="7" t="s">
        <v>62</v>
      </c>
      <c r="H1700" s="7" t="s">
        <v>75</v>
      </c>
      <c r="I1700" s="7" t="s">
        <v>2757</v>
      </c>
    </row>
    <row r="1701" spans="1:9" ht="14.25" customHeight="1" x14ac:dyDescent="0.3">
      <c r="A1701" s="7" t="s">
        <v>1605</v>
      </c>
      <c r="B1701" s="7">
        <v>1962</v>
      </c>
      <c r="C1701" s="7" t="s">
        <v>93</v>
      </c>
      <c r="D1701" s="7">
        <v>6</v>
      </c>
      <c r="E1701" s="7">
        <v>0</v>
      </c>
      <c r="F1701" s="7">
        <v>15368.22</v>
      </c>
      <c r="G1701" s="7" t="s">
        <v>62</v>
      </c>
      <c r="H1701" s="7" t="s">
        <v>62</v>
      </c>
      <c r="I1701" s="7" t="s">
        <v>241</v>
      </c>
    </row>
    <row r="1702" spans="1:9" ht="14.25" customHeight="1" x14ac:dyDescent="0.3">
      <c r="A1702" s="7" t="s">
        <v>1603</v>
      </c>
      <c r="B1702" s="7">
        <v>1964</v>
      </c>
      <c r="C1702" s="7" t="s">
        <v>93</v>
      </c>
      <c r="D1702" s="7">
        <v>4</v>
      </c>
      <c r="E1702" s="7">
        <v>0</v>
      </c>
      <c r="F1702" s="7">
        <v>15377.77</v>
      </c>
      <c r="G1702" s="7" t="s">
        <v>62</v>
      </c>
      <c r="H1702" s="7" t="s">
        <v>62</v>
      </c>
      <c r="I1702" s="7" t="s">
        <v>119</v>
      </c>
    </row>
    <row r="1703" spans="1:9" ht="14.25" customHeight="1" x14ac:dyDescent="0.3">
      <c r="A1703" s="7" t="s">
        <v>1601</v>
      </c>
      <c r="B1703" s="7">
        <v>1990</v>
      </c>
      <c r="C1703" s="7" t="s">
        <v>203</v>
      </c>
      <c r="D1703" s="7">
        <v>25</v>
      </c>
      <c r="E1703" s="7">
        <v>3</v>
      </c>
      <c r="F1703" s="7">
        <v>15440.2</v>
      </c>
      <c r="G1703" s="7" t="s">
        <v>62</v>
      </c>
      <c r="H1703" s="7" t="s">
        <v>75</v>
      </c>
      <c r="I1703" s="7" t="s">
        <v>119</v>
      </c>
    </row>
    <row r="1704" spans="1:9" ht="14.25" customHeight="1" x14ac:dyDescent="0.3">
      <c r="A1704" s="7" t="s">
        <v>1599</v>
      </c>
      <c r="B1704" s="7">
        <v>1976</v>
      </c>
      <c r="C1704" s="7" t="s">
        <v>59</v>
      </c>
      <c r="D1704" s="7">
        <v>20</v>
      </c>
      <c r="E1704" s="7">
        <v>2</v>
      </c>
      <c r="F1704" s="7">
        <v>15450.48</v>
      </c>
      <c r="G1704" s="7" t="s">
        <v>62</v>
      </c>
      <c r="H1704" s="7" t="s">
        <v>75</v>
      </c>
      <c r="I1704" s="7" t="s">
        <v>2757</v>
      </c>
    </row>
    <row r="1705" spans="1:9" ht="14.25" customHeight="1" x14ac:dyDescent="0.3">
      <c r="A1705" s="7" t="s">
        <v>1597</v>
      </c>
      <c r="B1705" s="7">
        <v>2004</v>
      </c>
      <c r="C1705" s="7" t="s">
        <v>59</v>
      </c>
      <c r="D1705" s="7">
        <v>17</v>
      </c>
      <c r="E1705" s="7">
        <v>0</v>
      </c>
      <c r="F1705" s="7">
        <v>15518.18</v>
      </c>
      <c r="G1705" s="7" t="s">
        <v>62</v>
      </c>
      <c r="H1705" s="7" t="s">
        <v>64</v>
      </c>
      <c r="I1705" s="7" t="s">
        <v>964</v>
      </c>
    </row>
    <row r="1706" spans="1:9" ht="14.25" customHeight="1" x14ac:dyDescent="0.3">
      <c r="A1706" s="7" t="s">
        <v>1594</v>
      </c>
      <c r="B1706" s="7">
        <v>1974</v>
      </c>
      <c r="C1706" s="7" t="s">
        <v>83</v>
      </c>
      <c r="D1706" s="7">
        <v>28</v>
      </c>
      <c r="E1706" s="7">
        <v>0</v>
      </c>
      <c r="F1706" s="7">
        <v>15532.16</v>
      </c>
      <c r="G1706" s="7" t="s">
        <v>62</v>
      </c>
      <c r="H1706" s="7" t="s">
        <v>62</v>
      </c>
      <c r="I1706" s="7" t="s">
        <v>2757</v>
      </c>
    </row>
    <row r="1707" spans="1:9" ht="14.25" customHeight="1" x14ac:dyDescent="0.3">
      <c r="A1707" s="7" t="s">
        <v>1592</v>
      </c>
      <c r="B1707" s="7">
        <v>1959</v>
      </c>
      <c r="C1707" s="7" t="s">
        <v>203</v>
      </c>
      <c r="D1707" s="7">
        <v>2</v>
      </c>
      <c r="E1707" s="7">
        <v>3</v>
      </c>
      <c r="F1707" s="7">
        <v>15555.19</v>
      </c>
      <c r="G1707" s="7" t="s">
        <v>62</v>
      </c>
      <c r="H1707" s="7" t="s">
        <v>64</v>
      </c>
      <c r="I1707" s="7" t="s">
        <v>119</v>
      </c>
    </row>
    <row r="1708" spans="1:9" ht="14.25" customHeight="1" x14ac:dyDescent="0.3">
      <c r="A1708" s="7" t="s">
        <v>1589</v>
      </c>
      <c r="B1708" s="7">
        <v>1974</v>
      </c>
      <c r="C1708" s="7" t="s">
        <v>59</v>
      </c>
      <c r="D1708" s="7">
        <v>30</v>
      </c>
      <c r="E1708" s="7">
        <v>0</v>
      </c>
      <c r="F1708" s="7">
        <v>15556.67</v>
      </c>
      <c r="G1708" s="7" t="s">
        <v>62</v>
      </c>
      <c r="H1708" s="7" t="s">
        <v>62</v>
      </c>
      <c r="I1708" s="7" t="s">
        <v>119</v>
      </c>
    </row>
    <row r="1709" spans="1:9" ht="14.25" customHeight="1" x14ac:dyDescent="0.3">
      <c r="A1709" s="7" t="s">
        <v>1587</v>
      </c>
      <c r="B1709" s="7">
        <v>1965</v>
      </c>
      <c r="C1709" s="7" t="s">
        <v>203</v>
      </c>
      <c r="D1709" s="7">
        <v>28</v>
      </c>
      <c r="E1709" s="7">
        <v>0</v>
      </c>
      <c r="F1709" s="7">
        <v>15608.58</v>
      </c>
      <c r="G1709" s="7" t="s">
        <v>62</v>
      </c>
      <c r="H1709" s="7" t="s">
        <v>62</v>
      </c>
      <c r="I1709" s="7" t="s">
        <v>2757</v>
      </c>
    </row>
    <row r="1710" spans="1:9" ht="14.25" customHeight="1" x14ac:dyDescent="0.3">
      <c r="A1710" s="7" t="s">
        <v>1584</v>
      </c>
      <c r="B1710" s="7">
        <v>1960</v>
      </c>
      <c r="C1710" s="7" t="s">
        <v>83</v>
      </c>
      <c r="D1710" s="7">
        <v>6</v>
      </c>
      <c r="E1710" s="7">
        <v>3</v>
      </c>
      <c r="F1710" s="7">
        <v>15612.19</v>
      </c>
      <c r="G1710" s="7" t="s">
        <v>62</v>
      </c>
      <c r="H1710" s="7" t="s">
        <v>62</v>
      </c>
      <c r="I1710" s="7" t="s">
        <v>119</v>
      </c>
    </row>
    <row r="1711" spans="1:9" ht="14.25" customHeight="1" x14ac:dyDescent="0.3">
      <c r="A1711" s="7" t="s">
        <v>1582</v>
      </c>
      <c r="B1711" s="7">
        <v>1988</v>
      </c>
      <c r="C1711" s="7" t="s">
        <v>168</v>
      </c>
      <c r="D1711" s="7">
        <v>22</v>
      </c>
      <c r="E1711" s="7">
        <v>3</v>
      </c>
      <c r="F1711" s="7">
        <v>15646.28</v>
      </c>
      <c r="G1711" s="7" t="s">
        <v>62</v>
      </c>
      <c r="H1711" s="7" t="s">
        <v>62</v>
      </c>
      <c r="I1711" s="7" t="s">
        <v>241</v>
      </c>
    </row>
    <row r="1712" spans="1:9" ht="14.25" customHeight="1" x14ac:dyDescent="0.3">
      <c r="A1712" s="7" t="s">
        <v>1579</v>
      </c>
      <c r="B1712" s="7">
        <v>1973</v>
      </c>
      <c r="C1712" s="7" t="s">
        <v>83</v>
      </c>
      <c r="D1712" s="7">
        <v>26</v>
      </c>
      <c r="E1712" s="7">
        <v>0</v>
      </c>
      <c r="F1712" s="7">
        <v>15670.3</v>
      </c>
      <c r="G1712" s="7" t="s">
        <v>62</v>
      </c>
      <c r="H1712" s="7" t="s">
        <v>62</v>
      </c>
      <c r="I1712" s="7" t="s">
        <v>2757</v>
      </c>
    </row>
    <row r="1713" spans="1:9" ht="14.25" customHeight="1" x14ac:dyDescent="0.3">
      <c r="A1713" s="7" t="s">
        <v>1577</v>
      </c>
      <c r="B1713" s="7">
        <v>1976</v>
      </c>
      <c r="C1713" s="7" t="s">
        <v>93</v>
      </c>
      <c r="D1713" s="7">
        <v>20</v>
      </c>
      <c r="E1713" s="7">
        <v>2</v>
      </c>
      <c r="F1713" s="7">
        <v>15698.86</v>
      </c>
      <c r="G1713" s="7" t="s">
        <v>62</v>
      </c>
      <c r="H1713" s="7" t="s">
        <v>62</v>
      </c>
      <c r="I1713" s="7" t="s">
        <v>119</v>
      </c>
    </row>
    <row r="1714" spans="1:9" ht="14.25" customHeight="1" x14ac:dyDescent="0.3">
      <c r="A1714" s="7" t="s">
        <v>1574</v>
      </c>
      <c r="B1714" s="7">
        <v>1974</v>
      </c>
      <c r="C1714" s="7" t="s">
        <v>195</v>
      </c>
      <c r="D1714" s="7">
        <v>29</v>
      </c>
      <c r="E1714" s="7">
        <v>0</v>
      </c>
      <c r="F1714" s="7">
        <v>15746.62</v>
      </c>
      <c r="G1714" s="7" t="s">
        <v>62</v>
      </c>
      <c r="H1714" s="7" t="s">
        <v>75</v>
      </c>
      <c r="I1714" s="7" t="s">
        <v>119</v>
      </c>
    </row>
    <row r="1715" spans="1:9" ht="14.25" customHeight="1" x14ac:dyDescent="0.3">
      <c r="A1715" s="7" t="s">
        <v>1571</v>
      </c>
      <c r="B1715" s="7">
        <v>1997</v>
      </c>
      <c r="C1715" s="7" t="s">
        <v>203</v>
      </c>
      <c r="D1715" s="7">
        <v>9</v>
      </c>
      <c r="E1715" s="7">
        <v>0</v>
      </c>
      <c r="F1715" s="7">
        <v>15817.99</v>
      </c>
      <c r="G1715" s="7" t="s">
        <v>62</v>
      </c>
      <c r="H1715" s="7" t="s">
        <v>62</v>
      </c>
      <c r="I1715" s="7" t="s">
        <v>119</v>
      </c>
    </row>
    <row r="1716" spans="1:9" ht="14.25" customHeight="1" x14ac:dyDescent="0.3">
      <c r="A1716" s="7" t="s">
        <v>1569</v>
      </c>
      <c r="B1716" s="7">
        <v>1984</v>
      </c>
      <c r="C1716" s="7" t="s">
        <v>83</v>
      </c>
      <c r="D1716" s="7">
        <v>26</v>
      </c>
      <c r="E1716" s="7">
        <v>0</v>
      </c>
      <c r="F1716" s="7">
        <v>15820.7</v>
      </c>
      <c r="G1716" s="7" t="s">
        <v>62</v>
      </c>
      <c r="H1716" s="7" t="s">
        <v>64</v>
      </c>
      <c r="I1716" s="7" t="s">
        <v>241</v>
      </c>
    </row>
    <row r="1717" spans="1:9" ht="14.25" customHeight="1" x14ac:dyDescent="0.3">
      <c r="A1717" s="7" t="s">
        <v>1566</v>
      </c>
      <c r="B1717" s="7">
        <v>1982</v>
      </c>
      <c r="C1717" s="7" t="s">
        <v>72</v>
      </c>
      <c r="D1717" s="7">
        <v>11</v>
      </c>
      <c r="E1717" s="7">
        <v>4</v>
      </c>
      <c r="F1717" s="7">
        <v>15828.82</v>
      </c>
      <c r="G1717" s="7" t="s">
        <v>62</v>
      </c>
      <c r="H1717" s="7" t="s">
        <v>64</v>
      </c>
      <c r="I1717" s="7" t="s">
        <v>241</v>
      </c>
    </row>
    <row r="1718" spans="1:9" ht="14.25" customHeight="1" x14ac:dyDescent="0.3">
      <c r="A1718" s="7" t="s">
        <v>1564</v>
      </c>
      <c r="B1718" s="7">
        <v>1962</v>
      </c>
      <c r="C1718" s="7" t="s">
        <v>168</v>
      </c>
      <c r="D1718" s="7">
        <v>25</v>
      </c>
      <c r="E1718" s="7">
        <v>0</v>
      </c>
      <c r="F1718" s="7">
        <v>15840.81</v>
      </c>
      <c r="G1718" s="7" t="s">
        <v>62</v>
      </c>
      <c r="H1718" s="7" t="s">
        <v>75</v>
      </c>
      <c r="I1718" s="7" t="s">
        <v>3267</v>
      </c>
    </row>
    <row r="1719" spans="1:9" ht="14.25" customHeight="1" x14ac:dyDescent="0.3">
      <c r="A1719" s="7" t="s">
        <v>1561</v>
      </c>
      <c r="B1719" s="7">
        <v>1980</v>
      </c>
      <c r="C1719" s="7" t="s">
        <v>203</v>
      </c>
      <c r="D1719" s="7">
        <v>12</v>
      </c>
      <c r="E1719" s="7">
        <v>2</v>
      </c>
      <c r="F1719" s="7">
        <v>15922.29</v>
      </c>
      <c r="G1719" s="7" t="s">
        <v>62</v>
      </c>
      <c r="H1719" s="7" t="s">
        <v>64</v>
      </c>
      <c r="I1719" s="7" t="s">
        <v>2757</v>
      </c>
    </row>
    <row r="1720" spans="1:9" ht="14.25" customHeight="1" x14ac:dyDescent="0.3">
      <c r="A1720" s="7" t="s">
        <v>1559</v>
      </c>
      <c r="B1720" s="7">
        <v>1982</v>
      </c>
      <c r="C1720" s="7" t="s">
        <v>59</v>
      </c>
      <c r="D1720" s="7">
        <v>24</v>
      </c>
      <c r="E1720" s="7">
        <v>3</v>
      </c>
      <c r="F1720" s="7">
        <v>15965.29</v>
      </c>
      <c r="G1720" s="7" t="s">
        <v>62</v>
      </c>
      <c r="H1720" s="7" t="s">
        <v>75</v>
      </c>
      <c r="I1720" s="7" t="s">
        <v>119</v>
      </c>
    </row>
    <row r="1721" spans="1:9" ht="14.25" customHeight="1" x14ac:dyDescent="0.3">
      <c r="A1721" s="7" t="s">
        <v>1556</v>
      </c>
      <c r="B1721" s="7">
        <v>1980</v>
      </c>
      <c r="C1721" s="7" t="s">
        <v>93</v>
      </c>
      <c r="D1721" s="7">
        <v>19</v>
      </c>
      <c r="E1721" s="7">
        <v>2</v>
      </c>
      <c r="F1721" s="7">
        <v>15966.19</v>
      </c>
      <c r="G1721" s="7" t="s">
        <v>62</v>
      </c>
      <c r="H1721" s="7" t="s">
        <v>62</v>
      </c>
      <c r="I1721" s="7" t="s">
        <v>119</v>
      </c>
    </row>
    <row r="1722" spans="1:9" ht="14.25" customHeight="1" x14ac:dyDescent="0.3">
      <c r="A1722" s="7" t="s">
        <v>1554</v>
      </c>
      <c r="B1722" s="7">
        <v>1988</v>
      </c>
      <c r="C1722" s="7" t="s">
        <v>168</v>
      </c>
      <c r="D1722" s="7">
        <v>5</v>
      </c>
      <c r="E1722" s="7">
        <v>3</v>
      </c>
      <c r="F1722" s="7">
        <v>16059.06</v>
      </c>
      <c r="G1722" s="7" t="s">
        <v>62</v>
      </c>
      <c r="H1722" s="7" t="s">
        <v>64</v>
      </c>
      <c r="I1722" s="7" t="s">
        <v>119</v>
      </c>
    </row>
    <row r="1723" spans="1:9" ht="14.25" customHeight="1" x14ac:dyDescent="0.3">
      <c r="A1723" s="7" t="s">
        <v>1551</v>
      </c>
      <c r="B1723" s="7">
        <v>1978</v>
      </c>
      <c r="C1723" s="7" t="s">
        <v>93</v>
      </c>
      <c r="D1723" s="7">
        <v>16</v>
      </c>
      <c r="E1723" s="7">
        <v>2</v>
      </c>
      <c r="F1723" s="7">
        <v>16062.89</v>
      </c>
      <c r="G1723" s="7" t="s">
        <v>62</v>
      </c>
      <c r="H1723" s="7" t="s">
        <v>62</v>
      </c>
      <c r="I1723" s="7" t="s">
        <v>2757</v>
      </c>
    </row>
    <row r="1724" spans="1:9" ht="14.25" customHeight="1" x14ac:dyDescent="0.3">
      <c r="A1724" s="7" t="s">
        <v>1549</v>
      </c>
      <c r="B1724" s="7">
        <v>1958</v>
      </c>
      <c r="C1724" s="7" t="s">
        <v>203</v>
      </c>
      <c r="D1724" s="7">
        <v>22</v>
      </c>
      <c r="E1724" s="7">
        <v>2</v>
      </c>
      <c r="F1724" s="7">
        <v>16069.08</v>
      </c>
      <c r="G1724" s="7" t="s">
        <v>62</v>
      </c>
      <c r="H1724" s="7" t="s">
        <v>62</v>
      </c>
      <c r="I1724" s="7" t="s">
        <v>1280</v>
      </c>
    </row>
    <row r="1725" spans="1:9" ht="14.25" customHeight="1" x14ac:dyDescent="0.3">
      <c r="A1725" s="7" t="s">
        <v>1547</v>
      </c>
      <c r="B1725" s="7">
        <v>1958</v>
      </c>
      <c r="C1725" s="7" t="s">
        <v>83</v>
      </c>
      <c r="D1725" s="7">
        <v>21</v>
      </c>
      <c r="E1725" s="7">
        <v>3</v>
      </c>
      <c r="F1725" s="7">
        <v>16085.13</v>
      </c>
      <c r="G1725" s="7" t="s">
        <v>62</v>
      </c>
      <c r="H1725" s="7" t="s">
        <v>62</v>
      </c>
      <c r="I1725" s="7" t="s">
        <v>66</v>
      </c>
    </row>
    <row r="1726" spans="1:9" ht="14.25" customHeight="1" x14ac:dyDescent="0.3">
      <c r="A1726" s="7" t="s">
        <v>1545</v>
      </c>
      <c r="B1726" s="7">
        <v>1985</v>
      </c>
      <c r="C1726" s="7" t="s">
        <v>195</v>
      </c>
      <c r="D1726" s="7">
        <v>27</v>
      </c>
      <c r="E1726" s="7">
        <v>3</v>
      </c>
      <c r="F1726" s="7">
        <v>16097.94</v>
      </c>
      <c r="G1726" s="7" t="s">
        <v>62</v>
      </c>
      <c r="H1726" s="7" t="s">
        <v>64</v>
      </c>
      <c r="I1726" s="7" t="s">
        <v>119</v>
      </c>
    </row>
    <row r="1727" spans="1:9" ht="14.25" customHeight="1" x14ac:dyDescent="0.3">
      <c r="A1727" s="7" t="s">
        <v>1542</v>
      </c>
      <c r="B1727" s="7">
        <v>1993</v>
      </c>
      <c r="C1727" s="7" t="s">
        <v>195</v>
      </c>
      <c r="D1727" s="7">
        <v>8</v>
      </c>
      <c r="E1727" s="7">
        <v>0</v>
      </c>
      <c r="F1727" s="7">
        <v>16115.3</v>
      </c>
      <c r="G1727" s="7" t="s">
        <v>62</v>
      </c>
      <c r="H1727" s="7" t="s">
        <v>75</v>
      </c>
      <c r="I1727" s="7" t="s">
        <v>1280</v>
      </c>
    </row>
    <row r="1728" spans="1:9" ht="14.25" customHeight="1" x14ac:dyDescent="0.3">
      <c r="A1728" s="7" t="s">
        <v>1540</v>
      </c>
      <c r="B1728" s="7">
        <v>1987</v>
      </c>
      <c r="C1728" s="7" t="s">
        <v>203</v>
      </c>
      <c r="D1728" s="7">
        <v>6</v>
      </c>
      <c r="E1728" s="7">
        <v>3</v>
      </c>
      <c r="F1728" s="7">
        <v>16122.65</v>
      </c>
      <c r="G1728" s="7" t="s">
        <v>62</v>
      </c>
      <c r="H1728" s="7" t="s">
        <v>75</v>
      </c>
      <c r="I1728" s="7" t="s">
        <v>241</v>
      </c>
    </row>
    <row r="1729" spans="1:9" ht="14.25" customHeight="1" x14ac:dyDescent="0.3">
      <c r="A1729" s="7" t="s">
        <v>1538</v>
      </c>
      <c r="B1729" s="7">
        <v>1993</v>
      </c>
      <c r="C1729" s="7" t="s">
        <v>168</v>
      </c>
      <c r="D1729" s="7">
        <v>12</v>
      </c>
      <c r="E1729" s="7">
        <v>0</v>
      </c>
      <c r="F1729" s="7">
        <v>16138.76</v>
      </c>
      <c r="G1729" s="7" t="s">
        <v>62</v>
      </c>
      <c r="H1729" s="7" t="s">
        <v>64</v>
      </c>
      <c r="I1729" s="7" t="s">
        <v>1841</v>
      </c>
    </row>
    <row r="1730" spans="1:9" ht="14.25" customHeight="1" x14ac:dyDescent="0.3">
      <c r="A1730" s="7" t="s">
        <v>1536</v>
      </c>
      <c r="B1730" s="7">
        <v>1982</v>
      </c>
      <c r="C1730" s="7" t="s">
        <v>59</v>
      </c>
      <c r="D1730" s="7">
        <v>6</v>
      </c>
      <c r="E1730" s="7">
        <v>3</v>
      </c>
      <c r="F1730" s="7">
        <v>16152.04</v>
      </c>
      <c r="G1730" s="7" t="s">
        <v>62</v>
      </c>
      <c r="H1730" s="7" t="s">
        <v>75</v>
      </c>
      <c r="I1730" s="7" t="s">
        <v>2757</v>
      </c>
    </row>
    <row r="1731" spans="1:9" ht="14.25" customHeight="1" x14ac:dyDescent="0.3">
      <c r="A1731" s="7" t="s">
        <v>1534</v>
      </c>
      <c r="B1731" s="7">
        <v>1974</v>
      </c>
      <c r="C1731" s="7" t="s">
        <v>93</v>
      </c>
      <c r="D1731" s="7">
        <v>11</v>
      </c>
      <c r="E1731" s="7">
        <v>0</v>
      </c>
      <c r="F1731" s="7">
        <v>16190.97</v>
      </c>
      <c r="G1731" s="7" t="s">
        <v>62</v>
      </c>
      <c r="H1731" s="7" t="s">
        <v>64</v>
      </c>
      <c r="I1731" s="7" t="s">
        <v>119</v>
      </c>
    </row>
    <row r="1732" spans="1:9" ht="14.25" customHeight="1" x14ac:dyDescent="0.3">
      <c r="A1732" s="7" t="s">
        <v>1531</v>
      </c>
      <c r="B1732" s="7">
        <v>1988</v>
      </c>
      <c r="C1732" s="7" t="s">
        <v>195</v>
      </c>
      <c r="D1732" s="7">
        <v>6</v>
      </c>
      <c r="E1732" s="7">
        <v>3</v>
      </c>
      <c r="F1732" s="7">
        <v>16199.1</v>
      </c>
      <c r="G1732" s="7" t="s">
        <v>62</v>
      </c>
      <c r="H1732" s="7" t="s">
        <v>62</v>
      </c>
      <c r="I1732" s="7" t="s">
        <v>119</v>
      </c>
    </row>
    <row r="1733" spans="1:9" ht="14.25" customHeight="1" x14ac:dyDescent="0.3">
      <c r="A1733" s="7" t="s">
        <v>1529</v>
      </c>
      <c r="B1733" s="7">
        <v>1988</v>
      </c>
      <c r="C1733" s="7" t="s">
        <v>195</v>
      </c>
      <c r="D1733" s="7">
        <v>21</v>
      </c>
      <c r="E1733" s="7">
        <v>3</v>
      </c>
      <c r="F1733" s="7">
        <v>16205.88</v>
      </c>
      <c r="G1733" s="7" t="s">
        <v>62</v>
      </c>
      <c r="H1733" s="7" t="s">
        <v>75</v>
      </c>
      <c r="I1733" s="7" t="s">
        <v>119</v>
      </c>
    </row>
    <row r="1734" spans="1:9" ht="14.25" customHeight="1" x14ac:dyDescent="0.3">
      <c r="A1734" s="7" t="s">
        <v>1526</v>
      </c>
      <c r="B1734" s="7">
        <v>2002</v>
      </c>
      <c r="C1734" s="7" t="s">
        <v>93</v>
      </c>
      <c r="D1734" s="7">
        <v>8</v>
      </c>
      <c r="E1734" s="7">
        <v>0</v>
      </c>
      <c r="F1734" s="7">
        <v>16232.85</v>
      </c>
      <c r="G1734" s="7" t="s">
        <v>62</v>
      </c>
      <c r="H1734" s="7" t="s">
        <v>75</v>
      </c>
      <c r="I1734" s="7" t="s">
        <v>241</v>
      </c>
    </row>
    <row r="1735" spans="1:9" ht="14.25" customHeight="1" x14ac:dyDescent="0.3">
      <c r="A1735" s="7" t="s">
        <v>1523</v>
      </c>
      <c r="B1735" s="7">
        <v>1972</v>
      </c>
      <c r="C1735" s="7" t="s">
        <v>59</v>
      </c>
      <c r="D1735" s="7">
        <v>30</v>
      </c>
      <c r="E1735" s="7">
        <v>0</v>
      </c>
      <c r="F1735" s="7">
        <v>16267.32</v>
      </c>
      <c r="G1735" s="7" t="s">
        <v>62</v>
      </c>
      <c r="H1735" s="7" t="s">
        <v>62</v>
      </c>
      <c r="I1735" s="7" t="s">
        <v>1285</v>
      </c>
    </row>
    <row r="1736" spans="1:9" ht="14.25" customHeight="1" x14ac:dyDescent="0.3">
      <c r="A1736" s="7" t="s">
        <v>1520</v>
      </c>
      <c r="B1736" s="7">
        <v>2003</v>
      </c>
      <c r="C1736" s="7" t="s">
        <v>195</v>
      </c>
      <c r="D1736" s="7">
        <v>24</v>
      </c>
      <c r="E1736" s="7">
        <v>0</v>
      </c>
      <c r="F1736" s="7">
        <v>16297.85</v>
      </c>
      <c r="G1736" s="7" t="s">
        <v>62</v>
      </c>
      <c r="H1736" s="7" t="s">
        <v>64</v>
      </c>
      <c r="I1736" s="7" t="s">
        <v>241</v>
      </c>
    </row>
    <row r="1737" spans="1:9" ht="14.25" customHeight="1" x14ac:dyDescent="0.3">
      <c r="A1737" s="7" t="s">
        <v>1518</v>
      </c>
      <c r="B1737" s="7">
        <v>1969</v>
      </c>
      <c r="C1737" s="7" t="s">
        <v>195</v>
      </c>
      <c r="D1737" s="7">
        <v>8</v>
      </c>
      <c r="E1737" s="7">
        <v>0</v>
      </c>
      <c r="F1737" s="7">
        <v>16311.05</v>
      </c>
      <c r="G1737" s="7" t="s">
        <v>62</v>
      </c>
      <c r="H1737" s="7" t="s">
        <v>64</v>
      </c>
      <c r="I1737" s="7" t="s">
        <v>2757</v>
      </c>
    </row>
    <row r="1738" spans="1:9" ht="14.25" customHeight="1" x14ac:dyDescent="0.3">
      <c r="A1738" s="7" t="s">
        <v>1515</v>
      </c>
      <c r="B1738" s="7">
        <v>1965</v>
      </c>
      <c r="C1738" s="7" t="s">
        <v>168</v>
      </c>
      <c r="D1738" s="7">
        <v>5</v>
      </c>
      <c r="E1738" s="7">
        <v>0</v>
      </c>
      <c r="F1738" s="7">
        <v>16351.42</v>
      </c>
      <c r="G1738" s="7" t="s">
        <v>62</v>
      </c>
      <c r="H1738" s="7" t="s">
        <v>64</v>
      </c>
      <c r="I1738" s="7" t="s">
        <v>2757</v>
      </c>
    </row>
    <row r="1739" spans="1:9" ht="14.25" customHeight="1" x14ac:dyDescent="0.3">
      <c r="A1739" s="7" t="s">
        <v>1513</v>
      </c>
      <c r="B1739" s="7">
        <v>1995</v>
      </c>
      <c r="C1739" s="7" t="s">
        <v>93</v>
      </c>
      <c r="D1739" s="7">
        <v>28</v>
      </c>
      <c r="E1739" s="7">
        <v>3</v>
      </c>
      <c r="F1739" s="7">
        <v>16420.490000000002</v>
      </c>
      <c r="G1739" s="7" t="s">
        <v>62</v>
      </c>
      <c r="H1739" s="7" t="s">
        <v>64</v>
      </c>
      <c r="I1739" s="7" t="s">
        <v>119</v>
      </c>
    </row>
    <row r="1740" spans="1:9" ht="14.25" customHeight="1" x14ac:dyDescent="0.3">
      <c r="A1740" s="7" t="s">
        <v>1510</v>
      </c>
      <c r="B1740" s="7">
        <v>2003</v>
      </c>
      <c r="C1740" s="7" t="s">
        <v>168</v>
      </c>
      <c r="D1740" s="7">
        <v>20</v>
      </c>
      <c r="E1740" s="7">
        <v>1</v>
      </c>
      <c r="F1740" s="7">
        <v>16450.89</v>
      </c>
      <c r="G1740" s="7" t="s">
        <v>62</v>
      </c>
      <c r="H1740" s="7" t="s">
        <v>75</v>
      </c>
      <c r="I1740" s="7" t="s">
        <v>119</v>
      </c>
    </row>
    <row r="1741" spans="1:9" ht="14.25" customHeight="1" x14ac:dyDescent="0.3">
      <c r="A1741" s="7" t="s">
        <v>1508</v>
      </c>
      <c r="B1741" s="7">
        <v>1958</v>
      </c>
      <c r="C1741" s="7" t="s">
        <v>203</v>
      </c>
      <c r="D1741" s="7">
        <v>10</v>
      </c>
      <c r="E1741" s="7">
        <v>3</v>
      </c>
      <c r="F1741" s="7">
        <v>16455.71</v>
      </c>
      <c r="G1741" s="7" t="s">
        <v>62</v>
      </c>
      <c r="H1741" s="7" t="s">
        <v>62</v>
      </c>
      <c r="I1741" s="7" t="s">
        <v>119</v>
      </c>
    </row>
    <row r="1742" spans="1:9" ht="14.25" customHeight="1" x14ac:dyDescent="0.3">
      <c r="A1742" s="7" t="s">
        <v>1505</v>
      </c>
      <c r="B1742" s="7">
        <v>1995</v>
      </c>
      <c r="C1742" s="7" t="s">
        <v>168</v>
      </c>
      <c r="D1742" s="7">
        <v>23</v>
      </c>
      <c r="E1742" s="7">
        <v>0</v>
      </c>
      <c r="F1742" s="7">
        <v>16577.78</v>
      </c>
      <c r="G1742" s="7" t="s">
        <v>62</v>
      </c>
      <c r="H1742" s="7" t="s">
        <v>75</v>
      </c>
      <c r="I1742" s="7" t="s">
        <v>66</v>
      </c>
    </row>
    <row r="1743" spans="1:9" ht="14.25" customHeight="1" x14ac:dyDescent="0.3">
      <c r="A1743" s="7" t="s">
        <v>1503</v>
      </c>
      <c r="B1743" s="7">
        <v>2001</v>
      </c>
      <c r="C1743" s="7" t="s">
        <v>83</v>
      </c>
      <c r="D1743" s="7">
        <v>25</v>
      </c>
      <c r="E1743" s="7">
        <v>0</v>
      </c>
      <c r="F1743" s="7">
        <v>16586.5</v>
      </c>
      <c r="G1743" s="7" t="s">
        <v>62</v>
      </c>
      <c r="H1743" s="7" t="s">
        <v>75</v>
      </c>
      <c r="I1743" s="7" t="s">
        <v>66</v>
      </c>
    </row>
    <row r="1744" spans="1:9" ht="14.25" customHeight="1" x14ac:dyDescent="0.3">
      <c r="A1744" s="7" t="s">
        <v>1500</v>
      </c>
      <c r="B1744" s="7">
        <v>1963</v>
      </c>
      <c r="C1744" s="7" t="s">
        <v>83</v>
      </c>
      <c r="D1744" s="7">
        <v>25</v>
      </c>
      <c r="E1744" s="7">
        <v>0</v>
      </c>
      <c r="F1744" s="7">
        <v>16587.96</v>
      </c>
      <c r="G1744" s="7" t="s">
        <v>62</v>
      </c>
      <c r="H1744" s="7" t="s">
        <v>62</v>
      </c>
      <c r="I1744" s="7" t="s">
        <v>1285</v>
      </c>
    </row>
    <row r="1745" spans="1:9" ht="14.25" customHeight="1" x14ac:dyDescent="0.3">
      <c r="A1745" s="7" t="s">
        <v>1498</v>
      </c>
      <c r="B1745" s="7">
        <v>1970</v>
      </c>
      <c r="C1745" s="7" t="s">
        <v>59</v>
      </c>
      <c r="D1745" s="7">
        <v>10</v>
      </c>
      <c r="E1745" s="7">
        <v>0</v>
      </c>
      <c r="F1745" s="7">
        <v>16600.16</v>
      </c>
      <c r="G1745" s="7" t="s">
        <v>62</v>
      </c>
      <c r="H1745" s="7" t="s">
        <v>62</v>
      </c>
      <c r="I1745" s="7" t="s">
        <v>241</v>
      </c>
    </row>
    <row r="1746" spans="1:9" ht="14.25" customHeight="1" x14ac:dyDescent="0.3">
      <c r="A1746" s="7" t="s">
        <v>1495</v>
      </c>
      <c r="B1746" s="7">
        <v>1975</v>
      </c>
      <c r="C1746" s="7" t="s">
        <v>59</v>
      </c>
      <c r="D1746" s="7">
        <v>24</v>
      </c>
      <c r="E1746" s="7">
        <v>1</v>
      </c>
      <c r="F1746" s="7">
        <v>16602.18</v>
      </c>
      <c r="G1746" s="7" t="s">
        <v>62</v>
      </c>
      <c r="H1746" s="7" t="s">
        <v>75</v>
      </c>
      <c r="I1746" s="7" t="s">
        <v>2757</v>
      </c>
    </row>
    <row r="1747" spans="1:9" ht="14.25" customHeight="1" x14ac:dyDescent="0.3">
      <c r="A1747" s="7" t="s">
        <v>1493</v>
      </c>
      <c r="B1747" s="7">
        <v>1977</v>
      </c>
      <c r="C1747" s="7" t="s">
        <v>93</v>
      </c>
      <c r="D1747" s="7">
        <v>25</v>
      </c>
      <c r="E1747" s="7">
        <v>2</v>
      </c>
      <c r="F1747" s="7">
        <v>16631.61</v>
      </c>
      <c r="G1747" s="7" t="s">
        <v>62</v>
      </c>
      <c r="H1747" s="7" t="s">
        <v>75</v>
      </c>
      <c r="I1747" s="7" t="s">
        <v>119</v>
      </c>
    </row>
    <row r="1748" spans="1:9" ht="14.25" customHeight="1" x14ac:dyDescent="0.3">
      <c r="A1748" s="7" t="s">
        <v>1490</v>
      </c>
      <c r="B1748" s="7">
        <v>1993</v>
      </c>
      <c r="C1748" s="7" t="s">
        <v>72</v>
      </c>
      <c r="D1748" s="7">
        <v>5</v>
      </c>
      <c r="E1748" s="7">
        <v>1</v>
      </c>
      <c r="F1748" s="7">
        <v>16657.72</v>
      </c>
      <c r="G1748" s="7" t="s">
        <v>62</v>
      </c>
      <c r="H1748" s="7" t="s">
        <v>75</v>
      </c>
      <c r="I1748" s="7" t="s">
        <v>1280</v>
      </c>
    </row>
    <row r="1749" spans="1:9" ht="14.25" customHeight="1" x14ac:dyDescent="0.3">
      <c r="A1749" s="7" t="s">
        <v>1487</v>
      </c>
      <c r="B1749" s="7">
        <v>1974</v>
      </c>
      <c r="C1749" s="7" t="s">
        <v>195</v>
      </c>
      <c r="D1749" s="7">
        <v>28</v>
      </c>
      <c r="E1749" s="7">
        <v>0</v>
      </c>
      <c r="F1749" s="7">
        <v>16770.990000000002</v>
      </c>
      <c r="G1749" s="7" t="s">
        <v>62</v>
      </c>
      <c r="H1749" s="7" t="s">
        <v>75</v>
      </c>
      <c r="I1749" s="7" t="s">
        <v>119</v>
      </c>
    </row>
    <row r="1750" spans="1:9" ht="14.25" customHeight="1" x14ac:dyDescent="0.3">
      <c r="A1750" s="7" t="s">
        <v>1485</v>
      </c>
      <c r="B1750" s="7">
        <v>1989</v>
      </c>
      <c r="C1750" s="7" t="s">
        <v>93</v>
      </c>
      <c r="D1750" s="7">
        <v>23</v>
      </c>
      <c r="E1750" s="7">
        <v>2</v>
      </c>
      <c r="F1750" s="7">
        <v>16776.3</v>
      </c>
      <c r="G1750" s="7" t="s">
        <v>62</v>
      </c>
      <c r="H1750" s="7" t="s">
        <v>62</v>
      </c>
      <c r="I1750" s="7" t="s">
        <v>1280</v>
      </c>
    </row>
    <row r="1751" spans="1:9" ht="14.25" customHeight="1" x14ac:dyDescent="0.3">
      <c r="A1751" s="7" t="s">
        <v>1482</v>
      </c>
      <c r="B1751" s="7">
        <v>1962</v>
      </c>
      <c r="C1751" s="7" t="s">
        <v>59</v>
      </c>
      <c r="D1751" s="7">
        <v>29</v>
      </c>
      <c r="E1751" s="7">
        <v>0</v>
      </c>
      <c r="F1751" s="7">
        <v>16779.400000000001</v>
      </c>
      <c r="G1751" s="7" t="s">
        <v>62</v>
      </c>
      <c r="H1751" s="7" t="s">
        <v>62</v>
      </c>
      <c r="I1751" s="7" t="s">
        <v>2757</v>
      </c>
    </row>
    <row r="1752" spans="1:9" ht="14.25" customHeight="1" x14ac:dyDescent="0.3">
      <c r="A1752" s="7" t="s">
        <v>1479</v>
      </c>
      <c r="B1752" s="7">
        <v>1995</v>
      </c>
      <c r="C1752" s="7" t="s">
        <v>203</v>
      </c>
      <c r="D1752" s="7">
        <v>19</v>
      </c>
      <c r="E1752" s="7">
        <v>1</v>
      </c>
      <c r="F1752" s="7">
        <v>16796.41</v>
      </c>
      <c r="G1752" s="7" t="s">
        <v>62</v>
      </c>
      <c r="H1752" s="7" t="s">
        <v>64</v>
      </c>
      <c r="I1752" s="7" t="s">
        <v>1280</v>
      </c>
    </row>
    <row r="1753" spans="1:9" ht="14.25" customHeight="1" x14ac:dyDescent="0.3">
      <c r="A1753" s="7" t="s">
        <v>1477</v>
      </c>
      <c r="B1753" s="7">
        <v>1974</v>
      </c>
      <c r="C1753" s="7" t="s">
        <v>195</v>
      </c>
      <c r="D1753" s="7">
        <v>8</v>
      </c>
      <c r="E1753" s="7">
        <v>0</v>
      </c>
      <c r="F1753" s="7">
        <v>16841.32</v>
      </c>
      <c r="G1753" s="7" t="s">
        <v>62</v>
      </c>
      <c r="H1753" s="7" t="s">
        <v>64</v>
      </c>
      <c r="I1753" s="7" t="s">
        <v>241</v>
      </c>
    </row>
    <row r="1754" spans="1:9" ht="14.25" customHeight="1" x14ac:dyDescent="0.3">
      <c r="A1754" s="7" t="s">
        <v>1474</v>
      </c>
      <c r="B1754" s="7">
        <v>2003</v>
      </c>
      <c r="C1754" s="7" t="s">
        <v>93</v>
      </c>
      <c r="D1754" s="7">
        <v>10</v>
      </c>
      <c r="E1754" s="7">
        <v>0</v>
      </c>
      <c r="F1754" s="7">
        <v>16884.919999999998</v>
      </c>
      <c r="G1754" s="7" t="s">
        <v>62</v>
      </c>
      <c r="H1754" s="7" t="s">
        <v>62</v>
      </c>
      <c r="I1754" s="7" t="s">
        <v>241</v>
      </c>
    </row>
    <row r="1755" spans="1:9" ht="14.25" customHeight="1" x14ac:dyDescent="0.3">
      <c r="A1755" s="7" t="s">
        <v>1471</v>
      </c>
      <c r="B1755" s="7">
        <v>1968</v>
      </c>
      <c r="C1755" s="7" t="s">
        <v>203</v>
      </c>
      <c r="D1755" s="7">
        <v>21</v>
      </c>
      <c r="E1755" s="7">
        <v>0</v>
      </c>
      <c r="F1755" s="7">
        <v>16903.5</v>
      </c>
      <c r="G1755" s="7" t="s">
        <v>62</v>
      </c>
      <c r="H1755" s="7" t="s">
        <v>64</v>
      </c>
      <c r="I1755" s="7" t="s">
        <v>119</v>
      </c>
    </row>
    <row r="1756" spans="1:9" ht="14.25" customHeight="1" x14ac:dyDescent="0.3">
      <c r="A1756" s="7" t="s">
        <v>1469</v>
      </c>
      <c r="B1756" s="7">
        <v>1977</v>
      </c>
      <c r="C1756" s="7" t="s">
        <v>195</v>
      </c>
      <c r="D1756" s="7">
        <v>25</v>
      </c>
      <c r="E1756" s="7">
        <v>2</v>
      </c>
      <c r="F1756" s="7">
        <v>16921.09</v>
      </c>
      <c r="G1756" s="7" t="s">
        <v>62</v>
      </c>
      <c r="H1756" s="7" t="s">
        <v>64</v>
      </c>
      <c r="I1756" s="7" t="s">
        <v>1285</v>
      </c>
    </row>
    <row r="1757" spans="1:9" ht="14.25" customHeight="1" x14ac:dyDescent="0.3">
      <c r="A1757" s="7" t="s">
        <v>1466</v>
      </c>
      <c r="B1757" s="7">
        <v>1980</v>
      </c>
      <c r="C1757" s="7" t="s">
        <v>59</v>
      </c>
      <c r="D1757" s="7">
        <v>16</v>
      </c>
      <c r="E1757" s="7">
        <v>2</v>
      </c>
      <c r="F1757" s="7">
        <v>16990.55</v>
      </c>
      <c r="G1757" s="7" t="s">
        <v>62</v>
      </c>
      <c r="H1757" s="7" t="s">
        <v>64</v>
      </c>
      <c r="I1757" s="7" t="s">
        <v>119</v>
      </c>
    </row>
    <row r="1758" spans="1:9" ht="14.25" customHeight="1" x14ac:dyDescent="0.3">
      <c r="A1758" s="7" t="s">
        <v>1464</v>
      </c>
      <c r="B1758" s="7">
        <v>1971</v>
      </c>
      <c r="C1758" s="7" t="s">
        <v>195</v>
      </c>
      <c r="D1758" s="7">
        <v>22</v>
      </c>
      <c r="E1758" s="7">
        <v>0</v>
      </c>
      <c r="F1758" s="7">
        <v>17016.009999999998</v>
      </c>
      <c r="G1758" s="7" t="s">
        <v>62</v>
      </c>
      <c r="H1758" s="7" t="s">
        <v>62</v>
      </c>
      <c r="I1758" s="7" t="s">
        <v>1285</v>
      </c>
    </row>
    <row r="1759" spans="1:9" ht="14.25" customHeight="1" x14ac:dyDescent="0.3">
      <c r="A1759" s="7" t="s">
        <v>1462</v>
      </c>
      <c r="B1759" s="7">
        <v>1996</v>
      </c>
      <c r="C1759" s="7" t="s">
        <v>83</v>
      </c>
      <c r="D1759" s="7">
        <v>10</v>
      </c>
      <c r="E1759" s="7">
        <v>0</v>
      </c>
      <c r="F1759" s="7">
        <v>17043.34</v>
      </c>
      <c r="G1759" s="7" t="s">
        <v>62</v>
      </c>
      <c r="H1759" s="7" t="s">
        <v>64</v>
      </c>
      <c r="I1759" s="7" t="s">
        <v>66</v>
      </c>
    </row>
    <row r="1760" spans="1:9" ht="14.25" customHeight="1" x14ac:dyDescent="0.3">
      <c r="A1760" s="7" t="s">
        <v>1459</v>
      </c>
      <c r="B1760" s="7">
        <v>2003</v>
      </c>
      <c r="C1760" s="7" t="s">
        <v>168</v>
      </c>
      <c r="D1760" s="7">
        <v>26</v>
      </c>
      <c r="E1760" s="7">
        <v>0</v>
      </c>
      <c r="F1760" s="7">
        <v>17081.080000000002</v>
      </c>
      <c r="G1760" s="7" t="s">
        <v>62</v>
      </c>
      <c r="H1760" s="7" t="s">
        <v>62</v>
      </c>
      <c r="I1760" s="7" t="s">
        <v>241</v>
      </c>
    </row>
    <row r="1761" spans="1:9" ht="14.25" customHeight="1" x14ac:dyDescent="0.3">
      <c r="A1761" s="7" t="s">
        <v>1457</v>
      </c>
      <c r="B1761" s="7">
        <v>2002</v>
      </c>
      <c r="C1761" s="7" t="s">
        <v>83</v>
      </c>
      <c r="D1761" s="7">
        <v>28</v>
      </c>
      <c r="E1761" s="7">
        <v>1</v>
      </c>
      <c r="F1761" s="7">
        <v>17085.27</v>
      </c>
      <c r="G1761" s="7" t="s">
        <v>62</v>
      </c>
      <c r="H1761" s="7" t="s">
        <v>64</v>
      </c>
      <c r="I1761" s="7" t="s">
        <v>66</v>
      </c>
    </row>
    <row r="1762" spans="1:9" ht="14.25" customHeight="1" x14ac:dyDescent="0.3">
      <c r="A1762" s="7" t="s">
        <v>1454</v>
      </c>
      <c r="B1762" s="7">
        <v>1998</v>
      </c>
      <c r="C1762" s="7" t="s">
        <v>83</v>
      </c>
      <c r="D1762" s="7">
        <v>3</v>
      </c>
      <c r="E1762" s="7">
        <v>4</v>
      </c>
      <c r="F1762" s="7">
        <v>17128.43</v>
      </c>
      <c r="G1762" s="7" t="s">
        <v>62</v>
      </c>
      <c r="H1762" s="7" t="s">
        <v>64</v>
      </c>
      <c r="I1762" s="7" t="s">
        <v>979</v>
      </c>
    </row>
    <row r="1763" spans="1:9" ht="14.25" customHeight="1" x14ac:dyDescent="0.3">
      <c r="A1763" s="7" t="s">
        <v>1452</v>
      </c>
      <c r="B1763" s="7">
        <v>1965</v>
      </c>
      <c r="C1763" s="7" t="s">
        <v>93</v>
      </c>
      <c r="D1763" s="7">
        <v>16</v>
      </c>
      <c r="E1763" s="7">
        <v>0</v>
      </c>
      <c r="F1763" s="7">
        <v>17172.27</v>
      </c>
      <c r="G1763" s="7" t="s">
        <v>62</v>
      </c>
      <c r="H1763" s="7" t="s">
        <v>62</v>
      </c>
      <c r="I1763" s="7" t="s">
        <v>2757</v>
      </c>
    </row>
    <row r="1764" spans="1:9" ht="14.25" customHeight="1" x14ac:dyDescent="0.3">
      <c r="A1764" s="7" t="s">
        <v>1449</v>
      </c>
      <c r="B1764" s="7">
        <v>1964</v>
      </c>
      <c r="C1764" s="7" t="s">
        <v>83</v>
      </c>
      <c r="D1764" s="7">
        <v>7</v>
      </c>
      <c r="E1764" s="7">
        <v>0</v>
      </c>
      <c r="F1764" s="7">
        <v>17174.52</v>
      </c>
      <c r="G1764" s="7" t="s">
        <v>62</v>
      </c>
      <c r="H1764" s="7" t="s">
        <v>62</v>
      </c>
      <c r="I1764" s="7" t="s">
        <v>119</v>
      </c>
    </row>
    <row r="1765" spans="1:9" ht="14.25" customHeight="1" x14ac:dyDescent="0.3">
      <c r="A1765" s="7" t="s">
        <v>1447</v>
      </c>
      <c r="B1765" s="7">
        <v>2004</v>
      </c>
      <c r="C1765" s="7" t="s">
        <v>195</v>
      </c>
      <c r="D1765" s="7">
        <v>18</v>
      </c>
      <c r="E1765" s="7">
        <v>1</v>
      </c>
      <c r="F1765" s="7">
        <v>17178.68</v>
      </c>
      <c r="G1765" s="7" t="s">
        <v>62</v>
      </c>
      <c r="H1765" s="7" t="s">
        <v>62</v>
      </c>
      <c r="I1765" s="7" t="s">
        <v>972</v>
      </c>
    </row>
    <row r="1766" spans="1:9" ht="14.25" customHeight="1" x14ac:dyDescent="0.3">
      <c r="A1766" s="7" t="s">
        <v>1445</v>
      </c>
      <c r="B1766" s="7">
        <v>1982</v>
      </c>
      <c r="C1766" s="7" t="s">
        <v>203</v>
      </c>
      <c r="D1766" s="7">
        <v>22</v>
      </c>
      <c r="E1766" s="7">
        <v>1</v>
      </c>
      <c r="F1766" s="7">
        <v>17179.52</v>
      </c>
      <c r="G1766" s="7" t="s">
        <v>62</v>
      </c>
      <c r="H1766" s="7" t="s">
        <v>75</v>
      </c>
      <c r="I1766" s="7" t="s">
        <v>66</v>
      </c>
    </row>
    <row r="1767" spans="1:9" ht="14.25" customHeight="1" x14ac:dyDescent="0.3">
      <c r="A1767" s="7" t="s">
        <v>1442</v>
      </c>
      <c r="B1767" s="7">
        <v>1975</v>
      </c>
      <c r="C1767" s="7" t="s">
        <v>195</v>
      </c>
      <c r="D1767" s="7">
        <v>25</v>
      </c>
      <c r="E1767" s="7">
        <v>1</v>
      </c>
      <c r="F1767" s="7">
        <v>17253.43</v>
      </c>
      <c r="G1767" s="7" t="s">
        <v>62</v>
      </c>
      <c r="H1767" s="7" t="s">
        <v>64</v>
      </c>
      <c r="I1767" s="7" t="s">
        <v>2757</v>
      </c>
    </row>
    <row r="1768" spans="1:9" ht="14.25" customHeight="1" x14ac:dyDescent="0.3">
      <c r="A1768" s="7" t="s">
        <v>1439</v>
      </c>
      <c r="B1768" s="7">
        <v>1963</v>
      </c>
      <c r="C1768" s="7" t="s">
        <v>59</v>
      </c>
      <c r="D1768" s="7">
        <v>12</v>
      </c>
      <c r="E1768" s="7">
        <v>0</v>
      </c>
      <c r="F1768" s="7">
        <v>17337.580000000002</v>
      </c>
      <c r="G1768" s="7" t="s">
        <v>62</v>
      </c>
      <c r="H1768" s="7" t="s">
        <v>64</v>
      </c>
      <c r="I1768" s="7" t="s">
        <v>1285</v>
      </c>
    </row>
    <row r="1769" spans="1:9" ht="14.25" customHeight="1" x14ac:dyDescent="0.3">
      <c r="A1769" s="7" t="s">
        <v>1437</v>
      </c>
      <c r="B1769" s="7">
        <v>2003</v>
      </c>
      <c r="C1769" s="7" t="s">
        <v>72</v>
      </c>
      <c r="D1769" s="7">
        <v>1</v>
      </c>
      <c r="E1769" s="7">
        <v>0</v>
      </c>
      <c r="F1769" s="7">
        <v>17352.68</v>
      </c>
      <c r="G1769" s="7" t="s">
        <v>62</v>
      </c>
      <c r="H1769" s="7" t="s">
        <v>64</v>
      </c>
      <c r="I1769" s="7" t="s">
        <v>119</v>
      </c>
    </row>
    <row r="1770" spans="1:9" ht="14.25" customHeight="1" x14ac:dyDescent="0.3">
      <c r="A1770" s="7" t="s">
        <v>1435</v>
      </c>
      <c r="B1770" s="7">
        <v>1992</v>
      </c>
      <c r="C1770" s="7" t="s">
        <v>203</v>
      </c>
      <c r="D1770" s="7">
        <v>18</v>
      </c>
      <c r="E1770" s="7">
        <v>2</v>
      </c>
      <c r="F1770" s="7">
        <v>17361.77</v>
      </c>
      <c r="G1770" s="7" t="s">
        <v>62</v>
      </c>
      <c r="H1770" s="7" t="s">
        <v>75</v>
      </c>
      <c r="I1770" s="7" t="s">
        <v>119</v>
      </c>
    </row>
    <row r="1771" spans="1:9" ht="14.25" customHeight="1" x14ac:dyDescent="0.3">
      <c r="A1771" s="7" t="s">
        <v>1432</v>
      </c>
      <c r="B1771" s="7">
        <v>2003</v>
      </c>
      <c r="C1771" s="7" t="s">
        <v>72</v>
      </c>
      <c r="D1771" s="7">
        <v>2</v>
      </c>
      <c r="E1771" s="7">
        <v>0</v>
      </c>
      <c r="F1771" s="7">
        <v>17468.98</v>
      </c>
      <c r="G1771" s="7" t="s">
        <v>62</v>
      </c>
      <c r="H1771" s="7" t="s">
        <v>75</v>
      </c>
      <c r="I1771" s="7" t="s">
        <v>119</v>
      </c>
    </row>
    <row r="1772" spans="1:9" ht="14.25" customHeight="1" x14ac:dyDescent="0.3">
      <c r="A1772" s="7" t="s">
        <v>1430</v>
      </c>
      <c r="B1772" s="7">
        <v>1971</v>
      </c>
      <c r="C1772" s="7" t="s">
        <v>83</v>
      </c>
      <c r="D1772" s="7">
        <v>8</v>
      </c>
      <c r="E1772" s="7">
        <v>0</v>
      </c>
      <c r="F1772" s="7">
        <v>17479.53</v>
      </c>
      <c r="G1772" s="7" t="s">
        <v>75</v>
      </c>
      <c r="H1772" s="7" t="s">
        <v>75</v>
      </c>
      <c r="I1772" s="7" t="s">
        <v>119</v>
      </c>
    </row>
    <row r="1773" spans="1:9" ht="14.25" customHeight="1" x14ac:dyDescent="0.3">
      <c r="A1773" s="7" t="s">
        <v>1427</v>
      </c>
      <c r="B1773" s="7">
        <v>1990</v>
      </c>
      <c r="C1773" s="7" t="s">
        <v>168</v>
      </c>
      <c r="D1773" s="7">
        <v>29</v>
      </c>
      <c r="E1773" s="7">
        <v>0</v>
      </c>
      <c r="F1773" s="7">
        <v>17496.310000000001</v>
      </c>
      <c r="G1773" s="7" t="s">
        <v>75</v>
      </c>
      <c r="H1773" s="7" t="s">
        <v>62</v>
      </c>
      <c r="I1773" s="7" t="s">
        <v>241</v>
      </c>
    </row>
    <row r="1774" spans="1:9" ht="14.25" customHeight="1" x14ac:dyDescent="0.3">
      <c r="A1774" s="7" t="s">
        <v>1425</v>
      </c>
      <c r="B1774" s="7">
        <v>1965</v>
      </c>
      <c r="C1774" s="7" t="s">
        <v>83</v>
      </c>
      <c r="D1774" s="7">
        <v>16</v>
      </c>
      <c r="E1774" s="7">
        <v>0</v>
      </c>
      <c r="F1774" s="7">
        <v>17505.650000000001</v>
      </c>
      <c r="G1774" s="7" t="s">
        <v>75</v>
      </c>
      <c r="H1774" s="7" t="s">
        <v>62</v>
      </c>
      <c r="I1774" s="7" t="s">
        <v>1285</v>
      </c>
    </row>
    <row r="1775" spans="1:9" ht="14.25" customHeight="1" x14ac:dyDescent="0.3">
      <c r="A1775" s="7" t="s">
        <v>1423</v>
      </c>
      <c r="B1775" s="7">
        <v>1968</v>
      </c>
      <c r="C1775" s="7" t="s">
        <v>59</v>
      </c>
      <c r="D1775" s="7">
        <v>12</v>
      </c>
      <c r="E1775" s="7">
        <v>0</v>
      </c>
      <c r="F1775" s="7">
        <v>17507.47</v>
      </c>
      <c r="G1775" s="7" t="s">
        <v>75</v>
      </c>
      <c r="H1775" s="7" t="s">
        <v>75</v>
      </c>
      <c r="I1775" s="7" t="s">
        <v>2757</v>
      </c>
    </row>
    <row r="1776" spans="1:9" ht="14.25" customHeight="1" x14ac:dyDescent="0.3">
      <c r="A1776" s="7" t="s">
        <v>1421</v>
      </c>
      <c r="B1776" s="7">
        <v>1963</v>
      </c>
      <c r="C1776" s="7" t="s">
        <v>72</v>
      </c>
      <c r="D1776" s="7">
        <v>16</v>
      </c>
      <c r="E1776" s="7">
        <v>0</v>
      </c>
      <c r="F1776" s="7">
        <v>17556.88</v>
      </c>
      <c r="G1776" s="7" t="s">
        <v>75</v>
      </c>
      <c r="H1776" s="7" t="s">
        <v>62</v>
      </c>
      <c r="I1776" s="7" t="s">
        <v>119</v>
      </c>
    </row>
    <row r="1777" spans="1:9" ht="14.25" customHeight="1" x14ac:dyDescent="0.3">
      <c r="A1777" s="7" t="s">
        <v>1419</v>
      </c>
      <c r="B1777" s="7">
        <v>2002</v>
      </c>
      <c r="C1777" s="7" t="s">
        <v>195</v>
      </c>
      <c r="D1777" s="7">
        <v>25</v>
      </c>
      <c r="E1777" s="7">
        <v>1</v>
      </c>
      <c r="F1777" s="7">
        <v>17560.38</v>
      </c>
      <c r="G1777" s="7" t="s">
        <v>75</v>
      </c>
      <c r="H1777" s="7" t="s">
        <v>75</v>
      </c>
      <c r="I1777" s="7" t="s">
        <v>119</v>
      </c>
    </row>
    <row r="1778" spans="1:9" ht="14.25" customHeight="1" x14ac:dyDescent="0.3">
      <c r="A1778" s="7" t="s">
        <v>1417</v>
      </c>
      <c r="B1778" s="7">
        <v>1970</v>
      </c>
      <c r="C1778" s="7" t="s">
        <v>59</v>
      </c>
      <c r="D1778" s="7">
        <v>26</v>
      </c>
      <c r="E1778" s="7">
        <v>0</v>
      </c>
      <c r="F1778" s="7">
        <v>17584.72</v>
      </c>
      <c r="G1778" s="7" t="s">
        <v>75</v>
      </c>
      <c r="H1778" s="7" t="s">
        <v>64</v>
      </c>
      <c r="I1778" s="7" t="s">
        <v>119</v>
      </c>
    </row>
    <row r="1779" spans="1:9" ht="14.25" customHeight="1" x14ac:dyDescent="0.3">
      <c r="A1779" s="7" t="s">
        <v>1415</v>
      </c>
      <c r="B1779" s="7">
        <v>1990</v>
      </c>
      <c r="C1779" s="7" t="s">
        <v>203</v>
      </c>
      <c r="D1779" s="7">
        <v>25</v>
      </c>
      <c r="E1779" s="7">
        <v>1</v>
      </c>
      <c r="F1779" s="7">
        <v>17626.240000000002</v>
      </c>
      <c r="G1779" s="7" t="s">
        <v>75</v>
      </c>
      <c r="H1779" s="7" t="s">
        <v>64</v>
      </c>
      <c r="I1779" s="7" t="s">
        <v>66</v>
      </c>
    </row>
    <row r="1780" spans="1:9" ht="14.25" customHeight="1" x14ac:dyDescent="0.3">
      <c r="A1780" s="7" t="s">
        <v>1413</v>
      </c>
      <c r="B1780" s="7">
        <v>1994</v>
      </c>
      <c r="C1780" s="7" t="s">
        <v>59</v>
      </c>
      <c r="D1780" s="7">
        <v>1</v>
      </c>
      <c r="E1780" s="7">
        <v>3</v>
      </c>
      <c r="F1780" s="7">
        <v>17663.14</v>
      </c>
      <c r="G1780" s="7" t="s">
        <v>75</v>
      </c>
      <c r="H1780" s="7" t="s">
        <v>64</v>
      </c>
      <c r="I1780" s="7" t="s">
        <v>66</v>
      </c>
    </row>
    <row r="1781" spans="1:9" ht="14.25" customHeight="1" x14ac:dyDescent="0.3">
      <c r="A1781" s="7" t="s">
        <v>1411</v>
      </c>
      <c r="B1781" s="7">
        <v>2003</v>
      </c>
      <c r="C1781" s="7" t="s">
        <v>59</v>
      </c>
      <c r="D1781" s="7">
        <v>14</v>
      </c>
      <c r="E1781" s="7">
        <v>0</v>
      </c>
      <c r="F1781" s="7">
        <v>17748.509999999998</v>
      </c>
      <c r="G1781" s="7" t="s">
        <v>75</v>
      </c>
      <c r="H1781" s="7" t="s">
        <v>75</v>
      </c>
      <c r="I1781" s="7" t="s">
        <v>119</v>
      </c>
    </row>
    <row r="1782" spans="1:9" ht="14.25" customHeight="1" x14ac:dyDescent="0.3">
      <c r="A1782" s="7" t="s">
        <v>1408</v>
      </c>
      <c r="B1782" s="7">
        <v>1966</v>
      </c>
      <c r="C1782" s="7" t="s">
        <v>83</v>
      </c>
      <c r="D1782" s="7">
        <v>21</v>
      </c>
      <c r="E1782" s="7">
        <v>0</v>
      </c>
      <c r="F1782" s="7">
        <v>17777.73</v>
      </c>
      <c r="G1782" s="7" t="s">
        <v>75</v>
      </c>
      <c r="H1782" s="7" t="s">
        <v>64</v>
      </c>
      <c r="I1782" s="7" t="s">
        <v>119</v>
      </c>
    </row>
    <row r="1783" spans="1:9" ht="14.25" customHeight="1" x14ac:dyDescent="0.3">
      <c r="A1783" s="7" t="s">
        <v>1406</v>
      </c>
      <c r="B1783" s="7">
        <v>1979</v>
      </c>
      <c r="C1783" s="7" t="s">
        <v>203</v>
      </c>
      <c r="D1783" s="7">
        <v>10</v>
      </c>
      <c r="E1783" s="7">
        <v>2</v>
      </c>
      <c r="F1783" s="7">
        <v>17779.939999999999</v>
      </c>
      <c r="G1783" s="7" t="s">
        <v>75</v>
      </c>
      <c r="H1783" s="7" t="s">
        <v>62</v>
      </c>
      <c r="I1783" s="7" t="s">
        <v>119</v>
      </c>
    </row>
    <row r="1784" spans="1:9" ht="14.25" customHeight="1" x14ac:dyDescent="0.3">
      <c r="A1784" s="7" t="s">
        <v>1403</v>
      </c>
      <c r="B1784" s="7">
        <v>1963</v>
      </c>
      <c r="C1784" s="7" t="s">
        <v>168</v>
      </c>
      <c r="D1784" s="7">
        <v>8</v>
      </c>
      <c r="E1784" s="7">
        <v>0</v>
      </c>
      <c r="F1784" s="7">
        <v>17832.599999999999</v>
      </c>
      <c r="G1784" s="7" t="s">
        <v>75</v>
      </c>
      <c r="H1784" s="7" t="s">
        <v>62</v>
      </c>
      <c r="I1784" s="7" t="s">
        <v>119</v>
      </c>
    </row>
    <row r="1785" spans="1:9" ht="14.25" customHeight="1" x14ac:dyDescent="0.3">
      <c r="A1785" s="7" t="s">
        <v>1401</v>
      </c>
      <c r="B1785" s="7">
        <v>1976</v>
      </c>
      <c r="C1785" s="7" t="s">
        <v>168</v>
      </c>
      <c r="D1785" s="7">
        <v>12</v>
      </c>
      <c r="E1785" s="7">
        <v>2</v>
      </c>
      <c r="F1785" s="7">
        <v>17862.919999999998</v>
      </c>
      <c r="G1785" s="7" t="s">
        <v>75</v>
      </c>
      <c r="H1785" s="7" t="s">
        <v>62</v>
      </c>
      <c r="I1785" s="7" t="s">
        <v>119</v>
      </c>
    </row>
    <row r="1786" spans="1:9" ht="14.25" customHeight="1" x14ac:dyDescent="0.3">
      <c r="A1786" s="7" t="s">
        <v>1398</v>
      </c>
      <c r="B1786" s="7">
        <v>1997</v>
      </c>
      <c r="C1786" s="7" t="s">
        <v>195</v>
      </c>
      <c r="D1786" s="7">
        <v>26</v>
      </c>
      <c r="E1786" s="7">
        <v>0</v>
      </c>
      <c r="F1786" s="7">
        <v>17878.900000000001</v>
      </c>
      <c r="G1786" s="7" t="s">
        <v>75</v>
      </c>
      <c r="H1786" s="7" t="s">
        <v>62</v>
      </c>
      <c r="I1786" s="7" t="s">
        <v>1280</v>
      </c>
    </row>
    <row r="1787" spans="1:9" ht="14.25" customHeight="1" x14ac:dyDescent="0.3">
      <c r="A1787" s="7" t="s">
        <v>1395</v>
      </c>
      <c r="B1787" s="7">
        <v>1979</v>
      </c>
      <c r="C1787" s="7" t="s">
        <v>72</v>
      </c>
      <c r="D1787" s="7">
        <v>12</v>
      </c>
      <c r="E1787" s="7">
        <v>2</v>
      </c>
      <c r="F1787" s="7">
        <v>17882.669999999998</v>
      </c>
      <c r="G1787" s="7" t="s">
        <v>75</v>
      </c>
      <c r="H1787" s="7" t="s">
        <v>64</v>
      </c>
      <c r="I1787" s="7" t="s">
        <v>119</v>
      </c>
    </row>
    <row r="1788" spans="1:9" ht="14.25" customHeight="1" x14ac:dyDescent="0.3">
      <c r="A1788" s="7" t="s">
        <v>1392</v>
      </c>
      <c r="B1788" s="7">
        <v>1989</v>
      </c>
      <c r="C1788" s="7" t="s">
        <v>168</v>
      </c>
      <c r="D1788" s="7">
        <v>4</v>
      </c>
      <c r="E1788" s="7">
        <v>0</v>
      </c>
      <c r="F1788" s="7">
        <v>17904.53</v>
      </c>
      <c r="G1788" s="7" t="s">
        <v>75</v>
      </c>
      <c r="H1788" s="7" t="s">
        <v>62</v>
      </c>
      <c r="I1788" s="7" t="s">
        <v>1841</v>
      </c>
    </row>
    <row r="1789" spans="1:9" ht="14.25" customHeight="1" x14ac:dyDescent="0.3">
      <c r="A1789" s="7" t="s">
        <v>1390</v>
      </c>
      <c r="B1789" s="7">
        <v>1977</v>
      </c>
      <c r="C1789" s="7" t="s">
        <v>203</v>
      </c>
      <c r="D1789" s="7">
        <v>17</v>
      </c>
      <c r="E1789" s="7">
        <v>0</v>
      </c>
      <c r="F1789" s="7">
        <v>17929.3</v>
      </c>
      <c r="G1789" s="7" t="s">
        <v>75</v>
      </c>
      <c r="H1789" s="7" t="s">
        <v>62</v>
      </c>
      <c r="I1789" s="7" t="s">
        <v>66</v>
      </c>
    </row>
    <row r="1790" spans="1:9" ht="14.25" customHeight="1" x14ac:dyDescent="0.3">
      <c r="A1790" s="7" t="s">
        <v>1387</v>
      </c>
      <c r="B1790" s="7">
        <v>2001</v>
      </c>
      <c r="C1790" s="7" t="s">
        <v>93</v>
      </c>
      <c r="D1790" s="7">
        <v>28</v>
      </c>
      <c r="E1790" s="7">
        <v>4</v>
      </c>
      <c r="F1790" s="7">
        <v>17942.11</v>
      </c>
      <c r="G1790" s="7" t="s">
        <v>75</v>
      </c>
      <c r="H1790" s="7" t="s">
        <v>62</v>
      </c>
      <c r="I1790" s="7" t="s">
        <v>241</v>
      </c>
    </row>
    <row r="1791" spans="1:9" ht="14.25" customHeight="1" x14ac:dyDescent="0.3">
      <c r="A1791" s="7" t="s">
        <v>1384</v>
      </c>
      <c r="B1791" s="7">
        <v>1975</v>
      </c>
      <c r="C1791" s="7" t="s">
        <v>83</v>
      </c>
      <c r="D1791" s="7">
        <v>27</v>
      </c>
      <c r="E1791" s="7">
        <v>1</v>
      </c>
      <c r="F1791" s="7">
        <v>18031.16</v>
      </c>
      <c r="G1791" s="7" t="s">
        <v>75</v>
      </c>
      <c r="H1791" s="7" t="s">
        <v>64</v>
      </c>
      <c r="I1791" s="7" t="s">
        <v>1285</v>
      </c>
    </row>
    <row r="1792" spans="1:9" ht="14.25" customHeight="1" x14ac:dyDescent="0.3">
      <c r="A1792" s="7" t="s">
        <v>1382</v>
      </c>
      <c r="B1792" s="7">
        <v>1965</v>
      </c>
      <c r="C1792" s="7" t="s">
        <v>203</v>
      </c>
      <c r="D1792" s="7">
        <v>17</v>
      </c>
      <c r="E1792" s="7">
        <v>0</v>
      </c>
      <c r="F1792" s="7">
        <v>18031.189999999999</v>
      </c>
      <c r="G1792" s="7" t="s">
        <v>75</v>
      </c>
      <c r="H1792" s="7" t="s">
        <v>62</v>
      </c>
      <c r="I1792" s="7" t="s">
        <v>119</v>
      </c>
    </row>
    <row r="1793" spans="1:9" ht="14.25" customHeight="1" x14ac:dyDescent="0.3">
      <c r="A1793" s="7" t="s">
        <v>1379</v>
      </c>
      <c r="B1793" s="7">
        <v>1999</v>
      </c>
      <c r="C1793" s="7" t="s">
        <v>203</v>
      </c>
      <c r="D1793" s="7">
        <v>24</v>
      </c>
      <c r="E1793" s="7">
        <v>0</v>
      </c>
      <c r="F1793" s="7">
        <v>18033.97</v>
      </c>
      <c r="G1793" s="7" t="s">
        <v>75</v>
      </c>
      <c r="H1793" s="7" t="s">
        <v>75</v>
      </c>
      <c r="I1793" s="7" t="s">
        <v>119</v>
      </c>
    </row>
    <row r="1794" spans="1:9" ht="14.25" customHeight="1" x14ac:dyDescent="0.3">
      <c r="A1794" s="7" t="s">
        <v>1377</v>
      </c>
      <c r="B1794" s="7">
        <v>1993</v>
      </c>
      <c r="C1794" s="7" t="s">
        <v>59</v>
      </c>
      <c r="D1794" s="7">
        <v>12</v>
      </c>
      <c r="E1794" s="7">
        <v>2</v>
      </c>
      <c r="F1794" s="7">
        <v>18157.88</v>
      </c>
      <c r="G1794" s="7" t="s">
        <v>75</v>
      </c>
      <c r="H1794" s="7" t="s">
        <v>75</v>
      </c>
      <c r="I1794" s="7" t="s">
        <v>119</v>
      </c>
    </row>
    <row r="1795" spans="1:9" ht="14.25" customHeight="1" x14ac:dyDescent="0.3">
      <c r="A1795" s="7" t="s">
        <v>1374</v>
      </c>
      <c r="B1795" s="7">
        <v>1963</v>
      </c>
      <c r="C1795" s="7" t="s">
        <v>59</v>
      </c>
      <c r="D1795" s="7">
        <v>4</v>
      </c>
      <c r="E1795" s="7">
        <v>0</v>
      </c>
      <c r="F1795" s="7">
        <v>18208.34</v>
      </c>
      <c r="G1795" s="7" t="s">
        <v>75</v>
      </c>
      <c r="H1795" s="7" t="s">
        <v>62</v>
      </c>
      <c r="I1795" s="7" t="s">
        <v>2757</v>
      </c>
    </row>
    <row r="1796" spans="1:9" ht="14.25" customHeight="1" x14ac:dyDescent="0.3">
      <c r="A1796" s="7" t="s">
        <v>1371</v>
      </c>
      <c r="B1796" s="7">
        <v>1997</v>
      </c>
      <c r="C1796" s="7" t="s">
        <v>83</v>
      </c>
      <c r="D1796" s="7">
        <v>15</v>
      </c>
      <c r="E1796" s="7">
        <v>1</v>
      </c>
      <c r="F1796" s="7">
        <v>18218.16</v>
      </c>
      <c r="G1796" s="7" t="s">
        <v>75</v>
      </c>
      <c r="H1796" s="7" t="s">
        <v>75</v>
      </c>
      <c r="I1796" s="7" t="s">
        <v>66</v>
      </c>
    </row>
    <row r="1797" spans="1:9" ht="14.25" customHeight="1" x14ac:dyDescent="0.3">
      <c r="A1797" s="7" t="s">
        <v>1369</v>
      </c>
      <c r="B1797" s="7">
        <v>2004</v>
      </c>
      <c r="C1797" s="7" t="s">
        <v>93</v>
      </c>
      <c r="D1797" s="7">
        <v>10</v>
      </c>
      <c r="E1797" s="7">
        <v>3</v>
      </c>
      <c r="F1797" s="7">
        <v>18223.45</v>
      </c>
      <c r="G1797" s="7" t="s">
        <v>75</v>
      </c>
      <c r="H1797" s="7" t="s">
        <v>64</v>
      </c>
      <c r="I1797" s="7" t="s">
        <v>66</v>
      </c>
    </row>
    <row r="1798" spans="1:9" ht="14.25" customHeight="1" x14ac:dyDescent="0.3">
      <c r="A1798" s="7" t="s">
        <v>1366</v>
      </c>
      <c r="B1798" s="7">
        <v>1995</v>
      </c>
      <c r="C1798" s="7" t="s">
        <v>195</v>
      </c>
      <c r="D1798" s="7">
        <v>3</v>
      </c>
      <c r="E1798" s="7">
        <v>0</v>
      </c>
      <c r="F1798" s="7">
        <v>18246.5</v>
      </c>
      <c r="G1798" s="7" t="s">
        <v>75</v>
      </c>
      <c r="H1798" s="7" t="s">
        <v>75</v>
      </c>
      <c r="I1798" s="7" t="s">
        <v>66</v>
      </c>
    </row>
    <row r="1799" spans="1:9" ht="14.25" customHeight="1" x14ac:dyDescent="0.3">
      <c r="A1799" s="7" t="s">
        <v>1364</v>
      </c>
      <c r="B1799" s="7">
        <v>1992</v>
      </c>
      <c r="C1799" s="7" t="s">
        <v>168</v>
      </c>
      <c r="D1799" s="7">
        <v>25</v>
      </c>
      <c r="E1799" s="7">
        <v>3</v>
      </c>
      <c r="F1799" s="7">
        <v>18259.22</v>
      </c>
      <c r="G1799" s="7" t="s">
        <v>75</v>
      </c>
      <c r="H1799" s="7" t="s">
        <v>64</v>
      </c>
      <c r="I1799" s="7" t="s">
        <v>241</v>
      </c>
    </row>
    <row r="1800" spans="1:9" ht="14.25" customHeight="1" x14ac:dyDescent="0.3">
      <c r="A1800" s="7" t="s">
        <v>1361</v>
      </c>
      <c r="B1800" s="7">
        <v>1995</v>
      </c>
      <c r="C1800" s="7" t="s">
        <v>59</v>
      </c>
      <c r="D1800" s="7">
        <v>4</v>
      </c>
      <c r="E1800" s="7">
        <v>0</v>
      </c>
      <c r="F1800" s="7">
        <v>18310.740000000002</v>
      </c>
      <c r="G1800" s="7" t="s">
        <v>75</v>
      </c>
      <c r="H1800" s="7" t="s">
        <v>64</v>
      </c>
      <c r="I1800" s="7" t="s">
        <v>119</v>
      </c>
    </row>
    <row r="1801" spans="1:9" ht="14.25" customHeight="1" x14ac:dyDescent="0.3">
      <c r="A1801" s="7" t="s">
        <v>1358</v>
      </c>
      <c r="B1801" s="7">
        <v>1999</v>
      </c>
      <c r="C1801" s="7" t="s">
        <v>168</v>
      </c>
      <c r="D1801" s="7">
        <v>15</v>
      </c>
      <c r="E1801" s="7">
        <v>1</v>
      </c>
      <c r="F1801" s="7">
        <v>18328.240000000002</v>
      </c>
      <c r="G1801" s="7" t="s">
        <v>75</v>
      </c>
      <c r="H1801" s="7" t="s">
        <v>62</v>
      </c>
      <c r="I1801" s="7" t="s">
        <v>66</v>
      </c>
    </row>
    <row r="1802" spans="1:9" ht="14.25" customHeight="1" x14ac:dyDescent="0.3">
      <c r="A1802" s="7" t="s">
        <v>1356</v>
      </c>
      <c r="B1802" s="7">
        <v>1964</v>
      </c>
      <c r="C1802" s="7" t="s">
        <v>93</v>
      </c>
      <c r="D1802" s="7">
        <v>26</v>
      </c>
      <c r="E1802" s="7">
        <v>0</v>
      </c>
      <c r="F1802" s="7">
        <v>18443.11</v>
      </c>
      <c r="G1802" s="7" t="s">
        <v>75</v>
      </c>
      <c r="H1802" s="7" t="s">
        <v>62</v>
      </c>
      <c r="I1802" s="7" t="s">
        <v>119</v>
      </c>
    </row>
    <row r="1803" spans="1:9" ht="14.25" customHeight="1" x14ac:dyDescent="0.3">
      <c r="A1803" s="7" t="s">
        <v>1353</v>
      </c>
      <c r="B1803" s="7">
        <v>1986</v>
      </c>
      <c r="C1803" s="7" t="s">
        <v>195</v>
      </c>
      <c r="D1803" s="7">
        <v>12</v>
      </c>
      <c r="E1803" s="7">
        <v>2</v>
      </c>
      <c r="F1803" s="7">
        <v>18608.259999999998</v>
      </c>
      <c r="G1803" s="7" t="s">
        <v>75</v>
      </c>
      <c r="H1803" s="7" t="s">
        <v>64</v>
      </c>
      <c r="I1803" s="7" t="s">
        <v>241</v>
      </c>
    </row>
    <row r="1804" spans="1:9" ht="14.25" customHeight="1" x14ac:dyDescent="0.3">
      <c r="A1804" s="7" t="s">
        <v>1351</v>
      </c>
      <c r="B1804" s="7">
        <v>1998</v>
      </c>
      <c r="C1804" s="7" t="s">
        <v>93</v>
      </c>
      <c r="D1804" s="7">
        <v>23</v>
      </c>
      <c r="E1804" s="7">
        <v>0</v>
      </c>
      <c r="F1804" s="7">
        <v>18648.419999999998</v>
      </c>
      <c r="G1804" s="7" t="s">
        <v>75</v>
      </c>
      <c r="H1804" s="7" t="s">
        <v>75</v>
      </c>
      <c r="I1804" s="7" t="s">
        <v>972</v>
      </c>
    </row>
    <row r="1805" spans="1:9" ht="14.25" customHeight="1" x14ac:dyDescent="0.3">
      <c r="A1805" s="7" t="s">
        <v>1348</v>
      </c>
      <c r="B1805" s="7">
        <v>1970</v>
      </c>
      <c r="C1805" s="7" t="s">
        <v>203</v>
      </c>
      <c r="D1805" s="7">
        <v>17</v>
      </c>
      <c r="E1805" s="7">
        <v>0</v>
      </c>
      <c r="F1805" s="7">
        <v>18682.740000000002</v>
      </c>
      <c r="G1805" s="7" t="s">
        <v>75</v>
      </c>
      <c r="H1805" s="7" t="s">
        <v>64</v>
      </c>
      <c r="I1805" s="7" t="s">
        <v>119</v>
      </c>
    </row>
    <row r="1806" spans="1:9" ht="14.25" customHeight="1" x14ac:dyDescent="0.3">
      <c r="A1806" s="7" t="s">
        <v>1346</v>
      </c>
      <c r="B1806" s="7">
        <v>1967</v>
      </c>
      <c r="C1806" s="7" t="s">
        <v>195</v>
      </c>
      <c r="D1806" s="7">
        <v>30</v>
      </c>
      <c r="E1806" s="7">
        <v>0</v>
      </c>
      <c r="F1806" s="7">
        <v>18694.689999999999</v>
      </c>
      <c r="G1806" s="7" t="s">
        <v>75</v>
      </c>
      <c r="H1806" s="7" t="s">
        <v>75</v>
      </c>
      <c r="I1806" s="7" t="s">
        <v>1285</v>
      </c>
    </row>
    <row r="1807" spans="1:9" ht="14.25" customHeight="1" x14ac:dyDescent="0.3">
      <c r="A1807" s="7" t="s">
        <v>1343</v>
      </c>
      <c r="B1807" s="7">
        <v>1992</v>
      </c>
      <c r="C1807" s="7" t="s">
        <v>168</v>
      </c>
      <c r="D1807" s="7">
        <v>27</v>
      </c>
      <c r="E1807" s="7">
        <v>3</v>
      </c>
      <c r="F1807" s="7">
        <v>18765.88</v>
      </c>
      <c r="G1807" s="7" t="s">
        <v>75</v>
      </c>
      <c r="H1807" s="7" t="s">
        <v>62</v>
      </c>
      <c r="I1807" s="7" t="s">
        <v>119</v>
      </c>
    </row>
    <row r="1808" spans="1:9" ht="14.25" customHeight="1" x14ac:dyDescent="0.3">
      <c r="A1808" s="7" t="s">
        <v>1341</v>
      </c>
      <c r="B1808" s="7">
        <v>1979</v>
      </c>
      <c r="C1808" s="7" t="s">
        <v>72</v>
      </c>
      <c r="D1808" s="7">
        <v>19</v>
      </c>
      <c r="E1808" s="7">
        <v>2</v>
      </c>
      <c r="F1808" s="7">
        <v>18767.740000000002</v>
      </c>
      <c r="G1808" s="7" t="s">
        <v>75</v>
      </c>
      <c r="H1808" s="7" t="s">
        <v>75</v>
      </c>
      <c r="I1808" s="7" t="s">
        <v>66</v>
      </c>
    </row>
    <row r="1809" spans="1:9" ht="14.25" customHeight="1" x14ac:dyDescent="0.3">
      <c r="A1809" s="7" t="s">
        <v>1338</v>
      </c>
      <c r="B1809" s="7">
        <v>1995</v>
      </c>
      <c r="C1809" s="7" t="s">
        <v>72</v>
      </c>
      <c r="D1809" s="7">
        <v>28</v>
      </c>
      <c r="E1809" s="7">
        <v>3</v>
      </c>
      <c r="F1809" s="7">
        <v>18804.75</v>
      </c>
      <c r="G1809" s="7" t="s">
        <v>75</v>
      </c>
      <c r="H1809" s="7" t="s">
        <v>75</v>
      </c>
      <c r="I1809" s="7" t="s">
        <v>119</v>
      </c>
    </row>
    <row r="1810" spans="1:9" ht="14.25" customHeight="1" x14ac:dyDescent="0.3">
      <c r="A1810" s="7" t="s">
        <v>1336</v>
      </c>
      <c r="B1810" s="7">
        <v>1979</v>
      </c>
      <c r="C1810" s="7" t="s">
        <v>203</v>
      </c>
      <c r="D1810" s="7">
        <v>15</v>
      </c>
      <c r="E1810" s="7">
        <v>2</v>
      </c>
      <c r="F1810" s="7">
        <v>18806.150000000001</v>
      </c>
      <c r="G1810" s="7" t="s">
        <v>75</v>
      </c>
      <c r="H1810" s="7" t="s">
        <v>62</v>
      </c>
      <c r="I1810" s="7" t="s">
        <v>66</v>
      </c>
    </row>
    <row r="1811" spans="1:9" ht="14.25" customHeight="1" x14ac:dyDescent="0.3">
      <c r="A1811" s="7" t="s">
        <v>1333</v>
      </c>
      <c r="B1811" s="7">
        <v>1962</v>
      </c>
      <c r="C1811" s="7" t="s">
        <v>168</v>
      </c>
      <c r="D1811" s="7">
        <v>18</v>
      </c>
      <c r="E1811" s="7">
        <v>0</v>
      </c>
      <c r="F1811" s="7">
        <v>18815.53</v>
      </c>
      <c r="G1811" s="7" t="s">
        <v>75</v>
      </c>
      <c r="H1811" s="7" t="s">
        <v>75</v>
      </c>
      <c r="I1811" s="7" t="s">
        <v>1285</v>
      </c>
    </row>
    <row r="1812" spans="1:9" ht="14.25" customHeight="1" x14ac:dyDescent="0.3">
      <c r="A1812" s="7" t="s">
        <v>1330</v>
      </c>
      <c r="B1812" s="7">
        <v>2003</v>
      </c>
      <c r="C1812" s="7" t="s">
        <v>59</v>
      </c>
      <c r="D1812" s="7">
        <v>24</v>
      </c>
      <c r="E1812" s="7">
        <v>3</v>
      </c>
      <c r="F1812" s="7">
        <v>18838.7</v>
      </c>
      <c r="G1812" s="7" t="s">
        <v>75</v>
      </c>
      <c r="H1812" s="7" t="s">
        <v>64</v>
      </c>
      <c r="I1812" s="7" t="s">
        <v>119</v>
      </c>
    </row>
    <row r="1813" spans="1:9" ht="14.25" customHeight="1" x14ac:dyDescent="0.3">
      <c r="A1813" s="7" t="s">
        <v>1328</v>
      </c>
      <c r="B1813" s="7">
        <v>1963</v>
      </c>
      <c r="C1813" s="7" t="s">
        <v>168</v>
      </c>
      <c r="D1813" s="7">
        <v>6</v>
      </c>
      <c r="E1813" s="7">
        <v>0</v>
      </c>
      <c r="F1813" s="7">
        <v>18883.330000000002</v>
      </c>
      <c r="G1813" s="7" t="s">
        <v>75</v>
      </c>
      <c r="H1813" s="7" t="s">
        <v>75</v>
      </c>
      <c r="I1813" s="7" t="s">
        <v>2757</v>
      </c>
    </row>
    <row r="1814" spans="1:9" ht="14.25" customHeight="1" x14ac:dyDescent="0.3">
      <c r="A1814" s="7" t="s">
        <v>1325</v>
      </c>
      <c r="B1814" s="7">
        <v>1995</v>
      </c>
      <c r="C1814" s="7" t="s">
        <v>93</v>
      </c>
      <c r="D1814" s="7">
        <v>27</v>
      </c>
      <c r="E1814" s="7">
        <v>1</v>
      </c>
      <c r="F1814" s="7">
        <v>18903.490000000002</v>
      </c>
      <c r="G1814" s="7" t="s">
        <v>75</v>
      </c>
      <c r="H1814" s="7" t="s">
        <v>62</v>
      </c>
      <c r="I1814" s="7" t="s">
        <v>1280</v>
      </c>
    </row>
    <row r="1815" spans="1:9" ht="14.25" customHeight="1" x14ac:dyDescent="0.3">
      <c r="A1815" s="7" t="s">
        <v>1323</v>
      </c>
      <c r="B1815" s="7">
        <v>1969</v>
      </c>
      <c r="C1815" s="7" t="s">
        <v>195</v>
      </c>
      <c r="D1815" s="7">
        <v>3</v>
      </c>
      <c r="E1815" s="7">
        <v>0</v>
      </c>
      <c r="F1815" s="7">
        <v>18932.810000000001</v>
      </c>
      <c r="G1815" s="7" t="s">
        <v>75</v>
      </c>
      <c r="H1815" s="7" t="s">
        <v>64</v>
      </c>
      <c r="I1815" s="7" t="s">
        <v>119</v>
      </c>
    </row>
    <row r="1816" spans="1:9" ht="14.25" customHeight="1" x14ac:dyDescent="0.3">
      <c r="A1816" s="7" t="s">
        <v>1320</v>
      </c>
      <c r="B1816" s="7">
        <v>1963</v>
      </c>
      <c r="C1816" s="7" t="s">
        <v>203</v>
      </c>
      <c r="D1816" s="7">
        <v>20</v>
      </c>
      <c r="E1816" s="7">
        <v>0</v>
      </c>
      <c r="F1816" s="7">
        <v>18954.560000000001</v>
      </c>
      <c r="G1816" s="7" t="s">
        <v>75</v>
      </c>
      <c r="H1816" s="7" t="s">
        <v>75</v>
      </c>
      <c r="I1816" s="7" t="s">
        <v>2757</v>
      </c>
    </row>
    <row r="1817" spans="1:9" ht="14.25" customHeight="1" x14ac:dyDescent="0.3">
      <c r="A1817" s="7" t="s">
        <v>1317</v>
      </c>
      <c r="B1817" s="7">
        <v>1998</v>
      </c>
      <c r="C1817" s="7" t="s">
        <v>195</v>
      </c>
      <c r="D1817" s="7">
        <v>6</v>
      </c>
      <c r="E1817" s="7">
        <v>0</v>
      </c>
      <c r="F1817" s="7">
        <v>18955.22</v>
      </c>
      <c r="G1817" s="7" t="s">
        <v>75</v>
      </c>
      <c r="H1817" s="7" t="s">
        <v>64</v>
      </c>
      <c r="I1817" s="7" t="s">
        <v>241</v>
      </c>
    </row>
    <row r="1818" spans="1:9" ht="14.25" customHeight="1" x14ac:dyDescent="0.3">
      <c r="A1818" s="7" t="s">
        <v>1315</v>
      </c>
      <c r="B1818" s="7">
        <v>1992</v>
      </c>
      <c r="C1818" s="7" t="s">
        <v>72</v>
      </c>
      <c r="D1818" s="7">
        <v>30</v>
      </c>
      <c r="E1818" s="7">
        <v>1</v>
      </c>
      <c r="F1818" s="7">
        <v>18963.169999999998</v>
      </c>
      <c r="G1818" s="7" t="s">
        <v>75</v>
      </c>
      <c r="H1818" s="7" t="s">
        <v>75</v>
      </c>
      <c r="I1818" s="7" t="s">
        <v>66</v>
      </c>
    </row>
    <row r="1819" spans="1:9" ht="14.25" customHeight="1" x14ac:dyDescent="0.3">
      <c r="A1819" s="7" t="s">
        <v>1312</v>
      </c>
      <c r="B1819" s="7">
        <v>1988</v>
      </c>
      <c r="C1819" s="7" t="s">
        <v>203</v>
      </c>
      <c r="D1819" s="7">
        <v>24</v>
      </c>
      <c r="E1819" s="7">
        <v>2</v>
      </c>
      <c r="F1819" s="7">
        <v>18972.5</v>
      </c>
      <c r="G1819" s="7" t="s">
        <v>75</v>
      </c>
      <c r="H1819" s="7" t="s">
        <v>64</v>
      </c>
      <c r="I1819" s="7" t="s">
        <v>66</v>
      </c>
    </row>
    <row r="1820" spans="1:9" ht="14.25" customHeight="1" x14ac:dyDescent="0.3">
      <c r="A1820" s="7" t="s">
        <v>1309</v>
      </c>
      <c r="B1820" s="7">
        <v>1983</v>
      </c>
      <c r="C1820" s="7" t="s">
        <v>168</v>
      </c>
      <c r="D1820" s="7">
        <v>19</v>
      </c>
      <c r="E1820" s="7">
        <v>5</v>
      </c>
      <c r="F1820" s="7">
        <v>19023.259999999998</v>
      </c>
      <c r="G1820" s="7" t="s">
        <v>75</v>
      </c>
      <c r="H1820" s="7" t="s">
        <v>64</v>
      </c>
      <c r="I1820" s="7" t="s">
        <v>241</v>
      </c>
    </row>
    <row r="1821" spans="1:9" ht="14.25" customHeight="1" x14ac:dyDescent="0.3">
      <c r="A1821" s="7" t="s">
        <v>1306</v>
      </c>
      <c r="B1821" s="7">
        <v>1989</v>
      </c>
      <c r="C1821" s="7" t="s">
        <v>83</v>
      </c>
      <c r="D1821" s="7">
        <v>5</v>
      </c>
      <c r="E1821" s="7">
        <v>1</v>
      </c>
      <c r="F1821" s="7">
        <v>19040.88</v>
      </c>
      <c r="G1821" s="7" t="s">
        <v>75</v>
      </c>
      <c r="H1821" s="7" t="s">
        <v>64</v>
      </c>
      <c r="I1821" s="7" t="s">
        <v>241</v>
      </c>
    </row>
    <row r="1822" spans="1:9" ht="14.25" customHeight="1" x14ac:dyDescent="0.3">
      <c r="A1822" s="7" t="s">
        <v>1304</v>
      </c>
      <c r="B1822" s="7">
        <v>1993</v>
      </c>
      <c r="C1822" s="7" t="s">
        <v>93</v>
      </c>
      <c r="D1822" s="7">
        <v>28</v>
      </c>
      <c r="E1822" s="7">
        <v>1</v>
      </c>
      <c r="F1822" s="7">
        <v>19107.78</v>
      </c>
      <c r="G1822" s="7" t="s">
        <v>75</v>
      </c>
      <c r="H1822" s="7" t="s">
        <v>62</v>
      </c>
      <c r="I1822" s="7" t="s">
        <v>66</v>
      </c>
    </row>
    <row r="1823" spans="1:9" ht="14.25" customHeight="1" x14ac:dyDescent="0.3">
      <c r="A1823" s="7" t="s">
        <v>1301</v>
      </c>
      <c r="B1823" s="7">
        <v>1979</v>
      </c>
      <c r="C1823" s="7" t="s">
        <v>59</v>
      </c>
      <c r="D1823" s="7">
        <v>2</v>
      </c>
      <c r="E1823" s="7">
        <v>2</v>
      </c>
      <c r="F1823" s="7">
        <v>19144.580000000002</v>
      </c>
      <c r="G1823" s="7" t="s">
        <v>75</v>
      </c>
      <c r="H1823" s="7" t="s">
        <v>75</v>
      </c>
      <c r="I1823" s="7" t="s">
        <v>1280</v>
      </c>
    </row>
    <row r="1824" spans="1:9" ht="14.25" customHeight="1" x14ac:dyDescent="0.3">
      <c r="A1824" s="7" t="s">
        <v>1298</v>
      </c>
      <c r="B1824" s="7">
        <v>1991</v>
      </c>
      <c r="C1824" s="7" t="s">
        <v>93</v>
      </c>
      <c r="D1824" s="7">
        <v>16</v>
      </c>
      <c r="E1824" s="7">
        <v>3</v>
      </c>
      <c r="F1824" s="7">
        <v>19199.939999999999</v>
      </c>
      <c r="G1824" s="7" t="s">
        <v>75</v>
      </c>
      <c r="H1824" s="7" t="s">
        <v>64</v>
      </c>
      <c r="I1824" s="7" t="s">
        <v>241</v>
      </c>
    </row>
    <row r="1825" spans="1:9" ht="14.25" customHeight="1" x14ac:dyDescent="0.3">
      <c r="A1825" s="7" t="s">
        <v>1296</v>
      </c>
      <c r="B1825" s="7">
        <v>1985</v>
      </c>
      <c r="C1825" s="7" t="s">
        <v>168</v>
      </c>
      <c r="D1825" s="7">
        <v>28</v>
      </c>
      <c r="E1825" s="7">
        <v>0</v>
      </c>
      <c r="F1825" s="7">
        <v>19214.71</v>
      </c>
      <c r="G1825" s="7" t="s">
        <v>75</v>
      </c>
      <c r="H1825" s="7" t="s">
        <v>64</v>
      </c>
      <c r="I1825" s="7" t="s">
        <v>66</v>
      </c>
    </row>
    <row r="1826" spans="1:9" ht="14.25" customHeight="1" x14ac:dyDescent="0.3">
      <c r="A1826" s="7" t="s">
        <v>1293</v>
      </c>
      <c r="B1826" s="7">
        <v>1967</v>
      </c>
      <c r="C1826" s="7" t="s">
        <v>59</v>
      </c>
      <c r="D1826" s="7">
        <v>29</v>
      </c>
      <c r="E1826" s="7">
        <v>0</v>
      </c>
      <c r="F1826" s="7">
        <v>19259.96</v>
      </c>
      <c r="G1826" s="7" t="s">
        <v>75</v>
      </c>
      <c r="H1826" s="7" t="s">
        <v>75</v>
      </c>
      <c r="I1826" s="7" t="s">
        <v>119</v>
      </c>
    </row>
    <row r="1827" spans="1:9" ht="14.25" customHeight="1" x14ac:dyDescent="0.3">
      <c r="A1827" s="7" t="s">
        <v>1290</v>
      </c>
      <c r="B1827" s="7">
        <v>1966</v>
      </c>
      <c r="C1827" s="7" t="s">
        <v>72</v>
      </c>
      <c r="D1827" s="7">
        <v>15</v>
      </c>
      <c r="E1827" s="7">
        <v>0</v>
      </c>
      <c r="F1827" s="7">
        <v>19321.060000000001</v>
      </c>
      <c r="G1827" s="7" t="s">
        <v>75</v>
      </c>
      <c r="H1827" s="7" t="s">
        <v>75</v>
      </c>
      <c r="I1827" s="7" t="s">
        <v>119</v>
      </c>
    </row>
    <row r="1828" spans="1:9" ht="14.25" customHeight="1" x14ac:dyDescent="0.3">
      <c r="A1828" s="7" t="s">
        <v>1288</v>
      </c>
      <c r="B1828" s="7">
        <v>1991</v>
      </c>
      <c r="C1828" s="7" t="s">
        <v>195</v>
      </c>
      <c r="D1828" s="7">
        <v>24</v>
      </c>
      <c r="E1828" s="7">
        <v>0</v>
      </c>
      <c r="F1828" s="7">
        <v>19350.37</v>
      </c>
      <c r="G1828" s="7" t="s">
        <v>75</v>
      </c>
      <c r="H1828" s="7" t="s">
        <v>64</v>
      </c>
      <c r="I1828" s="7" t="s">
        <v>66</v>
      </c>
    </row>
    <row r="1829" spans="1:9" ht="14.25" customHeight="1" x14ac:dyDescent="0.3">
      <c r="A1829" s="7" t="s">
        <v>1284</v>
      </c>
      <c r="B1829" s="7">
        <v>1987</v>
      </c>
      <c r="C1829" s="7" t="s">
        <v>83</v>
      </c>
      <c r="D1829" s="7">
        <v>30</v>
      </c>
      <c r="E1829" s="7">
        <v>3</v>
      </c>
      <c r="F1829" s="7">
        <v>19362</v>
      </c>
      <c r="G1829" s="7" t="s">
        <v>75</v>
      </c>
      <c r="H1829" s="7" t="s">
        <v>64</v>
      </c>
      <c r="I1829" s="7" t="s">
        <v>66</v>
      </c>
    </row>
    <row r="1830" spans="1:9" ht="14.25" customHeight="1" x14ac:dyDescent="0.3">
      <c r="A1830" s="7" t="s">
        <v>1281</v>
      </c>
      <c r="B1830" s="7">
        <v>1993</v>
      </c>
      <c r="C1830" s="7" t="s">
        <v>93</v>
      </c>
      <c r="D1830" s="7">
        <v>6</v>
      </c>
      <c r="E1830" s="7">
        <v>2</v>
      </c>
      <c r="F1830" s="7">
        <v>19442.349999999999</v>
      </c>
      <c r="G1830" s="7" t="s">
        <v>75</v>
      </c>
      <c r="H1830" s="7" t="s">
        <v>64</v>
      </c>
      <c r="I1830" s="7" t="s">
        <v>119</v>
      </c>
    </row>
    <row r="1831" spans="1:9" ht="14.25" customHeight="1" x14ac:dyDescent="0.3">
      <c r="A1831" s="7" t="s">
        <v>1278</v>
      </c>
      <c r="B1831" s="7">
        <v>1982</v>
      </c>
      <c r="C1831" s="7" t="s">
        <v>168</v>
      </c>
      <c r="D1831" s="7">
        <v>15</v>
      </c>
      <c r="E1831" s="7">
        <v>2</v>
      </c>
      <c r="F1831" s="7">
        <v>19444.27</v>
      </c>
      <c r="G1831" s="7" t="s">
        <v>75</v>
      </c>
      <c r="H1831" s="7" t="s">
        <v>75</v>
      </c>
      <c r="I1831" s="7" t="s">
        <v>66</v>
      </c>
    </row>
    <row r="1832" spans="1:9" ht="14.25" customHeight="1" x14ac:dyDescent="0.3">
      <c r="A1832" s="7" t="s">
        <v>1275</v>
      </c>
      <c r="B1832" s="7">
        <v>1987</v>
      </c>
      <c r="C1832" s="7" t="s">
        <v>72</v>
      </c>
      <c r="D1832" s="7">
        <v>30</v>
      </c>
      <c r="E1832" s="7">
        <v>4</v>
      </c>
      <c r="F1832" s="7">
        <v>19496.72</v>
      </c>
      <c r="G1832" s="7" t="s">
        <v>75</v>
      </c>
      <c r="H1832" s="7" t="s">
        <v>64</v>
      </c>
      <c r="I1832" s="7" t="s">
        <v>972</v>
      </c>
    </row>
    <row r="1833" spans="1:9" ht="14.25" customHeight="1" x14ac:dyDescent="0.3">
      <c r="A1833" s="7" t="s">
        <v>1272</v>
      </c>
      <c r="B1833" s="7">
        <v>1980</v>
      </c>
      <c r="C1833" s="7" t="s">
        <v>72</v>
      </c>
      <c r="D1833" s="7">
        <v>8</v>
      </c>
      <c r="E1833" s="7">
        <v>0</v>
      </c>
      <c r="F1833" s="7">
        <v>19515.54</v>
      </c>
      <c r="G1833" s="7" t="s">
        <v>75</v>
      </c>
      <c r="H1833" s="7" t="s">
        <v>75</v>
      </c>
      <c r="I1833" s="7" t="s">
        <v>66</v>
      </c>
    </row>
    <row r="1834" spans="1:9" ht="14.25" customHeight="1" x14ac:dyDescent="0.3">
      <c r="A1834" s="7" t="s">
        <v>1269</v>
      </c>
      <c r="B1834" s="7">
        <v>1992</v>
      </c>
      <c r="C1834" s="7" t="s">
        <v>195</v>
      </c>
      <c r="D1834" s="7">
        <v>19</v>
      </c>
      <c r="E1834" s="7">
        <v>1</v>
      </c>
      <c r="F1834" s="7">
        <v>19521.97</v>
      </c>
      <c r="G1834" s="7" t="s">
        <v>75</v>
      </c>
      <c r="H1834" s="7" t="s">
        <v>62</v>
      </c>
      <c r="I1834" s="7" t="s">
        <v>66</v>
      </c>
    </row>
    <row r="1835" spans="1:9" ht="14.25" customHeight="1" x14ac:dyDescent="0.3">
      <c r="A1835" s="7" t="s">
        <v>1267</v>
      </c>
      <c r="B1835" s="7">
        <v>1985</v>
      </c>
      <c r="C1835" s="7" t="s">
        <v>93</v>
      </c>
      <c r="D1835" s="7">
        <v>17</v>
      </c>
      <c r="E1835" s="7">
        <v>0</v>
      </c>
      <c r="F1835" s="7">
        <v>19539.240000000002</v>
      </c>
      <c r="G1835" s="7" t="s">
        <v>75</v>
      </c>
      <c r="H1835" s="7" t="s">
        <v>75</v>
      </c>
      <c r="I1835" s="7" t="s">
        <v>66</v>
      </c>
    </row>
    <row r="1836" spans="1:9" ht="14.25" customHeight="1" x14ac:dyDescent="0.3">
      <c r="A1836" s="7" t="s">
        <v>1264</v>
      </c>
      <c r="B1836" s="7">
        <v>1963</v>
      </c>
      <c r="C1836" s="7" t="s">
        <v>59</v>
      </c>
      <c r="D1836" s="7">
        <v>14</v>
      </c>
      <c r="E1836" s="7">
        <v>0</v>
      </c>
      <c r="F1836" s="7">
        <v>19551.34</v>
      </c>
      <c r="G1836" s="7" t="s">
        <v>75</v>
      </c>
      <c r="H1836" s="7" t="s">
        <v>64</v>
      </c>
      <c r="I1836" s="7" t="s">
        <v>119</v>
      </c>
    </row>
    <row r="1837" spans="1:9" ht="14.25" customHeight="1" x14ac:dyDescent="0.3">
      <c r="A1837" s="7" t="s">
        <v>1262</v>
      </c>
      <c r="B1837" s="7">
        <v>1978</v>
      </c>
      <c r="C1837" s="7" t="s">
        <v>93</v>
      </c>
      <c r="D1837" s="7">
        <v>24</v>
      </c>
      <c r="E1837" s="7">
        <v>1</v>
      </c>
      <c r="F1837" s="7">
        <v>19594.810000000001</v>
      </c>
      <c r="G1837" s="7" t="s">
        <v>75</v>
      </c>
      <c r="H1837" s="7" t="s">
        <v>75</v>
      </c>
      <c r="I1837" s="7" t="s">
        <v>1280</v>
      </c>
    </row>
    <row r="1838" spans="1:9" ht="14.25" customHeight="1" x14ac:dyDescent="0.3">
      <c r="A1838" s="7" t="s">
        <v>1259</v>
      </c>
      <c r="B1838" s="7">
        <v>1994</v>
      </c>
      <c r="C1838" s="7" t="s">
        <v>195</v>
      </c>
      <c r="D1838" s="7">
        <v>27</v>
      </c>
      <c r="E1838" s="7">
        <v>0</v>
      </c>
      <c r="F1838" s="7">
        <v>19673.34</v>
      </c>
      <c r="G1838" s="7" t="s">
        <v>75</v>
      </c>
      <c r="H1838" s="7" t="s">
        <v>62</v>
      </c>
      <c r="I1838" s="7" t="s">
        <v>119</v>
      </c>
    </row>
    <row r="1839" spans="1:9" ht="14.25" customHeight="1" x14ac:dyDescent="0.3">
      <c r="A1839" s="7" t="s">
        <v>1257</v>
      </c>
      <c r="B1839" s="7">
        <v>1990</v>
      </c>
      <c r="C1839" s="7" t="s">
        <v>195</v>
      </c>
      <c r="D1839" s="7">
        <v>8</v>
      </c>
      <c r="E1839" s="7">
        <v>1</v>
      </c>
      <c r="F1839" s="7">
        <v>19719.689999999999</v>
      </c>
      <c r="G1839" s="7" t="s">
        <v>75</v>
      </c>
      <c r="H1839" s="7" t="s">
        <v>62</v>
      </c>
      <c r="I1839" s="7" t="s">
        <v>66</v>
      </c>
    </row>
    <row r="1840" spans="1:9" ht="14.25" customHeight="1" x14ac:dyDescent="0.3">
      <c r="A1840" s="7" t="s">
        <v>1254</v>
      </c>
      <c r="B1840" s="7">
        <v>1972</v>
      </c>
      <c r="C1840" s="7" t="s">
        <v>83</v>
      </c>
      <c r="D1840" s="7">
        <v>14</v>
      </c>
      <c r="E1840" s="7">
        <v>3</v>
      </c>
      <c r="F1840" s="7">
        <v>19749.38</v>
      </c>
      <c r="G1840" s="7" t="s">
        <v>75</v>
      </c>
      <c r="H1840" s="7" t="s">
        <v>64</v>
      </c>
      <c r="I1840" s="7" t="s">
        <v>66</v>
      </c>
    </row>
    <row r="1841" spans="1:9" ht="14.25" customHeight="1" x14ac:dyDescent="0.3">
      <c r="A1841" s="7" t="s">
        <v>1251</v>
      </c>
      <c r="B1841" s="7">
        <v>1979</v>
      </c>
      <c r="C1841" s="7" t="s">
        <v>203</v>
      </c>
      <c r="D1841" s="7">
        <v>30</v>
      </c>
      <c r="E1841" s="7">
        <v>2</v>
      </c>
      <c r="F1841" s="7">
        <v>19798.05</v>
      </c>
      <c r="G1841" s="7" t="s">
        <v>75</v>
      </c>
      <c r="H1841" s="7" t="s">
        <v>75</v>
      </c>
      <c r="I1841" s="7" t="s">
        <v>1280</v>
      </c>
    </row>
    <row r="1842" spans="1:9" ht="14.25" customHeight="1" x14ac:dyDescent="0.3">
      <c r="A1842" s="7" t="s">
        <v>1248</v>
      </c>
      <c r="B1842" s="7">
        <v>1997</v>
      </c>
      <c r="C1842" s="7" t="s">
        <v>203</v>
      </c>
      <c r="D1842" s="7">
        <v>18</v>
      </c>
      <c r="E1842" s="7">
        <v>3</v>
      </c>
      <c r="F1842" s="7">
        <v>19933.46</v>
      </c>
      <c r="G1842" s="7" t="s">
        <v>75</v>
      </c>
      <c r="H1842" s="7" t="s">
        <v>64</v>
      </c>
      <c r="I1842" s="7" t="s">
        <v>241</v>
      </c>
    </row>
    <row r="1843" spans="1:9" ht="14.25" customHeight="1" x14ac:dyDescent="0.3">
      <c r="A1843" s="7" t="s">
        <v>1245</v>
      </c>
      <c r="B1843" s="7">
        <v>1980</v>
      </c>
      <c r="C1843" s="7" t="s">
        <v>203</v>
      </c>
      <c r="D1843" s="7">
        <v>9</v>
      </c>
      <c r="E1843" s="7">
        <v>0</v>
      </c>
      <c r="F1843" s="7">
        <v>19964.75</v>
      </c>
      <c r="G1843" s="7" t="s">
        <v>75</v>
      </c>
      <c r="H1843" s="7" t="s">
        <v>62</v>
      </c>
      <c r="I1843" s="7" t="s">
        <v>1280</v>
      </c>
    </row>
    <row r="1844" spans="1:9" ht="14.25" customHeight="1" x14ac:dyDescent="0.3">
      <c r="A1844" s="7" t="s">
        <v>1243</v>
      </c>
      <c r="B1844" s="7">
        <v>1966</v>
      </c>
      <c r="C1844" s="7" t="s">
        <v>195</v>
      </c>
      <c r="D1844" s="7">
        <v>10</v>
      </c>
      <c r="E1844" s="7">
        <v>0</v>
      </c>
      <c r="F1844" s="7">
        <v>19995.29</v>
      </c>
      <c r="G1844" s="7" t="s">
        <v>75</v>
      </c>
      <c r="H1844" s="7" t="s">
        <v>64</v>
      </c>
      <c r="I1844" s="7" t="s">
        <v>2757</v>
      </c>
    </row>
    <row r="1845" spans="1:9" ht="14.25" customHeight="1" x14ac:dyDescent="0.3">
      <c r="A1845" s="7" t="s">
        <v>1240</v>
      </c>
      <c r="B1845" s="7">
        <v>1988</v>
      </c>
      <c r="C1845" s="7" t="s">
        <v>59</v>
      </c>
      <c r="D1845" s="7">
        <v>25</v>
      </c>
      <c r="E1845" s="7">
        <v>1</v>
      </c>
      <c r="F1845" s="7">
        <v>20009.63</v>
      </c>
      <c r="G1845" s="7" t="s">
        <v>62</v>
      </c>
      <c r="H1845" s="7" t="s">
        <v>75</v>
      </c>
      <c r="I1845" s="7" t="s">
        <v>119</v>
      </c>
    </row>
    <row r="1846" spans="1:9" ht="14.25" customHeight="1" x14ac:dyDescent="0.3">
      <c r="A1846" s="7" t="s">
        <v>1238</v>
      </c>
      <c r="B1846" s="7">
        <v>1983</v>
      </c>
      <c r="C1846" s="7" t="s">
        <v>203</v>
      </c>
      <c r="D1846" s="7">
        <v>6</v>
      </c>
      <c r="E1846" s="7">
        <v>0</v>
      </c>
      <c r="F1846" s="7">
        <v>20149.32</v>
      </c>
      <c r="G1846" s="7" t="s">
        <v>62</v>
      </c>
      <c r="H1846" s="7" t="s">
        <v>75</v>
      </c>
      <c r="I1846" s="7" t="s">
        <v>979</v>
      </c>
    </row>
    <row r="1847" spans="1:9" ht="14.25" customHeight="1" x14ac:dyDescent="0.3">
      <c r="A1847" s="7" t="s">
        <v>1235</v>
      </c>
      <c r="B1847" s="7">
        <v>2002</v>
      </c>
      <c r="C1847" s="7" t="s">
        <v>59</v>
      </c>
      <c r="D1847" s="7">
        <v>9</v>
      </c>
      <c r="E1847" s="7">
        <v>0</v>
      </c>
      <c r="F1847" s="7">
        <v>20167.34</v>
      </c>
      <c r="G1847" s="7" t="s">
        <v>64</v>
      </c>
      <c r="H1847" s="7" t="s">
        <v>64</v>
      </c>
      <c r="I1847" s="7" t="s">
        <v>241</v>
      </c>
    </row>
    <row r="1848" spans="1:9" ht="14.25" customHeight="1" x14ac:dyDescent="0.3">
      <c r="A1848" s="7" t="s">
        <v>1233</v>
      </c>
      <c r="B1848" s="7">
        <v>1994</v>
      </c>
      <c r="C1848" s="7" t="s">
        <v>83</v>
      </c>
      <c r="D1848" s="7">
        <v>8</v>
      </c>
      <c r="E1848" s="7">
        <v>2</v>
      </c>
      <c r="F1848" s="7">
        <v>20177.669999999998</v>
      </c>
      <c r="G1848" s="7" t="s">
        <v>62</v>
      </c>
      <c r="H1848" s="7" t="s">
        <v>75</v>
      </c>
      <c r="I1848" s="7" t="s">
        <v>241</v>
      </c>
    </row>
    <row r="1849" spans="1:9" ht="14.25" customHeight="1" x14ac:dyDescent="0.3">
      <c r="A1849" s="7" t="s">
        <v>1230</v>
      </c>
      <c r="B1849" s="7">
        <v>1987</v>
      </c>
      <c r="C1849" s="7" t="s">
        <v>203</v>
      </c>
      <c r="D1849" s="7">
        <v>17</v>
      </c>
      <c r="E1849" s="7">
        <v>0</v>
      </c>
      <c r="F1849" s="7">
        <v>20234.849999999999</v>
      </c>
      <c r="G1849" s="7" t="s">
        <v>62</v>
      </c>
      <c r="H1849" s="7" t="s">
        <v>64</v>
      </c>
      <c r="I1849" s="7" t="s">
        <v>119</v>
      </c>
    </row>
    <row r="1850" spans="1:9" ht="14.25" customHeight="1" x14ac:dyDescent="0.3">
      <c r="A1850" s="7" t="s">
        <v>1227</v>
      </c>
      <c r="B1850" s="7">
        <v>1966</v>
      </c>
      <c r="C1850" s="7" t="s">
        <v>195</v>
      </c>
      <c r="D1850" s="7">
        <v>22</v>
      </c>
      <c r="E1850" s="7">
        <v>0</v>
      </c>
      <c r="F1850" s="7">
        <v>20253.84</v>
      </c>
      <c r="G1850" s="7" t="s">
        <v>62</v>
      </c>
      <c r="H1850" s="7" t="s">
        <v>64</v>
      </c>
      <c r="I1850" s="7" t="s">
        <v>119</v>
      </c>
    </row>
    <row r="1851" spans="1:9" ht="14.25" customHeight="1" x14ac:dyDescent="0.3">
      <c r="A1851" s="7" t="s">
        <v>1224</v>
      </c>
      <c r="B1851" s="7">
        <v>1993</v>
      </c>
      <c r="C1851" s="7" t="s">
        <v>93</v>
      </c>
      <c r="D1851" s="7">
        <v>7</v>
      </c>
      <c r="E1851" s="7">
        <v>1</v>
      </c>
      <c r="F1851" s="7">
        <v>20277.810000000001</v>
      </c>
      <c r="G1851" s="7" t="s">
        <v>64</v>
      </c>
      <c r="H1851" s="7" t="s">
        <v>64</v>
      </c>
      <c r="I1851" s="7" t="s">
        <v>979</v>
      </c>
    </row>
    <row r="1852" spans="1:9" ht="14.25" customHeight="1" x14ac:dyDescent="0.3">
      <c r="A1852" s="7" t="s">
        <v>1221</v>
      </c>
      <c r="B1852" s="7">
        <v>1985</v>
      </c>
      <c r="C1852" s="7" t="s">
        <v>93</v>
      </c>
      <c r="D1852" s="7">
        <v>17</v>
      </c>
      <c r="E1852" s="7">
        <v>1</v>
      </c>
      <c r="F1852" s="7">
        <v>20296.86</v>
      </c>
      <c r="G1852" s="7" t="s">
        <v>64</v>
      </c>
      <c r="H1852" s="7" t="s">
        <v>75</v>
      </c>
      <c r="I1852" s="7" t="s">
        <v>1280</v>
      </c>
    </row>
    <row r="1853" spans="1:9" ht="14.25" customHeight="1" x14ac:dyDescent="0.3">
      <c r="A1853" s="7" t="s">
        <v>1218</v>
      </c>
      <c r="B1853" s="7">
        <v>1962</v>
      </c>
      <c r="C1853" s="7" t="s">
        <v>59</v>
      </c>
      <c r="D1853" s="7">
        <v>2</v>
      </c>
      <c r="E1853" s="7">
        <v>0</v>
      </c>
      <c r="F1853" s="7">
        <v>20354.5</v>
      </c>
      <c r="G1853" s="7" t="s">
        <v>64</v>
      </c>
      <c r="H1853" s="7" t="s">
        <v>62</v>
      </c>
      <c r="I1853" s="7" t="s">
        <v>2757</v>
      </c>
    </row>
    <row r="1854" spans="1:9" ht="14.25" customHeight="1" x14ac:dyDescent="0.3">
      <c r="A1854" s="7" t="s">
        <v>1216</v>
      </c>
      <c r="B1854" s="7">
        <v>1985</v>
      </c>
      <c r="C1854" s="7" t="s">
        <v>59</v>
      </c>
      <c r="D1854" s="7">
        <v>12</v>
      </c>
      <c r="E1854" s="7">
        <v>0</v>
      </c>
      <c r="F1854" s="7">
        <v>20420.599999999999</v>
      </c>
      <c r="G1854" s="7" t="s">
        <v>64</v>
      </c>
      <c r="H1854" s="7" t="s">
        <v>62</v>
      </c>
      <c r="I1854" s="7" t="s">
        <v>241</v>
      </c>
    </row>
    <row r="1855" spans="1:9" ht="14.25" customHeight="1" x14ac:dyDescent="0.3">
      <c r="A1855" s="7" t="s">
        <v>1213</v>
      </c>
      <c r="B1855" s="7">
        <v>1962</v>
      </c>
      <c r="C1855" s="7" t="s">
        <v>203</v>
      </c>
      <c r="D1855" s="7">
        <v>18</v>
      </c>
      <c r="E1855" s="7">
        <v>0</v>
      </c>
      <c r="F1855" s="7">
        <v>20446.849999999999</v>
      </c>
      <c r="G1855" s="7" t="s">
        <v>62</v>
      </c>
      <c r="H1855" s="7" t="s">
        <v>75</v>
      </c>
      <c r="I1855" s="7" t="s">
        <v>119</v>
      </c>
    </row>
    <row r="1856" spans="1:9" ht="14.25" customHeight="1" x14ac:dyDescent="0.3">
      <c r="A1856" s="7" t="s">
        <v>1210</v>
      </c>
      <c r="B1856" s="7">
        <v>1969</v>
      </c>
      <c r="C1856" s="7" t="s">
        <v>203</v>
      </c>
      <c r="D1856" s="7">
        <v>13</v>
      </c>
      <c r="E1856" s="7">
        <v>3</v>
      </c>
      <c r="F1856" s="7">
        <v>20463</v>
      </c>
      <c r="G1856" s="7" t="s">
        <v>62</v>
      </c>
      <c r="H1856" s="7" t="s">
        <v>62</v>
      </c>
      <c r="I1856" s="7" t="s">
        <v>66</v>
      </c>
    </row>
    <row r="1857" spans="1:9" ht="14.25" customHeight="1" x14ac:dyDescent="0.3">
      <c r="A1857" s="7" t="s">
        <v>1208</v>
      </c>
      <c r="B1857" s="7">
        <v>1966</v>
      </c>
      <c r="C1857" s="7" t="s">
        <v>59</v>
      </c>
      <c r="D1857" s="7">
        <v>9</v>
      </c>
      <c r="E1857" s="7">
        <v>0</v>
      </c>
      <c r="F1857" s="7">
        <v>20568.32</v>
      </c>
      <c r="G1857" s="7" t="s">
        <v>64</v>
      </c>
      <c r="H1857" s="7" t="s">
        <v>62</v>
      </c>
      <c r="I1857" s="7" t="s">
        <v>119</v>
      </c>
    </row>
    <row r="1858" spans="1:9" ht="14.25" customHeight="1" x14ac:dyDescent="0.3">
      <c r="A1858" s="7" t="s">
        <v>1205</v>
      </c>
      <c r="B1858" s="7">
        <v>1967</v>
      </c>
      <c r="C1858" s="7" t="s">
        <v>168</v>
      </c>
      <c r="D1858" s="7">
        <v>17</v>
      </c>
      <c r="E1858" s="7">
        <v>0</v>
      </c>
      <c r="F1858" s="7">
        <v>20630.28</v>
      </c>
      <c r="G1858" s="7" t="s">
        <v>62</v>
      </c>
      <c r="H1858" s="7" t="s">
        <v>64</v>
      </c>
      <c r="I1858" s="7" t="s">
        <v>241</v>
      </c>
    </row>
    <row r="1859" spans="1:9" ht="14.25" customHeight="1" x14ac:dyDescent="0.3">
      <c r="A1859" s="7" t="s">
        <v>1202</v>
      </c>
      <c r="B1859" s="7">
        <v>1965</v>
      </c>
      <c r="C1859" s="7" t="s">
        <v>195</v>
      </c>
      <c r="D1859" s="7">
        <v>1</v>
      </c>
      <c r="E1859" s="7">
        <v>0</v>
      </c>
      <c r="F1859" s="7">
        <v>20709.02</v>
      </c>
      <c r="G1859" s="7" t="s">
        <v>64</v>
      </c>
      <c r="H1859" s="7" t="s">
        <v>62</v>
      </c>
      <c r="I1859" s="7" t="s">
        <v>972</v>
      </c>
    </row>
    <row r="1860" spans="1:9" ht="14.25" customHeight="1" x14ac:dyDescent="0.3">
      <c r="A1860" s="7" t="s">
        <v>1199</v>
      </c>
      <c r="B1860" s="7">
        <v>1992</v>
      </c>
      <c r="C1860" s="7" t="s">
        <v>93</v>
      </c>
      <c r="D1860" s="7">
        <v>14</v>
      </c>
      <c r="E1860" s="7">
        <v>3</v>
      </c>
      <c r="F1860" s="7">
        <v>20745.990000000002</v>
      </c>
      <c r="G1860" s="7" t="s">
        <v>64</v>
      </c>
      <c r="H1860" s="7" t="s">
        <v>75</v>
      </c>
      <c r="I1860" s="7" t="s">
        <v>119</v>
      </c>
    </row>
    <row r="1861" spans="1:9" ht="14.25" customHeight="1" x14ac:dyDescent="0.3">
      <c r="A1861" s="7" t="s">
        <v>1196</v>
      </c>
      <c r="B1861" s="7">
        <v>1986</v>
      </c>
      <c r="C1861" s="7" t="s">
        <v>195</v>
      </c>
      <c r="D1861" s="7">
        <v>4</v>
      </c>
      <c r="E1861" s="7">
        <v>1</v>
      </c>
      <c r="F1861" s="7">
        <v>20773.63</v>
      </c>
      <c r="G1861" s="7" t="s">
        <v>62</v>
      </c>
      <c r="H1861" s="7" t="s">
        <v>64</v>
      </c>
      <c r="I1861" s="7" t="s">
        <v>1841</v>
      </c>
    </row>
    <row r="1862" spans="1:9" ht="14.25" customHeight="1" x14ac:dyDescent="0.3">
      <c r="A1862" s="7" t="s">
        <v>1193</v>
      </c>
      <c r="B1862" s="7">
        <v>1967</v>
      </c>
      <c r="C1862" s="7" t="s">
        <v>93</v>
      </c>
      <c r="D1862" s="7">
        <v>8</v>
      </c>
      <c r="E1862" s="7">
        <v>0</v>
      </c>
      <c r="F1862" s="7">
        <v>20781.490000000002</v>
      </c>
      <c r="G1862" s="7" t="s">
        <v>62</v>
      </c>
      <c r="H1862" s="7" t="s">
        <v>64</v>
      </c>
      <c r="I1862" s="7" t="s">
        <v>66</v>
      </c>
    </row>
    <row r="1863" spans="1:9" ht="14.25" customHeight="1" x14ac:dyDescent="0.3">
      <c r="A1863" s="7" t="s">
        <v>1190</v>
      </c>
      <c r="B1863" s="7">
        <v>1975</v>
      </c>
      <c r="C1863" s="7" t="s">
        <v>168</v>
      </c>
      <c r="D1863" s="7">
        <v>8</v>
      </c>
      <c r="E1863" s="7">
        <v>0</v>
      </c>
      <c r="F1863" s="7">
        <v>20878.78</v>
      </c>
      <c r="G1863" s="7" t="s">
        <v>62</v>
      </c>
      <c r="H1863" s="7" t="s">
        <v>75</v>
      </c>
      <c r="I1863" s="7" t="s">
        <v>1280</v>
      </c>
    </row>
    <row r="1864" spans="1:9" ht="14.25" customHeight="1" x14ac:dyDescent="0.3">
      <c r="A1864" s="7" t="s">
        <v>1187</v>
      </c>
      <c r="B1864" s="7">
        <v>1964</v>
      </c>
      <c r="C1864" s="7" t="s">
        <v>72</v>
      </c>
      <c r="D1864" s="7">
        <v>19</v>
      </c>
      <c r="E1864" s="7">
        <v>0</v>
      </c>
      <c r="F1864" s="7">
        <v>20893.060000000001</v>
      </c>
      <c r="G1864" s="7" t="s">
        <v>62</v>
      </c>
      <c r="H1864" s="7" t="s">
        <v>64</v>
      </c>
      <c r="I1864" s="7" t="s">
        <v>119</v>
      </c>
    </row>
    <row r="1865" spans="1:9" ht="14.25" customHeight="1" x14ac:dyDescent="0.3">
      <c r="A1865" s="7" t="s">
        <v>4721</v>
      </c>
      <c r="B1865" s="7">
        <v>1987</v>
      </c>
      <c r="C1865" s="7" t="s">
        <v>72</v>
      </c>
      <c r="D1865" s="7">
        <v>27</v>
      </c>
      <c r="E1865" s="7">
        <v>2</v>
      </c>
      <c r="F1865" s="7">
        <v>20984.09</v>
      </c>
      <c r="G1865" s="7" t="s">
        <v>62</v>
      </c>
      <c r="H1865" s="7" t="s">
        <v>62</v>
      </c>
      <c r="I1865" s="7" t="s">
        <v>964</v>
      </c>
    </row>
    <row r="1866" spans="1:9" ht="14.25" customHeight="1" x14ac:dyDescent="0.3">
      <c r="A1866" s="7" t="s">
        <v>1184</v>
      </c>
      <c r="B1866" s="7">
        <v>1983</v>
      </c>
      <c r="C1866" s="7" t="s">
        <v>59</v>
      </c>
      <c r="D1866" s="7">
        <v>2</v>
      </c>
      <c r="E1866" s="7">
        <v>1</v>
      </c>
      <c r="F1866" s="7">
        <v>21082.16</v>
      </c>
      <c r="G1866" s="7" t="s">
        <v>64</v>
      </c>
      <c r="H1866" s="7" t="s">
        <v>62</v>
      </c>
      <c r="I1866" s="7" t="s">
        <v>241</v>
      </c>
    </row>
    <row r="1867" spans="1:9" ht="14.25" customHeight="1" x14ac:dyDescent="0.3">
      <c r="A1867" s="7" t="s">
        <v>1181</v>
      </c>
      <c r="B1867" s="7">
        <v>1977</v>
      </c>
      <c r="C1867" s="7" t="s">
        <v>72</v>
      </c>
      <c r="D1867" s="7">
        <v>23</v>
      </c>
      <c r="E1867" s="7">
        <v>2</v>
      </c>
      <c r="F1867" s="7">
        <v>21098.55</v>
      </c>
      <c r="G1867" s="7" t="s">
        <v>64</v>
      </c>
      <c r="H1867" s="7" t="s">
        <v>64</v>
      </c>
      <c r="I1867" s="7" t="s">
        <v>119</v>
      </c>
    </row>
    <row r="1868" spans="1:9" ht="14.25" customHeight="1" x14ac:dyDescent="0.3">
      <c r="A1868" s="7" t="s">
        <v>1178</v>
      </c>
      <c r="B1868" s="7">
        <v>1969</v>
      </c>
      <c r="C1868" s="7" t="s">
        <v>195</v>
      </c>
      <c r="D1868" s="7">
        <v>26</v>
      </c>
      <c r="E1868" s="7">
        <v>0</v>
      </c>
      <c r="F1868" s="7">
        <v>21195.82</v>
      </c>
      <c r="G1868" s="7" t="s">
        <v>64</v>
      </c>
      <c r="H1868" s="7" t="s">
        <v>75</v>
      </c>
      <c r="I1868" s="7" t="s">
        <v>66</v>
      </c>
    </row>
    <row r="1869" spans="1:9" ht="14.25" customHeight="1" x14ac:dyDescent="0.3">
      <c r="A1869" s="7" t="s">
        <v>1176</v>
      </c>
      <c r="B1869" s="7">
        <v>1974</v>
      </c>
      <c r="C1869" s="7" t="s">
        <v>203</v>
      </c>
      <c r="D1869" s="7">
        <v>14</v>
      </c>
      <c r="E1869" s="7">
        <v>0</v>
      </c>
      <c r="F1869" s="7">
        <v>21223.68</v>
      </c>
      <c r="G1869" s="7" t="s">
        <v>64</v>
      </c>
      <c r="H1869" s="7" t="s">
        <v>62</v>
      </c>
      <c r="I1869" s="7" t="s">
        <v>66</v>
      </c>
    </row>
    <row r="1870" spans="1:9" ht="14.25" customHeight="1" x14ac:dyDescent="0.3">
      <c r="A1870" s="7" t="s">
        <v>1173</v>
      </c>
      <c r="B1870" s="7">
        <v>1974</v>
      </c>
      <c r="C1870" s="7" t="s">
        <v>93</v>
      </c>
      <c r="D1870" s="7">
        <v>3</v>
      </c>
      <c r="E1870" s="7">
        <v>0</v>
      </c>
      <c r="F1870" s="7">
        <v>21232.18</v>
      </c>
      <c r="G1870" s="7" t="s">
        <v>64</v>
      </c>
      <c r="H1870" s="7" t="s">
        <v>62</v>
      </c>
      <c r="I1870" s="7" t="s">
        <v>241</v>
      </c>
    </row>
    <row r="1871" spans="1:9" ht="14.25" customHeight="1" x14ac:dyDescent="0.3">
      <c r="A1871" s="7" t="s">
        <v>1170</v>
      </c>
      <c r="B1871" s="7">
        <v>1980</v>
      </c>
      <c r="C1871" s="7" t="s">
        <v>168</v>
      </c>
      <c r="D1871" s="7">
        <v>10</v>
      </c>
      <c r="E1871" s="7">
        <v>2</v>
      </c>
      <c r="F1871" s="7">
        <v>21259.38</v>
      </c>
      <c r="G1871" s="7" t="s">
        <v>64</v>
      </c>
      <c r="H1871" s="7" t="s">
        <v>64</v>
      </c>
      <c r="I1871" s="7" t="s">
        <v>972</v>
      </c>
    </row>
    <row r="1872" spans="1:9" ht="14.25" customHeight="1" x14ac:dyDescent="0.3">
      <c r="A1872" s="7" t="s">
        <v>1167</v>
      </c>
      <c r="B1872" s="7">
        <v>2004</v>
      </c>
      <c r="C1872" s="7" t="s">
        <v>195</v>
      </c>
      <c r="D1872" s="7">
        <v>4</v>
      </c>
      <c r="E1872" s="7">
        <v>0</v>
      </c>
      <c r="F1872" s="7">
        <v>21344.85</v>
      </c>
      <c r="G1872" s="7" t="s">
        <v>64</v>
      </c>
      <c r="H1872" s="7" t="s">
        <v>75</v>
      </c>
      <c r="I1872" s="7" t="s">
        <v>1280</v>
      </c>
    </row>
    <row r="1873" spans="1:9" ht="14.25" customHeight="1" x14ac:dyDescent="0.3">
      <c r="A1873" s="7" t="s">
        <v>1164</v>
      </c>
      <c r="B1873" s="7">
        <v>1980</v>
      </c>
      <c r="C1873" s="7" t="s">
        <v>93</v>
      </c>
      <c r="D1873" s="7">
        <v>4</v>
      </c>
      <c r="E1873" s="7">
        <v>0</v>
      </c>
      <c r="F1873" s="7">
        <v>21348.71</v>
      </c>
      <c r="G1873" s="7" t="s">
        <v>62</v>
      </c>
      <c r="H1873" s="7" t="s">
        <v>75</v>
      </c>
      <c r="I1873" s="7" t="s">
        <v>119</v>
      </c>
    </row>
    <row r="1874" spans="1:9" ht="14.25" customHeight="1" x14ac:dyDescent="0.3">
      <c r="A1874" s="7" t="s">
        <v>1161</v>
      </c>
      <c r="B1874" s="7">
        <v>1990</v>
      </c>
      <c r="C1874" s="7" t="s">
        <v>72</v>
      </c>
      <c r="D1874" s="7">
        <v>21</v>
      </c>
      <c r="E1874" s="7">
        <v>4</v>
      </c>
      <c r="F1874" s="7">
        <v>21472.48</v>
      </c>
      <c r="G1874" s="7" t="s">
        <v>62</v>
      </c>
      <c r="H1874" s="7" t="s">
        <v>62</v>
      </c>
      <c r="I1874" s="7" t="s">
        <v>119</v>
      </c>
    </row>
    <row r="1875" spans="1:9" ht="14.25" customHeight="1" x14ac:dyDescent="0.3">
      <c r="A1875" s="7" t="s">
        <v>1159</v>
      </c>
      <c r="B1875" s="7">
        <v>1999</v>
      </c>
      <c r="C1875" s="7" t="s">
        <v>83</v>
      </c>
      <c r="D1875" s="7">
        <v>12</v>
      </c>
      <c r="E1875" s="7">
        <v>0</v>
      </c>
      <c r="F1875" s="7">
        <v>21595.38</v>
      </c>
      <c r="G1875" s="7" t="s">
        <v>62</v>
      </c>
      <c r="H1875" s="7" t="s">
        <v>64</v>
      </c>
      <c r="I1875" s="7" t="s">
        <v>119</v>
      </c>
    </row>
    <row r="1876" spans="1:9" ht="14.25" customHeight="1" x14ac:dyDescent="0.3">
      <c r="A1876" s="7" t="s">
        <v>1156</v>
      </c>
      <c r="B1876" s="7">
        <v>1983</v>
      </c>
      <c r="C1876" s="7" t="s">
        <v>168</v>
      </c>
      <c r="D1876" s="7">
        <v>25</v>
      </c>
      <c r="E1876" s="7">
        <v>3</v>
      </c>
      <c r="F1876" s="7">
        <v>21659.93</v>
      </c>
      <c r="G1876" s="7" t="s">
        <v>64</v>
      </c>
      <c r="H1876" s="7" t="s">
        <v>64</v>
      </c>
      <c r="I1876" s="7" t="s">
        <v>1280</v>
      </c>
    </row>
    <row r="1877" spans="1:9" ht="14.25" customHeight="1" x14ac:dyDescent="0.3">
      <c r="A1877" s="7" t="s">
        <v>1153</v>
      </c>
      <c r="B1877" s="7">
        <v>1962</v>
      </c>
      <c r="C1877" s="7" t="s">
        <v>72</v>
      </c>
      <c r="D1877" s="7">
        <v>16</v>
      </c>
      <c r="E1877" s="7">
        <v>0</v>
      </c>
      <c r="F1877" s="7">
        <v>21661.16</v>
      </c>
      <c r="G1877" s="7" t="s">
        <v>62</v>
      </c>
      <c r="H1877" s="7" t="s">
        <v>62</v>
      </c>
      <c r="I1877" s="7" t="s">
        <v>119</v>
      </c>
    </row>
    <row r="1878" spans="1:9" ht="14.25" customHeight="1" x14ac:dyDescent="0.3">
      <c r="A1878" s="7" t="s">
        <v>1150</v>
      </c>
      <c r="B1878" s="7">
        <v>1976</v>
      </c>
      <c r="C1878" s="7" t="s">
        <v>59</v>
      </c>
      <c r="D1878" s="7">
        <v>18</v>
      </c>
      <c r="E1878" s="7">
        <v>1</v>
      </c>
      <c r="F1878" s="7">
        <v>21677.279999999999</v>
      </c>
      <c r="G1878" s="7" t="s">
        <v>64</v>
      </c>
      <c r="H1878" s="7" t="s">
        <v>75</v>
      </c>
      <c r="I1878" s="7" t="s">
        <v>119</v>
      </c>
    </row>
    <row r="1879" spans="1:9" ht="14.25" customHeight="1" x14ac:dyDescent="0.3">
      <c r="A1879" s="7" t="s">
        <v>1148</v>
      </c>
      <c r="B1879" s="7">
        <v>1979</v>
      </c>
      <c r="C1879" s="7" t="s">
        <v>93</v>
      </c>
      <c r="D1879" s="7">
        <v>20</v>
      </c>
      <c r="E1879" s="7">
        <v>1</v>
      </c>
      <c r="F1879" s="7">
        <v>21771.34</v>
      </c>
      <c r="G1879" s="7" t="s">
        <v>64</v>
      </c>
      <c r="H1879" s="7" t="s">
        <v>75</v>
      </c>
      <c r="I1879" s="7" t="s">
        <v>1280</v>
      </c>
    </row>
    <row r="1880" spans="1:9" ht="14.25" customHeight="1" x14ac:dyDescent="0.3">
      <c r="A1880" s="7" t="s">
        <v>1145</v>
      </c>
      <c r="B1880" s="7">
        <v>1979</v>
      </c>
      <c r="C1880" s="7" t="s">
        <v>93</v>
      </c>
      <c r="D1880" s="7">
        <v>28</v>
      </c>
      <c r="E1880" s="7">
        <v>0</v>
      </c>
      <c r="F1880" s="7">
        <v>21774.32</v>
      </c>
      <c r="G1880" s="7" t="s">
        <v>64</v>
      </c>
      <c r="H1880" s="7" t="s">
        <v>62</v>
      </c>
      <c r="I1880" s="7" t="s">
        <v>119</v>
      </c>
    </row>
    <row r="1881" spans="1:9" ht="14.25" customHeight="1" x14ac:dyDescent="0.3">
      <c r="A1881" s="7" t="s">
        <v>1142</v>
      </c>
      <c r="B1881" s="7">
        <v>1963</v>
      </c>
      <c r="C1881" s="7" t="s">
        <v>195</v>
      </c>
      <c r="D1881" s="7">
        <v>27</v>
      </c>
      <c r="E1881" s="7">
        <v>0</v>
      </c>
      <c r="F1881" s="7">
        <v>21797</v>
      </c>
      <c r="G1881" s="7" t="s">
        <v>64</v>
      </c>
      <c r="H1881" s="7" t="s">
        <v>75</v>
      </c>
      <c r="I1881" s="7" t="s">
        <v>241</v>
      </c>
    </row>
    <row r="1882" spans="1:9" ht="14.25" customHeight="1" x14ac:dyDescent="0.3">
      <c r="A1882" s="7" t="s">
        <v>1140</v>
      </c>
      <c r="B1882" s="7">
        <v>1979</v>
      </c>
      <c r="C1882" s="7" t="s">
        <v>195</v>
      </c>
      <c r="D1882" s="7">
        <v>17</v>
      </c>
      <c r="E1882" s="7">
        <v>2</v>
      </c>
      <c r="F1882" s="7">
        <v>21880.82</v>
      </c>
      <c r="G1882" s="7" t="s">
        <v>64</v>
      </c>
      <c r="H1882" s="7" t="s">
        <v>75</v>
      </c>
      <c r="I1882" s="7" t="s">
        <v>119</v>
      </c>
    </row>
    <row r="1883" spans="1:9" ht="14.25" customHeight="1" x14ac:dyDescent="0.3">
      <c r="A1883" s="7" t="s">
        <v>1137</v>
      </c>
      <c r="B1883" s="7">
        <v>2003</v>
      </c>
      <c r="C1883" s="7" t="s">
        <v>93</v>
      </c>
      <c r="D1883" s="7">
        <v>28</v>
      </c>
      <c r="E1883" s="7">
        <v>0</v>
      </c>
      <c r="F1883" s="7">
        <v>21882.400000000001</v>
      </c>
      <c r="G1883" s="7" t="s">
        <v>62</v>
      </c>
      <c r="H1883" s="7" t="s">
        <v>75</v>
      </c>
      <c r="I1883" s="7" t="s">
        <v>241</v>
      </c>
    </row>
    <row r="1884" spans="1:9" ht="14.25" customHeight="1" x14ac:dyDescent="0.3">
      <c r="A1884" s="7" t="s">
        <v>1134</v>
      </c>
      <c r="B1884" s="7">
        <v>1975</v>
      </c>
      <c r="C1884" s="7" t="s">
        <v>168</v>
      </c>
      <c r="D1884" s="7">
        <v>19</v>
      </c>
      <c r="E1884" s="7">
        <v>1</v>
      </c>
      <c r="F1884" s="7">
        <v>21978.68</v>
      </c>
      <c r="G1884" s="7" t="s">
        <v>64</v>
      </c>
      <c r="H1884" s="7" t="s">
        <v>64</v>
      </c>
      <c r="I1884" s="7" t="s">
        <v>66</v>
      </c>
    </row>
    <row r="1885" spans="1:9" ht="14.25" customHeight="1" x14ac:dyDescent="0.3">
      <c r="A1885" s="7" t="s">
        <v>1132</v>
      </c>
      <c r="B1885" s="7">
        <v>1989</v>
      </c>
      <c r="C1885" s="7" t="s">
        <v>203</v>
      </c>
      <c r="D1885" s="7">
        <v>14</v>
      </c>
      <c r="E1885" s="7">
        <v>0</v>
      </c>
      <c r="F1885" s="7">
        <v>21984.47</v>
      </c>
      <c r="G1885" s="7" t="s">
        <v>64</v>
      </c>
      <c r="H1885" s="7" t="s">
        <v>75</v>
      </c>
      <c r="I1885" s="7" t="s">
        <v>119</v>
      </c>
    </row>
    <row r="1886" spans="1:9" ht="14.25" customHeight="1" x14ac:dyDescent="0.3">
      <c r="A1886" s="7" t="s">
        <v>1129</v>
      </c>
      <c r="B1886" s="7">
        <v>2001</v>
      </c>
      <c r="C1886" s="7" t="s">
        <v>195</v>
      </c>
      <c r="D1886" s="7">
        <v>28</v>
      </c>
      <c r="E1886" s="7">
        <v>0</v>
      </c>
      <c r="F1886" s="7">
        <v>22097.62</v>
      </c>
      <c r="G1886" s="7" t="s">
        <v>64</v>
      </c>
      <c r="H1886" s="7" t="s">
        <v>75</v>
      </c>
      <c r="I1886" s="7" t="s">
        <v>241</v>
      </c>
    </row>
    <row r="1887" spans="1:9" ht="14.25" customHeight="1" x14ac:dyDescent="0.3">
      <c r="A1887" s="7" t="s">
        <v>1127</v>
      </c>
      <c r="B1887" s="7">
        <v>1980</v>
      </c>
      <c r="C1887" s="7" t="s">
        <v>93</v>
      </c>
      <c r="D1887" s="7">
        <v>12</v>
      </c>
      <c r="E1887" s="7">
        <v>0</v>
      </c>
      <c r="F1887" s="7">
        <v>22144.03</v>
      </c>
      <c r="G1887" s="7" t="s">
        <v>62</v>
      </c>
      <c r="H1887" s="7" t="s">
        <v>62</v>
      </c>
      <c r="I1887" s="7" t="s">
        <v>241</v>
      </c>
    </row>
    <row r="1888" spans="1:9" ht="14.25" customHeight="1" x14ac:dyDescent="0.3">
      <c r="A1888" s="7" t="s">
        <v>1124</v>
      </c>
      <c r="B1888" s="7">
        <v>1965</v>
      </c>
      <c r="C1888" s="7" t="s">
        <v>195</v>
      </c>
      <c r="D1888" s="7">
        <v>24</v>
      </c>
      <c r="E1888" s="7">
        <v>1</v>
      </c>
      <c r="F1888" s="7">
        <v>22192.44</v>
      </c>
      <c r="G1888" s="7" t="s">
        <v>64</v>
      </c>
      <c r="H1888" s="7" t="s">
        <v>75</v>
      </c>
      <c r="I1888" s="7" t="s">
        <v>66</v>
      </c>
    </row>
    <row r="1889" spans="1:9" ht="14.25" customHeight="1" x14ac:dyDescent="0.3">
      <c r="A1889" s="7" t="s">
        <v>1121</v>
      </c>
      <c r="B1889" s="7">
        <v>1971</v>
      </c>
      <c r="C1889" s="7" t="s">
        <v>83</v>
      </c>
      <c r="D1889" s="7">
        <v>16</v>
      </c>
      <c r="E1889" s="7">
        <v>1</v>
      </c>
      <c r="F1889" s="7">
        <v>22218.11</v>
      </c>
      <c r="G1889" s="7" t="s">
        <v>62</v>
      </c>
      <c r="H1889" s="7" t="s">
        <v>64</v>
      </c>
      <c r="I1889" s="7" t="s">
        <v>66</v>
      </c>
    </row>
    <row r="1890" spans="1:9" ht="14.25" customHeight="1" x14ac:dyDescent="0.3">
      <c r="A1890" s="7" t="s">
        <v>1118</v>
      </c>
      <c r="B1890" s="7">
        <v>1982</v>
      </c>
      <c r="C1890" s="7" t="s">
        <v>168</v>
      </c>
      <c r="D1890" s="7">
        <v>27</v>
      </c>
      <c r="E1890" s="7">
        <v>1</v>
      </c>
      <c r="F1890" s="7">
        <v>22331.57</v>
      </c>
      <c r="G1890" s="7" t="s">
        <v>62</v>
      </c>
      <c r="H1890" s="7" t="s">
        <v>64</v>
      </c>
      <c r="I1890" s="7" t="s">
        <v>1280</v>
      </c>
    </row>
    <row r="1891" spans="1:9" ht="14.25" customHeight="1" x14ac:dyDescent="0.3">
      <c r="A1891" s="7" t="s">
        <v>1116</v>
      </c>
      <c r="B1891" s="7">
        <v>1999</v>
      </c>
      <c r="C1891" s="7" t="s">
        <v>195</v>
      </c>
      <c r="D1891" s="7">
        <v>26</v>
      </c>
      <c r="E1891" s="7">
        <v>2</v>
      </c>
      <c r="F1891" s="7">
        <v>22395.74</v>
      </c>
      <c r="G1891" s="7" t="s">
        <v>64</v>
      </c>
      <c r="H1891" s="7" t="s">
        <v>62</v>
      </c>
      <c r="I1891" s="7" t="s">
        <v>1280</v>
      </c>
    </row>
    <row r="1892" spans="1:9" ht="14.25" customHeight="1" x14ac:dyDescent="0.3">
      <c r="A1892" s="7" t="s">
        <v>1113</v>
      </c>
      <c r="B1892" s="7">
        <v>1966</v>
      </c>
      <c r="C1892" s="7" t="s">
        <v>195</v>
      </c>
      <c r="D1892" s="7">
        <v>18</v>
      </c>
      <c r="E1892" s="7">
        <v>0</v>
      </c>
      <c r="F1892" s="7">
        <v>22412.65</v>
      </c>
      <c r="G1892" s="7" t="s">
        <v>64</v>
      </c>
      <c r="H1892" s="7" t="s">
        <v>64</v>
      </c>
      <c r="I1892" s="7" t="s">
        <v>1397</v>
      </c>
    </row>
    <row r="1893" spans="1:9" ht="14.25" customHeight="1" x14ac:dyDescent="0.3">
      <c r="A1893" s="7" t="s">
        <v>1111</v>
      </c>
      <c r="B1893" s="7">
        <v>1983</v>
      </c>
      <c r="C1893" s="7" t="s">
        <v>168</v>
      </c>
      <c r="D1893" s="7">
        <v>21</v>
      </c>
      <c r="E1893" s="7">
        <v>1</v>
      </c>
      <c r="F1893" s="7">
        <v>22462.04</v>
      </c>
      <c r="G1893" s="7" t="s">
        <v>64</v>
      </c>
      <c r="H1893" s="7" t="s">
        <v>75</v>
      </c>
      <c r="I1893" s="7" t="s">
        <v>972</v>
      </c>
    </row>
    <row r="1894" spans="1:9" ht="14.25" customHeight="1" x14ac:dyDescent="0.3">
      <c r="A1894" s="7" t="s">
        <v>1107</v>
      </c>
      <c r="B1894" s="7">
        <v>1979</v>
      </c>
      <c r="C1894" s="7" t="s">
        <v>72</v>
      </c>
      <c r="D1894" s="7">
        <v>14</v>
      </c>
      <c r="E1894" s="7">
        <v>2</v>
      </c>
      <c r="F1894" s="7">
        <v>22478.6</v>
      </c>
      <c r="G1894" s="7" t="s">
        <v>64</v>
      </c>
      <c r="H1894" s="7" t="s">
        <v>62</v>
      </c>
      <c r="I1894" s="7" t="s">
        <v>241</v>
      </c>
    </row>
    <row r="1895" spans="1:9" ht="14.25" customHeight="1" x14ac:dyDescent="0.3">
      <c r="A1895" s="7" t="s">
        <v>1105</v>
      </c>
      <c r="B1895" s="7">
        <v>2003</v>
      </c>
      <c r="C1895" s="7" t="s">
        <v>59</v>
      </c>
      <c r="D1895" s="7">
        <v>25</v>
      </c>
      <c r="E1895" s="7">
        <v>2</v>
      </c>
      <c r="F1895" s="7">
        <v>22493.66</v>
      </c>
      <c r="G1895" s="7" t="s">
        <v>62</v>
      </c>
      <c r="H1895" s="7" t="s">
        <v>75</v>
      </c>
      <c r="I1895" s="7" t="s">
        <v>119</v>
      </c>
    </row>
    <row r="1896" spans="1:9" ht="14.25" customHeight="1" x14ac:dyDescent="0.3">
      <c r="A1896" s="7" t="s">
        <v>1102</v>
      </c>
      <c r="B1896" s="7">
        <v>1970</v>
      </c>
      <c r="C1896" s="7" t="s">
        <v>72</v>
      </c>
      <c r="D1896" s="7">
        <v>9</v>
      </c>
      <c r="E1896" s="7">
        <v>0</v>
      </c>
      <c r="F1896" s="7">
        <v>23045.57</v>
      </c>
      <c r="G1896" s="7" t="s">
        <v>62</v>
      </c>
      <c r="H1896" s="7" t="s">
        <v>62</v>
      </c>
      <c r="I1896" s="7" t="s">
        <v>1280</v>
      </c>
    </row>
    <row r="1897" spans="1:9" ht="14.25" customHeight="1" x14ac:dyDescent="0.3">
      <c r="A1897" s="7" t="s">
        <v>1099</v>
      </c>
      <c r="B1897" s="7">
        <v>1975</v>
      </c>
      <c r="C1897" s="7" t="s">
        <v>93</v>
      </c>
      <c r="D1897" s="7">
        <v>9</v>
      </c>
      <c r="E1897" s="7">
        <v>0</v>
      </c>
      <c r="F1897" s="7">
        <v>23065.42</v>
      </c>
      <c r="G1897" s="7" t="s">
        <v>62</v>
      </c>
      <c r="H1897" s="7" t="s">
        <v>62</v>
      </c>
      <c r="I1897" s="7" t="s">
        <v>66</v>
      </c>
    </row>
    <row r="1898" spans="1:9" ht="14.25" customHeight="1" x14ac:dyDescent="0.3">
      <c r="A1898" s="7" t="s">
        <v>1097</v>
      </c>
      <c r="B1898" s="7">
        <v>2003</v>
      </c>
      <c r="C1898" s="7" t="s">
        <v>168</v>
      </c>
      <c r="D1898" s="7">
        <v>14</v>
      </c>
      <c r="E1898" s="7">
        <v>0</v>
      </c>
      <c r="F1898" s="7">
        <v>23082.959999999999</v>
      </c>
      <c r="G1898" s="7" t="s">
        <v>62</v>
      </c>
      <c r="H1898" s="7" t="s">
        <v>62</v>
      </c>
      <c r="I1898" s="7" t="s">
        <v>241</v>
      </c>
    </row>
    <row r="1899" spans="1:9" ht="14.25" customHeight="1" x14ac:dyDescent="0.3">
      <c r="A1899" s="7" t="s">
        <v>1094</v>
      </c>
      <c r="B1899" s="7">
        <v>1997</v>
      </c>
      <c r="C1899" s="7" t="s">
        <v>195</v>
      </c>
      <c r="D1899" s="7">
        <v>7</v>
      </c>
      <c r="E1899" s="7">
        <v>2</v>
      </c>
      <c r="F1899" s="7">
        <v>23241.47</v>
      </c>
      <c r="G1899" s="7" t="s">
        <v>62</v>
      </c>
      <c r="H1899" s="7" t="s">
        <v>64</v>
      </c>
      <c r="I1899" s="7" t="s">
        <v>985</v>
      </c>
    </row>
    <row r="1900" spans="1:9" ht="14.25" customHeight="1" x14ac:dyDescent="0.3">
      <c r="A1900" s="7" t="s">
        <v>1092</v>
      </c>
      <c r="B1900" s="7">
        <v>1969</v>
      </c>
      <c r="C1900" s="7" t="s">
        <v>72</v>
      </c>
      <c r="D1900" s="7">
        <v>14</v>
      </c>
      <c r="E1900" s="7">
        <v>1</v>
      </c>
      <c r="F1900" s="7">
        <v>23244.79</v>
      </c>
      <c r="G1900" s="7" t="s">
        <v>62</v>
      </c>
      <c r="H1900" s="7" t="s">
        <v>64</v>
      </c>
      <c r="I1900" s="7" t="s">
        <v>66</v>
      </c>
    </row>
    <row r="1901" spans="1:9" ht="14.25" customHeight="1" x14ac:dyDescent="0.3">
      <c r="A1901" s="7" t="s">
        <v>1089</v>
      </c>
      <c r="B1901" s="7">
        <v>1994</v>
      </c>
      <c r="C1901" s="7" t="s">
        <v>203</v>
      </c>
      <c r="D1901" s="7">
        <v>3</v>
      </c>
      <c r="E1901" s="7">
        <v>1</v>
      </c>
      <c r="F1901" s="7">
        <v>23288.93</v>
      </c>
      <c r="G1901" s="7" t="s">
        <v>62</v>
      </c>
      <c r="H1901" s="7" t="s">
        <v>64</v>
      </c>
      <c r="I1901" s="7" t="s">
        <v>1280</v>
      </c>
    </row>
    <row r="1902" spans="1:9" ht="14.25" customHeight="1" x14ac:dyDescent="0.3">
      <c r="A1902" s="7" t="s">
        <v>1086</v>
      </c>
      <c r="B1902" s="7">
        <v>1973</v>
      </c>
      <c r="C1902" s="7" t="s">
        <v>203</v>
      </c>
      <c r="D1902" s="7">
        <v>22</v>
      </c>
      <c r="E1902" s="7">
        <v>2</v>
      </c>
      <c r="F1902" s="7">
        <v>23306.55</v>
      </c>
      <c r="G1902" s="7" t="s">
        <v>62</v>
      </c>
      <c r="H1902" s="7" t="s">
        <v>62</v>
      </c>
      <c r="I1902" s="7" t="s">
        <v>241</v>
      </c>
    </row>
    <row r="1903" spans="1:9" ht="14.25" customHeight="1" x14ac:dyDescent="0.3">
      <c r="A1903" s="7" t="s">
        <v>1084</v>
      </c>
      <c r="B1903" s="7">
        <v>1975</v>
      </c>
      <c r="C1903" s="7" t="s">
        <v>72</v>
      </c>
      <c r="D1903" s="7">
        <v>13</v>
      </c>
      <c r="E1903" s="7">
        <v>1</v>
      </c>
      <c r="F1903" s="7">
        <v>23401.31</v>
      </c>
      <c r="G1903" s="7" t="s">
        <v>62</v>
      </c>
      <c r="H1903" s="7" t="s">
        <v>64</v>
      </c>
      <c r="I1903" s="7" t="s">
        <v>1280</v>
      </c>
    </row>
    <row r="1904" spans="1:9" ht="14.25" customHeight="1" x14ac:dyDescent="0.3">
      <c r="A1904" s="7" t="s">
        <v>1081</v>
      </c>
      <c r="B1904" s="7">
        <v>1983</v>
      </c>
      <c r="C1904" s="7" t="s">
        <v>195</v>
      </c>
      <c r="D1904" s="7">
        <v>26</v>
      </c>
      <c r="E1904" s="7">
        <v>2</v>
      </c>
      <c r="F1904" s="7">
        <v>23563.02</v>
      </c>
      <c r="G1904" s="7" t="s">
        <v>62</v>
      </c>
      <c r="H1904" s="7" t="s">
        <v>62</v>
      </c>
      <c r="I1904" s="7" t="s">
        <v>66</v>
      </c>
    </row>
    <row r="1905" spans="1:9" ht="14.25" customHeight="1" x14ac:dyDescent="0.3">
      <c r="A1905" s="7" t="s">
        <v>1079</v>
      </c>
      <c r="B1905" s="7">
        <v>1974</v>
      </c>
      <c r="C1905" s="7" t="s">
        <v>83</v>
      </c>
      <c r="D1905" s="7">
        <v>2</v>
      </c>
      <c r="E1905" s="7">
        <v>1</v>
      </c>
      <c r="F1905" s="7">
        <v>23568.27</v>
      </c>
      <c r="G1905" s="7" t="s">
        <v>62</v>
      </c>
      <c r="H1905" s="7" t="s">
        <v>62</v>
      </c>
      <c r="I1905" s="7" t="s">
        <v>241</v>
      </c>
    </row>
    <row r="1906" spans="1:9" ht="14.25" customHeight="1" x14ac:dyDescent="0.3">
      <c r="A1906" s="7" t="s">
        <v>1076</v>
      </c>
      <c r="B1906" s="7">
        <v>1973</v>
      </c>
      <c r="C1906" s="7" t="s">
        <v>83</v>
      </c>
      <c r="D1906" s="7">
        <v>27</v>
      </c>
      <c r="E1906" s="7">
        <v>2</v>
      </c>
      <c r="F1906" s="7">
        <v>23807.24</v>
      </c>
      <c r="G1906" s="7" t="s">
        <v>62</v>
      </c>
      <c r="H1906" s="7" t="s">
        <v>64</v>
      </c>
      <c r="I1906" s="7" t="s">
        <v>119</v>
      </c>
    </row>
    <row r="1907" spans="1:9" ht="14.25" customHeight="1" x14ac:dyDescent="0.3">
      <c r="A1907" s="7" t="s">
        <v>1074</v>
      </c>
      <c r="B1907" s="7">
        <v>1970</v>
      </c>
      <c r="C1907" s="7" t="s">
        <v>195</v>
      </c>
      <c r="D1907" s="7">
        <v>8</v>
      </c>
      <c r="E1907" s="7">
        <v>1</v>
      </c>
      <c r="F1907" s="7">
        <v>23887.66</v>
      </c>
      <c r="G1907" s="7" t="s">
        <v>62</v>
      </c>
      <c r="H1907" s="7" t="s">
        <v>64</v>
      </c>
      <c r="I1907" s="7" t="s">
        <v>119</v>
      </c>
    </row>
    <row r="1908" spans="1:9" ht="14.25" customHeight="1" x14ac:dyDescent="0.3">
      <c r="A1908" s="7" t="s">
        <v>1071</v>
      </c>
      <c r="B1908" s="7">
        <v>1971</v>
      </c>
      <c r="C1908" s="7" t="s">
        <v>59</v>
      </c>
      <c r="D1908" s="7">
        <v>10</v>
      </c>
      <c r="E1908" s="7">
        <v>2</v>
      </c>
      <c r="F1908" s="7">
        <v>23967.38</v>
      </c>
      <c r="G1908" s="7" t="s">
        <v>62</v>
      </c>
      <c r="H1908" s="7" t="s">
        <v>62</v>
      </c>
      <c r="I1908" s="7" t="s">
        <v>119</v>
      </c>
    </row>
    <row r="1909" spans="1:9" ht="14.25" customHeight="1" x14ac:dyDescent="0.3">
      <c r="A1909" s="7" t="s">
        <v>1068</v>
      </c>
      <c r="B1909" s="7">
        <v>2003</v>
      </c>
      <c r="C1909" s="7" t="s">
        <v>168</v>
      </c>
      <c r="D1909" s="7">
        <v>30</v>
      </c>
      <c r="E1909" s="7">
        <v>2</v>
      </c>
      <c r="F1909" s="7">
        <v>24059.68</v>
      </c>
      <c r="G1909" s="7" t="s">
        <v>62</v>
      </c>
      <c r="H1909" s="7" t="s">
        <v>62</v>
      </c>
      <c r="I1909" s="7" t="s">
        <v>119</v>
      </c>
    </row>
    <row r="1910" spans="1:9" ht="14.25" customHeight="1" x14ac:dyDescent="0.3">
      <c r="A1910" s="7" t="s">
        <v>1066</v>
      </c>
      <c r="B1910" s="7">
        <v>1973</v>
      </c>
      <c r="C1910" s="7" t="s">
        <v>83</v>
      </c>
      <c r="D1910" s="7">
        <v>13</v>
      </c>
      <c r="E1910" s="7">
        <v>3</v>
      </c>
      <c r="F1910" s="7">
        <v>24106.91</v>
      </c>
      <c r="G1910" s="7" t="s">
        <v>62</v>
      </c>
      <c r="H1910" s="7" t="s">
        <v>62</v>
      </c>
      <c r="I1910" s="7" t="s">
        <v>1280</v>
      </c>
    </row>
    <row r="1911" spans="1:9" ht="14.25" customHeight="1" x14ac:dyDescent="0.3">
      <c r="A1911" s="7" t="s">
        <v>1063</v>
      </c>
      <c r="B1911" s="7">
        <v>1974</v>
      </c>
      <c r="C1911" s="7" t="s">
        <v>93</v>
      </c>
      <c r="D1911" s="7">
        <v>10</v>
      </c>
      <c r="E1911" s="7">
        <v>3</v>
      </c>
      <c r="F1911" s="7">
        <v>24180.93</v>
      </c>
      <c r="G1911" s="7" t="s">
        <v>62</v>
      </c>
      <c r="H1911" s="7" t="s">
        <v>75</v>
      </c>
      <c r="I1911" s="7" t="s">
        <v>66</v>
      </c>
    </row>
    <row r="1912" spans="1:9" ht="14.25" customHeight="1" x14ac:dyDescent="0.3">
      <c r="A1912" s="7" t="s">
        <v>1061</v>
      </c>
      <c r="B1912" s="7">
        <v>1964</v>
      </c>
      <c r="C1912" s="7" t="s">
        <v>168</v>
      </c>
      <c r="D1912" s="7">
        <v>16</v>
      </c>
      <c r="E1912" s="7">
        <v>0</v>
      </c>
      <c r="F1912" s="7">
        <v>24227.34</v>
      </c>
      <c r="G1912" s="7" t="s">
        <v>62</v>
      </c>
      <c r="H1912" s="7" t="s">
        <v>75</v>
      </c>
      <c r="I1912" s="7" t="s">
        <v>66</v>
      </c>
    </row>
    <row r="1913" spans="1:9" ht="14.25" customHeight="1" x14ac:dyDescent="0.3">
      <c r="A1913" s="7" t="s">
        <v>1058</v>
      </c>
      <c r="B1913" s="7">
        <v>2004</v>
      </c>
      <c r="C1913" s="7" t="s">
        <v>195</v>
      </c>
      <c r="D1913" s="7">
        <v>3</v>
      </c>
      <c r="E1913" s="7">
        <v>0</v>
      </c>
      <c r="F1913" s="7">
        <v>24294.02</v>
      </c>
      <c r="G1913" s="7" t="s">
        <v>62</v>
      </c>
      <c r="H1913" s="7" t="s">
        <v>75</v>
      </c>
      <c r="I1913" s="7" t="s">
        <v>241</v>
      </c>
    </row>
    <row r="1914" spans="1:9" ht="14.25" customHeight="1" x14ac:dyDescent="0.3">
      <c r="A1914" s="7" t="s">
        <v>1056</v>
      </c>
      <c r="B1914" s="7">
        <v>1999</v>
      </c>
      <c r="C1914" s="7" t="s">
        <v>203</v>
      </c>
      <c r="D1914" s="7">
        <v>7</v>
      </c>
      <c r="E1914" s="7">
        <v>0</v>
      </c>
      <c r="F1914" s="7">
        <v>24387.74</v>
      </c>
      <c r="G1914" s="7" t="s">
        <v>62</v>
      </c>
      <c r="H1914" s="7" t="s">
        <v>75</v>
      </c>
      <c r="I1914" s="7" t="s">
        <v>241</v>
      </c>
    </row>
    <row r="1915" spans="1:9" ht="14.25" customHeight="1" x14ac:dyDescent="0.3">
      <c r="A1915" s="7" t="s">
        <v>1053</v>
      </c>
      <c r="B1915" s="7">
        <v>1970</v>
      </c>
      <c r="C1915" s="7" t="s">
        <v>72</v>
      </c>
      <c r="D1915" s="7">
        <v>30</v>
      </c>
      <c r="E1915" s="7">
        <v>0</v>
      </c>
      <c r="F1915" s="7">
        <v>24393.62</v>
      </c>
      <c r="G1915" s="7" t="s">
        <v>62</v>
      </c>
      <c r="H1915" s="7" t="s">
        <v>64</v>
      </c>
      <c r="I1915" s="7" t="s">
        <v>119</v>
      </c>
    </row>
    <row r="1916" spans="1:9" ht="14.25" customHeight="1" x14ac:dyDescent="0.3">
      <c r="A1916" s="7" t="s">
        <v>1050</v>
      </c>
      <c r="B1916" s="7">
        <v>1968</v>
      </c>
      <c r="C1916" s="7" t="s">
        <v>59</v>
      </c>
      <c r="D1916" s="7">
        <v>6</v>
      </c>
      <c r="E1916" s="7">
        <v>0</v>
      </c>
      <c r="F1916" s="7">
        <v>24476.48</v>
      </c>
      <c r="G1916" s="7" t="s">
        <v>62</v>
      </c>
      <c r="H1916" s="7" t="s">
        <v>62</v>
      </c>
      <c r="I1916" s="7" t="s">
        <v>119</v>
      </c>
    </row>
    <row r="1917" spans="1:9" ht="14.25" customHeight="1" x14ac:dyDescent="0.3">
      <c r="A1917" s="7" t="s">
        <v>1047</v>
      </c>
      <c r="B1917" s="7">
        <v>1961</v>
      </c>
      <c r="C1917" s="7" t="s">
        <v>203</v>
      </c>
      <c r="D1917" s="7">
        <v>21</v>
      </c>
      <c r="E1917" s="7">
        <v>0</v>
      </c>
      <c r="F1917" s="7">
        <v>24513.09</v>
      </c>
      <c r="G1917" s="7" t="s">
        <v>62</v>
      </c>
      <c r="H1917" s="7" t="s">
        <v>62</v>
      </c>
      <c r="I1917" s="7" t="s">
        <v>66</v>
      </c>
    </row>
    <row r="1918" spans="1:9" ht="14.25" customHeight="1" x14ac:dyDescent="0.3">
      <c r="A1918" s="7" t="s">
        <v>1044</v>
      </c>
      <c r="B1918" s="7">
        <v>1972</v>
      </c>
      <c r="C1918" s="7" t="s">
        <v>93</v>
      </c>
      <c r="D1918" s="7">
        <v>14</v>
      </c>
      <c r="E1918" s="7">
        <v>1</v>
      </c>
      <c r="F1918" s="7">
        <v>24520.26</v>
      </c>
      <c r="G1918" s="7" t="s">
        <v>62</v>
      </c>
      <c r="H1918" s="7" t="s">
        <v>64</v>
      </c>
      <c r="I1918" s="7" t="s">
        <v>241</v>
      </c>
    </row>
    <row r="1919" spans="1:9" ht="14.25" customHeight="1" x14ac:dyDescent="0.3">
      <c r="A1919" s="7" t="s">
        <v>1042</v>
      </c>
      <c r="B1919" s="7">
        <v>1975</v>
      </c>
      <c r="C1919" s="7" t="s">
        <v>83</v>
      </c>
      <c r="D1919" s="7">
        <v>13</v>
      </c>
      <c r="E1919" s="7">
        <v>2</v>
      </c>
      <c r="F1919" s="7">
        <v>24535.7</v>
      </c>
      <c r="G1919" s="7" t="s">
        <v>62</v>
      </c>
      <c r="H1919" s="7" t="s">
        <v>62</v>
      </c>
      <c r="I1919" s="7" t="s">
        <v>119</v>
      </c>
    </row>
    <row r="1920" spans="1:9" ht="14.25" customHeight="1" x14ac:dyDescent="0.3">
      <c r="A1920" s="7" t="s">
        <v>1040</v>
      </c>
      <c r="B1920" s="7">
        <v>1976</v>
      </c>
      <c r="C1920" s="7" t="s">
        <v>203</v>
      </c>
      <c r="D1920" s="7">
        <v>12</v>
      </c>
      <c r="E1920" s="7">
        <v>0</v>
      </c>
      <c r="F1920" s="7">
        <v>24603.05</v>
      </c>
      <c r="G1920" s="7" t="s">
        <v>62</v>
      </c>
      <c r="H1920" s="7" t="s">
        <v>62</v>
      </c>
      <c r="I1920" s="7" t="s">
        <v>241</v>
      </c>
    </row>
    <row r="1921" spans="1:9" ht="14.25" customHeight="1" x14ac:dyDescent="0.3">
      <c r="A1921" s="7" t="s">
        <v>1037</v>
      </c>
      <c r="B1921" s="7">
        <v>1970</v>
      </c>
      <c r="C1921" s="7" t="s">
        <v>83</v>
      </c>
      <c r="D1921" s="7">
        <v>12</v>
      </c>
      <c r="E1921" s="7">
        <v>2</v>
      </c>
      <c r="F1921" s="7">
        <v>24667.42</v>
      </c>
      <c r="G1921" s="7" t="s">
        <v>62</v>
      </c>
      <c r="H1921" s="7" t="s">
        <v>64</v>
      </c>
      <c r="I1921" s="7" t="s">
        <v>66</v>
      </c>
    </row>
    <row r="1922" spans="1:9" ht="14.25" customHeight="1" x14ac:dyDescent="0.3">
      <c r="A1922" s="7" t="s">
        <v>1035</v>
      </c>
      <c r="B1922" s="7">
        <v>1996</v>
      </c>
      <c r="C1922" s="7" t="s">
        <v>195</v>
      </c>
      <c r="D1922" s="7">
        <v>28</v>
      </c>
      <c r="E1922" s="7">
        <v>4</v>
      </c>
      <c r="F1922" s="7">
        <v>24671.66</v>
      </c>
      <c r="G1922" s="7" t="s">
        <v>62</v>
      </c>
      <c r="H1922" s="7" t="s">
        <v>75</v>
      </c>
      <c r="I1922" s="7" t="s">
        <v>1280</v>
      </c>
    </row>
    <row r="1923" spans="1:9" ht="14.25" customHeight="1" x14ac:dyDescent="0.3">
      <c r="A1923" s="7" t="s">
        <v>1032</v>
      </c>
      <c r="B1923" s="7">
        <v>1992</v>
      </c>
      <c r="C1923" s="7" t="s">
        <v>203</v>
      </c>
      <c r="D1923" s="7">
        <v>11</v>
      </c>
      <c r="E1923" s="7">
        <v>0</v>
      </c>
      <c r="F1923" s="7">
        <v>24795.040000000001</v>
      </c>
      <c r="G1923" s="7" t="s">
        <v>62</v>
      </c>
      <c r="H1923" s="7" t="s">
        <v>64</v>
      </c>
      <c r="I1923" s="7" t="s">
        <v>241</v>
      </c>
    </row>
    <row r="1924" spans="1:9" ht="14.25" customHeight="1" x14ac:dyDescent="0.3">
      <c r="A1924" s="7" t="s">
        <v>1030</v>
      </c>
      <c r="B1924" s="7">
        <v>1994</v>
      </c>
      <c r="C1924" s="7" t="s">
        <v>93</v>
      </c>
      <c r="D1924" s="7">
        <v>9</v>
      </c>
      <c r="E1924" s="7">
        <v>0</v>
      </c>
      <c r="F1924" s="7">
        <v>24817.25</v>
      </c>
      <c r="G1924" s="7" t="s">
        <v>62</v>
      </c>
      <c r="H1924" s="7" t="s">
        <v>62</v>
      </c>
      <c r="I1924" s="7" t="s">
        <v>241</v>
      </c>
    </row>
    <row r="1925" spans="1:9" ht="14.25" customHeight="1" x14ac:dyDescent="0.3">
      <c r="A1925" s="7" t="s">
        <v>1027</v>
      </c>
      <c r="B1925" s="7">
        <v>1995</v>
      </c>
      <c r="C1925" s="7" t="s">
        <v>83</v>
      </c>
      <c r="D1925" s="7">
        <v>10</v>
      </c>
      <c r="E1925" s="7">
        <v>0</v>
      </c>
      <c r="F1925" s="7">
        <v>24863.25</v>
      </c>
      <c r="G1925" s="7" t="s">
        <v>62</v>
      </c>
      <c r="H1925" s="7" t="s">
        <v>64</v>
      </c>
      <c r="I1925" s="7" t="s">
        <v>241</v>
      </c>
    </row>
    <row r="1926" spans="1:9" ht="14.25" customHeight="1" x14ac:dyDescent="0.3">
      <c r="A1926" s="7" t="s">
        <v>1024</v>
      </c>
      <c r="B1926" s="7">
        <v>1970</v>
      </c>
      <c r="C1926" s="7" t="s">
        <v>72</v>
      </c>
      <c r="D1926" s="7">
        <v>26</v>
      </c>
      <c r="E1926" s="7">
        <v>3</v>
      </c>
      <c r="F1926" s="7">
        <v>24869.84</v>
      </c>
      <c r="G1926" s="7" t="s">
        <v>62</v>
      </c>
      <c r="H1926" s="7" t="s">
        <v>62</v>
      </c>
      <c r="I1926" s="7" t="s">
        <v>979</v>
      </c>
    </row>
    <row r="1927" spans="1:9" ht="14.25" customHeight="1" x14ac:dyDescent="0.3">
      <c r="A1927" s="7" t="s">
        <v>1021</v>
      </c>
      <c r="B1927" s="7">
        <v>1969</v>
      </c>
      <c r="C1927" s="7" t="s">
        <v>59</v>
      </c>
      <c r="D1927" s="7">
        <v>23</v>
      </c>
      <c r="E1927" s="7">
        <v>3</v>
      </c>
      <c r="F1927" s="7">
        <v>24873.38</v>
      </c>
      <c r="G1927" s="7" t="s">
        <v>62</v>
      </c>
      <c r="H1927" s="7" t="s">
        <v>75</v>
      </c>
      <c r="I1927" s="7" t="s">
        <v>1280</v>
      </c>
    </row>
    <row r="1928" spans="1:9" ht="14.25" customHeight="1" x14ac:dyDescent="0.3">
      <c r="A1928" s="7" t="s">
        <v>1019</v>
      </c>
      <c r="B1928" s="7">
        <v>1987</v>
      </c>
      <c r="C1928" s="7" t="s">
        <v>83</v>
      </c>
      <c r="D1928" s="7">
        <v>14</v>
      </c>
      <c r="E1928" s="7">
        <v>2</v>
      </c>
      <c r="F1928" s="7">
        <v>24915.05</v>
      </c>
      <c r="G1928" s="7" t="s">
        <v>62</v>
      </c>
      <c r="H1928" s="7" t="s">
        <v>75</v>
      </c>
      <c r="I1928" s="7" t="s">
        <v>1280</v>
      </c>
    </row>
    <row r="1929" spans="1:9" ht="14.25" customHeight="1" x14ac:dyDescent="0.3">
      <c r="A1929" s="7" t="s">
        <v>1016</v>
      </c>
      <c r="B1929" s="7">
        <v>1975</v>
      </c>
      <c r="C1929" s="7" t="s">
        <v>72</v>
      </c>
      <c r="D1929" s="7">
        <v>14</v>
      </c>
      <c r="E1929" s="7">
        <v>3</v>
      </c>
      <c r="F1929" s="7">
        <v>24915.22</v>
      </c>
      <c r="G1929" s="7" t="s">
        <v>62</v>
      </c>
      <c r="H1929" s="7" t="s">
        <v>64</v>
      </c>
      <c r="I1929" s="7" t="s">
        <v>119</v>
      </c>
    </row>
    <row r="1930" spans="1:9" ht="14.25" customHeight="1" x14ac:dyDescent="0.3">
      <c r="A1930" s="7" t="s">
        <v>1014</v>
      </c>
      <c r="B1930" s="7">
        <v>1995</v>
      </c>
      <c r="C1930" s="7" t="s">
        <v>168</v>
      </c>
      <c r="D1930" s="7">
        <v>4</v>
      </c>
      <c r="E1930" s="7">
        <v>0</v>
      </c>
      <c r="F1930" s="7">
        <v>25075.97</v>
      </c>
      <c r="G1930" s="7" t="s">
        <v>62</v>
      </c>
      <c r="H1930" s="7" t="s">
        <v>62</v>
      </c>
      <c r="I1930" s="7" t="s">
        <v>241</v>
      </c>
    </row>
    <row r="1931" spans="1:9" ht="14.25" customHeight="1" x14ac:dyDescent="0.3">
      <c r="A1931" s="7" t="s">
        <v>1011</v>
      </c>
      <c r="B1931" s="7">
        <v>1998</v>
      </c>
      <c r="C1931" s="7" t="s">
        <v>83</v>
      </c>
      <c r="D1931" s="7">
        <v>14</v>
      </c>
      <c r="E1931" s="7">
        <v>0</v>
      </c>
      <c r="F1931" s="7">
        <v>25081.77</v>
      </c>
      <c r="G1931" s="7" t="s">
        <v>62</v>
      </c>
      <c r="H1931" s="7" t="s">
        <v>62</v>
      </c>
      <c r="I1931" s="7" t="s">
        <v>66</v>
      </c>
    </row>
    <row r="1932" spans="1:9" ht="14.25" customHeight="1" x14ac:dyDescent="0.3">
      <c r="A1932" s="7" t="s">
        <v>1009</v>
      </c>
      <c r="B1932" s="7">
        <v>1998</v>
      </c>
      <c r="C1932" s="7" t="s">
        <v>72</v>
      </c>
      <c r="D1932" s="7">
        <v>24</v>
      </c>
      <c r="E1932" s="7">
        <v>0</v>
      </c>
      <c r="F1932" s="7">
        <v>25127.22</v>
      </c>
      <c r="G1932" s="7" t="s">
        <v>62</v>
      </c>
      <c r="H1932" s="7" t="s">
        <v>64</v>
      </c>
      <c r="I1932" s="7" t="s">
        <v>241</v>
      </c>
    </row>
    <row r="1933" spans="1:9" ht="14.25" customHeight="1" x14ac:dyDescent="0.3">
      <c r="A1933" s="7" t="s">
        <v>1006</v>
      </c>
      <c r="B1933" s="7">
        <v>1975</v>
      </c>
      <c r="C1933" s="7" t="s">
        <v>168</v>
      </c>
      <c r="D1933" s="7">
        <v>14</v>
      </c>
      <c r="E1933" s="7">
        <v>3</v>
      </c>
      <c r="F1933" s="7">
        <v>25309.49</v>
      </c>
      <c r="G1933" s="7" t="s">
        <v>62</v>
      </c>
      <c r="H1933" s="7" t="s">
        <v>75</v>
      </c>
      <c r="I1933" s="7" t="s">
        <v>241</v>
      </c>
    </row>
    <row r="1934" spans="1:9" ht="14.25" customHeight="1" x14ac:dyDescent="0.3">
      <c r="A1934" s="7" t="s">
        <v>1003</v>
      </c>
      <c r="B1934" s="7">
        <v>1972</v>
      </c>
      <c r="C1934" s="7" t="s">
        <v>93</v>
      </c>
      <c r="D1934" s="7">
        <v>26</v>
      </c>
      <c r="E1934" s="7">
        <v>2</v>
      </c>
      <c r="F1934" s="7">
        <v>25333.33</v>
      </c>
      <c r="G1934" s="7" t="s">
        <v>62</v>
      </c>
      <c r="H1934" s="7" t="s">
        <v>62</v>
      </c>
      <c r="I1934" s="7" t="s">
        <v>1841</v>
      </c>
    </row>
    <row r="1935" spans="1:9" ht="14.25" customHeight="1" x14ac:dyDescent="0.3">
      <c r="A1935" s="7" t="s">
        <v>1001</v>
      </c>
      <c r="B1935" s="7">
        <v>1968</v>
      </c>
      <c r="C1935" s="7" t="s">
        <v>195</v>
      </c>
      <c r="D1935" s="7">
        <v>22</v>
      </c>
      <c r="E1935" s="7">
        <v>3</v>
      </c>
      <c r="F1935" s="7">
        <v>25382.3</v>
      </c>
      <c r="G1935" s="7" t="s">
        <v>62</v>
      </c>
      <c r="H1935" s="7" t="s">
        <v>62</v>
      </c>
      <c r="I1935" s="7" t="s">
        <v>241</v>
      </c>
    </row>
    <row r="1936" spans="1:9" ht="14.25" customHeight="1" x14ac:dyDescent="0.3">
      <c r="A1936" s="7" t="s">
        <v>998</v>
      </c>
      <c r="B1936" s="7">
        <v>1968</v>
      </c>
      <c r="C1936" s="7" t="s">
        <v>168</v>
      </c>
      <c r="D1936" s="7">
        <v>11</v>
      </c>
      <c r="E1936" s="7">
        <v>1</v>
      </c>
      <c r="F1936" s="7">
        <v>25517.11</v>
      </c>
      <c r="G1936" s="7" t="s">
        <v>62</v>
      </c>
      <c r="H1936" s="7" t="s">
        <v>64</v>
      </c>
      <c r="I1936" s="7" t="s">
        <v>1841</v>
      </c>
    </row>
    <row r="1937" spans="1:9" ht="14.25" customHeight="1" x14ac:dyDescent="0.3">
      <c r="A1937" s="7" t="s">
        <v>996</v>
      </c>
      <c r="B1937" s="7">
        <v>2001</v>
      </c>
      <c r="C1937" s="7" t="s">
        <v>195</v>
      </c>
      <c r="D1937" s="7">
        <v>2</v>
      </c>
      <c r="E1937" s="7">
        <v>0</v>
      </c>
      <c r="F1937" s="7">
        <v>25648.98</v>
      </c>
      <c r="G1937" s="7" t="s">
        <v>62</v>
      </c>
      <c r="H1937" s="7" t="s">
        <v>75</v>
      </c>
      <c r="I1937" s="7" t="s">
        <v>241</v>
      </c>
    </row>
    <row r="1938" spans="1:9" ht="14.25" customHeight="1" x14ac:dyDescent="0.3">
      <c r="A1938" s="7" t="s">
        <v>992</v>
      </c>
      <c r="B1938" s="7">
        <v>1972</v>
      </c>
      <c r="C1938" s="7" t="s">
        <v>59</v>
      </c>
      <c r="D1938" s="7">
        <v>17</v>
      </c>
      <c r="E1938" s="7">
        <v>0</v>
      </c>
      <c r="F1938" s="7">
        <v>25656.58</v>
      </c>
      <c r="G1938" s="7" t="s">
        <v>62</v>
      </c>
      <c r="H1938" s="7" t="s">
        <v>64</v>
      </c>
      <c r="I1938" s="7" t="s">
        <v>1280</v>
      </c>
    </row>
    <row r="1939" spans="1:9" ht="14.25" customHeight="1" x14ac:dyDescent="0.3">
      <c r="A1939" s="7" t="s">
        <v>990</v>
      </c>
      <c r="B1939" s="7">
        <v>1963</v>
      </c>
      <c r="C1939" s="7" t="s">
        <v>195</v>
      </c>
      <c r="D1939" s="7">
        <v>21</v>
      </c>
      <c r="E1939" s="7">
        <v>0</v>
      </c>
      <c r="F1939" s="7">
        <v>25678.78</v>
      </c>
      <c r="G1939" s="7" t="s">
        <v>62</v>
      </c>
      <c r="H1939" s="7" t="s">
        <v>64</v>
      </c>
      <c r="I1939" s="7" t="s">
        <v>119</v>
      </c>
    </row>
    <row r="1940" spans="1:9" ht="14.25" customHeight="1" x14ac:dyDescent="0.3">
      <c r="A1940" s="7" t="s">
        <v>987</v>
      </c>
      <c r="B1940" s="7">
        <v>1970</v>
      </c>
      <c r="C1940" s="7" t="s">
        <v>168</v>
      </c>
      <c r="D1940" s="7">
        <v>3</v>
      </c>
      <c r="E1940" s="7">
        <v>3</v>
      </c>
      <c r="F1940" s="7">
        <v>25992.82</v>
      </c>
      <c r="G1940" s="7" t="s">
        <v>62</v>
      </c>
      <c r="H1940" s="7" t="s">
        <v>62</v>
      </c>
      <c r="I1940" s="7" t="s">
        <v>66</v>
      </c>
    </row>
    <row r="1941" spans="1:9" ht="14.25" customHeight="1" x14ac:dyDescent="0.3">
      <c r="A1941" s="7" t="s">
        <v>983</v>
      </c>
      <c r="B1941" s="7">
        <v>2001</v>
      </c>
      <c r="C1941" s="7" t="s">
        <v>83</v>
      </c>
      <c r="D1941" s="7">
        <v>5</v>
      </c>
      <c r="E1941" s="7">
        <v>2</v>
      </c>
      <c r="F1941" s="7">
        <v>26018.95</v>
      </c>
      <c r="G1941" s="7" t="s">
        <v>62</v>
      </c>
      <c r="H1941" s="7" t="s">
        <v>62</v>
      </c>
      <c r="I1941" s="7" t="s">
        <v>119</v>
      </c>
    </row>
    <row r="1942" spans="1:9" ht="14.25" customHeight="1" x14ac:dyDescent="0.3">
      <c r="A1942" s="7" t="s">
        <v>980</v>
      </c>
      <c r="B1942" s="7">
        <v>2000</v>
      </c>
      <c r="C1942" s="7" t="s">
        <v>168</v>
      </c>
      <c r="D1942" s="7">
        <v>26</v>
      </c>
      <c r="E1942" s="7">
        <v>0</v>
      </c>
      <c r="F1942" s="7">
        <v>26026.97</v>
      </c>
      <c r="G1942" s="7" t="s">
        <v>62</v>
      </c>
      <c r="H1942" s="7" t="s">
        <v>64</v>
      </c>
      <c r="I1942" s="7" t="s">
        <v>241</v>
      </c>
    </row>
    <row r="1943" spans="1:9" ht="14.25" customHeight="1" x14ac:dyDescent="0.3">
      <c r="A1943" s="7" t="s">
        <v>977</v>
      </c>
      <c r="B1943" s="7">
        <v>1966</v>
      </c>
      <c r="C1943" s="7" t="s">
        <v>59</v>
      </c>
      <c r="D1943" s="7">
        <v>9</v>
      </c>
      <c r="E1943" s="7">
        <v>1</v>
      </c>
      <c r="F1943" s="7">
        <v>26109.33</v>
      </c>
      <c r="G1943" s="7" t="s">
        <v>62</v>
      </c>
      <c r="H1943" s="7" t="s">
        <v>64</v>
      </c>
      <c r="I1943" s="7" t="s">
        <v>119</v>
      </c>
    </row>
    <row r="1944" spans="1:9" ht="14.25" customHeight="1" x14ac:dyDescent="0.3">
      <c r="A1944" s="7" t="s">
        <v>975</v>
      </c>
      <c r="B1944" s="7">
        <v>2002</v>
      </c>
      <c r="C1944" s="7" t="s">
        <v>203</v>
      </c>
      <c r="D1944" s="7">
        <v>11</v>
      </c>
      <c r="E1944" s="7">
        <v>0</v>
      </c>
      <c r="F1944" s="7">
        <v>26125.67</v>
      </c>
      <c r="G1944" s="7" t="s">
        <v>62</v>
      </c>
      <c r="H1944" s="7" t="s">
        <v>75</v>
      </c>
      <c r="I1944" s="7" t="s">
        <v>66</v>
      </c>
    </row>
    <row r="1945" spans="1:9" ht="14.25" customHeight="1" x14ac:dyDescent="0.3">
      <c r="A1945" s="7" t="s">
        <v>971</v>
      </c>
      <c r="B1945" s="7">
        <v>1973</v>
      </c>
      <c r="C1945" s="7" t="s">
        <v>59</v>
      </c>
      <c r="D1945" s="7">
        <v>7</v>
      </c>
      <c r="E1945" s="7">
        <v>1</v>
      </c>
      <c r="F1945" s="7">
        <v>26140.36</v>
      </c>
      <c r="G1945" s="7" t="s">
        <v>62</v>
      </c>
      <c r="H1945" s="7" t="s">
        <v>64</v>
      </c>
      <c r="I1945" s="7" t="s">
        <v>241</v>
      </c>
    </row>
    <row r="1946" spans="1:9" ht="14.25" customHeight="1" x14ac:dyDescent="0.3">
      <c r="A1946" s="7" t="s">
        <v>969</v>
      </c>
      <c r="B1946" s="7">
        <v>1975</v>
      </c>
      <c r="C1946" s="7" t="s">
        <v>83</v>
      </c>
      <c r="D1946" s="7">
        <v>4</v>
      </c>
      <c r="E1946" s="7">
        <v>1</v>
      </c>
      <c r="F1946" s="7">
        <v>26236.58</v>
      </c>
      <c r="G1946" s="7" t="s">
        <v>62</v>
      </c>
      <c r="H1946" s="7" t="s">
        <v>75</v>
      </c>
      <c r="I1946" s="7" t="s">
        <v>241</v>
      </c>
    </row>
    <row r="1947" spans="1:9" ht="14.25" customHeight="1" x14ac:dyDescent="0.3">
      <c r="A1947" s="7" t="s">
        <v>967</v>
      </c>
      <c r="B1947" s="7">
        <v>2004</v>
      </c>
      <c r="C1947" s="7" t="s">
        <v>168</v>
      </c>
      <c r="D1947" s="7">
        <v>5</v>
      </c>
      <c r="E1947" s="7">
        <v>0</v>
      </c>
      <c r="F1947" s="7">
        <v>26316.59</v>
      </c>
      <c r="G1947" s="7" t="s">
        <v>62</v>
      </c>
      <c r="H1947" s="7" t="s">
        <v>64</v>
      </c>
      <c r="I1947" s="7" t="s">
        <v>241</v>
      </c>
    </row>
    <row r="1948" spans="1:9" ht="14.25" customHeight="1" x14ac:dyDescent="0.3">
      <c r="A1948" s="7" t="s">
        <v>963</v>
      </c>
      <c r="B1948" s="7">
        <v>1974</v>
      </c>
      <c r="C1948" s="7" t="s">
        <v>93</v>
      </c>
      <c r="D1948" s="7">
        <v>21</v>
      </c>
      <c r="E1948" s="7">
        <v>1</v>
      </c>
      <c r="F1948" s="7">
        <v>26392.26</v>
      </c>
      <c r="G1948" s="7" t="s">
        <v>62</v>
      </c>
      <c r="H1948" s="7" t="s">
        <v>62</v>
      </c>
      <c r="I1948" s="7" t="s">
        <v>1280</v>
      </c>
    </row>
    <row r="1949" spans="1:9" ht="14.25" customHeight="1" x14ac:dyDescent="0.3">
      <c r="A1949" s="7" t="s">
        <v>961</v>
      </c>
      <c r="B1949" s="7">
        <v>1970</v>
      </c>
      <c r="C1949" s="7" t="s">
        <v>195</v>
      </c>
      <c r="D1949" s="7">
        <v>27</v>
      </c>
      <c r="E1949" s="7">
        <v>2</v>
      </c>
      <c r="F1949" s="7">
        <v>26467.1</v>
      </c>
      <c r="G1949" s="7" t="s">
        <v>62</v>
      </c>
      <c r="H1949" s="7" t="s">
        <v>64</v>
      </c>
      <c r="I1949" s="7" t="s">
        <v>119</v>
      </c>
    </row>
    <row r="1950" spans="1:9" ht="14.25" customHeight="1" x14ac:dyDescent="0.3">
      <c r="A1950" s="7" t="s">
        <v>958</v>
      </c>
      <c r="B1950" s="7">
        <v>2004</v>
      </c>
      <c r="C1950" s="7" t="s">
        <v>93</v>
      </c>
      <c r="D1950" s="7">
        <v>5</v>
      </c>
      <c r="E1950" s="7">
        <v>0</v>
      </c>
      <c r="F1950" s="7">
        <v>26479.4</v>
      </c>
      <c r="G1950" s="7" t="s">
        <v>62</v>
      </c>
      <c r="H1950" s="7" t="s">
        <v>62</v>
      </c>
      <c r="I1950" s="7" t="s">
        <v>241</v>
      </c>
    </row>
    <row r="1951" spans="1:9" ht="14.25" customHeight="1" x14ac:dyDescent="0.3">
      <c r="A1951" s="7" t="s">
        <v>956</v>
      </c>
      <c r="B1951" s="7">
        <v>1988</v>
      </c>
      <c r="C1951" s="7" t="s">
        <v>59</v>
      </c>
      <c r="D1951" s="7">
        <v>22</v>
      </c>
      <c r="E1951" s="7">
        <v>3</v>
      </c>
      <c r="F1951" s="7">
        <v>26607.89</v>
      </c>
      <c r="G1951" s="7" t="s">
        <v>62</v>
      </c>
      <c r="H1951" s="7" t="s">
        <v>75</v>
      </c>
      <c r="I1951" s="7" t="s">
        <v>241</v>
      </c>
    </row>
    <row r="1952" spans="1:9" ht="14.25" customHeight="1" x14ac:dyDescent="0.3">
      <c r="A1952" s="7" t="s">
        <v>954</v>
      </c>
      <c r="B1952" s="7">
        <v>1991</v>
      </c>
      <c r="C1952" s="7" t="s">
        <v>195</v>
      </c>
      <c r="D1952" s="7">
        <v>22</v>
      </c>
      <c r="E1952" s="7">
        <v>3</v>
      </c>
      <c r="F1952" s="7">
        <v>26912.560000000001</v>
      </c>
      <c r="G1952" s="7" t="s">
        <v>62</v>
      </c>
      <c r="H1952" s="7" t="s">
        <v>62</v>
      </c>
      <c r="I1952" s="7" t="s">
        <v>241</v>
      </c>
    </row>
    <row r="1953" spans="1:9" ht="14.25" customHeight="1" x14ac:dyDescent="0.3">
      <c r="A1953" s="7" t="s">
        <v>951</v>
      </c>
      <c r="B1953" s="7">
        <v>1958</v>
      </c>
      <c r="C1953" s="7" t="s">
        <v>168</v>
      </c>
      <c r="D1953" s="7">
        <v>25</v>
      </c>
      <c r="E1953" s="7">
        <v>0</v>
      </c>
      <c r="F1953" s="7">
        <v>26926.51</v>
      </c>
      <c r="G1953" s="7" t="s">
        <v>62</v>
      </c>
      <c r="H1953" s="7" t="s">
        <v>75</v>
      </c>
      <c r="I1953" s="7" t="s">
        <v>66</v>
      </c>
    </row>
    <row r="1954" spans="1:9" ht="14.25" customHeight="1" x14ac:dyDescent="0.3">
      <c r="A1954" s="7" t="s">
        <v>949</v>
      </c>
      <c r="B1954" s="7">
        <v>2002</v>
      </c>
      <c r="C1954" s="7" t="s">
        <v>83</v>
      </c>
      <c r="D1954" s="7">
        <v>17</v>
      </c>
      <c r="E1954" s="7">
        <v>0</v>
      </c>
      <c r="F1954" s="7">
        <v>26927.69</v>
      </c>
      <c r="G1954" s="7" t="s">
        <v>62</v>
      </c>
      <c r="H1954" s="7" t="s">
        <v>62</v>
      </c>
      <c r="I1954" s="7" t="s">
        <v>241</v>
      </c>
    </row>
    <row r="1955" spans="1:9" ht="14.25" customHeight="1" x14ac:dyDescent="0.3">
      <c r="A1955" s="7" t="s">
        <v>946</v>
      </c>
      <c r="B1955" s="7">
        <v>2000</v>
      </c>
      <c r="C1955" s="7" t="s">
        <v>72</v>
      </c>
      <c r="D1955" s="7">
        <v>9</v>
      </c>
      <c r="E1955" s="7">
        <v>0</v>
      </c>
      <c r="F1955" s="7">
        <v>26936.98</v>
      </c>
      <c r="G1955" s="7" t="s">
        <v>62</v>
      </c>
      <c r="H1955" s="7" t="s">
        <v>64</v>
      </c>
      <c r="I1955" s="7" t="s">
        <v>241</v>
      </c>
    </row>
    <row r="1956" spans="1:9" ht="14.25" customHeight="1" x14ac:dyDescent="0.3">
      <c r="A1956" s="7" t="s">
        <v>944</v>
      </c>
      <c r="B1956" s="7">
        <v>1960</v>
      </c>
      <c r="C1956" s="7" t="s">
        <v>59</v>
      </c>
      <c r="D1956" s="7">
        <v>9</v>
      </c>
      <c r="E1956" s="7">
        <v>1</v>
      </c>
      <c r="F1956" s="7">
        <v>27000.98</v>
      </c>
      <c r="G1956" s="7" t="s">
        <v>62</v>
      </c>
      <c r="H1956" s="7" t="s">
        <v>62</v>
      </c>
      <c r="I1956" s="7" t="s">
        <v>66</v>
      </c>
    </row>
    <row r="1957" spans="1:9" ht="14.25" customHeight="1" x14ac:dyDescent="0.3">
      <c r="A1957" s="7" t="s">
        <v>941</v>
      </c>
      <c r="B1957" s="7">
        <v>1958</v>
      </c>
      <c r="C1957" s="7" t="s">
        <v>83</v>
      </c>
      <c r="D1957" s="7">
        <v>30</v>
      </c>
      <c r="E1957" s="7">
        <v>0</v>
      </c>
      <c r="F1957" s="7">
        <v>27037.91</v>
      </c>
      <c r="G1957" s="7" t="s">
        <v>62</v>
      </c>
      <c r="H1957" s="7" t="s">
        <v>62</v>
      </c>
      <c r="I1957" s="7" t="s">
        <v>66</v>
      </c>
    </row>
    <row r="1958" spans="1:9" ht="14.25" customHeight="1" x14ac:dyDescent="0.3">
      <c r="A1958" s="7" t="s">
        <v>939</v>
      </c>
      <c r="B1958" s="7">
        <v>1994</v>
      </c>
      <c r="C1958" s="7" t="s">
        <v>59</v>
      </c>
      <c r="D1958" s="7">
        <v>2</v>
      </c>
      <c r="E1958" s="7">
        <v>0</v>
      </c>
      <c r="F1958" s="7">
        <v>27080.639999999999</v>
      </c>
      <c r="G1958" s="7" t="s">
        <v>62</v>
      </c>
      <c r="H1958" s="7" t="s">
        <v>62</v>
      </c>
      <c r="I1958" s="7" t="s">
        <v>241</v>
      </c>
    </row>
    <row r="1959" spans="1:9" ht="14.25" customHeight="1" x14ac:dyDescent="0.3">
      <c r="A1959" s="7" t="s">
        <v>936</v>
      </c>
      <c r="B1959" s="7">
        <v>1990</v>
      </c>
      <c r="C1959" s="7" t="s">
        <v>168</v>
      </c>
      <c r="D1959" s="7">
        <v>13</v>
      </c>
      <c r="E1959" s="7">
        <v>3</v>
      </c>
      <c r="F1959" s="7">
        <v>27092.38</v>
      </c>
      <c r="G1959" s="7" t="s">
        <v>62</v>
      </c>
      <c r="H1959" s="7" t="s">
        <v>64</v>
      </c>
      <c r="I1959" s="7" t="s">
        <v>241</v>
      </c>
    </row>
    <row r="1960" spans="1:9" ht="14.25" customHeight="1" x14ac:dyDescent="0.3">
      <c r="A1960" s="7" t="s">
        <v>934</v>
      </c>
      <c r="B1960" s="7">
        <v>1970</v>
      </c>
      <c r="C1960" s="7" t="s">
        <v>203</v>
      </c>
      <c r="D1960" s="7">
        <v>2</v>
      </c>
      <c r="E1960" s="7">
        <v>0</v>
      </c>
      <c r="F1960" s="7">
        <v>27117.99</v>
      </c>
      <c r="G1960" s="7" t="s">
        <v>62</v>
      </c>
      <c r="H1960" s="7" t="s">
        <v>62</v>
      </c>
      <c r="I1960" s="7" t="s">
        <v>66</v>
      </c>
    </row>
    <row r="1961" spans="1:9" ht="14.25" customHeight="1" x14ac:dyDescent="0.3">
      <c r="A1961" s="7" t="s">
        <v>931</v>
      </c>
      <c r="B1961" s="7">
        <v>1965</v>
      </c>
      <c r="C1961" s="7" t="s">
        <v>168</v>
      </c>
      <c r="D1961" s="7">
        <v>21</v>
      </c>
      <c r="E1961" s="7">
        <v>0</v>
      </c>
      <c r="F1961" s="7">
        <v>27218.44</v>
      </c>
      <c r="G1961" s="7" t="s">
        <v>62</v>
      </c>
      <c r="H1961" s="7" t="s">
        <v>75</v>
      </c>
      <c r="I1961" s="7" t="s">
        <v>1841</v>
      </c>
    </row>
    <row r="1962" spans="1:9" ht="14.25" customHeight="1" x14ac:dyDescent="0.3">
      <c r="A1962" s="7" t="s">
        <v>929</v>
      </c>
      <c r="B1962" s="7">
        <v>1999</v>
      </c>
      <c r="C1962" s="7" t="s">
        <v>168</v>
      </c>
      <c r="D1962" s="7">
        <v>2</v>
      </c>
      <c r="E1962" s="7">
        <v>0</v>
      </c>
      <c r="F1962" s="7">
        <v>27236.959999999999</v>
      </c>
      <c r="G1962" s="7" t="s">
        <v>62</v>
      </c>
      <c r="H1962" s="7" t="s">
        <v>75</v>
      </c>
      <c r="I1962" s="7" t="s">
        <v>241</v>
      </c>
    </row>
    <row r="1963" spans="1:9" ht="14.25" customHeight="1" x14ac:dyDescent="0.3">
      <c r="A1963" s="7" t="s">
        <v>926</v>
      </c>
      <c r="B1963" s="7">
        <v>1968</v>
      </c>
      <c r="C1963" s="7" t="s">
        <v>83</v>
      </c>
      <c r="D1963" s="7">
        <v>6</v>
      </c>
      <c r="E1963" s="7">
        <v>3</v>
      </c>
      <c r="F1963" s="7">
        <v>27322.73</v>
      </c>
      <c r="G1963" s="7" t="s">
        <v>62</v>
      </c>
      <c r="H1963" s="7" t="s">
        <v>62</v>
      </c>
      <c r="I1963" s="7" t="s">
        <v>66</v>
      </c>
    </row>
    <row r="1964" spans="1:9" ht="14.25" customHeight="1" x14ac:dyDescent="0.3">
      <c r="A1964" s="7" t="s">
        <v>924</v>
      </c>
      <c r="B1964" s="7">
        <v>1969</v>
      </c>
      <c r="C1964" s="7" t="s">
        <v>203</v>
      </c>
      <c r="D1964" s="7">
        <v>16</v>
      </c>
      <c r="E1964" s="7">
        <v>0</v>
      </c>
      <c r="F1964" s="7">
        <v>27346.04</v>
      </c>
      <c r="G1964" s="7" t="s">
        <v>62</v>
      </c>
      <c r="H1964" s="7" t="s">
        <v>62</v>
      </c>
      <c r="I1964" s="7" t="s">
        <v>66</v>
      </c>
    </row>
    <row r="1965" spans="1:9" ht="14.25" customHeight="1" x14ac:dyDescent="0.3">
      <c r="A1965" s="7" t="s">
        <v>921</v>
      </c>
      <c r="B1965" s="7">
        <v>1988</v>
      </c>
      <c r="C1965" s="7" t="s">
        <v>93</v>
      </c>
      <c r="D1965" s="7">
        <v>15</v>
      </c>
      <c r="E1965" s="7">
        <v>2</v>
      </c>
      <c r="F1965" s="7">
        <v>27375.9</v>
      </c>
      <c r="G1965" s="7" t="s">
        <v>62</v>
      </c>
      <c r="H1965" s="7" t="s">
        <v>64</v>
      </c>
      <c r="I1965" s="7" t="s">
        <v>964</v>
      </c>
    </row>
    <row r="1966" spans="1:9" ht="14.25" customHeight="1" x14ac:dyDescent="0.3">
      <c r="A1966" s="7" t="s">
        <v>918</v>
      </c>
      <c r="B1966" s="7">
        <v>1985</v>
      </c>
      <c r="C1966" s="7" t="s">
        <v>168</v>
      </c>
      <c r="D1966" s="7">
        <v>5</v>
      </c>
      <c r="E1966" s="7">
        <v>3</v>
      </c>
      <c r="F1966" s="7">
        <v>27432.73</v>
      </c>
      <c r="G1966" s="7" t="s">
        <v>62</v>
      </c>
      <c r="H1966" s="7" t="s">
        <v>75</v>
      </c>
      <c r="I1966" s="7" t="s">
        <v>241</v>
      </c>
    </row>
    <row r="1967" spans="1:9" ht="14.25" customHeight="1" x14ac:dyDescent="0.3">
      <c r="A1967" s="7" t="s">
        <v>916</v>
      </c>
      <c r="B1967" s="7">
        <v>1981</v>
      </c>
      <c r="C1967" s="7" t="s">
        <v>203</v>
      </c>
      <c r="D1967" s="7">
        <v>3</v>
      </c>
      <c r="E1967" s="7">
        <v>1</v>
      </c>
      <c r="F1967" s="7">
        <v>27495.59</v>
      </c>
      <c r="G1967" s="7" t="s">
        <v>62</v>
      </c>
      <c r="H1967" s="7" t="s">
        <v>75</v>
      </c>
      <c r="I1967" s="7" t="s">
        <v>241</v>
      </c>
    </row>
    <row r="1968" spans="1:9" ht="14.25" customHeight="1" x14ac:dyDescent="0.3">
      <c r="A1968" s="7" t="s">
        <v>913</v>
      </c>
      <c r="B1968" s="7">
        <v>1965</v>
      </c>
      <c r="C1968" s="7" t="s">
        <v>203</v>
      </c>
      <c r="D1968" s="7">
        <v>19</v>
      </c>
      <c r="E1968" s="7">
        <v>0</v>
      </c>
      <c r="F1968" s="7">
        <v>27533.91</v>
      </c>
      <c r="G1968" s="7" t="s">
        <v>62</v>
      </c>
      <c r="H1968" s="7" t="s">
        <v>64</v>
      </c>
      <c r="I1968" s="7" t="s">
        <v>66</v>
      </c>
    </row>
    <row r="1969" spans="1:9" ht="14.25" customHeight="1" x14ac:dyDescent="0.3">
      <c r="A1969" s="7" t="s">
        <v>911</v>
      </c>
      <c r="B1969" s="7">
        <v>1984</v>
      </c>
      <c r="C1969" s="7" t="s">
        <v>59</v>
      </c>
      <c r="D1969" s="7">
        <v>22</v>
      </c>
      <c r="E1969" s="7">
        <v>3</v>
      </c>
      <c r="F1969" s="7">
        <v>27534.53</v>
      </c>
      <c r="G1969" s="7" t="s">
        <v>62</v>
      </c>
      <c r="H1969" s="7" t="s">
        <v>62</v>
      </c>
      <c r="I1969" s="7" t="s">
        <v>241</v>
      </c>
    </row>
    <row r="1970" spans="1:9" ht="14.25" customHeight="1" x14ac:dyDescent="0.3">
      <c r="A1970" s="7" t="s">
        <v>908</v>
      </c>
      <c r="B1970" s="7">
        <v>1985</v>
      </c>
      <c r="C1970" s="7" t="s">
        <v>72</v>
      </c>
      <c r="D1970" s="7">
        <v>6</v>
      </c>
      <c r="E1970" s="7">
        <v>3</v>
      </c>
      <c r="F1970" s="7">
        <v>27598.93</v>
      </c>
      <c r="G1970" s="7" t="s">
        <v>62</v>
      </c>
      <c r="H1970" s="7" t="s">
        <v>75</v>
      </c>
      <c r="I1970" s="7" t="s">
        <v>241</v>
      </c>
    </row>
    <row r="1971" spans="1:9" ht="14.25" customHeight="1" x14ac:dyDescent="0.3">
      <c r="A1971" s="7" t="s">
        <v>906</v>
      </c>
      <c r="B1971" s="7">
        <v>1992</v>
      </c>
      <c r="C1971" s="7" t="s">
        <v>83</v>
      </c>
      <c r="D1971" s="7">
        <v>11</v>
      </c>
      <c r="E1971" s="7">
        <v>0</v>
      </c>
      <c r="F1971" s="7">
        <v>27614.71</v>
      </c>
      <c r="G1971" s="7" t="s">
        <v>62</v>
      </c>
      <c r="H1971" s="7" t="s">
        <v>64</v>
      </c>
      <c r="I1971" s="7" t="s">
        <v>241</v>
      </c>
    </row>
    <row r="1972" spans="1:9" ht="14.25" customHeight="1" x14ac:dyDescent="0.3">
      <c r="A1972" s="7" t="s">
        <v>903</v>
      </c>
      <c r="B1972" s="7">
        <v>1997</v>
      </c>
      <c r="C1972" s="7" t="s">
        <v>93</v>
      </c>
      <c r="D1972" s="7">
        <v>9</v>
      </c>
      <c r="E1972" s="7">
        <v>0</v>
      </c>
      <c r="F1972" s="7">
        <v>27619.360000000001</v>
      </c>
      <c r="G1972" s="7" t="s">
        <v>62</v>
      </c>
      <c r="H1972" s="7" t="s">
        <v>64</v>
      </c>
      <c r="I1972" s="7" t="s">
        <v>241</v>
      </c>
    </row>
    <row r="1973" spans="1:9" ht="14.25" customHeight="1" x14ac:dyDescent="0.3">
      <c r="A1973" s="7" t="s">
        <v>901</v>
      </c>
      <c r="B1973" s="7">
        <v>1997</v>
      </c>
      <c r="C1973" s="7" t="s">
        <v>203</v>
      </c>
      <c r="D1973" s="7">
        <v>7</v>
      </c>
      <c r="E1973" s="7">
        <v>0</v>
      </c>
      <c r="F1973" s="7">
        <v>27625.17</v>
      </c>
      <c r="G1973" s="7" t="s">
        <v>75</v>
      </c>
      <c r="H1973" s="7" t="s">
        <v>75</v>
      </c>
      <c r="I1973" s="7" t="s">
        <v>241</v>
      </c>
    </row>
    <row r="1974" spans="1:9" ht="14.25" customHeight="1" x14ac:dyDescent="0.3">
      <c r="A1974" s="7" t="s">
        <v>898</v>
      </c>
      <c r="B1974" s="7">
        <v>1992</v>
      </c>
      <c r="C1974" s="7" t="s">
        <v>59</v>
      </c>
      <c r="D1974" s="7">
        <v>3</v>
      </c>
      <c r="E1974" s="7">
        <v>0</v>
      </c>
      <c r="F1974" s="7">
        <v>27696.11</v>
      </c>
      <c r="G1974" s="7" t="s">
        <v>75</v>
      </c>
      <c r="H1974" s="7" t="s">
        <v>62</v>
      </c>
      <c r="I1974" s="7" t="s">
        <v>241</v>
      </c>
    </row>
    <row r="1975" spans="1:9" ht="14.25" customHeight="1" x14ac:dyDescent="0.3">
      <c r="A1975" s="7" t="s">
        <v>896</v>
      </c>
      <c r="B1975" s="7">
        <v>2002</v>
      </c>
      <c r="C1975" s="7" t="s">
        <v>168</v>
      </c>
      <c r="D1975" s="7">
        <v>6</v>
      </c>
      <c r="E1975" s="7">
        <v>1</v>
      </c>
      <c r="F1975" s="7">
        <v>27724.29</v>
      </c>
      <c r="G1975" s="7" t="s">
        <v>75</v>
      </c>
      <c r="H1975" s="7" t="s">
        <v>64</v>
      </c>
      <c r="I1975" s="7" t="s">
        <v>66</v>
      </c>
    </row>
    <row r="1976" spans="1:9" ht="14.25" customHeight="1" x14ac:dyDescent="0.3">
      <c r="A1976" s="7" t="s">
        <v>893</v>
      </c>
      <c r="B1976" s="7">
        <v>1960</v>
      </c>
      <c r="C1976" s="7" t="s">
        <v>59</v>
      </c>
      <c r="D1976" s="7">
        <v>6</v>
      </c>
      <c r="E1976" s="7">
        <v>0</v>
      </c>
      <c r="F1976" s="7">
        <v>27808.73</v>
      </c>
      <c r="G1976" s="7" t="s">
        <v>75</v>
      </c>
      <c r="H1976" s="7" t="s">
        <v>75</v>
      </c>
      <c r="I1976" s="7" t="s">
        <v>66</v>
      </c>
    </row>
    <row r="1977" spans="1:9" ht="14.25" customHeight="1" x14ac:dyDescent="0.3">
      <c r="A1977" s="7" t="s">
        <v>891</v>
      </c>
      <c r="B1977" s="7">
        <v>1985</v>
      </c>
      <c r="C1977" s="7" t="s">
        <v>168</v>
      </c>
      <c r="D1977" s="7">
        <v>4</v>
      </c>
      <c r="E1977" s="7">
        <v>3</v>
      </c>
      <c r="F1977" s="7">
        <v>27849.94</v>
      </c>
      <c r="G1977" s="7" t="s">
        <v>75</v>
      </c>
      <c r="H1977" s="7" t="s">
        <v>75</v>
      </c>
      <c r="I1977" s="7" t="s">
        <v>241</v>
      </c>
    </row>
    <row r="1978" spans="1:9" ht="14.25" customHeight="1" x14ac:dyDescent="0.3">
      <c r="A1978" s="7" t="s">
        <v>888</v>
      </c>
      <c r="B1978" s="7">
        <v>1989</v>
      </c>
      <c r="C1978" s="7" t="s">
        <v>72</v>
      </c>
      <c r="D1978" s="7">
        <v>21</v>
      </c>
      <c r="E1978" s="7">
        <v>3</v>
      </c>
      <c r="F1978" s="7">
        <v>27925.86</v>
      </c>
      <c r="G1978" s="7" t="s">
        <v>75</v>
      </c>
      <c r="H1978" s="7" t="s">
        <v>62</v>
      </c>
      <c r="I1978" s="7" t="s">
        <v>241</v>
      </c>
    </row>
    <row r="1979" spans="1:9" ht="14.25" customHeight="1" x14ac:dyDescent="0.3">
      <c r="A1979" s="7" t="s">
        <v>885</v>
      </c>
      <c r="B1979" s="7">
        <v>1991</v>
      </c>
      <c r="C1979" s="7" t="s">
        <v>83</v>
      </c>
      <c r="D1979" s="7">
        <v>4</v>
      </c>
      <c r="E1979" s="7">
        <v>3</v>
      </c>
      <c r="F1979" s="7">
        <v>27931.11</v>
      </c>
      <c r="G1979" s="7" t="s">
        <v>75</v>
      </c>
      <c r="H1979" s="7" t="s">
        <v>64</v>
      </c>
      <c r="I1979" s="7" t="s">
        <v>241</v>
      </c>
    </row>
    <row r="1980" spans="1:9" ht="14.25" customHeight="1" x14ac:dyDescent="0.3">
      <c r="A1980" s="7" t="s">
        <v>883</v>
      </c>
      <c r="B1980" s="7">
        <v>1961</v>
      </c>
      <c r="C1980" s="7" t="s">
        <v>59</v>
      </c>
      <c r="D1980" s="7">
        <v>28</v>
      </c>
      <c r="E1980" s="7">
        <v>3</v>
      </c>
      <c r="F1980" s="7">
        <v>27941.29</v>
      </c>
      <c r="G1980" s="7" t="s">
        <v>75</v>
      </c>
      <c r="H1980" s="7" t="s">
        <v>64</v>
      </c>
      <c r="I1980" s="7" t="s">
        <v>241</v>
      </c>
    </row>
    <row r="1981" spans="1:9" ht="14.25" customHeight="1" x14ac:dyDescent="0.3">
      <c r="A1981" s="7" t="s">
        <v>880</v>
      </c>
      <c r="B1981" s="7">
        <v>1999</v>
      </c>
      <c r="C1981" s="7" t="s">
        <v>168</v>
      </c>
      <c r="D1981" s="7">
        <v>21</v>
      </c>
      <c r="E1981" s="7">
        <v>0</v>
      </c>
      <c r="F1981" s="7">
        <v>27980.77</v>
      </c>
      <c r="G1981" s="7" t="s">
        <v>75</v>
      </c>
      <c r="H1981" s="7" t="s">
        <v>75</v>
      </c>
      <c r="I1981" s="7" t="s">
        <v>241</v>
      </c>
    </row>
    <row r="1982" spans="1:9" ht="14.25" customHeight="1" x14ac:dyDescent="0.3">
      <c r="A1982" s="7" t="s">
        <v>878</v>
      </c>
      <c r="B1982" s="7">
        <v>1985</v>
      </c>
      <c r="C1982" s="7" t="s">
        <v>72</v>
      </c>
      <c r="D1982" s="7">
        <v>29</v>
      </c>
      <c r="E1982" s="7">
        <v>3</v>
      </c>
      <c r="F1982" s="7">
        <v>28006.94</v>
      </c>
      <c r="G1982" s="7" t="s">
        <v>75</v>
      </c>
      <c r="H1982" s="7" t="s">
        <v>62</v>
      </c>
      <c r="I1982" s="7" t="s">
        <v>241</v>
      </c>
    </row>
    <row r="1983" spans="1:9" ht="14.25" customHeight="1" x14ac:dyDescent="0.3">
      <c r="A1983" s="7" t="s">
        <v>875</v>
      </c>
      <c r="B1983" s="7">
        <v>1960</v>
      </c>
      <c r="C1983" s="7" t="s">
        <v>72</v>
      </c>
      <c r="D1983" s="7">
        <v>22</v>
      </c>
      <c r="E1983" s="7">
        <v>0</v>
      </c>
      <c r="F1983" s="7">
        <v>28101.33</v>
      </c>
      <c r="G1983" s="7" t="s">
        <v>75</v>
      </c>
      <c r="H1983" s="7" t="s">
        <v>62</v>
      </c>
      <c r="I1983" s="7" t="s">
        <v>972</v>
      </c>
    </row>
    <row r="1984" spans="1:9" ht="14.25" customHeight="1" x14ac:dyDescent="0.3">
      <c r="A1984" s="7" t="s">
        <v>873</v>
      </c>
      <c r="B1984" s="7">
        <v>1999</v>
      </c>
      <c r="C1984" s="7" t="s">
        <v>93</v>
      </c>
      <c r="D1984" s="7">
        <v>6</v>
      </c>
      <c r="E1984" s="7">
        <v>0</v>
      </c>
      <c r="F1984" s="7">
        <v>28245.34</v>
      </c>
      <c r="G1984" s="7" t="s">
        <v>75</v>
      </c>
      <c r="H1984" s="7" t="s">
        <v>64</v>
      </c>
      <c r="I1984" s="7" t="s">
        <v>241</v>
      </c>
    </row>
    <row r="1985" spans="1:9" ht="14.25" customHeight="1" x14ac:dyDescent="0.3">
      <c r="A1985" s="7" t="s">
        <v>870</v>
      </c>
      <c r="B1985" s="7">
        <v>1963</v>
      </c>
      <c r="C1985" s="7" t="s">
        <v>72</v>
      </c>
      <c r="D1985" s="7">
        <v>25</v>
      </c>
      <c r="E1985" s="7">
        <v>1</v>
      </c>
      <c r="F1985" s="7">
        <v>28287.9</v>
      </c>
      <c r="G1985" s="7" t="s">
        <v>75</v>
      </c>
      <c r="H1985" s="7" t="s">
        <v>75</v>
      </c>
      <c r="I1985" s="7" t="s">
        <v>66</v>
      </c>
    </row>
    <row r="1986" spans="1:9" ht="14.25" customHeight="1" x14ac:dyDescent="0.3">
      <c r="A1986" s="7" t="s">
        <v>868</v>
      </c>
      <c r="B1986" s="7">
        <v>1990</v>
      </c>
      <c r="C1986" s="7" t="s">
        <v>168</v>
      </c>
      <c r="D1986" s="7">
        <v>24</v>
      </c>
      <c r="E1986" s="7">
        <v>3</v>
      </c>
      <c r="F1986" s="7">
        <v>28302.33</v>
      </c>
      <c r="G1986" s="7" t="s">
        <v>75</v>
      </c>
      <c r="H1986" s="7" t="s">
        <v>62</v>
      </c>
      <c r="I1986" s="7" t="s">
        <v>241</v>
      </c>
    </row>
    <row r="1987" spans="1:9" ht="14.25" customHeight="1" x14ac:dyDescent="0.3">
      <c r="A1987" s="7" t="s">
        <v>865</v>
      </c>
      <c r="B1987" s="7">
        <v>1977</v>
      </c>
      <c r="C1987" s="7" t="s">
        <v>168</v>
      </c>
      <c r="D1987" s="7">
        <v>2</v>
      </c>
      <c r="E1987" s="7">
        <v>1</v>
      </c>
      <c r="F1987" s="7">
        <v>28340.19</v>
      </c>
      <c r="G1987" s="7" t="s">
        <v>75</v>
      </c>
      <c r="H1987" s="7" t="s">
        <v>62</v>
      </c>
      <c r="I1987" s="7" t="s">
        <v>119</v>
      </c>
    </row>
    <row r="1988" spans="1:9" ht="14.25" customHeight="1" x14ac:dyDescent="0.3">
      <c r="A1988" s="7" t="s">
        <v>863</v>
      </c>
      <c r="B1988" s="7">
        <v>1974</v>
      </c>
      <c r="C1988" s="7" t="s">
        <v>93</v>
      </c>
      <c r="D1988" s="7">
        <v>16</v>
      </c>
      <c r="E1988" s="7">
        <v>1</v>
      </c>
      <c r="F1988" s="7">
        <v>28468.92</v>
      </c>
      <c r="G1988" s="7" t="s">
        <v>75</v>
      </c>
      <c r="H1988" s="7" t="s">
        <v>75</v>
      </c>
      <c r="I1988" s="7" t="s">
        <v>119</v>
      </c>
    </row>
    <row r="1989" spans="1:9" ht="14.25" customHeight="1" x14ac:dyDescent="0.3">
      <c r="A1989" s="7" t="s">
        <v>860</v>
      </c>
      <c r="B1989" s="7">
        <v>1982</v>
      </c>
      <c r="C1989" s="7" t="s">
        <v>168</v>
      </c>
      <c r="D1989" s="7">
        <v>11</v>
      </c>
      <c r="E1989" s="7">
        <v>1</v>
      </c>
      <c r="F1989" s="7">
        <v>28476.73</v>
      </c>
      <c r="G1989" s="7" t="s">
        <v>75</v>
      </c>
      <c r="H1989" s="7" t="s">
        <v>62</v>
      </c>
      <c r="I1989" s="7" t="s">
        <v>119</v>
      </c>
    </row>
    <row r="1990" spans="1:9" ht="14.25" customHeight="1" x14ac:dyDescent="0.3">
      <c r="A1990" s="7" t="s">
        <v>858</v>
      </c>
      <c r="B1990" s="7">
        <v>1985</v>
      </c>
      <c r="C1990" s="7" t="s">
        <v>93</v>
      </c>
      <c r="D1990" s="7">
        <v>27</v>
      </c>
      <c r="E1990" s="7">
        <v>3</v>
      </c>
      <c r="F1990" s="7">
        <v>28542.86</v>
      </c>
      <c r="G1990" s="7" t="s">
        <v>75</v>
      </c>
      <c r="H1990" s="7" t="s">
        <v>64</v>
      </c>
      <c r="I1990" s="7" t="s">
        <v>241</v>
      </c>
    </row>
    <row r="1991" spans="1:9" ht="14.25" customHeight="1" x14ac:dyDescent="0.3">
      <c r="A1991" s="7" t="s">
        <v>856</v>
      </c>
      <c r="B1991" s="7">
        <v>1990</v>
      </c>
      <c r="C1991" s="7" t="s">
        <v>168</v>
      </c>
      <c r="D1991" s="7">
        <v>5</v>
      </c>
      <c r="E1991" s="7">
        <v>3</v>
      </c>
      <c r="F1991" s="7">
        <v>28716.14</v>
      </c>
      <c r="G1991" s="7" t="s">
        <v>75</v>
      </c>
      <c r="H1991" s="7" t="s">
        <v>64</v>
      </c>
      <c r="I1991" s="7" t="s">
        <v>241</v>
      </c>
    </row>
    <row r="1992" spans="1:9" ht="14.25" customHeight="1" x14ac:dyDescent="0.3">
      <c r="A1992" s="7" t="s">
        <v>853</v>
      </c>
      <c r="B1992" s="7">
        <v>1961</v>
      </c>
      <c r="C1992" s="7" t="s">
        <v>195</v>
      </c>
      <c r="D1992" s="7">
        <v>3</v>
      </c>
      <c r="E1992" s="7">
        <v>1</v>
      </c>
      <c r="F1992" s="7">
        <v>28868.66</v>
      </c>
      <c r="G1992" s="7" t="s">
        <v>75</v>
      </c>
      <c r="H1992" s="7" t="s">
        <v>62</v>
      </c>
      <c r="I1992" s="7" t="s">
        <v>119</v>
      </c>
    </row>
    <row r="1993" spans="1:9" ht="14.25" customHeight="1" x14ac:dyDescent="0.3">
      <c r="A1993" s="7" t="s">
        <v>851</v>
      </c>
      <c r="B1993" s="7">
        <v>1962</v>
      </c>
      <c r="C1993" s="7" t="s">
        <v>59</v>
      </c>
      <c r="D1993" s="7">
        <v>25</v>
      </c>
      <c r="E1993" s="7">
        <v>0</v>
      </c>
      <c r="F1993" s="7">
        <v>28923.14</v>
      </c>
      <c r="G1993" s="7" t="s">
        <v>75</v>
      </c>
      <c r="H1993" s="7" t="s">
        <v>75</v>
      </c>
      <c r="I1993" s="7" t="s">
        <v>119</v>
      </c>
    </row>
    <row r="1994" spans="1:9" ht="14.25" customHeight="1" x14ac:dyDescent="0.3">
      <c r="A1994" s="7" t="s">
        <v>848</v>
      </c>
      <c r="B1994" s="7">
        <v>1959</v>
      </c>
      <c r="C1994" s="7" t="s">
        <v>168</v>
      </c>
      <c r="D1994" s="7">
        <v>5</v>
      </c>
      <c r="E1994" s="7">
        <v>0</v>
      </c>
      <c r="F1994" s="7">
        <v>28950.47</v>
      </c>
      <c r="G1994" s="7" t="s">
        <v>75</v>
      </c>
      <c r="H1994" s="7" t="s">
        <v>75</v>
      </c>
      <c r="I1994" s="7" t="s">
        <v>119</v>
      </c>
    </row>
    <row r="1995" spans="1:9" ht="14.25" customHeight="1" x14ac:dyDescent="0.3">
      <c r="A1995" s="7" t="s">
        <v>845</v>
      </c>
      <c r="B1995" s="7">
        <v>2003</v>
      </c>
      <c r="C1995" s="7" t="s">
        <v>93</v>
      </c>
      <c r="D1995" s="7">
        <v>1</v>
      </c>
      <c r="E1995" s="7">
        <v>0</v>
      </c>
      <c r="F1995" s="7">
        <v>28998.68</v>
      </c>
      <c r="G1995" s="7" t="s">
        <v>75</v>
      </c>
      <c r="H1995" s="7" t="s">
        <v>64</v>
      </c>
      <c r="I1995" s="7" t="s">
        <v>241</v>
      </c>
    </row>
    <row r="1996" spans="1:9" ht="14.25" customHeight="1" x14ac:dyDescent="0.3">
      <c r="A1996" s="7" t="s">
        <v>843</v>
      </c>
      <c r="B1996" s="7">
        <v>1992</v>
      </c>
      <c r="C1996" s="7" t="s">
        <v>59</v>
      </c>
      <c r="D1996" s="7">
        <v>7</v>
      </c>
      <c r="E1996" s="7">
        <v>0</v>
      </c>
      <c r="F1996" s="7">
        <v>29007.82</v>
      </c>
      <c r="G1996" s="7" t="s">
        <v>75</v>
      </c>
      <c r="H1996" s="7" t="s">
        <v>64</v>
      </c>
      <c r="I1996" s="7" t="s">
        <v>241</v>
      </c>
    </row>
    <row r="1997" spans="1:9" ht="14.25" customHeight="1" x14ac:dyDescent="0.3">
      <c r="A1997" s="7" t="s">
        <v>840</v>
      </c>
      <c r="B1997" s="7">
        <v>1980</v>
      </c>
      <c r="C1997" s="7" t="s">
        <v>59</v>
      </c>
      <c r="D1997" s="7">
        <v>14</v>
      </c>
      <c r="E1997" s="7">
        <v>2</v>
      </c>
      <c r="F1997" s="7">
        <v>29114.21</v>
      </c>
      <c r="G1997" s="7" t="s">
        <v>75</v>
      </c>
      <c r="H1997" s="7" t="s">
        <v>64</v>
      </c>
      <c r="I1997" s="7" t="s">
        <v>241</v>
      </c>
    </row>
    <row r="1998" spans="1:9" ht="14.25" customHeight="1" x14ac:dyDescent="0.3">
      <c r="A1998" s="7" t="s">
        <v>838</v>
      </c>
      <c r="B1998" s="7">
        <v>1978</v>
      </c>
      <c r="C1998" s="7" t="s">
        <v>72</v>
      </c>
      <c r="D1998" s="7">
        <v>29</v>
      </c>
      <c r="E1998" s="7">
        <v>2</v>
      </c>
      <c r="F1998" s="7">
        <v>29114.77</v>
      </c>
      <c r="G1998" s="7" t="s">
        <v>75</v>
      </c>
      <c r="H1998" s="7" t="s">
        <v>75</v>
      </c>
      <c r="I1998" s="7" t="s">
        <v>241</v>
      </c>
    </row>
    <row r="1999" spans="1:9" ht="14.25" customHeight="1" x14ac:dyDescent="0.3">
      <c r="A1999" s="7" t="s">
        <v>835</v>
      </c>
      <c r="B1999" s="7">
        <v>1961</v>
      </c>
      <c r="C1999" s="7" t="s">
        <v>168</v>
      </c>
      <c r="D1999" s="7">
        <v>24</v>
      </c>
      <c r="E1999" s="7">
        <v>0</v>
      </c>
      <c r="F1999" s="7">
        <v>29141.360000000001</v>
      </c>
      <c r="G1999" s="7" t="s">
        <v>75</v>
      </c>
      <c r="H1999" s="7" t="s">
        <v>64</v>
      </c>
      <c r="I1999" s="7" t="s">
        <v>119</v>
      </c>
    </row>
    <row r="2000" spans="1:9" ht="14.25" customHeight="1" x14ac:dyDescent="0.3">
      <c r="A2000" s="7" t="s">
        <v>833</v>
      </c>
      <c r="B2000" s="7">
        <v>1976</v>
      </c>
      <c r="C2000" s="7" t="s">
        <v>72</v>
      </c>
      <c r="D2000" s="7">
        <v>8</v>
      </c>
      <c r="E2000" s="7">
        <v>2</v>
      </c>
      <c r="F2000" s="7">
        <v>29160.39</v>
      </c>
      <c r="G2000" s="7" t="s">
        <v>75</v>
      </c>
      <c r="H2000" s="7" t="s">
        <v>62</v>
      </c>
      <c r="I2000" s="7" t="s">
        <v>241</v>
      </c>
    </row>
    <row r="2001" spans="1:9" ht="14.25" customHeight="1" x14ac:dyDescent="0.3">
      <c r="A2001" s="7" t="s">
        <v>831</v>
      </c>
      <c r="B2001" s="7">
        <v>1969</v>
      </c>
      <c r="C2001" s="7" t="s">
        <v>59</v>
      </c>
      <c r="D2001" s="7">
        <v>9</v>
      </c>
      <c r="E2001" s="7">
        <v>2</v>
      </c>
      <c r="F2001" s="7">
        <v>29186.48</v>
      </c>
      <c r="G2001" s="7" t="s">
        <v>75</v>
      </c>
      <c r="H2001" s="7" t="s">
        <v>64</v>
      </c>
      <c r="I2001" s="7" t="s">
        <v>1280</v>
      </c>
    </row>
    <row r="2002" spans="1:9" ht="14.25" customHeight="1" x14ac:dyDescent="0.3">
      <c r="A2002" s="7" t="s">
        <v>828</v>
      </c>
      <c r="B2002" s="7">
        <v>1978</v>
      </c>
      <c r="C2002" s="7" t="s">
        <v>59</v>
      </c>
      <c r="D2002" s="7">
        <v>21</v>
      </c>
      <c r="E2002" s="7">
        <v>2</v>
      </c>
      <c r="F2002" s="7">
        <v>29227.599999999999</v>
      </c>
      <c r="G2002" s="7" t="s">
        <v>75</v>
      </c>
      <c r="H2002" s="7" t="s">
        <v>64</v>
      </c>
      <c r="I2002" s="7" t="s">
        <v>119</v>
      </c>
    </row>
    <row r="2003" spans="1:9" ht="14.25" customHeight="1" x14ac:dyDescent="0.3">
      <c r="A2003" s="7" t="s">
        <v>826</v>
      </c>
      <c r="B2003" s="7">
        <v>1958</v>
      </c>
      <c r="C2003" s="7" t="s">
        <v>83</v>
      </c>
      <c r="D2003" s="7">
        <v>5</v>
      </c>
      <c r="E2003" s="7">
        <v>0</v>
      </c>
      <c r="F2003" s="7">
        <v>29330.98</v>
      </c>
      <c r="G2003" s="7" t="s">
        <v>75</v>
      </c>
      <c r="H2003" s="7" t="s">
        <v>62</v>
      </c>
      <c r="I2003" s="7" t="s">
        <v>119</v>
      </c>
    </row>
    <row r="2004" spans="1:9" ht="14.25" customHeight="1" x14ac:dyDescent="0.3">
      <c r="A2004" s="7" t="s">
        <v>823</v>
      </c>
      <c r="B2004" s="7">
        <v>1985</v>
      </c>
      <c r="C2004" s="7" t="s">
        <v>72</v>
      </c>
      <c r="D2004" s="7">
        <v>7</v>
      </c>
      <c r="E2004" s="7">
        <v>3</v>
      </c>
      <c r="F2004" s="7">
        <v>29352.560000000001</v>
      </c>
      <c r="G2004" s="7" t="s">
        <v>75</v>
      </c>
      <c r="H2004" s="7" t="s">
        <v>75</v>
      </c>
      <c r="I2004" s="7" t="s">
        <v>241</v>
      </c>
    </row>
    <row r="2005" spans="1:9" ht="14.25" customHeight="1" x14ac:dyDescent="0.3">
      <c r="A2005" s="7" t="s">
        <v>821</v>
      </c>
      <c r="B2005" s="7">
        <v>1987</v>
      </c>
      <c r="C2005" s="7" t="s">
        <v>59</v>
      </c>
      <c r="D2005" s="7">
        <v>16</v>
      </c>
      <c r="E2005" s="7">
        <v>3</v>
      </c>
      <c r="F2005" s="7">
        <v>29443.59</v>
      </c>
      <c r="G2005" s="7" t="s">
        <v>75</v>
      </c>
      <c r="H2005" s="7" t="s">
        <v>75</v>
      </c>
      <c r="I2005" s="7" t="s">
        <v>241</v>
      </c>
    </row>
    <row r="2006" spans="1:9" ht="14.25" customHeight="1" x14ac:dyDescent="0.3">
      <c r="A2006" s="7" t="s">
        <v>818</v>
      </c>
      <c r="B2006" s="7">
        <v>1959</v>
      </c>
      <c r="C2006" s="7" t="s">
        <v>203</v>
      </c>
      <c r="D2006" s="7">
        <v>20</v>
      </c>
      <c r="E2006" s="7">
        <v>0</v>
      </c>
      <c r="F2006" s="7">
        <v>29523.17</v>
      </c>
      <c r="G2006" s="7" t="s">
        <v>75</v>
      </c>
      <c r="H2006" s="7" t="s">
        <v>62</v>
      </c>
      <c r="I2006" s="7" t="s">
        <v>1280</v>
      </c>
    </row>
    <row r="2007" spans="1:9" ht="14.25" customHeight="1" x14ac:dyDescent="0.3">
      <c r="A2007" s="7" t="s">
        <v>816</v>
      </c>
      <c r="B2007" s="7">
        <v>1975</v>
      </c>
      <c r="C2007" s="7" t="s">
        <v>72</v>
      </c>
      <c r="D2007" s="7">
        <v>3</v>
      </c>
      <c r="E2007" s="7">
        <v>1</v>
      </c>
      <c r="F2007" s="7">
        <v>29583.8</v>
      </c>
      <c r="G2007" s="7" t="s">
        <v>75</v>
      </c>
      <c r="H2007" s="7" t="s">
        <v>75</v>
      </c>
      <c r="I2007" s="7" t="s">
        <v>241</v>
      </c>
    </row>
    <row r="2008" spans="1:9" ht="14.25" customHeight="1" x14ac:dyDescent="0.3">
      <c r="A2008" s="7" t="s">
        <v>813</v>
      </c>
      <c r="B2008" s="7">
        <v>1993</v>
      </c>
      <c r="C2008" s="7" t="s">
        <v>59</v>
      </c>
      <c r="D2008" s="7">
        <v>27</v>
      </c>
      <c r="E2008" s="7">
        <v>0</v>
      </c>
      <c r="F2008" s="7">
        <v>29622.69</v>
      </c>
      <c r="G2008" s="7" t="s">
        <v>75</v>
      </c>
      <c r="H2008" s="7" t="s">
        <v>75</v>
      </c>
      <c r="I2008" s="7" t="s">
        <v>241</v>
      </c>
    </row>
    <row r="2009" spans="1:9" ht="14.25" customHeight="1" x14ac:dyDescent="0.3">
      <c r="A2009" s="7" t="s">
        <v>811</v>
      </c>
      <c r="B2009" s="7">
        <v>1973</v>
      </c>
      <c r="C2009" s="7" t="s">
        <v>195</v>
      </c>
      <c r="D2009" s="7">
        <v>23</v>
      </c>
      <c r="E2009" s="7">
        <v>0</v>
      </c>
      <c r="F2009" s="7">
        <v>29757.69</v>
      </c>
      <c r="G2009" s="7" t="s">
        <v>75</v>
      </c>
      <c r="H2009" s="7" t="s">
        <v>64</v>
      </c>
      <c r="I2009" s="7" t="s">
        <v>241</v>
      </c>
    </row>
    <row r="2010" spans="1:9" ht="14.25" customHeight="1" x14ac:dyDescent="0.3">
      <c r="A2010" s="7" t="s">
        <v>808</v>
      </c>
      <c r="B2010" s="7">
        <v>1998</v>
      </c>
      <c r="C2010" s="7" t="s">
        <v>83</v>
      </c>
      <c r="D2010" s="7">
        <v>20</v>
      </c>
      <c r="E2010" s="7">
        <v>0</v>
      </c>
      <c r="F2010" s="7">
        <v>29760.6</v>
      </c>
      <c r="G2010" s="7" t="s">
        <v>75</v>
      </c>
      <c r="H2010" s="7" t="s">
        <v>62</v>
      </c>
      <c r="I2010" s="7" t="s">
        <v>241</v>
      </c>
    </row>
    <row r="2011" spans="1:9" ht="14.25" customHeight="1" x14ac:dyDescent="0.3">
      <c r="A2011" s="7" t="s">
        <v>806</v>
      </c>
      <c r="B2011" s="7">
        <v>1981</v>
      </c>
      <c r="C2011" s="7" t="s">
        <v>195</v>
      </c>
      <c r="D2011" s="7">
        <v>13</v>
      </c>
      <c r="E2011" s="7">
        <v>1</v>
      </c>
      <c r="F2011" s="7">
        <v>29816.639999999999</v>
      </c>
      <c r="G2011" s="7" t="s">
        <v>75</v>
      </c>
      <c r="H2011" s="7" t="s">
        <v>62</v>
      </c>
      <c r="I2011" s="7" t="s">
        <v>241</v>
      </c>
    </row>
    <row r="2012" spans="1:9" ht="14.25" customHeight="1" x14ac:dyDescent="0.3">
      <c r="A2012" s="7" t="s">
        <v>803</v>
      </c>
      <c r="B2012" s="7">
        <v>1982</v>
      </c>
      <c r="C2012" s="7" t="s">
        <v>203</v>
      </c>
      <c r="D2012" s="7">
        <v>29</v>
      </c>
      <c r="E2012" s="7">
        <v>3</v>
      </c>
      <c r="F2012" s="7">
        <v>29818.76</v>
      </c>
      <c r="G2012" s="7" t="s">
        <v>75</v>
      </c>
      <c r="H2012" s="7" t="s">
        <v>75</v>
      </c>
      <c r="I2012" s="7" t="s">
        <v>119</v>
      </c>
    </row>
    <row r="2013" spans="1:9" ht="14.25" customHeight="1" x14ac:dyDescent="0.3">
      <c r="A2013" s="7" t="s">
        <v>801</v>
      </c>
      <c r="B2013" s="7">
        <v>1989</v>
      </c>
      <c r="C2013" s="7" t="s">
        <v>168</v>
      </c>
      <c r="D2013" s="7">
        <v>30</v>
      </c>
      <c r="E2013" s="7">
        <v>3</v>
      </c>
      <c r="F2013" s="7">
        <v>29852.48</v>
      </c>
      <c r="G2013" s="7" t="s">
        <v>75</v>
      </c>
      <c r="H2013" s="7" t="s">
        <v>64</v>
      </c>
      <c r="I2013" s="7" t="s">
        <v>241</v>
      </c>
    </row>
    <row r="2014" spans="1:9" ht="14.25" customHeight="1" x14ac:dyDescent="0.3">
      <c r="A2014" s="7" t="s">
        <v>798</v>
      </c>
      <c r="B2014" s="7">
        <v>1975</v>
      </c>
      <c r="C2014" s="7" t="s">
        <v>195</v>
      </c>
      <c r="D2014" s="7">
        <v>19</v>
      </c>
      <c r="E2014" s="7">
        <v>1</v>
      </c>
      <c r="F2014" s="7">
        <v>29899.25</v>
      </c>
      <c r="G2014" s="7" t="s">
        <v>75</v>
      </c>
      <c r="H2014" s="7" t="s">
        <v>64</v>
      </c>
      <c r="I2014" s="7" t="s">
        <v>241</v>
      </c>
    </row>
    <row r="2015" spans="1:9" ht="14.25" customHeight="1" x14ac:dyDescent="0.3">
      <c r="A2015" s="7" t="s">
        <v>796</v>
      </c>
      <c r="B2015" s="7">
        <v>1988</v>
      </c>
      <c r="C2015" s="7" t="s">
        <v>168</v>
      </c>
      <c r="D2015" s="7">
        <v>30</v>
      </c>
      <c r="E2015" s="7">
        <v>3</v>
      </c>
      <c r="F2015" s="7">
        <v>29929.56</v>
      </c>
      <c r="G2015" s="7" t="s">
        <v>75</v>
      </c>
      <c r="H2015" s="7" t="s">
        <v>75</v>
      </c>
      <c r="I2015" s="7" t="s">
        <v>241</v>
      </c>
    </row>
    <row r="2016" spans="1:9" ht="14.25" customHeight="1" x14ac:dyDescent="0.3">
      <c r="A2016" s="7" t="s">
        <v>793</v>
      </c>
      <c r="B2016" s="7">
        <v>1976</v>
      </c>
      <c r="C2016" s="7" t="s">
        <v>83</v>
      </c>
      <c r="D2016" s="7">
        <v>12</v>
      </c>
      <c r="E2016" s="7">
        <v>2</v>
      </c>
      <c r="F2016" s="7">
        <v>29933.75</v>
      </c>
      <c r="G2016" s="7" t="s">
        <v>75</v>
      </c>
      <c r="H2016" s="7" t="s">
        <v>75</v>
      </c>
      <c r="I2016" s="7" t="s">
        <v>241</v>
      </c>
    </row>
    <row r="2017" spans="1:9" ht="14.25" customHeight="1" x14ac:dyDescent="0.3">
      <c r="A2017" s="7" t="s">
        <v>791</v>
      </c>
      <c r="B2017" s="7">
        <v>1991</v>
      </c>
      <c r="C2017" s="7" t="s">
        <v>203</v>
      </c>
      <c r="D2017" s="7">
        <v>5</v>
      </c>
      <c r="E2017" s="7">
        <v>3</v>
      </c>
      <c r="F2017" s="7">
        <v>29969.67</v>
      </c>
      <c r="G2017" s="7" t="s">
        <v>75</v>
      </c>
      <c r="H2017" s="7" t="s">
        <v>75</v>
      </c>
      <c r="I2017" s="7" t="s">
        <v>241</v>
      </c>
    </row>
    <row r="2018" spans="1:9" ht="14.25" customHeight="1" x14ac:dyDescent="0.3">
      <c r="A2018" s="7" t="s">
        <v>788</v>
      </c>
      <c r="B2018" s="7">
        <v>1981</v>
      </c>
      <c r="C2018" s="7" t="s">
        <v>195</v>
      </c>
      <c r="D2018" s="7">
        <v>4</v>
      </c>
      <c r="E2018" s="7">
        <v>1</v>
      </c>
      <c r="F2018" s="7">
        <v>30026.87</v>
      </c>
      <c r="G2018" s="7" t="s">
        <v>62</v>
      </c>
      <c r="H2018" s="7" t="s">
        <v>64</v>
      </c>
      <c r="I2018" s="7" t="s">
        <v>119</v>
      </c>
    </row>
    <row r="2019" spans="1:9" ht="14.25" customHeight="1" x14ac:dyDescent="0.3">
      <c r="A2019" s="7" t="s">
        <v>786</v>
      </c>
      <c r="B2019" s="7">
        <v>1967</v>
      </c>
      <c r="C2019" s="7" t="s">
        <v>83</v>
      </c>
      <c r="D2019" s="7">
        <v>16</v>
      </c>
      <c r="E2019" s="7">
        <v>3</v>
      </c>
      <c r="F2019" s="7">
        <v>30063.58</v>
      </c>
      <c r="G2019" s="7" t="s">
        <v>75</v>
      </c>
      <c r="H2019" s="7" t="s">
        <v>75</v>
      </c>
      <c r="I2019" s="7" t="s">
        <v>119</v>
      </c>
    </row>
    <row r="2020" spans="1:9" ht="14.25" customHeight="1" x14ac:dyDescent="0.3">
      <c r="A2020" s="7" t="s">
        <v>783</v>
      </c>
      <c r="B2020" s="7">
        <v>1979</v>
      </c>
      <c r="C2020" s="7" t="s">
        <v>93</v>
      </c>
      <c r="D2020" s="7">
        <v>2</v>
      </c>
      <c r="E2020" s="7">
        <v>2</v>
      </c>
      <c r="F2020" s="7">
        <v>30095.97</v>
      </c>
      <c r="G2020" s="7" t="s">
        <v>62</v>
      </c>
      <c r="H2020" s="7" t="s">
        <v>64</v>
      </c>
      <c r="I2020" s="7" t="s">
        <v>241</v>
      </c>
    </row>
    <row r="2021" spans="1:9" ht="14.25" customHeight="1" x14ac:dyDescent="0.3">
      <c r="A2021" s="7" t="s">
        <v>781</v>
      </c>
      <c r="B2021" s="7">
        <v>1971</v>
      </c>
      <c r="C2021" s="7" t="s">
        <v>168</v>
      </c>
      <c r="D2021" s="7">
        <v>25</v>
      </c>
      <c r="E2021" s="7">
        <v>0</v>
      </c>
      <c r="F2021" s="7">
        <v>30134.75</v>
      </c>
      <c r="G2021" s="7" t="s">
        <v>62</v>
      </c>
      <c r="H2021" s="7" t="s">
        <v>64</v>
      </c>
      <c r="I2021" s="7" t="s">
        <v>241</v>
      </c>
    </row>
    <row r="2022" spans="1:9" ht="14.25" customHeight="1" x14ac:dyDescent="0.3">
      <c r="A2022" s="7" t="s">
        <v>778</v>
      </c>
      <c r="B2022" s="7">
        <v>1958</v>
      </c>
      <c r="C2022" s="7" t="s">
        <v>195</v>
      </c>
      <c r="D2022" s="7">
        <v>11</v>
      </c>
      <c r="E2022" s="7">
        <v>1</v>
      </c>
      <c r="F2022" s="7">
        <v>30166.62</v>
      </c>
      <c r="G2022" s="7" t="s">
        <v>75</v>
      </c>
      <c r="H2022" s="7" t="s">
        <v>64</v>
      </c>
      <c r="I2022" s="7" t="s">
        <v>119</v>
      </c>
    </row>
    <row r="2023" spans="1:9" ht="14.25" customHeight="1" x14ac:dyDescent="0.3">
      <c r="A2023" s="7" t="s">
        <v>776</v>
      </c>
      <c r="B2023" s="7">
        <v>1963</v>
      </c>
      <c r="C2023" s="7" t="s">
        <v>93</v>
      </c>
      <c r="D2023" s="7">
        <v>13</v>
      </c>
      <c r="E2023" s="7">
        <v>3</v>
      </c>
      <c r="F2023" s="7">
        <v>30184.94</v>
      </c>
      <c r="G2023" s="7" t="s">
        <v>75</v>
      </c>
      <c r="H2023" s="7" t="s">
        <v>75</v>
      </c>
      <c r="I2023" s="7" t="s">
        <v>1397</v>
      </c>
    </row>
    <row r="2024" spans="1:9" ht="14.25" customHeight="1" x14ac:dyDescent="0.3">
      <c r="A2024" s="7" t="s">
        <v>774</v>
      </c>
      <c r="B2024" s="7">
        <v>1962</v>
      </c>
      <c r="C2024" s="7" t="s">
        <v>93</v>
      </c>
      <c r="D2024" s="7">
        <v>15</v>
      </c>
      <c r="E2024" s="7">
        <v>0</v>
      </c>
      <c r="F2024" s="7">
        <v>30260</v>
      </c>
      <c r="G2024" s="7" t="s">
        <v>75</v>
      </c>
      <c r="H2024" s="7" t="s">
        <v>75</v>
      </c>
      <c r="I2024" s="7" t="s">
        <v>1397</v>
      </c>
    </row>
    <row r="2025" spans="1:9" ht="14.25" customHeight="1" x14ac:dyDescent="0.3">
      <c r="A2025" s="7" t="s">
        <v>772</v>
      </c>
      <c r="B2025" s="7">
        <v>1972</v>
      </c>
      <c r="C2025" s="7" t="s">
        <v>59</v>
      </c>
      <c r="D2025" s="7">
        <v>24</v>
      </c>
      <c r="E2025" s="7">
        <v>2</v>
      </c>
      <c r="F2025" s="7">
        <v>30284.639999999999</v>
      </c>
      <c r="G2025" s="7" t="s">
        <v>75</v>
      </c>
      <c r="H2025" s="7" t="s">
        <v>75</v>
      </c>
      <c r="I2025" s="7" t="s">
        <v>119</v>
      </c>
    </row>
    <row r="2026" spans="1:9" ht="14.25" customHeight="1" x14ac:dyDescent="0.3">
      <c r="A2026" s="7" t="s">
        <v>769</v>
      </c>
      <c r="B2026" s="7">
        <v>2004</v>
      </c>
      <c r="C2026" s="7" t="s">
        <v>83</v>
      </c>
      <c r="D2026" s="7">
        <v>1</v>
      </c>
      <c r="E2026" s="7">
        <v>0</v>
      </c>
      <c r="F2026" s="7">
        <v>30328.27</v>
      </c>
      <c r="G2026" s="7" t="s">
        <v>62</v>
      </c>
      <c r="H2026" s="7" t="s">
        <v>62</v>
      </c>
      <c r="I2026" s="7" t="s">
        <v>241</v>
      </c>
    </row>
    <row r="2027" spans="1:9" ht="14.25" customHeight="1" x14ac:dyDescent="0.3">
      <c r="A2027" s="7" t="s">
        <v>767</v>
      </c>
      <c r="B2027" s="7">
        <v>1969</v>
      </c>
      <c r="C2027" s="7" t="s">
        <v>59</v>
      </c>
      <c r="D2027" s="7">
        <v>30</v>
      </c>
      <c r="E2027" s="7">
        <v>0</v>
      </c>
      <c r="F2027" s="7">
        <v>30366.93</v>
      </c>
      <c r="G2027" s="7" t="s">
        <v>62</v>
      </c>
      <c r="H2027" s="7" t="s">
        <v>62</v>
      </c>
      <c r="I2027" s="7" t="s">
        <v>241</v>
      </c>
    </row>
    <row r="2028" spans="1:9" ht="14.25" customHeight="1" x14ac:dyDescent="0.3">
      <c r="A2028" s="7" t="s">
        <v>765</v>
      </c>
      <c r="B2028" s="7">
        <v>1976</v>
      </c>
      <c r="C2028" s="7" t="s">
        <v>93</v>
      </c>
      <c r="D2028" s="7">
        <v>3</v>
      </c>
      <c r="E2028" s="7">
        <v>2</v>
      </c>
      <c r="F2028" s="7">
        <v>30409.53</v>
      </c>
      <c r="G2028" s="7" t="s">
        <v>62</v>
      </c>
      <c r="H2028" s="7" t="s">
        <v>64</v>
      </c>
      <c r="I2028" s="7" t="s">
        <v>119</v>
      </c>
    </row>
    <row r="2029" spans="1:9" ht="14.25" customHeight="1" x14ac:dyDescent="0.3">
      <c r="A2029" s="7" t="s">
        <v>762</v>
      </c>
      <c r="B2029" s="7">
        <v>1998</v>
      </c>
      <c r="C2029" s="7" t="s">
        <v>203</v>
      </c>
      <c r="D2029" s="7">
        <v>28</v>
      </c>
      <c r="E2029" s="7">
        <v>0</v>
      </c>
      <c r="F2029" s="7">
        <v>30422.03</v>
      </c>
      <c r="G2029" s="7" t="s">
        <v>62</v>
      </c>
      <c r="H2029" s="7" t="s">
        <v>64</v>
      </c>
      <c r="I2029" s="7" t="s">
        <v>241</v>
      </c>
    </row>
    <row r="2030" spans="1:9" ht="14.25" customHeight="1" x14ac:dyDescent="0.3">
      <c r="A2030" s="7" t="s">
        <v>760</v>
      </c>
      <c r="B2030" s="7">
        <v>1983</v>
      </c>
      <c r="C2030" s="7" t="s">
        <v>93</v>
      </c>
      <c r="D2030" s="7">
        <v>3</v>
      </c>
      <c r="E2030" s="7">
        <v>3</v>
      </c>
      <c r="F2030" s="7">
        <v>30457.37</v>
      </c>
      <c r="G2030" s="7" t="s">
        <v>62</v>
      </c>
      <c r="H2030" s="7" t="s">
        <v>75</v>
      </c>
      <c r="I2030" s="7" t="s">
        <v>119</v>
      </c>
    </row>
    <row r="2031" spans="1:9" ht="14.25" customHeight="1" x14ac:dyDescent="0.3">
      <c r="A2031" s="7" t="s">
        <v>758</v>
      </c>
      <c r="B2031" s="7">
        <v>1986</v>
      </c>
      <c r="C2031" s="7" t="s">
        <v>195</v>
      </c>
      <c r="D2031" s="7">
        <v>10</v>
      </c>
      <c r="E2031" s="7">
        <v>3</v>
      </c>
      <c r="F2031" s="7">
        <v>30530.5</v>
      </c>
      <c r="G2031" s="7" t="s">
        <v>62</v>
      </c>
      <c r="H2031" s="7" t="s">
        <v>75</v>
      </c>
      <c r="I2031" s="7" t="s">
        <v>241</v>
      </c>
    </row>
    <row r="2032" spans="1:9" ht="14.25" customHeight="1" x14ac:dyDescent="0.3">
      <c r="A2032" s="7" t="s">
        <v>755</v>
      </c>
      <c r="B2032" s="7">
        <v>1970</v>
      </c>
      <c r="C2032" s="7" t="s">
        <v>72</v>
      </c>
      <c r="D2032" s="7">
        <v>11</v>
      </c>
      <c r="E2032" s="7">
        <v>0</v>
      </c>
      <c r="F2032" s="7">
        <v>30625.65</v>
      </c>
      <c r="G2032" s="7" t="s">
        <v>62</v>
      </c>
      <c r="H2032" s="7" t="s">
        <v>64</v>
      </c>
      <c r="I2032" s="7" t="s">
        <v>241</v>
      </c>
    </row>
    <row r="2033" spans="1:9" ht="14.25" customHeight="1" x14ac:dyDescent="0.3">
      <c r="A2033" s="7" t="s">
        <v>753</v>
      </c>
      <c r="B2033" s="7">
        <v>1999</v>
      </c>
      <c r="C2033" s="7" t="s">
        <v>93</v>
      </c>
      <c r="D2033" s="7">
        <v>21</v>
      </c>
      <c r="E2033" s="7">
        <v>0</v>
      </c>
      <c r="F2033" s="7">
        <v>30697.71</v>
      </c>
      <c r="G2033" s="7" t="s">
        <v>75</v>
      </c>
      <c r="H2033" s="7" t="s">
        <v>62</v>
      </c>
      <c r="I2033" s="7" t="s">
        <v>241</v>
      </c>
    </row>
    <row r="2034" spans="1:9" ht="14.25" customHeight="1" x14ac:dyDescent="0.3">
      <c r="A2034" s="7" t="s">
        <v>750</v>
      </c>
      <c r="B2034" s="7">
        <v>1983</v>
      </c>
      <c r="C2034" s="7" t="s">
        <v>168</v>
      </c>
      <c r="D2034" s="7">
        <v>21</v>
      </c>
      <c r="E2034" s="7">
        <v>3</v>
      </c>
      <c r="F2034" s="7">
        <v>30724.44</v>
      </c>
      <c r="G2034" s="7" t="s">
        <v>62</v>
      </c>
      <c r="H2034" s="7" t="s">
        <v>64</v>
      </c>
      <c r="I2034" s="7" t="s">
        <v>241</v>
      </c>
    </row>
    <row r="2035" spans="1:9" ht="14.25" customHeight="1" x14ac:dyDescent="0.3">
      <c r="A2035" s="7" t="s">
        <v>748</v>
      </c>
      <c r="B2035" s="7">
        <v>1988</v>
      </c>
      <c r="C2035" s="7" t="s">
        <v>93</v>
      </c>
      <c r="D2035" s="7">
        <v>5</v>
      </c>
      <c r="E2035" s="7">
        <v>3</v>
      </c>
      <c r="F2035" s="7">
        <v>30763.01</v>
      </c>
      <c r="G2035" s="7" t="s">
        <v>62</v>
      </c>
      <c r="H2035" s="7" t="s">
        <v>75</v>
      </c>
      <c r="I2035" s="7" t="s">
        <v>241</v>
      </c>
    </row>
    <row r="2036" spans="1:9" ht="14.25" customHeight="1" x14ac:dyDescent="0.3">
      <c r="A2036" s="7" t="s">
        <v>746</v>
      </c>
      <c r="B2036" s="7">
        <v>1961</v>
      </c>
      <c r="C2036" s="7" t="s">
        <v>93</v>
      </c>
      <c r="D2036" s="7">
        <v>9</v>
      </c>
      <c r="E2036" s="7">
        <v>3</v>
      </c>
      <c r="F2036" s="7">
        <v>30942.19</v>
      </c>
      <c r="G2036" s="7" t="s">
        <v>62</v>
      </c>
      <c r="H2036" s="7" t="s">
        <v>62</v>
      </c>
      <c r="I2036" s="7" t="s">
        <v>66</v>
      </c>
    </row>
    <row r="2037" spans="1:9" ht="14.25" customHeight="1" x14ac:dyDescent="0.3">
      <c r="A2037" s="7" t="s">
        <v>743</v>
      </c>
      <c r="B2037" s="7">
        <v>2004</v>
      </c>
      <c r="C2037" s="7" t="s">
        <v>72</v>
      </c>
      <c r="D2037" s="7">
        <v>9</v>
      </c>
      <c r="E2037" s="7">
        <v>0</v>
      </c>
      <c r="F2037" s="7">
        <v>31196.61</v>
      </c>
      <c r="G2037" s="7" t="s">
        <v>62</v>
      </c>
      <c r="H2037" s="7" t="s">
        <v>75</v>
      </c>
      <c r="I2037" s="7" t="s">
        <v>241</v>
      </c>
    </row>
    <row r="2038" spans="1:9" ht="14.25" customHeight="1" x14ac:dyDescent="0.3">
      <c r="A2038" s="7" t="s">
        <v>741</v>
      </c>
      <c r="B2038" s="7">
        <v>2000</v>
      </c>
      <c r="C2038" s="7" t="s">
        <v>59</v>
      </c>
      <c r="D2038" s="7">
        <v>22</v>
      </c>
      <c r="E2038" s="7">
        <v>0</v>
      </c>
      <c r="F2038" s="7">
        <v>31234.560000000001</v>
      </c>
      <c r="G2038" s="7" t="s">
        <v>75</v>
      </c>
      <c r="H2038" s="7" t="s">
        <v>75</v>
      </c>
      <c r="I2038" s="7" t="s">
        <v>241</v>
      </c>
    </row>
    <row r="2039" spans="1:9" ht="14.25" customHeight="1" x14ac:dyDescent="0.3">
      <c r="A2039" s="7" t="s">
        <v>738</v>
      </c>
      <c r="B2039" s="7">
        <v>1968</v>
      </c>
      <c r="C2039" s="7" t="s">
        <v>59</v>
      </c>
      <c r="D2039" s="7">
        <v>9</v>
      </c>
      <c r="E2039" s="7">
        <v>0</v>
      </c>
      <c r="F2039" s="7">
        <v>31322.53</v>
      </c>
      <c r="G2039" s="7" t="s">
        <v>62</v>
      </c>
      <c r="H2039" s="7" t="s">
        <v>75</v>
      </c>
      <c r="I2039" s="7" t="s">
        <v>241</v>
      </c>
    </row>
    <row r="2040" spans="1:9" ht="14.25" customHeight="1" x14ac:dyDescent="0.3">
      <c r="A2040" s="7" t="s">
        <v>736</v>
      </c>
      <c r="B2040" s="7">
        <v>1995</v>
      </c>
      <c r="C2040" s="7" t="s">
        <v>93</v>
      </c>
      <c r="D2040" s="7">
        <v>27</v>
      </c>
      <c r="E2040" s="7">
        <v>0</v>
      </c>
      <c r="F2040" s="7">
        <v>31328.27</v>
      </c>
      <c r="G2040" s="7" t="s">
        <v>62</v>
      </c>
      <c r="H2040" s="7" t="s">
        <v>62</v>
      </c>
      <c r="I2040" s="7" t="s">
        <v>241</v>
      </c>
    </row>
    <row r="2041" spans="1:9" ht="14.25" customHeight="1" x14ac:dyDescent="0.3">
      <c r="A2041" s="7" t="s">
        <v>734</v>
      </c>
      <c r="B2041" s="7">
        <v>1974</v>
      </c>
      <c r="C2041" s="7" t="s">
        <v>203</v>
      </c>
      <c r="D2041" s="7">
        <v>8</v>
      </c>
      <c r="E2041" s="7">
        <v>0</v>
      </c>
      <c r="F2041" s="7">
        <v>31368.81</v>
      </c>
      <c r="G2041" s="7" t="s">
        <v>62</v>
      </c>
      <c r="H2041" s="7" t="s">
        <v>64</v>
      </c>
      <c r="I2041" s="7" t="s">
        <v>241</v>
      </c>
    </row>
    <row r="2042" spans="1:9" ht="14.25" customHeight="1" x14ac:dyDescent="0.3">
      <c r="A2042" s="7" t="s">
        <v>731</v>
      </c>
      <c r="B2042" s="7">
        <v>1975</v>
      </c>
      <c r="C2042" s="7" t="s">
        <v>203</v>
      </c>
      <c r="D2042" s="7">
        <v>29</v>
      </c>
      <c r="E2042" s="7">
        <v>1</v>
      </c>
      <c r="F2042" s="7">
        <v>31591.82</v>
      </c>
      <c r="G2042" s="7" t="s">
        <v>62</v>
      </c>
      <c r="H2042" s="7" t="s">
        <v>75</v>
      </c>
      <c r="I2042" s="7" t="s">
        <v>241</v>
      </c>
    </row>
    <row r="2043" spans="1:9" ht="14.25" customHeight="1" x14ac:dyDescent="0.3">
      <c r="A2043" s="7" t="s">
        <v>729</v>
      </c>
      <c r="B2043" s="7">
        <v>1960</v>
      </c>
      <c r="C2043" s="7" t="s">
        <v>168</v>
      </c>
      <c r="D2043" s="7">
        <v>13</v>
      </c>
      <c r="E2043" s="7">
        <v>1</v>
      </c>
      <c r="F2043" s="7">
        <v>31620</v>
      </c>
      <c r="G2043" s="7" t="s">
        <v>62</v>
      </c>
      <c r="H2043" s="7" t="s">
        <v>75</v>
      </c>
      <c r="I2043" s="7" t="s">
        <v>1280</v>
      </c>
    </row>
    <row r="2044" spans="1:9" ht="14.25" customHeight="1" x14ac:dyDescent="0.3">
      <c r="A2044" s="7" t="s">
        <v>727</v>
      </c>
      <c r="B2044" s="7">
        <v>1977</v>
      </c>
      <c r="C2044" s="7" t="s">
        <v>203</v>
      </c>
      <c r="D2044" s="7">
        <v>14</v>
      </c>
      <c r="E2044" s="7">
        <v>2</v>
      </c>
      <c r="F2044" s="7">
        <v>31736.7</v>
      </c>
      <c r="G2044" s="7" t="s">
        <v>62</v>
      </c>
      <c r="H2044" s="7" t="s">
        <v>62</v>
      </c>
      <c r="I2044" s="7" t="s">
        <v>119</v>
      </c>
    </row>
    <row r="2045" spans="1:9" ht="14.25" customHeight="1" x14ac:dyDescent="0.3">
      <c r="A2045" s="7" t="s">
        <v>725</v>
      </c>
      <c r="B2045" s="7">
        <v>1984</v>
      </c>
      <c r="C2045" s="7" t="s">
        <v>93</v>
      </c>
      <c r="D2045" s="7">
        <v>10</v>
      </c>
      <c r="E2045" s="7">
        <v>3</v>
      </c>
      <c r="F2045" s="7">
        <v>31743.919999999998</v>
      </c>
      <c r="G2045" s="7" t="s">
        <v>62</v>
      </c>
      <c r="H2045" s="7" t="s">
        <v>75</v>
      </c>
      <c r="I2045" s="7" t="s">
        <v>241</v>
      </c>
    </row>
    <row r="2046" spans="1:9" ht="14.25" customHeight="1" x14ac:dyDescent="0.3">
      <c r="A2046" s="7" t="s">
        <v>723</v>
      </c>
      <c r="B2046" s="7">
        <v>1975</v>
      </c>
      <c r="C2046" s="7" t="s">
        <v>93</v>
      </c>
      <c r="D2046" s="7">
        <v>25</v>
      </c>
      <c r="E2046" s="7">
        <v>1</v>
      </c>
      <c r="F2046" s="7">
        <v>31897.1</v>
      </c>
      <c r="G2046" s="7" t="s">
        <v>62</v>
      </c>
      <c r="H2046" s="7" t="s">
        <v>64</v>
      </c>
      <c r="I2046" s="7" t="s">
        <v>241</v>
      </c>
    </row>
    <row r="2047" spans="1:9" ht="14.25" customHeight="1" x14ac:dyDescent="0.3">
      <c r="A2047" s="7" t="s">
        <v>721</v>
      </c>
      <c r="B2047" s="7">
        <v>1972</v>
      </c>
      <c r="C2047" s="7" t="s">
        <v>93</v>
      </c>
      <c r="D2047" s="7">
        <v>21</v>
      </c>
      <c r="E2047" s="7">
        <v>0</v>
      </c>
      <c r="F2047" s="7">
        <v>31980.89</v>
      </c>
      <c r="G2047" s="7" t="s">
        <v>62</v>
      </c>
      <c r="H2047" s="7" t="s">
        <v>75</v>
      </c>
      <c r="I2047" s="7" t="s">
        <v>241</v>
      </c>
    </row>
    <row r="2048" spans="1:9" ht="14.25" customHeight="1" x14ac:dyDescent="0.3">
      <c r="A2048" s="7" t="s">
        <v>719</v>
      </c>
      <c r="B2048" s="7">
        <v>1993</v>
      </c>
      <c r="C2048" s="7" t="s">
        <v>93</v>
      </c>
      <c r="D2048" s="7">
        <v>13</v>
      </c>
      <c r="E2048" s="7">
        <v>0</v>
      </c>
      <c r="F2048" s="7">
        <v>32086.21</v>
      </c>
      <c r="G2048" s="7" t="s">
        <v>75</v>
      </c>
      <c r="H2048" s="7" t="s">
        <v>64</v>
      </c>
      <c r="I2048" s="7" t="s">
        <v>241</v>
      </c>
    </row>
    <row r="2049" spans="1:9" ht="14.25" customHeight="1" x14ac:dyDescent="0.3">
      <c r="A2049" s="7" t="s">
        <v>716</v>
      </c>
      <c r="B2049" s="7">
        <v>1978</v>
      </c>
      <c r="C2049" s="7" t="s">
        <v>72</v>
      </c>
      <c r="D2049" s="7">
        <v>10</v>
      </c>
      <c r="E2049" s="7">
        <v>2</v>
      </c>
      <c r="F2049" s="7">
        <v>32108.66</v>
      </c>
      <c r="G2049" s="7" t="s">
        <v>75</v>
      </c>
      <c r="H2049" s="7" t="s">
        <v>64</v>
      </c>
      <c r="I2049" s="7" t="s">
        <v>1841</v>
      </c>
    </row>
    <row r="2050" spans="1:9" ht="14.25" customHeight="1" x14ac:dyDescent="0.3">
      <c r="A2050" s="7" t="s">
        <v>714</v>
      </c>
      <c r="B2050" s="7">
        <v>1969</v>
      </c>
      <c r="C2050" s="7" t="s">
        <v>93</v>
      </c>
      <c r="D2050" s="7">
        <v>11</v>
      </c>
      <c r="E2050" s="7">
        <v>0</v>
      </c>
      <c r="F2050" s="7">
        <v>32192.76</v>
      </c>
      <c r="G2050" s="7" t="s">
        <v>75</v>
      </c>
      <c r="H2050" s="7" t="s">
        <v>62</v>
      </c>
      <c r="I2050" s="7" t="s">
        <v>241</v>
      </c>
    </row>
    <row r="2051" spans="1:9" ht="14.25" customHeight="1" x14ac:dyDescent="0.3">
      <c r="A2051" s="7" t="s">
        <v>712</v>
      </c>
      <c r="B2051" s="7">
        <v>1994</v>
      </c>
      <c r="C2051" s="7" t="s">
        <v>93</v>
      </c>
      <c r="D2051" s="7">
        <v>8</v>
      </c>
      <c r="E2051" s="7">
        <v>0</v>
      </c>
      <c r="F2051" s="7">
        <v>32222.81</v>
      </c>
      <c r="G2051" s="7" t="s">
        <v>62</v>
      </c>
      <c r="H2051" s="7" t="s">
        <v>75</v>
      </c>
      <c r="I2051" s="7" t="s">
        <v>241</v>
      </c>
    </row>
    <row r="2052" spans="1:9" ht="14.25" customHeight="1" x14ac:dyDescent="0.3">
      <c r="A2052" s="7" t="s">
        <v>709</v>
      </c>
      <c r="B2052" s="7">
        <v>1975</v>
      </c>
      <c r="C2052" s="7" t="s">
        <v>168</v>
      </c>
      <c r="D2052" s="7">
        <v>17</v>
      </c>
      <c r="E2052" s="7">
        <v>1</v>
      </c>
      <c r="F2052" s="7">
        <v>32259.96</v>
      </c>
      <c r="G2052" s="7" t="s">
        <v>62</v>
      </c>
      <c r="H2052" s="7" t="s">
        <v>64</v>
      </c>
      <c r="I2052" s="7" t="s">
        <v>119</v>
      </c>
    </row>
    <row r="2053" spans="1:9" ht="14.25" customHeight="1" x14ac:dyDescent="0.3">
      <c r="A2053" s="7" t="s">
        <v>707</v>
      </c>
      <c r="B2053" s="7">
        <v>1986</v>
      </c>
      <c r="C2053" s="7" t="s">
        <v>168</v>
      </c>
      <c r="D2053" s="7">
        <v>2</v>
      </c>
      <c r="E2053" s="7">
        <v>3</v>
      </c>
      <c r="F2053" s="7">
        <v>32288.49</v>
      </c>
      <c r="G2053" s="7" t="s">
        <v>62</v>
      </c>
      <c r="H2053" s="7" t="s">
        <v>62</v>
      </c>
      <c r="I2053" s="7" t="s">
        <v>241</v>
      </c>
    </row>
    <row r="2054" spans="1:9" ht="14.25" customHeight="1" x14ac:dyDescent="0.3">
      <c r="A2054" s="7" t="s">
        <v>704</v>
      </c>
      <c r="B2054" s="7">
        <v>1972</v>
      </c>
      <c r="C2054" s="7" t="s">
        <v>203</v>
      </c>
      <c r="D2054" s="7">
        <v>19</v>
      </c>
      <c r="E2054" s="7">
        <v>0</v>
      </c>
      <c r="F2054" s="7">
        <v>32428.63</v>
      </c>
      <c r="G2054" s="7" t="s">
        <v>62</v>
      </c>
      <c r="H2054" s="7" t="s">
        <v>62</v>
      </c>
      <c r="I2054" s="7" t="s">
        <v>241</v>
      </c>
    </row>
    <row r="2055" spans="1:9" ht="14.25" customHeight="1" x14ac:dyDescent="0.3">
      <c r="A2055" s="7" t="s">
        <v>702</v>
      </c>
      <c r="B2055" s="7">
        <v>1976</v>
      </c>
      <c r="C2055" s="7" t="s">
        <v>195</v>
      </c>
      <c r="D2055" s="7">
        <v>9</v>
      </c>
      <c r="E2055" s="7">
        <v>2</v>
      </c>
      <c r="F2055" s="7">
        <v>32430.22</v>
      </c>
      <c r="G2055" s="7" t="s">
        <v>62</v>
      </c>
      <c r="H2055" s="7" t="s">
        <v>64</v>
      </c>
      <c r="I2055" s="7" t="s">
        <v>241</v>
      </c>
    </row>
    <row r="2056" spans="1:9" ht="14.25" customHeight="1" x14ac:dyDescent="0.3">
      <c r="A2056" s="7" t="s">
        <v>700</v>
      </c>
      <c r="B2056" s="7">
        <v>1981</v>
      </c>
      <c r="C2056" s="7" t="s">
        <v>93</v>
      </c>
      <c r="D2056" s="7">
        <v>27</v>
      </c>
      <c r="E2056" s="7">
        <v>1</v>
      </c>
      <c r="F2056" s="7">
        <v>32462.35</v>
      </c>
      <c r="G2056" s="7" t="s">
        <v>62</v>
      </c>
      <c r="H2056" s="7" t="s">
        <v>62</v>
      </c>
      <c r="I2056" s="7" t="s">
        <v>241</v>
      </c>
    </row>
    <row r="2057" spans="1:9" ht="14.25" customHeight="1" x14ac:dyDescent="0.3">
      <c r="A2057" s="7" t="s">
        <v>697</v>
      </c>
      <c r="B2057" s="7">
        <v>1976</v>
      </c>
      <c r="C2057" s="7" t="s">
        <v>93</v>
      </c>
      <c r="D2057" s="7">
        <v>19</v>
      </c>
      <c r="E2057" s="7">
        <v>2</v>
      </c>
      <c r="F2057" s="7">
        <v>32485.46</v>
      </c>
      <c r="G2057" s="7" t="s">
        <v>62</v>
      </c>
      <c r="H2057" s="7" t="s">
        <v>75</v>
      </c>
      <c r="I2057" s="7" t="s">
        <v>241</v>
      </c>
    </row>
    <row r="2058" spans="1:9" ht="14.25" customHeight="1" x14ac:dyDescent="0.3">
      <c r="A2058" s="7" t="s">
        <v>695</v>
      </c>
      <c r="B2058" s="7">
        <v>2003</v>
      </c>
      <c r="C2058" s="7" t="s">
        <v>203</v>
      </c>
      <c r="D2058" s="7">
        <v>8</v>
      </c>
      <c r="E2058" s="7">
        <v>0</v>
      </c>
      <c r="F2058" s="7">
        <v>32548.34</v>
      </c>
      <c r="G2058" s="7" t="s">
        <v>75</v>
      </c>
      <c r="H2058" s="7" t="s">
        <v>62</v>
      </c>
      <c r="I2058" s="7" t="s">
        <v>66</v>
      </c>
    </row>
    <row r="2059" spans="1:9" ht="14.25" customHeight="1" x14ac:dyDescent="0.3">
      <c r="A2059" s="7" t="s">
        <v>692</v>
      </c>
      <c r="B2059" s="7">
        <v>1990</v>
      </c>
      <c r="C2059" s="7" t="s">
        <v>59</v>
      </c>
      <c r="D2059" s="7">
        <v>13</v>
      </c>
      <c r="E2059" s="7">
        <v>3</v>
      </c>
      <c r="F2059" s="7">
        <v>32672.11</v>
      </c>
      <c r="G2059" s="7" t="s">
        <v>75</v>
      </c>
      <c r="H2059" s="7" t="s">
        <v>75</v>
      </c>
      <c r="I2059" s="7" t="s">
        <v>241</v>
      </c>
    </row>
    <row r="2060" spans="1:9" ht="14.25" customHeight="1" x14ac:dyDescent="0.3">
      <c r="A2060" s="7" t="s">
        <v>690</v>
      </c>
      <c r="B2060" s="7">
        <v>1968</v>
      </c>
      <c r="C2060" s="7" t="s">
        <v>72</v>
      </c>
      <c r="D2060" s="7">
        <v>1</v>
      </c>
      <c r="E2060" s="7">
        <v>0</v>
      </c>
      <c r="F2060" s="7">
        <v>32686.080000000002</v>
      </c>
      <c r="G2060" s="7" t="s">
        <v>62</v>
      </c>
      <c r="H2060" s="7" t="s">
        <v>64</v>
      </c>
      <c r="I2060" s="7" t="s">
        <v>241</v>
      </c>
    </row>
    <row r="2061" spans="1:9" ht="14.25" customHeight="1" x14ac:dyDescent="0.3">
      <c r="A2061" s="7" t="s">
        <v>688</v>
      </c>
      <c r="B2061" s="7">
        <v>1990</v>
      </c>
      <c r="C2061" s="7" t="s">
        <v>93</v>
      </c>
      <c r="D2061" s="7">
        <v>30</v>
      </c>
      <c r="E2061" s="7">
        <v>3</v>
      </c>
      <c r="F2061" s="7">
        <v>32716.2</v>
      </c>
      <c r="G2061" s="7" t="s">
        <v>75</v>
      </c>
      <c r="H2061" s="7" t="s">
        <v>62</v>
      </c>
      <c r="I2061" s="7" t="s">
        <v>241</v>
      </c>
    </row>
    <row r="2062" spans="1:9" ht="14.25" customHeight="1" x14ac:dyDescent="0.3">
      <c r="A2062" s="7" t="s">
        <v>685</v>
      </c>
      <c r="B2062" s="7">
        <v>1990</v>
      </c>
      <c r="C2062" s="7" t="s">
        <v>59</v>
      </c>
      <c r="D2062" s="7">
        <v>9</v>
      </c>
      <c r="E2062" s="7">
        <v>2</v>
      </c>
      <c r="F2062" s="7">
        <v>32734.19</v>
      </c>
      <c r="G2062" s="7" t="s">
        <v>62</v>
      </c>
      <c r="H2062" s="7" t="s">
        <v>75</v>
      </c>
      <c r="I2062" s="7" t="s">
        <v>119</v>
      </c>
    </row>
    <row r="2063" spans="1:9" ht="14.25" customHeight="1" x14ac:dyDescent="0.3">
      <c r="A2063" s="7" t="s">
        <v>683</v>
      </c>
      <c r="B2063" s="7">
        <v>1974</v>
      </c>
      <c r="C2063" s="7" t="s">
        <v>168</v>
      </c>
      <c r="D2063" s="7">
        <v>6</v>
      </c>
      <c r="E2063" s="7">
        <v>0</v>
      </c>
      <c r="F2063" s="7">
        <v>32760.48</v>
      </c>
      <c r="G2063" s="7" t="s">
        <v>75</v>
      </c>
      <c r="H2063" s="7" t="s">
        <v>75</v>
      </c>
      <c r="I2063" s="7" t="s">
        <v>241</v>
      </c>
    </row>
    <row r="2064" spans="1:9" ht="14.25" customHeight="1" x14ac:dyDescent="0.3">
      <c r="A2064" s="7" t="s">
        <v>680</v>
      </c>
      <c r="B2064" s="7">
        <v>1972</v>
      </c>
      <c r="C2064" s="7" t="s">
        <v>72</v>
      </c>
      <c r="D2064" s="7">
        <v>7</v>
      </c>
      <c r="E2064" s="7">
        <v>0</v>
      </c>
      <c r="F2064" s="7">
        <v>32765.33</v>
      </c>
      <c r="G2064" s="7" t="s">
        <v>62</v>
      </c>
      <c r="H2064" s="7" t="s">
        <v>62</v>
      </c>
      <c r="I2064" s="7" t="s">
        <v>119</v>
      </c>
    </row>
    <row r="2065" spans="1:9" ht="14.25" customHeight="1" x14ac:dyDescent="0.3">
      <c r="A2065" s="7" t="s">
        <v>678</v>
      </c>
      <c r="B2065" s="7">
        <v>1980</v>
      </c>
      <c r="C2065" s="7" t="s">
        <v>168</v>
      </c>
      <c r="D2065" s="7">
        <v>12</v>
      </c>
      <c r="E2065" s="7">
        <v>3</v>
      </c>
      <c r="F2065" s="7">
        <v>32787.46</v>
      </c>
      <c r="G2065" s="7" t="s">
        <v>75</v>
      </c>
      <c r="H2065" s="7" t="s">
        <v>64</v>
      </c>
      <c r="I2065" s="7" t="s">
        <v>119</v>
      </c>
    </row>
    <row r="2066" spans="1:9" ht="14.25" customHeight="1" x14ac:dyDescent="0.3">
      <c r="A2066" s="7" t="s">
        <v>676</v>
      </c>
      <c r="B2066" s="7">
        <v>1995</v>
      </c>
      <c r="C2066" s="7" t="s">
        <v>168</v>
      </c>
      <c r="D2066" s="7">
        <v>4</v>
      </c>
      <c r="E2066" s="7">
        <v>0</v>
      </c>
      <c r="F2066" s="7">
        <v>32827.51</v>
      </c>
      <c r="G2066" s="7" t="s">
        <v>75</v>
      </c>
      <c r="H2066" s="7" t="s">
        <v>62</v>
      </c>
      <c r="I2066" s="7" t="s">
        <v>241</v>
      </c>
    </row>
    <row r="2067" spans="1:9" ht="14.25" customHeight="1" x14ac:dyDescent="0.3">
      <c r="A2067" s="7" t="s">
        <v>673</v>
      </c>
      <c r="B2067" s="7">
        <v>1981</v>
      </c>
      <c r="C2067" s="7" t="s">
        <v>72</v>
      </c>
      <c r="D2067" s="7">
        <v>17</v>
      </c>
      <c r="E2067" s="7">
        <v>1</v>
      </c>
      <c r="F2067" s="7">
        <v>32906.69</v>
      </c>
      <c r="G2067" s="7" t="s">
        <v>62</v>
      </c>
      <c r="H2067" s="7" t="s">
        <v>64</v>
      </c>
      <c r="I2067" s="7" t="s">
        <v>241</v>
      </c>
    </row>
    <row r="2068" spans="1:9" ht="14.25" customHeight="1" x14ac:dyDescent="0.3">
      <c r="A2068" s="7" t="s">
        <v>671</v>
      </c>
      <c r="B2068" s="7">
        <v>1971</v>
      </c>
      <c r="C2068" s="7" t="s">
        <v>195</v>
      </c>
      <c r="D2068" s="7">
        <v>24</v>
      </c>
      <c r="E2068" s="7">
        <v>0</v>
      </c>
      <c r="F2068" s="7">
        <v>32947.629999999997</v>
      </c>
      <c r="G2068" s="7" t="s">
        <v>62</v>
      </c>
      <c r="H2068" s="7" t="s">
        <v>75</v>
      </c>
      <c r="I2068" s="7" t="s">
        <v>241</v>
      </c>
    </row>
    <row r="2069" spans="1:9" ht="14.25" customHeight="1" x14ac:dyDescent="0.3">
      <c r="A2069" s="7" t="s">
        <v>669</v>
      </c>
      <c r="B2069" s="7">
        <v>1995</v>
      </c>
      <c r="C2069" s="7" t="s">
        <v>59</v>
      </c>
      <c r="D2069" s="7">
        <v>8</v>
      </c>
      <c r="E2069" s="7">
        <v>0</v>
      </c>
      <c r="F2069" s="7">
        <v>33017.46</v>
      </c>
      <c r="G2069" s="7" t="s">
        <v>75</v>
      </c>
      <c r="H2069" s="7" t="s">
        <v>75</v>
      </c>
      <c r="I2069" s="7" t="s">
        <v>241</v>
      </c>
    </row>
    <row r="2070" spans="1:9" ht="14.25" customHeight="1" x14ac:dyDescent="0.3">
      <c r="A2070" s="7" t="s">
        <v>666</v>
      </c>
      <c r="B2070" s="7">
        <v>1967</v>
      </c>
      <c r="C2070" s="7" t="s">
        <v>59</v>
      </c>
      <c r="D2070" s="7">
        <v>10</v>
      </c>
      <c r="E2070" s="7">
        <v>0</v>
      </c>
      <c r="F2070" s="7">
        <v>33025.32</v>
      </c>
      <c r="G2070" s="7" t="s">
        <v>62</v>
      </c>
      <c r="H2070" s="7" t="s">
        <v>64</v>
      </c>
      <c r="I2070" s="7" t="s">
        <v>241</v>
      </c>
    </row>
    <row r="2071" spans="1:9" ht="14.25" customHeight="1" x14ac:dyDescent="0.3">
      <c r="A2071" s="7" t="s">
        <v>664</v>
      </c>
      <c r="B2071" s="7">
        <v>1994</v>
      </c>
      <c r="C2071" s="7" t="s">
        <v>59</v>
      </c>
      <c r="D2071" s="7">
        <v>28</v>
      </c>
      <c r="E2071" s="7">
        <v>0</v>
      </c>
      <c r="F2071" s="7">
        <v>33057.230000000003</v>
      </c>
      <c r="G2071" s="7" t="s">
        <v>75</v>
      </c>
      <c r="H2071" s="7" t="s">
        <v>62</v>
      </c>
      <c r="I2071" s="7" t="s">
        <v>241</v>
      </c>
    </row>
    <row r="2072" spans="1:9" ht="14.25" customHeight="1" x14ac:dyDescent="0.3">
      <c r="A2072" s="7" t="s">
        <v>662</v>
      </c>
      <c r="B2072" s="7">
        <v>1962</v>
      </c>
      <c r="C2072" s="7" t="s">
        <v>59</v>
      </c>
      <c r="D2072" s="7">
        <v>1</v>
      </c>
      <c r="E2072" s="7">
        <v>0</v>
      </c>
      <c r="F2072" s="7">
        <v>33074.94</v>
      </c>
      <c r="G2072" s="7" t="s">
        <v>75</v>
      </c>
      <c r="H2072" s="7" t="s">
        <v>62</v>
      </c>
      <c r="I2072" s="7" t="s">
        <v>241</v>
      </c>
    </row>
    <row r="2073" spans="1:9" ht="14.25" customHeight="1" x14ac:dyDescent="0.3">
      <c r="A2073" s="7" t="s">
        <v>659</v>
      </c>
      <c r="B2073" s="7">
        <v>1969</v>
      </c>
      <c r="C2073" s="7" t="s">
        <v>203</v>
      </c>
      <c r="D2073" s="7">
        <v>30</v>
      </c>
      <c r="E2073" s="7">
        <v>0</v>
      </c>
      <c r="F2073" s="7">
        <v>33090.660000000003</v>
      </c>
      <c r="G2073" s="7" t="s">
        <v>62</v>
      </c>
      <c r="H2073" s="7" t="s">
        <v>62</v>
      </c>
      <c r="I2073" s="7" t="s">
        <v>241</v>
      </c>
    </row>
    <row r="2074" spans="1:9" ht="14.25" customHeight="1" x14ac:dyDescent="0.3">
      <c r="A2074" s="7" t="s">
        <v>657</v>
      </c>
      <c r="B2074" s="7">
        <v>1985</v>
      </c>
      <c r="C2074" s="7" t="s">
        <v>59</v>
      </c>
      <c r="D2074" s="7">
        <v>15</v>
      </c>
      <c r="E2074" s="7">
        <v>3</v>
      </c>
      <c r="F2074" s="7">
        <v>33121</v>
      </c>
      <c r="G2074" s="7" t="s">
        <v>62</v>
      </c>
      <c r="H2074" s="7" t="s">
        <v>75</v>
      </c>
      <c r="I2074" s="7" t="s">
        <v>241</v>
      </c>
    </row>
    <row r="2075" spans="1:9" ht="14.25" customHeight="1" x14ac:dyDescent="0.3">
      <c r="A2075" s="7" t="s">
        <v>654</v>
      </c>
      <c r="B2075" s="7">
        <v>1990</v>
      </c>
      <c r="C2075" s="7" t="s">
        <v>203</v>
      </c>
      <c r="D2075" s="7">
        <v>12</v>
      </c>
      <c r="E2075" s="7">
        <v>3</v>
      </c>
      <c r="F2075" s="7">
        <v>33292.83</v>
      </c>
      <c r="G2075" s="7" t="s">
        <v>62</v>
      </c>
      <c r="H2075" s="7" t="s">
        <v>75</v>
      </c>
      <c r="I2075" s="7" t="s">
        <v>241</v>
      </c>
    </row>
    <row r="2076" spans="1:9" ht="14.25" customHeight="1" x14ac:dyDescent="0.3">
      <c r="A2076" s="7" t="s">
        <v>652</v>
      </c>
      <c r="B2076" s="7">
        <v>2003</v>
      </c>
      <c r="C2076" s="7" t="s">
        <v>72</v>
      </c>
      <c r="D2076" s="7">
        <v>28</v>
      </c>
      <c r="E2076" s="7">
        <v>0</v>
      </c>
      <c r="F2076" s="7">
        <v>33307.550000000003</v>
      </c>
      <c r="G2076" s="7" t="s">
        <v>62</v>
      </c>
      <c r="H2076" s="7" t="s">
        <v>64</v>
      </c>
      <c r="I2076" s="7" t="s">
        <v>119</v>
      </c>
    </row>
    <row r="2077" spans="1:9" ht="14.25" customHeight="1" x14ac:dyDescent="0.3">
      <c r="A2077" s="7" t="s">
        <v>650</v>
      </c>
      <c r="B2077" s="7">
        <v>1972</v>
      </c>
      <c r="C2077" s="7" t="s">
        <v>93</v>
      </c>
      <c r="D2077" s="7">
        <v>5</v>
      </c>
      <c r="E2077" s="7">
        <v>0</v>
      </c>
      <c r="F2077" s="7">
        <v>33344.449999999997</v>
      </c>
      <c r="G2077" s="7" t="s">
        <v>62</v>
      </c>
      <c r="H2077" s="7" t="s">
        <v>64</v>
      </c>
      <c r="I2077" s="7" t="s">
        <v>241</v>
      </c>
    </row>
    <row r="2078" spans="1:9" ht="14.25" customHeight="1" x14ac:dyDescent="0.3">
      <c r="A2078" s="7" t="s">
        <v>647</v>
      </c>
      <c r="B2078" s="7">
        <v>1985</v>
      </c>
      <c r="C2078" s="7" t="s">
        <v>168</v>
      </c>
      <c r="D2078" s="7">
        <v>7</v>
      </c>
      <c r="E2078" s="7">
        <v>3</v>
      </c>
      <c r="F2078" s="7">
        <v>33450.99</v>
      </c>
      <c r="G2078" s="7" t="s">
        <v>62</v>
      </c>
      <c r="H2078" s="7" t="s">
        <v>62</v>
      </c>
      <c r="I2078" s="7" t="s">
        <v>241</v>
      </c>
    </row>
    <row r="2079" spans="1:9" ht="14.25" customHeight="1" x14ac:dyDescent="0.3">
      <c r="A2079" s="7" t="s">
        <v>645</v>
      </c>
      <c r="B2079" s="7">
        <v>1970</v>
      </c>
      <c r="C2079" s="7" t="s">
        <v>83</v>
      </c>
      <c r="D2079" s="7">
        <v>18</v>
      </c>
      <c r="E2079" s="7">
        <v>2</v>
      </c>
      <c r="F2079" s="7">
        <v>33471.97</v>
      </c>
      <c r="G2079" s="7" t="s">
        <v>62</v>
      </c>
      <c r="H2079" s="7" t="s">
        <v>62</v>
      </c>
      <c r="I2079" s="7" t="s">
        <v>119</v>
      </c>
    </row>
    <row r="2080" spans="1:9" ht="14.25" customHeight="1" x14ac:dyDescent="0.3">
      <c r="A2080" s="7" t="s">
        <v>642</v>
      </c>
      <c r="B2080" s="7">
        <v>2002</v>
      </c>
      <c r="C2080" s="7" t="s">
        <v>195</v>
      </c>
      <c r="D2080" s="7">
        <v>25</v>
      </c>
      <c r="E2080" s="7">
        <v>0</v>
      </c>
      <c r="F2080" s="7">
        <v>33475.82</v>
      </c>
      <c r="G2080" s="7" t="s">
        <v>75</v>
      </c>
      <c r="H2080" s="7" t="s">
        <v>75</v>
      </c>
      <c r="I2080" s="7" t="s">
        <v>985</v>
      </c>
    </row>
    <row r="2081" spans="1:9" ht="14.25" customHeight="1" x14ac:dyDescent="0.3">
      <c r="A2081" s="7" t="s">
        <v>640</v>
      </c>
      <c r="B2081" s="7">
        <v>1984</v>
      </c>
      <c r="C2081" s="7" t="s">
        <v>59</v>
      </c>
      <c r="D2081" s="7">
        <v>22</v>
      </c>
      <c r="E2081" s="7">
        <v>3</v>
      </c>
      <c r="F2081" s="7">
        <v>33527.1</v>
      </c>
      <c r="G2081" s="7" t="s">
        <v>62</v>
      </c>
      <c r="H2081" s="7" t="s">
        <v>64</v>
      </c>
      <c r="I2081" s="7" t="s">
        <v>241</v>
      </c>
    </row>
    <row r="2082" spans="1:9" ht="14.25" customHeight="1" x14ac:dyDescent="0.3">
      <c r="A2082" s="7" t="s">
        <v>637</v>
      </c>
      <c r="B2082" s="7">
        <v>2003</v>
      </c>
      <c r="C2082" s="7" t="s">
        <v>93</v>
      </c>
      <c r="D2082" s="7">
        <v>9</v>
      </c>
      <c r="E2082" s="7">
        <v>0</v>
      </c>
      <c r="F2082" s="7">
        <v>33611.71</v>
      </c>
      <c r="G2082" s="7" t="s">
        <v>75</v>
      </c>
      <c r="H2082" s="7" t="s">
        <v>62</v>
      </c>
      <c r="I2082" s="7" t="s">
        <v>241</v>
      </c>
    </row>
    <row r="2083" spans="1:9" ht="14.25" customHeight="1" x14ac:dyDescent="0.3">
      <c r="A2083" s="7" t="s">
        <v>635</v>
      </c>
      <c r="B2083" s="7">
        <v>1993</v>
      </c>
      <c r="C2083" s="7" t="s">
        <v>72</v>
      </c>
      <c r="D2083" s="7">
        <v>28</v>
      </c>
      <c r="E2083" s="7">
        <v>0</v>
      </c>
      <c r="F2083" s="7">
        <v>33707.550000000003</v>
      </c>
      <c r="G2083" s="7" t="s">
        <v>62</v>
      </c>
      <c r="H2083" s="7" t="s">
        <v>62</v>
      </c>
      <c r="I2083" s="7" t="s">
        <v>241</v>
      </c>
    </row>
    <row r="2084" spans="1:9" ht="14.25" customHeight="1" x14ac:dyDescent="0.3">
      <c r="A2084" s="7" t="s">
        <v>633</v>
      </c>
      <c r="B2084" s="7">
        <v>2004</v>
      </c>
      <c r="C2084" s="7" t="s">
        <v>72</v>
      </c>
      <c r="D2084" s="7">
        <v>1</v>
      </c>
      <c r="E2084" s="7">
        <v>0</v>
      </c>
      <c r="F2084" s="7">
        <v>33732.69</v>
      </c>
      <c r="G2084" s="7" t="s">
        <v>75</v>
      </c>
      <c r="H2084" s="7" t="s">
        <v>75</v>
      </c>
      <c r="I2084" s="7" t="s">
        <v>1841</v>
      </c>
    </row>
    <row r="2085" spans="1:9" ht="14.25" customHeight="1" x14ac:dyDescent="0.3">
      <c r="A2085" s="7" t="s">
        <v>630</v>
      </c>
      <c r="B2085" s="7">
        <v>2003</v>
      </c>
      <c r="C2085" s="7" t="s">
        <v>93</v>
      </c>
      <c r="D2085" s="7">
        <v>12</v>
      </c>
      <c r="E2085" s="7">
        <v>0</v>
      </c>
      <c r="F2085" s="7">
        <v>33750.29</v>
      </c>
      <c r="G2085" s="7" t="s">
        <v>75</v>
      </c>
      <c r="H2085" s="7" t="s">
        <v>64</v>
      </c>
      <c r="I2085" s="7" t="s">
        <v>119</v>
      </c>
    </row>
    <row r="2086" spans="1:9" ht="14.25" customHeight="1" x14ac:dyDescent="0.3">
      <c r="A2086" s="7" t="s">
        <v>628</v>
      </c>
      <c r="B2086" s="7">
        <v>1962</v>
      </c>
      <c r="C2086" s="7" t="s">
        <v>168</v>
      </c>
      <c r="D2086" s="7">
        <v>11</v>
      </c>
      <c r="E2086" s="7">
        <v>0</v>
      </c>
      <c r="F2086" s="7">
        <v>33753.32</v>
      </c>
      <c r="G2086" s="7" t="s">
        <v>75</v>
      </c>
      <c r="H2086" s="7" t="s">
        <v>64</v>
      </c>
      <c r="I2086" s="7" t="s">
        <v>241</v>
      </c>
    </row>
    <row r="2087" spans="1:9" ht="14.25" customHeight="1" x14ac:dyDescent="0.3">
      <c r="A2087" s="7" t="s">
        <v>625</v>
      </c>
      <c r="B2087" s="7">
        <v>2000</v>
      </c>
      <c r="C2087" s="7" t="s">
        <v>203</v>
      </c>
      <c r="D2087" s="7">
        <v>26</v>
      </c>
      <c r="E2087" s="7">
        <v>0</v>
      </c>
      <c r="F2087" s="7">
        <v>33829.39</v>
      </c>
      <c r="G2087" s="7" t="s">
        <v>62</v>
      </c>
      <c r="H2087" s="7" t="s">
        <v>64</v>
      </c>
      <c r="I2087" s="7" t="s">
        <v>241</v>
      </c>
    </row>
    <row r="2088" spans="1:9" ht="14.25" customHeight="1" x14ac:dyDescent="0.3">
      <c r="A2088" s="7" t="s">
        <v>623</v>
      </c>
      <c r="B2088" s="7">
        <v>1997</v>
      </c>
      <c r="C2088" s="7" t="s">
        <v>195</v>
      </c>
      <c r="D2088" s="7">
        <v>9</v>
      </c>
      <c r="E2088" s="7">
        <v>0</v>
      </c>
      <c r="F2088" s="7">
        <v>33900.65</v>
      </c>
      <c r="G2088" s="7" t="s">
        <v>62</v>
      </c>
      <c r="H2088" s="7" t="s">
        <v>64</v>
      </c>
      <c r="I2088" s="7" t="s">
        <v>241</v>
      </c>
    </row>
    <row r="2089" spans="1:9" ht="14.25" customHeight="1" x14ac:dyDescent="0.3">
      <c r="A2089" s="7" t="s">
        <v>620</v>
      </c>
      <c r="B2089" s="7">
        <v>2000</v>
      </c>
      <c r="C2089" s="7" t="s">
        <v>168</v>
      </c>
      <c r="D2089" s="7">
        <v>27</v>
      </c>
      <c r="E2089" s="7">
        <v>0</v>
      </c>
      <c r="F2089" s="7">
        <v>33907.550000000003</v>
      </c>
      <c r="G2089" s="7" t="s">
        <v>62</v>
      </c>
      <c r="H2089" s="7" t="s">
        <v>62</v>
      </c>
      <c r="I2089" s="7" t="s">
        <v>119</v>
      </c>
    </row>
    <row r="2090" spans="1:9" ht="14.25" customHeight="1" x14ac:dyDescent="0.3">
      <c r="A2090" s="7" t="s">
        <v>618</v>
      </c>
      <c r="B2090" s="7">
        <v>1994</v>
      </c>
      <c r="C2090" s="7" t="s">
        <v>93</v>
      </c>
      <c r="D2090" s="7">
        <v>25</v>
      </c>
      <c r="E2090" s="7">
        <v>0</v>
      </c>
      <c r="F2090" s="7">
        <v>33975.47</v>
      </c>
      <c r="G2090" s="7" t="s">
        <v>62</v>
      </c>
      <c r="H2090" s="7" t="s">
        <v>62</v>
      </c>
      <c r="I2090" s="7" t="s">
        <v>241</v>
      </c>
    </row>
    <row r="2091" spans="1:9" ht="14.25" customHeight="1" x14ac:dyDescent="0.3">
      <c r="A2091" s="7" t="s">
        <v>616</v>
      </c>
      <c r="B2091" s="7">
        <v>1972</v>
      </c>
      <c r="C2091" s="7" t="s">
        <v>59</v>
      </c>
      <c r="D2091" s="7">
        <v>26</v>
      </c>
      <c r="E2091" s="7">
        <v>0</v>
      </c>
      <c r="F2091" s="7">
        <v>34053.360000000001</v>
      </c>
      <c r="G2091" s="7" t="s">
        <v>62</v>
      </c>
      <c r="H2091" s="7" t="s">
        <v>62</v>
      </c>
      <c r="I2091" s="7" t="s">
        <v>241</v>
      </c>
    </row>
    <row r="2092" spans="1:9" ht="14.25" customHeight="1" x14ac:dyDescent="0.3">
      <c r="A2092" s="7" t="s">
        <v>613</v>
      </c>
      <c r="B2092" s="7">
        <v>2002</v>
      </c>
      <c r="C2092" s="7" t="s">
        <v>168</v>
      </c>
      <c r="D2092" s="7">
        <v>26</v>
      </c>
      <c r="E2092" s="7">
        <v>0</v>
      </c>
      <c r="F2092" s="7">
        <v>34084.68</v>
      </c>
      <c r="G2092" s="7" t="s">
        <v>62</v>
      </c>
      <c r="H2092" s="7" t="s">
        <v>64</v>
      </c>
      <c r="I2092" s="7" t="s">
        <v>241</v>
      </c>
    </row>
    <row r="2093" spans="1:9" ht="14.25" customHeight="1" x14ac:dyDescent="0.3">
      <c r="A2093" s="7" t="s">
        <v>611</v>
      </c>
      <c r="B2093" s="7">
        <v>1999</v>
      </c>
      <c r="C2093" s="7" t="s">
        <v>72</v>
      </c>
      <c r="D2093" s="7">
        <v>6</v>
      </c>
      <c r="E2093" s="7">
        <v>0</v>
      </c>
      <c r="F2093" s="7">
        <v>34166.269999999997</v>
      </c>
      <c r="G2093" s="7" t="s">
        <v>62</v>
      </c>
      <c r="H2093" s="7" t="s">
        <v>64</v>
      </c>
      <c r="I2093" s="7" t="s">
        <v>241</v>
      </c>
    </row>
    <row r="2094" spans="1:9" ht="14.25" customHeight="1" x14ac:dyDescent="0.3">
      <c r="A2094" s="7" t="s">
        <v>608</v>
      </c>
      <c r="B2094" s="7">
        <v>1971</v>
      </c>
      <c r="C2094" s="7" t="s">
        <v>195</v>
      </c>
      <c r="D2094" s="7">
        <v>25</v>
      </c>
      <c r="E2094" s="7">
        <v>0</v>
      </c>
      <c r="F2094" s="7">
        <v>34205.07</v>
      </c>
      <c r="G2094" s="7" t="s">
        <v>62</v>
      </c>
      <c r="H2094" s="7" t="s">
        <v>62</v>
      </c>
      <c r="I2094" s="7" t="s">
        <v>241</v>
      </c>
    </row>
    <row r="2095" spans="1:9" ht="14.25" customHeight="1" x14ac:dyDescent="0.3">
      <c r="A2095" s="7" t="s">
        <v>606</v>
      </c>
      <c r="B2095" s="7">
        <v>1975</v>
      </c>
      <c r="C2095" s="7" t="s">
        <v>59</v>
      </c>
      <c r="D2095" s="7">
        <v>21</v>
      </c>
      <c r="E2095" s="7">
        <v>1</v>
      </c>
      <c r="F2095" s="7">
        <v>34210.33</v>
      </c>
      <c r="G2095" s="7" t="s">
        <v>62</v>
      </c>
      <c r="H2095" s="7" t="s">
        <v>75</v>
      </c>
      <c r="I2095" s="7" t="s">
        <v>119</v>
      </c>
    </row>
    <row r="2096" spans="1:9" ht="14.25" customHeight="1" x14ac:dyDescent="0.3">
      <c r="A2096" s="7" t="s">
        <v>603</v>
      </c>
      <c r="B2096" s="7">
        <v>1962</v>
      </c>
      <c r="C2096" s="7" t="s">
        <v>59</v>
      </c>
      <c r="D2096" s="7">
        <v>5</v>
      </c>
      <c r="E2096" s="7">
        <v>0</v>
      </c>
      <c r="F2096" s="7">
        <v>34218.019999999997</v>
      </c>
      <c r="G2096" s="7" t="s">
        <v>75</v>
      </c>
      <c r="H2096" s="7" t="s">
        <v>75</v>
      </c>
      <c r="I2096" s="7" t="s">
        <v>241</v>
      </c>
    </row>
    <row r="2097" spans="1:9" ht="14.25" customHeight="1" x14ac:dyDescent="0.3">
      <c r="A2097" s="7" t="s">
        <v>598</v>
      </c>
      <c r="B2097" s="7">
        <v>1998</v>
      </c>
      <c r="C2097" s="7" t="s">
        <v>83</v>
      </c>
      <c r="D2097" s="7">
        <v>11</v>
      </c>
      <c r="E2097" s="7">
        <v>0</v>
      </c>
      <c r="F2097" s="7">
        <v>34254.050000000003</v>
      </c>
      <c r="G2097" s="7" t="s">
        <v>75</v>
      </c>
      <c r="H2097" s="7" t="s">
        <v>64</v>
      </c>
      <c r="I2097" s="7" t="s">
        <v>972</v>
      </c>
    </row>
    <row r="2098" spans="1:9" ht="14.25" customHeight="1" x14ac:dyDescent="0.3">
      <c r="A2098" s="7" t="s">
        <v>596</v>
      </c>
      <c r="B2098" s="7">
        <v>1995</v>
      </c>
      <c r="C2098" s="7" t="s">
        <v>203</v>
      </c>
      <c r="D2098" s="7">
        <v>30</v>
      </c>
      <c r="E2098" s="7">
        <v>0</v>
      </c>
      <c r="F2098" s="7">
        <v>34289.43</v>
      </c>
      <c r="G2098" s="7" t="s">
        <v>75</v>
      </c>
      <c r="H2098" s="7" t="s">
        <v>75</v>
      </c>
      <c r="I2098" s="7" t="s">
        <v>241</v>
      </c>
    </row>
    <row r="2099" spans="1:9" ht="14.25" customHeight="1" x14ac:dyDescent="0.3">
      <c r="A2099" s="7" t="s">
        <v>593</v>
      </c>
      <c r="B2099" s="7">
        <v>1986</v>
      </c>
      <c r="C2099" s="7" t="s">
        <v>203</v>
      </c>
      <c r="D2099" s="7">
        <v>11</v>
      </c>
      <c r="E2099" s="7">
        <v>3</v>
      </c>
      <c r="F2099" s="7">
        <v>34293.120000000003</v>
      </c>
      <c r="G2099" s="7" t="s">
        <v>75</v>
      </c>
      <c r="H2099" s="7" t="s">
        <v>62</v>
      </c>
      <c r="I2099" s="7" t="s">
        <v>241</v>
      </c>
    </row>
    <row r="2100" spans="1:9" ht="14.25" customHeight="1" x14ac:dyDescent="0.3">
      <c r="A2100" s="7" t="s">
        <v>4722</v>
      </c>
      <c r="B2100" s="7">
        <v>2004</v>
      </c>
      <c r="C2100" s="7" t="s">
        <v>72</v>
      </c>
      <c r="D2100" s="7">
        <v>1</v>
      </c>
      <c r="E2100" s="7">
        <v>2</v>
      </c>
      <c r="F2100" s="7">
        <v>34303.17</v>
      </c>
      <c r="G2100" s="7" t="s">
        <v>75</v>
      </c>
      <c r="H2100" s="7" t="s">
        <v>64</v>
      </c>
      <c r="I2100" s="7" t="s">
        <v>66</v>
      </c>
    </row>
    <row r="2101" spans="1:9" ht="14.25" customHeight="1" x14ac:dyDescent="0.3">
      <c r="A2101" s="7" t="s">
        <v>591</v>
      </c>
      <c r="B2101" s="7">
        <v>1983</v>
      </c>
      <c r="C2101" s="7" t="s">
        <v>203</v>
      </c>
      <c r="D2101" s="7">
        <v>2</v>
      </c>
      <c r="E2101" s="7">
        <v>3</v>
      </c>
      <c r="F2101" s="7">
        <v>34307.22</v>
      </c>
      <c r="G2101" s="7" t="s">
        <v>62</v>
      </c>
      <c r="H2101" s="7" t="s">
        <v>62</v>
      </c>
      <c r="I2101" s="7" t="s">
        <v>119</v>
      </c>
    </row>
    <row r="2102" spans="1:9" ht="14.25" customHeight="1" x14ac:dyDescent="0.3">
      <c r="A2102" s="7" t="s">
        <v>589</v>
      </c>
      <c r="B2102" s="7">
        <v>1984</v>
      </c>
      <c r="C2102" s="7" t="s">
        <v>203</v>
      </c>
      <c r="D2102" s="7">
        <v>1</v>
      </c>
      <c r="E2102" s="7">
        <v>3</v>
      </c>
      <c r="F2102" s="7">
        <v>34402.22</v>
      </c>
      <c r="G2102" s="7" t="s">
        <v>62</v>
      </c>
      <c r="H2102" s="7" t="s">
        <v>64</v>
      </c>
      <c r="I2102" s="7" t="s">
        <v>241</v>
      </c>
    </row>
    <row r="2103" spans="1:9" ht="14.25" customHeight="1" x14ac:dyDescent="0.3">
      <c r="A2103" s="7" t="s">
        <v>586</v>
      </c>
      <c r="B2103" s="7">
        <v>2003</v>
      </c>
      <c r="C2103" s="7" t="s">
        <v>203</v>
      </c>
      <c r="D2103" s="7">
        <v>5</v>
      </c>
      <c r="E2103" s="7">
        <v>0</v>
      </c>
      <c r="F2103" s="7">
        <v>34439.86</v>
      </c>
      <c r="G2103" s="7" t="s">
        <v>62</v>
      </c>
      <c r="H2103" s="7" t="s">
        <v>75</v>
      </c>
      <c r="I2103" s="7" t="s">
        <v>66</v>
      </c>
    </row>
    <row r="2104" spans="1:9" ht="14.25" customHeight="1" x14ac:dyDescent="0.3">
      <c r="A2104" s="7" t="s">
        <v>584</v>
      </c>
      <c r="B2104" s="7">
        <v>1990</v>
      </c>
      <c r="C2104" s="7" t="s">
        <v>93</v>
      </c>
      <c r="D2104" s="7">
        <v>24</v>
      </c>
      <c r="E2104" s="7">
        <v>3</v>
      </c>
      <c r="F2104" s="7">
        <v>34456.269999999997</v>
      </c>
      <c r="G2104" s="7" t="s">
        <v>75</v>
      </c>
      <c r="H2104" s="7" t="s">
        <v>62</v>
      </c>
      <c r="I2104" s="7" t="s">
        <v>241</v>
      </c>
    </row>
    <row r="2105" spans="1:9" ht="14.25" customHeight="1" x14ac:dyDescent="0.3">
      <c r="A2105" s="7" t="s">
        <v>582</v>
      </c>
      <c r="B2105" s="7">
        <v>1998</v>
      </c>
      <c r="C2105" s="7" t="s">
        <v>83</v>
      </c>
      <c r="D2105" s="7">
        <v>24</v>
      </c>
      <c r="E2105" s="7">
        <v>0</v>
      </c>
      <c r="F2105" s="7">
        <v>34472.839999999997</v>
      </c>
      <c r="G2105" s="7" t="s">
        <v>75</v>
      </c>
      <c r="H2105" s="7" t="s">
        <v>64</v>
      </c>
      <c r="I2105" s="7" t="s">
        <v>241</v>
      </c>
    </row>
    <row r="2106" spans="1:9" ht="14.25" customHeight="1" x14ac:dyDescent="0.3">
      <c r="A2106" s="7" t="s">
        <v>579</v>
      </c>
      <c r="B2106" s="7">
        <v>1976</v>
      </c>
      <c r="C2106" s="7" t="s">
        <v>72</v>
      </c>
      <c r="D2106" s="7">
        <v>25</v>
      </c>
      <c r="E2106" s="7">
        <v>2</v>
      </c>
      <c r="F2106" s="7">
        <v>34543.39</v>
      </c>
      <c r="G2106" s="7" t="s">
        <v>62</v>
      </c>
      <c r="H2106" s="7" t="s">
        <v>64</v>
      </c>
      <c r="I2106" s="7" t="s">
        <v>241</v>
      </c>
    </row>
    <row r="2107" spans="1:9" ht="14.25" customHeight="1" x14ac:dyDescent="0.3">
      <c r="A2107" s="7" t="s">
        <v>577</v>
      </c>
      <c r="B2107" s="7">
        <v>2004</v>
      </c>
      <c r="C2107" s="7" t="s">
        <v>203</v>
      </c>
      <c r="D2107" s="7">
        <v>9</v>
      </c>
      <c r="E2107" s="7">
        <v>0</v>
      </c>
      <c r="F2107" s="7">
        <v>34617.839999999997</v>
      </c>
      <c r="G2107" s="7" t="s">
        <v>75</v>
      </c>
      <c r="H2107" s="7" t="s">
        <v>64</v>
      </c>
      <c r="I2107" s="7" t="s">
        <v>979</v>
      </c>
    </row>
    <row r="2108" spans="1:9" ht="14.25" customHeight="1" x14ac:dyDescent="0.3">
      <c r="A2108" s="7" t="s">
        <v>575</v>
      </c>
      <c r="B2108" s="7">
        <v>1994</v>
      </c>
      <c r="C2108" s="7" t="s">
        <v>59</v>
      </c>
      <c r="D2108" s="7">
        <v>7</v>
      </c>
      <c r="E2108" s="7">
        <v>0</v>
      </c>
      <c r="F2108" s="7">
        <v>34672.15</v>
      </c>
      <c r="G2108" s="7" t="s">
        <v>75</v>
      </c>
      <c r="H2108" s="7" t="s">
        <v>64</v>
      </c>
      <c r="I2108" s="7" t="s">
        <v>66</v>
      </c>
    </row>
    <row r="2109" spans="1:9" ht="14.25" customHeight="1" x14ac:dyDescent="0.3">
      <c r="A2109" s="7" t="s">
        <v>572</v>
      </c>
      <c r="B2109" s="7">
        <v>2003</v>
      </c>
      <c r="C2109" s="7" t="s">
        <v>59</v>
      </c>
      <c r="D2109" s="7">
        <v>3</v>
      </c>
      <c r="E2109" s="7">
        <v>0</v>
      </c>
      <c r="F2109" s="7">
        <v>34779.620000000003</v>
      </c>
      <c r="G2109" s="7" t="s">
        <v>75</v>
      </c>
      <c r="H2109" s="7" t="s">
        <v>62</v>
      </c>
      <c r="I2109" s="7" t="s">
        <v>241</v>
      </c>
    </row>
    <row r="2110" spans="1:9" ht="14.25" customHeight="1" x14ac:dyDescent="0.3">
      <c r="A2110" s="7" t="s">
        <v>570</v>
      </c>
      <c r="B2110" s="7">
        <v>1995</v>
      </c>
      <c r="C2110" s="7" t="s">
        <v>168</v>
      </c>
      <c r="D2110" s="7">
        <v>27</v>
      </c>
      <c r="E2110" s="7">
        <v>1</v>
      </c>
      <c r="F2110" s="7">
        <v>34806.47</v>
      </c>
      <c r="G2110" s="7" t="s">
        <v>75</v>
      </c>
      <c r="H2110" s="7" t="s">
        <v>62</v>
      </c>
      <c r="I2110" s="7" t="s">
        <v>66</v>
      </c>
    </row>
    <row r="2111" spans="1:9" ht="14.25" customHeight="1" x14ac:dyDescent="0.3">
      <c r="A2111" s="7" t="s">
        <v>568</v>
      </c>
      <c r="B2111" s="7">
        <v>2003</v>
      </c>
      <c r="C2111" s="7" t="s">
        <v>93</v>
      </c>
      <c r="D2111" s="7">
        <v>17</v>
      </c>
      <c r="E2111" s="7">
        <v>0</v>
      </c>
      <c r="F2111" s="7">
        <v>34828.65</v>
      </c>
      <c r="G2111" s="7" t="s">
        <v>75</v>
      </c>
      <c r="H2111" s="7" t="s">
        <v>64</v>
      </c>
      <c r="I2111" s="7" t="s">
        <v>241</v>
      </c>
    </row>
    <row r="2112" spans="1:9" ht="14.25" customHeight="1" x14ac:dyDescent="0.3">
      <c r="A2112" s="7" t="s">
        <v>565</v>
      </c>
      <c r="B2112" s="7">
        <v>1995</v>
      </c>
      <c r="C2112" s="7" t="s">
        <v>203</v>
      </c>
      <c r="D2112" s="7">
        <v>17</v>
      </c>
      <c r="E2112" s="7">
        <v>0</v>
      </c>
      <c r="F2112" s="7">
        <v>34838.870000000003</v>
      </c>
      <c r="G2112" s="7" t="s">
        <v>62</v>
      </c>
      <c r="H2112" s="7" t="s">
        <v>64</v>
      </c>
      <c r="I2112" s="7" t="s">
        <v>241</v>
      </c>
    </row>
    <row r="2113" spans="1:9" ht="14.25" customHeight="1" x14ac:dyDescent="0.3">
      <c r="A2113" s="7" t="s">
        <v>563</v>
      </c>
      <c r="B2113" s="7">
        <v>1983</v>
      </c>
      <c r="C2113" s="7" t="s">
        <v>59</v>
      </c>
      <c r="D2113" s="7">
        <v>29</v>
      </c>
      <c r="E2113" s="7">
        <v>3</v>
      </c>
      <c r="F2113" s="7">
        <v>34940.61</v>
      </c>
      <c r="G2113" s="7" t="s">
        <v>62</v>
      </c>
      <c r="H2113" s="7" t="s">
        <v>64</v>
      </c>
      <c r="I2113" s="7" t="s">
        <v>241</v>
      </c>
    </row>
    <row r="2114" spans="1:9" ht="14.25" customHeight="1" x14ac:dyDescent="0.3">
      <c r="A2114" s="7" t="s">
        <v>561</v>
      </c>
      <c r="B2114" s="7">
        <v>1967</v>
      </c>
      <c r="C2114" s="7" t="s">
        <v>203</v>
      </c>
      <c r="D2114" s="7">
        <v>7</v>
      </c>
      <c r="E2114" s="7">
        <v>0</v>
      </c>
      <c r="F2114" s="7">
        <v>34975.68</v>
      </c>
      <c r="G2114" s="7" t="s">
        <v>62</v>
      </c>
      <c r="H2114" s="7" t="s">
        <v>62</v>
      </c>
      <c r="I2114" s="7" t="s">
        <v>241</v>
      </c>
    </row>
    <row r="2115" spans="1:9" ht="14.25" customHeight="1" x14ac:dyDescent="0.3">
      <c r="A2115" s="7" t="s">
        <v>558</v>
      </c>
      <c r="B2115" s="7">
        <v>1998</v>
      </c>
      <c r="C2115" s="7" t="s">
        <v>195</v>
      </c>
      <c r="D2115" s="7">
        <v>22</v>
      </c>
      <c r="E2115" s="7">
        <v>0</v>
      </c>
      <c r="F2115" s="7">
        <v>34976.42</v>
      </c>
      <c r="G2115" s="7" t="s">
        <v>62</v>
      </c>
      <c r="H2115" s="7" t="s">
        <v>75</v>
      </c>
      <c r="I2115" s="7" t="s">
        <v>241</v>
      </c>
    </row>
    <row r="2116" spans="1:9" ht="14.25" customHeight="1" x14ac:dyDescent="0.3">
      <c r="A2116" s="7" t="s">
        <v>556</v>
      </c>
      <c r="B2116" s="7">
        <v>1997</v>
      </c>
      <c r="C2116" s="7" t="s">
        <v>195</v>
      </c>
      <c r="D2116" s="7">
        <v>22</v>
      </c>
      <c r="E2116" s="7">
        <v>0</v>
      </c>
      <c r="F2116" s="7">
        <v>34979.86</v>
      </c>
      <c r="G2116" s="7" t="s">
        <v>62</v>
      </c>
      <c r="H2116" s="7" t="s">
        <v>62</v>
      </c>
      <c r="I2116" s="7" t="s">
        <v>241</v>
      </c>
    </row>
    <row r="2117" spans="1:9" ht="14.25" customHeight="1" x14ac:dyDescent="0.3">
      <c r="A2117" s="7" t="s">
        <v>554</v>
      </c>
      <c r="B2117" s="7">
        <v>1982</v>
      </c>
      <c r="C2117" s="7" t="s">
        <v>59</v>
      </c>
      <c r="D2117" s="7">
        <v>5</v>
      </c>
      <c r="E2117" s="7">
        <v>3</v>
      </c>
      <c r="F2117" s="7">
        <v>35000.730000000003</v>
      </c>
      <c r="G2117" s="7" t="s">
        <v>62</v>
      </c>
      <c r="H2117" s="7" t="s">
        <v>64</v>
      </c>
      <c r="I2117" s="7" t="s">
        <v>241</v>
      </c>
    </row>
    <row r="2118" spans="1:9" ht="14.25" customHeight="1" x14ac:dyDescent="0.3">
      <c r="A2118" s="7" t="s">
        <v>551</v>
      </c>
      <c r="B2118" s="7">
        <v>1975</v>
      </c>
      <c r="C2118" s="7" t="s">
        <v>195</v>
      </c>
      <c r="D2118" s="7">
        <v>29</v>
      </c>
      <c r="E2118" s="7">
        <v>1</v>
      </c>
      <c r="F2118" s="7">
        <v>35050.620000000003</v>
      </c>
      <c r="G2118" s="7" t="s">
        <v>62</v>
      </c>
      <c r="H2118" s="7" t="s">
        <v>75</v>
      </c>
      <c r="I2118" s="7" t="s">
        <v>241</v>
      </c>
    </row>
    <row r="2119" spans="1:9" ht="14.25" customHeight="1" x14ac:dyDescent="0.3">
      <c r="A2119" s="7" t="s">
        <v>549</v>
      </c>
      <c r="B2119" s="7">
        <v>1977</v>
      </c>
      <c r="C2119" s="7" t="s">
        <v>83</v>
      </c>
      <c r="D2119" s="7">
        <v>29</v>
      </c>
      <c r="E2119" s="7">
        <v>0</v>
      </c>
      <c r="F2119" s="7">
        <v>35069.370000000003</v>
      </c>
      <c r="G2119" s="7" t="s">
        <v>75</v>
      </c>
      <c r="H2119" s="7" t="s">
        <v>75</v>
      </c>
      <c r="I2119" s="7" t="s">
        <v>1841</v>
      </c>
    </row>
    <row r="2120" spans="1:9" ht="14.25" customHeight="1" x14ac:dyDescent="0.3">
      <c r="A2120" s="7" t="s">
        <v>547</v>
      </c>
      <c r="B2120" s="7">
        <v>1998</v>
      </c>
      <c r="C2120" s="7" t="s">
        <v>168</v>
      </c>
      <c r="D2120" s="7">
        <v>22</v>
      </c>
      <c r="E2120" s="7">
        <v>0</v>
      </c>
      <c r="F2120" s="7">
        <v>35147.53</v>
      </c>
      <c r="G2120" s="7" t="s">
        <v>75</v>
      </c>
      <c r="H2120" s="7" t="s">
        <v>75</v>
      </c>
      <c r="I2120" s="7" t="s">
        <v>979</v>
      </c>
    </row>
    <row r="2121" spans="1:9" ht="14.25" customHeight="1" x14ac:dyDescent="0.3">
      <c r="A2121" s="7" t="s">
        <v>544</v>
      </c>
      <c r="B2121" s="7">
        <v>1967</v>
      </c>
      <c r="C2121" s="7" t="s">
        <v>168</v>
      </c>
      <c r="D2121" s="7">
        <v>30</v>
      </c>
      <c r="E2121" s="7">
        <v>1</v>
      </c>
      <c r="F2121" s="7">
        <v>35160.129999999997</v>
      </c>
      <c r="G2121" s="7" t="s">
        <v>62</v>
      </c>
      <c r="H2121" s="7" t="s">
        <v>62</v>
      </c>
      <c r="I2121" s="7" t="s">
        <v>241</v>
      </c>
    </row>
    <row r="2122" spans="1:9" ht="14.25" customHeight="1" x14ac:dyDescent="0.3">
      <c r="A2122" s="7" t="s">
        <v>542</v>
      </c>
      <c r="B2122" s="7">
        <v>1997</v>
      </c>
      <c r="C2122" s="7" t="s">
        <v>59</v>
      </c>
      <c r="D2122" s="7">
        <v>9</v>
      </c>
      <c r="E2122" s="7">
        <v>0</v>
      </c>
      <c r="F2122" s="7">
        <v>35302.089999999997</v>
      </c>
      <c r="G2122" s="7" t="s">
        <v>75</v>
      </c>
      <c r="H2122" s="7" t="s">
        <v>62</v>
      </c>
      <c r="I2122" s="7" t="s">
        <v>241</v>
      </c>
    </row>
    <row r="2123" spans="1:9" ht="14.25" customHeight="1" x14ac:dyDescent="0.3">
      <c r="A2123" s="7" t="s">
        <v>540</v>
      </c>
      <c r="B2123" s="7">
        <v>1988</v>
      </c>
      <c r="C2123" s="7" t="s">
        <v>93</v>
      </c>
      <c r="D2123" s="7">
        <v>19</v>
      </c>
      <c r="E2123" s="7">
        <v>3</v>
      </c>
      <c r="F2123" s="7">
        <v>35315.96</v>
      </c>
      <c r="G2123" s="7" t="s">
        <v>62</v>
      </c>
      <c r="H2123" s="7" t="s">
        <v>75</v>
      </c>
      <c r="I2123" s="7" t="s">
        <v>241</v>
      </c>
    </row>
    <row r="2124" spans="1:9" ht="14.25" customHeight="1" x14ac:dyDescent="0.3">
      <c r="A2124" s="7" t="s">
        <v>537</v>
      </c>
      <c r="B2124" s="7">
        <v>1971</v>
      </c>
      <c r="C2124" s="7" t="s">
        <v>93</v>
      </c>
      <c r="D2124" s="7">
        <v>22</v>
      </c>
      <c r="E2124" s="7">
        <v>0</v>
      </c>
      <c r="F2124" s="7">
        <v>35345.730000000003</v>
      </c>
      <c r="G2124" s="7" t="s">
        <v>62</v>
      </c>
      <c r="H2124" s="7" t="s">
        <v>64</v>
      </c>
      <c r="I2124" s="7" t="s">
        <v>241</v>
      </c>
    </row>
    <row r="2125" spans="1:9" ht="14.25" customHeight="1" x14ac:dyDescent="0.3">
      <c r="A2125" s="7" t="s">
        <v>535</v>
      </c>
      <c r="B2125" s="7">
        <v>1988</v>
      </c>
      <c r="C2125" s="7" t="s">
        <v>72</v>
      </c>
      <c r="D2125" s="7">
        <v>20</v>
      </c>
      <c r="E2125" s="7">
        <v>0</v>
      </c>
      <c r="F2125" s="7">
        <v>35491.64</v>
      </c>
      <c r="G2125" s="7" t="s">
        <v>75</v>
      </c>
      <c r="H2125" s="7" t="s">
        <v>62</v>
      </c>
      <c r="I2125" s="7" t="s">
        <v>241</v>
      </c>
    </row>
    <row r="2126" spans="1:9" ht="14.25" customHeight="1" x14ac:dyDescent="0.3">
      <c r="A2126" s="7" t="s">
        <v>533</v>
      </c>
      <c r="B2126" s="7">
        <v>1973</v>
      </c>
      <c r="C2126" s="7" t="s">
        <v>168</v>
      </c>
      <c r="D2126" s="7">
        <v>16</v>
      </c>
      <c r="E2126" s="7">
        <v>0</v>
      </c>
      <c r="F2126" s="7">
        <v>35517.19</v>
      </c>
      <c r="G2126" s="7" t="s">
        <v>62</v>
      </c>
      <c r="H2126" s="7" t="s">
        <v>62</v>
      </c>
      <c r="I2126" s="7" t="s">
        <v>241</v>
      </c>
    </row>
    <row r="2127" spans="1:9" ht="14.25" customHeight="1" x14ac:dyDescent="0.3">
      <c r="A2127" s="7" t="s">
        <v>530</v>
      </c>
      <c r="B2127" s="7">
        <v>1992</v>
      </c>
      <c r="C2127" s="7" t="s">
        <v>93</v>
      </c>
      <c r="D2127" s="7">
        <v>13</v>
      </c>
      <c r="E2127" s="7">
        <v>0</v>
      </c>
      <c r="F2127" s="7">
        <v>35547.47</v>
      </c>
      <c r="G2127" s="7" t="s">
        <v>62</v>
      </c>
      <c r="H2127" s="7" t="s">
        <v>64</v>
      </c>
      <c r="I2127" s="7" t="s">
        <v>241</v>
      </c>
    </row>
    <row r="2128" spans="1:9" ht="14.25" customHeight="1" x14ac:dyDescent="0.3">
      <c r="A2128" s="7" t="s">
        <v>528</v>
      </c>
      <c r="B2128" s="7">
        <v>1973</v>
      </c>
      <c r="C2128" s="7" t="s">
        <v>203</v>
      </c>
      <c r="D2128" s="7">
        <v>27</v>
      </c>
      <c r="E2128" s="7">
        <v>0</v>
      </c>
      <c r="F2128" s="7">
        <v>35547.72</v>
      </c>
      <c r="G2128" s="7" t="s">
        <v>75</v>
      </c>
      <c r="H2128" s="7" t="s">
        <v>75</v>
      </c>
      <c r="I2128" s="7" t="s">
        <v>241</v>
      </c>
    </row>
    <row r="2129" spans="1:9" ht="14.25" customHeight="1" x14ac:dyDescent="0.3">
      <c r="A2129" s="7" t="s">
        <v>526</v>
      </c>
      <c r="B2129" s="7">
        <v>1964</v>
      </c>
      <c r="C2129" s="7" t="s">
        <v>195</v>
      </c>
      <c r="D2129" s="7">
        <v>29</v>
      </c>
      <c r="E2129" s="7">
        <v>0</v>
      </c>
      <c r="F2129" s="7">
        <v>35573.26</v>
      </c>
      <c r="G2129" s="7" t="s">
        <v>62</v>
      </c>
      <c r="H2129" s="7" t="s">
        <v>75</v>
      </c>
      <c r="I2129" s="7" t="s">
        <v>241</v>
      </c>
    </row>
    <row r="2130" spans="1:9" ht="14.25" customHeight="1" x14ac:dyDescent="0.3">
      <c r="A2130" s="7" t="s">
        <v>523</v>
      </c>
      <c r="B2130" s="7">
        <v>1971</v>
      </c>
      <c r="C2130" s="7" t="s">
        <v>195</v>
      </c>
      <c r="D2130" s="7">
        <v>10</v>
      </c>
      <c r="E2130" s="7">
        <v>0</v>
      </c>
      <c r="F2130" s="7">
        <v>35583.17</v>
      </c>
      <c r="G2130" s="7" t="s">
        <v>75</v>
      </c>
      <c r="H2130" s="7" t="s">
        <v>64</v>
      </c>
      <c r="I2130" s="7" t="s">
        <v>241</v>
      </c>
    </row>
    <row r="2131" spans="1:9" ht="14.25" customHeight="1" x14ac:dyDescent="0.3">
      <c r="A2131" s="7" t="s">
        <v>171</v>
      </c>
      <c r="B2131" s="7">
        <v>2000</v>
      </c>
      <c r="C2131" s="7" t="s">
        <v>203</v>
      </c>
      <c r="D2131" s="7">
        <v>13</v>
      </c>
      <c r="E2131" s="7">
        <v>0</v>
      </c>
      <c r="F2131" s="7">
        <v>35585.58</v>
      </c>
      <c r="G2131" s="7" t="s">
        <v>75</v>
      </c>
      <c r="H2131" s="7" t="s">
        <v>62</v>
      </c>
      <c r="I2131" s="7" t="s">
        <v>241</v>
      </c>
    </row>
    <row r="2132" spans="1:9" ht="14.25" customHeight="1" x14ac:dyDescent="0.3">
      <c r="A2132" s="7" t="s">
        <v>521</v>
      </c>
      <c r="B2132" s="7">
        <v>2000</v>
      </c>
      <c r="C2132" s="7" t="s">
        <v>72</v>
      </c>
      <c r="D2132" s="7">
        <v>19</v>
      </c>
      <c r="E2132" s="7">
        <v>0</v>
      </c>
      <c r="F2132" s="7">
        <v>35585.58</v>
      </c>
      <c r="G2132" s="7" t="s">
        <v>62</v>
      </c>
      <c r="H2132" s="7" t="s">
        <v>64</v>
      </c>
      <c r="I2132" s="7" t="s">
        <v>241</v>
      </c>
    </row>
    <row r="2133" spans="1:9" ht="14.25" customHeight="1" x14ac:dyDescent="0.3">
      <c r="A2133" s="7" t="s">
        <v>518</v>
      </c>
      <c r="B2133" s="7">
        <v>2000</v>
      </c>
      <c r="C2133" s="7" t="s">
        <v>168</v>
      </c>
      <c r="D2133" s="7">
        <v>17</v>
      </c>
      <c r="E2133" s="7">
        <v>3</v>
      </c>
      <c r="F2133" s="7">
        <v>35595.589999999997</v>
      </c>
      <c r="G2133" s="7" t="s">
        <v>62</v>
      </c>
      <c r="H2133" s="7" t="s">
        <v>64</v>
      </c>
      <c r="I2133" s="7" t="s">
        <v>66</v>
      </c>
    </row>
    <row r="2134" spans="1:9" ht="14.25" customHeight="1" x14ac:dyDescent="0.3">
      <c r="A2134" s="7" t="s">
        <v>516</v>
      </c>
      <c r="B2134" s="7">
        <v>1978</v>
      </c>
      <c r="C2134" s="7" t="s">
        <v>168</v>
      </c>
      <c r="D2134" s="7">
        <v>19</v>
      </c>
      <c r="E2134" s="7">
        <v>2</v>
      </c>
      <c r="F2134" s="7">
        <v>35701.9</v>
      </c>
      <c r="G2134" s="7" t="s">
        <v>62</v>
      </c>
      <c r="H2134" s="7" t="s">
        <v>75</v>
      </c>
      <c r="I2134" s="7" t="s">
        <v>241</v>
      </c>
    </row>
    <row r="2135" spans="1:9" ht="14.25" customHeight="1" x14ac:dyDescent="0.3">
      <c r="A2135" s="7" t="s">
        <v>514</v>
      </c>
      <c r="B2135" s="7">
        <v>1974</v>
      </c>
      <c r="C2135" s="7" t="s">
        <v>59</v>
      </c>
      <c r="D2135" s="7">
        <v>15</v>
      </c>
      <c r="E2135" s="7">
        <v>0</v>
      </c>
      <c r="F2135" s="7">
        <v>35711.39</v>
      </c>
      <c r="G2135" s="7" t="s">
        <v>62</v>
      </c>
      <c r="H2135" s="7" t="s">
        <v>64</v>
      </c>
      <c r="I2135" s="7" t="s">
        <v>119</v>
      </c>
    </row>
    <row r="2136" spans="1:9" ht="14.25" customHeight="1" x14ac:dyDescent="0.3">
      <c r="A2136" s="7" t="s">
        <v>511</v>
      </c>
      <c r="B2136" s="7">
        <v>1976</v>
      </c>
      <c r="C2136" s="7" t="s">
        <v>203</v>
      </c>
      <c r="D2136" s="7">
        <v>4</v>
      </c>
      <c r="E2136" s="7">
        <v>2</v>
      </c>
      <c r="F2136" s="7">
        <v>35733.96</v>
      </c>
      <c r="G2136" s="7" t="s">
        <v>62</v>
      </c>
      <c r="H2136" s="7" t="s">
        <v>62</v>
      </c>
      <c r="I2136" s="7" t="s">
        <v>241</v>
      </c>
    </row>
    <row r="2137" spans="1:9" ht="14.25" customHeight="1" x14ac:dyDescent="0.3">
      <c r="A2137" s="7" t="s">
        <v>509</v>
      </c>
      <c r="B2137" s="7">
        <v>1992</v>
      </c>
      <c r="C2137" s="7" t="s">
        <v>83</v>
      </c>
      <c r="D2137" s="7">
        <v>18</v>
      </c>
      <c r="E2137" s="7">
        <v>0</v>
      </c>
      <c r="F2137" s="7">
        <v>35883.269999999997</v>
      </c>
      <c r="G2137" s="7" t="s">
        <v>62</v>
      </c>
      <c r="H2137" s="7" t="s">
        <v>75</v>
      </c>
      <c r="I2137" s="7" t="s">
        <v>241</v>
      </c>
    </row>
    <row r="2138" spans="1:9" ht="14.25" customHeight="1" x14ac:dyDescent="0.3">
      <c r="A2138" s="7" t="s">
        <v>506</v>
      </c>
      <c r="B2138" s="7">
        <v>1981</v>
      </c>
      <c r="C2138" s="7" t="s">
        <v>72</v>
      </c>
      <c r="D2138" s="7">
        <v>22</v>
      </c>
      <c r="E2138" s="7">
        <v>1</v>
      </c>
      <c r="F2138" s="7">
        <v>35952.65</v>
      </c>
      <c r="G2138" s="7" t="s">
        <v>75</v>
      </c>
      <c r="H2138" s="7" t="s">
        <v>64</v>
      </c>
      <c r="I2138" s="7" t="s">
        <v>241</v>
      </c>
    </row>
    <row r="2139" spans="1:9" ht="14.25" customHeight="1" x14ac:dyDescent="0.3">
      <c r="A2139" s="7" t="s">
        <v>504</v>
      </c>
      <c r="B2139" s="7">
        <v>1999</v>
      </c>
      <c r="C2139" s="7" t="s">
        <v>93</v>
      </c>
      <c r="D2139" s="7">
        <v>4</v>
      </c>
      <c r="E2139" s="7">
        <v>2</v>
      </c>
      <c r="F2139" s="7">
        <v>36021.01</v>
      </c>
      <c r="G2139" s="7" t="s">
        <v>62</v>
      </c>
      <c r="H2139" s="7" t="s">
        <v>64</v>
      </c>
      <c r="I2139" s="7" t="s">
        <v>66</v>
      </c>
    </row>
    <row r="2140" spans="1:9" ht="14.25" customHeight="1" x14ac:dyDescent="0.3">
      <c r="A2140" s="7" t="s">
        <v>502</v>
      </c>
      <c r="B2140" s="7">
        <v>1963</v>
      </c>
      <c r="C2140" s="7" t="s">
        <v>59</v>
      </c>
      <c r="D2140" s="7">
        <v>22</v>
      </c>
      <c r="E2140" s="7">
        <v>0</v>
      </c>
      <c r="F2140" s="7">
        <v>36074.339999999997</v>
      </c>
      <c r="G2140" s="7" t="s">
        <v>62</v>
      </c>
      <c r="H2140" s="7" t="s">
        <v>75</v>
      </c>
      <c r="I2140" s="7" t="s">
        <v>241</v>
      </c>
    </row>
    <row r="2141" spans="1:9" ht="14.25" customHeight="1" x14ac:dyDescent="0.3">
      <c r="A2141" s="7" t="s">
        <v>499</v>
      </c>
      <c r="B2141" s="7">
        <v>1996</v>
      </c>
      <c r="C2141" s="7" t="s">
        <v>195</v>
      </c>
      <c r="D2141" s="7">
        <v>20</v>
      </c>
      <c r="E2141" s="7">
        <v>2</v>
      </c>
      <c r="F2141" s="7">
        <v>36085.22</v>
      </c>
      <c r="G2141" s="7" t="s">
        <v>75</v>
      </c>
      <c r="H2141" s="7" t="s">
        <v>75</v>
      </c>
      <c r="I2141" s="7" t="s">
        <v>241</v>
      </c>
    </row>
    <row r="2142" spans="1:9" ht="14.25" customHeight="1" x14ac:dyDescent="0.3">
      <c r="A2142" s="7" t="s">
        <v>497</v>
      </c>
      <c r="B2142" s="7">
        <v>1979</v>
      </c>
      <c r="C2142" s="7" t="s">
        <v>72</v>
      </c>
      <c r="D2142" s="7">
        <v>4</v>
      </c>
      <c r="E2142" s="7">
        <v>2</v>
      </c>
      <c r="F2142" s="7">
        <v>36090.49</v>
      </c>
      <c r="G2142" s="7" t="s">
        <v>62</v>
      </c>
      <c r="H2142" s="7" t="s">
        <v>62</v>
      </c>
      <c r="I2142" s="7" t="s">
        <v>241</v>
      </c>
    </row>
    <row r="2143" spans="1:9" ht="14.25" customHeight="1" x14ac:dyDescent="0.3">
      <c r="A2143" s="7" t="s">
        <v>495</v>
      </c>
      <c r="B2143" s="7">
        <v>1997</v>
      </c>
      <c r="C2143" s="7" t="s">
        <v>83</v>
      </c>
      <c r="D2143" s="7">
        <v>12</v>
      </c>
      <c r="E2143" s="7">
        <v>2</v>
      </c>
      <c r="F2143" s="7">
        <v>36124.57</v>
      </c>
      <c r="G2143" s="7" t="s">
        <v>75</v>
      </c>
      <c r="H2143" s="7" t="s">
        <v>64</v>
      </c>
      <c r="I2143" s="7" t="s">
        <v>66</v>
      </c>
    </row>
    <row r="2144" spans="1:9" ht="14.25" customHeight="1" x14ac:dyDescent="0.3">
      <c r="A2144" s="7" t="s">
        <v>492</v>
      </c>
      <c r="B2144" s="7">
        <v>2004</v>
      </c>
      <c r="C2144" s="7" t="s">
        <v>195</v>
      </c>
      <c r="D2144" s="7">
        <v>30</v>
      </c>
      <c r="E2144" s="7">
        <v>0</v>
      </c>
      <c r="F2144" s="7">
        <v>36149.480000000003</v>
      </c>
      <c r="G2144" s="7" t="s">
        <v>62</v>
      </c>
      <c r="H2144" s="7" t="s">
        <v>62</v>
      </c>
      <c r="I2144" s="7" t="s">
        <v>66</v>
      </c>
    </row>
    <row r="2145" spans="1:9" ht="14.25" customHeight="1" x14ac:dyDescent="0.3">
      <c r="A2145" s="7" t="s">
        <v>490</v>
      </c>
      <c r="B2145" s="7">
        <v>1974</v>
      </c>
      <c r="C2145" s="7" t="s">
        <v>168</v>
      </c>
      <c r="D2145" s="7">
        <v>6</v>
      </c>
      <c r="E2145" s="7">
        <v>0</v>
      </c>
      <c r="F2145" s="7">
        <v>36182.870000000003</v>
      </c>
      <c r="G2145" s="7" t="s">
        <v>62</v>
      </c>
      <c r="H2145" s="7" t="s">
        <v>64</v>
      </c>
      <c r="I2145" s="7" t="s">
        <v>119</v>
      </c>
    </row>
    <row r="2146" spans="1:9" ht="14.25" customHeight="1" x14ac:dyDescent="0.3">
      <c r="A2146" s="7" t="s">
        <v>488</v>
      </c>
      <c r="B2146" s="7">
        <v>1999</v>
      </c>
      <c r="C2146" s="7" t="s">
        <v>203</v>
      </c>
      <c r="D2146" s="7">
        <v>1</v>
      </c>
      <c r="E2146" s="7">
        <v>3</v>
      </c>
      <c r="F2146" s="7">
        <v>36189.1</v>
      </c>
      <c r="G2146" s="7" t="s">
        <v>75</v>
      </c>
      <c r="H2146" s="7" t="s">
        <v>64</v>
      </c>
      <c r="I2146" s="7" t="s">
        <v>979</v>
      </c>
    </row>
    <row r="2147" spans="1:9" ht="14.25" customHeight="1" x14ac:dyDescent="0.3">
      <c r="A2147" s="7" t="s">
        <v>485</v>
      </c>
      <c r="B2147" s="7">
        <v>1993</v>
      </c>
      <c r="C2147" s="7" t="s">
        <v>168</v>
      </c>
      <c r="D2147" s="7">
        <v>28</v>
      </c>
      <c r="E2147" s="7">
        <v>0</v>
      </c>
      <c r="F2147" s="7">
        <v>36197.699999999997</v>
      </c>
      <c r="G2147" s="7" t="s">
        <v>75</v>
      </c>
      <c r="H2147" s="7" t="s">
        <v>64</v>
      </c>
      <c r="I2147" s="7" t="s">
        <v>241</v>
      </c>
    </row>
    <row r="2148" spans="1:9" ht="14.25" customHeight="1" x14ac:dyDescent="0.3">
      <c r="A2148" s="7" t="s">
        <v>483</v>
      </c>
      <c r="B2148" s="7">
        <v>2003</v>
      </c>
      <c r="C2148" s="7" t="s">
        <v>93</v>
      </c>
      <c r="D2148" s="7">
        <v>5</v>
      </c>
      <c r="E2148" s="7">
        <v>0</v>
      </c>
      <c r="F2148" s="7">
        <v>36219.410000000003</v>
      </c>
      <c r="G2148" s="7" t="s">
        <v>75</v>
      </c>
      <c r="H2148" s="7" t="s">
        <v>75</v>
      </c>
      <c r="I2148" s="7" t="s">
        <v>119</v>
      </c>
    </row>
    <row r="2149" spans="1:9" ht="14.25" customHeight="1" x14ac:dyDescent="0.3">
      <c r="A2149" s="7" t="s">
        <v>481</v>
      </c>
      <c r="B2149" s="7">
        <v>2004</v>
      </c>
      <c r="C2149" s="7" t="s">
        <v>168</v>
      </c>
      <c r="D2149" s="7">
        <v>25</v>
      </c>
      <c r="E2149" s="7">
        <v>0</v>
      </c>
      <c r="F2149" s="7">
        <v>36307.800000000003</v>
      </c>
      <c r="G2149" s="7" t="s">
        <v>75</v>
      </c>
      <c r="H2149" s="7" t="s">
        <v>62</v>
      </c>
      <c r="I2149" s="7" t="s">
        <v>66</v>
      </c>
    </row>
    <row r="2150" spans="1:9" ht="14.25" customHeight="1" x14ac:dyDescent="0.3">
      <c r="A2150" s="7" t="s">
        <v>479</v>
      </c>
      <c r="B2150" s="7">
        <v>1992</v>
      </c>
      <c r="C2150" s="7" t="s">
        <v>83</v>
      </c>
      <c r="D2150" s="7">
        <v>16</v>
      </c>
      <c r="E2150" s="7">
        <v>0</v>
      </c>
      <c r="F2150" s="7">
        <v>36314.050000000003</v>
      </c>
      <c r="G2150" s="7" t="s">
        <v>62</v>
      </c>
      <c r="H2150" s="7" t="s">
        <v>62</v>
      </c>
      <c r="I2150" s="7" t="s">
        <v>241</v>
      </c>
    </row>
    <row r="2151" spans="1:9" ht="14.25" customHeight="1" x14ac:dyDescent="0.3">
      <c r="A2151" s="7" t="s">
        <v>477</v>
      </c>
      <c r="B2151" s="7">
        <v>1967</v>
      </c>
      <c r="C2151" s="7" t="s">
        <v>203</v>
      </c>
      <c r="D2151" s="7">
        <v>18</v>
      </c>
      <c r="E2151" s="7">
        <v>0</v>
      </c>
      <c r="F2151" s="7">
        <v>36332.449999999997</v>
      </c>
      <c r="G2151" s="7" t="s">
        <v>75</v>
      </c>
      <c r="H2151" s="7" t="s">
        <v>64</v>
      </c>
      <c r="I2151" s="7" t="s">
        <v>241</v>
      </c>
    </row>
    <row r="2152" spans="1:9" ht="14.25" customHeight="1" x14ac:dyDescent="0.3">
      <c r="A2152" s="7" t="s">
        <v>474</v>
      </c>
      <c r="B2152" s="7">
        <v>1975</v>
      </c>
      <c r="C2152" s="7" t="s">
        <v>83</v>
      </c>
      <c r="D2152" s="7">
        <v>5</v>
      </c>
      <c r="E2152" s="7">
        <v>1</v>
      </c>
      <c r="F2152" s="7">
        <v>36350.71</v>
      </c>
      <c r="G2152" s="7" t="s">
        <v>75</v>
      </c>
      <c r="H2152" s="7" t="s">
        <v>62</v>
      </c>
      <c r="I2152" s="7" t="s">
        <v>241</v>
      </c>
    </row>
    <row r="2153" spans="1:9" ht="14.25" customHeight="1" x14ac:dyDescent="0.3">
      <c r="A2153" s="7" t="s">
        <v>472</v>
      </c>
      <c r="B2153" s="7">
        <v>2003</v>
      </c>
      <c r="C2153" s="7" t="s">
        <v>168</v>
      </c>
      <c r="D2153" s="7">
        <v>9</v>
      </c>
      <c r="E2153" s="7">
        <v>2</v>
      </c>
      <c r="F2153" s="7">
        <v>36397.58</v>
      </c>
      <c r="G2153" s="7" t="s">
        <v>62</v>
      </c>
      <c r="H2153" s="7" t="s">
        <v>64</v>
      </c>
      <c r="I2153" s="7" t="s">
        <v>241</v>
      </c>
    </row>
    <row r="2154" spans="1:9" ht="14.25" customHeight="1" x14ac:dyDescent="0.3">
      <c r="A2154" s="7" t="s">
        <v>468</v>
      </c>
      <c r="B2154" s="7">
        <v>1962</v>
      </c>
      <c r="C2154" s="7" t="s">
        <v>72</v>
      </c>
      <c r="D2154" s="7">
        <v>19</v>
      </c>
      <c r="E2154" s="7">
        <v>0</v>
      </c>
      <c r="F2154" s="7">
        <v>36445.550000000003</v>
      </c>
      <c r="G2154" s="7" t="s">
        <v>62</v>
      </c>
      <c r="H2154" s="7" t="s">
        <v>62</v>
      </c>
      <c r="I2154" s="7" t="s">
        <v>241</v>
      </c>
    </row>
    <row r="2155" spans="1:9" ht="14.25" customHeight="1" x14ac:dyDescent="0.3">
      <c r="A2155" s="7" t="s">
        <v>466</v>
      </c>
      <c r="B2155" s="7">
        <v>1973</v>
      </c>
      <c r="C2155" s="7" t="s">
        <v>195</v>
      </c>
      <c r="D2155" s="7">
        <v>9</v>
      </c>
      <c r="E2155" s="7">
        <v>0</v>
      </c>
      <c r="F2155" s="7">
        <v>36541.550000000003</v>
      </c>
      <c r="G2155" s="7" t="s">
        <v>62</v>
      </c>
      <c r="H2155" s="7" t="s">
        <v>64</v>
      </c>
      <c r="I2155" s="7" t="s">
        <v>241</v>
      </c>
    </row>
    <row r="2156" spans="1:9" ht="14.25" customHeight="1" x14ac:dyDescent="0.3">
      <c r="A2156" s="7" t="s">
        <v>464</v>
      </c>
      <c r="B2156" s="7">
        <v>1992</v>
      </c>
      <c r="C2156" s="7" t="s">
        <v>203</v>
      </c>
      <c r="D2156" s="7">
        <v>9</v>
      </c>
      <c r="E2156" s="7">
        <v>0</v>
      </c>
      <c r="F2156" s="7">
        <v>36572.800000000003</v>
      </c>
      <c r="G2156" s="7" t="s">
        <v>75</v>
      </c>
      <c r="H2156" s="7" t="s">
        <v>62</v>
      </c>
      <c r="I2156" s="7" t="s">
        <v>241</v>
      </c>
    </row>
    <row r="2157" spans="1:9" ht="14.25" customHeight="1" x14ac:dyDescent="0.3">
      <c r="A2157" s="7" t="s">
        <v>461</v>
      </c>
      <c r="B2157" s="7">
        <v>1961</v>
      </c>
      <c r="C2157" s="7" t="s">
        <v>59</v>
      </c>
      <c r="D2157" s="7">
        <v>29</v>
      </c>
      <c r="E2157" s="7">
        <v>4</v>
      </c>
      <c r="F2157" s="7">
        <v>36580.28</v>
      </c>
      <c r="G2157" s="7" t="s">
        <v>62</v>
      </c>
      <c r="H2157" s="7" t="s">
        <v>62</v>
      </c>
      <c r="I2157" s="7" t="s">
        <v>66</v>
      </c>
    </row>
    <row r="2158" spans="1:9" ht="14.25" customHeight="1" x14ac:dyDescent="0.3">
      <c r="A2158" s="7" t="s">
        <v>459</v>
      </c>
      <c r="B2158" s="7">
        <v>1970</v>
      </c>
      <c r="C2158" s="7" t="s">
        <v>59</v>
      </c>
      <c r="D2158" s="7">
        <v>14</v>
      </c>
      <c r="E2158" s="7">
        <v>0</v>
      </c>
      <c r="F2158" s="7">
        <v>36786.370000000003</v>
      </c>
      <c r="G2158" s="7" t="s">
        <v>75</v>
      </c>
      <c r="H2158" s="7" t="s">
        <v>75</v>
      </c>
      <c r="I2158" s="7" t="s">
        <v>241</v>
      </c>
    </row>
    <row r="2159" spans="1:9" ht="14.25" customHeight="1" x14ac:dyDescent="0.3">
      <c r="A2159" s="7" t="s">
        <v>457</v>
      </c>
      <c r="B2159" s="7">
        <v>1965</v>
      </c>
      <c r="C2159" s="7" t="s">
        <v>168</v>
      </c>
      <c r="D2159" s="7">
        <v>28</v>
      </c>
      <c r="E2159" s="7">
        <v>0</v>
      </c>
      <c r="F2159" s="7">
        <v>36795.29</v>
      </c>
      <c r="G2159" s="7" t="s">
        <v>62</v>
      </c>
      <c r="H2159" s="7" t="s">
        <v>75</v>
      </c>
      <c r="I2159" s="7" t="s">
        <v>241</v>
      </c>
    </row>
    <row r="2160" spans="1:9" ht="14.25" customHeight="1" x14ac:dyDescent="0.3">
      <c r="A2160" s="7" t="s">
        <v>171</v>
      </c>
      <c r="B2160" s="7">
        <v>1992</v>
      </c>
      <c r="C2160" s="7" t="s">
        <v>203</v>
      </c>
      <c r="D2160" s="7">
        <v>6</v>
      </c>
      <c r="E2160" s="7">
        <v>0</v>
      </c>
      <c r="F2160" s="7">
        <v>36837.47</v>
      </c>
      <c r="G2160" s="7" t="s">
        <v>75</v>
      </c>
      <c r="H2160" s="7" t="s">
        <v>62</v>
      </c>
      <c r="I2160" s="7" t="s">
        <v>241</v>
      </c>
    </row>
    <row r="2161" spans="1:9" ht="14.25" customHeight="1" x14ac:dyDescent="0.3">
      <c r="A2161" s="7" t="s">
        <v>454</v>
      </c>
      <c r="B2161" s="7">
        <v>1992</v>
      </c>
      <c r="C2161" s="7" t="s">
        <v>59</v>
      </c>
      <c r="D2161" s="7">
        <v>4</v>
      </c>
      <c r="E2161" s="7">
        <v>0</v>
      </c>
      <c r="F2161" s="7">
        <v>36837.47</v>
      </c>
      <c r="G2161" s="7" t="s">
        <v>62</v>
      </c>
      <c r="H2161" s="7" t="s">
        <v>64</v>
      </c>
      <c r="I2161" s="7" t="s">
        <v>241</v>
      </c>
    </row>
    <row r="2162" spans="1:9" ht="14.25" customHeight="1" x14ac:dyDescent="0.3">
      <c r="A2162" s="7" t="s">
        <v>452</v>
      </c>
      <c r="B2162" s="7">
        <v>1972</v>
      </c>
      <c r="C2162" s="7" t="s">
        <v>168</v>
      </c>
      <c r="D2162" s="7">
        <v>5</v>
      </c>
      <c r="E2162" s="7">
        <v>0</v>
      </c>
      <c r="F2162" s="7">
        <v>36889.99</v>
      </c>
      <c r="G2162" s="7" t="s">
        <v>75</v>
      </c>
      <c r="H2162" s="7" t="s">
        <v>64</v>
      </c>
      <c r="I2162" s="7" t="s">
        <v>241</v>
      </c>
    </row>
    <row r="2163" spans="1:9" ht="14.25" customHeight="1" x14ac:dyDescent="0.3">
      <c r="A2163" s="7" t="s">
        <v>450</v>
      </c>
      <c r="B2163" s="7">
        <v>2003</v>
      </c>
      <c r="C2163" s="7" t="s">
        <v>83</v>
      </c>
      <c r="D2163" s="7">
        <v>21</v>
      </c>
      <c r="E2163" s="7">
        <v>0</v>
      </c>
      <c r="F2163" s="7">
        <v>36898.730000000003</v>
      </c>
      <c r="G2163" s="7" t="s">
        <v>62</v>
      </c>
      <c r="H2163" s="7" t="s">
        <v>75</v>
      </c>
      <c r="I2163" s="7" t="s">
        <v>119</v>
      </c>
    </row>
    <row r="2164" spans="1:9" ht="14.25" customHeight="1" x14ac:dyDescent="0.3">
      <c r="A2164" s="7" t="s">
        <v>447</v>
      </c>
      <c r="B2164" s="7">
        <v>1963</v>
      </c>
      <c r="C2164" s="7" t="s">
        <v>59</v>
      </c>
      <c r="D2164" s="7">
        <v>24</v>
      </c>
      <c r="E2164" s="7">
        <v>2</v>
      </c>
      <c r="F2164" s="7">
        <v>36910.61</v>
      </c>
      <c r="G2164" s="7" t="s">
        <v>62</v>
      </c>
      <c r="H2164" s="7" t="s">
        <v>62</v>
      </c>
      <c r="I2164" s="7" t="s">
        <v>241</v>
      </c>
    </row>
    <row r="2165" spans="1:9" ht="14.25" customHeight="1" x14ac:dyDescent="0.3">
      <c r="A2165" s="7" t="s">
        <v>445</v>
      </c>
      <c r="B2165" s="7">
        <v>1991</v>
      </c>
      <c r="C2165" s="7" t="s">
        <v>83</v>
      </c>
      <c r="D2165" s="7">
        <v>10</v>
      </c>
      <c r="E2165" s="7">
        <v>3</v>
      </c>
      <c r="F2165" s="7">
        <v>36911.99</v>
      </c>
      <c r="G2165" s="7" t="s">
        <v>62</v>
      </c>
      <c r="H2165" s="7" t="s">
        <v>62</v>
      </c>
      <c r="I2165" s="7" t="s">
        <v>241</v>
      </c>
    </row>
    <row r="2166" spans="1:9" ht="14.25" customHeight="1" x14ac:dyDescent="0.3">
      <c r="A2166" s="7" t="s">
        <v>442</v>
      </c>
      <c r="B2166" s="7">
        <v>1968</v>
      </c>
      <c r="C2166" s="7" t="s">
        <v>203</v>
      </c>
      <c r="D2166" s="7">
        <v>22</v>
      </c>
      <c r="E2166" s="7">
        <v>0</v>
      </c>
      <c r="F2166" s="7">
        <v>36922.61</v>
      </c>
      <c r="G2166" s="7" t="s">
        <v>62</v>
      </c>
      <c r="H2166" s="7" t="s">
        <v>75</v>
      </c>
      <c r="I2166" s="7" t="s">
        <v>241</v>
      </c>
    </row>
    <row r="2167" spans="1:9" ht="14.25" customHeight="1" x14ac:dyDescent="0.3">
      <c r="A2167" s="7" t="s">
        <v>440</v>
      </c>
      <c r="B2167" s="7">
        <v>1977</v>
      </c>
      <c r="C2167" s="7" t="s">
        <v>195</v>
      </c>
      <c r="D2167" s="7">
        <v>13</v>
      </c>
      <c r="E2167" s="7">
        <v>2</v>
      </c>
      <c r="F2167" s="7">
        <v>36935.64</v>
      </c>
      <c r="G2167" s="7" t="s">
        <v>62</v>
      </c>
      <c r="H2167" s="7" t="s">
        <v>75</v>
      </c>
      <c r="I2167" s="7" t="s">
        <v>241</v>
      </c>
    </row>
    <row r="2168" spans="1:9" ht="14.25" customHeight="1" x14ac:dyDescent="0.3">
      <c r="A2168" s="7" t="s">
        <v>437</v>
      </c>
      <c r="B2168" s="7">
        <v>1992</v>
      </c>
      <c r="C2168" s="7" t="s">
        <v>195</v>
      </c>
      <c r="D2168" s="7">
        <v>25</v>
      </c>
      <c r="E2168" s="7">
        <v>0</v>
      </c>
      <c r="F2168" s="7">
        <v>36950.26</v>
      </c>
      <c r="G2168" s="7" t="s">
        <v>75</v>
      </c>
      <c r="H2168" s="7" t="s">
        <v>75</v>
      </c>
      <c r="I2168" s="7" t="s">
        <v>66</v>
      </c>
    </row>
    <row r="2169" spans="1:9" ht="14.25" customHeight="1" x14ac:dyDescent="0.3">
      <c r="A2169" s="7" t="s">
        <v>435</v>
      </c>
      <c r="B2169" s="7">
        <v>1992</v>
      </c>
      <c r="C2169" s="7" t="s">
        <v>93</v>
      </c>
      <c r="D2169" s="7">
        <v>13</v>
      </c>
      <c r="E2169" s="7">
        <v>0</v>
      </c>
      <c r="F2169" s="7">
        <v>36976.449999999997</v>
      </c>
      <c r="G2169" s="7" t="s">
        <v>62</v>
      </c>
      <c r="H2169" s="7" t="s">
        <v>64</v>
      </c>
      <c r="I2169" s="7" t="s">
        <v>241</v>
      </c>
    </row>
    <row r="2170" spans="1:9" ht="14.25" customHeight="1" x14ac:dyDescent="0.3">
      <c r="A2170" s="7" t="s">
        <v>432</v>
      </c>
      <c r="B2170" s="7">
        <v>1991</v>
      </c>
      <c r="C2170" s="7" t="s">
        <v>72</v>
      </c>
      <c r="D2170" s="7">
        <v>1</v>
      </c>
      <c r="E2170" s="7">
        <v>3</v>
      </c>
      <c r="F2170" s="7">
        <v>37040.879999999997</v>
      </c>
      <c r="G2170" s="7" t="s">
        <v>62</v>
      </c>
      <c r="H2170" s="7" t="s">
        <v>62</v>
      </c>
      <c r="I2170" s="7" t="s">
        <v>241</v>
      </c>
    </row>
    <row r="2171" spans="1:9" ht="14.25" customHeight="1" x14ac:dyDescent="0.3">
      <c r="A2171" s="7" t="s">
        <v>430</v>
      </c>
      <c r="B2171" s="7">
        <v>1988</v>
      </c>
      <c r="C2171" s="7" t="s">
        <v>168</v>
      </c>
      <c r="D2171" s="7">
        <v>17</v>
      </c>
      <c r="E2171" s="7">
        <v>3</v>
      </c>
      <c r="F2171" s="7">
        <v>37076.370000000003</v>
      </c>
      <c r="G2171" s="7" t="s">
        <v>62</v>
      </c>
      <c r="H2171" s="7" t="s">
        <v>75</v>
      </c>
      <c r="I2171" s="7" t="s">
        <v>241</v>
      </c>
    </row>
    <row r="2172" spans="1:9" ht="14.25" customHeight="1" x14ac:dyDescent="0.3">
      <c r="A2172" s="7" t="s">
        <v>428</v>
      </c>
      <c r="B2172" s="7">
        <v>1989</v>
      </c>
      <c r="C2172" s="7" t="s">
        <v>83</v>
      </c>
      <c r="D2172" s="7">
        <v>10</v>
      </c>
      <c r="E2172" s="7">
        <v>0</v>
      </c>
      <c r="F2172" s="7">
        <v>37079.370000000003</v>
      </c>
      <c r="G2172" s="7" t="s">
        <v>62</v>
      </c>
      <c r="H2172" s="7" t="s">
        <v>64</v>
      </c>
      <c r="I2172" s="7" t="s">
        <v>241</v>
      </c>
    </row>
    <row r="2173" spans="1:9" ht="14.25" customHeight="1" x14ac:dyDescent="0.3">
      <c r="A2173" s="7" t="s">
        <v>425</v>
      </c>
      <c r="B2173" s="7">
        <v>1995</v>
      </c>
      <c r="C2173" s="7" t="s">
        <v>203</v>
      </c>
      <c r="D2173" s="7">
        <v>30</v>
      </c>
      <c r="E2173" s="7">
        <v>0</v>
      </c>
      <c r="F2173" s="7">
        <v>37133.9</v>
      </c>
      <c r="G2173" s="7" t="s">
        <v>62</v>
      </c>
      <c r="H2173" s="7" t="s">
        <v>62</v>
      </c>
      <c r="I2173" s="7" t="s">
        <v>66</v>
      </c>
    </row>
    <row r="2174" spans="1:9" ht="14.25" customHeight="1" x14ac:dyDescent="0.3">
      <c r="A2174" s="7" t="s">
        <v>423</v>
      </c>
      <c r="B2174" s="7">
        <v>2000</v>
      </c>
      <c r="C2174" s="7" t="s">
        <v>93</v>
      </c>
      <c r="D2174" s="7">
        <v>5</v>
      </c>
      <c r="E2174" s="7">
        <v>1</v>
      </c>
      <c r="F2174" s="7">
        <v>37165.160000000003</v>
      </c>
      <c r="G2174" s="7" t="s">
        <v>75</v>
      </c>
      <c r="H2174" s="7" t="s">
        <v>64</v>
      </c>
      <c r="I2174" s="7" t="s">
        <v>171</v>
      </c>
    </row>
    <row r="2175" spans="1:9" ht="14.25" customHeight="1" x14ac:dyDescent="0.3">
      <c r="A2175" s="7" t="s">
        <v>420</v>
      </c>
      <c r="B2175" s="7">
        <v>1990</v>
      </c>
      <c r="C2175" s="7" t="s">
        <v>203</v>
      </c>
      <c r="D2175" s="7">
        <v>17</v>
      </c>
      <c r="E2175" s="7">
        <v>3</v>
      </c>
      <c r="F2175" s="7">
        <v>37251.22</v>
      </c>
      <c r="G2175" s="7" t="s">
        <v>62</v>
      </c>
      <c r="H2175" s="7" t="s">
        <v>62</v>
      </c>
      <c r="I2175" s="7" t="s">
        <v>241</v>
      </c>
    </row>
    <row r="2176" spans="1:9" ht="14.25" customHeight="1" x14ac:dyDescent="0.3">
      <c r="A2176" s="7" t="s">
        <v>418</v>
      </c>
      <c r="B2176" s="7">
        <v>1985</v>
      </c>
      <c r="C2176" s="7" t="s">
        <v>72</v>
      </c>
      <c r="D2176" s="7">
        <v>17</v>
      </c>
      <c r="E2176" s="7">
        <v>0</v>
      </c>
      <c r="F2176" s="7">
        <v>37270.15</v>
      </c>
      <c r="G2176" s="7" t="s">
        <v>62</v>
      </c>
      <c r="H2176" s="7" t="s">
        <v>75</v>
      </c>
      <c r="I2176" s="7" t="s">
        <v>1280</v>
      </c>
    </row>
    <row r="2177" spans="1:9" ht="14.25" customHeight="1" x14ac:dyDescent="0.3">
      <c r="A2177" s="7" t="s">
        <v>416</v>
      </c>
      <c r="B2177" s="7">
        <v>1975</v>
      </c>
      <c r="C2177" s="7" t="s">
        <v>72</v>
      </c>
      <c r="D2177" s="7">
        <v>9</v>
      </c>
      <c r="E2177" s="7">
        <v>1</v>
      </c>
      <c r="F2177" s="7">
        <v>37272.339999999997</v>
      </c>
      <c r="G2177" s="7" t="s">
        <v>62</v>
      </c>
      <c r="H2177" s="7" t="s">
        <v>64</v>
      </c>
      <c r="I2177" s="7" t="s">
        <v>241</v>
      </c>
    </row>
    <row r="2178" spans="1:9" ht="14.25" customHeight="1" x14ac:dyDescent="0.3">
      <c r="A2178" s="7" t="s">
        <v>413</v>
      </c>
      <c r="B2178" s="7">
        <v>1969</v>
      </c>
      <c r="C2178" s="7" t="s">
        <v>203</v>
      </c>
      <c r="D2178" s="7">
        <v>30</v>
      </c>
      <c r="E2178" s="7">
        <v>0</v>
      </c>
      <c r="F2178" s="7">
        <v>37277.269999999997</v>
      </c>
      <c r="G2178" s="7" t="s">
        <v>75</v>
      </c>
      <c r="H2178" s="7" t="s">
        <v>64</v>
      </c>
      <c r="I2178" s="7" t="s">
        <v>241</v>
      </c>
    </row>
    <row r="2179" spans="1:9" ht="14.25" customHeight="1" x14ac:dyDescent="0.3">
      <c r="A2179" s="7" t="s">
        <v>411</v>
      </c>
      <c r="B2179" s="7">
        <v>1979</v>
      </c>
      <c r="C2179" s="7" t="s">
        <v>195</v>
      </c>
      <c r="D2179" s="7">
        <v>3</v>
      </c>
      <c r="E2179" s="7">
        <v>2</v>
      </c>
      <c r="F2179" s="7">
        <v>37425.94</v>
      </c>
      <c r="G2179" s="7" t="s">
        <v>62</v>
      </c>
      <c r="H2179" s="7" t="s">
        <v>75</v>
      </c>
      <c r="I2179" s="7" t="s">
        <v>241</v>
      </c>
    </row>
    <row r="2180" spans="1:9" ht="14.25" customHeight="1" x14ac:dyDescent="0.3">
      <c r="A2180" s="7" t="s">
        <v>409</v>
      </c>
      <c r="B2180" s="7">
        <v>2002</v>
      </c>
      <c r="C2180" s="7" t="s">
        <v>93</v>
      </c>
      <c r="D2180" s="7">
        <v>27</v>
      </c>
      <c r="E2180" s="7">
        <v>3</v>
      </c>
      <c r="F2180" s="7">
        <v>37465.339999999997</v>
      </c>
      <c r="G2180" s="7" t="s">
        <v>75</v>
      </c>
      <c r="H2180" s="7" t="s">
        <v>62</v>
      </c>
      <c r="I2180" s="7" t="s">
        <v>119</v>
      </c>
    </row>
    <row r="2181" spans="1:9" ht="14.25" customHeight="1" x14ac:dyDescent="0.3">
      <c r="A2181" s="7" t="s">
        <v>406</v>
      </c>
      <c r="B2181" s="7">
        <v>2000</v>
      </c>
      <c r="C2181" s="7" t="s">
        <v>203</v>
      </c>
      <c r="D2181" s="7">
        <v>12</v>
      </c>
      <c r="E2181" s="7">
        <v>2</v>
      </c>
      <c r="F2181" s="7">
        <v>37484.449999999997</v>
      </c>
      <c r="G2181" s="7" t="s">
        <v>75</v>
      </c>
      <c r="H2181" s="7" t="s">
        <v>75</v>
      </c>
      <c r="I2181" s="7" t="s">
        <v>66</v>
      </c>
    </row>
    <row r="2182" spans="1:9" ht="14.25" customHeight="1" x14ac:dyDescent="0.3">
      <c r="A2182" s="7" t="s">
        <v>404</v>
      </c>
      <c r="B2182" s="7">
        <v>1990</v>
      </c>
      <c r="C2182" s="7" t="s">
        <v>72</v>
      </c>
      <c r="D2182" s="7">
        <v>16</v>
      </c>
      <c r="E2182" s="7">
        <v>1</v>
      </c>
      <c r="F2182" s="7">
        <v>37607.53</v>
      </c>
      <c r="G2182" s="7" t="s">
        <v>75</v>
      </c>
      <c r="H2182" s="7" t="s">
        <v>62</v>
      </c>
      <c r="I2182" s="7" t="s">
        <v>972</v>
      </c>
    </row>
    <row r="2183" spans="1:9" ht="14.25" customHeight="1" x14ac:dyDescent="0.3">
      <c r="A2183" s="7" t="s">
        <v>402</v>
      </c>
      <c r="B2183" s="7">
        <v>1982</v>
      </c>
      <c r="C2183" s="7" t="s">
        <v>83</v>
      </c>
      <c r="D2183" s="7">
        <v>20</v>
      </c>
      <c r="E2183" s="7">
        <v>3</v>
      </c>
      <c r="F2183" s="7">
        <v>37650.74</v>
      </c>
      <c r="G2183" s="7" t="s">
        <v>62</v>
      </c>
      <c r="H2183" s="7" t="s">
        <v>62</v>
      </c>
      <c r="I2183" s="7" t="s">
        <v>119</v>
      </c>
    </row>
    <row r="2184" spans="1:9" ht="14.25" customHeight="1" x14ac:dyDescent="0.3">
      <c r="A2184" s="7" t="s">
        <v>400</v>
      </c>
      <c r="B2184" s="7">
        <v>1970</v>
      </c>
      <c r="C2184" s="7" t="s">
        <v>203</v>
      </c>
      <c r="D2184" s="7">
        <v>28</v>
      </c>
      <c r="E2184" s="7">
        <v>0</v>
      </c>
      <c r="F2184" s="7">
        <v>37675.06</v>
      </c>
      <c r="G2184" s="7" t="s">
        <v>62</v>
      </c>
      <c r="H2184" s="7" t="s">
        <v>64</v>
      </c>
      <c r="I2184" s="7" t="s">
        <v>241</v>
      </c>
    </row>
    <row r="2185" spans="1:9" ht="14.25" customHeight="1" x14ac:dyDescent="0.3">
      <c r="A2185" s="7" t="s">
        <v>398</v>
      </c>
      <c r="B2185" s="7">
        <v>1988</v>
      </c>
      <c r="C2185" s="7" t="s">
        <v>203</v>
      </c>
      <c r="D2185" s="7">
        <v>10</v>
      </c>
      <c r="E2185" s="7">
        <v>1</v>
      </c>
      <c r="F2185" s="7">
        <v>37701.879999999997</v>
      </c>
      <c r="G2185" s="7" t="s">
        <v>62</v>
      </c>
      <c r="H2185" s="7" t="s">
        <v>64</v>
      </c>
      <c r="I2185" s="7" t="s">
        <v>1285</v>
      </c>
    </row>
    <row r="2186" spans="1:9" ht="14.25" customHeight="1" x14ac:dyDescent="0.3">
      <c r="A2186" s="7" t="s">
        <v>396</v>
      </c>
      <c r="B2186" s="7">
        <v>1976</v>
      </c>
      <c r="C2186" s="7" t="s">
        <v>93</v>
      </c>
      <c r="D2186" s="7">
        <v>18</v>
      </c>
      <c r="E2186" s="7">
        <v>2</v>
      </c>
      <c r="F2186" s="7">
        <v>37735.199999999997</v>
      </c>
      <c r="G2186" s="7" t="s">
        <v>62</v>
      </c>
      <c r="H2186" s="7" t="s">
        <v>62</v>
      </c>
      <c r="I2186" s="7" t="s">
        <v>241</v>
      </c>
    </row>
    <row r="2187" spans="1:9" ht="14.25" customHeight="1" x14ac:dyDescent="0.3">
      <c r="A2187" s="7" t="s">
        <v>393</v>
      </c>
      <c r="B2187" s="7">
        <v>1986</v>
      </c>
      <c r="C2187" s="7" t="s">
        <v>195</v>
      </c>
      <c r="D2187" s="7">
        <v>15</v>
      </c>
      <c r="E2187" s="7">
        <v>0</v>
      </c>
      <c r="F2187" s="7">
        <v>37742.58</v>
      </c>
      <c r="G2187" s="7" t="s">
        <v>75</v>
      </c>
      <c r="H2187" s="7" t="s">
        <v>75</v>
      </c>
      <c r="I2187" s="7" t="s">
        <v>66</v>
      </c>
    </row>
    <row r="2188" spans="1:9" ht="14.25" customHeight="1" x14ac:dyDescent="0.3">
      <c r="A2188" s="7" t="s">
        <v>391</v>
      </c>
      <c r="B2188" s="7">
        <v>1983</v>
      </c>
      <c r="C2188" s="7" t="s">
        <v>59</v>
      </c>
      <c r="D2188" s="7">
        <v>26</v>
      </c>
      <c r="E2188" s="7">
        <v>3</v>
      </c>
      <c r="F2188" s="7">
        <v>37800.980000000003</v>
      </c>
      <c r="G2188" s="7" t="s">
        <v>62</v>
      </c>
      <c r="H2188" s="7" t="s">
        <v>62</v>
      </c>
      <c r="I2188" s="7" t="s">
        <v>241</v>
      </c>
    </row>
    <row r="2189" spans="1:9" ht="14.25" customHeight="1" x14ac:dyDescent="0.3">
      <c r="A2189" s="7" t="s">
        <v>389</v>
      </c>
      <c r="B2189" s="7">
        <v>1979</v>
      </c>
      <c r="C2189" s="7" t="s">
        <v>93</v>
      </c>
      <c r="D2189" s="7">
        <v>9</v>
      </c>
      <c r="E2189" s="7">
        <v>0</v>
      </c>
      <c r="F2189" s="7">
        <v>37829.72</v>
      </c>
      <c r="G2189" s="7" t="s">
        <v>75</v>
      </c>
      <c r="H2189" s="7" t="s">
        <v>62</v>
      </c>
      <c r="I2189" s="7" t="s">
        <v>241</v>
      </c>
    </row>
    <row r="2190" spans="1:9" ht="14.25" customHeight="1" x14ac:dyDescent="0.3">
      <c r="A2190" s="7" t="s">
        <v>386</v>
      </c>
      <c r="B2190" s="7">
        <v>1998</v>
      </c>
      <c r="C2190" s="7" t="s">
        <v>59</v>
      </c>
      <c r="D2190" s="7">
        <v>29</v>
      </c>
      <c r="E2190" s="7">
        <v>0</v>
      </c>
      <c r="F2190" s="7">
        <v>38126.25</v>
      </c>
      <c r="G2190" s="7" t="s">
        <v>75</v>
      </c>
      <c r="H2190" s="7" t="s">
        <v>64</v>
      </c>
      <c r="I2190" s="7" t="s">
        <v>66</v>
      </c>
    </row>
    <row r="2191" spans="1:9" ht="14.25" customHeight="1" x14ac:dyDescent="0.3">
      <c r="A2191" s="7" t="s">
        <v>384</v>
      </c>
      <c r="B2191" s="7">
        <v>1972</v>
      </c>
      <c r="C2191" s="7" t="s">
        <v>72</v>
      </c>
      <c r="D2191" s="7">
        <v>19</v>
      </c>
      <c r="E2191" s="7">
        <v>0</v>
      </c>
      <c r="F2191" s="7">
        <v>38189.1</v>
      </c>
      <c r="G2191" s="7" t="s">
        <v>62</v>
      </c>
      <c r="H2191" s="7" t="s">
        <v>62</v>
      </c>
      <c r="I2191" s="7" t="s">
        <v>241</v>
      </c>
    </row>
    <row r="2192" spans="1:9" ht="14.25" customHeight="1" x14ac:dyDescent="0.3">
      <c r="A2192" s="7" t="s">
        <v>381</v>
      </c>
      <c r="B2192" s="7">
        <v>1989</v>
      </c>
      <c r="C2192" s="7" t="s">
        <v>93</v>
      </c>
      <c r="D2192" s="7">
        <v>8</v>
      </c>
      <c r="E2192" s="7">
        <v>3</v>
      </c>
      <c r="F2192" s="7">
        <v>38237.339999999997</v>
      </c>
      <c r="G2192" s="7" t="s">
        <v>62</v>
      </c>
      <c r="H2192" s="7" t="s">
        <v>64</v>
      </c>
      <c r="I2192" s="7" t="s">
        <v>241</v>
      </c>
    </row>
    <row r="2193" spans="1:9" ht="14.25" customHeight="1" x14ac:dyDescent="0.3">
      <c r="A2193" s="7" t="s">
        <v>379</v>
      </c>
      <c r="B2193" s="7">
        <v>1964</v>
      </c>
      <c r="C2193" s="7" t="s">
        <v>83</v>
      </c>
      <c r="D2193" s="7">
        <v>16</v>
      </c>
      <c r="E2193" s="7">
        <v>0</v>
      </c>
      <c r="F2193" s="7">
        <v>38241.74</v>
      </c>
      <c r="G2193" s="7" t="s">
        <v>62</v>
      </c>
      <c r="H2193" s="7" t="s">
        <v>64</v>
      </c>
      <c r="I2193" s="7" t="s">
        <v>241</v>
      </c>
    </row>
    <row r="2194" spans="1:9" ht="14.25" customHeight="1" x14ac:dyDescent="0.3">
      <c r="A2194" s="7" t="s">
        <v>377</v>
      </c>
      <c r="B2194" s="7">
        <v>1980</v>
      </c>
      <c r="C2194" s="7" t="s">
        <v>195</v>
      </c>
      <c r="D2194" s="7">
        <v>16</v>
      </c>
      <c r="E2194" s="7">
        <v>1</v>
      </c>
      <c r="F2194" s="7">
        <v>38245.589999999997</v>
      </c>
      <c r="G2194" s="7" t="s">
        <v>75</v>
      </c>
      <c r="H2194" s="7" t="s">
        <v>62</v>
      </c>
      <c r="I2194" s="7" t="s">
        <v>66</v>
      </c>
    </row>
    <row r="2195" spans="1:9" ht="14.25" customHeight="1" x14ac:dyDescent="0.3">
      <c r="A2195" s="7" t="s">
        <v>374</v>
      </c>
      <c r="B2195" s="7">
        <v>1989</v>
      </c>
      <c r="C2195" s="7" t="s">
        <v>203</v>
      </c>
      <c r="D2195" s="7">
        <v>30</v>
      </c>
      <c r="E2195" s="7">
        <v>1</v>
      </c>
      <c r="F2195" s="7">
        <v>38282.75</v>
      </c>
      <c r="G2195" s="7" t="s">
        <v>75</v>
      </c>
      <c r="H2195" s="7" t="s">
        <v>62</v>
      </c>
      <c r="I2195" s="7" t="s">
        <v>66</v>
      </c>
    </row>
    <row r="2196" spans="1:9" ht="14.25" customHeight="1" x14ac:dyDescent="0.3">
      <c r="A2196" s="7" t="s">
        <v>372</v>
      </c>
      <c r="B2196" s="7">
        <v>1980</v>
      </c>
      <c r="C2196" s="7" t="s">
        <v>83</v>
      </c>
      <c r="D2196" s="7">
        <v>12</v>
      </c>
      <c r="E2196" s="7">
        <v>2</v>
      </c>
      <c r="F2196" s="7">
        <v>38313.129999999997</v>
      </c>
      <c r="G2196" s="7" t="s">
        <v>75</v>
      </c>
      <c r="H2196" s="7" t="s">
        <v>64</v>
      </c>
      <c r="I2196" s="7" t="s">
        <v>241</v>
      </c>
    </row>
    <row r="2197" spans="1:9" ht="14.25" customHeight="1" x14ac:dyDescent="0.3">
      <c r="A2197" s="7" t="s">
        <v>370</v>
      </c>
      <c r="B2197" s="7">
        <v>2002</v>
      </c>
      <c r="C2197" s="7" t="s">
        <v>93</v>
      </c>
      <c r="D2197" s="7">
        <v>17</v>
      </c>
      <c r="E2197" s="7">
        <v>2</v>
      </c>
      <c r="F2197" s="7">
        <v>38344.57</v>
      </c>
      <c r="G2197" s="7" t="s">
        <v>75</v>
      </c>
      <c r="H2197" s="7" t="s">
        <v>64</v>
      </c>
      <c r="I2197" s="7" t="s">
        <v>241</v>
      </c>
    </row>
    <row r="2198" spans="1:9" ht="14.25" customHeight="1" x14ac:dyDescent="0.3">
      <c r="A2198" s="7" t="s">
        <v>368</v>
      </c>
      <c r="B2198" s="7">
        <v>1970</v>
      </c>
      <c r="C2198" s="7" t="s">
        <v>195</v>
      </c>
      <c r="D2198" s="7">
        <v>22</v>
      </c>
      <c r="E2198" s="7">
        <v>0</v>
      </c>
      <c r="F2198" s="7">
        <v>38389.79</v>
      </c>
      <c r="G2198" s="7" t="s">
        <v>62</v>
      </c>
      <c r="H2198" s="7" t="s">
        <v>64</v>
      </c>
      <c r="I2198" s="7" t="s">
        <v>241</v>
      </c>
    </row>
    <row r="2199" spans="1:9" ht="14.25" customHeight="1" x14ac:dyDescent="0.3">
      <c r="A2199" s="7" t="s">
        <v>365</v>
      </c>
      <c r="B2199" s="7">
        <v>1971</v>
      </c>
      <c r="C2199" s="7" t="s">
        <v>168</v>
      </c>
      <c r="D2199" s="7">
        <v>23</v>
      </c>
      <c r="E2199" s="7">
        <v>0</v>
      </c>
      <c r="F2199" s="7">
        <v>38405.26</v>
      </c>
      <c r="G2199" s="7" t="s">
        <v>62</v>
      </c>
      <c r="H2199" s="7" t="s">
        <v>75</v>
      </c>
      <c r="I2199" s="7" t="s">
        <v>241</v>
      </c>
    </row>
    <row r="2200" spans="1:9" ht="14.25" customHeight="1" x14ac:dyDescent="0.3">
      <c r="A2200" s="7" t="s">
        <v>363</v>
      </c>
      <c r="B2200" s="7">
        <v>1986</v>
      </c>
      <c r="C2200" s="7" t="s">
        <v>83</v>
      </c>
      <c r="D2200" s="7">
        <v>21</v>
      </c>
      <c r="E2200" s="7">
        <v>2</v>
      </c>
      <c r="F2200" s="7">
        <v>38415.47</v>
      </c>
      <c r="G2200" s="7" t="s">
        <v>75</v>
      </c>
      <c r="H2200" s="7" t="s">
        <v>62</v>
      </c>
      <c r="I2200" s="7" t="s">
        <v>241</v>
      </c>
    </row>
    <row r="2201" spans="1:9" ht="14.25" customHeight="1" x14ac:dyDescent="0.3">
      <c r="A2201" s="7" t="s">
        <v>361</v>
      </c>
      <c r="B2201" s="7">
        <v>1999</v>
      </c>
      <c r="C2201" s="7" t="s">
        <v>72</v>
      </c>
      <c r="D2201" s="7">
        <v>12</v>
      </c>
      <c r="E2201" s="7">
        <v>2</v>
      </c>
      <c r="F2201" s="7">
        <v>38511.629999999997</v>
      </c>
      <c r="G2201" s="7" t="s">
        <v>62</v>
      </c>
      <c r="H2201" s="7" t="s">
        <v>62</v>
      </c>
      <c r="I2201" s="7" t="s">
        <v>1280</v>
      </c>
    </row>
    <row r="2202" spans="1:9" ht="14.25" customHeight="1" x14ac:dyDescent="0.3">
      <c r="A2202" s="7" t="s">
        <v>358</v>
      </c>
      <c r="B2202" s="7">
        <v>1990</v>
      </c>
      <c r="C2202" s="7" t="s">
        <v>59</v>
      </c>
      <c r="D2202" s="7">
        <v>13</v>
      </c>
      <c r="E2202" s="7">
        <v>3</v>
      </c>
      <c r="F2202" s="7">
        <v>38652.089999999997</v>
      </c>
      <c r="G2202" s="7" t="s">
        <v>62</v>
      </c>
      <c r="H2202" s="7" t="s">
        <v>62</v>
      </c>
      <c r="I2202" s="7" t="s">
        <v>241</v>
      </c>
    </row>
    <row r="2203" spans="1:9" ht="14.25" customHeight="1" x14ac:dyDescent="0.3">
      <c r="A2203" s="7" t="s">
        <v>356</v>
      </c>
      <c r="B2203" s="7">
        <v>1986</v>
      </c>
      <c r="C2203" s="7" t="s">
        <v>59</v>
      </c>
      <c r="D2203" s="7">
        <v>20</v>
      </c>
      <c r="E2203" s="7">
        <v>1</v>
      </c>
      <c r="F2203" s="7">
        <v>38709.18</v>
      </c>
      <c r="G2203" s="7" t="s">
        <v>75</v>
      </c>
      <c r="H2203" s="7" t="s">
        <v>64</v>
      </c>
      <c r="I2203" s="7" t="s">
        <v>66</v>
      </c>
    </row>
    <row r="2204" spans="1:9" ht="14.25" customHeight="1" x14ac:dyDescent="0.3">
      <c r="A2204" s="7" t="s">
        <v>171</v>
      </c>
      <c r="B2204" s="7">
        <v>1991</v>
      </c>
      <c r="C2204" s="7" t="s">
        <v>72</v>
      </c>
      <c r="D2204" s="7">
        <v>22</v>
      </c>
      <c r="E2204" s="7">
        <v>2</v>
      </c>
      <c r="F2204" s="7">
        <v>38711</v>
      </c>
      <c r="G2204" s="7" t="s">
        <v>75</v>
      </c>
      <c r="H2204" s="7" t="s">
        <v>64</v>
      </c>
      <c r="I2204" s="7" t="s">
        <v>241</v>
      </c>
    </row>
    <row r="2205" spans="1:9" ht="14.25" customHeight="1" x14ac:dyDescent="0.3">
      <c r="A2205" s="7" t="s">
        <v>354</v>
      </c>
      <c r="B2205" s="7">
        <v>1991</v>
      </c>
      <c r="C2205" s="7" t="s">
        <v>72</v>
      </c>
      <c r="D2205" s="7">
        <v>2</v>
      </c>
      <c r="E2205" s="7">
        <v>2</v>
      </c>
      <c r="F2205" s="7">
        <v>38711</v>
      </c>
      <c r="G2205" s="7" t="s">
        <v>62</v>
      </c>
      <c r="H2205" s="7" t="s">
        <v>62</v>
      </c>
      <c r="I2205" s="7" t="s">
        <v>241</v>
      </c>
    </row>
    <row r="2206" spans="1:9" ht="14.25" customHeight="1" x14ac:dyDescent="0.3">
      <c r="A2206" s="7" t="s">
        <v>351</v>
      </c>
      <c r="B2206" s="7">
        <v>1976</v>
      </c>
      <c r="C2206" s="7" t="s">
        <v>83</v>
      </c>
      <c r="D2206" s="7">
        <v>15</v>
      </c>
      <c r="E2206" s="7">
        <v>2</v>
      </c>
      <c r="F2206" s="7">
        <v>38740.120000000003</v>
      </c>
      <c r="G2206" s="7" t="s">
        <v>62</v>
      </c>
      <c r="H2206" s="7" t="s">
        <v>62</v>
      </c>
      <c r="I2206" s="7" t="s">
        <v>119</v>
      </c>
    </row>
    <row r="2207" spans="1:9" ht="14.25" customHeight="1" x14ac:dyDescent="0.3">
      <c r="A2207" s="7" t="s">
        <v>349</v>
      </c>
      <c r="B2207" s="7">
        <v>1991</v>
      </c>
      <c r="C2207" s="7" t="s">
        <v>72</v>
      </c>
      <c r="D2207" s="7">
        <v>8</v>
      </c>
      <c r="E2207" s="7">
        <v>3</v>
      </c>
      <c r="F2207" s="7">
        <v>38746.36</v>
      </c>
      <c r="G2207" s="7" t="s">
        <v>75</v>
      </c>
      <c r="H2207" s="7" t="s">
        <v>62</v>
      </c>
      <c r="I2207" s="7" t="s">
        <v>119</v>
      </c>
    </row>
    <row r="2208" spans="1:9" ht="14.25" customHeight="1" x14ac:dyDescent="0.3">
      <c r="A2208" s="7" t="s">
        <v>347</v>
      </c>
      <c r="B2208" s="7">
        <v>2004</v>
      </c>
      <c r="C2208" s="7" t="s">
        <v>168</v>
      </c>
      <c r="D2208" s="7">
        <v>5</v>
      </c>
      <c r="E2208" s="7">
        <v>0</v>
      </c>
      <c r="F2208" s="7">
        <v>38792.69</v>
      </c>
      <c r="G2208" s="7" t="s">
        <v>62</v>
      </c>
      <c r="H2208" s="7" t="s">
        <v>62</v>
      </c>
      <c r="I2208" s="7" t="s">
        <v>66</v>
      </c>
    </row>
    <row r="2209" spans="1:9" ht="14.25" customHeight="1" x14ac:dyDescent="0.3">
      <c r="A2209" s="7" t="s">
        <v>344</v>
      </c>
      <c r="B2209" s="7">
        <v>1979</v>
      </c>
      <c r="C2209" s="7" t="s">
        <v>168</v>
      </c>
      <c r="D2209" s="7">
        <v>3</v>
      </c>
      <c r="E2209" s="7">
        <v>2</v>
      </c>
      <c r="F2209" s="7">
        <v>38836.980000000003</v>
      </c>
      <c r="G2209" s="7" t="s">
        <v>62</v>
      </c>
      <c r="H2209" s="7" t="s">
        <v>75</v>
      </c>
      <c r="I2209" s="7" t="s">
        <v>241</v>
      </c>
    </row>
    <row r="2210" spans="1:9" ht="14.25" customHeight="1" x14ac:dyDescent="0.3">
      <c r="A2210" s="7" t="s">
        <v>342</v>
      </c>
      <c r="B2210" s="7">
        <v>1964</v>
      </c>
      <c r="C2210" s="7" t="s">
        <v>83</v>
      </c>
      <c r="D2210" s="7">
        <v>6</v>
      </c>
      <c r="E2210" s="7">
        <v>0</v>
      </c>
      <c r="F2210" s="7">
        <v>38869.25</v>
      </c>
      <c r="G2210" s="7" t="s">
        <v>62</v>
      </c>
      <c r="H2210" s="7" t="s">
        <v>62</v>
      </c>
      <c r="I2210" s="7" t="s">
        <v>241</v>
      </c>
    </row>
    <row r="2211" spans="1:9" ht="14.25" customHeight="1" x14ac:dyDescent="0.3">
      <c r="A2211" s="7" t="s">
        <v>339</v>
      </c>
      <c r="B2211" s="7">
        <v>1967</v>
      </c>
      <c r="C2211" s="7" t="s">
        <v>59</v>
      </c>
      <c r="D2211" s="7">
        <v>30</v>
      </c>
      <c r="E2211" s="7">
        <v>0</v>
      </c>
      <c r="F2211" s="7">
        <v>38893.360000000001</v>
      </c>
      <c r="G2211" s="7" t="s">
        <v>75</v>
      </c>
      <c r="H2211" s="7" t="s">
        <v>62</v>
      </c>
      <c r="I2211" s="7" t="s">
        <v>241</v>
      </c>
    </row>
    <row r="2212" spans="1:9" ht="14.25" customHeight="1" x14ac:dyDescent="0.3">
      <c r="A2212" s="7" t="s">
        <v>337</v>
      </c>
      <c r="B2212" s="7">
        <v>1987</v>
      </c>
      <c r="C2212" s="7" t="s">
        <v>83</v>
      </c>
      <c r="D2212" s="7">
        <v>16</v>
      </c>
      <c r="E2212" s="7">
        <v>3</v>
      </c>
      <c r="F2212" s="7">
        <v>38924.04</v>
      </c>
      <c r="G2212" s="7" t="s">
        <v>62</v>
      </c>
      <c r="H2212" s="7" t="s">
        <v>62</v>
      </c>
      <c r="I2212" s="7" t="s">
        <v>241</v>
      </c>
    </row>
    <row r="2213" spans="1:9" ht="14.25" customHeight="1" x14ac:dyDescent="0.3">
      <c r="A2213" s="7" t="s">
        <v>335</v>
      </c>
      <c r="B2213" s="7">
        <v>1976</v>
      </c>
      <c r="C2213" s="7" t="s">
        <v>168</v>
      </c>
      <c r="D2213" s="7">
        <v>15</v>
      </c>
      <c r="E2213" s="7">
        <v>2</v>
      </c>
      <c r="F2213" s="7">
        <v>38932.559999999998</v>
      </c>
      <c r="G2213" s="7" t="s">
        <v>62</v>
      </c>
      <c r="H2213" s="7" t="s">
        <v>64</v>
      </c>
      <c r="I2213" s="7" t="s">
        <v>241</v>
      </c>
    </row>
    <row r="2214" spans="1:9" ht="14.25" customHeight="1" x14ac:dyDescent="0.3">
      <c r="A2214" s="7" t="s">
        <v>332</v>
      </c>
      <c r="B2214" s="7">
        <v>1980</v>
      </c>
      <c r="C2214" s="7" t="s">
        <v>93</v>
      </c>
      <c r="D2214" s="7">
        <v>24</v>
      </c>
      <c r="E2214" s="7">
        <v>2</v>
      </c>
      <c r="F2214" s="7">
        <v>38947.43</v>
      </c>
      <c r="G2214" s="7" t="s">
        <v>62</v>
      </c>
      <c r="H2214" s="7" t="s">
        <v>64</v>
      </c>
      <c r="I2214" s="7" t="s">
        <v>241</v>
      </c>
    </row>
    <row r="2215" spans="1:9" ht="14.25" customHeight="1" x14ac:dyDescent="0.3">
      <c r="A2215" s="7" t="s">
        <v>330</v>
      </c>
      <c r="B2215" s="7">
        <v>1978</v>
      </c>
      <c r="C2215" s="7" t="s">
        <v>203</v>
      </c>
      <c r="D2215" s="7">
        <v>12</v>
      </c>
      <c r="E2215" s="7">
        <v>2</v>
      </c>
      <c r="F2215" s="7">
        <v>38998.550000000003</v>
      </c>
      <c r="G2215" s="7" t="s">
        <v>75</v>
      </c>
      <c r="H2215" s="7" t="s">
        <v>75</v>
      </c>
      <c r="I2215" s="7" t="s">
        <v>241</v>
      </c>
    </row>
    <row r="2216" spans="1:9" ht="14.25" customHeight="1" x14ac:dyDescent="0.3">
      <c r="A2216" s="7" t="s">
        <v>327</v>
      </c>
      <c r="B2216" s="7">
        <v>1985</v>
      </c>
      <c r="C2216" s="7" t="s">
        <v>93</v>
      </c>
      <c r="D2216" s="7">
        <v>20</v>
      </c>
      <c r="E2216" s="7">
        <v>1</v>
      </c>
      <c r="F2216" s="7">
        <v>39047.29</v>
      </c>
      <c r="G2216" s="7" t="s">
        <v>75</v>
      </c>
      <c r="H2216" s="7" t="s">
        <v>64</v>
      </c>
      <c r="I2216" s="7" t="s">
        <v>1841</v>
      </c>
    </row>
    <row r="2217" spans="1:9" ht="14.25" customHeight="1" x14ac:dyDescent="0.3">
      <c r="A2217" s="7" t="s">
        <v>325</v>
      </c>
      <c r="B2217" s="7">
        <v>1982</v>
      </c>
      <c r="C2217" s="7" t="s">
        <v>195</v>
      </c>
      <c r="D2217" s="7">
        <v>4</v>
      </c>
      <c r="E2217" s="7">
        <v>1</v>
      </c>
      <c r="F2217" s="7">
        <v>39125.33</v>
      </c>
      <c r="G2217" s="7" t="s">
        <v>75</v>
      </c>
      <c r="H2217" s="7" t="s">
        <v>75</v>
      </c>
      <c r="I2217" s="7" t="s">
        <v>979</v>
      </c>
    </row>
    <row r="2218" spans="1:9" ht="14.25" customHeight="1" x14ac:dyDescent="0.3">
      <c r="A2218" s="7" t="s">
        <v>323</v>
      </c>
      <c r="B2218" s="7">
        <v>1962</v>
      </c>
      <c r="C2218" s="7" t="s">
        <v>59</v>
      </c>
      <c r="D2218" s="7">
        <v>7</v>
      </c>
      <c r="E2218" s="7">
        <v>0</v>
      </c>
      <c r="F2218" s="7">
        <v>39221.120000000003</v>
      </c>
      <c r="G2218" s="7" t="s">
        <v>62</v>
      </c>
      <c r="H2218" s="7" t="s">
        <v>75</v>
      </c>
      <c r="I2218" s="7" t="s">
        <v>241</v>
      </c>
    </row>
    <row r="2219" spans="1:9" ht="14.25" customHeight="1" x14ac:dyDescent="0.3">
      <c r="A2219" s="7" t="s">
        <v>320</v>
      </c>
      <c r="B2219" s="7">
        <v>1992</v>
      </c>
      <c r="C2219" s="7" t="s">
        <v>72</v>
      </c>
      <c r="D2219" s="7">
        <v>30</v>
      </c>
      <c r="E2219" s="7">
        <v>2</v>
      </c>
      <c r="F2219" s="7">
        <v>39241.440000000002</v>
      </c>
      <c r="G2219" s="7" t="s">
        <v>75</v>
      </c>
      <c r="H2219" s="7" t="s">
        <v>64</v>
      </c>
      <c r="I2219" s="7" t="s">
        <v>241</v>
      </c>
    </row>
    <row r="2220" spans="1:9" ht="14.25" customHeight="1" x14ac:dyDescent="0.3">
      <c r="A2220" s="7" t="s">
        <v>318</v>
      </c>
      <c r="B2220" s="7">
        <v>1982</v>
      </c>
      <c r="C2220" s="7" t="s">
        <v>195</v>
      </c>
      <c r="D2220" s="7">
        <v>16</v>
      </c>
      <c r="E2220" s="7">
        <v>3</v>
      </c>
      <c r="F2220" s="7">
        <v>39315.279999999999</v>
      </c>
      <c r="G2220" s="7" t="s">
        <v>62</v>
      </c>
      <c r="H2220" s="7" t="s">
        <v>64</v>
      </c>
      <c r="I2220" s="7" t="s">
        <v>241</v>
      </c>
    </row>
    <row r="2221" spans="1:9" ht="14.25" customHeight="1" x14ac:dyDescent="0.3">
      <c r="A2221" s="7" t="s">
        <v>315</v>
      </c>
      <c r="B2221" s="7">
        <v>1978</v>
      </c>
      <c r="C2221" s="7" t="s">
        <v>195</v>
      </c>
      <c r="D2221" s="7">
        <v>5</v>
      </c>
      <c r="E2221" s="7">
        <v>2</v>
      </c>
      <c r="F2221" s="7">
        <v>39352.6</v>
      </c>
      <c r="G2221" s="7" t="s">
        <v>62</v>
      </c>
      <c r="H2221" s="7" t="s">
        <v>64</v>
      </c>
      <c r="I2221" s="7" t="s">
        <v>241</v>
      </c>
    </row>
    <row r="2222" spans="1:9" ht="14.25" customHeight="1" x14ac:dyDescent="0.3">
      <c r="A2222" s="7" t="s">
        <v>313</v>
      </c>
      <c r="B2222" s="7">
        <v>1966</v>
      </c>
      <c r="C2222" s="7" t="s">
        <v>83</v>
      </c>
      <c r="D2222" s="7">
        <v>24</v>
      </c>
      <c r="E2222" s="7">
        <v>0</v>
      </c>
      <c r="F2222" s="7">
        <v>39396.86</v>
      </c>
      <c r="G2222" s="7" t="s">
        <v>62</v>
      </c>
      <c r="H2222" s="7" t="s">
        <v>62</v>
      </c>
      <c r="I2222" s="7" t="s">
        <v>241</v>
      </c>
    </row>
    <row r="2223" spans="1:9" ht="14.25" customHeight="1" x14ac:dyDescent="0.3">
      <c r="A2223" s="7" t="s">
        <v>311</v>
      </c>
      <c r="B2223" s="7">
        <v>1978</v>
      </c>
      <c r="C2223" s="7" t="s">
        <v>59</v>
      </c>
      <c r="D2223" s="7">
        <v>12</v>
      </c>
      <c r="E2223" s="7">
        <v>1</v>
      </c>
      <c r="F2223" s="7">
        <v>39556.49</v>
      </c>
      <c r="G2223" s="7" t="s">
        <v>75</v>
      </c>
      <c r="H2223" s="7" t="s">
        <v>62</v>
      </c>
      <c r="I2223" s="7" t="s">
        <v>964</v>
      </c>
    </row>
    <row r="2224" spans="1:9" ht="14.25" customHeight="1" x14ac:dyDescent="0.3">
      <c r="A2224" s="7" t="s">
        <v>308</v>
      </c>
      <c r="B2224" s="7">
        <v>1981</v>
      </c>
      <c r="C2224" s="7" t="s">
        <v>59</v>
      </c>
      <c r="D2224" s="7">
        <v>5</v>
      </c>
      <c r="E2224" s="7">
        <v>3</v>
      </c>
      <c r="F2224" s="7">
        <v>39597.410000000003</v>
      </c>
      <c r="G2224" s="7" t="s">
        <v>75</v>
      </c>
      <c r="H2224" s="7" t="s">
        <v>62</v>
      </c>
      <c r="I2224" s="7" t="s">
        <v>1841</v>
      </c>
    </row>
    <row r="2225" spans="1:9" ht="14.25" customHeight="1" x14ac:dyDescent="0.3">
      <c r="A2225" s="7" t="s">
        <v>306</v>
      </c>
      <c r="B2225" s="7">
        <v>1995</v>
      </c>
      <c r="C2225" s="7" t="s">
        <v>195</v>
      </c>
      <c r="D2225" s="7">
        <v>7</v>
      </c>
      <c r="E2225" s="7">
        <v>0</v>
      </c>
      <c r="F2225" s="7">
        <v>39611.760000000002</v>
      </c>
      <c r="G2225" s="7" t="s">
        <v>75</v>
      </c>
      <c r="H2225" s="7" t="s">
        <v>64</v>
      </c>
      <c r="I2225" s="7" t="s">
        <v>66</v>
      </c>
    </row>
    <row r="2226" spans="1:9" ht="14.25" customHeight="1" x14ac:dyDescent="0.3">
      <c r="A2226" s="7" t="s">
        <v>303</v>
      </c>
      <c r="B2226" s="7">
        <v>1977</v>
      </c>
      <c r="C2226" s="7" t="s">
        <v>168</v>
      </c>
      <c r="D2226" s="7">
        <v>17</v>
      </c>
      <c r="E2226" s="7">
        <v>2</v>
      </c>
      <c r="F2226" s="7">
        <v>39670.44</v>
      </c>
      <c r="G2226" s="7" t="s">
        <v>62</v>
      </c>
      <c r="H2226" s="7" t="s">
        <v>75</v>
      </c>
      <c r="I2226" s="7" t="s">
        <v>119</v>
      </c>
    </row>
    <row r="2227" spans="1:9" ht="14.25" customHeight="1" x14ac:dyDescent="0.3">
      <c r="A2227" s="7" t="s">
        <v>301</v>
      </c>
      <c r="B2227" s="7">
        <v>1968</v>
      </c>
      <c r="C2227" s="7" t="s">
        <v>93</v>
      </c>
      <c r="D2227" s="7">
        <v>29</v>
      </c>
      <c r="E2227" s="7">
        <v>0</v>
      </c>
      <c r="F2227" s="7">
        <v>39721.93</v>
      </c>
      <c r="G2227" s="7" t="s">
        <v>62</v>
      </c>
      <c r="H2227" s="7" t="s">
        <v>62</v>
      </c>
      <c r="I2227" s="7" t="s">
        <v>241</v>
      </c>
    </row>
    <row r="2228" spans="1:9" ht="14.25" customHeight="1" x14ac:dyDescent="0.3">
      <c r="A2228" s="7" t="s">
        <v>299</v>
      </c>
      <c r="B2228" s="7">
        <v>2003</v>
      </c>
      <c r="C2228" s="7" t="s">
        <v>59</v>
      </c>
      <c r="D2228" s="7">
        <v>16</v>
      </c>
      <c r="E2228" s="7">
        <v>0</v>
      </c>
      <c r="F2228" s="7">
        <v>39722.75</v>
      </c>
      <c r="G2228" s="7" t="s">
        <v>75</v>
      </c>
      <c r="H2228" s="7" t="s">
        <v>75</v>
      </c>
      <c r="I2228" s="7" t="s">
        <v>66</v>
      </c>
    </row>
    <row r="2229" spans="1:9" ht="14.25" customHeight="1" x14ac:dyDescent="0.3">
      <c r="A2229" s="7" t="s">
        <v>296</v>
      </c>
      <c r="B2229" s="7">
        <v>1977</v>
      </c>
      <c r="C2229" s="7" t="s">
        <v>195</v>
      </c>
      <c r="D2229" s="7">
        <v>12</v>
      </c>
      <c r="E2229" s="7">
        <v>1</v>
      </c>
      <c r="F2229" s="7">
        <v>39725.519999999997</v>
      </c>
      <c r="G2229" s="7" t="s">
        <v>62</v>
      </c>
      <c r="H2229" s="7" t="s">
        <v>75</v>
      </c>
      <c r="I2229" s="7" t="s">
        <v>119</v>
      </c>
    </row>
    <row r="2230" spans="1:9" ht="14.25" customHeight="1" x14ac:dyDescent="0.3">
      <c r="A2230" s="7" t="s">
        <v>294</v>
      </c>
      <c r="B2230" s="7">
        <v>1973</v>
      </c>
      <c r="C2230" s="7" t="s">
        <v>168</v>
      </c>
      <c r="D2230" s="7">
        <v>17</v>
      </c>
      <c r="E2230" s="7">
        <v>0</v>
      </c>
      <c r="F2230" s="7">
        <v>39727.61</v>
      </c>
      <c r="G2230" s="7" t="s">
        <v>75</v>
      </c>
      <c r="H2230" s="7" t="s">
        <v>62</v>
      </c>
      <c r="I2230" s="7" t="s">
        <v>241</v>
      </c>
    </row>
    <row r="2231" spans="1:9" ht="14.25" customHeight="1" x14ac:dyDescent="0.3">
      <c r="A2231" s="7" t="s">
        <v>291</v>
      </c>
      <c r="B2231" s="7">
        <v>1987</v>
      </c>
      <c r="C2231" s="7" t="s">
        <v>59</v>
      </c>
      <c r="D2231" s="7">
        <v>24</v>
      </c>
      <c r="E2231" s="7">
        <v>1</v>
      </c>
      <c r="F2231" s="7">
        <v>39774.28</v>
      </c>
      <c r="G2231" s="7" t="s">
        <v>75</v>
      </c>
      <c r="H2231" s="7" t="s">
        <v>75</v>
      </c>
      <c r="I2231" s="7" t="s">
        <v>1397</v>
      </c>
    </row>
    <row r="2232" spans="1:9" ht="14.25" customHeight="1" x14ac:dyDescent="0.3">
      <c r="A2232" s="7" t="s">
        <v>289</v>
      </c>
      <c r="B2232" s="7">
        <v>1985</v>
      </c>
      <c r="C2232" s="7" t="s">
        <v>59</v>
      </c>
      <c r="D2232" s="7">
        <v>17</v>
      </c>
      <c r="E2232" s="7">
        <v>2</v>
      </c>
      <c r="F2232" s="7">
        <v>39836.519999999997</v>
      </c>
      <c r="G2232" s="7" t="s">
        <v>62</v>
      </c>
      <c r="H2232" s="7" t="s">
        <v>75</v>
      </c>
      <c r="I2232" s="7" t="s">
        <v>241</v>
      </c>
    </row>
    <row r="2233" spans="1:9" ht="14.25" customHeight="1" x14ac:dyDescent="0.3">
      <c r="A2233" s="7" t="s">
        <v>286</v>
      </c>
      <c r="B2233" s="7">
        <v>1983</v>
      </c>
      <c r="C2233" s="7" t="s">
        <v>83</v>
      </c>
      <c r="D2233" s="7">
        <v>1</v>
      </c>
      <c r="E2233" s="7">
        <v>3</v>
      </c>
      <c r="F2233" s="7">
        <v>39865.699999999997</v>
      </c>
      <c r="G2233" s="7" t="s">
        <v>62</v>
      </c>
      <c r="H2233" s="7" t="s">
        <v>62</v>
      </c>
      <c r="I2233" s="7" t="s">
        <v>241</v>
      </c>
    </row>
    <row r="2234" spans="1:9" ht="14.25" customHeight="1" x14ac:dyDescent="0.3">
      <c r="A2234" s="7" t="s">
        <v>284</v>
      </c>
      <c r="B2234" s="7">
        <v>1985</v>
      </c>
      <c r="C2234" s="7" t="s">
        <v>195</v>
      </c>
      <c r="D2234" s="7">
        <v>22</v>
      </c>
      <c r="E2234" s="7">
        <v>1</v>
      </c>
      <c r="F2234" s="7">
        <v>39871.699999999997</v>
      </c>
      <c r="G2234" s="7" t="s">
        <v>75</v>
      </c>
      <c r="H2234" s="7" t="s">
        <v>62</v>
      </c>
      <c r="I2234" s="7" t="s">
        <v>66</v>
      </c>
    </row>
    <row r="2235" spans="1:9" ht="14.25" customHeight="1" x14ac:dyDescent="0.3">
      <c r="A2235" s="7" t="s">
        <v>281</v>
      </c>
      <c r="B2235" s="7">
        <v>1975</v>
      </c>
      <c r="C2235" s="7" t="s">
        <v>168</v>
      </c>
      <c r="D2235" s="7">
        <v>2</v>
      </c>
      <c r="E2235" s="7">
        <v>1</v>
      </c>
      <c r="F2235" s="7">
        <v>39963.120000000003</v>
      </c>
      <c r="G2235" s="7" t="s">
        <v>62</v>
      </c>
      <c r="H2235" s="7" t="s">
        <v>62</v>
      </c>
      <c r="I2235" s="7" t="s">
        <v>241</v>
      </c>
    </row>
    <row r="2236" spans="1:9" ht="14.25" customHeight="1" x14ac:dyDescent="0.3">
      <c r="A2236" s="7" t="s">
        <v>279</v>
      </c>
      <c r="B2236" s="7">
        <v>1987</v>
      </c>
      <c r="C2236" s="7" t="s">
        <v>195</v>
      </c>
      <c r="D2236" s="7">
        <v>8</v>
      </c>
      <c r="E2236" s="7">
        <v>3</v>
      </c>
      <c r="F2236" s="7">
        <v>39983.43</v>
      </c>
      <c r="G2236" s="7" t="s">
        <v>62</v>
      </c>
      <c r="H2236" s="7" t="s">
        <v>64</v>
      </c>
      <c r="I2236" s="7" t="s">
        <v>119</v>
      </c>
    </row>
    <row r="2237" spans="1:9" ht="14.25" customHeight="1" x14ac:dyDescent="0.3">
      <c r="A2237" s="7" t="s">
        <v>276</v>
      </c>
      <c r="B2237" s="7">
        <v>1982</v>
      </c>
      <c r="C2237" s="7" t="s">
        <v>168</v>
      </c>
      <c r="D2237" s="7">
        <v>25</v>
      </c>
      <c r="E2237" s="7">
        <v>2</v>
      </c>
      <c r="F2237" s="7">
        <v>40003.33</v>
      </c>
      <c r="G2237" s="7" t="s">
        <v>75</v>
      </c>
      <c r="H2237" s="7" t="s">
        <v>75</v>
      </c>
      <c r="I2237" s="7" t="s">
        <v>119</v>
      </c>
    </row>
    <row r="2238" spans="1:9" ht="14.25" customHeight="1" x14ac:dyDescent="0.3">
      <c r="A2238" s="7" t="s">
        <v>274</v>
      </c>
      <c r="B2238" s="7">
        <v>1978</v>
      </c>
      <c r="C2238" s="7" t="s">
        <v>168</v>
      </c>
      <c r="D2238" s="7">
        <v>20</v>
      </c>
      <c r="E2238" s="7">
        <v>2</v>
      </c>
      <c r="F2238" s="7">
        <v>40054.730000000003</v>
      </c>
      <c r="G2238" s="7" t="s">
        <v>75</v>
      </c>
      <c r="H2238" s="7" t="s">
        <v>64</v>
      </c>
      <c r="I2238" s="7" t="s">
        <v>241</v>
      </c>
    </row>
    <row r="2239" spans="1:9" ht="14.25" customHeight="1" x14ac:dyDescent="0.3">
      <c r="A2239" s="7" t="s">
        <v>271</v>
      </c>
      <c r="B2239" s="7">
        <v>1966</v>
      </c>
      <c r="C2239" s="7" t="s">
        <v>195</v>
      </c>
      <c r="D2239" s="7">
        <v>12</v>
      </c>
      <c r="E2239" s="7">
        <v>0</v>
      </c>
      <c r="F2239" s="7">
        <v>40069.440000000002</v>
      </c>
      <c r="G2239" s="7" t="s">
        <v>75</v>
      </c>
      <c r="H2239" s="7" t="s">
        <v>64</v>
      </c>
      <c r="I2239" s="7" t="s">
        <v>241</v>
      </c>
    </row>
    <row r="2240" spans="1:9" ht="14.25" customHeight="1" x14ac:dyDescent="0.3">
      <c r="A2240" s="7" t="s">
        <v>269</v>
      </c>
      <c r="B2240" s="7">
        <v>1983</v>
      </c>
      <c r="C2240" s="7" t="s">
        <v>203</v>
      </c>
      <c r="D2240" s="7">
        <v>14</v>
      </c>
      <c r="E2240" s="7">
        <v>2</v>
      </c>
      <c r="F2240" s="7">
        <v>40103.89</v>
      </c>
      <c r="G2240" s="7" t="s">
        <v>75</v>
      </c>
      <c r="H2240" s="7" t="s">
        <v>62</v>
      </c>
      <c r="I2240" s="7" t="s">
        <v>241</v>
      </c>
    </row>
    <row r="2241" spans="1:9" ht="14.25" customHeight="1" x14ac:dyDescent="0.3">
      <c r="A2241" s="7" t="s">
        <v>267</v>
      </c>
      <c r="B2241" s="7">
        <v>1985</v>
      </c>
      <c r="C2241" s="7" t="s">
        <v>203</v>
      </c>
      <c r="D2241" s="7">
        <v>21</v>
      </c>
      <c r="E2241" s="7">
        <v>4</v>
      </c>
      <c r="F2241" s="7">
        <v>40182.25</v>
      </c>
      <c r="G2241" s="7" t="s">
        <v>75</v>
      </c>
      <c r="H2241" s="7" t="s">
        <v>62</v>
      </c>
      <c r="I2241" s="7" t="s">
        <v>241</v>
      </c>
    </row>
    <row r="2242" spans="1:9" ht="14.25" customHeight="1" x14ac:dyDescent="0.3">
      <c r="A2242" s="7" t="s">
        <v>264</v>
      </c>
      <c r="B2242" s="7">
        <v>1979</v>
      </c>
      <c r="C2242" s="7" t="s">
        <v>195</v>
      </c>
      <c r="D2242" s="7">
        <v>18</v>
      </c>
      <c r="E2242" s="7">
        <v>2</v>
      </c>
      <c r="F2242" s="7">
        <v>40204.83</v>
      </c>
      <c r="G2242" s="7" t="s">
        <v>75</v>
      </c>
      <c r="H2242" s="7" t="s">
        <v>64</v>
      </c>
      <c r="I2242" s="7" t="s">
        <v>119</v>
      </c>
    </row>
    <row r="2243" spans="1:9" ht="14.25" customHeight="1" x14ac:dyDescent="0.3">
      <c r="A2243" s="7" t="s">
        <v>262</v>
      </c>
      <c r="B2243" s="7">
        <v>1981</v>
      </c>
      <c r="C2243" s="7" t="s">
        <v>59</v>
      </c>
      <c r="D2243" s="7">
        <v>28</v>
      </c>
      <c r="E2243" s="7">
        <v>1</v>
      </c>
      <c r="F2243" s="7">
        <v>40208.559999999998</v>
      </c>
      <c r="G2243" s="7" t="s">
        <v>75</v>
      </c>
      <c r="H2243" s="7" t="s">
        <v>62</v>
      </c>
      <c r="I2243" s="7" t="s">
        <v>241</v>
      </c>
    </row>
    <row r="2244" spans="1:9" ht="14.25" customHeight="1" x14ac:dyDescent="0.3">
      <c r="A2244" s="7" t="s">
        <v>260</v>
      </c>
      <c r="B2244" s="7">
        <v>1981</v>
      </c>
      <c r="C2244" s="7" t="s">
        <v>203</v>
      </c>
      <c r="D2244" s="7">
        <v>4</v>
      </c>
      <c r="E2244" s="7">
        <v>1</v>
      </c>
      <c r="F2244" s="7">
        <v>40273.65</v>
      </c>
      <c r="G2244" s="7" t="s">
        <v>75</v>
      </c>
      <c r="H2244" s="7" t="s">
        <v>64</v>
      </c>
      <c r="I2244" s="7" t="s">
        <v>66</v>
      </c>
    </row>
    <row r="2245" spans="1:9" ht="14.25" customHeight="1" x14ac:dyDescent="0.3">
      <c r="A2245" s="7" t="s">
        <v>257</v>
      </c>
      <c r="B2245" s="7">
        <v>1977</v>
      </c>
      <c r="C2245" s="7" t="s">
        <v>83</v>
      </c>
      <c r="D2245" s="7">
        <v>27</v>
      </c>
      <c r="E2245" s="7">
        <v>2</v>
      </c>
      <c r="F2245" s="7">
        <v>40284.379999999997</v>
      </c>
      <c r="G2245" s="7" t="s">
        <v>75</v>
      </c>
      <c r="H2245" s="7" t="s">
        <v>64</v>
      </c>
      <c r="I2245" s="7" t="s">
        <v>119</v>
      </c>
    </row>
    <row r="2246" spans="1:9" ht="14.25" customHeight="1" x14ac:dyDescent="0.3">
      <c r="A2246" s="7" t="s">
        <v>255</v>
      </c>
      <c r="B2246" s="7">
        <v>1962</v>
      </c>
      <c r="C2246" s="7" t="s">
        <v>93</v>
      </c>
      <c r="D2246" s="7">
        <v>4</v>
      </c>
      <c r="E2246" s="7">
        <v>0</v>
      </c>
      <c r="F2246" s="7">
        <v>40309.93</v>
      </c>
      <c r="G2246" s="7" t="s">
        <v>75</v>
      </c>
      <c r="H2246" s="7" t="s">
        <v>64</v>
      </c>
      <c r="I2246" s="7" t="s">
        <v>241</v>
      </c>
    </row>
    <row r="2247" spans="1:9" ht="14.25" customHeight="1" x14ac:dyDescent="0.3">
      <c r="A2247" s="7" t="s">
        <v>252</v>
      </c>
      <c r="B2247" s="7">
        <v>1966</v>
      </c>
      <c r="C2247" s="7" t="s">
        <v>195</v>
      </c>
      <c r="D2247" s="7">
        <v>12</v>
      </c>
      <c r="E2247" s="7">
        <v>0</v>
      </c>
      <c r="F2247" s="7">
        <v>40373.74</v>
      </c>
      <c r="G2247" s="7" t="s">
        <v>75</v>
      </c>
      <c r="H2247" s="7" t="s">
        <v>64</v>
      </c>
      <c r="I2247" s="7" t="s">
        <v>241</v>
      </c>
    </row>
    <row r="2248" spans="1:9" ht="14.25" customHeight="1" x14ac:dyDescent="0.3">
      <c r="A2248" s="7" t="s">
        <v>249</v>
      </c>
      <c r="B2248" s="7">
        <v>1985</v>
      </c>
      <c r="C2248" s="7" t="s">
        <v>72</v>
      </c>
      <c r="D2248" s="7">
        <v>3</v>
      </c>
      <c r="E2248" s="7">
        <v>0</v>
      </c>
      <c r="F2248" s="7">
        <v>40419.019999999997</v>
      </c>
      <c r="G2248" s="7" t="s">
        <v>75</v>
      </c>
      <c r="H2248" s="7" t="s">
        <v>62</v>
      </c>
      <c r="I2248" s="7" t="s">
        <v>66</v>
      </c>
    </row>
    <row r="2249" spans="1:9" ht="14.25" customHeight="1" x14ac:dyDescent="0.3">
      <c r="A2249" s="7" t="s">
        <v>247</v>
      </c>
      <c r="B2249" s="7">
        <v>1975</v>
      </c>
      <c r="C2249" s="7" t="s">
        <v>59</v>
      </c>
      <c r="D2249" s="7">
        <v>10</v>
      </c>
      <c r="E2249" s="7">
        <v>1</v>
      </c>
      <c r="F2249" s="7">
        <v>40590.550000000003</v>
      </c>
      <c r="G2249" s="7" t="s">
        <v>75</v>
      </c>
      <c r="H2249" s="7" t="s">
        <v>64</v>
      </c>
      <c r="I2249" s="7" t="s">
        <v>119</v>
      </c>
    </row>
    <row r="2250" spans="1:9" ht="14.25" customHeight="1" x14ac:dyDescent="0.3">
      <c r="A2250" s="7" t="s">
        <v>245</v>
      </c>
      <c r="B2250" s="7">
        <v>1970</v>
      </c>
      <c r="C2250" s="7" t="s">
        <v>93</v>
      </c>
      <c r="D2250" s="7">
        <v>25</v>
      </c>
      <c r="E2250" s="7">
        <v>0</v>
      </c>
      <c r="F2250" s="7">
        <v>40692.910000000003</v>
      </c>
      <c r="G2250" s="7" t="s">
        <v>75</v>
      </c>
      <c r="H2250" s="7" t="s">
        <v>75</v>
      </c>
      <c r="I2250" s="7" t="s">
        <v>241</v>
      </c>
    </row>
    <row r="2251" spans="1:9" ht="14.25" customHeight="1" x14ac:dyDescent="0.3">
      <c r="A2251" s="7" t="s">
        <v>242</v>
      </c>
      <c r="B2251" s="7">
        <v>1976</v>
      </c>
      <c r="C2251" s="7" t="s">
        <v>168</v>
      </c>
      <c r="D2251" s="7">
        <v>26</v>
      </c>
      <c r="E2251" s="7">
        <v>3</v>
      </c>
      <c r="F2251" s="7">
        <v>40720.550000000003</v>
      </c>
      <c r="G2251" s="7" t="s">
        <v>75</v>
      </c>
      <c r="H2251" s="7" t="s">
        <v>64</v>
      </c>
      <c r="I2251" s="7" t="s">
        <v>119</v>
      </c>
    </row>
    <row r="2252" spans="1:9" ht="14.25" customHeight="1" x14ac:dyDescent="0.3">
      <c r="A2252" s="7" t="s">
        <v>239</v>
      </c>
      <c r="B2252" s="7">
        <v>1972</v>
      </c>
      <c r="C2252" s="7" t="s">
        <v>83</v>
      </c>
      <c r="D2252" s="7">
        <v>10</v>
      </c>
      <c r="E2252" s="7">
        <v>0</v>
      </c>
      <c r="F2252" s="7">
        <v>40817.85</v>
      </c>
      <c r="G2252" s="7" t="s">
        <v>75</v>
      </c>
      <c r="H2252" s="7" t="s">
        <v>64</v>
      </c>
      <c r="I2252" s="7" t="s">
        <v>241</v>
      </c>
    </row>
    <row r="2253" spans="1:9" ht="14.25" customHeight="1" x14ac:dyDescent="0.3">
      <c r="A2253" s="7" t="s">
        <v>237</v>
      </c>
      <c r="B2253" s="7">
        <v>1999</v>
      </c>
      <c r="C2253" s="7" t="s">
        <v>59</v>
      </c>
      <c r="D2253" s="7">
        <v>2</v>
      </c>
      <c r="E2253" s="7">
        <v>1</v>
      </c>
      <c r="F2253" s="7">
        <v>40904.199999999997</v>
      </c>
      <c r="G2253" s="7" t="s">
        <v>75</v>
      </c>
      <c r="H2253" s="7" t="s">
        <v>75</v>
      </c>
      <c r="I2253" s="7" t="s">
        <v>1280</v>
      </c>
    </row>
    <row r="2254" spans="1:9" ht="14.25" customHeight="1" x14ac:dyDescent="0.3">
      <c r="A2254" s="7" t="s">
        <v>234</v>
      </c>
      <c r="B2254" s="7">
        <v>1992</v>
      </c>
      <c r="C2254" s="7" t="s">
        <v>195</v>
      </c>
      <c r="D2254" s="7">
        <v>4</v>
      </c>
      <c r="E2254" s="7">
        <v>3</v>
      </c>
      <c r="F2254" s="7">
        <v>40932.43</v>
      </c>
      <c r="G2254" s="7" t="s">
        <v>75</v>
      </c>
      <c r="H2254" s="7" t="s">
        <v>62</v>
      </c>
      <c r="I2254" s="7" t="s">
        <v>66</v>
      </c>
    </row>
    <row r="2255" spans="1:9" ht="14.25" customHeight="1" x14ac:dyDescent="0.3">
      <c r="A2255" s="7" t="s">
        <v>231</v>
      </c>
      <c r="B2255" s="7">
        <v>1979</v>
      </c>
      <c r="C2255" s="7" t="s">
        <v>93</v>
      </c>
      <c r="D2255" s="7">
        <v>16</v>
      </c>
      <c r="E2255" s="7">
        <v>3</v>
      </c>
      <c r="F2255" s="7">
        <v>40941.29</v>
      </c>
      <c r="G2255" s="7" t="s">
        <v>75</v>
      </c>
      <c r="H2255" s="7" t="s">
        <v>62</v>
      </c>
      <c r="I2255" s="7" t="s">
        <v>66</v>
      </c>
    </row>
    <row r="2256" spans="1:9" ht="14.25" customHeight="1" x14ac:dyDescent="0.3">
      <c r="A2256" s="7" t="s">
        <v>229</v>
      </c>
      <c r="B2256" s="7">
        <v>1983</v>
      </c>
      <c r="C2256" s="7" t="s">
        <v>93</v>
      </c>
      <c r="D2256" s="7">
        <v>8</v>
      </c>
      <c r="E2256" s="7">
        <v>3</v>
      </c>
      <c r="F2256" s="7">
        <v>40961.29</v>
      </c>
      <c r="G2256" s="7" t="s">
        <v>75</v>
      </c>
      <c r="H2256" s="7" t="s">
        <v>62</v>
      </c>
      <c r="I2256" s="7" t="s">
        <v>241</v>
      </c>
    </row>
    <row r="2257" spans="1:9" ht="14.25" customHeight="1" x14ac:dyDescent="0.3">
      <c r="A2257" s="7" t="s">
        <v>226</v>
      </c>
      <c r="B2257" s="7">
        <v>1974</v>
      </c>
      <c r="C2257" s="7" t="s">
        <v>83</v>
      </c>
      <c r="D2257" s="7">
        <v>5</v>
      </c>
      <c r="E2257" s="7">
        <v>0</v>
      </c>
      <c r="F2257" s="7">
        <v>40974.160000000003</v>
      </c>
      <c r="G2257" s="7" t="s">
        <v>75</v>
      </c>
      <c r="H2257" s="7" t="s">
        <v>62</v>
      </c>
      <c r="I2257" s="7" t="s">
        <v>66</v>
      </c>
    </row>
    <row r="2258" spans="1:9" ht="14.25" customHeight="1" x14ac:dyDescent="0.3">
      <c r="A2258" s="7" t="s">
        <v>224</v>
      </c>
      <c r="B2258" s="7">
        <v>1979</v>
      </c>
      <c r="C2258" s="7" t="s">
        <v>203</v>
      </c>
      <c r="D2258" s="7">
        <v>11</v>
      </c>
      <c r="E2258" s="7">
        <v>1</v>
      </c>
      <c r="F2258" s="7">
        <v>41034.22</v>
      </c>
      <c r="G2258" s="7" t="s">
        <v>75</v>
      </c>
      <c r="H2258" s="7" t="s">
        <v>64</v>
      </c>
      <c r="I2258" s="7" t="s">
        <v>1841</v>
      </c>
    </row>
    <row r="2259" spans="1:9" ht="14.25" customHeight="1" x14ac:dyDescent="0.3">
      <c r="A2259" s="7" t="s">
        <v>222</v>
      </c>
      <c r="B2259" s="7">
        <v>1972</v>
      </c>
      <c r="C2259" s="7" t="s">
        <v>195</v>
      </c>
      <c r="D2259" s="7">
        <v>12</v>
      </c>
      <c r="E2259" s="7">
        <v>0</v>
      </c>
      <c r="F2259" s="7">
        <v>41055.29</v>
      </c>
      <c r="G2259" s="7" t="s">
        <v>75</v>
      </c>
      <c r="H2259" s="7" t="s">
        <v>62</v>
      </c>
      <c r="I2259" s="7" t="s">
        <v>241</v>
      </c>
    </row>
    <row r="2260" spans="1:9" ht="14.25" customHeight="1" x14ac:dyDescent="0.3">
      <c r="A2260" s="7" t="s">
        <v>219</v>
      </c>
      <c r="B2260" s="7">
        <v>1972</v>
      </c>
      <c r="C2260" s="7" t="s">
        <v>93</v>
      </c>
      <c r="D2260" s="7">
        <v>6</v>
      </c>
      <c r="E2260" s="7">
        <v>0</v>
      </c>
      <c r="F2260" s="7">
        <v>41097.160000000003</v>
      </c>
      <c r="G2260" s="7" t="s">
        <v>75</v>
      </c>
      <c r="H2260" s="7" t="s">
        <v>64</v>
      </c>
      <c r="I2260" s="7" t="s">
        <v>979</v>
      </c>
    </row>
    <row r="2261" spans="1:9" ht="14.25" customHeight="1" x14ac:dyDescent="0.3">
      <c r="A2261" s="7" t="s">
        <v>217</v>
      </c>
      <c r="B2261" s="7">
        <v>1969</v>
      </c>
      <c r="C2261" s="7" t="s">
        <v>195</v>
      </c>
      <c r="D2261" s="7">
        <v>8</v>
      </c>
      <c r="E2261" s="7">
        <v>0</v>
      </c>
      <c r="F2261" s="7">
        <v>41191.57</v>
      </c>
      <c r="G2261" s="7" t="s">
        <v>75</v>
      </c>
      <c r="H2261" s="7" t="s">
        <v>62</v>
      </c>
      <c r="I2261" s="7" t="s">
        <v>241</v>
      </c>
    </row>
    <row r="2262" spans="1:9" ht="14.25" customHeight="1" x14ac:dyDescent="0.3">
      <c r="A2262" s="7" t="s">
        <v>215</v>
      </c>
      <c r="B2262" s="7">
        <v>1964</v>
      </c>
      <c r="C2262" s="7" t="s">
        <v>83</v>
      </c>
      <c r="D2262" s="7">
        <v>6</v>
      </c>
      <c r="E2262" s="7">
        <v>0</v>
      </c>
      <c r="F2262" s="7">
        <v>41250.39</v>
      </c>
      <c r="G2262" s="7" t="s">
        <v>75</v>
      </c>
      <c r="H2262" s="7" t="s">
        <v>64</v>
      </c>
      <c r="I2262" s="7" t="s">
        <v>241</v>
      </c>
    </row>
    <row r="2263" spans="1:9" ht="14.25" customHeight="1" x14ac:dyDescent="0.3">
      <c r="A2263" s="7" t="s">
        <v>213</v>
      </c>
      <c r="B2263" s="7">
        <v>1977</v>
      </c>
      <c r="C2263" s="7" t="s">
        <v>195</v>
      </c>
      <c r="D2263" s="7">
        <v>27</v>
      </c>
      <c r="E2263" s="7">
        <v>2</v>
      </c>
      <c r="F2263" s="7">
        <v>41271.5</v>
      </c>
      <c r="G2263" s="7" t="s">
        <v>75</v>
      </c>
      <c r="H2263" s="7" t="s">
        <v>62</v>
      </c>
      <c r="I2263" s="7" t="s">
        <v>241</v>
      </c>
    </row>
    <row r="2264" spans="1:9" ht="14.25" customHeight="1" x14ac:dyDescent="0.3">
      <c r="A2264" s="7" t="s">
        <v>211</v>
      </c>
      <c r="B2264" s="7">
        <v>1964</v>
      </c>
      <c r="C2264" s="7" t="s">
        <v>203</v>
      </c>
      <c r="D2264" s="7">
        <v>7</v>
      </c>
      <c r="E2264" s="7">
        <v>0</v>
      </c>
      <c r="F2264" s="7">
        <v>41331.79</v>
      </c>
      <c r="G2264" s="7" t="s">
        <v>75</v>
      </c>
      <c r="H2264" s="7" t="s">
        <v>62</v>
      </c>
      <c r="I2264" s="7" t="s">
        <v>241</v>
      </c>
    </row>
    <row r="2265" spans="1:9" ht="14.25" customHeight="1" x14ac:dyDescent="0.3">
      <c r="A2265" s="7" t="s">
        <v>208</v>
      </c>
      <c r="B2265" s="7">
        <v>1971</v>
      </c>
      <c r="C2265" s="7" t="s">
        <v>203</v>
      </c>
      <c r="D2265" s="7">
        <v>16</v>
      </c>
      <c r="E2265" s="7">
        <v>0</v>
      </c>
      <c r="F2265" s="7">
        <v>41351.879999999997</v>
      </c>
      <c r="G2265" s="7" t="s">
        <v>75</v>
      </c>
      <c r="H2265" s="7" t="s">
        <v>62</v>
      </c>
      <c r="I2265" s="7" t="s">
        <v>241</v>
      </c>
    </row>
    <row r="2266" spans="1:9" ht="14.25" customHeight="1" x14ac:dyDescent="0.3">
      <c r="A2266" s="7" t="s">
        <v>206</v>
      </c>
      <c r="B2266" s="7">
        <v>1967</v>
      </c>
      <c r="C2266" s="7" t="s">
        <v>168</v>
      </c>
      <c r="D2266" s="7">
        <v>22</v>
      </c>
      <c r="E2266" s="7">
        <v>0</v>
      </c>
      <c r="F2266" s="7">
        <v>41505.15</v>
      </c>
      <c r="G2266" s="7" t="s">
        <v>75</v>
      </c>
      <c r="H2266" s="7" t="s">
        <v>62</v>
      </c>
      <c r="I2266" s="7" t="s">
        <v>241</v>
      </c>
    </row>
    <row r="2267" spans="1:9" ht="14.25" customHeight="1" x14ac:dyDescent="0.3">
      <c r="A2267" s="7" t="s">
        <v>204</v>
      </c>
      <c r="B2267" s="7">
        <v>1974</v>
      </c>
      <c r="C2267" s="7" t="s">
        <v>72</v>
      </c>
      <c r="D2267" s="7">
        <v>24</v>
      </c>
      <c r="E2267" s="7">
        <v>0</v>
      </c>
      <c r="F2267" s="7">
        <v>41636.199999999997</v>
      </c>
      <c r="G2267" s="7" t="s">
        <v>75</v>
      </c>
      <c r="H2267" s="7" t="s">
        <v>75</v>
      </c>
      <c r="I2267" s="7" t="s">
        <v>241</v>
      </c>
    </row>
    <row r="2268" spans="1:9" ht="14.25" customHeight="1" x14ac:dyDescent="0.3">
      <c r="A2268" s="7" t="s">
        <v>200</v>
      </c>
      <c r="B2268" s="7">
        <v>1976</v>
      </c>
      <c r="C2268" s="7" t="s">
        <v>203</v>
      </c>
      <c r="D2268" s="7">
        <v>29</v>
      </c>
      <c r="E2268" s="7">
        <v>1</v>
      </c>
      <c r="F2268" s="7">
        <v>41661.599999999999</v>
      </c>
      <c r="G2268" s="7" t="s">
        <v>75</v>
      </c>
      <c r="H2268" s="7" t="s">
        <v>64</v>
      </c>
      <c r="I2268" s="7" t="s">
        <v>241</v>
      </c>
    </row>
    <row r="2269" spans="1:9" ht="14.25" customHeight="1" x14ac:dyDescent="0.3">
      <c r="A2269" s="7" t="s">
        <v>198</v>
      </c>
      <c r="B2269" s="7">
        <v>1975</v>
      </c>
      <c r="C2269" s="7" t="s">
        <v>72</v>
      </c>
      <c r="D2269" s="7">
        <v>14</v>
      </c>
      <c r="E2269" s="7">
        <v>0</v>
      </c>
      <c r="F2269" s="7">
        <v>41676.080000000002</v>
      </c>
      <c r="G2269" s="7" t="s">
        <v>75</v>
      </c>
      <c r="H2269" s="7" t="s">
        <v>62</v>
      </c>
      <c r="I2269" s="7" t="s">
        <v>66</v>
      </c>
    </row>
    <row r="2270" spans="1:9" ht="14.25" customHeight="1" x14ac:dyDescent="0.3">
      <c r="A2270" s="7" t="s">
        <v>196</v>
      </c>
      <c r="B2270" s="7">
        <v>1975</v>
      </c>
      <c r="C2270" s="7" t="s">
        <v>93</v>
      </c>
      <c r="D2270" s="7">
        <v>29</v>
      </c>
      <c r="E2270" s="7">
        <v>1</v>
      </c>
      <c r="F2270" s="7">
        <v>41681.86</v>
      </c>
      <c r="G2270" s="7" t="s">
        <v>75</v>
      </c>
      <c r="H2270" s="7" t="s">
        <v>75</v>
      </c>
      <c r="I2270" s="7" t="s">
        <v>241</v>
      </c>
    </row>
    <row r="2271" spans="1:9" ht="14.25" customHeight="1" x14ac:dyDescent="0.3">
      <c r="A2271" s="7" t="s">
        <v>192</v>
      </c>
      <c r="B2271" s="7">
        <v>1962</v>
      </c>
      <c r="C2271" s="7" t="s">
        <v>93</v>
      </c>
      <c r="D2271" s="7">
        <v>22</v>
      </c>
      <c r="E2271" s="7">
        <v>0</v>
      </c>
      <c r="F2271" s="7">
        <v>41794.629999999997</v>
      </c>
      <c r="G2271" s="7" t="s">
        <v>75</v>
      </c>
      <c r="H2271" s="7" t="s">
        <v>64</v>
      </c>
      <c r="I2271" s="7" t="s">
        <v>241</v>
      </c>
    </row>
    <row r="2272" spans="1:9" ht="14.25" customHeight="1" x14ac:dyDescent="0.3">
      <c r="A2272" s="7" t="s">
        <v>190</v>
      </c>
      <c r="B2272" s="7">
        <v>1966</v>
      </c>
      <c r="C2272" s="7" t="s">
        <v>93</v>
      </c>
      <c r="D2272" s="7">
        <v>21</v>
      </c>
      <c r="E2272" s="7">
        <v>0</v>
      </c>
      <c r="F2272" s="7">
        <v>41886.54</v>
      </c>
      <c r="G2272" s="7" t="s">
        <v>75</v>
      </c>
      <c r="H2272" s="7" t="s">
        <v>64</v>
      </c>
      <c r="I2272" s="7" t="s">
        <v>241</v>
      </c>
    </row>
    <row r="2273" spans="1:9" ht="14.25" customHeight="1" x14ac:dyDescent="0.3">
      <c r="A2273" s="7" t="s">
        <v>188</v>
      </c>
      <c r="B2273" s="7">
        <v>1972</v>
      </c>
      <c r="C2273" s="7" t="s">
        <v>83</v>
      </c>
      <c r="D2273" s="7">
        <v>8</v>
      </c>
      <c r="E2273" s="7">
        <v>1</v>
      </c>
      <c r="F2273" s="7">
        <v>41919.1</v>
      </c>
      <c r="G2273" s="7" t="s">
        <v>75</v>
      </c>
      <c r="H2273" s="7" t="s">
        <v>75</v>
      </c>
      <c r="I2273" s="7" t="s">
        <v>979</v>
      </c>
    </row>
    <row r="2274" spans="1:9" ht="14.25" customHeight="1" x14ac:dyDescent="0.3">
      <c r="A2274" s="7" t="s">
        <v>186</v>
      </c>
      <c r="B2274" s="7">
        <v>1984</v>
      </c>
      <c r="C2274" s="7" t="s">
        <v>72</v>
      </c>
      <c r="D2274" s="7">
        <v>10</v>
      </c>
      <c r="E2274" s="7">
        <v>3</v>
      </c>
      <c r="F2274" s="7">
        <v>41949.24</v>
      </c>
      <c r="G2274" s="7" t="s">
        <v>75</v>
      </c>
      <c r="H2274" s="7" t="s">
        <v>75</v>
      </c>
      <c r="I2274" s="7" t="s">
        <v>66</v>
      </c>
    </row>
    <row r="2275" spans="1:9" ht="14.25" customHeight="1" x14ac:dyDescent="0.3">
      <c r="A2275" s="7" t="s">
        <v>183</v>
      </c>
      <c r="B2275" s="7">
        <v>1968</v>
      </c>
      <c r="C2275" s="7" t="s">
        <v>168</v>
      </c>
      <c r="D2275" s="7">
        <v>19</v>
      </c>
      <c r="E2275" s="7">
        <v>1</v>
      </c>
      <c r="F2275" s="7">
        <v>41999.519999999997</v>
      </c>
      <c r="G2275" s="7" t="s">
        <v>75</v>
      </c>
      <c r="H2275" s="7" t="s">
        <v>64</v>
      </c>
      <c r="I2275" s="7" t="s">
        <v>66</v>
      </c>
    </row>
    <row r="2276" spans="1:9" ht="14.25" customHeight="1" x14ac:dyDescent="0.3">
      <c r="A2276" s="7" t="s">
        <v>181</v>
      </c>
      <c r="B2276" s="7">
        <v>1976</v>
      </c>
      <c r="C2276" s="7" t="s">
        <v>72</v>
      </c>
      <c r="D2276" s="7">
        <v>28</v>
      </c>
      <c r="E2276" s="7">
        <v>0</v>
      </c>
      <c r="F2276" s="7">
        <v>42111.66</v>
      </c>
      <c r="G2276" s="7" t="s">
        <v>75</v>
      </c>
      <c r="H2276" s="7" t="s">
        <v>75</v>
      </c>
      <c r="I2276" s="7" t="s">
        <v>1280</v>
      </c>
    </row>
    <row r="2277" spans="1:9" ht="14.25" customHeight="1" x14ac:dyDescent="0.3">
      <c r="A2277" s="7" t="s">
        <v>179</v>
      </c>
      <c r="B2277" s="7">
        <v>1997</v>
      </c>
      <c r="C2277" s="7" t="s">
        <v>168</v>
      </c>
      <c r="D2277" s="7">
        <v>9</v>
      </c>
      <c r="E2277" s="7">
        <v>2</v>
      </c>
      <c r="F2277" s="7">
        <v>42112.24</v>
      </c>
      <c r="G2277" s="7" t="s">
        <v>75</v>
      </c>
      <c r="H2277" s="7" t="s">
        <v>64</v>
      </c>
      <c r="I2277" s="7" t="s">
        <v>66</v>
      </c>
    </row>
    <row r="2278" spans="1:9" ht="14.25" customHeight="1" x14ac:dyDescent="0.3">
      <c r="A2278" s="7" t="s">
        <v>176</v>
      </c>
      <c r="B2278" s="7">
        <v>1979</v>
      </c>
      <c r="C2278" s="7" t="s">
        <v>59</v>
      </c>
      <c r="D2278" s="7">
        <v>3</v>
      </c>
      <c r="E2278" s="7">
        <v>3</v>
      </c>
      <c r="F2278" s="7">
        <v>42124.52</v>
      </c>
      <c r="G2278" s="7" t="s">
        <v>75</v>
      </c>
      <c r="H2278" s="7" t="s">
        <v>75</v>
      </c>
      <c r="I2278" s="7" t="s">
        <v>66</v>
      </c>
    </row>
    <row r="2279" spans="1:9" ht="14.25" customHeight="1" x14ac:dyDescent="0.3">
      <c r="A2279" s="7" t="s">
        <v>174</v>
      </c>
      <c r="B2279" s="7">
        <v>1973</v>
      </c>
      <c r="C2279" s="7" t="s">
        <v>93</v>
      </c>
      <c r="D2279" s="7">
        <v>18</v>
      </c>
      <c r="E2279" s="7">
        <v>0</v>
      </c>
      <c r="F2279" s="7">
        <v>42188.15</v>
      </c>
      <c r="G2279" s="7" t="s">
        <v>75</v>
      </c>
      <c r="H2279" s="7" t="s">
        <v>75</v>
      </c>
      <c r="I2279" s="7" t="s">
        <v>241</v>
      </c>
    </row>
    <row r="2280" spans="1:9" ht="14.25" customHeight="1" x14ac:dyDescent="0.3">
      <c r="A2280" s="7" t="s">
        <v>172</v>
      </c>
      <c r="B2280" s="7">
        <v>1975</v>
      </c>
      <c r="C2280" s="7" t="s">
        <v>195</v>
      </c>
      <c r="D2280" s="7">
        <v>15</v>
      </c>
      <c r="E2280" s="7">
        <v>1</v>
      </c>
      <c r="F2280" s="7">
        <v>42211.14</v>
      </c>
      <c r="G2280" s="7" t="s">
        <v>75</v>
      </c>
      <c r="H2280" s="7" t="s">
        <v>64</v>
      </c>
      <c r="I2280" s="7" t="s">
        <v>66</v>
      </c>
    </row>
    <row r="2281" spans="1:9" ht="14.25" customHeight="1" x14ac:dyDescent="0.3">
      <c r="A2281" s="7" t="s">
        <v>169</v>
      </c>
      <c r="B2281" s="7">
        <v>1967</v>
      </c>
      <c r="C2281" s="7" t="s">
        <v>83</v>
      </c>
      <c r="D2281" s="7">
        <v>28</v>
      </c>
      <c r="E2281" s="7">
        <v>0</v>
      </c>
      <c r="F2281" s="7">
        <v>42303.69</v>
      </c>
      <c r="G2281" s="7" t="s">
        <v>75</v>
      </c>
      <c r="H2281" s="7" t="s">
        <v>62</v>
      </c>
      <c r="I2281" s="7" t="s">
        <v>979</v>
      </c>
    </row>
    <row r="2282" spans="1:9" ht="14.25" customHeight="1" x14ac:dyDescent="0.3">
      <c r="A2282" s="7" t="s">
        <v>165</v>
      </c>
      <c r="B2282" s="7">
        <v>1968</v>
      </c>
      <c r="C2282" s="7" t="s">
        <v>195</v>
      </c>
      <c r="D2282" s="7">
        <v>3</v>
      </c>
      <c r="E2282" s="7">
        <v>0</v>
      </c>
      <c r="F2282" s="7">
        <v>42478.6</v>
      </c>
      <c r="G2282" s="7" t="s">
        <v>75</v>
      </c>
      <c r="H2282" s="7" t="s">
        <v>62</v>
      </c>
      <c r="I2282" s="7" t="s">
        <v>241</v>
      </c>
    </row>
    <row r="2283" spans="1:9" ht="14.25" customHeight="1" x14ac:dyDescent="0.3">
      <c r="A2283" s="7" t="s">
        <v>163</v>
      </c>
      <c r="B2283" s="7">
        <v>1967</v>
      </c>
      <c r="C2283" s="7" t="s">
        <v>83</v>
      </c>
      <c r="D2283" s="7">
        <v>27</v>
      </c>
      <c r="E2283" s="7">
        <v>0</v>
      </c>
      <c r="F2283" s="7">
        <v>42538.720000000001</v>
      </c>
      <c r="G2283" s="7" t="s">
        <v>75</v>
      </c>
      <c r="H2283" s="7" t="s">
        <v>64</v>
      </c>
      <c r="I2283" s="7" t="s">
        <v>241</v>
      </c>
    </row>
    <row r="2284" spans="1:9" ht="14.25" customHeight="1" x14ac:dyDescent="0.3">
      <c r="A2284" s="7" t="s">
        <v>161</v>
      </c>
      <c r="B2284" s="7">
        <v>1979</v>
      </c>
      <c r="C2284" s="7" t="s">
        <v>168</v>
      </c>
      <c r="D2284" s="7">
        <v>27</v>
      </c>
      <c r="E2284" s="7">
        <v>2</v>
      </c>
      <c r="F2284" s="7">
        <v>42560.43</v>
      </c>
      <c r="G2284" s="7" t="s">
        <v>75</v>
      </c>
      <c r="H2284" s="7" t="s">
        <v>64</v>
      </c>
      <c r="I2284" s="7" t="s">
        <v>66</v>
      </c>
    </row>
    <row r="2285" spans="1:9" ht="14.25" customHeight="1" x14ac:dyDescent="0.3">
      <c r="A2285" s="7" t="s">
        <v>159</v>
      </c>
      <c r="B2285" s="7">
        <v>1971</v>
      </c>
      <c r="C2285" s="7" t="s">
        <v>72</v>
      </c>
      <c r="D2285" s="7">
        <v>3</v>
      </c>
      <c r="E2285" s="7">
        <v>0</v>
      </c>
      <c r="F2285" s="7">
        <v>42644.2</v>
      </c>
      <c r="G2285" s="7" t="s">
        <v>75</v>
      </c>
      <c r="H2285" s="7" t="s">
        <v>64</v>
      </c>
      <c r="I2285" s="7" t="s">
        <v>241</v>
      </c>
    </row>
    <row r="2286" spans="1:9" ht="14.25" customHeight="1" x14ac:dyDescent="0.3">
      <c r="A2286" s="7" t="s">
        <v>156</v>
      </c>
      <c r="B2286" s="7">
        <v>1977</v>
      </c>
      <c r="C2286" s="7" t="s">
        <v>203</v>
      </c>
      <c r="D2286" s="7">
        <v>21</v>
      </c>
      <c r="E2286" s="7">
        <v>2</v>
      </c>
      <c r="F2286" s="7">
        <v>42760.5</v>
      </c>
      <c r="G2286" s="7" t="s">
        <v>75</v>
      </c>
      <c r="H2286" s="7" t="s">
        <v>62</v>
      </c>
      <c r="I2286" s="7" t="s">
        <v>119</v>
      </c>
    </row>
    <row r="2287" spans="1:9" ht="14.25" customHeight="1" x14ac:dyDescent="0.3">
      <c r="A2287" s="7" t="s">
        <v>154</v>
      </c>
      <c r="B2287" s="7">
        <v>1965</v>
      </c>
      <c r="C2287" s="7" t="s">
        <v>203</v>
      </c>
      <c r="D2287" s="7">
        <v>29</v>
      </c>
      <c r="E2287" s="7">
        <v>0</v>
      </c>
      <c r="F2287" s="7">
        <v>42764.12</v>
      </c>
      <c r="G2287" s="7" t="s">
        <v>75</v>
      </c>
      <c r="H2287" s="7" t="s">
        <v>62</v>
      </c>
      <c r="I2287" s="7" t="s">
        <v>241</v>
      </c>
    </row>
    <row r="2288" spans="1:9" ht="14.25" customHeight="1" x14ac:dyDescent="0.3">
      <c r="A2288" s="7" t="s">
        <v>152</v>
      </c>
      <c r="B2288" s="7">
        <v>1972</v>
      </c>
      <c r="C2288" s="7" t="s">
        <v>93</v>
      </c>
      <c r="D2288" s="7">
        <v>10</v>
      </c>
      <c r="E2288" s="7">
        <v>2</v>
      </c>
      <c r="F2288" s="7">
        <v>42856.84</v>
      </c>
      <c r="G2288" s="7" t="s">
        <v>75</v>
      </c>
      <c r="H2288" s="7" t="s">
        <v>75</v>
      </c>
      <c r="I2288" s="7" t="s">
        <v>241</v>
      </c>
    </row>
    <row r="2289" spans="1:9" ht="14.25" customHeight="1" x14ac:dyDescent="0.3">
      <c r="A2289" s="7" t="s">
        <v>150</v>
      </c>
      <c r="B2289" s="7">
        <v>1975</v>
      </c>
      <c r="C2289" s="7" t="s">
        <v>203</v>
      </c>
      <c r="D2289" s="7">
        <v>23</v>
      </c>
      <c r="E2289" s="7">
        <v>1</v>
      </c>
      <c r="F2289" s="7">
        <v>42969.85</v>
      </c>
      <c r="G2289" s="7" t="s">
        <v>75</v>
      </c>
      <c r="H2289" s="7" t="s">
        <v>64</v>
      </c>
      <c r="I2289" s="7" t="s">
        <v>66</v>
      </c>
    </row>
    <row r="2290" spans="1:9" ht="14.25" customHeight="1" x14ac:dyDescent="0.3">
      <c r="A2290" s="7" t="s">
        <v>147</v>
      </c>
      <c r="B2290" s="7">
        <v>1978</v>
      </c>
      <c r="C2290" s="7" t="s">
        <v>72</v>
      </c>
      <c r="D2290" s="7">
        <v>4</v>
      </c>
      <c r="E2290" s="7">
        <v>0</v>
      </c>
      <c r="F2290" s="7">
        <v>42983.46</v>
      </c>
      <c r="G2290" s="7" t="s">
        <v>75</v>
      </c>
      <c r="H2290" s="7" t="s">
        <v>62</v>
      </c>
      <c r="I2290" s="7" t="s">
        <v>119</v>
      </c>
    </row>
    <row r="2291" spans="1:9" ht="14.25" customHeight="1" x14ac:dyDescent="0.3">
      <c r="A2291" s="7" t="s">
        <v>145</v>
      </c>
      <c r="B2291" s="7">
        <v>1965</v>
      </c>
      <c r="C2291" s="7" t="s">
        <v>72</v>
      </c>
      <c r="D2291" s="7">
        <v>29</v>
      </c>
      <c r="E2291" s="7">
        <v>0</v>
      </c>
      <c r="F2291" s="7">
        <v>43073.760000000002</v>
      </c>
      <c r="G2291" s="7" t="s">
        <v>62</v>
      </c>
      <c r="H2291" s="7" t="s">
        <v>62</v>
      </c>
      <c r="I2291" s="7" t="s">
        <v>241</v>
      </c>
    </row>
    <row r="2292" spans="1:9" ht="14.25" customHeight="1" x14ac:dyDescent="0.3">
      <c r="A2292" s="7" t="s">
        <v>143</v>
      </c>
      <c r="B2292" s="7">
        <v>1969</v>
      </c>
      <c r="C2292" s="7" t="s">
        <v>168</v>
      </c>
      <c r="D2292" s="7">
        <v>3</v>
      </c>
      <c r="E2292" s="7">
        <v>0</v>
      </c>
      <c r="F2292" s="7">
        <v>43254.42</v>
      </c>
      <c r="G2292" s="7" t="s">
        <v>62</v>
      </c>
      <c r="H2292" s="7" t="s">
        <v>62</v>
      </c>
      <c r="I2292" s="7" t="s">
        <v>979</v>
      </c>
    </row>
    <row r="2293" spans="1:9" ht="14.25" customHeight="1" x14ac:dyDescent="0.3">
      <c r="A2293" s="7" t="s">
        <v>140</v>
      </c>
      <c r="B2293" s="7">
        <v>1965</v>
      </c>
      <c r="C2293" s="7" t="s">
        <v>195</v>
      </c>
      <c r="D2293" s="7">
        <v>22</v>
      </c>
      <c r="E2293" s="7">
        <v>0</v>
      </c>
      <c r="F2293" s="7">
        <v>43578.94</v>
      </c>
      <c r="G2293" s="7" t="s">
        <v>62</v>
      </c>
      <c r="H2293" s="7" t="s">
        <v>62</v>
      </c>
      <c r="I2293" s="7" t="s">
        <v>119</v>
      </c>
    </row>
    <row r="2294" spans="1:9" ht="14.25" customHeight="1" x14ac:dyDescent="0.3">
      <c r="A2294" s="7" t="s">
        <v>138</v>
      </c>
      <c r="B2294" s="7">
        <v>1986</v>
      </c>
      <c r="C2294" s="7" t="s">
        <v>168</v>
      </c>
      <c r="D2294" s="7">
        <v>29</v>
      </c>
      <c r="E2294" s="7">
        <v>3</v>
      </c>
      <c r="F2294" s="7">
        <v>43753.34</v>
      </c>
      <c r="G2294" s="7" t="s">
        <v>62</v>
      </c>
      <c r="H2294" s="7" t="s">
        <v>75</v>
      </c>
      <c r="I2294" s="7" t="s">
        <v>964</v>
      </c>
    </row>
    <row r="2295" spans="1:9" ht="14.25" customHeight="1" x14ac:dyDescent="0.3">
      <c r="A2295" s="7" t="s">
        <v>136</v>
      </c>
      <c r="B2295" s="7">
        <v>1966</v>
      </c>
      <c r="C2295" s="7" t="s">
        <v>203</v>
      </c>
      <c r="D2295" s="7">
        <v>25</v>
      </c>
      <c r="E2295" s="7">
        <v>2</v>
      </c>
      <c r="F2295" s="7">
        <v>43813.87</v>
      </c>
      <c r="G2295" s="7" t="s">
        <v>62</v>
      </c>
      <c r="H2295" s="7" t="s">
        <v>62</v>
      </c>
      <c r="I2295" s="7" t="s">
        <v>66</v>
      </c>
    </row>
    <row r="2296" spans="1:9" ht="14.25" customHeight="1" x14ac:dyDescent="0.3">
      <c r="A2296" s="7" t="s">
        <v>133</v>
      </c>
      <c r="B2296" s="7">
        <v>1966</v>
      </c>
      <c r="C2296" s="7" t="s">
        <v>59</v>
      </c>
      <c r="D2296" s="7">
        <v>2</v>
      </c>
      <c r="E2296" s="7">
        <v>0</v>
      </c>
      <c r="F2296" s="7">
        <v>43817.45</v>
      </c>
      <c r="G2296" s="7" t="s">
        <v>62</v>
      </c>
      <c r="H2296" s="7" t="s">
        <v>64</v>
      </c>
      <c r="I2296" s="7" t="s">
        <v>119</v>
      </c>
    </row>
    <row r="2297" spans="1:9" ht="14.25" customHeight="1" x14ac:dyDescent="0.3">
      <c r="A2297" s="7" t="s">
        <v>131</v>
      </c>
      <c r="B2297" s="7">
        <v>1980</v>
      </c>
      <c r="C2297" s="7" t="s">
        <v>72</v>
      </c>
      <c r="D2297" s="7">
        <v>10</v>
      </c>
      <c r="E2297" s="7">
        <v>2</v>
      </c>
      <c r="F2297" s="7">
        <v>43896.38</v>
      </c>
      <c r="G2297" s="7" t="s">
        <v>62</v>
      </c>
      <c r="H2297" s="7" t="s">
        <v>75</v>
      </c>
      <c r="I2297" s="7" t="s">
        <v>66</v>
      </c>
    </row>
    <row r="2298" spans="1:9" ht="14.25" customHeight="1" x14ac:dyDescent="0.3">
      <c r="A2298" s="7" t="s">
        <v>129</v>
      </c>
      <c r="B2298" s="7">
        <v>1966</v>
      </c>
      <c r="C2298" s="7" t="s">
        <v>203</v>
      </c>
      <c r="D2298" s="7">
        <v>5</v>
      </c>
      <c r="E2298" s="7">
        <v>0</v>
      </c>
      <c r="F2298" s="7">
        <v>43921.18</v>
      </c>
      <c r="G2298" s="7" t="s">
        <v>62</v>
      </c>
      <c r="H2298" s="7" t="s">
        <v>62</v>
      </c>
      <c r="I2298" s="7" t="s">
        <v>119</v>
      </c>
    </row>
    <row r="2299" spans="1:9" ht="14.25" customHeight="1" x14ac:dyDescent="0.3">
      <c r="A2299" s="7" t="s">
        <v>127</v>
      </c>
      <c r="B2299" s="7">
        <v>1988</v>
      </c>
      <c r="C2299" s="7" t="s">
        <v>59</v>
      </c>
      <c r="D2299" s="7">
        <v>16</v>
      </c>
      <c r="E2299" s="7">
        <v>1</v>
      </c>
      <c r="F2299" s="7">
        <v>43943.88</v>
      </c>
      <c r="G2299" s="7" t="s">
        <v>62</v>
      </c>
      <c r="H2299" s="7" t="s">
        <v>75</v>
      </c>
      <c r="I2299" s="7" t="s">
        <v>119</v>
      </c>
    </row>
    <row r="2300" spans="1:9" ht="14.25" customHeight="1" x14ac:dyDescent="0.3">
      <c r="A2300" s="7" t="s">
        <v>125</v>
      </c>
      <c r="B2300" s="7">
        <v>1975</v>
      </c>
      <c r="C2300" s="7" t="s">
        <v>83</v>
      </c>
      <c r="D2300" s="7">
        <v>1</v>
      </c>
      <c r="E2300" s="7">
        <v>2</v>
      </c>
      <c r="F2300" s="7">
        <v>44202.65</v>
      </c>
      <c r="G2300" s="7" t="s">
        <v>62</v>
      </c>
      <c r="H2300" s="7" t="s">
        <v>62</v>
      </c>
      <c r="I2300" s="7" t="s">
        <v>66</v>
      </c>
    </row>
    <row r="2301" spans="1:9" ht="14.25" customHeight="1" x14ac:dyDescent="0.3">
      <c r="A2301" s="7" t="s">
        <v>122</v>
      </c>
      <c r="B2301" s="7">
        <v>1968</v>
      </c>
      <c r="C2301" s="7" t="s">
        <v>72</v>
      </c>
      <c r="D2301" s="7">
        <v>24</v>
      </c>
      <c r="E2301" s="7">
        <v>2</v>
      </c>
      <c r="F2301" s="7">
        <v>44260.75</v>
      </c>
      <c r="G2301" s="7" t="s">
        <v>62</v>
      </c>
      <c r="H2301" s="7" t="s">
        <v>75</v>
      </c>
      <c r="I2301" s="7" t="s">
        <v>66</v>
      </c>
    </row>
    <row r="2302" spans="1:9" ht="14.25" customHeight="1" x14ac:dyDescent="0.3">
      <c r="A2302" s="7" t="s">
        <v>120</v>
      </c>
      <c r="B2302" s="7">
        <v>1971</v>
      </c>
      <c r="C2302" s="7" t="s">
        <v>203</v>
      </c>
      <c r="D2302" s="7">
        <v>29</v>
      </c>
      <c r="E2302" s="7">
        <v>0</v>
      </c>
      <c r="F2302" s="7">
        <v>44400.41</v>
      </c>
      <c r="G2302" s="7" t="s">
        <v>62</v>
      </c>
      <c r="H2302" s="7" t="s">
        <v>62</v>
      </c>
      <c r="I2302" s="7" t="s">
        <v>66</v>
      </c>
    </row>
    <row r="2303" spans="1:9" ht="14.25" customHeight="1" x14ac:dyDescent="0.3">
      <c r="A2303" s="7" t="s">
        <v>117</v>
      </c>
      <c r="B2303" s="7">
        <v>1967</v>
      </c>
      <c r="C2303" s="7" t="s">
        <v>93</v>
      </c>
      <c r="D2303" s="7">
        <v>14</v>
      </c>
      <c r="E2303" s="7">
        <v>0</v>
      </c>
      <c r="F2303" s="7">
        <v>44423.8</v>
      </c>
      <c r="G2303" s="7" t="s">
        <v>62</v>
      </c>
      <c r="H2303" s="7" t="s">
        <v>64</v>
      </c>
      <c r="I2303" s="7" t="s">
        <v>66</v>
      </c>
    </row>
    <row r="2304" spans="1:9" ht="14.25" customHeight="1" x14ac:dyDescent="0.3">
      <c r="A2304" s="7" t="s">
        <v>115</v>
      </c>
      <c r="B2304" s="7">
        <v>2000</v>
      </c>
      <c r="C2304" s="7" t="s">
        <v>195</v>
      </c>
      <c r="D2304" s="7">
        <v>2</v>
      </c>
      <c r="E2304" s="7">
        <v>1</v>
      </c>
      <c r="F2304" s="7">
        <v>44501.4</v>
      </c>
      <c r="G2304" s="7" t="s">
        <v>62</v>
      </c>
      <c r="H2304" s="7" t="s">
        <v>64</v>
      </c>
      <c r="I2304" s="7" t="s">
        <v>66</v>
      </c>
    </row>
    <row r="2305" spans="1:9" ht="14.25" customHeight="1" x14ac:dyDescent="0.3">
      <c r="A2305" s="7" t="s">
        <v>113</v>
      </c>
      <c r="B2305" s="7">
        <v>1993</v>
      </c>
      <c r="C2305" s="7" t="s">
        <v>203</v>
      </c>
      <c r="D2305" s="7">
        <v>11</v>
      </c>
      <c r="E2305" s="7">
        <v>2</v>
      </c>
      <c r="F2305" s="7">
        <v>44585.46</v>
      </c>
      <c r="G2305" s="7" t="s">
        <v>62</v>
      </c>
      <c r="H2305" s="7" t="s">
        <v>62</v>
      </c>
      <c r="I2305" s="7" t="s">
        <v>241</v>
      </c>
    </row>
    <row r="2306" spans="1:9" ht="14.25" customHeight="1" x14ac:dyDescent="0.3">
      <c r="A2306" s="7" t="s">
        <v>110</v>
      </c>
      <c r="B2306" s="7">
        <v>1971</v>
      </c>
      <c r="C2306" s="7" t="s">
        <v>195</v>
      </c>
      <c r="D2306" s="7">
        <v>13</v>
      </c>
      <c r="E2306" s="7">
        <v>2</v>
      </c>
      <c r="F2306" s="7">
        <v>44641.2</v>
      </c>
      <c r="G2306" s="7" t="s">
        <v>62</v>
      </c>
      <c r="H2306" s="7" t="s">
        <v>64</v>
      </c>
      <c r="I2306" s="7" t="s">
        <v>1280</v>
      </c>
    </row>
    <row r="2307" spans="1:9" ht="14.25" customHeight="1" x14ac:dyDescent="0.3">
      <c r="A2307" s="7" t="s">
        <v>108</v>
      </c>
      <c r="B2307" s="7">
        <v>1962</v>
      </c>
      <c r="C2307" s="7" t="s">
        <v>168</v>
      </c>
      <c r="D2307" s="7">
        <v>17</v>
      </c>
      <c r="E2307" s="7">
        <v>0</v>
      </c>
      <c r="F2307" s="7">
        <v>45008.959999999999</v>
      </c>
      <c r="G2307" s="7" t="s">
        <v>62</v>
      </c>
      <c r="H2307" s="7" t="s">
        <v>62</v>
      </c>
      <c r="I2307" s="7" t="s">
        <v>66</v>
      </c>
    </row>
    <row r="2308" spans="1:9" ht="14.25" customHeight="1" x14ac:dyDescent="0.3">
      <c r="A2308" s="7" t="s">
        <v>106</v>
      </c>
      <c r="B2308" s="7">
        <v>1974</v>
      </c>
      <c r="C2308" s="7" t="s">
        <v>195</v>
      </c>
      <c r="D2308" s="7">
        <v>9</v>
      </c>
      <c r="E2308" s="7">
        <v>2</v>
      </c>
      <c r="F2308" s="7">
        <v>45702.02</v>
      </c>
      <c r="G2308" s="7" t="s">
        <v>62</v>
      </c>
      <c r="H2308" s="7" t="s">
        <v>62</v>
      </c>
      <c r="I2308" s="7" t="s">
        <v>119</v>
      </c>
    </row>
    <row r="2309" spans="1:9" ht="14.25" customHeight="1" x14ac:dyDescent="0.3">
      <c r="A2309" s="7" t="s">
        <v>104</v>
      </c>
      <c r="B2309" s="7">
        <v>1960</v>
      </c>
      <c r="C2309" s="7" t="s">
        <v>168</v>
      </c>
      <c r="D2309" s="7">
        <v>21</v>
      </c>
      <c r="E2309" s="7">
        <v>0</v>
      </c>
      <c r="F2309" s="7">
        <v>45710.21</v>
      </c>
      <c r="G2309" s="7" t="s">
        <v>62</v>
      </c>
      <c r="H2309" s="7" t="s">
        <v>62</v>
      </c>
      <c r="I2309" s="7" t="s">
        <v>979</v>
      </c>
    </row>
    <row r="2310" spans="1:9" ht="14.25" customHeight="1" x14ac:dyDescent="0.3">
      <c r="A2310" s="7" t="s">
        <v>101</v>
      </c>
      <c r="B2310" s="7">
        <v>1979</v>
      </c>
      <c r="C2310" s="7" t="s">
        <v>195</v>
      </c>
      <c r="D2310" s="7">
        <v>12</v>
      </c>
      <c r="E2310" s="7">
        <v>0</v>
      </c>
      <c r="F2310" s="7">
        <v>45863.21</v>
      </c>
      <c r="G2310" s="7" t="s">
        <v>62</v>
      </c>
      <c r="H2310" s="7" t="s">
        <v>75</v>
      </c>
      <c r="I2310" s="7" t="s">
        <v>66</v>
      </c>
    </row>
    <row r="2311" spans="1:9" ht="14.25" customHeight="1" x14ac:dyDescent="0.3">
      <c r="A2311" s="7" t="s">
        <v>98</v>
      </c>
      <c r="B2311" s="7">
        <v>1985</v>
      </c>
      <c r="C2311" s="7" t="s">
        <v>93</v>
      </c>
      <c r="D2311" s="7">
        <v>30</v>
      </c>
      <c r="E2311" s="7">
        <v>2</v>
      </c>
      <c r="F2311" s="7">
        <v>46113.51</v>
      </c>
      <c r="G2311" s="7" t="s">
        <v>62</v>
      </c>
      <c r="H2311" s="7" t="s">
        <v>64</v>
      </c>
      <c r="I2311" s="7" t="s">
        <v>241</v>
      </c>
    </row>
    <row r="2312" spans="1:9" ht="14.25" customHeight="1" x14ac:dyDescent="0.3">
      <c r="A2312" s="7" t="s">
        <v>96</v>
      </c>
      <c r="B2312" s="7">
        <v>1962</v>
      </c>
      <c r="C2312" s="7" t="s">
        <v>168</v>
      </c>
      <c r="D2312" s="7">
        <v>4</v>
      </c>
      <c r="E2312" s="7">
        <v>3</v>
      </c>
      <c r="F2312" s="7">
        <v>46130.53</v>
      </c>
      <c r="G2312" s="7" t="s">
        <v>75</v>
      </c>
      <c r="H2312" s="7" t="s">
        <v>75</v>
      </c>
      <c r="I2312" s="7" t="s">
        <v>119</v>
      </c>
    </row>
    <row r="2313" spans="1:9" ht="14.25" customHeight="1" x14ac:dyDescent="0.3">
      <c r="A2313" s="7" t="s">
        <v>94</v>
      </c>
      <c r="B2313" s="7">
        <v>1976</v>
      </c>
      <c r="C2313" s="7" t="s">
        <v>168</v>
      </c>
      <c r="D2313" s="7">
        <v>2</v>
      </c>
      <c r="E2313" s="7">
        <v>3</v>
      </c>
      <c r="F2313" s="7">
        <v>46151.12</v>
      </c>
      <c r="G2313" s="7" t="s">
        <v>75</v>
      </c>
      <c r="H2313" s="7" t="s">
        <v>64</v>
      </c>
      <c r="I2313" s="7" t="s">
        <v>66</v>
      </c>
    </row>
    <row r="2314" spans="1:9" ht="14.25" customHeight="1" x14ac:dyDescent="0.3">
      <c r="A2314" s="7" t="s">
        <v>90</v>
      </c>
      <c r="B2314" s="7">
        <v>1978</v>
      </c>
      <c r="C2314" s="7" t="s">
        <v>195</v>
      </c>
      <c r="D2314" s="7">
        <v>17</v>
      </c>
      <c r="E2314" s="7">
        <v>2</v>
      </c>
      <c r="F2314" s="7">
        <v>46200.99</v>
      </c>
      <c r="G2314" s="7" t="s">
        <v>75</v>
      </c>
      <c r="H2314" s="7" t="s">
        <v>75</v>
      </c>
      <c r="I2314" s="7" t="s">
        <v>66</v>
      </c>
    </row>
    <row r="2315" spans="1:9" ht="14.25" customHeight="1" x14ac:dyDescent="0.3">
      <c r="A2315" s="7" t="s">
        <v>88</v>
      </c>
      <c r="B2315" s="7">
        <v>1971</v>
      </c>
      <c r="C2315" s="7" t="s">
        <v>168</v>
      </c>
      <c r="D2315" s="7">
        <v>6</v>
      </c>
      <c r="E2315" s="7">
        <v>3</v>
      </c>
      <c r="F2315" s="7">
        <v>46255.11</v>
      </c>
      <c r="G2315" s="7" t="s">
        <v>75</v>
      </c>
      <c r="H2315" s="7" t="s">
        <v>64</v>
      </c>
      <c r="I2315" s="7" t="s">
        <v>1280</v>
      </c>
    </row>
    <row r="2316" spans="1:9" ht="14.25" customHeight="1" x14ac:dyDescent="0.3">
      <c r="A2316" s="7" t="s">
        <v>86</v>
      </c>
      <c r="B2316" s="7">
        <v>1961</v>
      </c>
      <c r="C2316" s="7" t="s">
        <v>195</v>
      </c>
      <c r="D2316" s="7">
        <v>8</v>
      </c>
      <c r="E2316" s="7">
        <v>0</v>
      </c>
      <c r="F2316" s="7">
        <v>46599.11</v>
      </c>
      <c r="G2316" s="7" t="s">
        <v>75</v>
      </c>
      <c r="H2316" s="7" t="s">
        <v>75</v>
      </c>
      <c r="I2316" s="7" t="s">
        <v>66</v>
      </c>
    </row>
    <row r="2317" spans="1:9" ht="14.25" customHeight="1" x14ac:dyDescent="0.3">
      <c r="A2317" s="7" t="s">
        <v>84</v>
      </c>
      <c r="B2317" s="7">
        <v>1969</v>
      </c>
      <c r="C2317" s="7" t="s">
        <v>83</v>
      </c>
      <c r="D2317" s="7">
        <v>23</v>
      </c>
      <c r="E2317" s="7">
        <v>3</v>
      </c>
      <c r="F2317" s="7">
        <v>46661.440000000002</v>
      </c>
      <c r="G2317" s="7" t="s">
        <v>75</v>
      </c>
      <c r="H2317" s="7" t="s">
        <v>64</v>
      </c>
      <c r="I2317" s="7" t="s">
        <v>119</v>
      </c>
    </row>
    <row r="2318" spans="1:9" ht="14.25" customHeight="1" x14ac:dyDescent="0.3">
      <c r="A2318" s="7" t="s">
        <v>81</v>
      </c>
      <c r="B2318" s="7">
        <v>1960</v>
      </c>
      <c r="C2318" s="7" t="s">
        <v>72</v>
      </c>
      <c r="D2318" s="7">
        <v>17</v>
      </c>
      <c r="E2318" s="7">
        <v>3</v>
      </c>
      <c r="F2318" s="7">
        <v>46718.16</v>
      </c>
      <c r="G2318" s="7" t="s">
        <v>75</v>
      </c>
      <c r="H2318" s="7" t="s">
        <v>75</v>
      </c>
      <c r="I2318" s="7" t="s">
        <v>119</v>
      </c>
    </row>
    <row r="2319" spans="1:9" ht="14.25" customHeight="1" x14ac:dyDescent="0.3">
      <c r="A2319" s="7" t="s">
        <v>78</v>
      </c>
      <c r="B2319" s="7">
        <v>1958</v>
      </c>
      <c r="C2319" s="7" t="s">
        <v>93</v>
      </c>
      <c r="D2319" s="7">
        <v>15</v>
      </c>
      <c r="E2319" s="7">
        <v>0</v>
      </c>
      <c r="F2319" s="7">
        <v>46889.26</v>
      </c>
      <c r="G2319" s="7" t="s">
        <v>62</v>
      </c>
      <c r="H2319" s="7" t="s">
        <v>64</v>
      </c>
      <c r="I2319" s="7" t="s">
        <v>66</v>
      </c>
    </row>
    <row r="2320" spans="1:9" ht="14.25" customHeight="1" x14ac:dyDescent="0.3">
      <c r="A2320" s="7" t="s">
        <v>76</v>
      </c>
      <c r="B2320" s="7">
        <v>1959</v>
      </c>
      <c r="C2320" s="7" t="s">
        <v>59</v>
      </c>
      <c r="D2320" s="7">
        <v>14</v>
      </c>
      <c r="E2320" s="7">
        <v>0</v>
      </c>
      <c r="F2320" s="7">
        <v>47055.53</v>
      </c>
      <c r="G2320" s="7" t="s">
        <v>62</v>
      </c>
      <c r="H2320" s="7" t="s">
        <v>75</v>
      </c>
      <c r="I2320" s="7" t="s">
        <v>66</v>
      </c>
    </row>
    <row r="2321" spans="1:9" ht="14.25" customHeight="1" x14ac:dyDescent="0.3">
      <c r="A2321" s="7" t="s">
        <v>73</v>
      </c>
      <c r="B2321" s="7">
        <v>1970</v>
      </c>
      <c r="C2321" s="7" t="s">
        <v>168</v>
      </c>
      <c r="D2321" s="7">
        <v>28</v>
      </c>
      <c r="E2321" s="7">
        <v>2</v>
      </c>
      <c r="F2321" s="7">
        <v>47269.85</v>
      </c>
      <c r="G2321" s="7" t="s">
        <v>75</v>
      </c>
      <c r="H2321" s="7" t="s">
        <v>62</v>
      </c>
      <c r="I2321" s="7" t="s">
        <v>66</v>
      </c>
    </row>
    <row r="2322" spans="1:9" ht="14.25" customHeight="1" x14ac:dyDescent="0.3">
      <c r="A2322" s="7" t="s">
        <v>70</v>
      </c>
      <c r="B2322" s="7">
        <v>1958</v>
      </c>
      <c r="C2322" s="7" t="s">
        <v>93</v>
      </c>
      <c r="D2322" s="7">
        <v>3</v>
      </c>
      <c r="E2322" s="7">
        <v>2</v>
      </c>
      <c r="F2322" s="7">
        <v>47291.06</v>
      </c>
      <c r="G2322" s="7" t="s">
        <v>62</v>
      </c>
      <c r="H2322" s="7" t="s">
        <v>75</v>
      </c>
      <c r="I2322" s="7" t="s">
        <v>241</v>
      </c>
    </row>
    <row r="2323" spans="1:9" ht="14.25" customHeight="1" x14ac:dyDescent="0.3">
      <c r="A2323" s="7" t="s">
        <v>67</v>
      </c>
      <c r="B2323" s="7">
        <v>1959</v>
      </c>
      <c r="C2323" s="7" t="s">
        <v>203</v>
      </c>
      <c r="D2323" s="7">
        <v>4</v>
      </c>
      <c r="E2323" s="7">
        <v>2</v>
      </c>
      <c r="F2323" s="7">
        <v>47305.31</v>
      </c>
      <c r="G2323" s="7" t="s">
        <v>62</v>
      </c>
      <c r="H2323" s="7" t="s">
        <v>75</v>
      </c>
      <c r="I2323" s="7" t="s">
        <v>241</v>
      </c>
    </row>
    <row r="2324" spans="1:9" ht="14.25" customHeight="1" x14ac:dyDescent="0.3">
      <c r="A2324" s="7" t="s">
        <v>63</v>
      </c>
      <c r="B2324" s="7">
        <v>1961</v>
      </c>
      <c r="C2324" s="7" t="s">
        <v>83</v>
      </c>
      <c r="D2324" s="7">
        <v>13</v>
      </c>
      <c r="E2324" s="7">
        <v>1</v>
      </c>
      <c r="F2324" s="7">
        <v>47403.88</v>
      </c>
      <c r="G2324" s="7" t="s">
        <v>75</v>
      </c>
      <c r="H2324" s="7" t="s">
        <v>64</v>
      </c>
      <c r="I2324" s="7" t="s">
        <v>241</v>
      </c>
    </row>
    <row r="2325" spans="1:9" ht="14.25" customHeight="1" x14ac:dyDescent="0.3">
      <c r="A2325" s="7" t="s">
        <v>60</v>
      </c>
      <c r="B2325" s="7">
        <v>1971</v>
      </c>
      <c r="C2325" s="7" t="s">
        <v>93</v>
      </c>
      <c r="D2325" s="7">
        <v>27</v>
      </c>
      <c r="E2325" s="7">
        <v>2</v>
      </c>
      <c r="F2325" s="7">
        <v>47462.89</v>
      </c>
      <c r="G2325" s="7" t="s">
        <v>75</v>
      </c>
      <c r="H2325" s="7" t="s">
        <v>62</v>
      </c>
      <c r="I2325" s="7" t="s">
        <v>66</v>
      </c>
    </row>
    <row r="2326" spans="1:9" ht="14.25" customHeight="1" x14ac:dyDescent="0.3">
      <c r="A2326" s="7" t="s">
        <v>57</v>
      </c>
      <c r="B2326" s="7">
        <v>1964</v>
      </c>
      <c r="C2326" s="7" t="s">
        <v>72</v>
      </c>
      <c r="D2326" s="7">
        <v>7</v>
      </c>
      <c r="E2326" s="7">
        <v>2</v>
      </c>
      <c r="F2326" s="7">
        <v>47496.49</v>
      </c>
      <c r="G2326" s="7" t="s">
        <v>75</v>
      </c>
      <c r="H2326" s="7" t="s">
        <v>64</v>
      </c>
      <c r="I2326" s="7" t="s">
        <v>119</v>
      </c>
    </row>
    <row r="2327" spans="1:9" ht="14.25" customHeight="1" x14ac:dyDescent="0.3">
      <c r="A2327" s="7" t="s">
        <v>54</v>
      </c>
      <c r="B2327" s="7">
        <v>1963</v>
      </c>
      <c r="C2327" s="7" t="s">
        <v>195</v>
      </c>
      <c r="D2327" s="7">
        <v>5</v>
      </c>
      <c r="E2327" s="7">
        <v>1</v>
      </c>
      <c r="F2327" s="7">
        <v>47896.79</v>
      </c>
      <c r="G2327" s="7" t="s">
        <v>75</v>
      </c>
      <c r="H2327" s="7" t="s">
        <v>64</v>
      </c>
      <c r="I2327" s="7" t="s">
        <v>1280</v>
      </c>
    </row>
    <row r="2328" spans="1:9" ht="14.25" customHeight="1" x14ac:dyDescent="0.3">
      <c r="A2328" s="7" t="s">
        <v>52</v>
      </c>
      <c r="B2328" s="7">
        <v>1958</v>
      </c>
      <c r="C2328" s="7" t="s">
        <v>72</v>
      </c>
      <c r="D2328" s="7">
        <v>16</v>
      </c>
      <c r="E2328" s="7">
        <v>1</v>
      </c>
      <c r="F2328" s="7">
        <v>47928.03</v>
      </c>
      <c r="G2328" s="7" t="s">
        <v>62</v>
      </c>
      <c r="H2328" s="7" t="s">
        <v>64</v>
      </c>
      <c r="I2328" s="7" t="s">
        <v>241</v>
      </c>
    </row>
    <row r="2329" spans="1:9" ht="14.25" customHeight="1" x14ac:dyDescent="0.3">
      <c r="A2329" s="7" t="s">
        <v>50</v>
      </c>
      <c r="B2329" s="7">
        <v>1962</v>
      </c>
      <c r="C2329" s="7" t="s">
        <v>195</v>
      </c>
      <c r="D2329" s="7">
        <v>27</v>
      </c>
      <c r="E2329" s="7">
        <v>0</v>
      </c>
      <c r="F2329" s="7">
        <v>48173.36</v>
      </c>
      <c r="G2329" s="7" t="s">
        <v>75</v>
      </c>
      <c r="H2329" s="7" t="s">
        <v>64</v>
      </c>
      <c r="I2329" s="7" t="s">
        <v>241</v>
      </c>
    </row>
    <row r="2330" spans="1:9" ht="14.25" customHeight="1" x14ac:dyDescent="0.3">
      <c r="A2330" s="7" t="s">
        <v>48</v>
      </c>
      <c r="B2330" s="7">
        <v>1961</v>
      </c>
      <c r="C2330" s="7" t="s">
        <v>168</v>
      </c>
      <c r="D2330" s="7">
        <v>21</v>
      </c>
      <c r="E2330" s="7">
        <v>1</v>
      </c>
      <c r="F2330" s="7">
        <v>48517.56</v>
      </c>
      <c r="G2330" s="7" t="s">
        <v>75</v>
      </c>
      <c r="H2330" s="7" t="s">
        <v>64</v>
      </c>
      <c r="I2330" s="7" t="s">
        <v>1280</v>
      </c>
    </row>
    <row r="2331" spans="1:9" ht="14.25" customHeight="1" x14ac:dyDescent="0.3">
      <c r="A2331" s="7" t="s">
        <v>46</v>
      </c>
      <c r="B2331" s="7">
        <v>1968</v>
      </c>
      <c r="C2331" s="7" t="s">
        <v>168</v>
      </c>
      <c r="D2331" s="7">
        <v>1</v>
      </c>
      <c r="E2331" s="7">
        <v>3</v>
      </c>
      <c r="F2331" s="7">
        <v>48549.18</v>
      </c>
      <c r="G2331" s="7" t="s">
        <v>75</v>
      </c>
      <c r="H2331" s="7" t="s">
        <v>64</v>
      </c>
      <c r="I2331" s="7" t="s">
        <v>979</v>
      </c>
    </row>
    <row r="2332" spans="1:9" ht="14.25" customHeight="1" x14ac:dyDescent="0.3">
      <c r="A2332" s="7" t="s">
        <v>44</v>
      </c>
      <c r="B2332" s="7">
        <v>1962</v>
      </c>
      <c r="C2332" s="7" t="s">
        <v>203</v>
      </c>
      <c r="D2332" s="7">
        <v>11</v>
      </c>
      <c r="E2332" s="7">
        <v>0</v>
      </c>
      <c r="F2332" s="7">
        <v>48673.56</v>
      </c>
      <c r="G2332" s="7" t="s">
        <v>75</v>
      </c>
      <c r="H2332" s="7" t="s">
        <v>62</v>
      </c>
      <c r="I2332" s="7" t="s">
        <v>66</v>
      </c>
    </row>
    <row r="2333" spans="1:9" ht="14.25" customHeight="1" x14ac:dyDescent="0.3">
      <c r="A2333" s="7" t="s">
        <v>40</v>
      </c>
      <c r="B2333" s="7">
        <v>1965</v>
      </c>
      <c r="C2333" s="7" t="s">
        <v>203</v>
      </c>
      <c r="D2333" s="7">
        <v>27</v>
      </c>
      <c r="E2333" s="7">
        <v>1</v>
      </c>
      <c r="F2333" s="7">
        <v>48675.519999999997</v>
      </c>
      <c r="G2333" s="7" t="s">
        <v>75</v>
      </c>
      <c r="H2333" s="7" t="s">
        <v>62</v>
      </c>
      <c r="I2333" s="7" t="s">
        <v>66</v>
      </c>
    </row>
    <row r="2334" spans="1:9" ht="14.25" customHeight="1" x14ac:dyDescent="0.3">
      <c r="A2334" s="7" t="s">
        <v>34</v>
      </c>
      <c r="B2334" s="7">
        <v>1959</v>
      </c>
      <c r="C2334" s="7" t="s">
        <v>59</v>
      </c>
      <c r="D2334" s="7">
        <v>22</v>
      </c>
      <c r="E2334" s="7">
        <v>0</v>
      </c>
      <c r="F2334" s="7">
        <v>48824.45</v>
      </c>
      <c r="G2334" s="7" t="s">
        <v>62</v>
      </c>
      <c r="H2334" s="7" t="s">
        <v>75</v>
      </c>
      <c r="I2334" s="7" t="s">
        <v>241</v>
      </c>
    </row>
    <row r="2335" spans="1:9" ht="14.25" customHeight="1" x14ac:dyDescent="0.3">
      <c r="A2335" s="7" t="s">
        <v>30</v>
      </c>
      <c r="B2335" s="7">
        <v>1978</v>
      </c>
      <c r="C2335" s="7" t="s">
        <v>168</v>
      </c>
      <c r="D2335" s="7">
        <v>29</v>
      </c>
      <c r="E2335" s="7">
        <v>0</v>
      </c>
      <c r="F2335" s="7">
        <v>48885.14</v>
      </c>
      <c r="G2335" s="7" t="s">
        <v>75</v>
      </c>
      <c r="H2335" s="7" t="s">
        <v>62</v>
      </c>
      <c r="I2335" s="7" t="s">
        <v>66</v>
      </c>
    </row>
    <row r="2336" spans="1:9" ht="14.25" customHeight="1" x14ac:dyDescent="0.3">
      <c r="A2336" s="7" t="s">
        <v>26</v>
      </c>
      <c r="B2336" s="7">
        <v>1963</v>
      </c>
      <c r="C2336" s="7" t="s">
        <v>93</v>
      </c>
      <c r="D2336" s="7">
        <v>4</v>
      </c>
      <c r="E2336" s="7">
        <v>1</v>
      </c>
      <c r="F2336" s="7">
        <v>48970.25</v>
      </c>
      <c r="G2336" s="7" t="s">
        <v>75</v>
      </c>
      <c r="H2336" s="7" t="s">
        <v>62</v>
      </c>
      <c r="I2336" s="7" t="s">
        <v>66</v>
      </c>
    </row>
    <row r="2337" spans="1:9" ht="14.25" customHeight="1" x14ac:dyDescent="0.3">
      <c r="A2337" s="7" t="s">
        <v>23</v>
      </c>
      <c r="B2337" s="7">
        <v>1958</v>
      </c>
      <c r="C2337" s="7" t="s">
        <v>83</v>
      </c>
      <c r="D2337" s="7">
        <v>27</v>
      </c>
      <c r="E2337" s="7">
        <v>2</v>
      </c>
      <c r="F2337" s="7">
        <v>49577.66</v>
      </c>
      <c r="G2337" s="7" t="s">
        <v>62</v>
      </c>
      <c r="H2337" s="7" t="s">
        <v>62</v>
      </c>
      <c r="I2337" s="7" t="s">
        <v>66</v>
      </c>
    </row>
    <row r="2338" spans="1:9" ht="14.25" customHeight="1" x14ac:dyDescent="0.3">
      <c r="A2338" s="7" t="s">
        <v>18</v>
      </c>
      <c r="B2338" s="7">
        <v>1994</v>
      </c>
      <c r="C2338" s="7" t="s">
        <v>203</v>
      </c>
      <c r="D2338" s="7">
        <v>27</v>
      </c>
      <c r="E2338" s="7">
        <v>1</v>
      </c>
      <c r="F2338" s="7">
        <v>51194.559999999998</v>
      </c>
      <c r="G2338" s="7" t="s">
        <v>75</v>
      </c>
      <c r="H2338" s="7" t="s">
        <v>64</v>
      </c>
      <c r="I2338" s="7" t="s">
        <v>241</v>
      </c>
    </row>
    <row r="2339" spans="1:9" ht="14.25" customHeight="1" x14ac:dyDescent="0.3">
      <c r="A2339" s="7" t="s">
        <v>14</v>
      </c>
      <c r="B2339" s="7">
        <v>1962</v>
      </c>
      <c r="C2339" s="7" t="s">
        <v>195</v>
      </c>
      <c r="D2339" s="7">
        <v>4</v>
      </c>
      <c r="E2339" s="7">
        <v>0</v>
      </c>
      <c r="F2339" s="7">
        <v>52590.83</v>
      </c>
      <c r="G2339" s="7" t="s">
        <v>75</v>
      </c>
      <c r="H2339" s="7" t="s">
        <v>64</v>
      </c>
      <c r="I2339" s="7" t="s">
        <v>241</v>
      </c>
    </row>
    <row r="2340" spans="1:9" ht="14.25" customHeight="1" x14ac:dyDescent="0.3">
      <c r="A2340" s="7" t="s">
        <v>10</v>
      </c>
      <c r="B2340" s="7">
        <v>1989</v>
      </c>
      <c r="C2340" s="7" t="s">
        <v>83</v>
      </c>
      <c r="D2340" s="7">
        <v>19</v>
      </c>
      <c r="E2340" s="7">
        <v>0</v>
      </c>
      <c r="F2340" s="7">
        <v>55135.4</v>
      </c>
      <c r="G2340" s="7" t="s">
        <v>75</v>
      </c>
      <c r="H2340" s="7" t="s">
        <v>62</v>
      </c>
      <c r="I2340" s="7" t="s">
        <v>119</v>
      </c>
    </row>
    <row r="2341" spans="1:9" ht="14.25" customHeight="1" x14ac:dyDescent="0.3">
      <c r="A2341" s="7" t="s">
        <v>8</v>
      </c>
      <c r="B2341" s="7">
        <v>1991</v>
      </c>
      <c r="C2341" s="7" t="s">
        <v>83</v>
      </c>
      <c r="D2341" s="7">
        <v>6</v>
      </c>
      <c r="E2341" s="7">
        <v>1</v>
      </c>
      <c r="F2341" s="7">
        <v>58571.07</v>
      </c>
      <c r="G2341" s="7" t="s">
        <v>75</v>
      </c>
      <c r="H2341" s="7" t="s">
        <v>64</v>
      </c>
      <c r="I2341" s="7" t="s">
        <v>1280</v>
      </c>
    </row>
    <row r="2342" spans="1:9" ht="14.25" customHeight="1" x14ac:dyDescent="0.3">
      <c r="A2342" s="7" t="s">
        <v>6</v>
      </c>
      <c r="B2342" s="7">
        <v>1970</v>
      </c>
      <c r="C2342" s="7" t="s">
        <v>171</v>
      </c>
      <c r="D2342" s="7">
        <v>11</v>
      </c>
      <c r="E2342" s="7">
        <v>3</v>
      </c>
      <c r="F2342" s="7">
        <v>60021.4</v>
      </c>
      <c r="G2342" s="7" t="s">
        <v>75</v>
      </c>
      <c r="H2342" s="7" t="s">
        <v>75</v>
      </c>
      <c r="I2342" s="7" t="s">
        <v>119</v>
      </c>
    </row>
    <row r="2343" spans="1:9" ht="14.25" customHeight="1" x14ac:dyDescent="0.3">
      <c r="A2343" s="7" t="s">
        <v>4</v>
      </c>
      <c r="B2343" s="7">
        <v>1977</v>
      </c>
      <c r="C2343" s="7" t="s">
        <v>83</v>
      </c>
      <c r="D2343" s="7">
        <v>8</v>
      </c>
      <c r="E2343" s="7">
        <v>0</v>
      </c>
      <c r="F2343" s="7">
        <v>62592.87</v>
      </c>
      <c r="G2343" s="7" t="s">
        <v>62</v>
      </c>
      <c r="H2343" s="7" t="s">
        <v>64</v>
      </c>
      <c r="I2343" s="7" t="s">
        <v>66</v>
      </c>
    </row>
    <row r="2344" spans="1:9" ht="14.25" customHeight="1" x14ac:dyDescent="0.3">
      <c r="A2344" s="7" t="s">
        <v>2</v>
      </c>
      <c r="B2344" s="7">
        <v>1968</v>
      </c>
      <c r="C2344" s="7" t="s">
        <v>203</v>
      </c>
      <c r="D2344" s="7">
        <v>12</v>
      </c>
      <c r="E2344" s="7">
        <v>0</v>
      </c>
      <c r="F2344" s="7">
        <v>63770.43</v>
      </c>
      <c r="G2344" s="7" t="s">
        <v>75</v>
      </c>
      <c r="H2344" s="7" t="s">
        <v>64</v>
      </c>
      <c r="I2344" s="7" t="s">
        <v>66</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1:R2344"/>
  <sheetViews>
    <sheetView workbookViewId="0">
      <selection activeCell="G17" sqref="G17"/>
    </sheetView>
  </sheetViews>
  <sheetFormatPr defaultColWidth="14.44140625" defaultRowHeight="15" customHeight="1" x14ac:dyDescent="0.3"/>
  <cols>
    <col min="1" max="1" width="8.6640625" customWidth="1"/>
    <col min="2" max="2" width="10.6640625" customWidth="1"/>
    <col min="3" max="3" width="24.6640625" customWidth="1"/>
    <col min="4" max="4" width="10.109375" customWidth="1"/>
    <col min="5" max="9" width="8.6640625" customWidth="1"/>
    <col min="10" max="10" width="12.6640625" customWidth="1"/>
    <col min="11" max="11" width="20.6640625" customWidth="1"/>
    <col min="12" max="16" width="8.6640625" customWidth="1"/>
    <col min="17" max="17" width="10.88671875" customWidth="1"/>
  </cols>
  <sheetData>
    <row r="1" spans="2:18" ht="14.25" customHeight="1" x14ac:dyDescent="0.3">
      <c r="P1" s="6" t="s">
        <v>25</v>
      </c>
      <c r="Q1" s="6" t="s">
        <v>28</v>
      </c>
      <c r="R1" s="6" t="s">
        <v>43</v>
      </c>
    </row>
    <row r="2" spans="2:18" ht="14.25" customHeight="1" x14ac:dyDescent="0.3">
      <c r="B2" s="66" t="s">
        <v>233</v>
      </c>
      <c r="C2" s="67"/>
      <c r="D2" s="67"/>
      <c r="E2" s="67"/>
      <c r="F2" s="67"/>
      <c r="G2" s="67"/>
      <c r="H2" s="68"/>
      <c r="J2" s="63" t="s">
        <v>254</v>
      </c>
      <c r="K2" s="64"/>
      <c r="L2" s="62"/>
      <c r="M2" s="62"/>
      <c r="N2" s="62"/>
      <c r="P2" s="7">
        <v>1992</v>
      </c>
      <c r="Q2" s="7" t="s">
        <v>59</v>
      </c>
      <c r="R2" t="str">
        <f>IF('Hospitalisation Details'!I2="?","Unknown",'Hospitalisation Details'!I2)</f>
        <v>R1013</v>
      </c>
    </row>
    <row r="3" spans="2:18" ht="14.25" customHeight="1" x14ac:dyDescent="0.3">
      <c r="C3" s="8" t="s">
        <v>0</v>
      </c>
      <c r="D3" s="7">
        <f>COUNTIF('Medical Examinations'!B2:B2336,"?")</f>
        <v>0</v>
      </c>
      <c r="K3" s="6" t="s">
        <v>0</v>
      </c>
      <c r="L3" s="7">
        <f>COUNTIF('Hospitalisation Details'!A2:A2344,"?")</f>
        <v>6</v>
      </c>
      <c r="P3" s="7">
        <v>1992</v>
      </c>
      <c r="Q3" s="7" t="s">
        <v>72</v>
      </c>
      <c r="R3" t="str">
        <f>IF('Hospitalisation Details'!I3="?","Unknown",'Hospitalisation Details'!I3)</f>
        <v>R1013</v>
      </c>
    </row>
    <row r="4" spans="2:18" ht="14.25" customHeight="1" x14ac:dyDescent="0.3">
      <c r="C4" s="8" t="s">
        <v>11</v>
      </c>
      <c r="D4" s="7">
        <f>COUNTIF('Medical Examinations'!C1:C2336,"?")</f>
        <v>0</v>
      </c>
      <c r="K4" s="6" t="s">
        <v>25</v>
      </c>
      <c r="L4" s="7">
        <f>COUNTIF('Hospitalisation Details'!B1:B2344,"?")</f>
        <v>2</v>
      </c>
      <c r="P4" s="7">
        <v>1993</v>
      </c>
      <c r="Q4" s="7" t="s">
        <v>83</v>
      </c>
      <c r="R4" t="str">
        <f>IF('Hospitalisation Details'!I4="?","Unknown",'Hospitalisation Details'!I4)</f>
        <v>R1013</v>
      </c>
    </row>
    <row r="5" spans="2:18" ht="14.25" customHeight="1" x14ac:dyDescent="0.3">
      <c r="C5" s="8" t="s">
        <v>13</v>
      </c>
      <c r="D5" s="7">
        <f>COUNTIF('Medical Examinations'!C2:C2336,"?")</f>
        <v>0</v>
      </c>
      <c r="K5" s="6" t="s">
        <v>28</v>
      </c>
      <c r="L5" s="7">
        <f>COUNTIF('Hospitalisation Details'!C2:C2344,"?")</f>
        <v>3</v>
      </c>
      <c r="P5" s="7">
        <v>1992</v>
      </c>
      <c r="Q5" s="7" t="s">
        <v>93</v>
      </c>
      <c r="R5" t="str">
        <f>IF('Hospitalisation Details'!I5="?","Unknown",'Hospitalisation Details'!I5)</f>
        <v>R1013</v>
      </c>
    </row>
    <row r="6" spans="2:18" ht="14.25" customHeight="1" x14ac:dyDescent="0.3">
      <c r="C6" s="8" t="s">
        <v>16</v>
      </c>
      <c r="D6" s="7">
        <f>COUNTIF('Medical Examinations'!E1:E2336,"?")</f>
        <v>0</v>
      </c>
      <c r="K6" s="6" t="s">
        <v>29</v>
      </c>
      <c r="L6" s="7">
        <f>COUNTIF('Hospitalisation Details'!D1:D2344,"?")</f>
        <v>0</v>
      </c>
      <c r="P6" s="7">
        <v>1998</v>
      </c>
      <c r="Q6" s="7" t="s">
        <v>59</v>
      </c>
      <c r="R6" t="str">
        <f>IF('Hospitalisation Details'!I6="?","Unknown",'Hospitalisation Details'!I6)</f>
        <v>R1013</v>
      </c>
    </row>
    <row r="7" spans="2:18" ht="14.25" customHeight="1" x14ac:dyDescent="0.3">
      <c r="C7" s="8" t="s">
        <v>17</v>
      </c>
      <c r="D7" s="7">
        <f>COUNTIF('Medical Examinations'!F2:F2336,"?")</f>
        <v>0</v>
      </c>
      <c r="K7" s="6" t="s">
        <v>33</v>
      </c>
      <c r="L7" s="7">
        <f>COUNTIF('Hospitalisation Details'!E2:E2344,"?")</f>
        <v>0</v>
      </c>
      <c r="P7" s="7">
        <v>2001</v>
      </c>
      <c r="Q7" s="7" t="s">
        <v>72</v>
      </c>
      <c r="R7" t="str">
        <f>IF('Hospitalisation Details'!I7="?","Unknown",'Hospitalisation Details'!I7)</f>
        <v>R1012</v>
      </c>
    </row>
    <row r="8" spans="2:18" ht="14.25" customHeight="1" x14ac:dyDescent="0.3">
      <c r="C8" s="8" t="s">
        <v>20</v>
      </c>
      <c r="D8" s="7">
        <f>COUNTIF('Medical Examinations'!F1:F2336,"?")</f>
        <v>0</v>
      </c>
      <c r="K8" s="6" t="s">
        <v>35</v>
      </c>
      <c r="L8" s="7">
        <f>COUNTIF('Hospitalisation Details'!F1:F2344,"?")</f>
        <v>0</v>
      </c>
      <c r="P8" s="7">
        <v>1993</v>
      </c>
      <c r="Q8" s="7" t="s">
        <v>83</v>
      </c>
      <c r="R8" t="str">
        <f>IF('Hospitalisation Details'!I8="?","Unknown",'Hospitalisation Details'!I8)</f>
        <v>R1013</v>
      </c>
    </row>
    <row r="9" spans="2:18" ht="14.25" customHeight="1" x14ac:dyDescent="0.3">
      <c r="C9" s="8" t="s">
        <v>21</v>
      </c>
      <c r="D9" s="7">
        <f>COUNTIF('Medical Examinations'!G2:G2336,"?")</f>
        <v>0</v>
      </c>
      <c r="K9" s="6" t="s">
        <v>38</v>
      </c>
      <c r="L9" s="7">
        <f>COUNTIF('Hospitalisation Details'!G2:G2344,"?")</f>
        <v>1</v>
      </c>
      <c r="P9" s="7">
        <v>1995</v>
      </c>
      <c r="Q9" s="7" t="s">
        <v>59</v>
      </c>
      <c r="R9" t="str">
        <f>IF('Hospitalisation Details'!I9="?","Unknown",'Hospitalisation Details'!I9)</f>
        <v>R1013</v>
      </c>
    </row>
    <row r="10" spans="2:18" ht="14.25" customHeight="1" x14ac:dyDescent="0.3">
      <c r="C10" s="8" t="s">
        <v>22</v>
      </c>
      <c r="D10" s="7">
        <f>COUNTIF('Medical Examinations'!H1:H2336,"?")</f>
        <v>2</v>
      </c>
      <c r="K10" s="6" t="s">
        <v>41</v>
      </c>
      <c r="L10" s="7">
        <f>COUNTIF('Hospitalisation Details'!H1:H2344,"?")</f>
        <v>1</v>
      </c>
      <c r="P10" s="7">
        <v>2002</v>
      </c>
      <c r="Q10" s="7" t="s">
        <v>72</v>
      </c>
      <c r="R10" t="str">
        <f>IF('Hospitalisation Details'!I10="?","Unknown",'Hospitalisation Details'!I10)</f>
        <v>R1012</v>
      </c>
    </row>
    <row r="11" spans="2:18" ht="14.25" customHeight="1" x14ac:dyDescent="0.3">
      <c r="K11" s="6" t="s">
        <v>43</v>
      </c>
      <c r="L11" s="7">
        <f>COUNTIF('Hospitalisation Details'!I2:I2344,"?")</f>
        <v>2</v>
      </c>
      <c r="P11" s="7">
        <v>1997</v>
      </c>
      <c r="Q11" s="7" t="s">
        <v>72</v>
      </c>
      <c r="R11" t="str">
        <f>IF('Hospitalisation Details'!I11="?","Unknown",'Hospitalisation Details'!I11)</f>
        <v>R1013</v>
      </c>
    </row>
    <row r="12" spans="2:18" ht="14.25" customHeight="1" x14ac:dyDescent="0.3">
      <c r="P12" s="7">
        <v>2001</v>
      </c>
      <c r="Q12" s="7" t="s">
        <v>93</v>
      </c>
      <c r="R12" t="str">
        <f>IF('Hospitalisation Details'!I12="?","Unknown",'Hospitalisation Details'!I12)</f>
        <v>R1013</v>
      </c>
    </row>
    <row r="13" spans="2:18" ht="14.25" customHeight="1" x14ac:dyDescent="0.3">
      <c r="C13" s="9" t="s">
        <v>471</v>
      </c>
      <c r="D13" s="7">
        <f>ROUND(AVERAGE('Hospitalisation Details'!B:B),0)</f>
        <v>1983</v>
      </c>
      <c r="P13" s="7">
        <v>1999</v>
      </c>
      <c r="Q13" s="7" t="s">
        <v>168</v>
      </c>
      <c r="R13" t="str">
        <f>IF('Hospitalisation Details'!I13="?","Unknown",'Hospitalisation Details'!I13)</f>
        <v>R1013</v>
      </c>
    </row>
    <row r="14" spans="2:18" ht="14.25" customHeight="1" x14ac:dyDescent="0.3">
      <c r="P14" s="7">
        <v>1999</v>
      </c>
      <c r="Q14" s="7" t="s">
        <v>168</v>
      </c>
      <c r="R14" t="str">
        <f>IF('Hospitalisation Details'!I14="?","Unknown",'Hospitalisation Details'!I14)</f>
        <v>R1013</v>
      </c>
    </row>
    <row r="15" spans="2:18" ht="14.25" customHeight="1" x14ac:dyDescent="0.3">
      <c r="P15" s="7">
        <v>2002</v>
      </c>
      <c r="Q15" s="7" t="s">
        <v>93</v>
      </c>
      <c r="R15" t="str">
        <f>IF('Hospitalisation Details'!I15="?","Unknown",'Hospitalisation Details'!I15)</f>
        <v>R1012</v>
      </c>
    </row>
    <row r="16" spans="2:18" ht="14.25" customHeight="1" x14ac:dyDescent="0.3">
      <c r="B16" s="62" t="s">
        <v>4723</v>
      </c>
      <c r="C16" s="62"/>
      <c r="D16" s="62"/>
      <c r="J16" s="62" t="s">
        <v>4724</v>
      </c>
      <c r="K16" s="62"/>
      <c r="L16" s="62"/>
      <c r="P16" s="7">
        <v>1993</v>
      </c>
      <c r="Q16" s="7" t="s">
        <v>195</v>
      </c>
      <c r="R16" t="str">
        <f>IF('Hospitalisation Details'!I16="?","Unknown",'Hospitalisation Details'!I16)</f>
        <v>R1013</v>
      </c>
    </row>
    <row r="17" spans="2:18" ht="14.25" customHeight="1" x14ac:dyDescent="0.3">
      <c r="B17" s="65" t="s">
        <v>22</v>
      </c>
      <c r="C17" s="6" t="s">
        <v>38</v>
      </c>
      <c r="D17" s="6" t="s">
        <v>41</v>
      </c>
      <c r="J17" s="8" t="s">
        <v>22</v>
      </c>
      <c r="K17" s="6" t="s">
        <v>38</v>
      </c>
      <c r="L17" s="6" t="s">
        <v>41</v>
      </c>
      <c r="P17" s="7">
        <v>1996</v>
      </c>
      <c r="Q17" s="7" t="s">
        <v>203</v>
      </c>
      <c r="R17" t="str">
        <f>IF('Hospitalisation Details'!I17="?","Unknown",'Hospitalisation Details'!I17)</f>
        <v>R1013</v>
      </c>
    </row>
    <row r="18" spans="2:18" ht="14.25" customHeight="1" x14ac:dyDescent="0.3">
      <c r="B18" t="str" cm="1">
        <f t="array" ref="B18:B20">_xlfn.UNIQUE('Medical Examinations'!H2:H2336)</f>
        <v>yes</v>
      </c>
      <c r="C18" t="str" cm="1">
        <f t="array" ref="C18:C21">_xlfn.UNIQUE('Hospitalisation Details'!G2:G2344)</f>
        <v>tier - 2</v>
      </c>
      <c r="D18" t="str" cm="1">
        <f t="array" ref="D18:D21">_xlfn.UNIQUE('Hospitalisation Details'!H2:H2344)</f>
        <v>tier - 3</v>
      </c>
      <c r="J18">
        <f>COUNTIF('Medical Examinations'!H2:H2336,'Data cleaning'!B18)</f>
        <v>488</v>
      </c>
      <c r="K18">
        <f>COUNTIF('Hospitalisation Details'!G1:G2344,'Data cleaning'!C18)</f>
        <v>1339</v>
      </c>
      <c r="L18">
        <f>COUNTIF('Hospitalisation Details'!H1:H2344,'Data cleaning'!D18)</f>
        <v>796</v>
      </c>
      <c r="P18" s="7">
        <v>1993</v>
      </c>
      <c r="Q18" s="7" t="s">
        <v>83</v>
      </c>
      <c r="R18" t="str">
        <f>IF('Hospitalisation Details'!I18="?","Unknown",'Hospitalisation Details'!I18)</f>
        <v>R1013</v>
      </c>
    </row>
    <row r="19" spans="2:18" ht="14.25" customHeight="1" x14ac:dyDescent="0.3">
      <c r="B19" t="str">
        <v>No</v>
      </c>
      <c r="C19" t="str">
        <v>tier - 3</v>
      </c>
      <c r="D19" t="str">
        <v>tier - 1</v>
      </c>
      <c r="J19">
        <f>COUNTIF('Medical Examinations'!H1:H2336,'Data cleaning'!B19)</f>
        <v>1845</v>
      </c>
      <c r="K19">
        <f>COUNTIF('Hospitalisation Details'!G2:G2344,'Data cleaning'!C19)</f>
        <v>694</v>
      </c>
      <c r="L19">
        <f>COUNTIF('Hospitalisation Details'!H2:H2344,'Data cleaning'!D19)</f>
        <v>734</v>
      </c>
      <c r="P19" s="7">
        <v>1996</v>
      </c>
      <c r="Q19" s="7" t="s">
        <v>93</v>
      </c>
      <c r="R19" t="str">
        <f>IF('Hospitalisation Details'!I19="?","Unknown",'Hospitalisation Details'!I19)</f>
        <v>R1012</v>
      </c>
    </row>
    <row r="20" spans="2:18" ht="14.25" customHeight="1" x14ac:dyDescent="0.3">
      <c r="B20" t="str">
        <v>?</v>
      </c>
      <c r="C20" t="str">
        <v>?</v>
      </c>
      <c r="D20" t="str">
        <v>tier - 2</v>
      </c>
      <c r="J20">
        <f>COUNTIF('Medical Examinations'!H2:H2336,'Data cleaning'!B20)</f>
        <v>2</v>
      </c>
      <c r="K20">
        <f>COUNTIF('Hospitalisation Details'!G1:G2344,'Data cleaning'!C20)</f>
        <v>1</v>
      </c>
      <c r="L20">
        <f>COUNTIF('Hospitalisation Details'!H1:H2344,'Data cleaning'!D20)</f>
        <v>812</v>
      </c>
      <c r="P20" s="7">
        <v>1995</v>
      </c>
      <c r="Q20" s="7" t="s">
        <v>168</v>
      </c>
      <c r="R20" t="str">
        <f>IF('Hospitalisation Details'!I20="?","Unknown",'Hospitalisation Details'!I20)</f>
        <v>R1013</v>
      </c>
    </row>
    <row r="21" spans="2:18" ht="14.25" customHeight="1" x14ac:dyDescent="0.3">
      <c r="C21" t="str">
        <v>tier - 1</v>
      </c>
      <c r="D21" t="str">
        <v>?</v>
      </c>
      <c r="K21">
        <f>COUNTIF('Hospitalisation Details'!G2:G2344,'Data cleaning'!C21)</f>
        <v>309</v>
      </c>
      <c r="L21">
        <f>COUNTIF('Hospitalisation Details'!H2:H2344,'Data cleaning'!D21)</f>
        <v>1</v>
      </c>
      <c r="P21" s="7">
        <v>2004</v>
      </c>
      <c r="Q21" s="7" t="s">
        <v>203</v>
      </c>
      <c r="R21" t="str">
        <f>IF('Hospitalisation Details'!I21="?","Unknown",'Hospitalisation Details'!I21)</f>
        <v>R1011</v>
      </c>
    </row>
    <row r="22" spans="2:18" ht="14.25" customHeight="1" x14ac:dyDescent="0.3">
      <c r="P22" s="7">
        <v>2000</v>
      </c>
      <c r="Q22" s="7" t="s">
        <v>72</v>
      </c>
      <c r="R22" t="str">
        <f>IF('Hospitalisation Details'!I22="?","Unknown",'Hospitalisation Details'!I22)</f>
        <v>R1013</v>
      </c>
    </row>
    <row r="23" spans="2:18" ht="14.25" customHeight="1" x14ac:dyDescent="0.3">
      <c r="B23" s="69" t="s">
        <v>4725</v>
      </c>
      <c r="C23" s="69"/>
      <c r="D23" s="10" t="s">
        <v>4726</v>
      </c>
      <c r="P23" s="7">
        <v>1993</v>
      </c>
      <c r="Q23" s="7" t="s">
        <v>72</v>
      </c>
      <c r="R23" t="str">
        <f>IF('Hospitalisation Details'!I23="?","Unknown",'Hospitalisation Details'!I23)</f>
        <v>R1013</v>
      </c>
    </row>
    <row r="24" spans="2:18" ht="14.25" customHeight="1" x14ac:dyDescent="0.3">
      <c r="B24" s="69" t="s">
        <v>4727</v>
      </c>
      <c r="C24" s="69"/>
      <c r="D24" s="10" t="s">
        <v>4728</v>
      </c>
      <c r="P24" s="7">
        <v>1994</v>
      </c>
      <c r="Q24" s="7" t="s">
        <v>203</v>
      </c>
      <c r="R24" t="str">
        <f>IF('Hospitalisation Details'!I24="?","Unknown",'Hospitalisation Details'!I24)</f>
        <v>R1013</v>
      </c>
    </row>
    <row r="25" spans="2:18" ht="14.25" customHeight="1" x14ac:dyDescent="0.3">
      <c r="B25" s="69" t="s">
        <v>4729</v>
      </c>
      <c r="C25" s="69"/>
      <c r="D25" s="10" t="s">
        <v>4730</v>
      </c>
      <c r="P25" s="7">
        <v>1995</v>
      </c>
      <c r="Q25" s="7" t="s">
        <v>203</v>
      </c>
      <c r="R25" t="str">
        <f>IF('Hospitalisation Details'!I25="?","Unknown",'Hospitalisation Details'!I25)</f>
        <v>R1013</v>
      </c>
    </row>
    <row r="26" spans="2:18" ht="14.25" customHeight="1" x14ac:dyDescent="0.3">
      <c r="P26" s="7">
        <v>2001</v>
      </c>
      <c r="Q26" s="7" t="s">
        <v>195</v>
      </c>
      <c r="R26" t="str">
        <f>IF('Hospitalisation Details'!I26="?","Unknown",'Hospitalisation Details'!I26)</f>
        <v>R1013</v>
      </c>
    </row>
    <row r="27" spans="2:18" ht="14.25" customHeight="1" x14ac:dyDescent="0.3">
      <c r="P27" s="7">
        <v>1994</v>
      </c>
      <c r="Q27" s="7" t="s">
        <v>72</v>
      </c>
      <c r="R27" t="str">
        <f>IF('Hospitalisation Details'!I27="?","Unknown",'Hospitalisation Details'!I27)</f>
        <v>R1013</v>
      </c>
    </row>
    <row r="28" spans="2:18" ht="14.25" customHeight="1" x14ac:dyDescent="0.3">
      <c r="P28" s="7">
        <v>2000</v>
      </c>
      <c r="Q28" s="7" t="s">
        <v>203</v>
      </c>
      <c r="R28" t="str">
        <f>IF('Hospitalisation Details'!I28="?","Unknown",'Hospitalisation Details'!I28)</f>
        <v>R1013</v>
      </c>
    </row>
    <row r="29" spans="2:18" ht="14.25" customHeight="1" x14ac:dyDescent="0.3">
      <c r="P29" s="7">
        <v>1999</v>
      </c>
      <c r="Q29" s="7" t="s">
        <v>195</v>
      </c>
      <c r="R29" t="str">
        <f>IF('Hospitalisation Details'!I29="?","Unknown",'Hospitalisation Details'!I29)</f>
        <v>R1013</v>
      </c>
    </row>
    <row r="30" spans="2:18" ht="14.25" customHeight="1" x14ac:dyDescent="0.3">
      <c r="P30" s="7">
        <v>1995</v>
      </c>
      <c r="Q30" s="7" t="s">
        <v>203</v>
      </c>
      <c r="R30" t="str">
        <f>IF('Hospitalisation Details'!I30="?","Unknown",'Hospitalisation Details'!I30)</f>
        <v>R1013</v>
      </c>
    </row>
    <row r="31" spans="2:18" ht="14.25" customHeight="1" x14ac:dyDescent="0.3">
      <c r="P31" s="7">
        <v>1994</v>
      </c>
      <c r="Q31" s="7" t="s">
        <v>72</v>
      </c>
      <c r="R31" t="str">
        <f>IF('Hospitalisation Details'!I31="?","Unknown",'Hospitalisation Details'!I31)</f>
        <v>R1013</v>
      </c>
    </row>
    <row r="32" spans="2:18" ht="14.25" customHeight="1" x14ac:dyDescent="0.3">
      <c r="P32" s="7">
        <v>2002</v>
      </c>
      <c r="Q32" s="7" t="s">
        <v>59</v>
      </c>
      <c r="R32" t="str">
        <f>IF('Hospitalisation Details'!I32="?","Unknown",'Hospitalisation Details'!I32)</f>
        <v>R1013</v>
      </c>
    </row>
    <row r="33" spans="16:18" ht="14.25" customHeight="1" x14ac:dyDescent="0.3">
      <c r="P33" s="7">
        <v>2002</v>
      </c>
      <c r="Q33" s="7" t="s">
        <v>59</v>
      </c>
      <c r="R33" t="str">
        <f>IF('Hospitalisation Details'!I33="?","Unknown",'Hospitalisation Details'!I33)</f>
        <v>R1012</v>
      </c>
    </row>
    <row r="34" spans="16:18" ht="14.25" customHeight="1" x14ac:dyDescent="0.3">
      <c r="P34" s="7">
        <v>1995</v>
      </c>
      <c r="Q34" s="7" t="s">
        <v>83</v>
      </c>
      <c r="R34" t="str">
        <f>IF('Hospitalisation Details'!I34="?","Unknown",'Hospitalisation Details'!I34)</f>
        <v>R1013</v>
      </c>
    </row>
    <row r="35" spans="16:18" ht="14.25" customHeight="1" x14ac:dyDescent="0.3">
      <c r="P35" s="7">
        <v>1993</v>
      </c>
      <c r="Q35" s="7" t="s">
        <v>93</v>
      </c>
      <c r="R35" t="str">
        <f>IF('Hospitalisation Details'!I35="?","Unknown",'Hospitalisation Details'!I35)</f>
        <v>R1013</v>
      </c>
    </row>
    <row r="36" spans="16:18" ht="14.25" customHeight="1" x14ac:dyDescent="0.3">
      <c r="P36" s="7">
        <v>2004</v>
      </c>
      <c r="Q36" s="7" t="s">
        <v>195</v>
      </c>
      <c r="R36" t="str">
        <f>IF('Hospitalisation Details'!I36="?","Unknown",'Hospitalisation Details'!I36)</f>
        <v>R1013</v>
      </c>
    </row>
    <row r="37" spans="16:18" ht="14.25" customHeight="1" x14ac:dyDescent="0.3">
      <c r="P37" s="7">
        <v>1997</v>
      </c>
      <c r="Q37" s="7" t="s">
        <v>195</v>
      </c>
      <c r="R37" t="str">
        <f>IF('Hospitalisation Details'!I37="?","Unknown",'Hospitalisation Details'!I37)</f>
        <v>R1013</v>
      </c>
    </row>
    <row r="38" spans="16:18" ht="14.25" customHeight="1" x14ac:dyDescent="0.3">
      <c r="P38" s="7">
        <v>1998</v>
      </c>
      <c r="Q38" s="7" t="s">
        <v>168</v>
      </c>
      <c r="R38" t="str">
        <f>IF('Hospitalisation Details'!I38="?","Unknown",'Hospitalisation Details'!I38)</f>
        <v>R1013</v>
      </c>
    </row>
    <row r="39" spans="16:18" ht="14.25" customHeight="1" x14ac:dyDescent="0.3">
      <c r="P39" s="7">
        <v>2002</v>
      </c>
      <c r="Q39" s="7" t="s">
        <v>195</v>
      </c>
      <c r="R39" t="str">
        <f>IF('Hospitalisation Details'!I39="?","Unknown",'Hospitalisation Details'!I39)</f>
        <v>R1013</v>
      </c>
    </row>
    <row r="40" spans="16:18" ht="14.25" customHeight="1" x14ac:dyDescent="0.3">
      <c r="P40" s="7">
        <v>2004</v>
      </c>
      <c r="Q40" s="7" t="s">
        <v>72</v>
      </c>
      <c r="R40" t="str">
        <f>IF('Hospitalisation Details'!I40="?","Unknown",'Hospitalisation Details'!I40)</f>
        <v>R1013</v>
      </c>
    </row>
    <row r="41" spans="16:18" ht="14.25" customHeight="1" x14ac:dyDescent="0.3">
      <c r="P41" s="7">
        <v>2004</v>
      </c>
      <c r="Q41" s="7" t="s">
        <v>83</v>
      </c>
      <c r="R41" t="str">
        <f>IF('Hospitalisation Details'!I41="?","Unknown",'Hospitalisation Details'!I41)</f>
        <v>R1013</v>
      </c>
    </row>
    <row r="42" spans="16:18" ht="14.25" customHeight="1" x14ac:dyDescent="0.3">
      <c r="P42" s="7">
        <v>2002</v>
      </c>
      <c r="Q42" s="7" t="s">
        <v>59</v>
      </c>
      <c r="R42" t="str">
        <f>IF('Hospitalisation Details'!I42="?","Unknown",'Hospitalisation Details'!I42)</f>
        <v>R1013</v>
      </c>
    </row>
    <row r="43" spans="16:18" ht="14.25" customHeight="1" x14ac:dyDescent="0.3">
      <c r="P43" s="7">
        <v>2004</v>
      </c>
      <c r="Q43" s="7" t="s">
        <v>203</v>
      </c>
      <c r="R43" t="str">
        <f>IF('Hospitalisation Details'!I43="?","Unknown",'Hospitalisation Details'!I43)</f>
        <v>R1013</v>
      </c>
    </row>
    <row r="44" spans="16:18" ht="14.25" customHeight="1" x14ac:dyDescent="0.3">
      <c r="P44" s="7">
        <v>2004</v>
      </c>
      <c r="Q44" s="7" t="s">
        <v>83</v>
      </c>
      <c r="R44" t="str">
        <f>IF('Hospitalisation Details'!I44="?","Unknown",'Hospitalisation Details'!I44)</f>
        <v>R1013</v>
      </c>
    </row>
    <row r="45" spans="16:18" ht="14.25" customHeight="1" x14ac:dyDescent="0.3">
      <c r="P45" s="7">
        <v>2004</v>
      </c>
      <c r="Q45" s="7" t="s">
        <v>72</v>
      </c>
      <c r="R45" t="str">
        <f>IF('Hospitalisation Details'!I45="?","Unknown",'Hospitalisation Details'!I45)</f>
        <v>R1013</v>
      </c>
    </row>
    <row r="46" spans="16:18" ht="14.25" customHeight="1" x14ac:dyDescent="0.3">
      <c r="P46" s="7">
        <v>2002</v>
      </c>
      <c r="Q46" s="7" t="s">
        <v>195</v>
      </c>
      <c r="R46" t="str">
        <f>IF('Hospitalisation Details'!I46="?","Unknown",'Hospitalisation Details'!I46)</f>
        <v>R1013</v>
      </c>
    </row>
    <row r="47" spans="16:18" ht="14.25" customHeight="1" x14ac:dyDescent="0.3">
      <c r="P47" s="7">
        <v>2004</v>
      </c>
      <c r="Q47" s="7" t="s">
        <v>72</v>
      </c>
      <c r="R47" t="str">
        <f>IF('Hospitalisation Details'!I47="?","Unknown",'Hospitalisation Details'!I47)</f>
        <v>R1013</v>
      </c>
    </row>
    <row r="48" spans="16:18" ht="14.25" customHeight="1" x14ac:dyDescent="0.3">
      <c r="P48" s="7">
        <v>2004</v>
      </c>
      <c r="Q48" s="7" t="s">
        <v>203</v>
      </c>
      <c r="R48" t="str">
        <f>IF('Hospitalisation Details'!I48="?","Unknown",'Hospitalisation Details'!I48)</f>
        <v>R1013</v>
      </c>
    </row>
    <row r="49" spans="16:18" ht="14.25" customHeight="1" x14ac:dyDescent="0.3">
      <c r="P49" s="7">
        <v>2004</v>
      </c>
      <c r="Q49" s="7" t="s">
        <v>72</v>
      </c>
      <c r="R49" t="str">
        <f>IF('Hospitalisation Details'!I49="?","Unknown",'Hospitalisation Details'!I49)</f>
        <v>R1013</v>
      </c>
    </row>
    <row r="50" spans="16:18" ht="14.25" customHeight="1" x14ac:dyDescent="0.3">
      <c r="P50" s="7">
        <v>2001</v>
      </c>
      <c r="Q50" s="7" t="s">
        <v>203</v>
      </c>
      <c r="R50" t="str">
        <f>IF('Hospitalisation Details'!I50="?","Unknown",'Hospitalisation Details'!I50)</f>
        <v>R1013</v>
      </c>
    </row>
    <row r="51" spans="16:18" ht="14.25" customHeight="1" x14ac:dyDescent="0.3">
      <c r="P51" s="7">
        <v>2004</v>
      </c>
      <c r="Q51" s="7" t="s">
        <v>93</v>
      </c>
      <c r="R51" t="str">
        <f>IF('Hospitalisation Details'!I51="?","Unknown",'Hospitalisation Details'!I51)</f>
        <v>R1013</v>
      </c>
    </row>
    <row r="52" spans="16:18" ht="14.25" customHeight="1" x14ac:dyDescent="0.3">
      <c r="P52" s="7">
        <v>2002</v>
      </c>
      <c r="Q52" s="7" t="s">
        <v>203</v>
      </c>
      <c r="R52" t="str">
        <f>IF('Hospitalisation Details'!I52="?","Unknown",'Hospitalisation Details'!I52)</f>
        <v>R1011</v>
      </c>
    </row>
    <row r="53" spans="16:18" ht="14.25" customHeight="1" x14ac:dyDescent="0.3">
      <c r="P53" s="7">
        <v>2004</v>
      </c>
      <c r="Q53" s="7" t="s">
        <v>83</v>
      </c>
      <c r="R53" t="str">
        <f>IF('Hospitalisation Details'!I53="?","Unknown",'Hospitalisation Details'!I53)</f>
        <v>R1013</v>
      </c>
    </row>
    <row r="54" spans="16:18" ht="14.25" customHeight="1" x14ac:dyDescent="0.3">
      <c r="P54" s="7">
        <v>2003</v>
      </c>
      <c r="Q54" s="7" t="s">
        <v>83</v>
      </c>
      <c r="R54" t="str">
        <f>IF('Hospitalisation Details'!I54="?","Unknown",'Hospitalisation Details'!I54)</f>
        <v>R1012</v>
      </c>
    </row>
    <row r="55" spans="16:18" ht="14.25" customHeight="1" x14ac:dyDescent="0.3">
      <c r="P55" s="7">
        <v>2004</v>
      </c>
      <c r="Q55" s="7" t="s">
        <v>59</v>
      </c>
      <c r="R55" t="str">
        <f>IF('Hospitalisation Details'!I55="?","Unknown",'Hospitalisation Details'!I55)</f>
        <v>R1013</v>
      </c>
    </row>
    <row r="56" spans="16:18" ht="14.25" customHeight="1" x14ac:dyDescent="0.3">
      <c r="P56" s="7">
        <v>1994</v>
      </c>
      <c r="Q56" s="7" t="s">
        <v>59</v>
      </c>
      <c r="R56" t="str">
        <f>IF('Hospitalisation Details'!I56="?","Unknown",'Hospitalisation Details'!I56)</f>
        <v>R1013</v>
      </c>
    </row>
    <row r="57" spans="16:18" ht="14.25" customHeight="1" x14ac:dyDescent="0.3">
      <c r="P57" s="7">
        <v>2004</v>
      </c>
      <c r="Q57" s="7" t="s">
        <v>72</v>
      </c>
      <c r="R57" t="str">
        <f>IF('Hospitalisation Details'!I57="?","Unknown",'Hospitalisation Details'!I57)</f>
        <v>R1013</v>
      </c>
    </row>
    <row r="58" spans="16:18" ht="14.25" customHeight="1" x14ac:dyDescent="0.3">
      <c r="P58" s="7">
        <v>2002</v>
      </c>
      <c r="Q58" s="7" t="s">
        <v>83</v>
      </c>
      <c r="R58" t="str">
        <f>IF('Hospitalisation Details'!I58="?","Unknown",'Hospitalisation Details'!I58)</f>
        <v>R1012</v>
      </c>
    </row>
    <row r="59" spans="16:18" ht="14.25" customHeight="1" x14ac:dyDescent="0.3">
      <c r="P59" s="7">
        <v>2001</v>
      </c>
      <c r="Q59" s="7" t="s">
        <v>72</v>
      </c>
      <c r="R59" t="str">
        <f>IF('Hospitalisation Details'!I59="?","Unknown",'Hospitalisation Details'!I59)</f>
        <v>R1013</v>
      </c>
    </row>
    <row r="60" spans="16:18" ht="14.25" customHeight="1" x14ac:dyDescent="0.3">
      <c r="P60" s="7">
        <v>1996</v>
      </c>
      <c r="Q60" s="7" t="s">
        <v>195</v>
      </c>
      <c r="R60" t="str">
        <f>IF('Hospitalisation Details'!I60="?","Unknown",'Hospitalisation Details'!I60)</f>
        <v>R1013</v>
      </c>
    </row>
    <row r="61" spans="16:18" ht="14.25" customHeight="1" x14ac:dyDescent="0.3">
      <c r="P61" s="7">
        <v>1997</v>
      </c>
      <c r="Q61" s="7" t="s">
        <v>83</v>
      </c>
      <c r="R61" t="str">
        <f>IF('Hospitalisation Details'!I61="?","Unknown",'Hospitalisation Details'!I61)</f>
        <v>R1013</v>
      </c>
    </row>
    <row r="62" spans="16:18" ht="14.25" customHeight="1" x14ac:dyDescent="0.3">
      <c r="P62" s="7">
        <v>2002</v>
      </c>
      <c r="Q62" s="7" t="s">
        <v>195</v>
      </c>
      <c r="R62" t="str">
        <f>IF('Hospitalisation Details'!I62="?","Unknown",'Hospitalisation Details'!I62)</f>
        <v>R1013</v>
      </c>
    </row>
    <row r="63" spans="16:18" ht="14.25" customHeight="1" x14ac:dyDescent="0.3">
      <c r="P63" s="7">
        <v>1999</v>
      </c>
      <c r="Q63" s="7" t="s">
        <v>83</v>
      </c>
      <c r="R63" t="str">
        <f>IF('Hospitalisation Details'!I63="?","Unknown",'Hospitalisation Details'!I63)</f>
        <v>R1012</v>
      </c>
    </row>
    <row r="64" spans="16:18" ht="14.25" customHeight="1" x14ac:dyDescent="0.3">
      <c r="P64" s="7">
        <v>1992</v>
      </c>
      <c r="Q64" s="7" t="s">
        <v>203</v>
      </c>
      <c r="R64" t="str">
        <f>IF('Hospitalisation Details'!I64="?","Unknown",'Hospitalisation Details'!I64)</f>
        <v>R1013</v>
      </c>
    </row>
    <row r="65" spans="16:18" ht="14.25" customHeight="1" x14ac:dyDescent="0.3">
      <c r="P65" s="7">
        <v>2004</v>
      </c>
      <c r="Q65" s="7" t="s">
        <v>83</v>
      </c>
      <c r="R65" t="str">
        <f>IF('Hospitalisation Details'!I65="?","Unknown",'Hospitalisation Details'!I65)</f>
        <v>R1013</v>
      </c>
    </row>
    <row r="66" spans="16:18" ht="14.25" customHeight="1" x14ac:dyDescent="0.3">
      <c r="P66" s="7">
        <v>1996</v>
      </c>
      <c r="Q66" s="7" t="s">
        <v>72</v>
      </c>
      <c r="R66" t="str">
        <f>IF('Hospitalisation Details'!I66="?","Unknown",'Hospitalisation Details'!I66)</f>
        <v>R1012</v>
      </c>
    </row>
    <row r="67" spans="16:18" ht="14.25" customHeight="1" x14ac:dyDescent="0.3">
      <c r="P67" s="7">
        <v>2004</v>
      </c>
      <c r="Q67" s="7" t="s">
        <v>59</v>
      </c>
      <c r="R67" t="str">
        <f>IF('Hospitalisation Details'!I67="?","Unknown",'Hospitalisation Details'!I67)</f>
        <v>R1013</v>
      </c>
    </row>
    <row r="68" spans="16:18" ht="14.25" customHeight="1" x14ac:dyDescent="0.3">
      <c r="P68" s="7">
        <v>2004</v>
      </c>
      <c r="Q68" s="7" t="s">
        <v>203</v>
      </c>
      <c r="R68" t="str">
        <f>IF('Hospitalisation Details'!I68="?","Unknown",'Hospitalisation Details'!I68)</f>
        <v>R1012</v>
      </c>
    </row>
    <row r="69" spans="16:18" ht="14.25" customHeight="1" x14ac:dyDescent="0.3">
      <c r="P69" s="7">
        <v>1998</v>
      </c>
      <c r="Q69" s="7" t="s">
        <v>59</v>
      </c>
      <c r="R69" t="str">
        <f>IF('Hospitalisation Details'!I69="?","Unknown",'Hospitalisation Details'!I69)</f>
        <v>R1013</v>
      </c>
    </row>
    <row r="70" spans="16:18" ht="14.25" customHeight="1" x14ac:dyDescent="0.3">
      <c r="P70" s="7">
        <v>2002</v>
      </c>
      <c r="Q70" s="7" t="s">
        <v>168</v>
      </c>
      <c r="R70" t="str">
        <f>IF('Hospitalisation Details'!I70="?","Unknown",'Hospitalisation Details'!I70)</f>
        <v>R1013</v>
      </c>
    </row>
    <row r="71" spans="16:18" ht="14.25" customHeight="1" x14ac:dyDescent="0.3">
      <c r="P71" s="7">
        <v>1998</v>
      </c>
      <c r="Q71" s="7" t="s">
        <v>203</v>
      </c>
      <c r="R71" t="str">
        <f>IF('Hospitalisation Details'!I71="?","Unknown",'Hospitalisation Details'!I71)</f>
        <v>R1012</v>
      </c>
    </row>
    <row r="72" spans="16:18" ht="14.25" customHeight="1" x14ac:dyDescent="0.3">
      <c r="P72" s="7">
        <v>2002</v>
      </c>
      <c r="Q72" s="7" t="s">
        <v>59</v>
      </c>
      <c r="R72" t="str">
        <f>IF('Hospitalisation Details'!I72="?","Unknown",'Hospitalisation Details'!I72)</f>
        <v>R1013</v>
      </c>
    </row>
    <row r="73" spans="16:18" ht="14.25" customHeight="1" x14ac:dyDescent="0.3">
      <c r="P73" s="7">
        <v>2003</v>
      </c>
      <c r="Q73" s="7" t="s">
        <v>195</v>
      </c>
      <c r="R73" t="str">
        <f>IF('Hospitalisation Details'!I73="?","Unknown",'Hospitalisation Details'!I73)</f>
        <v>R1011</v>
      </c>
    </row>
    <row r="74" spans="16:18" ht="14.25" customHeight="1" x14ac:dyDescent="0.3">
      <c r="P74" s="7">
        <v>2003</v>
      </c>
      <c r="Q74" s="7" t="s">
        <v>93</v>
      </c>
      <c r="R74" t="str">
        <f>IF('Hospitalisation Details'!I74="?","Unknown",'Hospitalisation Details'!I74)</f>
        <v>R1011</v>
      </c>
    </row>
    <row r="75" spans="16:18" ht="14.25" customHeight="1" x14ac:dyDescent="0.3">
      <c r="P75" s="7">
        <v>2003</v>
      </c>
      <c r="Q75" s="7" t="s">
        <v>93</v>
      </c>
      <c r="R75" t="str">
        <f>IF('Hospitalisation Details'!I75="?","Unknown",'Hospitalisation Details'!I75)</f>
        <v>R1011</v>
      </c>
    </row>
    <row r="76" spans="16:18" ht="14.25" customHeight="1" x14ac:dyDescent="0.3">
      <c r="P76" s="7">
        <v>2003</v>
      </c>
      <c r="Q76" s="7" t="s">
        <v>93</v>
      </c>
      <c r="R76" t="str">
        <f>IF('Hospitalisation Details'!I76="?","Unknown",'Hospitalisation Details'!I76)</f>
        <v>R1011</v>
      </c>
    </row>
    <row r="77" spans="16:18" ht="14.25" customHeight="1" x14ac:dyDescent="0.3">
      <c r="P77" s="7">
        <v>1997</v>
      </c>
      <c r="Q77" s="7" t="s">
        <v>72</v>
      </c>
      <c r="R77" t="str">
        <f>IF('Hospitalisation Details'!I77="?","Unknown",'Hospitalisation Details'!I77)</f>
        <v>R1013</v>
      </c>
    </row>
    <row r="78" spans="16:18" ht="14.25" customHeight="1" x14ac:dyDescent="0.3">
      <c r="P78" s="7">
        <v>2003</v>
      </c>
      <c r="Q78" s="7" t="s">
        <v>168</v>
      </c>
      <c r="R78" t="str">
        <f>IF('Hospitalisation Details'!I78="?","Unknown",'Hospitalisation Details'!I78)</f>
        <v>R1011</v>
      </c>
    </row>
    <row r="79" spans="16:18" ht="14.25" customHeight="1" x14ac:dyDescent="0.3">
      <c r="P79" s="7">
        <v>2003</v>
      </c>
      <c r="Q79" s="7" t="s">
        <v>203</v>
      </c>
      <c r="R79" t="str">
        <f>IF('Hospitalisation Details'!I79="?","Unknown",'Hospitalisation Details'!I79)</f>
        <v>R1011</v>
      </c>
    </row>
    <row r="80" spans="16:18" ht="14.25" customHeight="1" x14ac:dyDescent="0.3">
      <c r="P80" s="7">
        <v>2003</v>
      </c>
      <c r="Q80" s="7" t="s">
        <v>203</v>
      </c>
      <c r="R80" t="str">
        <f>IF('Hospitalisation Details'!I80="?","Unknown",'Hospitalisation Details'!I80)</f>
        <v>R1011</v>
      </c>
    </row>
    <row r="81" spans="16:18" ht="14.25" customHeight="1" x14ac:dyDescent="0.3">
      <c r="P81" s="7">
        <v>2003</v>
      </c>
      <c r="Q81" s="7" t="s">
        <v>195</v>
      </c>
      <c r="R81" t="str">
        <f>IF('Hospitalisation Details'!I81="?","Unknown",'Hospitalisation Details'!I81)</f>
        <v>R1011</v>
      </c>
    </row>
    <row r="82" spans="16:18" ht="14.25" customHeight="1" x14ac:dyDescent="0.3">
      <c r="P82" s="7">
        <v>2003</v>
      </c>
      <c r="Q82" s="7" t="s">
        <v>72</v>
      </c>
      <c r="R82" t="str">
        <f>IF('Hospitalisation Details'!I82="?","Unknown",'Hospitalisation Details'!I82)</f>
        <v>R1011</v>
      </c>
    </row>
    <row r="83" spans="16:18" ht="14.25" customHeight="1" x14ac:dyDescent="0.3">
      <c r="P83" s="7">
        <v>2002</v>
      </c>
      <c r="Q83" s="7" t="s">
        <v>168</v>
      </c>
      <c r="R83" t="str">
        <f>IF('Hospitalisation Details'!I83="?","Unknown",'Hospitalisation Details'!I83)</f>
        <v>R1013</v>
      </c>
    </row>
    <row r="84" spans="16:18" ht="14.25" customHeight="1" x14ac:dyDescent="0.3">
      <c r="P84" s="7">
        <v>1997</v>
      </c>
      <c r="Q84" s="7" t="s">
        <v>203</v>
      </c>
      <c r="R84" t="str">
        <f>IF('Hospitalisation Details'!I84="?","Unknown",'Hospitalisation Details'!I84)</f>
        <v>R1012</v>
      </c>
    </row>
    <row r="85" spans="16:18" ht="14.25" customHeight="1" x14ac:dyDescent="0.3">
      <c r="P85" s="7">
        <v>2004</v>
      </c>
      <c r="Q85" s="7" t="s">
        <v>93</v>
      </c>
      <c r="R85" t="str">
        <f>IF('Hospitalisation Details'!I85="?","Unknown",'Hospitalisation Details'!I85)</f>
        <v>R1013</v>
      </c>
    </row>
    <row r="86" spans="16:18" ht="14.25" customHeight="1" x14ac:dyDescent="0.3">
      <c r="P86" s="7">
        <v>2004</v>
      </c>
      <c r="Q86" s="7" t="s">
        <v>59</v>
      </c>
      <c r="R86" t="str">
        <f>IF('Hospitalisation Details'!I86="?","Unknown",'Hospitalisation Details'!I86)</f>
        <v>R1013</v>
      </c>
    </row>
    <row r="87" spans="16:18" ht="14.25" customHeight="1" x14ac:dyDescent="0.3">
      <c r="P87" s="7">
        <v>2000</v>
      </c>
      <c r="Q87" s="7" t="s">
        <v>83</v>
      </c>
      <c r="R87" t="str">
        <f>IF('Hospitalisation Details'!I87="?","Unknown",'Hospitalisation Details'!I87)</f>
        <v>R1013</v>
      </c>
    </row>
    <row r="88" spans="16:18" ht="14.25" customHeight="1" x14ac:dyDescent="0.3">
      <c r="P88" s="7">
        <v>1998</v>
      </c>
      <c r="Q88" s="7" t="s">
        <v>83</v>
      </c>
      <c r="R88" t="str">
        <f>IF('Hospitalisation Details'!I88="?","Unknown",'Hospitalisation Details'!I88)</f>
        <v>R1013</v>
      </c>
    </row>
    <row r="89" spans="16:18" ht="14.25" customHeight="1" x14ac:dyDescent="0.3">
      <c r="P89" s="7">
        <v>2001</v>
      </c>
      <c r="Q89" s="7" t="s">
        <v>72</v>
      </c>
      <c r="R89" t="str">
        <f>IF('Hospitalisation Details'!I89="?","Unknown",'Hospitalisation Details'!I89)</f>
        <v>R1012</v>
      </c>
    </row>
    <row r="90" spans="16:18" ht="14.25" customHeight="1" x14ac:dyDescent="0.3">
      <c r="P90" s="7">
        <v>2002</v>
      </c>
      <c r="Q90" s="7" t="s">
        <v>168</v>
      </c>
      <c r="R90" t="str">
        <f>IF('Hospitalisation Details'!I90="?","Unknown",'Hospitalisation Details'!I90)</f>
        <v>R1012</v>
      </c>
    </row>
    <row r="91" spans="16:18" ht="14.25" customHeight="1" x14ac:dyDescent="0.3">
      <c r="P91" s="7">
        <v>1999</v>
      </c>
      <c r="Q91" s="7" t="s">
        <v>168</v>
      </c>
      <c r="R91" t="str">
        <f>IF('Hospitalisation Details'!I91="?","Unknown",'Hospitalisation Details'!I91)</f>
        <v>R1013</v>
      </c>
    </row>
    <row r="92" spans="16:18" ht="14.25" customHeight="1" x14ac:dyDescent="0.3">
      <c r="P92" s="7">
        <v>2002</v>
      </c>
      <c r="Q92" s="7" t="s">
        <v>203</v>
      </c>
      <c r="R92" t="str">
        <f>IF('Hospitalisation Details'!I92="?","Unknown",'Hospitalisation Details'!I92)</f>
        <v>R1013</v>
      </c>
    </row>
    <row r="93" spans="16:18" ht="14.25" customHeight="1" x14ac:dyDescent="0.3">
      <c r="P93" s="7">
        <v>1999</v>
      </c>
      <c r="Q93" s="7" t="s">
        <v>203</v>
      </c>
      <c r="R93" t="str">
        <f>IF('Hospitalisation Details'!I93="?","Unknown",'Hospitalisation Details'!I93)</f>
        <v>R1013</v>
      </c>
    </row>
    <row r="94" spans="16:18" ht="14.25" customHeight="1" x14ac:dyDescent="0.3">
      <c r="P94" s="7">
        <v>1998</v>
      </c>
      <c r="Q94" s="7" t="s">
        <v>59</v>
      </c>
      <c r="R94" t="str">
        <f>IF('Hospitalisation Details'!I94="?","Unknown",'Hospitalisation Details'!I94)</f>
        <v>R1013</v>
      </c>
    </row>
    <row r="95" spans="16:18" ht="14.25" customHeight="1" x14ac:dyDescent="0.3">
      <c r="P95" s="7">
        <v>1995</v>
      </c>
      <c r="Q95" s="7" t="s">
        <v>59</v>
      </c>
      <c r="R95" t="str">
        <f>IF('Hospitalisation Details'!I95="?","Unknown",'Hospitalisation Details'!I95)</f>
        <v>R1012</v>
      </c>
    </row>
    <row r="96" spans="16:18" ht="14.25" customHeight="1" x14ac:dyDescent="0.3">
      <c r="P96" s="7">
        <v>1997</v>
      </c>
      <c r="Q96" s="7" t="s">
        <v>72</v>
      </c>
      <c r="R96" t="str">
        <f>IF('Hospitalisation Details'!I96="?","Unknown",'Hospitalisation Details'!I96)</f>
        <v>R1012</v>
      </c>
    </row>
    <row r="97" spans="16:18" ht="14.25" customHeight="1" x14ac:dyDescent="0.3">
      <c r="P97" s="7">
        <v>1998</v>
      </c>
      <c r="Q97" s="7" t="s">
        <v>168</v>
      </c>
      <c r="R97" t="str">
        <f>IF('Hospitalisation Details'!I97="?","Unknown",'Hospitalisation Details'!I97)</f>
        <v>R1013</v>
      </c>
    </row>
    <row r="98" spans="16:18" ht="14.25" customHeight="1" x14ac:dyDescent="0.3">
      <c r="P98" s="7">
        <v>2002</v>
      </c>
      <c r="Q98" s="7" t="s">
        <v>195</v>
      </c>
      <c r="R98" t="str">
        <f>IF('Hospitalisation Details'!I98="?","Unknown",'Hospitalisation Details'!I98)</f>
        <v>R1013</v>
      </c>
    </row>
    <row r="99" spans="16:18" ht="14.25" customHeight="1" x14ac:dyDescent="0.3">
      <c r="P99" s="7">
        <v>1999</v>
      </c>
      <c r="Q99" s="7" t="s">
        <v>59</v>
      </c>
      <c r="R99" t="str">
        <f>IF('Hospitalisation Details'!I99="?","Unknown",'Hospitalisation Details'!I99)</f>
        <v>R1013</v>
      </c>
    </row>
    <row r="100" spans="16:18" ht="14.25" customHeight="1" x14ac:dyDescent="0.3">
      <c r="P100" s="7">
        <v>2002</v>
      </c>
      <c r="Q100" s="7" t="s">
        <v>72</v>
      </c>
      <c r="R100" t="str">
        <f>IF('Hospitalisation Details'!I100="?","Unknown",'Hospitalisation Details'!I100)</f>
        <v>R1013</v>
      </c>
    </row>
    <row r="101" spans="16:18" ht="14.25" customHeight="1" x14ac:dyDescent="0.3">
      <c r="P101" s="7">
        <v>2002</v>
      </c>
      <c r="Q101" s="7" t="s">
        <v>168</v>
      </c>
      <c r="R101" t="str">
        <f>IF('Hospitalisation Details'!I101="?","Unknown",'Hospitalisation Details'!I101)</f>
        <v>R1013</v>
      </c>
    </row>
    <row r="102" spans="16:18" ht="14.25" customHeight="1" x14ac:dyDescent="0.3">
      <c r="P102" s="7">
        <v>1998</v>
      </c>
      <c r="Q102" s="7" t="s">
        <v>93</v>
      </c>
      <c r="R102" t="str">
        <f>IF('Hospitalisation Details'!I102="?","Unknown",'Hospitalisation Details'!I102)</f>
        <v>R1013</v>
      </c>
    </row>
    <row r="103" spans="16:18" ht="14.25" customHeight="1" x14ac:dyDescent="0.3">
      <c r="P103" s="7">
        <v>1997</v>
      </c>
      <c r="Q103" s="7" t="s">
        <v>203</v>
      </c>
      <c r="R103" t="str">
        <f>IF('Hospitalisation Details'!I103="?","Unknown",'Hospitalisation Details'!I103)</f>
        <v>R1011</v>
      </c>
    </row>
    <row r="104" spans="16:18" ht="14.25" customHeight="1" x14ac:dyDescent="0.3">
      <c r="P104" s="7">
        <v>1996</v>
      </c>
      <c r="Q104" s="7" t="s">
        <v>83</v>
      </c>
      <c r="R104" t="str">
        <f>IF('Hospitalisation Details'!I104="?","Unknown",'Hospitalisation Details'!I104)</f>
        <v>R1013</v>
      </c>
    </row>
    <row r="105" spans="16:18" ht="14.25" customHeight="1" x14ac:dyDescent="0.3">
      <c r="P105" s="7">
        <v>2001</v>
      </c>
      <c r="Q105" s="7" t="s">
        <v>195</v>
      </c>
      <c r="R105" t="str">
        <f>IF('Hospitalisation Details'!I105="?","Unknown",'Hospitalisation Details'!I105)</f>
        <v>R1013</v>
      </c>
    </row>
    <row r="106" spans="16:18" ht="14.25" customHeight="1" x14ac:dyDescent="0.3">
      <c r="P106" s="7">
        <v>1997</v>
      </c>
      <c r="Q106" s="7" t="s">
        <v>168</v>
      </c>
      <c r="R106" t="str">
        <f>IF('Hospitalisation Details'!I106="?","Unknown",'Hospitalisation Details'!I106)</f>
        <v>R1013</v>
      </c>
    </row>
    <row r="107" spans="16:18" ht="14.25" customHeight="1" x14ac:dyDescent="0.3">
      <c r="P107" s="7">
        <v>2000</v>
      </c>
      <c r="Q107" s="7" t="s">
        <v>93</v>
      </c>
      <c r="R107" t="str">
        <f>IF('Hospitalisation Details'!I107="?","Unknown",'Hospitalisation Details'!I107)</f>
        <v>R1013</v>
      </c>
    </row>
    <row r="108" spans="16:18" ht="14.25" customHeight="1" x14ac:dyDescent="0.3">
      <c r="P108" s="7">
        <v>1997</v>
      </c>
      <c r="Q108" s="7" t="s">
        <v>83</v>
      </c>
      <c r="R108" t="str">
        <f>IF('Hospitalisation Details'!I108="?","Unknown",'Hospitalisation Details'!I108)</f>
        <v>R1013</v>
      </c>
    </row>
    <row r="109" spans="16:18" ht="14.25" customHeight="1" x14ac:dyDescent="0.3">
      <c r="P109" s="7">
        <v>2003</v>
      </c>
      <c r="Q109" s="7" t="s">
        <v>83</v>
      </c>
      <c r="R109" t="str">
        <f>IF('Hospitalisation Details'!I109="?","Unknown",'Hospitalisation Details'!I109)</f>
        <v>R1013</v>
      </c>
    </row>
    <row r="110" spans="16:18" ht="14.25" customHeight="1" x14ac:dyDescent="0.3">
      <c r="P110" s="7">
        <v>1998</v>
      </c>
      <c r="Q110" s="7" t="s">
        <v>168</v>
      </c>
      <c r="R110" t="str">
        <f>IF('Hospitalisation Details'!I110="?","Unknown",'Hospitalisation Details'!I110)</f>
        <v>R1013</v>
      </c>
    </row>
    <row r="111" spans="16:18" ht="14.25" customHeight="1" x14ac:dyDescent="0.3">
      <c r="P111" s="7">
        <v>1997</v>
      </c>
      <c r="Q111" s="7" t="s">
        <v>83</v>
      </c>
      <c r="R111" t="str">
        <f>IF('Hospitalisation Details'!I111="?","Unknown",'Hospitalisation Details'!I111)</f>
        <v>R1012</v>
      </c>
    </row>
    <row r="112" spans="16:18" ht="14.25" customHeight="1" x14ac:dyDescent="0.3">
      <c r="P112" s="7">
        <v>1995</v>
      </c>
      <c r="Q112" s="7" t="s">
        <v>203</v>
      </c>
      <c r="R112" t="str">
        <f>IF('Hospitalisation Details'!I112="?","Unknown",'Hospitalisation Details'!I112)</f>
        <v>R1013</v>
      </c>
    </row>
    <row r="113" spans="16:18" ht="14.25" customHeight="1" x14ac:dyDescent="0.3">
      <c r="P113" s="7">
        <v>1998</v>
      </c>
      <c r="Q113" s="7" t="s">
        <v>83</v>
      </c>
      <c r="R113" t="str">
        <f>IF('Hospitalisation Details'!I113="?","Unknown",'Hospitalisation Details'!I113)</f>
        <v>R1013</v>
      </c>
    </row>
    <row r="114" spans="16:18" ht="14.25" customHeight="1" x14ac:dyDescent="0.3">
      <c r="P114" s="7">
        <v>2001</v>
      </c>
      <c r="Q114" s="7" t="s">
        <v>195</v>
      </c>
      <c r="R114" t="str">
        <f>IF('Hospitalisation Details'!I114="?","Unknown",'Hospitalisation Details'!I114)</f>
        <v>R1013</v>
      </c>
    </row>
    <row r="115" spans="16:18" ht="14.25" customHeight="1" x14ac:dyDescent="0.3">
      <c r="P115" s="7">
        <v>2001</v>
      </c>
      <c r="Q115" s="7" t="s">
        <v>59</v>
      </c>
      <c r="R115" t="str">
        <f>IF('Hospitalisation Details'!I115="?","Unknown",'Hospitalisation Details'!I115)</f>
        <v>R1011</v>
      </c>
    </row>
    <row r="116" spans="16:18" ht="14.25" customHeight="1" x14ac:dyDescent="0.3">
      <c r="P116" s="7">
        <v>2001</v>
      </c>
      <c r="Q116" s="7" t="s">
        <v>83</v>
      </c>
      <c r="R116" t="str">
        <f>IF('Hospitalisation Details'!I116="?","Unknown",'Hospitalisation Details'!I116)</f>
        <v>R1013</v>
      </c>
    </row>
    <row r="117" spans="16:18" ht="14.25" customHeight="1" x14ac:dyDescent="0.3">
      <c r="P117" s="7">
        <v>2001</v>
      </c>
      <c r="Q117" s="7" t="s">
        <v>168</v>
      </c>
      <c r="R117" t="str">
        <f>IF('Hospitalisation Details'!I117="?","Unknown",'Hospitalisation Details'!I117)</f>
        <v>R1013</v>
      </c>
    </row>
    <row r="118" spans="16:18" ht="14.25" customHeight="1" x14ac:dyDescent="0.3">
      <c r="P118" s="7">
        <v>1992</v>
      </c>
      <c r="Q118" s="7" t="s">
        <v>93</v>
      </c>
      <c r="R118" t="str">
        <f>IF('Hospitalisation Details'!I118="?","Unknown",'Hospitalisation Details'!I118)</f>
        <v>R1013</v>
      </c>
    </row>
    <row r="119" spans="16:18" ht="14.25" customHeight="1" x14ac:dyDescent="0.3">
      <c r="P119" s="7">
        <v>2004</v>
      </c>
      <c r="Q119" s="7" t="s">
        <v>72</v>
      </c>
      <c r="R119" t="str">
        <f>IF('Hospitalisation Details'!I119="?","Unknown",'Hospitalisation Details'!I119)</f>
        <v>R1013</v>
      </c>
    </row>
    <row r="120" spans="16:18" ht="14.25" customHeight="1" x14ac:dyDescent="0.3">
      <c r="P120" s="7">
        <v>2004</v>
      </c>
      <c r="Q120" s="7" t="s">
        <v>59</v>
      </c>
      <c r="R120" t="str">
        <f>IF('Hospitalisation Details'!I120="?","Unknown",'Hospitalisation Details'!I120)</f>
        <v>R1013</v>
      </c>
    </row>
    <row r="121" spans="16:18" ht="14.25" customHeight="1" x14ac:dyDescent="0.3">
      <c r="P121" s="7">
        <v>1995</v>
      </c>
      <c r="Q121" s="7" t="s">
        <v>195</v>
      </c>
      <c r="R121" t="str">
        <f>IF('Hospitalisation Details'!I121="?","Unknown",'Hospitalisation Details'!I121)</f>
        <v>R1013</v>
      </c>
    </row>
    <row r="122" spans="16:18" ht="14.25" customHeight="1" x14ac:dyDescent="0.3">
      <c r="P122" s="7">
        <v>2003</v>
      </c>
      <c r="Q122" s="7" t="s">
        <v>93</v>
      </c>
      <c r="R122" t="str">
        <f>IF('Hospitalisation Details'!I122="?","Unknown",'Hospitalisation Details'!I122)</f>
        <v>R1012</v>
      </c>
    </row>
    <row r="123" spans="16:18" ht="14.25" customHeight="1" x14ac:dyDescent="0.3">
      <c r="P123" s="7">
        <v>2004</v>
      </c>
      <c r="Q123" s="7" t="s">
        <v>195</v>
      </c>
      <c r="R123" t="str">
        <f>IF('Hospitalisation Details'!I123="?","Unknown",'Hospitalisation Details'!I123)</f>
        <v>R1013</v>
      </c>
    </row>
    <row r="124" spans="16:18" ht="14.25" customHeight="1" x14ac:dyDescent="0.3">
      <c r="P124" s="7">
        <v>2004</v>
      </c>
      <c r="Q124" s="7" t="s">
        <v>59</v>
      </c>
      <c r="R124" t="str">
        <f>IF('Hospitalisation Details'!I124="?","Unknown",'Hospitalisation Details'!I124)</f>
        <v>R1013</v>
      </c>
    </row>
    <row r="125" spans="16:18" ht="14.25" customHeight="1" x14ac:dyDescent="0.3">
      <c r="P125" s="7">
        <v>2003</v>
      </c>
      <c r="Q125" s="7" t="s">
        <v>93</v>
      </c>
      <c r="R125" t="str">
        <f>IF('Hospitalisation Details'!I125="?","Unknown",'Hospitalisation Details'!I125)</f>
        <v>R1012</v>
      </c>
    </row>
    <row r="126" spans="16:18" ht="14.25" customHeight="1" x14ac:dyDescent="0.3">
      <c r="P126" s="7">
        <v>2003</v>
      </c>
      <c r="Q126" s="7" t="s">
        <v>168</v>
      </c>
      <c r="R126" t="str">
        <f>IF('Hospitalisation Details'!I126="?","Unknown",'Hospitalisation Details'!I126)</f>
        <v>R1012</v>
      </c>
    </row>
    <row r="127" spans="16:18" ht="14.25" customHeight="1" x14ac:dyDescent="0.3">
      <c r="P127" s="7">
        <v>2003</v>
      </c>
      <c r="Q127" s="7" t="s">
        <v>59</v>
      </c>
      <c r="R127" t="str">
        <f>IF('Hospitalisation Details'!I127="?","Unknown",'Hospitalisation Details'!I127)</f>
        <v>R1012</v>
      </c>
    </row>
    <row r="128" spans="16:18" ht="14.25" customHeight="1" x14ac:dyDescent="0.3">
      <c r="P128" s="7">
        <v>2004</v>
      </c>
      <c r="Q128" s="7" t="s">
        <v>203</v>
      </c>
      <c r="R128" t="str">
        <f>IF('Hospitalisation Details'!I128="?","Unknown",'Hospitalisation Details'!I128)</f>
        <v>R1013</v>
      </c>
    </row>
    <row r="129" spans="16:18" ht="14.25" customHeight="1" x14ac:dyDescent="0.3">
      <c r="P129" s="7">
        <v>2004</v>
      </c>
      <c r="Q129" s="7" t="s">
        <v>168</v>
      </c>
      <c r="R129" t="str">
        <f>IF('Hospitalisation Details'!I129="?","Unknown",'Hospitalisation Details'!I129)</f>
        <v>R1013</v>
      </c>
    </row>
    <row r="130" spans="16:18" ht="14.25" customHeight="1" x14ac:dyDescent="0.3">
      <c r="P130" s="7">
        <v>2004</v>
      </c>
      <c r="Q130" s="7" t="s">
        <v>59</v>
      </c>
      <c r="R130" t="str">
        <f>IF('Hospitalisation Details'!I130="?","Unknown",'Hospitalisation Details'!I130)</f>
        <v>R1013</v>
      </c>
    </row>
    <row r="131" spans="16:18" ht="14.25" customHeight="1" x14ac:dyDescent="0.3">
      <c r="P131" s="7">
        <v>2003</v>
      </c>
      <c r="Q131" s="7" t="s">
        <v>203</v>
      </c>
      <c r="R131" t="str">
        <f>IF('Hospitalisation Details'!I131="?","Unknown",'Hospitalisation Details'!I131)</f>
        <v>R1012</v>
      </c>
    </row>
    <row r="132" spans="16:18" ht="14.25" customHeight="1" x14ac:dyDescent="0.3">
      <c r="P132" s="7">
        <v>2003</v>
      </c>
      <c r="Q132" s="7" t="s">
        <v>93</v>
      </c>
      <c r="R132" t="str">
        <f>IF('Hospitalisation Details'!I132="?","Unknown",'Hospitalisation Details'!I132)</f>
        <v>R1012</v>
      </c>
    </row>
    <row r="133" spans="16:18" ht="14.25" customHeight="1" x14ac:dyDescent="0.3">
      <c r="P133" s="7">
        <v>2004</v>
      </c>
      <c r="Q133" s="7" t="s">
        <v>168</v>
      </c>
      <c r="R133" t="str">
        <f>IF('Hospitalisation Details'!I133="?","Unknown",'Hospitalisation Details'!I133)</f>
        <v>R1013</v>
      </c>
    </row>
    <row r="134" spans="16:18" ht="14.25" customHeight="1" x14ac:dyDescent="0.3">
      <c r="P134" s="7">
        <v>2004</v>
      </c>
      <c r="Q134" s="7" t="s">
        <v>195</v>
      </c>
      <c r="R134" t="str">
        <f>IF('Hospitalisation Details'!I134="?","Unknown",'Hospitalisation Details'!I134)</f>
        <v>R1013</v>
      </c>
    </row>
    <row r="135" spans="16:18" ht="14.25" customHeight="1" x14ac:dyDescent="0.3">
      <c r="P135" s="7">
        <v>2004</v>
      </c>
      <c r="Q135" s="7" t="s">
        <v>83</v>
      </c>
      <c r="R135" t="str">
        <f>IF('Hospitalisation Details'!I135="?","Unknown",'Hospitalisation Details'!I135)</f>
        <v>R1013</v>
      </c>
    </row>
    <row r="136" spans="16:18" ht="14.25" customHeight="1" x14ac:dyDescent="0.3">
      <c r="P136" s="7">
        <v>2003</v>
      </c>
      <c r="Q136" s="7" t="s">
        <v>168</v>
      </c>
      <c r="R136" t="str">
        <f>IF('Hospitalisation Details'!I136="?","Unknown",'Hospitalisation Details'!I136)</f>
        <v>R1012</v>
      </c>
    </row>
    <row r="137" spans="16:18" ht="14.25" customHeight="1" x14ac:dyDescent="0.3">
      <c r="P137" s="7">
        <v>2003</v>
      </c>
      <c r="Q137" s="7" t="s">
        <v>93</v>
      </c>
      <c r="R137" t="str">
        <f>IF('Hospitalisation Details'!I137="?","Unknown",'Hospitalisation Details'!I137)</f>
        <v>R1012</v>
      </c>
    </row>
    <row r="138" spans="16:18" ht="14.25" customHeight="1" x14ac:dyDescent="0.3">
      <c r="P138" s="7">
        <v>2003</v>
      </c>
      <c r="Q138" s="7" t="s">
        <v>195</v>
      </c>
      <c r="R138" t="str">
        <f>IF('Hospitalisation Details'!I138="?","Unknown",'Hospitalisation Details'!I138)</f>
        <v>R1012</v>
      </c>
    </row>
    <row r="139" spans="16:18" ht="14.25" customHeight="1" x14ac:dyDescent="0.3">
      <c r="P139" s="7">
        <v>2003</v>
      </c>
      <c r="Q139" s="7" t="s">
        <v>168</v>
      </c>
      <c r="R139" t="str">
        <f>IF('Hospitalisation Details'!I139="?","Unknown",'Hospitalisation Details'!I139)</f>
        <v>R1012</v>
      </c>
    </row>
    <row r="140" spans="16:18" ht="14.25" customHeight="1" x14ac:dyDescent="0.3">
      <c r="P140" s="7">
        <v>2000</v>
      </c>
      <c r="Q140" s="7" t="s">
        <v>203</v>
      </c>
      <c r="R140" t="str">
        <f>IF('Hospitalisation Details'!I140="?","Unknown",'Hospitalisation Details'!I140)</f>
        <v>R1013</v>
      </c>
    </row>
    <row r="141" spans="16:18" ht="14.25" customHeight="1" x14ac:dyDescent="0.3">
      <c r="P141" s="7">
        <v>2000</v>
      </c>
      <c r="Q141" s="7" t="s">
        <v>83</v>
      </c>
      <c r="R141" t="str">
        <f>IF('Hospitalisation Details'!I141="?","Unknown",'Hospitalisation Details'!I141)</f>
        <v>R1013</v>
      </c>
    </row>
    <row r="142" spans="16:18" ht="14.25" customHeight="1" x14ac:dyDescent="0.3">
      <c r="P142" s="7">
        <v>2000</v>
      </c>
      <c r="Q142" s="7" t="s">
        <v>203</v>
      </c>
      <c r="R142" t="str">
        <f>IF('Hospitalisation Details'!I142="?","Unknown",'Hospitalisation Details'!I142)</f>
        <v>R1011</v>
      </c>
    </row>
    <row r="143" spans="16:18" ht="14.25" customHeight="1" x14ac:dyDescent="0.3">
      <c r="P143" s="7">
        <v>2004</v>
      </c>
      <c r="Q143" s="7" t="s">
        <v>72</v>
      </c>
      <c r="R143" t="str">
        <f>IF('Hospitalisation Details'!I143="?","Unknown",'Hospitalisation Details'!I143)</f>
        <v>R1015</v>
      </c>
    </row>
    <row r="144" spans="16:18" ht="14.25" customHeight="1" x14ac:dyDescent="0.3">
      <c r="P144" s="7">
        <v>2004</v>
      </c>
      <c r="Q144" s="7" t="s">
        <v>168</v>
      </c>
      <c r="R144" t="str">
        <f>IF('Hospitalisation Details'!I144="?","Unknown",'Hospitalisation Details'!I144)</f>
        <v>R1019</v>
      </c>
    </row>
    <row r="145" spans="16:18" ht="14.25" customHeight="1" x14ac:dyDescent="0.3">
      <c r="P145" s="7">
        <v>2004</v>
      </c>
      <c r="Q145" s="7" t="s">
        <v>72</v>
      </c>
      <c r="R145" t="str">
        <f>IF('Hospitalisation Details'!I145="?","Unknown",'Hospitalisation Details'!I145)</f>
        <v>R1016</v>
      </c>
    </row>
    <row r="146" spans="16:18" ht="14.25" customHeight="1" x14ac:dyDescent="0.3">
      <c r="P146" s="7">
        <v>2004</v>
      </c>
      <c r="Q146" s="7" t="s">
        <v>168</v>
      </c>
      <c r="R146" t="str">
        <f>IF('Hospitalisation Details'!I146="?","Unknown",'Hospitalisation Details'!I146)</f>
        <v>R1018</v>
      </c>
    </row>
    <row r="147" spans="16:18" ht="14.25" customHeight="1" x14ac:dyDescent="0.3">
      <c r="P147" s="7">
        <v>2004</v>
      </c>
      <c r="Q147" s="7" t="s">
        <v>168</v>
      </c>
      <c r="R147" t="str">
        <f>IF('Hospitalisation Details'!I147="?","Unknown",'Hospitalisation Details'!I147)</f>
        <v>R1015</v>
      </c>
    </row>
    <row r="148" spans="16:18" ht="14.25" customHeight="1" x14ac:dyDescent="0.3">
      <c r="P148" s="7">
        <v>2004</v>
      </c>
      <c r="Q148" s="7" t="s">
        <v>203</v>
      </c>
      <c r="R148" t="str">
        <f>IF('Hospitalisation Details'!I148="?","Unknown",'Hospitalisation Details'!I148)</f>
        <v>R1016</v>
      </c>
    </row>
    <row r="149" spans="16:18" ht="14.25" customHeight="1" x14ac:dyDescent="0.3">
      <c r="P149" s="7">
        <v>2004</v>
      </c>
      <c r="Q149" s="7" t="s">
        <v>168</v>
      </c>
      <c r="R149" t="str">
        <f>IF('Hospitalisation Details'!I149="?","Unknown",'Hospitalisation Details'!I149)</f>
        <v>R1019</v>
      </c>
    </row>
    <row r="150" spans="16:18" ht="14.25" customHeight="1" x14ac:dyDescent="0.3">
      <c r="P150" s="7">
        <v>2004</v>
      </c>
      <c r="Q150" s="7" t="s">
        <v>93</v>
      </c>
      <c r="R150" t="str">
        <f>IF('Hospitalisation Details'!I150="?","Unknown",'Hospitalisation Details'!I150)</f>
        <v>R1013</v>
      </c>
    </row>
    <row r="151" spans="16:18" ht="14.25" customHeight="1" x14ac:dyDescent="0.3">
      <c r="P151" s="7">
        <v>2004</v>
      </c>
      <c r="Q151" s="7" t="s">
        <v>93</v>
      </c>
      <c r="R151" t="str">
        <f>IF('Hospitalisation Details'!I151="?","Unknown",'Hospitalisation Details'!I151)</f>
        <v>R1016</v>
      </c>
    </row>
    <row r="152" spans="16:18" ht="14.25" customHeight="1" x14ac:dyDescent="0.3">
      <c r="P152" s="7">
        <v>2004</v>
      </c>
      <c r="Q152" s="7" t="s">
        <v>83</v>
      </c>
      <c r="R152" t="str">
        <f>IF('Hospitalisation Details'!I152="?","Unknown",'Hospitalisation Details'!I152)</f>
        <v>R1013</v>
      </c>
    </row>
    <row r="153" spans="16:18" ht="14.25" customHeight="1" x14ac:dyDescent="0.3">
      <c r="P153" s="7">
        <v>2004</v>
      </c>
      <c r="Q153" s="7" t="s">
        <v>93</v>
      </c>
      <c r="R153" t="str">
        <f>IF('Hospitalisation Details'!I153="?","Unknown",'Hospitalisation Details'!I153)</f>
        <v>R1013</v>
      </c>
    </row>
    <row r="154" spans="16:18" ht="14.25" customHeight="1" x14ac:dyDescent="0.3">
      <c r="P154" s="7">
        <v>2004</v>
      </c>
      <c r="Q154" s="7" t="s">
        <v>203</v>
      </c>
      <c r="R154" t="str">
        <f>IF('Hospitalisation Details'!I154="?","Unknown",'Hospitalisation Details'!I154)</f>
        <v>R1013</v>
      </c>
    </row>
    <row r="155" spans="16:18" ht="14.25" customHeight="1" x14ac:dyDescent="0.3">
      <c r="P155" s="7">
        <v>2004</v>
      </c>
      <c r="Q155" s="7" t="s">
        <v>93</v>
      </c>
      <c r="R155" t="str">
        <f>IF('Hospitalisation Details'!I155="?","Unknown",'Hospitalisation Details'!I155)</f>
        <v>R1013</v>
      </c>
    </row>
    <row r="156" spans="16:18" ht="14.25" customHeight="1" x14ac:dyDescent="0.3">
      <c r="P156" s="7">
        <v>2003</v>
      </c>
      <c r="Q156" s="7" t="s">
        <v>72</v>
      </c>
      <c r="R156" t="str">
        <f>IF('Hospitalisation Details'!I156="?","Unknown",'Hospitalisation Details'!I156)</f>
        <v>R1011</v>
      </c>
    </row>
    <row r="157" spans="16:18" ht="14.25" customHeight="1" x14ac:dyDescent="0.3">
      <c r="P157" s="7">
        <v>2003</v>
      </c>
      <c r="Q157" s="7" t="s">
        <v>93</v>
      </c>
      <c r="R157" t="str">
        <f>IF('Hospitalisation Details'!I157="?","Unknown",'Hospitalisation Details'!I157)</f>
        <v>R1011</v>
      </c>
    </row>
    <row r="158" spans="16:18" ht="14.25" customHeight="1" x14ac:dyDescent="0.3">
      <c r="P158" s="7">
        <v>2003</v>
      </c>
      <c r="Q158" s="7" t="s">
        <v>72</v>
      </c>
      <c r="R158" t="str">
        <f>IF('Hospitalisation Details'!I158="?","Unknown",'Hospitalisation Details'!I158)</f>
        <v>R1011</v>
      </c>
    </row>
    <row r="159" spans="16:18" ht="14.25" customHeight="1" x14ac:dyDescent="0.3">
      <c r="P159" s="7">
        <v>2003</v>
      </c>
      <c r="Q159" s="7" t="s">
        <v>72</v>
      </c>
      <c r="R159" t="str">
        <f>IF('Hospitalisation Details'!I159="?","Unknown",'Hospitalisation Details'!I159)</f>
        <v>R1011</v>
      </c>
    </row>
    <row r="160" spans="16:18" ht="14.25" customHeight="1" x14ac:dyDescent="0.3">
      <c r="P160" s="7">
        <v>2003</v>
      </c>
      <c r="Q160" s="7" t="s">
        <v>59</v>
      </c>
      <c r="R160" t="str">
        <f>IF('Hospitalisation Details'!I160="?","Unknown",'Hospitalisation Details'!I160)</f>
        <v>R1011</v>
      </c>
    </row>
    <row r="161" spans="16:18" ht="14.25" customHeight="1" x14ac:dyDescent="0.3">
      <c r="P161" s="7">
        <v>2003</v>
      </c>
      <c r="Q161" s="7" t="s">
        <v>59</v>
      </c>
      <c r="R161" t="str">
        <f>IF('Hospitalisation Details'!I161="?","Unknown",'Hospitalisation Details'!I161)</f>
        <v>R1011</v>
      </c>
    </row>
    <row r="162" spans="16:18" ht="14.25" customHeight="1" x14ac:dyDescent="0.3">
      <c r="P162" s="7">
        <v>2003</v>
      </c>
      <c r="Q162" s="7" t="s">
        <v>93</v>
      </c>
      <c r="R162" t="str">
        <f>IF('Hospitalisation Details'!I162="?","Unknown",'Hospitalisation Details'!I162)</f>
        <v>R1011</v>
      </c>
    </row>
    <row r="163" spans="16:18" ht="14.25" customHeight="1" x14ac:dyDescent="0.3">
      <c r="P163" s="7">
        <v>1998</v>
      </c>
      <c r="Q163" s="7" t="s">
        <v>203</v>
      </c>
      <c r="R163" t="str">
        <f>IF('Hospitalisation Details'!I163="?","Unknown",'Hospitalisation Details'!I163)</f>
        <v>R1013</v>
      </c>
    </row>
    <row r="164" spans="16:18" ht="14.25" customHeight="1" x14ac:dyDescent="0.3">
      <c r="P164" s="7">
        <v>2003</v>
      </c>
      <c r="Q164" s="7" t="s">
        <v>72</v>
      </c>
      <c r="R164" t="str">
        <f>IF('Hospitalisation Details'!I164="?","Unknown",'Hospitalisation Details'!I164)</f>
        <v>R1011</v>
      </c>
    </row>
    <row r="165" spans="16:18" ht="14.25" customHeight="1" x14ac:dyDescent="0.3">
      <c r="P165" s="7">
        <v>2002</v>
      </c>
      <c r="Q165" s="7" t="s">
        <v>168</v>
      </c>
      <c r="R165" t="str">
        <f>IF('Hospitalisation Details'!I165="?","Unknown",'Hospitalisation Details'!I165)</f>
        <v>R1012</v>
      </c>
    </row>
    <row r="166" spans="16:18" ht="14.25" customHeight="1" x14ac:dyDescent="0.3">
      <c r="P166" s="7">
        <v>1999</v>
      </c>
      <c r="Q166" s="7" t="s">
        <v>93</v>
      </c>
      <c r="R166" t="str">
        <f>IF('Hospitalisation Details'!I166="?","Unknown",'Hospitalisation Details'!I166)</f>
        <v>R1013</v>
      </c>
    </row>
    <row r="167" spans="16:18" ht="14.25" customHeight="1" x14ac:dyDescent="0.3">
      <c r="P167" s="7">
        <v>2004</v>
      </c>
      <c r="Q167" s="7" t="s">
        <v>195</v>
      </c>
      <c r="R167" t="str">
        <f>IF('Hospitalisation Details'!I167="?","Unknown",'Hospitalisation Details'!I167)</f>
        <v>R1012</v>
      </c>
    </row>
    <row r="168" spans="16:18" ht="14.25" customHeight="1" x14ac:dyDescent="0.3">
      <c r="P168" s="7">
        <v>1999</v>
      </c>
      <c r="Q168" s="7" t="s">
        <v>72</v>
      </c>
      <c r="R168" t="str">
        <f>IF('Hospitalisation Details'!I168="?","Unknown",'Hospitalisation Details'!I168)</f>
        <v>R1013</v>
      </c>
    </row>
    <row r="169" spans="16:18" ht="14.25" customHeight="1" x14ac:dyDescent="0.3">
      <c r="P169" s="7">
        <v>1999</v>
      </c>
      <c r="Q169" s="7" t="s">
        <v>203</v>
      </c>
      <c r="R169" t="str">
        <f>IF('Hospitalisation Details'!I169="?","Unknown",'Hospitalisation Details'!I169)</f>
        <v>R1011</v>
      </c>
    </row>
    <row r="170" spans="16:18" ht="14.25" customHeight="1" x14ac:dyDescent="0.3">
      <c r="P170" s="7">
        <v>2003</v>
      </c>
      <c r="Q170" s="7" t="s">
        <v>195</v>
      </c>
      <c r="R170" t="str">
        <f>IF('Hospitalisation Details'!I170="?","Unknown",'Hospitalisation Details'!I170)</f>
        <v>R1011</v>
      </c>
    </row>
    <row r="171" spans="16:18" ht="14.25" customHeight="1" x14ac:dyDescent="0.3">
      <c r="P171" s="7">
        <v>2003</v>
      </c>
      <c r="Q171" s="7" t="s">
        <v>195</v>
      </c>
      <c r="R171" t="str">
        <f>IF('Hospitalisation Details'!I171="?","Unknown",'Hospitalisation Details'!I171)</f>
        <v>R1011</v>
      </c>
    </row>
    <row r="172" spans="16:18" ht="14.25" customHeight="1" x14ac:dyDescent="0.3">
      <c r="P172" s="7">
        <v>1999</v>
      </c>
      <c r="Q172" s="7" t="s">
        <v>168</v>
      </c>
      <c r="R172" t="str">
        <f>IF('Hospitalisation Details'!I172="?","Unknown",'Hospitalisation Details'!I172)</f>
        <v>R1013</v>
      </c>
    </row>
    <row r="173" spans="16:18" ht="14.25" customHeight="1" x14ac:dyDescent="0.3">
      <c r="P173" s="7">
        <v>2003</v>
      </c>
      <c r="Q173" s="7" t="s">
        <v>59</v>
      </c>
      <c r="R173" t="str">
        <f>IF('Hospitalisation Details'!I173="?","Unknown",'Hospitalisation Details'!I173)</f>
        <v>R1011</v>
      </c>
    </row>
    <row r="174" spans="16:18" ht="14.25" customHeight="1" x14ac:dyDescent="0.3">
      <c r="P174" s="7">
        <v>1994</v>
      </c>
      <c r="Q174" s="7" t="s">
        <v>168</v>
      </c>
      <c r="R174" t="str">
        <f>IF('Hospitalisation Details'!I174="?","Unknown",'Hospitalisation Details'!I174)</f>
        <v>R1012</v>
      </c>
    </row>
    <row r="175" spans="16:18" ht="14.25" customHeight="1" x14ac:dyDescent="0.3">
      <c r="P175" s="7">
        <v>2004</v>
      </c>
      <c r="Q175" s="7" t="s">
        <v>168</v>
      </c>
      <c r="R175" t="str">
        <f>IF('Hospitalisation Details'!I175="?","Unknown",'Hospitalisation Details'!I175)</f>
        <v>R1025</v>
      </c>
    </row>
    <row r="176" spans="16:18" ht="14.25" customHeight="1" x14ac:dyDescent="0.3">
      <c r="P176" s="7">
        <v>1996</v>
      </c>
      <c r="Q176" s="7" t="s">
        <v>59</v>
      </c>
      <c r="R176" t="str">
        <f>IF('Hospitalisation Details'!I176="?","Unknown",'Hospitalisation Details'!I176)</f>
        <v>R1012</v>
      </c>
    </row>
    <row r="177" spans="16:18" ht="14.25" customHeight="1" x14ac:dyDescent="0.3">
      <c r="P177" s="7">
        <v>2002</v>
      </c>
      <c r="Q177" s="7" t="s">
        <v>93</v>
      </c>
      <c r="R177" t="str">
        <f>IF('Hospitalisation Details'!I177="?","Unknown",'Hospitalisation Details'!I177)</f>
        <v>R1011</v>
      </c>
    </row>
    <row r="178" spans="16:18" ht="14.25" customHeight="1" x14ac:dyDescent="0.3">
      <c r="P178" s="7">
        <v>2002</v>
      </c>
      <c r="Q178" s="7" t="s">
        <v>203</v>
      </c>
      <c r="R178" t="str">
        <f>IF('Hospitalisation Details'!I178="?","Unknown",'Hospitalisation Details'!I178)</f>
        <v>R1013</v>
      </c>
    </row>
    <row r="179" spans="16:18" ht="14.25" customHeight="1" x14ac:dyDescent="0.3">
      <c r="P179" s="7">
        <v>2002</v>
      </c>
      <c r="Q179" s="7" t="s">
        <v>195</v>
      </c>
      <c r="R179" t="str">
        <f>IF('Hospitalisation Details'!I179="?","Unknown",'Hospitalisation Details'!I179)</f>
        <v>R1013</v>
      </c>
    </row>
    <row r="180" spans="16:18" ht="14.25" customHeight="1" x14ac:dyDescent="0.3">
      <c r="P180" s="7">
        <v>2002</v>
      </c>
      <c r="Q180" s="7" t="s">
        <v>195</v>
      </c>
      <c r="R180" t="str">
        <f>IF('Hospitalisation Details'!I180="?","Unknown",'Hospitalisation Details'!I180)</f>
        <v>R1011</v>
      </c>
    </row>
    <row r="181" spans="16:18" ht="14.25" customHeight="1" x14ac:dyDescent="0.3">
      <c r="P181" s="7">
        <v>2001</v>
      </c>
      <c r="Q181" s="7" t="s">
        <v>195</v>
      </c>
      <c r="R181" t="str">
        <f>IF('Hospitalisation Details'!I181="?","Unknown",'Hospitalisation Details'!I181)</f>
        <v>R1012</v>
      </c>
    </row>
    <row r="182" spans="16:18" ht="14.25" customHeight="1" x14ac:dyDescent="0.3">
      <c r="P182" s="7">
        <v>1994</v>
      </c>
      <c r="Q182" s="7" t="s">
        <v>203</v>
      </c>
      <c r="R182" t="str">
        <f>IF('Hospitalisation Details'!I182="?","Unknown",'Hospitalisation Details'!I182)</f>
        <v>R1013</v>
      </c>
    </row>
    <row r="183" spans="16:18" ht="14.25" customHeight="1" x14ac:dyDescent="0.3">
      <c r="P183" s="7">
        <v>2001</v>
      </c>
      <c r="Q183" s="7" t="s">
        <v>195</v>
      </c>
      <c r="R183" t="str">
        <f>IF('Hospitalisation Details'!I183="?","Unknown",'Hospitalisation Details'!I183)</f>
        <v>R1012</v>
      </c>
    </row>
    <row r="184" spans="16:18" ht="14.25" customHeight="1" x14ac:dyDescent="0.3">
      <c r="P184" s="7">
        <v>2001</v>
      </c>
      <c r="Q184" s="7" t="s">
        <v>168</v>
      </c>
      <c r="R184" t="str">
        <f>IF('Hospitalisation Details'!I184="?","Unknown",'Hospitalisation Details'!I184)</f>
        <v>R1012</v>
      </c>
    </row>
    <row r="185" spans="16:18" ht="14.25" customHeight="1" x14ac:dyDescent="0.3">
      <c r="P185" s="7">
        <v>2002</v>
      </c>
      <c r="Q185" s="7" t="s">
        <v>93</v>
      </c>
      <c r="R185" t="str">
        <f>IF('Hospitalisation Details'!I185="?","Unknown",'Hospitalisation Details'!I185)</f>
        <v>R1011</v>
      </c>
    </row>
    <row r="186" spans="16:18" ht="14.25" customHeight="1" x14ac:dyDescent="0.3">
      <c r="P186" s="7">
        <v>2002</v>
      </c>
      <c r="Q186" s="7" t="s">
        <v>59</v>
      </c>
      <c r="R186" t="str">
        <f>IF('Hospitalisation Details'!I186="?","Unknown",'Hospitalisation Details'!I186)</f>
        <v>R1016</v>
      </c>
    </row>
    <row r="187" spans="16:18" ht="14.25" customHeight="1" x14ac:dyDescent="0.3">
      <c r="P187" s="7">
        <v>1998</v>
      </c>
      <c r="Q187" s="7" t="s">
        <v>93</v>
      </c>
      <c r="R187" t="str">
        <f>IF('Hospitalisation Details'!I187="?","Unknown",'Hospitalisation Details'!I187)</f>
        <v>R1011</v>
      </c>
    </row>
    <row r="188" spans="16:18" ht="14.25" customHeight="1" x14ac:dyDescent="0.3">
      <c r="P188" s="7">
        <v>1998</v>
      </c>
      <c r="Q188" s="7" t="s">
        <v>203</v>
      </c>
      <c r="R188" t="str">
        <f>IF('Hospitalisation Details'!I188="?","Unknown",'Hospitalisation Details'!I188)</f>
        <v>R1011</v>
      </c>
    </row>
    <row r="189" spans="16:18" ht="14.25" customHeight="1" x14ac:dyDescent="0.3">
      <c r="P189" s="7">
        <v>1998</v>
      </c>
      <c r="Q189" s="7" t="s">
        <v>93</v>
      </c>
      <c r="R189" t="str">
        <f>IF('Hospitalisation Details'!I189="?","Unknown",'Hospitalisation Details'!I189)</f>
        <v>R1011</v>
      </c>
    </row>
    <row r="190" spans="16:18" ht="14.25" customHeight="1" x14ac:dyDescent="0.3">
      <c r="P190" s="7">
        <v>2002</v>
      </c>
      <c r="Q190" s="7" t="s">
        <v>59</v>
      </c>
      <c r="R190" t="str">
        <f>IF('Hospitalisation Details'!I190="?","Unknown",'Hospitalisation Details'!I190)</f>
        <v>R1011</v>
      </c>
    </row>
    <row r="191" spans="16:18" ht="14.25" customHeight="1" x14ac:dyDescent="0.3">
      <c r="P191" s="7">
        <v>1998</v>
      </c>
      <c r="Q191" s="7" t="s">
        <v>168</v>
      </c>
      <c r="R191" t="str">
        <f>IF('Hospitalisation Details'!I191="?","Unknown",'Hospitalisation Details'!I191)</f>
        <v>R1013</v>
      </c>
    </row>
    <row r="192" spans="16:18" ht="14.25" customHeight="1" x14ac:dyDescent="0.3">
      <c r="P192" s="7">
        <v>2002</v>
      </c>
      <c r="Q192" s="7" t="s">
        <v>93</v>
      </c>
      <c r="R192" t="str">
        <f>IF('Hospitalisation Details'!I192="?","Unknown",'Hospitalisation Details'!I192)</f>
        <v>R1016</v>
      </c>
    </row>
    <row r="193" spans="16:18" ht="14.25" customHeight="1" x14ac:dyDescent="0.3">
      <c r="P193" s="7">
        <v>1998</v>
      </c>
      <c r="Q193" s="7" t="s">
        <v>93</v>
      </c>
      <c r="R193" t="str">
        <f>IF('Hospitalisation Details'!I193="?","Unknown",'Hospitalisation Details'!I193)</f>
        <v>R1013</v>
      </c>
    </row>
    <row r="194" spans="16:18" ht="14.25" customHeight="1" x14ac:dyDescent="0.3">
      <c r="P194" s="7">
        <v>2001</v>
      </c>
      <c r="Q194" s="7" t="s">
        <v>195</v>
      </c>
      <c r="R194" t="str">
        <f>IF('Hospitalisation Details'!I194="?","Unknown",'Hospitalisation Details'!I194)</f>
        <v>R1011</v>
      </c>
    </row>
    <row r="195" spans="16:18" ht="14.25" customHeight="1" x14ac:dyDescent="0.3">
      <c r="P195" s="7">
        <v>2001</v>
      </c>
      <c r="Q195" s="7" t="s">
        <v>59</v>
      </c>
      <c r="R195" t="str">
        <f>IF('Hospitalisation Details'!I195="?","Unknown",'Hospitalisation Details'!I195)</f>
        <v>R1011</v>
      </c>
    </row>
    <row r="196" spans="16:18" ht="14.25" customHeight="1" x14ac:dyDescent="0.3">
      <c r="P196" s="7">
        <v>2001</v>
      </c>
      <c r="Q196" s="7" t="s">
        <v>93</v>
      </c>
      <c r="R196" t="str">
        <f>IF('Hospitalisation Details'!I196="?","Unknown",'Hospitalisation Details'!I196)</f>
        <v>R1013</v>
      </c>
    </row>
    <row r="197" spans="16:18" ht="14.25" customHeight="1" x14ac:dyDescent="0.3">
      <c r="P197" s="7">
        <v>2001</v>
      </c>
      <c r="Q197" s="7" t="s">
        <v>195</v>
      </c>
      <c r="R197" t="str">
        <f>IF('Hospitalisation Details'!I197="?","Unknown",'Hospitalisation Details'!I197)</f>
        <v>R1013</v>
      </c>
    </row>
    <row r="198" spans="16:18" ht="14.25" customHeight="1" x14ac:dyDescent="0.3">
      <c r="P198" s="7">
        <v>2000</v>
      </c>
      <c r="Q198" s="7" t="s">
        <v>93</v>
      </c>
      <c r="R198" t="str">
        <f>IF('Hospitalisation Details'!I198="?","Unknown",'Hospitalisation Details'!I198)</f>
        <v>R1012</v>
      </c>
    </row>
    <row r="199" spans="16:18" ht="14.25" customHeight="1" x14ac:dyDescent="0.3">
      <c r="P199" s="7">
        <v>2000</v>
      </c>
      <c r="Q199" s="7" t="s">
        <v>59</v>
      </c>
      <c r="R199" t="str">
        <f>IF('Hospitalisation Details'!I199="?","Unknown",'Hospitalisation Details'!I199)</f>
        <v>R1012</v>
      </c>
    </row>
    <row r="200" spans="16:18" ht="14.25" customHeight="1" x14ac:dyDescent="0.3">
      <c r="P200" s="7">
        <v>2004</v>
      </c>
      <c r="Q200" s="7" t="s">
        <v>83</v>
      </c>
      <c r="R200" t="str">
        <f>IF('Hospitalisation Details'!I200="?","Unknown",'Hospitalisation Details'!I200)</f>
        <v>R1025</v>
      </c>
    </row>
    <row r="201" spans="16:18" ht="14.25" customHeight="1" x14ac:dyDescent="0.3">
      <c r="P201" s="7">
        <v>2001</v>
      </c>
      <c r="Q201" s="7" t="s">
        <v>195</v>
      </c>
      <c r="R201" t="str">
        <f>IF('Hospitalisation Details'!I201="?","Unknown",'Hospitalisation Details'!I201)</f>
        <v>R1019</v>
      </c>
    </row>
    <row r="202" spans="16:18" ht="14.25" customHeight="1" x14ac:dyDescent="0.3">
      <c r="P202" s="7">
        <v>2001</v>
      </c>
      <c r="Q202" s="7" t="s">
        <v>83</v>
      </c>
      <c r="R202" t="str">
        <f>IF('Hospitalisation Details'!I202="?","Unknown",'Hospitalisation Details'!I202)</f>
        <v>R1011</v>
      </c>
    </row>
    <row r="203" spans="16:18" ht="14.25" customHeight="1" x14ac:dyDescent="0.3">
      <c r="P203" s="7">
        <v>2001</v>
      </c>
      <c r="Q203" s="7" t="s">
        <v>72</v>
      </c>
      <c r="R203" t="str">
        <f>IF('Hospitalisation Details'!I203="?","Unknown",'Hospitalisation Details'!I203)</f>
        <v>R1016</v>
      </c>
    </row>
    <row r="204" spans="16:18" ht="14.25" customHeight="1" x14ac:dyDescent="0.3">
      <c r="P204" s="7">
        <v>1989</v>
      </c>
      <c r="Q204" s="7" t="s">
        <v>59</v>
      </c>
      <c r="R204" t="str">
        <f>IF('Hospitalisation Details'!I204="?","Unknown",'Hospitalisation Details'!I204)</f>
        <v>R1013</v>
      </c>
    </row>
    <row r="205" spans="16:18" ht="14.25" customHeight="1" x14ac:dyDescent="0.3">
      <c r="P205" s="7">
        <v>2003</v>
      </c>
      <c r="Q205" s="7" t="s">
        <v>93</v>
      </c>
      <c r="R205" t="str">
        <f>IF('Hospitalisation Details'!I205="?","Unknown",'Hospitalisation Details'!I205)</f>
        <v>R1012</v>
      </c>
    </row>
    <row r="206" spans="16:18" ht="14.25" customHeight="1" x14ac:dyDescent="0.3">
      <c r="P206" s="7">
        <v>2004</v>
      </c>
      <c r="Q206" s="7" t="s">
        <v>72</v>
      </c>
      <c r="R206" t="str">
        <f>IF('Hospitalisation Details'!I206="?","Unknown",'Hospitalisation Details'!I206)</f>
        <v>R1012</v>
      </c>
    </row>
    <row r="207" spans="16:18" ht="14.25" customHeight="1" x14ac:dyDescent="0.3">
      <c r="P207" s="7">
        <v>2003</v>
      </c>
      <c r="Q207" s="7" t="s">
        <v>195</v>
      </c>
      <c r="R207" t="str">
        <f>IF('Hospitalisation Details'!I207="?","Unknown",'Hospitalisation Details'!I207)</f>
        <v>R1012</v>
      </c>
    </row>
    <row r="208" spans="16:18" ht="14.25" customHeight="1" x14ac:dyDescent="0.3">
      <c r="P208" s="7">
        <v>2003</v>
      </c>
      <c r="Q208" s="7" t="s">
        <v>168</v>
      </c>
      <c r="R208" t="str">
        <f>IF('Hospitalisation Details'!I208="?","Unknown",'Hospitalisation Details'!I208)</f>
        <v>R1012</v>
      </c>
    </row>
    <row r="209" spans="16:18" ht="14.25" customHeight="1" x14ac:dyDescent="0.3">
      <c r="P209" s="7">
        <v>2003</v>
      </c>
      <c r="Q209" s="7" t="s">
        <v>93</v>
      </c>
      <c r="R209" t="str">
        <f>IF('Hospitalisation Details'!I209="?","Unknown",'Hospitalisation Details'!I209)</f>
        <v>R1012</v>
      </c>
    </row>
    <row r="210" spans="16:18" ht="14.25" customHeight="1" x14ac:dyDescent="0.3">
      <c r="P210" s="7">
        <v>2003</v>
      </c>
      <c r="Q210" s="7" t="s">
        <v>93</v>
      </c>
      <c r="R210" t="str">
        <f>IF('Hospitalisation Details'!I210="?","Unknown",'Hospitalisation Details'!I210)</f>
        <v>R1012</v>
      </c>
    </row>
    <row r="211" spans="16:18" ht="14.25" customHeight="1" x14ac:dyDescent="0.3">
      <c r="P211" s="7">
        <v>1997</v>
      </c>
      <c r="Q211" s="7" t="s">
        <v>93</v>
      </c>
      <c r="R211" t="str">
        <f>IF('Hospitalisation Details'!I211="?","Unknown",'Hospitalisation Details'!I211)</f>
        <v>R1013</v>
      </c>
    </row>
    <row r="212" spans="16:18" ht="14.25" customHeight="1" x14ac:dyDescent="0.3">
      <c r="P212" s="7">
        <v>2003</v>
      </c>
      <c r="Q212" s="7" t="s">
        <v>195</v>
      </c>
      <c r="R212" t="str">
        <f>IF('Hospitalisation Details'!I212="?","Unknown",'Hospitalisation Details'!I212)</f>
        <v>R1012</v>
      </c>
    </row>
    <row r="213" spans="16:18" ht="14.25" customHeight="1" x14ac:dyDescent="0.3">
      <c r="P213" s="7">
        <v>2004</v>
      </c>
      <c r="Q213" s="7" t="s">
        <v>203</v>
      </c>
      <c r="R213" t="str">
        <f>IF('Hospitalisation Details'!I213="?","Unknown",'Hospitalisation Details'!I213)</f>
        <v>R1011</v>
      </c>
    </row>
    <row r="214" spans="16:18" ht="14.25" customHeight="1" x14ac:dyDescent="0.3">
      <c r="P214" s="7">
        <v>2000</v>
      </c>
      <c r="Q214" s="7" t="s">
        <v>168</v>
      </c>
      <c r="R214" t="str">
        <f>IF('Hospitalisation Details'!I214="?","Unknown",'Hospitalisation Details'!I214)</f>
        <v>R1011</v>
      </c>
    </row>
    <row r="215" spans="16:18" ht="14.25" customHeight="1" x14ac:dyDescent="0.3">
      <c r="P215" s="7">
        <v>2000</v>
      </c>
      <c r="Q215" s="7" t="s">
        <v>203</v>
      </c>
      <c r="R215" t="str">
        <f>IF('Hospitalisation Details'!I215="?","Unknown",'Hospitalisation Details'!I215)</f>
        <v>R1011</v>
      </c>
    </row>
    <row r="216" spans="16:18" ht="14.25" customHeight="1" x14ac:dyDescent="0.3">
      <c r="P216" s="7">
        <v>2000</v>
      </c>
      <c r="Q216" s="7" t="s">
        <v>72</v>
      </c>
      <c r="R216" t="str">
        <f>IF('Hospitalisation Details'!I216="?","Unknown",'Hospitalisation Details'!I216)</f>
        <v>R1013</v>
      </c>
    </row>
    <row r="217" spans="16:18" ht="14.25" customHeight="1" x14ac:dyDescent="0.3">
      <c r="P217" s="7">
        <v>2000</v>
      </c>
      <c r="Q217" s="7" t="s">
        <v>168</v>
      </c>
      <c r="R217" t="str">
        <f>IF('Hospitalisation Details'!I217="?","Unknown",'Hospitalisation Details'!I217)</f>
        <v>R1013</v>
      </c>
    </row>
    <row r="218" spans="16:18" ht="14.25" customHeight="1" x14ac:dyDescent="0.3">
      <c r="P218" s="7">
        <v>2000</v>
      </c>
      <c r="Q218" s="7" t="s">
        <v>195</v>
      </c>
      <c r="R218" t="str">
        <f>IF('Hospitalisation Details'!I218="?","Unknown",'Hospitalisation Details'!I218)</f>
        <v>R1011</v>
      </c>
    </row>
    <row r="219" spans="16:18" ht="14.25" customHeight="1" x14ac:dyDescent="0.3">
      <c r="P219" s="7">
        <v>1994</v>
      </c>
      <c r="Q219" s="7" t="s">
        <v>93</v>
      </c>
      <c r="R219" t="str">
        <f>IF('Hospitalisation Details'!I219="?","Unknown",'Hospitalisation Details'!I219)</f>
        <v>R1013</v>
      </c>
    </row>
    <row r="220" spans="16:18" ht="14.25" customHeight="1" x14ac:dyDescent="0.3">
      <c r="P220" s="7">
        <v>1991</v>
      </c>
      <c r="Q220" s="7" t="s">
        <v>168</v>
      </c>
      <c r="R220" t="str">
        <f>IF('Hospitalisation Details'!I220="?","Unknown",'Hospitalisation Details'!I220)</f>
        <v>R1012</v>
      </c>
    </row>
    <row r="221" spans="16:18" ht="14.25" customHeight="1" x14ac:dyDescent="0.3">
      <c r="P221" s="7">
        <v>2004</v>
      </c>
      <c r="Q221" s="7" t="s">
        <v>168</v>
      </c>
      <c r="R221" t="str">
        <f>IF('Hospitalisation Details'!I221="?","Unknown",'Hospitalisation Details'!I221)</f>
        <v>R1024</v>
      </c>
    </row>
    <row r="222" spans="16:18" ht="14.25" customHeight="1" x14ac:dyDescent="0.3">
      <c r="P222" s="7">
        <v>2004</v>
      </c>
      <c r="Q222" s="7" t="s">
        <v>93</v>
      </c>
      <c r="R222" t="str">
        <f>IF('Hospitalisation Details'!I222="?","Unknown",'Hospitalisation Details'!I222)</f>
        <v>R1023</v>
      </c>
    </row>
    <row r="223" spans="16:18" ht="14.25" customHeight="1" x14ac:dyDescent="0.3">
      <c r="P223" s="7">
        <v>2004</v>
      </c>
      <c r="Q223" s="7" t="s">
        <v>93</v>
      </c>
      <c r="R223" t="str">
        <f>IF('Hospitalisation Details'!I223="?","Unknown",'Hospitalisation Details'!I223)</f>
        <v>R1024</v>
      </c>
    </row>
    <row r="224" spans="16:18" ht="14.25" customHeight="1" x14ac:dyDescent="0.3">
      <c r="P224" s="7">
        <v>2004</v>
      </c>
      <c r="Q224" s="7" t="s">
        <v>59</v>
      </c>
      <c r="R224" t="str">
        <f>IF('Hospitalisation Details'!I224="?","Unknown",'Hospitalisation Details'!I224)</f>
        <v>R1013</v>
      </c>
    </row>
    <row r="225" spans="16:18" ht="14.25" customHeight="1" x14ac:dyDescent="0.3">
      <c r="P225" s="7">
        <v>2004</v>
      </c>
      <c r="Q225" s="7" t="s">
        <v>195</v>
      </c>
      <c r="R225" t="str">
        <f>IF('Hospitalisation Details'!I225="?","Unknown",'Hospitalisation Details'!I225)</f>
        <v>R1024</v>
      </c>
    </row>
    <row r="226" spans="16:18" ht="14.25" customHeight="1" x14ac:dyDescent="0.3">
      <c r="P226" s="7">
        <v>2004</v>
      </c>
      <c r="Q226" s="7" t="s">
        <v>203</v>
      </c>
      <c r="R226" t="str">
        <f>IF('Hospitalisation Details'!I226="?","Unknown",'Hospitalisation Details'!I226)</f>
        <v>R1024</v>
      </c>
    </row>
    <row r="227" spans="16:18" ht="14.25" customHeight="1" x14ac:dyDescent="0.3">
      <c r="P227" s="7">
        <v>2004</v>
      </c>
      <c r="Q227" s="7" t="s">
        <v>72</v>
      </c>
      <c r="R227" t="str">
        <f>IF('Hospitalisation Details'!I227="?","Unknown",'Hospitalisation Details'!I227)</f>
        <v>R1024</v>
      </c>
    </row>
    <row r="228" spans="16:18" ht="14.25" customHeight="1" x14ac:dyDescent="0.3">
      <c r="P228" s="7">
        <v>2004</v>
      </c>
      <c r="Q228" s="7" t="s">
        <v>195</v>
      </c>
      <c r="R228" t="str">
        <f>IF('Hospitalisation Details'!I228="?","Unknown",'Hospitalisation Details'!I228)</f>
        <v>R1024</v>
      </c>
    </row>
    <row r="229" spans="16:18" ht="14.25" customHeight="1" x14ac:dyDescent="0.3">
      <c r="P229" s="7">
        <v>2004</v>
      </c>
      <c r="Q229" s="7" t="s">
        <v>59</v>
      </c>
      <c r="R229" t="str">
        <f>IF('Hospitalisation Details'!I229="?","Unknown",'Hospitalisation Details'!I229)</f>
        <v>R1024</v>
      </c>
    </row>
    <row r="230" spans="16:18" ht="14.25" customHeight="1" x14ac:dyDescent="0.3">
      <c r="P230" s="7">
        <v>1994</v>
      </c>
      <c r="Q230" s="7" t="s">
        <v>72</v>
      </c>
      <c r="R230" t="str">
        <f>IF('Hospitalisation Details'!I230="?","Unknown",'Hospitalisation Details'!I230)</f>
        <v>R1013</v>
      </c>
    </row>
    <row r="231" spans="16:18" ht="14.25" customHeight="1" x14ac:dyDescent="0.3">
      <c r="P231" s="7">
        <v>2004</v>
      </c>
      <c r="Q231" s="7" t="s">
        <v>83</v>
      </c>
      <c r="R231" t="str">
        <f>IF('Hospitalisation Details'!I231="?","Unknown",'Hospitalisation Details'!I231)</f>
        <v>R1024</v>
      </c>
    </row>
    <row r="232" spans="16:18" ht="14.25" customHeight="1" x14ac:dyDescent="0.3">
      <c r="P232" s="7">
        <v>2004</v>
      </c>
      <c r="Q232" s="7" t="s">
        <v>93</v>
      </c>
      <c r="R232" t="str">
        <f>IF('Hospitalisation Details'!I232="?","Unknown",'Hospitalisation Details'!I232)</f>
        <v>R1024</v>
      </c>
    </row>
    <row r="233" spans="16:18" ht="14.25" customHeight="1" x14ac:dyDescent="0.3">
      <c r="P233" s="7">
        <v>2004</v>
      </c>
      <c r="Q233" s="7" t="s">
        <v>168</v>
      </c>
      <c r="R233" t="str">
        <f>IF('Hospitalisation Details'!I233="?","Unknown",'Hospitalisation Details'!I233)</f>
        <v>R1013</v>
      </c>
    </row>
    <row r="234" spans="16:18" ht="14.25" customHeight="1" x14ac:dyDescent="0.3">
      <c r="P234" s="7">
        <v>2003</v>
      </c>
      <c r="Q234" s="7" t="s">
        <v>168</v>
      </c>
      <c r="R234" t="str">
        <f>IF('Hospitalisation Details'!I234="?","Unknown",'Hospitalisation Details'!I234)</f>
        <v>R1012</v>
      </c>
    </row>
    <row r="235" spans="16:18" ht="14.25" customHeight="1" x14ac:dyDescent="0.3">
      <c r="P235" s="7">
        <v>2000</v>
      </c>
      <c r="Q235" s="7" t="s">
        <v>83</v>
      </c>
      <c r="R235" t="str">
        <f>IF('Hospitalisation Details'!I235="?","Unknown",'Hospitalisation Details'!I235)</f>
        <v>R1018</v>
      </c>
    </row>
    <row r="236" spans="16:18" ht="14.25" customHeight="1" x14ac:dyDescent="0.3">
      <c r="P236" s="7">
        <v>2000</v>
      </c>
      <c r="Q236" s="7" t="s">
        <v>168</v>
      </c>
      <c r="R236" t="str">
        <f>IF('Hospitalisation Details'!I236="?","Unknown",'Hospitalisation Details'!I236)</f>
        <v>R1016</v>
      </c>
    </row>
    <row r="237" spans="16:18" ht="14.25" customHeight="1" x14ac:dyDescent="0.3">
      <c r="P237" s="7">
        <v>2002</v>
      </c>
      <c r="Q237" s="7" t="s">
        <v>59</v>
      </c>
      <c r="R237" t="str">
        <f>IF('Hospitalisation Details'!I237="?","Unknown",'Hospitalisation Details'!I237)</f>
        <v>R1012</v>
      </c>
    </row>
    <row r="238" spans="16:18" ht="14.25" customHeight="1" x14ac:dyDescent="0.3">
      <c r="P238" s="7">
        <v>2002</v>
      </c>
      <c r="Q238" s="7" t="s">
        <v>72</v>
      </c>
      <c r="R238" t="str">
        <f>IF('Hospitalisation Details'!I238="?","Unknown",'Hospitalisation Details'!I238)</f>
        <v>R1012</v>
      </c>
    </row>
    <row r="239" spans="16:18" ht="14.25" customHeight="1" x14ac:dyDescent="0.3">
      <c r="P239" s="7">
        <v>1991</v>
      </c>
      <c r="Q239" s="7" t="s">
        <v>83</v>
      </c>
      <c r="R239" t="str">
        <f>IF('Hospitalisation Details'!I239="?","Unknown",'Hospitalisation Details'!I239)</f>
        <v>R1013</v>
      </c>
    </row>
    <row r="240" spans="16:18" ht="14.25" customHeight="1" x14ac:dyDescent="0.3">
      <c r="P240" s="7">
        <v>1989</v>
      </c>
      <c r="Q240" s="7" t="s">
        <v>203</v>
      </c>
      <c r="R240" t="str">
        <f>IF('Hospitalisation Details'!I240="?","Unknown",'Hospitalisation Details'!I240)</f>
        <v>R1013</v>
      </c>
    </row>
    <row r="241" spans="16:18" ht="14.25" customHeight="1" x14ac:dyDescent="0.3">
      <c r="P241" s="7">
        <v>1996</v>
      </c>
      <c r="Q241" s="7" t="s">
        <v>72</v>
      </c>
      <c r="R241" t="str">
        <f>IF('Hospitalisation Details'!I241="?","Unknown",'Hospitalisation Details'!I241)</f>
        <v>R1011</v>
      </c>
    </row>
    <row r="242" spans="16:18" ht="14.25" customHeight="1" x14ac:dyDescent="0.3">
      <c r="P242" s="7">
        <v>2004</v>
      </c>
      <c r="Q242" s="7" t="s">
        <v>93</v>
      </c>
      <c r="R242" t="str">
        <f>IF('Hospitalisation Details'!I242="?","Unknown",'Hospitalisation Details'!I242)</f>
        <v>R1013</v>
      </c>
    </row>
    <row r="243" spans="16:18" ht="14.25" customHeight="1" x14ac:dyDescent="0.3">
      <c r="P243" s="7">
        <v>1996</v>
      </c>
      <c r="Q243" s="7" t="s">
        <v>168</v>
      </c>
      <c r="R243" t="str">
        <f>IF('Hospitalisation Details'!I243="?","Unknown",'Hospitalisation Details'!I243)</f>
        <v>R1013</v>
      </c>
    </row>
    <row r="244" spans="16:18" ht="14.25" customHeight="1" x14ac:dyDescent="0.3">
      <c r="P244" s="7">
        <v>2003</v>
      </c>
      <c r="Q244" s="7" t="s">
        <v>72</v>
      </c>
      <c r="R244" t="str">
        <f>IF('Hospitalisation Details'!I244="?","Unknown",'Hospitalisation Details'!I244)</f>
        <v>R1011</v>
      </c>
    </row>
    <row r="245" spans="16:18" ht="14.25" customHeight="1" x14ac:dyDescent="0.3">
      <c r="P245" s="7">
        <v>1998</v>
      </c>
      <c r="Q245" s="7" t="s">
        <v>203</v>
      </c>
      <c r="R245" t="str">
        <f>IF('Hospitalisation Details'!I245="?","Unknown",'Hospitalisation Details'!I245)</f>
        <v>R1012</v>
      </c>
    </row>
    <row r="246" spans="16:18" ht="14.25" customHeight="1" x14ac:dyDescent="0.3">
      <c r="P246" s="7">
        <v>2002</v>
      </c>
      <c r="Q246" s="7" t="s">
        <v>72</v>
      </c>
      <c r="R246" t="str">
        <f>IF('Hospitalisation Details'!I246="?","Unknown",'Hospitalisation Details'!I246)</f>
        <v>R1012</v>
      </c>
    </row>
    <row r="247" spans="16:18" ht="14.25" customHeight="1" x14ac:dyDescent="0.3">
      <c r="P247" s="7">
        <v>1988</v>
      </c>
      <c r="Q247" s="7" t="s">
        <v>168</v>
      </c>
      <c r="R247" t="str">
        <f>IF('Hospitalisation Details'!I247="?","Unknown",'Hospitalisation Details'!I247)</f>
        <v>R1013</v>
      </c>
    </row>
    <row r="248" spans="16:18" ht="14.25" customHeight="1" x14ac:dyDescent="0.3">
      <c r="P248" s="7">
        <v>1999</v>
      </c>
      <c r="Q248" s="7" t="s">
        <v>168</v>
      </c>
      <c r="R248" t="str">
        <f>IF('Hospitalisation Details'!I248="?","Unknown",'Hospitalisation Details'!I248)</f>
        <v>R1014</v>
      </c>
    </row>
    <row r="249" spans="16:18" ht="14.25" customHeight="1" x14ac:dyDescent="0.3">
      <c r="P249" s="7">
        <v>1999</v>
      </c>
      <c r="Q249" s="7" t="s">
        <v>195</v>
      </c>
      <c r="R249" t="str">
        <f>IF('Hospitalisation Details'!I249="?","Unknown",'Hospitalisation Details'!I249)</f>
        <v>R1019</v>
      </c>
    </row>
    <row r="250" spans="16:18" ht="14.25" customHeight="1" x14ac:dyDescent="0.3">
      <c r="P250" s="7">
        <v>2001</v>
      </c>
      <c r="Q250" s="7" t="s">
        <v>83</v>
      </c>
      <c r="R250" t="str">
        <f>IF('Hospitalisation Details'!I250="?","Unknown",'Hospitalisation Details'!I250)</f>
        <v>R1012</v>
      </c>
    </row>
    <row r="251" spans="16:18" ht="14.25" customHeight="1" x14ac:dyDescent="0.3">
      <c r="P251" s="7">
        <v>1999</v>
      </c>
      <c r="Q251" s="7" t="s">
        <v>72</v>
      </c>
      <c r="R251" t="str">
        <f>IF('Hospitalisation Details'!I251="?","Unknown",'Hospitalisation Details'!I251)</f>
        <v>R1011</v>
      </c>
    </row>
    <row r="252" spans="16:18" ht="14.25" customHeight="1" x14ac:dyDescent="0.3">
      <c r="P252" s="7">
        <v>1999</v>
      </c>
      <c r="Q252" s="7" t="s">
        <v>72</v>
      </c>
      <c r="R252" t="str">
        <f>IF('Hospitalisation Details'!I252="?","Unknown",'Hospitalisation Details'!I252)</f>
        <v>R1013</v>
      </c>
    </row>
    <row r="253" spans="16:18" ht="14.25" customHeight="1" x14ac:dyDescent="0.3">
      <c r="P253" s="7">
        <v>2002</v>
      </c>
      <c r="Q253" s="7" t="s">
        <v>59</v>
      </c>
      <c r="R253" t="str">
        <f>IF('Hospitalisation Details'!I253="?","Unknown",'Hospitalisation Details'!I253)</f>
        <v>R1024</v>
      </c>
    </row>
    <row r="254" spans="16:18" ht="14.25" customHeight="1" x14ac:dyDescent="0.3">
      <c r="P254" s="7">
        <v>1998</v>
      </c>
      <c r="Q254" s="7" t="s">
        <v>72</v>
      </c>
      <c r="R254" t="str">
        <f>IF('Hospitalisation Details'!I254="?","Unknown",'Hospitalisation Details'!I254)</f>
        <v>R1011</v>
      </c>
    </row>
    <row r="255" spans="16:18" ht="14.25" customHeight="1" x14ac:dyDescent="0.3">
      <c r="P255" s="7">
        <v>2002</v>
      </c>
      <c r="Q255" s="7" t="s">
        <v>59</v>
      </c>
      <c r="R255" t="str">
        <f>IF('Hospitalisation Details'!I255="?","Unknown",'Hospitalisation Details'!I255)</f>
        <v>R1024</v>
      </c>
    </row>
    <row r="256" spans="16:18" ht="14.25" customHeight="1" x14ac:dyDescent="0.3">
      <c r="P256" s="7">
        <v>1998</v>
      </c>
      <c r="Q256" s="7" t="s">
        <v>195</v>
      </c>
      <c r="R256" t="str">
        <f>IF('Hospitalisation Details'!I256="?","Unknown",'Hospitalisation Details'!I256)</f>
        <v>R1013</v>
      </c>
    </row>
    <row r="257" spans="16:18" ht="14.25" customHeight="1" x14ac:dyDescent="0.3">
      <c r="P257" s="7">
        <v>1998</v>
      </c>
      <c r="Q257" s="7" t="s">
        <v>59</v>
      </c>
      <c r="R257" t="str">
        <f>IF('Hospitalisation Details'!I257="?","Unknown",'Hospitalisation Details'!I257)</f>
        <v>R1013</v>
      </c>
    </row>
    <row r="258" spans="16:18" ht="14.25" customHeight="1" x14ac:dyDescent="0.3">
      <c r="P258" s="7">
        <v>1998</v>
      </c>
      <c r="Q258" s="7" t="s">
        <v>83</v>
      </c>
      <c r="R258" t="str">
        <f>IF('Hospitalisation Details'!I258="?","Unknown",'Hospitalisation Details'!I258)</f>
        <v>R1013</v>
      </c>
    </row>
    <row r="259" spans="16:18" ht="14.25" customHeight="1" x14ac:dyDescent="0.3">
      <c r="P259" s="7">
        <v>1995</v>
      </c>
      <c r="Q259" s="7" t="s">
        <v>72</v>
      </c>
      <c r="R259" t="str">
        <f>IF('Hospitalisation Details'!I259="?","Unknown",'Hospitalisation Details'!I259)</f>
        <v>R1013</v>
      </c>
    </row>
    <row r="260" spans="16:18" ht="14.25" customHeight="1" x14ac:dyDescent="0.3">
      <c r="P260" s="7">
        <v>1995</v>
      </c>
      <c r="Q260" s="7" t="s">
        <v>203</v>
      </c>
      <c r="R260" t="str">
        <f>IF('Hospitalisation Details'!I260="?","Unknown",'Hospitalisation Details'!I260)</f>
        <v>R1011</v>
      </c>
    </row>
    <row r="261" spans="16:18" ht="14.25" customHeight="1" x14ac:dyDescent="0.3">
      <c r="P261" s="7">
        <v>1995</v>
      </c>
      <c r="Q261" s="7" t="s">
        <v>59</v>
      </c>
      <c r="R261" t="str">
        <f>IF('Hospitalisation Details'!I261="?","Unknown",'Hospitalisation Details'!I261)</f>
        <v>R1013</v>
      </c>
    </row>
    <row r="262" spans="16:18" ht="14.25" customHeight="1" x14ac:dyDescent="0.3">
      <c r="P262" s="7">
        <v>1995</v>
      </c>
      <c r="Q262" s="7" t="s">
        <v>203</v>
      </c>
      <c r="R262" t="str">
        <f>IF('Hospitalisation Details'!I262="?","Unknown",'Hospitalisation Details'!I262)</f>
        <v>R1013</v>
      </c>
    </row>
    <row r="263" spans="16:18" ht="14.25" customHeight="1" x14ac:dyDescent="0.3">
      <c r="P263" s="7">
        <v>2004</v>
      </c>
      <c r="Q263" s="7" t="s">
        <v>93</v>
      </c>
      <c r="R263" t="str">
        <f>IF('Hospitalisation Details'!I263="?","Unknown",'Hospitalisation Details'!I263)</f>
        <v>R1012</v>
      </c>
    </row>
    <row r="264" spans="16:18" ht="14.25" customHeight="1" x14ac:dyDescent="0.3">
      <c r="P264" s="7">
        <v>1991</v>
      </c>
      <c r="Q264" s="7" t="s">
        <v>195</v>
      </c>
      <c r="R264" t="str">
        <f>IF('Hospitalisation Details'!I264="?","Unknown",'Hospitalisation Details'!I264)</f>
        <v>R1013</v>
      </c>
    </row>
    <row r="265" spans="16:18" ht="14.25" customHeight="1" x14ac:dyDescent="0.3">
      <c r="P265" s="7">
        <v>1997</v>
      </c>
      <c r="Q265" s="7" t="s">
        <v>72</v>
      </c>
      <c r="R265" t="str">
        <f>IF('Hospitalisation Details'!I265="?","Unknown",'Hospitalisation Details'!I265)</f>
        <v>R1012</v>
      </c>
    </row>
    <row r="266" spans="16:18" ht="14.25" customHeight="1" x14ac:dyDescent="0.3">
      <c r="P266" s="7">
        <v>2000</v>
      </c>
      <c r="Q266" s="7" t="s">
        <v>195</v>
      </c>
      <c r="R266" t="str">
        <f>IF('Hospitalisation Details'!I266="?","Unknown",'Hospitalisation Details'!I266)</f>
        <v>R1012</v>
      </c>
    </row>
    <row r="267" spans="16:18" ht="14.25" customHeight="1" x14ac:dyDescent="0.3">
      <c r="P267" s="7">
        <v>1997</v>
      </c>
      <c r="Q267" s="7" t="s">
        <v>59</v>
      </c>
      <c r="R267" t="str">
        <f>IF('Hospitalisation Details'!I267="?","Unknown",'Hospitalisation Details'!I267)</f>
        <v>R1012</v>
      </c>
    </row>
    <row r="268" spans="16:18" ht="14.25" customHeight="1" x14ac:dyDescent="0.3">
      <c r="P268" s="7">
        <v>1990</v>
      </c>
      <c r="Q268" s="7" t="s">
        <v>203</v>
      </c>
      <c r="R268" t="str">
        <f>IF('Hospitalisation Details'!I268="?","Unknown",'Hospitalisation Details'!I268)</f>
        <v>R1013</v>
      </c>
    </row>
    <row r="269" spans="16:18" ht="14.25" customHeight="1" x14ac:dyDescent="0.3">
      <c r="P269" s="7">
        <v>1991</v>
      </c>
      <c r="Q269" s="7" t="s">
        <v>72</v>
      </c>
      <c r="R269" t="str">
        <f>IF('Hospitalisation Details'!I269="?","Unknown",'Hospitalisation Details'!I269)</f>
        <v>R1013</v>
      </c>
    </row>
    <row r="270" spans="16:18" ht="14.25" customHeight="1" x14ac:dyDescent="0.3">
      <c r="P270" s="7">
        <v>2002</v>
      </c>
      <c r="Q270" s="7" t="s">
        <v>203</v>
      </c>
      <c r="R270" t="str">
        <f>IF('Hospitalisation Details'!I270="?","Unknown",'Hospitalisation Details'!I270)</f>
        <v>R1013</v>
      </c>
    </row>
    <row r="271" spans="16:18" ht="14.25" customHeight="1" x14ac:dyDescent="0.3">
      <c r="P271" s="7">
        <v>2002</v>
      </c>
      <c r="Q271" s="7" t="s">
        <v>59</v>
      </c>
      <c r="R271" t="str">
        <f>IF('Hospitalisation Details'!I271="?","Unknown",'Hospitalisation Details'!I271)</f>
        <v>R1021</v>
      </c>
    </row>
    <row r="272" spans="16:18" ht="14.25" customHeight="1" x14ac:dyDescent="0.3">
      <c r="P272" s="7">
        <v>2001</v>
      </c>
      <c r="Q272" s="7" t="s">
        <v>203</v>
      </c>
      <c r="R272" t="str">
        <f>IF('Hospitalisation Details'!I272="?","Unknown",'Hospitalisation Details'!I272)</f>
        <v>R1011</v>
      </c>
    </row>
    <row r="273" spans="16:18" ht="14.25" customHeight="1" x14ac:dyDescent="0.3">
      <c r="P273" s="7">
        <v>2001</v>
      </c>
      <c r="Q273" s="7" t="s">
        <v>59</v>
      </c>
      <c r="R273" t="str">
        <f>IF('Hospitalisation Details'!I273="?","Unknown",'Hospitalisation Details'!I273)</f>
        <v>R1024</v>
      </c>
    </row>
    <row r="274" spans="16:18" ht="14.25" customHeight="1" x14ac:dyDescent="0.3">
      <c r="P274" s="7">
        <v>2001</v>
      </c>
      <c r="Q274" s="7" t="s">
        <v>195</v>
      </c>
      <c r="R274" t="str">
        <f>IF('Hospitalisation Details'!I274="?","Unknown",'Hospitalisation Details'!I274)</f>
        <v>R1011</v>
      </c>
    </row>
    <row r="275" spans="16:18" ht="14.25" customHeight="1" x14ac:dyDescent="0.3">
      <c r="P275" s="7">
        <v>1997</v>
      </c>
      <c r="Q275" s="7" t="s">
        <v>195</v>
      </c>
      <c r="R275" t="str">
        <f>IF('Hospitalisation Details'!I275="?","Unknown",'Hospitalisation Details'!I275)</f>
        <v>R1011</v>
      </c>
    </row>
    <row r="276" spans="16:18" ht="14.25" customHeight="1" x14ac:dyDescent="0.3">
      <c r="P276" s="7">
        <v>2000</v>
      </c>
      <c r="Q276" s="7" t="s">
        <v>83</v>
      </c>
      <c r="R276" t="str">
        <f>IF('Hospitalisation Details'!I276="?","Unknown",'Hospitalisation Details'!I276)</f>
        <v>R1012</v>
      </c>
    </row>
    <row r="277" spans="16:18" ht="14.25" customHeight="1" x14ac:dyDescent="0.3">
      <c r="P277" s="7">
        <v>2000</v>
      </c>
      <c r="Q277" s="7" t="s">
        <v>168</v>
      </c>
      <c r="R277" t="str">
        <f>IF('Hospitalisation Details'!I277="?","Unknown",'Hospitalisation Details'!I277)</f>
        <v>R1012</v>
      </c>
    </row>
    <row r="278" spans="16:18" ht="14.25" customHeight="1" x14ac:dyDescent="0.3">
      <c r="P278" s="7">
        <v>1996</v>
      </c>
      <c r="Q278" s="7" t="s">
        <v>195</v>
      </c>
      <c r="R278" t="str">
        <f>IF('Hospitalisation Details'!I278="?","Unknown",'Hospitalisation Details'!I278)</f>
        <v>R1012</v>
      </c>
    </row>
    <row r="279" spans="16:18" ht="14.25" customHeight="1" x14ac:dyDescent="0.3">
      <c r="P279" s="7">
        <v>1994</v>
      </c>
      <c r="Q279" s="7" t="s">
        <v>93</v>
      </c>
      <c r="R279" t="str">
        <f>IF('Hospitalisation Details'!I279="?","Unknown",'Hospitalisation Details'!I279)</f>
        <v>R1013</v>
      </c>
    </row>
    <row r="280" spans="16:18" ht="14.25" customHeight="1" x14ac:dyDescent="0.3">
      <c r="P280" s="7">
        <v>1994</v>
      </c>
      <c r="Q280" s="7" t="s">
        <v>203</v>
      </c>
      <c r="R280" t="str">
        <f>IF('Hospitalisation Details'!I280="?","Unknown",'Hospitalisation Details'!I280)</f>
        <v>R1013</v>
      </c>
    </row>
    <row r="281" spans="16:18" ht="14.25" customHeight="1" x14ac:dyDescent="0.3">
      <c r="P281" s="7">
        <v>1999</v>
      </c>
      <c r="Q281" s="7" t="s">
        <v>83</v>
      </c>
      <c r="R281" t="str">
        <f>IF('Hospitalisation Details'!I281="?","Unknown",'Hospitalisation Details'!I281)</f>
        <v>R1012</v>
      </c>
    </row>
    <row r="282" spans="16:18" ht="14.25" customHeight="1" x14ac:dyDescent="0.3">
      <c r="P282" s="7">
        <v>1996</v>
      </c>
      <c r="Q282" s="7" t="s">
        <v>83</v>
      </c>
      <c r="R282" t="str">
        <f>IF('Hospitalisation Details'!I282="?","Unknown",'Hospitalisation Details'!I282)</f>
        <v>R1012</v>
      </c>
    </row>
    <row r="283" spans="16:18" ht="14.25" customHeight="1" x14ac:dyDescent="0.3">
      <c r="P283" s="7">
        <v>2003</v>
      </c>
      <c r="Q283" s="7" t="s">
        <v>59</v>
      </c>
      <c r="R283" t="str">
        <f>IF('Hospitalisation Details'!I283="?","Unknown",'Hospitalisation Details'!I283)</f>
        <v>R1012</v>
      </c>
    </row>
    <row r="284" spans="16:18" ht="14.25" customHeight="1" x14ac:dyDescent="0.3">
      <c r="P284" s="7">
        <v>2003</v>
      </c>
      <c r="Q284" s="7" t="s">
        <v>72</v>
      </c>
      <c r="R284" t="str">
        <f>IF('Hospitalisation Details'!I284="?","Unknown",'Hospitalisation Details'!I284)</f>
        <v>R1012</v>
      </c>
    </row>
    <row r="285" spans="16:18" ht="14.25" customHeight="1" x14ac:dyDescent="0.3">
      <c r="P285" s="7">
        <v>2003</v>
      </c>
      <c r="Q285" s="7" t="s">
        <v>168</v>
      </c>
      <c r="R285" t="str">
        <f>IF('Hospitalisation Details'!I285="?","Unknown",'Hospitalisation Details'!I285)</f>
        <v>R1012</v>
      </c>
    </row>
    <row r="286" spans="16:18" ht="14.25" customHeight="1" x14ac:dyDescent="0.3">
      <c r="P286" s="7">
        <v>2003</v>
      </c>
      <c r="Q286" s="7" t="s">
        <v>195</v>
      </c>
      <c r="R286" t="str">
        <f>IF('Hospitalisation Details'!I286="?","Unknown",'Hospitalisation Details'!I286)</f>
        <v>R1012</v>
      </c>
    </row>
    <row r="287" spans="16:18" ht="14.25" customHeight="1" x14ac:dyDescent="0.3">
      <c r="P287" s="7">
        <v>1997</v>
      </c>
      <c r="Q287" s="7" t="s">
        <v>203</v>
      </c>
      <c r="R287" t="str">
        <f>IF('Hospitalisation Details'!I287="?","Unknown",'Hospitalisation Details'!I287)</f>
        <v>R1014</v>
      </c>
    </row>
    <row r="288" spans="16:18" ht="14.25" customHeight="1" x14ac:dyDescent="0.3">
      <c r="P288" s="7">
        <v>1988</v>
      </c>
      <c r="Q288" s="7" t="s">
        <v>195</v>
      </c>
      <c r="R288" t="str">
        <f>IF('Hospitalisation Details'!I288="?","Unknown",'Hospitalisation Details'!I288)</f>
        <v>R1013</v>
      </c>
    </row>
    <row r="289" spans="16:18" ht="14.25" customHeight="1" x14ac:dyDescent="0.3">
      <c r="P289" s="7">
        <v>1997</v>
      </c>
      <c r="Q289" s="7" t="s">
        <v>203</v>
      </c>
      <c r="R289" t="str">
        <f>IF('Hospitalisation Details'!I289="?","Unknown",'Hospitalisation Details'!I289)</f>
        <v>R1016</v>
      </c>
    </row>
    <row r="290" spans="16:18" ht="14.25" customHeight="1" x14ac:dyDescent="0.3">
      <c r="P290" s="7">
        <v>2003</v>
      </c>
      <c r="Q290" s="7" t="s">
        <v>168</v>
      </c>
      <c r="R290" t="str">
        <f>IF('Hospitalisation Details'!I290="?","Unknown",'Hospitalisation Details'!I290)</f>
        <v>R1012</v>
      </c>
    </row>
    <row r="291" spans="16:18" ht="14.25" customHeight="1" x14ac:dyDescent="0.3">
      <c r="P291" s="7">
        <v>2000</v>
      </c>
      <c r="Q291" s="7" t="s">
        <v>168</v>
      </c>
      <c r="R291" t="str">
        <f>IF('Hospitalisation Details'!I291="?","Unknown",'Hospitalisation Details'!I291)</f>
        <v>R1024</v>
      </c>
    </row>
    <row r="292" spans="16:18" ht="14.25" customHeight="1" x14ac:dyDescent="0.3">
      <c r="P292" s="7">
        <v>2000</v>
      </c>
      <c r="Q292" s="7" t="s">
        <v>203</v>
      </c>
      <c r="R292" t="str">
        <f>IF('Hospitalisation Details'!I292="?","Unknown",'Hospitalisation Details'!I292)</f>
        <v>R1024</v>
      </c>
    </row>
    <row r="293" spans="16:18" ht="14.25" customHeight="1" x14ac:dyDescent="0.3">
      <c r="P293" s="7">
        <v>2000</v>
      </c>
      <c r="Q293" s="7" t="s">
        <v>203</v>
      </c>
      <c r="R293" t="str">
        <f>IF('Hospitalisation Details'!I293="?","Unknown",'Hospitalisation Details'!I293)</f>
        <v>R1024</v>
      </c>
    </row>
    <row r="294" spans="16:18" ht="14.25" customHeight="1" x14ac:dyDescent="0.3">
      <c r="P294" s="7">
        <v>1997</v>
      </c>
      <c r="Q294" s="7" t="s">
        <v>195</v>
      </c>
      <c r="R294" t="str">
        <f>IF('Hospitalisation Details'!I294="?","Unknown",'Hospitalisation Details'!I294)</f>
        <v>R1012</v>
      </c>
    </row>
    <row r="295" spans="16:18" ht="14.25" customHeight="1" x14ac:dyDescent="0.3">
      <c r="P295" s="7">
        <v>2004</v>
      </c>
      <c r="Q295" s="7" t="s">
        <v>72</v>
      </c>
      <c r="R295" t="str">
        <f>IF('Hospitalisation Details'!I295="?","Unknown",'Hospitalisation Details'!I295)</f>
        <v>R1021</v>
      </c>
    </row>
    <row r="296" spans="16:18" ht="14.25" customHeight="1" x14ac:dyDescent="0.3">
      <c r="P296" s="7">
        <v>1999</v>
      </c>
      <c r="Q296" s="7" t="s">
        <v>83</v>
      </c>
      <c r="R296" t="str">
        <f>IF('Hospitalisation Details'!I296="?","Unknown",'Hospitalisation Details'!I296)</f>
        <v>R1012</v>
      </c>
    </row>
    <row r="297" spans="16:18" ht="14.25" customHeight="1" x14ac:dyDescent="0.3">
      <c r="P297" s="7">
        <v>1999</v>
      </c>
      <c r="Q297" s="7" t="s">
        <v>195</v>
      </c>
      <c r="R297" t="str">
        <f>IF('Hospitalisation Details'!I297="?","Unknown",'Hospitalisation Details'!I297)</f>
        <v>R1012</v>
      </c>
    </row>
    <row r="298" spans="16:18" ht="14.25" customHeight="1" x14ac:dyDescent="0.3">
      <c r="P298" s="7">
        <v>1999</v>
      </c>
      <c r="Q298" s="7" t="s">
        <v>168</v>
      </c>
      <c r="R298" t="str">
        <f>IF('Hospitalisation Details'!I298="?","Unknown",'Hospitalisation Details'!I298)</f>
        <v>R1012</v>
      </c>
    </row>
    <row r="299" spans="16:18" ht="14.25" customHeight="1" x14ac:dyDescent="0.3">
      <c r="P299" s="7">
        <v>2004</v>
      </c>
      <c r="Q299" s="7" t="s">
        <v>195</v>
      </c>
      <c r="R299" t="str">
        <f>IF('Hospitalisation Details'!I299="?","Unknown",'Hospitalisation Details'!I299)</f>
        <v>R1013</v>
      </c>
    </row>
    <row r="300" spans="16:18" ht="14.25" customHeight="1" x14ac:dyDescent="0.3">
      <c r="P300" s="7">
        <v>2003</v>
      </c>
      <c r="Q300" s="7" t="s">
        <v>93</v>
      </c>
      <c r="R300" t="str">
        <f>IF('Hospitalisation Details'!I300="?","Unknown",'Hospitalisation Details'!I300)</f>
        <v>R1012</v>
      </c>
    </row>
    <row r="301" spans="16:18" ht="14.25" customHeight="1" x14ac:dyDescent="0.3">
      <c r="P301" s="7">
        <v>2000</v>
      </c>
      <c r="Q301" s="7" t="s">
        <v>203</v>
      </c>
      <c r="R301" t="str">
        <f>IF('Hospitalisation Details'!I301="?","Unknown",'Hospitalisation Details'!I301)</f>
        <v>R1011</v>
      </c>
    </row>
    <row r="302" spans="16:18" ht="14.25" customHeight="1" x14ac:dyDescent="0.3">
      <c r="P302" s="7">
        <v>1998</v>
      </c>
      <c r="Q302" s="7" t="s">
        <v>72</v>
      </c>
      <c r="R302" t="str">
        <f>IF('Hospitalisation Details'!I302="?","Unknown",'Hospitalisation Details'!I302)</f>
        <v>R1012</v>
      </c>
    </row>
    <row r="303" spans="16:18" ht="14.25" customHeight="1" x14ac:dyDescent="0.3">
      <c r="P303" s="7">
        <v>1998</v>
      </c>
      <c r="Q303" s="7" t="s">
        <v>83</v>
      </c>
      <c r="R303" t="str">
        <f>IF('Hospitalisation Details'!I303="?","Unknown",'Hospitalisation Details'!I303)</f>
        <v>R1012</v>
      </c>
    </row>
    <row r="304" spans="16:18" ht="14.25" customHeight="1" x14ac:dyDescent="0.3">
      <c r="P304" s="7">
        <v>1998</v>
      </c>
      <c r="Q304" s="7" t="s">
        <v>93</v>
      </c>
      <c r="R304" t="str">
        <f>IF('Hospitalisation Details'!I304="?","Unknown",'Hospitalisation Details'!I304)</f>
        <v>R1012</v>
      </c>
    </row>
    <row r="305" spans="16:18" ht="14.25" customHeight="1" x14ac:dyDescent="0.3">
      <c r="P305" s="7">
        <v>1993</v>
      </c>
      <c r="Q305" s="7" t="s">
        <v>72</v>
      </c>
      <c r="R305" t="str">
        <f>IF('Hospitalisation Details'!I305="?","Unknown",'Hospitalisation Details'!I305)</f>
        <v>R1011</v>
      </c>
    </row>
    <row r="306" spans="16:18" ht="14.25" customHeight="1" x14ac:dyDescent="0.3">
      <c r="P306" s="7">
        <v>1993</v>
      </c>
      <c r="Q306" s="7" t="s">
        <v>195</v>
      </c>
      <c r="R306" t="str">
        <f>IF('Hospitalisation Details'!I306="?","Unknown",'Hospitalisation Details'!I306)</f>
        <v>R1013</v>
      </c>
    </row>
    <row r="307" spans="16:18" ht="14.25" customHeight="1" x14ac:dyDescent="0.3">
      <c r="P307" s="7">
        <v>1996</v>
      </c>
      <c r="Q307" s="7" t="s">
        <v>83</v>
      </c>
      <c r="R307" t="str">
        <f>IF('Hospitalisation Details'!I307="?","Unknown",'Hospitalisation Details'!I307)</f>
        <v>R1016</v>
      </c>
    </row>
    <row r="308" spans="16:18" ht="14.25" customHeight="1" x14ac:dyDescent="0.3">
      <c r="P308" s="7">
        <v>2000</v>
      </c>
      <c r="Q308" s="7" t="s">
        <v>59</v>
      </c>
      <c r="R308" t="str">
        <f>IF('Hospitalisation Details'!I308="?","Unknown",'Hospitalisation Details'!I308)</f>
        <v>R1012</v>
      </c>
    </row>
    <row r="309" spans="16:18" ht="14.25" customHeight="1" x14ac:dyDescent="0.3">
      <c r="P309" s="7">
        <v>1999</v>
      </c>
      <c r="Q309" s="7" t="s">
        <v>72</v>
      </c>
      <c r="R309" t="str">
        <f>IF('Hospitalisation Details'!I309="?","Unknown",'Hospitalisation Details'!I309)</f>
        <v>R1024</v>
      </c>
    </row>
    <row r="310" spans="16:18" ht="14.25" customHeight="1" x14ac:dyDescent="0.3">
      <c r="P310" s="7">
        <v>1996</v>
      </c>
      <c r="Q310" s="7" t="s">
        <v>203</v>
      </c>
      <c r="R310" t="str">
        <f>IF('Hospitalisation Details'!I310="?","Unknown",'Hospitalisation Details'!I310)</f>
        <v>R1013</v>
      </c>
    </row>
    <row r="311" spans="16:18" ht="14.25" customHeight="1" x14ac:dyDescent="0.3">
      <c r="P311" s="7">
        <v>1996</v>
      </c>
      <c r="Q311" s="7" t="s">
        <v>83</v>
      </c>
      <c r="R311" t="str">
        <f>IF('Hospitalisation Details'!I311="?","Unknown",'Hospitalisation Details'!I311)</f>
        <v>R1011</v>
      </c>
    </row>
    <row r="312" spans="16:18" ht="14.25" customHeight="1" x14ac:dyDescent="0.3">
      <c r="P312" s="7">
        <v>2003</v>
      </c>
      <c r="Q312" s="7" t="s">
        <v>83</v>
      </c>
      <c r="R312" t="str">
        <f>IF('Hospitalisation Details'!I312="?","Unknown",'Hospitalisation Details'!I312)</f>
        <v>R1011</v>
      </c>
    </row>
    <row r="313" spans="16:18" ht="14.25" customHeight="1" x14ac:dyDescent="0.3">
      <c r="P313" s="7">
        <v>1996</v>
      </c>
      <c r="Q313" s="7" t="s">
        <v>83</v>
      </c>
      <c r="R313" t="str">
        <f>IF('Hospitalisation Details'!I313="?","Unknown",'Hospitalisation Details'!I313)</f>
        <v>R1013</v>
      </c>
    </row>
    <row r="314" spans="16:18" ht="14.25" customHeight="1" x14ac:dyDescent="0.3">
      <c r="P314" s="7">
        <v>2002</v>
      </c>
      <c r="Q314" s="7" t="s">
        <v>93</v>
      </c>
      <c r="R314" t="str">
        <f>IF('Hospitalisation Details'!I314="?","Unknown",'Hospitalisation Details'!I314)</f>
        <v>R1012</v>
      </c>
    </row>
    <row r="315" spans="16:18" ht="14.25" customHeight="1" x14ac:dyDescent="0.3">
      <c r="P315" s="7">
        <v>1995</v>
      </c>
      <c r="Q315" s="7" t="s">
        <v>93</v>
      </c>
      <c r="R315" t="str">
        <f>IF('Hospitalisation Details'!I315="?","Unknown",'Hospitalisation Details'!I315)</f>
        <v>R1011</v>
      </c>
    </row>
    <row r="316" spans="16:18" ht="14.25" customHeight="1" x14ac:dyDescent="0.3">
      <c r="P316" s="7">
        <v>1987</v>
      </c>
      <c r="Q316" s="7" t="s">
        <v>83</v>
      </c>
      <c r="R316" t="str">
        <f>IF('Hospitalisation Details'!I316="?","Unknown",'Hospitalisation Details'!I316)</f>
        <v>R1013</v>
      </c>
    </row>
    <row r="317" spans="16:18" ht="14.25" customHeight="1" x14ac:dyDescent="0.3">
      <c r="P317" s="7">
        <v>1991</v>
      </c>
      <c r="Q317" s="7" t="s">
        <v>72</v>
      </c>
      <c r="R317" t="str">
        <f>IF('Hospitalisation Details'!I317="?","Unknown",'Hospitalisation Details'!I317)</f>
        <v>R1013</v>
      </c>
    </row>
    <row r="318" spans="16:18" ht="14.25" customHeight="1" x14ac:dyDescent="0.3">
      <c r="P318" s="7">
        <v>2002</v>
      </c>
      <c r="Q318" s="7" t="s">
        <v>168</v>
      </c>
      <c r="R318" t="str">
        <f>IF('Hospitalisation Details'!I318="?","Unknown",'Hospitalisation Details'!I318)</f>
        <v>R1012</v>
      </c>
    </row>
    <row r="319" spans="16:18" ht="14.25" customHeight="1" x14ac:dyDescent="0.3">
      <c r="P319" s="7">
        <v>1988</v>
      </c>
      <c r="Q319" s="7" t="s">
        <v>93</v>
      </c>
      <c r="R319" t="str">
        <f>IF('Hospitalisation Details'!I319="?","Unknown",'Hospitalisation Details'!I319)</f>
        <v>R1012</v>
      </c>
    </row>
    <row r="320" spans="16:18" ht="14.25" customHeight="1" x14ac:dyDescent="0.3">
      <c r="P320" s="7">
        <v>1997</v>
      </c>
      <c r="Q320" s="7" t="s">
        <v>168</v>
      </c>
      <c r="R320" t="str">
        <f>IF('Hospitalisation Details'!I320="?","Unknown",'Hospitalisation Details'!I320)</f>
        <v>R1012</v>
      </c>
    </row>
    <row r="321" spans="16:18" ht="14.25" customHeight="1" x14ac:dyDescent="0.3">
      <c r="P321" s="7">
        <v>1998</v>
      </c>
      <c r="Q321" s="7" t="s">
        <v>93</v>
      </c>
      <c r="R321" t="str">
        <f>IF('Hospitalisation Details'!I321="?","Unknown",'Hospitalisation Details'!I321)</f>
        <v>R1024</v>
      </c>
    </row>
    <row r="322" spans="16:18" ht="14.25" customHeight="1" x14ac:dyDescent="0.3">
      <c r="P322" s="7">
        <v>1998</v>
      </c>
      <c r="Q322" s="7" t="s">
        <v>195</v>
      </c>
      <c r="R322" t="str">
        <f>IF('Hospitalisation Details'!I322="?","Unknown",'Hospitalisation Details'!I322)</f>
        <v>R1023</v>
      </c>
    </row>
    <row r="323" spans="16:18" ht="14.25" customHeight="1" x14ac:dyDescent="0.3">
      <c r="P323" s="7">
        <v>1997</v>
      </c>
      <c r="Q323" s="7" t="s">
        <v>168</v>
      </c>
      <c r="R323" t="str">
        <f>IF('Hospitalisation Details'!I323="?","Unknown",'Hospitalisation Details'!I323)</f>
        <v>R1011</v>
      </c>
    </row>
    <row r="324" spans="16:18" ht="14.25" customHeight="1" x14ac:dyDescent="0.3">
      <c r="P324" s="7">
        <v>2002</v>
      </c>
      <c r="Q324" s="7" t="s">
        <v>83</v>
      </c>
      <c r="R324" t="str">
        <f>IF('Hospitalisation Details'!I324="?","Unknown",'Hospitalisation Details'!I324)</f>
        <v>R1013</v>
      </c>
    </row>
    <row r="325" spans="16:18" ht="14.25" customHeight="1" x14ac:dyDescent="0.3">
      <c r="P325" s="7">
        <v>1994</v>
      </c>
      <c r="Q325" s="7" t="s">
        <v>93</v>
      </c>
      <c r="R325" t="str">
        <f>IF('Hospitalisation Details'!I325="?","Unknown",'Hospitalisation Details'!I325)</f>
        <v>R1012</v>
      </c>
    </row>
    <row r="326" spans="16:18" ht="14.25" customHeight="1" x14ac:dyDescent="0.3">
      <c r="P326" s="7">
        <v>1989</v>
      </c>
      <c r="Q326" s="7" t="s">
        <v>203</v>
      </c>
      <c r="R326" t="str">
        <f>IF('Hospitalisation Details'!I326="?","Unknown",'Hospitalisation Details'!I326)</f>
        <v>R1012</v>
      </c>
    </row>
    <row r="327" spans="16:18" ht="14.25" customHeight="1" x14ac:dyDescent="0.3">
      <c r="P327" s="7">
        <v>1995</v>
      </c>
      <c r="Q327" s="7" t="s">
        <v>93</v>
      </c>
      <c r="R327" t="str">
        <f>IF('Hospitalisation Details'!I327="?","Unknown",'Hospitalisation Details'!I327)</f>
        <v>R1017</v>
      </c>
    </row>
    <row r="328" spans="16:18" ht="14.25" customHeight="1" x14ac:dyDescent="0.3">
      <c r="P328" s="7">
        <v>2001</v>
      </c>
      <c r="Q328" s="7" t="s">
        <v>203</v>
      </c>
      <c r="R328" t="str">
        <f>IF('Hospitalisation Details'!I328="?","Unknown",'Hospitalisation Details'!I328)</f>
        <v>R1012</v>
      </c>
    </row>
    <row r="329" spans="16:18" ht="14.25" customHeight="1" x14ac:dyDescent="0.3">
      <c r="P329" s="7">
        <v>1987</v>
      </c>
      <c r="Q329" s="7" t="s">
        <v>195</v>
      </c>
      <c r="R329" t="str">
        <f>IF('Hospitalisation Details'!I329="?","Unknown",'Hospitalisation Details'!I329)</f>
        <v>R1013</v>
      </c>
    </row>
    <row r="330" spans="16:18" ht="14.25" customHeight="1" x14ac:dyDescent="0.3">
      <c r="P330" s="7">
        <v>1999</v>
      </c>
      <c r="Q330" s="7" t="s">
        <v>83</v>
      </c>
      <c r="R330" t="str">
        <f>IF('Hospitalisation Details'!I330="?","Unknown",'Hospitalisation Details'!I330)</f>
        <v>R1021</v>
      </c>
    </row>
    <row r="331" spans="16:18" ht="14.25" customHeight="1" x14ac:dyDescent="0.3">
      <c r="P331" s="7">
        <v>1994</v>
      </c>
      <c r="Q331" s="7" t="s">
        <v>59</v>
      </c>
      <c r="R331" t="str">
        <f>IF('Hospitalisation Details'!I331="?","Unknown",'Hospitalisation Details'!I331)</f>
        <v>R1011</v>
      </c>
    </row>
    <row r="332" spans="16:18" ht="14.25" customHeight="1" x14ac:dyDescent="0.3">
      <c r="P332" s="7">
        <v>1993</v>
      </c>
      <c r="Q332" s="7" t="s">
        <v>93</v>
      </c>
      <c r="R332" t="str">
        <f>IF('Hospitalisation Details'!I332="?","Unknown",'Hospitalisation Details'!I332)</f>
        <v>R1013</v>
      </c>
    </row>
    <row r="333" spans="16:18" ht="14.25" customHeight="1" x14ac:dyDescent="0.3">
      <c r="P333" s="7">
        <v>2001</v>
      </c>
      <c r="Q333" s="7" t="s">
        <v>195</v>
      </c>
      <c r="R333" t="str">
        <f>IF('Hospitalisation Details'!I333="?","Unknown",'Hospitalisation Details'!I333)</f>
        <v>R1024</v>
      </c>
    </row>
    <row r="334" spans="16:18" ht="14.25" customHeight="1" x14ac:dyDescent="0.3">
      <c r="P334" s="7">
        <v>1994</v>
      </c>
      <c r="Q334" s="7" t="s">
        <v>203</v>
      </c>
      <c r="R334" t="str">
        <f>IF('Hospitalisation Details'!I334="?","Unknown",'Hospitalisation Details'!I334)</f>
        <v>R1013</v>
      </c>
    </row>
    <row r="335" spans="16:18" ht="14.25" customHeight="1" x14ac:dyDescent="0.3">
      <c r="P335" s="7">
        <v>1994</v>
      </c>
      <c r="Q335" s="7" t="s">
        <v>59</v>
      </c>
      <c r="R335" t="str">
        <f>IF('Hospitalisation Details'!I335="?","Unknown",'Hospitalisation Details'!I335)</f>
        <v>R1011</v>
      </c>
    </row>
    <row r="336" spans="16:18" ht="14.25" customHeight="1" x14ac:dyDescent="0.3">
      <c r="P336" s="7">
        <v>1996</v>
      </c>
      <c r="Q336" s="7" t="s">
        <v>195</v>
      </c>
      <c r="R336" t="str">
        <f>IF('Hospitalisation Details'!I336="?","Unknown",'Hospitalisation Details'!I336)</f>
        <v>R1012</v>
      </c>
    </row>
    <row r="337" spans="16:18" ht="14.25" customHeight="1" x14ac:dyDescent="0.3">
      <c r="P337" s="7">
        <v>1996</v>
      </c>
      <c r="Q337" s="7" t="s">
        <v>59</v>
      </c>
      <c r="R337" t="str">
        <f>IF('Hospitalisation Details'!I337="?","Unknown",'Hospitalisation Details'!I337)</f>
        <v>R1012</v>
      </c>
    </row>
    <row r="338" spans="16:18" ht="14.25" customHeight="1" x14ac:dyDescent="0.3">
      <c r="P338" s="7">
        <v>2000</v>
      </c>
      <c r="Q338" s="7" t="s">
        <v>93</v>
      </c>
      <c r="R338" t="str">
        <f>IF('Hospitalisation Details'!I338="?","Unknown",'Hospitalisation Details'!I338)</f>
        <v>R1012</v>
      </c>
    </row>
    <row r="339" spans="16:18" ht="14.25" customHeight="1" x14ac:dyDescent="0.3">
      <c r="P339" s="7">
        <v>2001</v>
      </c>
      <c r="Q339" s="7" t="s">
        <v>93</v>
      </c>
      <c r="R339" t="str">
        <f>IF('Hospitalisation Details'!I339="?","Unknown",'Hospitalisation Details'!I339)</f>
        <v>R1013</v>
      </c>
    </row>
    <row r="340" spans="16:18" ht="14.25" customHeight="1" x14ac:dyDescent="0.3">
      <c r="P340" s="7">
        <v>1996</v>
      </c>
      <c r="Q340" s="7" t="s">
        <v>203</v>
      </c>
      <c r="R340" t="str">
        <f>IF('Hospitalisation Details'!I340="?","Unknown",'Hospitalisation Details'!I340)</f>
        <v>R1012</v>
      </c>
    </row>
    <row r="341" spans="16:18" ht="14.25" customHeight="1" x14ac:dyDescent="0.3">
      <c r="P341" s="7">
        <v>1997</v>
      </c>
      <c r="Q341" s="7" t="s">
        <v>59</v>
      </c>
      <c r="R341" t="str">
        <f>IF('Hospitalisation Details'!I341="?","Unknown",'Hospitalisation Details'!I341)</f>
        <v>R1024</v>
      </c>
    </row>
    <row r="342" spans="16:18" ht="14.25" customHeight="1" x14ac:dyDescent="0.3">
      <c r="P342" s="7">
        <v>1997</v>
      </c>
      <c r="Q342" s="7" t="s">
        <v>168</v>
      </c>
      <c r="R342" t="str">
        <f>IF('Hospitalisation Details'!I342="?","Unknown",'Hospitalisation Details'!I342)</f>
        <v>R1011</v>
      </c>
    </row>
    <row r="343" spans="16:18" ht="14.25" customHeight="1" x14ac:dyDescent="0.3">
      <c r="P343" s="7">
        <v>1997</v>
      </c>
      <c r="Q343" s="7" t="s">
        <v>59</v>
      </c>
      <c r="R343" t="str">
        <f>IF('Hospitalisation Details'!I343="?","Unknown",'Hospitalisation Details'!I343)</f>
        <v>R1024</v>
      </c>
    </row>
    <row r="344" spans="16:18" ht="14.25" customHeight="1" x14ac:dyDescent="0.3">
      <c r="P344" s="7">
        <v>1997</v>
      </c>
      <c r="Q344" s="7" t="s">
        <v>195</v>
      </c>
      <c r="R344" t="str">
        <f>IF('Hospitalisation Details'!I344="?","Unknown",'Hospitalisation Details'!I344)</f>
        <v>R1013</v>
      </c>
    </row>
    <row r="345" spans="16:18" ht="14.25" customHeight="1" x14ac:dyDescent="0.3">
      <c r="P345" s="7">
        <v>1997</v>
      </c>
      <c r="Q345" s="7" t="s">
        <v>93</v>
      </c>
      <c r="R345" t="str">
        <f>IF('Hospitalisation Details'!I345="?","Unknown",'Hospitalisation Details'!I345)</f>
        <v>R1013</v>
      </c>
    </row>
    <row r="346" spans="16:18" ht="14.25" customHeight="1" x14ac:dyDescent="0.3">
      <c r="P346" s="7">
        <v>1991</v>
      </c>
      <c r="Q346" s="7" t="s">
        <v>72</v>
      </c>
      <c r="R346" t="str">
        <f>IF('Hospitalisation Details'!I346="?","Unknown",'Hospitalisation Details'!I346)</f>
        <v>R1011</v>
      </c>
    </row>
    <row r="347" spans="16:18" ht="14.25" customHeight="1" x14ac:dyDescent="0.3">
      <c r="P347" s="7">
        <v>1994</v>
      </c>
      <c r="Q347" s="7" t="s">
        <v>168</v>
      </c>
      <c r="R347" t="str">
        <f>IF('Hospitalisation Details'!I347="?","Unknown",'Hospitalisation Details'!I347)</f>
        <v>R1016</v>
      </c>
    </row>
    <row r="348" spans="16:18" ht="14.25" customHeight="1" x14ac:dyDescent="0.3">
      <c r="P348" s="7">
        <v>1994</v>
      </c>
      <c r="Q348" s="7" t="s">
        <v>59</v>
      </c>
      <c r="R348" t="str">
        <f>IF('Hospitalisation Details'!I348="?","Unknown",'Hospitalisation Details'!I348)</f>
        <v>R1011</v>
      </c>
    </row>
    <row r="349" spans="16:18" ht="14.25" customHeight="1" x14ac:dyDescent="0.3">
      <c r="P349" s="7">
        <v>2001</v>
      </c>
      <c r="Q349" s="7" t="s">
        <v>203</v>
      </c>
      <c r="R349" t="str">
        <f>IF('Hospitalisation Details'!I349="?","Unknown",'Hospitalisation Details'!I349)</f>
        <v>R1017</v>
      </c>
    </row>
    <row r="350" spans="16:18" ht="14.25" customHeight="1" x14ac:dyDescent="0.3">
      <c r="P350" s="7">
        <v>2003</v>
      </c>
      <c r="Q350" s="7" t="s">
        <v>59</v>
      </c>
      <c r="R350" t="str">
        <f>IF('Hospitalisation Details'!I350="?","Unknown",'Hospitalisation Details'!I350)</f>
        <v>R1011</v>
      </c>
    </row>
    <row r="351" spans="16:18" ht="14.25" customHeight="1" x14ac:dyDescent="0.3">
      <c r="P351" s="7">
        <v>1996</v>
      </c>
      <c r="Q351" s="7" t="s">
        <v>72</v>
      </c>
      <c r="R351" t="str">
        <f>IF('Hospitalisation Details'!I351="?","Unknown",'Hospitalisation Details'!I351)</f>
        <v>R1012</v>
      </c>
    </row>
    <row r="352" spans="16:18" ht="14.25" customHeight="1" x14ac:dyDescent="0.3">
      <c r="P352" s="7">
        <v>2003</v>
      </c>
      <c r="Q352" s="7" t="s">
        <v>168</v>
      </c>
      <c r="R352" t="str">
        <f>IF('Hospitalisation Details'!I352="?","Unknown",'Hospitalisation Details'!I352)</f>
        <v>R1025</v>
      </c>
    </row>
    <row r="353" spans="16:18" ht="14.25" customHeight="1" x14ac:dyDescent="0.3">
      <c r="P353" s="7">
        <v>2003</v>
      </c>
      <c r="Q353" s="7" t="s">
        <v>72</v>
      </c>
      <c r="R353" t="str">
        <f>IF('Hospitalisation Details'!I353="?","Unknown",'Hospitalisation Details'!I353)</f>
        <v>R1021</v>
      </c>
    </row>
    <row r="354" spans="16:18" ht="14.25" customHeight="1" x14ac:dyDescent="0.3">
      <c r="P354" s="7">
        <v>1997</v>
      </c>
      <c r="Q354" s="7" t="s">
        <v>83</v>
      </c>
      <c r="R354" t="str">
        <f>IF('Hospitalisation Details'!I354="?","Unknown",'Hospitalisation Details'!I354)</f>
        <v>R1017</v>
      </c>
    </row>
    <row r="355" spans="16:18" ht="14.25" customHeight="1" x14ac:dyDescent="0.3">
      <c r="P355" s="7">
        <v>1991</v>
      </c>
      <c r="Q355" s="7" t="s">
        <v>93</v>
      </c>
      <c r="R355" t="str">
        <f>IF('Hospitalisation Details'!I355="?","Unknown",'Hospitalisation Details'!I355)</f>
        <v>R1013</v>
      </c>
    </row>
    <row r="356" spans="16:18" ht="14.25" customHeight="1" x14ac:dyDescent="0.3">
      <c r="P356" s="7">
        <v>1993</v>
      </c>
      <c r="Q356" s="7" t="s">
        <v>203</v>
      </c>
      <c r="R356" t="str">
        <f>IF('Hospitalisation Details'!I356="?","Unknown",'Hospitalisation Details'!I356)</f>
        <v>R1011</v>
      </c>
    </row>
    <row r="357" spans="16:18" ht="14.25" customHeight="1" x14ac:dyDescent="0.3">
      <c r="P357" s="7">
        <v>1995</v>
      </c>
      <c r="Q357" s="7" t="s">
        <v>83</v>
      </c>
      <c r="R357" t="str">
        <f>IF('Hospitalisation Details'!I357="?","Unknown",'Hospitalisation Details'!I357)</f>
        <v>R1012</v>
      </c>
    </row>
    <row r="358" spans="16:18" ht="14.25" customHeight="1" x14ac:dyDescent="0.3">
      <c r="P358" s="7">
        <v>1993</v>
      </c>
      <c r="Q358" s="7" t="s">
        <v>203</v>
      </c>
      <c r="R358" t="str">
        <f>IF('Hospitalisation Details'!I358="?","Unknown",'Hospitalisation Details'!I358)</f>
        <v>R1013</v>
      </c>
    </row>
    <row r="359" spans="16:18" ht="14.25" customHeight="1" x14ac:dyDescent="0.3">
      <c r="P359" s="7">
        <v>1996</v>
      </c>
      <c r="Q359" s="7" t="s">
        <v>168</v>
      </c>
      <c r="R359" t="str">
        <f>IF('Hospitalisation Details'!I359="?","Unknown",'Hospitalisation Details'!I359)</f>
        <v>R1011</v>
      </c>
    </row>
    <row r="360" spans="16:18" ht="14.25" customHeight="1" x14ac:dyDescent="0.3">
      <c r="P360" s="7">
        <v>1996</v>
      </c>
      <c r="Q360" s="7" t="s">
        <v>72</v>
      </c>
      <c r="R360" t="str">
        <f>IF('Hospitalisation Details'!I360="?","Unknown",'Hospitalisation Details'!I360)</f>
        <v>R1024</v>
      </c>
    </row>
    <row r="361" spans="16:18" ht="14.25" customHeight="1" x14ac:dyDescent="0.3">
      <c r="P361" s="7">
        <v>1996</v>
      </c>
      <c r="Q361" s="7" t="s">
        <v>195</v>
      </c>
      <c r="R361" t="str">
        <f>IF('Hospitalisation Details'!I361="?","Unknown",'Hospitalisation Details'!I361)</f>
        <v>R1013</v>
      </c>
    </row>
    <row r="362" spans="16:18" ht="14.25" customHeight="1" x14ac:dyDescent="0.3">
      <c r="P362" s="7">
        <v>1996</v>
      </c>
      <c r="Q362" s="7" t="s">
        <v>203</v>
      </c>
      <c r="R362" t="str">
        <f>IF('Hospitalisation Details'!I362="?","Unknown",'Hospitalisation Details'!I362)</f>
        <v>R1013</v>
      </c>
    </row>
    <row r="363" spans="16:18" ht="14.25" customHeight="1" x14ac:dyDescent="0.3">
      <c r="P363" s="7">
        <v>2004</v>
      </c>
      <c r="Q363" s="7" t="s">
        <v>59</v>
      </c>
      <c r="R363" t="str">
        <f>IF('Hospitalisation Details'!I363="?","Unknown",'Hospitalisation Details'!I363)</f>
        <v>R1023</v>
      </c>
    </row>
    <row r="364" spans="16:18" ht="14.25" customHeight="1" x14ac:dyDescent="0.3">
      <c r="P364" s="7">
        <v>1996</v>
      </c>
      <c r="Q364" s="7" t="s">
        <v>168</v>
      </c>
      <c r="R364" t="str">
        <f>IF('Hospitalisation Details'!I364="?","Unknown",'Hospitalisation Details'!I364)</f>
        <v>R1011</v>
      </c>
    </row>
    <row r="365" spans="16:18" ht="14.25" customHeight="1" x14ac:dyDescent="0.3">
      <c r="P365" s="7">
        <v>2001</v>
      </c>
      <c r="Q365" s="7" t="s">
        <v>168</v>
      </c>
      <c r="R365" t="str">
        <f>IF('Hospitalisation Details'!I365="?","Unknown",'Hospitalisation Details'!I365)</f>
        <v>R1011</v>
      </c>
    </row>
    <row r="366" spans="16:18" ht="14.25" customHeight="1" x14ac:dyDescent="0.3">
      <c r="P366" s="7">
        <v>1986</v>
      </c>
      <c r="Q366" s="7" t="s">
        <v>195</v>
      </c>
      <c r="R366" t="str">
        <f>IF('Hospitalisation Details'!I366="?","Unknown",'Hospitalisation Details'!I366)</f>
        <v>R1013</v>
      </c>
    </row>
    <row r="367" spans="16:18" ht="14.25" customHeight="1" x14ac:dyDescent="0.3">
      <c r="P367" s="7">
        <v>2000</v>
      </c>
      <c r="Q367" s="7" t="s">
        <v>83</v>
      </c>
      <c r="R367" t="str">
        <f>IF('Hospitalisation Details'!I367="?","Unknown",'Hospitalisation Details'!I367)</f>
        <v>R1011</v>
      </c>
    </row>
    <row r="368" spans="16:18" ht="14.25" customHeight="1" x14ac:dyDescent="0.3">
      <c r="P368" s="7">
        <v>1987</v>
      </c>
      <c r="Q368" s="7" t="s">
        <v>93</v>
      </c>
      <c r="R368" t="str">
        <f>IF('Hospitalisation Details'!I368="?","Unknown",'Hospitalisation Details'!I368)</f>
        <v>R1011</v>
      </c>
    </row>
    <row r="369" spans="16:18" ht="14.25" customHeight="1" x14ac:dyDescent="0.3">
      <c r="P369" s="7">
        <v>2003</v>
      </c>
      <c r="Q369" s="7" t="s">
        <v>59</v>
      </c>
      <c r="R369" t="str">
        <f>IF('Hospitalisation Details'!I369="?","Unknown",'Hospitalisation Details'!I369)</f>
        <v>R1025</v>
      </c>
    </row>
    <row r="370" spans="16:18" ht="14.25" customHeight="1" x14ac:dyDescent="0.3">
      <c r="P370" s="7">
        <v>1993</v>
      </c>
      <c r="Q370" s="7" t="s">
        <v>203</v>
      </c>
      <c r="R370" t="str">
        <f>IF('Hospitalisation Details'!I370="?","Unknown",'Hospitalisation Details'!I370)</f>
        <v>R1013</v>
      </c>
    </row>
    <row r="371" spans="16:18" ht="14.25" customHeight="1" x14ac:dyDescent="0.3">
      <c r="P371" s="7">
        <v>2004</v>
      </c>
      <c r="Q371" s="7" t="s">
        <v>83</v>
      </c>
      <c r="R371" t="str">
        <f>IF('Hospitalisation Details'!I371="?","Unknown",'Hospitalisation Details'!I371)</f>
        <v>R1016</v>
      </c>
    </row>
    <row r="372" spans="16:18" ht="14.25" customHeight="1" x14ac:dyDescent="0.3">
      <c r="P372" s="7">
        <v>1996</v>
      </c>
      <c r="Q372" s="7" t="s">
        <v>93</v>
      </c>
      <c r="R372" t="str">
        <f>IF('Hospitalisation Details'!I372="?","Unknown",'Hospitalisation Details'!I372)</f>
        <v>R1011</v>
      </c>
    </row>
    <row r="373" spans="16:18" ht="14.25" customHeight="1" x14ac:dyDescent="0.3">
      <c r="P373" s="7">
        <v>1996</v>
      </c>
      <c r="Q373" s="7" t="s">
        <v>93</v>
      </c>
      <c r="R373" t="str">
        <f>IF('Hospitalisation Details'!I373="?","Unknown",'Hospitalisation Details'!I373)</f>
        <v>R1015</v>
      </c>
    </row>
    <row r="374" spans="16:18" ht="14.25" customHeight="1" x14ac:dyDescent="0.3">
      <c r="P374" s="7">
        <v>1999</v>
      </c>
      <c r="Q374" s="7" t="s">
        <v>93</v>
      </c>
      <c r="R374" t="str">
        <f>IF('Hospitalisation Details'!I374="?","Unknown",'Hospitalisation Details'!I374)</f>
        <v>R1013</v>
      </c>
    </row>
    <row r="375" spans="16:18" ht="14.25" customHeight="1" x14ac:dyDescent="0.3">
      <c r="P375" s="7">
        <v>1998</v>
      </c>
      <c r="Q375" s="7" t="s">
        <v>93</v>
      </c>
      <c r="R375" t="str">
        <f>IF('Hospitalisation Details'!I375="?","Unknown",'Hospitalisation Details'!I375)</f>
        <v>R1012</v>
      </c>
    </row>
    <row r="376" spans="16:18" ht="14.25" customHeight="1" x14ac:dyDescent="0.3">
      <c r="P376" s="7">
        <v>2003</v>
      </c>
      <c r="Q376" s="7" t="s">
        <v>195</v>
      </c>
      <c r="R376" t="str">
        <f>IF('Hospitalisation Details'!I376="?","Unknown",'Hospitalisation Details'!I376)</f>
        <v>R1012</v>
      </c>
    </row>
    <row r="377" spans="16:18" ht="14.25" customHeight="1" x14ac:dyDescent="0.3">
      <c r="P377" s="7">
        <v>1988</v>
      </c>
      <c r="Q377" s="7" t="s">
        <v>203</v>
      </c>
      <c r="R377" t="str">
        <f>IF('Hospitalisation Details'!I377="?","Unknown",'Hospitalisation Details'!I377)</f>
        <v>R1013</v>
      </c>
    </row>
    <row r="378" spans="16:18" ht="14.25" customHeight="1" x14ac:dyDescent="0.3">
      <c r="P378" s="7">
        <v>1992</v>
      </c>
      <c r="Q378" s="7" t="s">
        <v>168</v>
      </c>
      <c r="R378" t="str">
        <f>IF('Hospitalisation Details'!I378="?","Unknown",'Hospitalisation Details'!I378)</f>
        <v>R1011</v>
      </c>
    </row>
    <row r="379" spans="16:18" ht="14.25" customHeight="1" x14ac:dyDescent="0.3">
      <c r="P379" s="7">
        <v>1994</v>
      </c>
      <c r="Q379" s="7" t="s">
        <v>93</v>
      </c>
      <c r="R379" t="str">
        <f>IF('Hospitalisation Details'!I379="?","Unknown",'Hospitalisation Details'!I379)</f>
        <v>R1012</v>
      </c>
    </row>
    <row r="380" spans="16:18" ht="14.25" customHeight="1" x14ac:dyDescent="0.3">
      <c r="P380" s="7">
        <v>1995</v>
      </c>
      <c r="Q380" s="7" t="s">
        <v>203</v>
      </c>
      <c r="R380" t="str">
        <f>IF('Hospitalisation Details'!I380="?","Unknown",'Hospitalisation Details'!I380)</f>
        <v>R1024</v>
      </c>
    </row>
    <row r="381" spans="16:18" ht="14.25" customHeight="1" x14ac:dyDescent="0.3">
      <c r="P381" s="7">
        <v>1995</v>
      </c>
      <c r="Q381" s="7" t="s">
        <v>83</v>
      </c>
      <c r="R381" t="str">
        <f>IF('Hospitalisation Details'!I381="?","Unknown",'Hospitalisation Details'!I381)</f>
        <v>R1013</v>
      </c>
    </row>
    <row r="382" spans="16:18" ht="14.25" customHeight="1" x14ac:dyDescent="0.3">
      <c r="P382" s="7">
        <v>1981</v>
      </c>
      <c r="Q382" s="7" t="s">
        <v>203</v>
      </c>
      <c r="R382" t="str">
        <f>IF('Hospitalisation Details'!I382="?","Unknown",'Hospitalisation Details'!I382)</f>
        <v>R1013</v>
      </c>
    </row>
    <row r="383" spans="16:18" ht="14.25" customHeight="1" x14ac:dyDescent="0.3">
      <c r="P383" s="7">
        <v>1988</v>
      </c>
      <c r="Q383" s="7" t="s">
        <v>195</v>
      </c>
      <c r="R383" t="str">
        <f>IF('Hospitalisation Details'!I383="?","Unknown",'Hospitalisation Details'!I383)</f>
        <v>R1012</v>
      </c>
    </row>
    <row r="384" spans="16:18" ht="14.25" customHeight="1" x14ac:dyDescent="0.3">
      <c r="P384" s="7">
        <v>1995</v>
      </c>
      <c r="Q384" s="7" t="s">
        <v>195</v>
      </c>
      <c r="R384" t="str">
        <f>IF('Hospitalisation Details'!I384="?","Unknown",'Hospitalisation Details'!I384)</f>
        <v>R1011</v>
      </c>
    </row>
    <row r="385" spans="16:18" ht="14.25" customHeight="1" x14ac:dyDescent="0.3">
      <c r="P385" s="7">
        <v>2001</v>
      </c>
      <c r="Q385" s="7" t="s">
        <v>72</v>
      </c>
      <c r="R385" t="str">
        <f>IF('Hospitalisation Details'!I385="?","Unknown",'Hospitalisation Details'!I385)</f>
        <v>R1012</v>
      </c>
    </row>
    <row r="386" spans="16:18" ht="14.25" customHeight="1" x14ac:dyDescent="0.3">
      <c r="P386" s="7">
        <v>1986</v>
      </c>
      <c r="Q386" s="7" t="s">
        <v>168</v>
      </c>
      <c r="R386" t="str">
        <f>IF('Hospitalisation Details'!I386="?","Unknown",'Hospitalisation Details'!I386)</f>
        <v>R1013</v>
      </c>
    </row>
    <row r="387" spans="16:18" ht="14.25" customHeight="1" x14ac:dyDescent="0.3">
      <c r="P387" s="7">
        <v>1999</v>
      </c>
      <c r="Q387" s="7" t="s">
        <v>83</v>
      </c>
      <c r="R387" t="str">
        <f>IF('Hospitalisation Details'!I387="?","Unknown",'Hospitalisation Details'!I387)</f>
        <v>R1011</v>
      </c>
    </row>
    <row r="388" spans="16:18" ht="14.25" customHeight="1" x14ac:dyDescent="0.3">
      <c r="P388" s="7">
        <v>1997</v>
      </c>
      <c r="Q388" s="7" t="s">
        <v>72</v>
      </c>
      <c r="R388" t="str">
        <f>IF('Hospitalisation Details'!I388="?","Unknown",'Hospitalisation Details'!I388)</f>
        <v>R1012</v>
      </c>
    </row>
    <row r="389" spans="16:18" ht="14.25" customHeight="1" x14ac:dyDescent="0.3">
      <c r="P389" s="7">
        <v>1999</v>
      </c>
      <c r="Q389" s="7" t="s">
        <v>195</v>
      </c>
      <c r="R389" t="str">
        <f>IF('Hospitalisation Details'!I389="?","Unknown",'Hospitalisation Details'!I389)</f>
        <v>R1011</v>
      </c>
    </row>
    <row r="390" spans="16:18" ht="14.25" customHeight="1" x14ac:dyDescent="0.3">
      <c r="P390" s="7">
        <v>1988</v>
      </c>
      <c r="Q390" s="7" t="s">
        <v>72</v>
      </c>
      <c r="R390" t="str">
        <f>IF('Hospitalisation Details'!I390="?","Unknown",'Hospitalisation Details'!I390)</f>
        <v>R1013</v>
      </c>
    </row>
    <row r="391" spans="16:18" ht="14.25" customHeight="1" x14ac:dyDescent="0.3">
      <c r="P391" s="7">
        <v>1990</v>
      </c>
      <c r="Q391" s="7" t="s">
        <v>203</v>
      </c>
      <c r="R391" t="str">
        <f>IF('Hospitalisation Details'!I391="?","Unknown",'Hospitalisation Details'!I391)</f>
        <v>R1013</v>
      </c>
    </row>
    <row r="392" spans="16:18" ht="14.25" customHeight="1" x14ac:dyDescent="0.3">
      <c r="P392" s="7">
        <v>1985</v>
      </c>
      <c r="Q392" s="7" t="s">
        <v>83</v>
      </c>
      <c r="R392" t="str">
        <f>IF('Hospitalisation Details'!I392="?","Unknown",'Hospitalisation Details'!I392)</f>
        <v>R1013</v>
      </c>
    </row>
    <row r="393" spans="16:18" ht="14.25" customHeight="1" x14ac:dyDescent="0.3">
      <c r="P393" s="7">
        <v>1992</v>
      </c>
      <c r="Q393" s="7" t="s">
        <v>72</v>
      </c>
      <c r="R393" t="str">
        <f>IF('Hospitalisation Details'!I393="?","Unknown",'Hospitalisation Details'!I393)</f>
        <v>R1014</v>
      </c>
    </row>
    <row r="394" spans="16:18" ht="14.25" customHeight="1" x14ac:dyDescent="0.3">
      <c r="P394" s="7">
        <v>1990</v>
      </c>
      <c r="Q394" s="7" t="s">
        <v>72</v>
      </c>
      <c r="R394" t="str">
        <f>IF('Hospitalisation Details'!I394="?","Unknown",'Hospitalisation Details'!I394)</f>
        <v>R1011</v>
      </c>
    </row>
    <row r="395" spans="16:18" ht="14.25" customHeight="1" x14ac:dyDescent="0.3">
      <c r="P395" s="7">
        <v>1992</v>
      </c>
      <c r="Q395" s="7" t="s">
        <v>93</v>
      </c>
      <c r="R395" t="str">
        <f>IF('Hospitalisation Details'!I395="?","Unknown",'Hospitalisation Details'!I395)</f>
        <v>R1011</v>
      </c>
    </row>
    <row r="396" spans="16:18" ht="14.25" customHeight="1" x14ac:dyDescent="0.3">
      <c r="P396" s="7">
        <v>1984</v>
      </c>
      <c r="Q396" s="7" t="s">
        <v>59</v>
      </c>
      <c r="R396" t="str">
        <f>IF('Hospitalisation Details'!I396="?","Unknown",'Hospitalisation Details'!I396)</f>
        <v>R1013</v>
      </c>
    </row>
    <row r="397" spans="16:18" ht="14.25" customHeight="1" x14ac:dyDescent="0.3">
      <c r="P397" s="7">
        <v>2003</v>
      </c>
      <c r="Q397" s="7" t="s">
        <v>59</v>
      </c>
      <c r="R397" t="str">
        <f>IF('Hospitalisation Details'!I397="?","Unknown",'Hospitalisation Details'!I397)</f>
        <v>R1021</v>
      </c>
    </row>
    <row r="398" spans="16:18" ht="14.25" customHeight="1" x14ac:dyDescent="0.3">
      <c r="P398" s="7">
        <v>1981</v>
      </c>
      <c r="Q398" s="7" t="s">
        <v>168</v>
      </c>
      <c r="R398" t="str">
        <f>IF('Hospitalisation Details'!I398="?","Unknown",'Hospitalisation Details'!I398)</f>
        <v>R1013</v>
      </c>
    </row>
    <row r="399" spans="16:18" ht="14.25" customHeight="1" x14ac:dyDescent="0.3">
      <c r="P399" s="7">
        <v>1995</v>
      </c>
      <c r="Q399" s="7" t="s">
        <v>203</v>
      </c>
      <c r="R399" t="str">
        <f>IF('Hospitalisation Details'!I399="?","Unknown",'Hospitalisation Details'!I399)</f>
        <v>R1011</v>
      </c>
    </row>
    <row r="400" spans="16:18" ht="14.25" customHeight="1" x14ac:dyDescent="0.3">
      <c r="P400" s="7">
        <v>1988</v>
      </c>
      <c r="Q400" s="7" t="s">
        <v>195</v>
      </c>
      <c r="R400" t="str">
        <f>IF('Hospitalisation Details'!I400="?","Unknown",'Hospitalisation Details'!I400)</f>
        <v>R1013</v>
      </c>
    </row>
    <row r="401" spans="16:18" ht="14.25" customHeight="1" x14ac:dyDescent="0.3">
      <c r="P401" s="7">
        <v>1989</v>
      </c>
      <c r="Q401" s="7" t="s">
        <v>168</v>
      </c>
      <c r="R401" t="str">
        <f>IF('Hospitalisation Details'!I401="?","Unknown",'Hospitalisation Details'!I401)</f>
        <v>R1013</v>
      </c>
    </row>
    <row r="402" spans="16:18" ht="14.25" customHeight="1" x14ac:dyDescent="0.3">
      <c r="P402" s="7">
        <v>2004</v>
      </c>
      <c r="Q402" s="7" t="s">
        <v>72</v>
      </c>
      <c r="R402" t="str">
        <f>IF('Hospitalisation Details'!I402="?","Unknown",'Hospitalisation Details'!I402)</f>
        <v>R1025</v>
      </c>
    </row>
    <row r="403" spans="16:18" ht="14.25" customHeight="1" x14ac:dyDescent="0.3">
      <c r="P403" s="7">
        <v>1986</v>
      </c>
      <c r="Q403" s="7" t="s">
        <v>168</v>
      </c>
      <c r="R403" t="str">
        <f>IF('Hospitalisation Details'!I403="?","Unknown",'Hospitalisation Details'!I403)</f>
        <v>R1013</v>
      </c>
    </row>
    <row r="404" spans="16:18" ht="14.25" customHeight="1" x14ac:dyDescent="0.3">
      <c r="P404" s="7">
        <v>1994</v>
      </c>
      <c r="Q404" s="7" t="s">
        <v>195</v>
      </c>
      <c r="R404" t="str">
        <f>IF('Hospitalisation Details'!I404="?","Unknown",'Hospitalisation Details'!I404)</f>
        <v>R1024</v>
      </c>
    </row>
    <row r="405" spans="16:18" ht="14.25" customHeight="1" x14ac:dyDescent="0.3">
      <c r="P405" s="7">
        <v>1993</v>
      </c>
      <c r="Q405" s="7" t="s">
        <v>83</v>
      </c>
      <c r="R405" t="str">
        <f>IF('Hospitalisation Details'!I405="?","Unknown",'Hospitalisation Details'!I405)</f>
        <v>R1012</v>
      </c>
    </row>
    <row r="406" spans="16:18" ht="14.25" customHeight="1" x14ac:dyDescent="0.3">
      <c r="P406" s="7">
        <v>1986</v>
      </c>
      <c r="Q406" s="7" t="s">
        <v>93</v>
      </c>
      <c r="R406" t="str">
        <f>IF('Hospitalisation Details'!I406="?","Unknown",'Hospitalisation Details'!I406)</f>
        <v>R1013</v>
      </c>
    </row>
    <row r="407" spans="16:18" ht="14.25" customHeight="1" x14ac:dyDescent="0.3">
      <c r="P407" s="7">
        <v>1991</v>
      </c>
      <c r="Q407" s="7" t="s">
        <v>203</v>
      </c>
      <c r="R407" t="str">
        <f>IF('Hospitalisation Details'!I407="?","Unknown",'Hospitalisation Details'!I407)</f>
        <v>R1013</v>
      </c>
    </row>
    <row r="408" spans="16:18" ht="14.25" customHeight="1" x14ac:dyDescent="0.3">
      <c r="P408" s="7">
        <v>1991</v>
      </c>
      <c r="Q408" s="7" t="s">
        <v>195</v>
      </c>
      <c r="R408" t="str">
        <f>IF('Hospitalisation Details'!I408="?","Unknown",'Hospitalisation Details'!I408)</f>
        <v>R1013</v>
      </c>
    </row>
    <row r="409" spans="16:18" ht="14.25" customHeight="1" x14ac:dyDescent="0.3">
      <c r="P409" s="7">
        <v>1991</v>
      </c>
      <c r="Q409" s="7" t="s">
        <v>203</v>
      </c>
      <c r="R409" t="str">
        <f>IF('Hospitalisation Details'!I409="?","Unknown",'Hospitalisation Details'!I409)</f>
        <v>R1011</v>
      </c>
    </row>
    <row r="410" spans="16:18" ht="14.25" customHeight="1" x14ac:dyDescent="0.3">
      <c r="P410" s="7">
        <v>1994</v>
      </c>
      <c r="Q410" s="7" t="s">
        <v>72</v>
      </c>
      <c r="R410" t="str">
        <f>IF('Hospitalisation Details'!I410="?","Unknown",'Hospitalisation Details'!I410)</f>
        <v>R1013</v>
      </c>
    </row>
    <row r="411" spans="16:18" ht="14.25" customHeight="1" x14ac:dyDescent="0.3">
      <c r="P411" s="7">
        <v>1987</v>
      </c>
      <c r="Q411" s="7" t="s">
        <v>203</v>
      </c>
      <c r="R411" t="str">
        <f>IF('Hospitalisation Details'!I411="?","Unknown",'Hospitalisation Details'!I411)</f>
        <v>R1013</v>
      </c>
    </row>
    <row r="412" spans="16:18" ht="14.25" customHeight="1" x14ac:dyDescent="0.3">
      <c r="P412" s="7">
        <v>1981</v>
      </c>
      <c r="Q412" s="7" t="s">
        <v>168</v>
      </c>
      <c r="R412" t="str">
        <f>IF('Hospitalisation Details'!I412="?","Unknown",'Hospitalisation Details'!I412)</f>
        <v>R1013</v>
      </c>
    </row>
    <row r="413" spans="16:18" ht="14.25" customHeight="1" x14ac:dyDescent="0.3">
      <c r="P413" s="7">
        <v>1988</v>
      </c>
      <c r="Q413" s="7" t="s">
        <v>195</v>
      </c>
      <c r="R413" t="str">
        <f>IF('Hospitalisation Details'!I413="?","Unknown",'Hospitalisation Details'!I413)</f>
        <v>R1013</v>
      </c>
    </row>
    <row r="414" spans="16:18" ht="14.25" customHeight="1" x14ac:dyDescent="0.3">
      <c r="P414" s="7">
        <v>1999</v>
      </c>
      <c r="Q414" s="7" t="s">
        <v>83</v>
      </c>
      <c r="R414" t="str">
        <f>IF('Hospitalisation Details'!I414="?","Unknown",'Hospitalisation Details'!I414)</f>
        <v>R1012</v>
      </c>
    </row>
    <row r="415" spans="16:18" ht="14.25" customHeight="1" x14ac:dyDescent="0.3">
      <c r="P415" s="7">
        <v>1981</v>
      </c>
      <c r="Q415" s="7" t="s">
        <v>93</v>
      </c>
      <c r="R415" t="str">
        <f>IF('Hospitalisation Details'!I415="?","Unknown",'Hospitalisation Details'!I415)</f>
        <v>R1012</v>
      </c>
    </row>
    <row r="416" spans="16:18" ht="14.25" customHeight="1" x14ac:dyDescent="0.3">
      <c r="P416" s="7">
        <v>1994</v>
      </c>
      <c r="Q416" s="7" t="s">
        <v>195</v>
      </c>
      <c r="R416" t="str">
        <f>IF('Hospitalisation Details'!I416="?","Unknown",'Hospitalisation Details'!I416)</f>
        <v>R1011</v>
      </c>
    </row>
    <row r="417" spans="16:18" ht="14.25" customHeight="1" x14ac:dyDescent="0.3">
      <c r="P417" s="7">
        <v>1991</v>
      </c>
      <c r="Q417" s="7" t="s">
        <v>195</v>
      </c>
      <c r="R417" t="str">
        <f>IF('Hospitalisation Details'!I417="?","Unknown",'Hospitalisation Details'!I417)</f>
        <v>R1016</v>
      </c>
    </row>
    <row r="418" spans="16:18" ht="14.25" customHeight="1" x14ac:dyDescent="0.3">
      <c r="P418" s="7">
        <v>2001</v>
      </c>
      <c r="Q418" s="7" t="s">
        <v>83</v>
      </c>
      <c r="R418" t="str">
        <f>IF('Hospitalisation Details'!I418="?","Unknown",'Hospitalisation Details'!I418)</f>
        <v>R1025</v>
      </c>
    </row>
    <row r="419" spans="16:18" ht="14.25" customHeight="1" x14ac:dyDescent="0.3">
      <c r="P419" s="7">
        <v>2001</v>
      </c>
      <c r="Q419" s="7" t="s">
        <v>203</v>
      </c>
      <c r="R419" t="str">
        <f>IF('Hospitalisation Details'!I419="?","Unknown",'Hospitalisation Details'!I419)</f>
        <v>R1016</v>
      </c>
    </row>
    <row r="420" spans="16:18" ht="14.25" customHeight="1" x14ac:dyDescent="0.3">
      <c r="P420" s="7">
        <v>1990</v>
      </c>
      <c r="Q420" s="7" t="s">
        <v>83</v>
      </c>
      <c r="R420" t="str">
        <f>IF('Hospitalisation Details'!I420="?","Unknown",'Hospitalisation Details'!I420)</f>
        <v>R1012</v>
      </c>
    </row>
    <row r="421" spans="16:18" ht="14.25" customHeight="1" x14ac:dyDescent="0.3">
      <c r="P421" s="7">
        <v>1991</v>
      </c>
      <c r="Q421" s="7" t="s">
        <v>59</v>
      </c>
      <c r="R421" t="str">
        <f>IF('Hospitalisation Details'!I421="?","Unknown",'Hospitalisation Details'!I421)</f>
        <v>R1013</v>
      </c>
    </row>
    <row r="422" spans="16:18" ht="14.25" customHeight="1" x14ac:dyDescent="0.3">
      <c r="P422" s="7">
        <v>1996</v>
      </c>
      <c r="Q422" s="7" t="s">
        <v>203</v>
      </c>
      <c r="R422" t="str">
        <f>IF('Hospitalisation Details'!I422="?","Unknown",'Hospitalisation Details'!I422)</f>
        <v>R1012</v>
      </c>
    </row>
    <row r="423" spans="16:18" ht="14.25" customHeight="1" x14ac:dyDescent="0.3">
      <c r="P423" s="7">
        <v>2004</v>
      </c>
      <c r="Q423" s="7" t="s">
        <v>59</v>
      </c>
      <c r="R423" t="str">
        <f>IF('Hospitalisation Details'!I423="?","Unknown",'Hospitalisation Details'!I423)</f>
        <v>R1012</v>
      </c>
    </row>
    <row r="424" spans="16:18" ht="14.25" customHeight="1" x14ac:dyDescent="0.3">
      <c r="P424" s="7">
        <v>1993</v>
      </c>
      <c r="Q424" s="7" t="s">
        <v>93</v>
      </c>
      <c r="R424" t="str">
        <f>IF('Hospitalisation Details'!I424="?","Unknown",'Hospitalisation Details'!I424)</f>
        <v>R1012</v>
      </c>
    </row>
    <row r="425" spans="16:18" ht="14.25" customHeight="1" x14ac:dyDescent="0.3">
      <c r="P425" s="7">
        <v>1981</v>
      </c>
      <c r="Q425" s="7" t="s">
        <v>195</v>
      </c>
      <c r="R425" t="str">
        <f>IF('Hospitalisation Details'!I425="?","Unknown",'Hospitalisation Details'!I425)</f>
        <v>R1013</v>
      </c>
    </row>
    <row r="426" spans="16:18" ht="14.25" customHeight="1" x14ac:dyDescent="0.3">
      <c r="P426" s="7">
        <v>1997</v>
      </c>
      <c r="Q426" s="7" t="s">
        <v>72</v>
      </c>
      <c r="R426" t="str">
        <f>IF('Hospitalisation Details'!I426="?","Unknown",'Hospitalisation Details'!I426)</f>
        <v>R1011</v>
      </c>
    </row>
    <row r="427" spans="16:18" ht="14.25" customHeight="1" x14ac:dyDescent="0.3">
      <c r="P427" s="7">
        <v>1985</v>
      </c>
      <c r="Q427" s="7" t="s">
        <v>59</v>
      </c>
      <c r="R427" t="str">
        <f>IF('Hospitalisation Details'!I427="?","Unknown",'Hospitalisation Details'!I427)</f>
        <v>R1013</v>
      </c>
    </row>
    <row r="428" spans="16:18" ht="14.25" customHeight="1" x14ac:dyDescent="0.3">
      <c r="P428" s="7">
        <v>2000</v>
      </c>
      <c r="Q428" s="7" t="s">
        <v>59</v>
      </c>
      <c r="R428" t="str">
        <f>IF('Hospitalisation Details'!I428="?","Unknown",'Hospitalisation Details'!I428)</f>
        <v>R1024</v>
      </c>
    </row>
    <row r="429" spans="16:18" ht="14.25" customHeight="1" x14ac:dyDescent="0.3">
      <c r="P429" s="7">
        <v>2002</v>
      </c>
      <c r="Q429" s="7" t="s">
        <v>83</v>
      </c>
      <c r="R429" t="str">
        <f>IF('Hospitalisation Details'!I429="?","Unknown",'Hospitalisation Details'!I429)</f>
        <v>R1011</v>
      </c>
    </row>
    <row r="430" spans="16:18" ht="14.25" customHeight="1" x14ac:dyDescent="0.3">
      <c r="P430" s="7">
        <v>1988</v>
      </c>
      <c r="Q430" s="7" t="s">
        <v>203</v>
      </c>
      <c r="R430" t="str">
        <f>IF('Hospitalisation Details'!I430="?","Unknown",'Hospitalisation Details'!I430)</f>
        <v>R1013</v>
      </c>
    </row>
    <row r="431" spans="16:18" ht="14.25" customHeight="1" x14ac:dyDescent="0.3">
      <c r="P431" s="7">
        <v>1993</v>
      </c>
      <c r="Q431" s="7" t="s">
        <v>93</v>
      </c>
      <c r="R431" t="str">
        <f>IF('Hospitalisation Details'!I431="?","Unknown",'Hospitalisation Details'!I431)</f>
        <v>R1024</v>
      </c>
    </row>
    <row r="432" spans="16:18" ht="14.25" customHeight="1" x14ac:dyDescent="0.3">
      <c r="P432" s="7">
        <v>1993</v>
      </c>
      <c r="Q432" s="7" t="s">
        <v>72</v>
      </c>
      <c r="R432" t="str">
        <f>IF('Hospitalisation Details'!I432="?","Unknown",'Hospitalisation Details'!I432)</f>
        <v>R1013</v>
      </c>
    </row>
    <row r="433" spans="16:18" ht="14.25" customHeight="1" x14ac:dyDescent="0.3">
      <c r="P433" s="7">
        <v>1999</v>
      </c>
      <c r="Q433" s="7" t="s">
        <v>59</v>
      </c>
      <c r="R433" t="str">
        <f>IF('Hospitalisation Details'!I433="?","Unknown",'Hospitalisation Details'!I433)</f>
        <v>R1021</v>
      </c>
    </row>
    <row r="434" spans="16:18" ht="14.25" customHeight="1" x14ac:dyDescent="0.3">
      <c r="P434" s="7">
        <v>1995</v>
      </c>
      <c r="Q434" s="7" t="s">
        <v>59</v>
      </c>
      <c r="R434" t="str">
        <f>IF('Hospitalisation Details'!I434="?","Unknown",'Hospitalisation Details'!I434)</f>
        <v>R1012</v>
      </c>
    </row>
    <row r="435" spans="16:18" ht="14.25" customHeight="1" x14ac:dyDescent="0.3">
      <c r="P435" s="7">
        <v>1990</v>
      </c>
      <c r="Q435" s="7" t="s">
        <v>59</v>
      </c>
      <c r="R435" t="str">
        <f>IF('Hospitalisation Details'!I435="?","Unknown",'Hospitalisation Details'!I435)</f>
        <v>R1013</v>
      </c>
    </row>
    <row r="436" spans="16:18" ht="14.25" customHeight="1" x14ac:dyDescent="0.3">
      <c r="P436" s="7">
        <v>1996</v>
      </c>
      <c r="Q436" s="7" t="s">
        <v>195</v>
      </c>
      <c r="R436" t="str">
        <f>IF('Hospitalisation Details'!I436="?","Unknown",'Hospitalisation Details'!I436)</f>
        <v>R1013</v>
      </c>
    </row>
    <row r="437" spans="16:18" ht="14.25" customHeight="1" x14ac:dyDescent="0.3">
      <c r="P437" s="7">
        <v>1996</v>
      </c>
      <c r="Q437" s="7" t="s">
        <v>93</v>
      </c>
      <c r="R437" t="str">
        <f>IF('Hospitalisation Details'!I437="?","Unknown",'Hospitalisation Details'!I437)</f>
        <v>R1011</v>
      </c>
    </row>
    <row r="438" spans="16:18" ht="14.25" customHeight="1" x14ac:dyDescent="0.3">
      <c r="P438" s="7">
        <v>1990</v>
      </c>
      <c r="Q438" s="7" t="s">
        <v>72</v>
      </c>
      <c r="R438" t="str">
        <f>IF('Hospitalisation Details'!I438="?","Unknown",'Hospitalisation Details'!I438)</f>
        <v>R1011</v>
      </c>
    </row>
    <row r="439" spans="16:18" ht="14.25" customHeight="1" x14ac:dyDescent="0.3">
      <c r="P439" s="7">
        <v>1990</v>
      </c>
      <c r="Q439" s="7" t="s">
        <v>72</v>
      </c>
      <c r="R439" t="str">
        <f>IF('Hospitalisation Details'!I439="?","Unknown",'Hospitalisation Details'!I439)</f>
        <v>R1013</v>
      </c>
    </row>
    <row r="440" spans="16:18" ht="14.25" customHeight="1" x14ac:dyDescent="0.3">
      <c r="P440" s="7">
        <v>1989</v>
      </c>
      <c r="Q440" s="7" t="s">
        <v>59</v>
      </c>
      <c r="R440" t="str">
        <f>IF('Hospitalisation Details'!I440="?","Unknown",'Hospitalisation Details'!I440)</f>
        <v>R1013</v>
      </c>
    </row>
    <row r="441" spans="16:18" ht="14.25" customHeight="1" x14ac:dyDescent="0.3">
      <c r="P441" s="7">
        <v>2000</v>
      </c>
      <c r="Q441" s="7" t="s">
        <v>93</v>
      </c>
      <c r="R441" t="str">
        <f>IF('Hospitalisation Details'!I441="?","Unknown",'Hospitalisation Details'!I441)</f>
        <v>R1015</v>
      </c>
    </row>
    <row r="442" spans="16:18" ht="14.25" customHeight="1" x14ac:dyDescent="0.3">
      <c r="P442" s="7">
        <v>1992</v>
      </c>
      <c r="Q442" s="7" t="s">
        <v>203</v>
      </c>
      <c r="R442" t="str">
        <f>IF('Hospitalisation Details'!I442="?","Unknown",'Hospitalisation Details'!I442)</f>
        <v>R1012</v>
      </c>
    </row>
    <row r="443" spans="16:18" ht="14.25" customHeight="1" x14ac:dyDescent="0.3">
      <c r="P443" s="7">
        <v>1984</v>
      </c>
      <c r="Q443" s="7" t="s">
        <v>59</v>
      </c>
      <c r="R443" t="str">
        <f>IF('Hospitalisation Details'!I443="?","Unknown",'Hospitalisation Details'!I443)</f>
        <v>R1013</v>
      </c>
    </row>
    <row r="444" spans="16:18" ht="14.25" customHeight="1" x14ac:dyDescent="0.3">
      <c r="P444" s="7">
        <v>1983</v>
      </c>
      <c r="Q444" s="7" t="s">
        <v>72</v>
      </c>
      <c r="R444" t="str">
        <f>IF('Hospitalisation Details'!I444="?","Unknown",'Hospitalisation Details'!I444)</f>
        <v>R1013</v>
      </c>
    </row>
    <row r="445" spans="16:18" ht="14.25" customHeight="1" x14ac:dyDescent="0.3">
      <c r="P445" s="7">
        <v>1993</v>
      </c>
      <c r="Q445" s="7" t="s">
        <v>168</v>
      </c>
      <c r="R445" t="str">
        <f>IF('Hospitalisation Details'!I445="?","Unknown",'Hospitalisation Details'!I445)</f>
        <v>R1015</v>
      </c>
    </row>
    <row r="446" spans="16:18" ht="14.25" customHeight="1" x14ac:dyDescent="0.3">
      <c r="P446" s="7">
        <v>1988</v>
      </c>
      <c r="Q446" s="7" t="s">
        <v>72</v>
      </c>
      <c r="R446" t="str">
        <f>IF('Hospitalisation Details'!I446="?","Unknown",'Hospitalisation Details'!I446)</f>
        <v>R1013</v>
      </c>
    </row>
    <row r="447" spans="16:18" ht="14.25" customHeight="1" x14ac:dyDescent="0.3">
      <c r="P447" s="7">
        <v>1993</v>
      </c>
      <c r="Q447" s="7" t="s">
        <v>195</v>
      </c>
      <c r="R447" t="str">
        <f>IF('Hospitalisation Details'!I447="?","Unknown",'Hospitalisation Details'!I447)</f>
        <v>R1013</v>
      </c>
    </row>
    <row r="448" spans="16:18" ht="14.25" customHeight="1" x14ac:dyDescent="0.3">
      <c r="P448" s="7">
        <v>1995</v>
      </c>
      <c r="Q448" s="7" t="s">
        <v>93</v>
      </c>
      <c r="R448" t="str">
        <f>IF('Hospitalisation Details'!I448="?","Unknown",'Hospitalisation Details'!I448)</f>
        <v>R1012</v>
      </c>
    </row>
    <row r="449" spans="16:18" ht="14.25" customHeight="1" x14ac:dyDescent="0.3">
      <c r="P449" s="7">
        <v>1983</v>
      </c>
      <c r="Q449" s="7" t="s">
        <v>93</v>
      </c>
      <c r="R449" t="str">
        <f>IF('Hospitalisation Details'!I449="?","Unknown",'Hospitalisation Details'!I449)</f>
        <v>R1013</v>
      </c>
    </row>
    <row r="450" spans="16:18" ht="14.25" customHeight="1" x14ac:dyDescent="0.3">
      <c r="P450" s="7">
        <v>2002</v>
      </c>
      <c r="Q450" s="7" t="s">
        <v>203</v>
      </c>
      <c r="R450" t="str">
        <f>IF('Hospitalisation Details'!I450="?","Unknown",'Hospitalisation Details'!I450)</f>
        <v>R1012</v>
      </c>
    </row>
    <row r="451" spans="16:18" ht="14.25" customHeight="1" x14ac:dyDescent="0.3">
      <c r="P451" s="7">
        <v>1990</v>
      </c>
      <c r="Q451" s="7" t="s">
        <v>168</v>
      </c>
      <c r="R451" t="str">
        <f>IF('Hospitalisation Details'!I451="?","Unknown",'Hospitalisation Details'!I451)</f>
        <v>R1013</v>
      </c>
    </row>
    <row r="452" spans="16:18" ht="14.25" customHeight="1" x14ac:dyDescent="0.3">
      <c r="P452" s="7">
        <v>1990</v>
      </c>
      <c r="Q452" s="7" t="s">
        <v>168</v>
      </c>
      <c r="R452" t="str">
        <f>IF('Hospitalisation Details'!I452="?","Unknown",'Hospitalisation Details'!I452)</f>
        <v>R1011</v>
      </c>
    </row>
    <row r="453" spans="16:18" ht="14.25" customHeight="1" x14ac:dyDescent="0.3">
      <c r="P453" s="7">
        <v>1994</v>
      </c>
      <c r="Q453" s="7" t="s">
        <v>195</v>
      </c>
      <c r="R453" t="str">
        <f>IF('Hospitalisation Details'!I453="?","Unknown",'Hospitalisation Details'!I453)</f>
        <v>R1012</v>
      </c>
    </row>
    <row r="454" spans="16:18" ht="14.25" customHeight="1" x14ac:dyDescent="0.3">
      <c r="P454" s="7">
        <v>1991</v>
      </c>
      <c r="Q454" s="7" t="s">
        <v>195</v>
      </c>
      <c r="R454" t="str">
        <f>IF('Hospitalisation Details'!I454="?","Unknown",'Hospitalisation Details'!I454)</f>
        <v>R1012</v>
      </c>
    </row>
    <row r="455" spans="16:18" ht="14.25" customHeight="1" x14ac:dyDescent="0.3">
      <c r="P455" s="7">
        <v>1992</v>
      </c>
      <c r="Q455" s="7" t="s">
        <v>83</v>
      </c>
      <c r="R455" t="str">
        <f>IF('Hospitalisation Details'!I455="?","Unknown",'Hospitalisation Details'!I455)</f>
        <v>R1024</v>
      </c>
    </row>
    <row r="456" spans="16:18" ht="14.25" customHeight="1" x14ac:dyDescent="0.3">
      <c r="P456" s="7">
        <v>1992</v>
      </c>
      <c r="Q456" s="7" t="s">
        <v>83</v>
      </c>
      <c r="R456" t="str">
        <f>IF('Hospitalisation Details'!I456="?","Unknown",'Hospitalisation Details'!I456)</f>
        <v>R1011</v>
      </c>
    </row>
    <row r="457" spans="16:18" ht="14.25" customHeight="1" x14ac:dyDescent="0.3">
      <c r="P457" s="7">
        <v>1992</v>
      </c>
      <c r="Q457" s="7" t="s">
        <v>195</v>
      </c>
      <c r="R457" t="str">
        <f>IF('Hospitalisation Details'!I457="?","Unknown",'Hospitalisation Details'!I457)</f>
        <v>R1013</v>
      </c>
    </row>
    <row r="458" spans="16:18" ht="14.25" customHeight="1" x14ac:dyDescent="0.3">
      <c r="P458" s="7">
        <v>1998</v>
      </c>
      <c r="Q458" s="7" t="s">
        <v>72</v>
      </c>
      <c r="R458" t="str">
        <f>IF('Hospitalisation Details'!I458="?","Unknown",'Hospitalisation Details'!I458)</f>
        <v>R1012</v>
      </c>
    </row>
    <row r="459" spans="16:18" ht="14.25" customHeight="1" x14ac:dyDescent="0.3">
      <c r="P459" s="7">
        <v>1984</v>
      </c>
      <c r="Q459" s="7" t="s">
        <v>93</v>
      </c>
      <c r="R459" t="str">
        <f>IF('Hospitalisation Details'!I459="?","Unknown",'Hospitalisation Details'!I459)</f>
        <v>R1012</v>
      </c>
    </row>
    <row r="460" spans="16:18" ht="14.25" customHeight="1" x14ac:dyDescent="0.3">
      <c r="P460" s="7">
        <v>1989</v>
      </c>
      <c r="Q460" s="7" t="s">
        <v>83</v>
      </c>
      <c r="R460" t="str">
        <f>IF('Hospitalisation Details'!I460="?","Unknown",'Hospitalisation Details'!I460)</f>
        <v>R1013</v>
      </c>
    </row>
    <row r="461" spans="16:18" ht="14.25" customHeight="1" x14ac:dyDescent="0.3">
      <c r="P461" s="7">
        <v>1995</v>
      </c>
      <c r="Q461" s="7" t="s">
        <v>203</v>
      </c>
      <c r="R461" t="str">
        <f>IF('Hospitalisation Details'!I461="?","Unknown",'Hospitalisation Details'!I461)</f>
        <v>R1025</v>
      </c>
    </row>
    <row r="462" spans="16:18" ht="14.25" customHeight="1" x14ac:dyDescent="0.3">
      <c r="P462" s="7">
        <v>1997</v>
      </c>
      <c r="Q462" s="7" t="s">
        <v>93</v>
      </c>
      <c r="R462" t="str">
        <f>IF('Hospitalisation Details'!I462="?","Unknown",'Hospitalisation Details'!I462)</f>
        <v>R1012</v>
      </c>
    </row>
    <row r="463" spans="16:18" ht="14.25" customHeight="1" x14ac:dyDescent="0.3">
      <c r="P463" s="7">
        <v>1998</v>
      </c>
      <c r="Q463" s="7" t="s">
        <v>168</v>
      </c>
      <c r="R463" t="str">
        <f>IF('Hospitalisation Details'!I463="?","Unknown",'Hospitalisation Details'!I463)</f>
        <v>R1011</v>
      </c>
    </row>
    <row r="464" spans="16:18" ht="14.25" customHeight="1" x14ac:dyDescent="0.3">
      <c r="P464" s="7">
        <v>1992</v>
      </c>
      <c r="Q464" s="7" t="s">
        <v>83</v>
      </c>
      <c r="R464" t="str">
        <f>IF('Hospitalisation Details'!I464="?","Unknown",'Hospitalisation Details'!I464)</f>
        <v>R1016</v>
      </c>
    </row>
    <row r="465" spans="16:18" ht="14.25" customHeight="1" x14ac:dyDescent="0.3">
      <c r="P465" s="7">
        <v>1991</v>
      </c>
      <c r="Q465" s="7" t="s">
        <v>72</v>
      </c>
      <c r="R465" t="str">
        <f>IF('Hospitalisation Details'!I465="?","Unknown",'Hospitalisation Details'!I465)</f>
        <v>R1012</v>
      </c>
    </row>
    <row r="466" spans="16:18" ht="14.25" customHeight="1" x14ac:dyDescent="0.3">
      <c r="P466" s="7">
        <v>1991</v>
      </c>
      <c r="Q466" s="7" t="s">
        <v>168</v>
      </c>
      <c r="R466" t="str">
        <f>IF('Hospitalisation Details'!I466="?","Unknown",'Hospitalisation Details'!I466)</f>
        <v>R1012</v>
      </c>
    </row>
    <row r="467" spans="16:18" ht="14.25" customHeight="1" x14ac:dyDescent="0.3">
      <c r="P467" s="7">
        <v>1982</v>
      </c>
      <c r="Q467" s="7" t="s">
        <v>83</v>
      </c>
      <c r="R467" t="str">
        <f>IF('Hospitalisation Details'!I467="?","Unknown",'Hospitalisation Details'!I467)</f>
        <v>R1013</v>
      </c>
    </row>
    <row r="468" spans="16:18" ht="14.25" customHeight="1" x14ac:dyDescent="0.3">
      <c r="P468" s="7">
        <v>1995</v>
      </c>
      <c r="Q468" s="7" t="s">
        <v>203</v>
      </c>
      <c r="R468" t="str">
        <f>IF('Hospitalisation Details'!I468="?","Unknown",'Hospitalisation Details'!I468)</f>
        <v>R1011</v>
      </c>
    </row>
    <row r="469" spans="16:18" ht="14.25" customHeight="1" x14ac:dyDescent="0.3">
      <c r="P469" s="7">
        <v>1983</v>
      </c>
      <c r="Q469" s="7" t="s">
        <v>72</v>
      </c>
      <c r="R469" t="str">
        <f>IF('Hospitalisation Details'!I469="?","Unknown",'Hospitalisation Details'!I469)</f>
        <v>R1012</v>
      </c>
    </row>
    <row r="470" spans="16:18" ht="14.25" customHeight="1" x14ac:dyDescent="0.3">
      <c r="P470" s="7">
        <v>1992</v>
      </c>
      <c r="Q470" s="7" t="s">
        <v>83</v>
      </c>
      <c r="R470" t="str">
        <f>IF('Hospitalisation Details'!I470="?","Unknown",'Hospitalisation Details'!I470)</f>
        <v>R1013</v>
      </c>
    </row>
    <row r="471" spans="16:18" ht="14.25" customHeight="1" x14ac:dyDescent="0.3">
      <c r="P471" s="7">
        <v>2003</v>
      </c>
      <c r="Q471" s="7" t="s">
        <v>83</v>
      </c>
      <c r="R471" t="str">
        <f>IF('Hospitalisation Details'!I471="?","Unknown",'Hospitalisation Details'!I471)</f>
        <v>R1021</v>
      </c>
    </row>
    <row r="472" spans="16:18" ht="14.25" customHeight="1" x14ac:dyDescent="0.3">
      <c r="P472" s="7">
        <v>2000</v>
      </c>
      <c r="Q472" s="7" t="s">
        <v>72</v>
      </c>
      <c r="R472" t="str">
        <f>IF('Hospitalisation Details'!I472="?","Unknown",'Hospitalisation Details'!I472)</f>
        <v>R1012</v>
      </c>
    </row>
    <row r="473" spans="16:18" ht="14.25" customHeight="1" x14ac:dyDescent="0.3">
      <c r="P473" s="7">
        <v>1988</v>
      </c>
      <c r="Q473" s="7" t="s">
        <v>168</v>
      </c>
      <c r="R473" t="str">
        <f>IF('Hospitalisation Details'!I473="?","Unknown",'Hospitalisation Details'!I473)</f>
        <v>R1012</v>
      </c>
    </row>
    <row r="474" spans="16:18" ht="14.25" customHeight="1" x14ac:dyDescent="0.3">
      <c r="P474" s="7">
        <v>1994</v>
      </c>
      <c r="Q474" s="7" t="s">
        <v>72</v>
      </c>
      <c r="R474" t="str">
        <f>IF('Hospitalisation Details'!I474="?","Unknown",'Hospitalisation Details'!I474)</f>
        <v>R1024</v>
      </c>
    </row>
    <row r="475" spans="16:18" ht="14.25" customHeight="1" x14ac:dyDescent="0.3">
      <c r="P475" s="7">
        <v>1994</v>
      </c>
      <c r="Q475" s="7" t="s">
        <v>203</v>
      </c>
      <c r="R475" t="str">
        <f>IF('Hospitalisation Details'!I475="?","Unknown",'Hospitalisation Details'!I475)</f>
        <v>R1013</v>
      </c>
    </row>
    <row r="476" spans="16:18" ht="14.25" customHeight="1" x14ac:dyDescent="0.3">
      <c r="P476" s="7">
        <v>1991</v>
      </c>
      <c r="Q476" s="7" t="s">
        <v>83</v>
      </c>
      <c r="R476" t="str">
        <f>IF('Hospitalisation Details'!I476="?","Unknown",'Hospitalisation Details'!I476)</f>
        <v>R1024</v>
      </c>
    </row>
    <row r="477" spans="16:18" ht="14.25" customHeight="1" x14ac:dyDescent="0.3">
      <c r="P477" s="7">
        <v>1994</v>
      </c>
      <c r="Q477" s="7" t="s">
        <v>72</v>
      </c>
      <c r="R477" t="str">
        <f>IF('Hospitalisation Details'!I477="?","Unknown",'Hospitalisation Details'!I477)</f>
        <v>R1013</v>
      </c>
    </row>
    <row r="478" spans="16:18" ht="14.25" customHeight="1" x14ac:dyDescent="0.3">
      <c r="P478" s="7">
        <v>1991</v>
      </c>
      <c r="Q478" s="7" t="s">
        <v>93</v>
      </c>
      <c r="R478" t="str">
        <f>IF('Hospitalisation Details'!I478="?","Unknown",'Hospitalisation Details'!I478)</f>
        <v>R1013</v>
      </c>
    </row>
    <row r="479" spans="16:18" ht="14.25" customHeight="1" x14ac:dyDescent="0.3">
      <c r="P479" s="7">
        <v>1990</v>
      </c>
      <c r="Q479" s="7" t="s">
        <v>195</v>
      </c>
      <c r="R479" t="str">
        <f>IF('Hospitalisation Details'!I479="?","Unknown",'Hospitalisation Details'!I479)</f>
        <v>R1012</v>
      </c>
    </row>
    <row r="480" spans="16:18" ht="14.25" customHeight="1" x14ac:dyDescent="0.3">
      <c r="P480" s="7">
        <v>1997</v>
      </c>
      <c r="Q480" s="7" t="s">
        <v>72</v>
      </c>
      <c r="R480" t="str">
        <f>IF('Hospitalisation Details'!I480="?","Unknown",'Hospitalisation Details'!I480)</f>
        <v>R1011</v>
      </c>
    </row>
    <row r="481" spans="16:18" ht="14.25" customHeight="1" x14ac:dyDescent="0.3">
      <c r="P481" s="7">
        <v>1982</v>
      </c>
      <c r="Q481" s="7" t="s">
        <v>83</v>
      </c>
      <c r="R481" t="str">
        <f>IF('Hospitalisation Details'!I481="?","Unknown",'Hospitalisation Details'!I481)</f>
        <v>R1013</v>
      </c>
    </row>
    <row r="482" spans="16:18" ht="14.25" customHeight="1" x14ac:dyDescent="0.3">
      <c r="P482" s="7">
        <v>1988</v>
      </c>
      <c r="Q482" s="7" t="s">
        <v>59</v>
      </c>
      <c r="R482" t="str">
        <f>IF('Hospitalisation Details'!I482="?","Unknown",'Hospitalisation Details'!I482)</f>
        <v>R1013</v>
      </c>
    </row>
    <row r="483" spans="16:18" ht="14.25" customHeight="1" x14ac:dyDescent="0.3">
      <c r="P483" s="7">
        <v>1986</v>
      </c>
      <c r="Q483" s="7" t="s">
        <v>195</v>
      </c>
      <c r="R483" t="str">
        <f>IF('Hospitalisation Details'!I483="?","Unknown",'Hospitalisation Details'!I483)</f>
        <v>R1013</v>
      </c>
    </row>
    <row r="484" spans="16:18" ht="14.25" customHeight="1" x14ac:dyDescent="0.3">
      <c r="P484" s="7">
        <v>1986</v>
      </c>
      <c r="Q484" s="7" t="s">
        <v>59</v>
      </c>
      <c r="R484" t="str">
        <f>IF('Hospitalisation Details'!I484="?","Unknown",'Hospitalisation Details'!I484)</f>
        <v>R1011</v>
      </c>
    </row>
    <row r="485" spans="16:18" ht="14.25" customHeight="1" x14ac:dyDescent="0.3">
      <c r="P485" s="7">
        <v>1988</v>
      </c>
      <c r="Q485" s="7" t="s">
        <v>93</v>
      </c>
      <c r="R485" t="str">
        <f>IF('Hospitalisation Details'!I485="?","Unknown",'Hospitalisation Details'!I485)</f>
        <v>R1013</v>
      </c>
    </row>
    <row r="486" spans="16:18" ht="14.25" customHeight="1" x14ac:dyDescent="0.3">
      <c r="P486" s="7">
        <v>1992</v>
      </c>
      <c r="Q486" s="7" t="s">
        <v>195</v>
      </c>
      <c r="R486" t="str">
        <f>IF('Hospitalisation Details'!I486="?","Unknown",'Hospitalisation Details'!I486)</f>
        <v>R1020</v>
      </c>
    </row>
    <row r="487" spans="16:18" ht="14.25" customHeight="1" x14ac:dyDescent="0.3">
      <c r="P487" s="7">
        <v>1994</v>
      </c>
      <c r="Q487" s="7" t="s">
        <v>168</v>
      </c>
      <c r="R487" t="str">
        <f>IF('Hospitalisation Details'!I487="?","Unknown",'Hospitalisation Details'!I487)</f>
        <v>R1017</v>
      </c>
    </row>
    <row r="488" spans="16:18" ht="14.25" customHeight="1" x14ac:dyDescent="0.3">
      <c r="P488" s="7">
        <v>1993</v>
      </c>
      <c r="Q488" s="7" t="s">
        <v>93</v>
      </c>
      <c r="R488" t="str">
        <f>IF('Hospitalisation Details'!I488="?","Unknown",'Hospitalisation Details'!I488)</f>
        <v>R1012</v>
      </c>
    </row>
    <row r="489" spans="16:18" ht="14.25" customHeight="1" x14ac:dyDescent="0.3">
      <c r="P489" s="7">
        <v>1993</v>
      </c>
      <c r="Q489" s="7" t="s">
        <v>168</v>
      </c>
      <c r="R489" t="str">
        <f>IF('Hospitalisation Details'!I489="?","Unknown",'Hospitalisation Details'!I489)</f>
        <v>R1012</v>
      </c>
    </row>
    <row r="490" spans="16:18" ht="14.25" customHeight="1" x14ac:dyDescent="0.3">
      <c r="P490" s="7">
        <v>1994</v>
      </c>
      <c r="Q490" s="7" t="s">
        <v>203</v>
      </c>
      <c r="R490" t="str">
        <f>IF('Hospitalisation Details'!I490="?","Unknown",'Hospitalisation Details'!I490)</f>
        <v>R1016</v>
      </c>
    </row>
    <row r="491" spans="16:18" ht="14.25" customHeight="1" x14ac:dyDescent="0.3">
      <c r="P491" s="7">
        <v>1994</v>
      </c>
      <c r="Q491" s="7" t="s">
        <v>203</v>
      </c>
      <c r="R491" t="str">
        <f>IF('Hospitalisation Details'!I491="?","Unknown",'Hospitalisation Details'!I491)</f>
        <v>R1017</v>
      </c>
    </row>
    <row r="492" spans="16:18" ht="14.25" customHeight="1" x14ac:dyDescent="0.3">
      <c r="P492" s="7">
        <v>1991</v>
      </c>
      <c r="Q492" s="7" t="s">
        <v>93</v>
      </c>
      <c r="R492" t="str">
        <f>IF('Hospitalisation Details'!I492="?","Unknown",'Hospitalisation Details'!I492)</f>
        <v>R1014</v>
      </c>
    </row>
    <row r="493" spans="16:18" ht="14.25" customHeight="1" x14ac:dyDescent="0.3">
      <c r="P493" s="7">
        <v>1994</v>
      </c>
      <c r="Q493" s="7" t="s">
        <v>83</v>
      </c>
      <c r="R493" t="str">
        <f>IF('Hospitalisation Details'!I493="?","Unknown",'Hospitalisation Details'!I493)</f>
        <v>R1013</v>
      </c>
    </row>
    <row r="494" spans="16:18" ht="14.25" customHeight="1" x14ac:dyDescent="0.3">
      <c r="P494" s="7">
        <v>1990</v>
      </c>
      <c r="Q494" s="7" t="s">
        <v>195</v>
      </c>
      <c r="R494" t="str">
        <f>IF('Hospitalisation Details'!I494="?","Unknown",'Hospitalisation Details'!I494)</f>
        <v>R1012</v>
      </c>
    </row>
    <row r="495" spans="16:18" ht="14.25" customHeight="1" x14ac:dyDescent="0.3">
      <c r="P495" s="7">
        <v>1990</v>
      </c>
      <c r="Q495" s="7" t="s">
        <v>59</v>
      </c>
      <c r="R495" t="str">
        <f>IF('Hospitalisation Details'!I495="?","Unknown",'Hospitalisation Details'!I495)</f>
        <v>R1012</v>
      </c>
    </row>
    <row r="496" spans="16:18" ht="14.25" customHeight="1" x14ac:dyDescent="0.3">
      <c r="P496" s="7">
        <v>1991</v>
      </c>
      <c r="Q496" s="7" t="s">
        <v>59</v>
      </c>
      <c r="R496" t="str">
        <f>IF('Hospitalisation Details'!I496="?","Unknown",'Hospitalisation Details'!I496)</f>
        <v>R1013</v>
      </c>
    </row>
    <row r="497" spans="16:18" ht="14.25" customHeight="1" x14ac:dyDescent="0.3">
      <c r="P497" s="7">
        <v>1999</v>
      </c>
      <c r="Q497" s="7" t="s">
        <v>72</v>
      </c>
      <c r="R497" t="str">
        <f>IF('Hospitalisation Details'!I497="?","Unknown",'Hospitalisation Details'!I497)</f>
        <v>R1012</v>
      </c>
    </row>
    <row r="498" spans="16:18" ht="14.25" customHeight="1" x14ac:dyDescent="0.3">
      <c r="P498" s="7">
        <v>2004</v>
      </c>
      <c r="Q498" s="7" t="s">
        <v>59</v>
      </c>
      <c r="R498" t="str">
        <f>IF('Hospitalisation Details'!I498="?","Unknown",'Hospitalisation Details'!I498)</f>
        <v>R1012</v>
      </c>
    </row>
    <row r="499" spans="16:18" ht="14.25" customHeight="1" x14ac:dyDescent="0.3">
      <c r="P499" s="7">
        <v>1992</v>
      </c>
      <c r="Q499" s="7" t="s">
        <v>59</v>
      </c>
      <c r="R499" t="str">
        <f>IF('Hospitalisation Details'!I499="?","Unknown",'Hospitalisation Details'!I499)</f>
        <v>R1012</v>
      </c>
    </row>
    <row r="500" spans="16:18" ht="14.25" customHeight="1" x14ac:dyDescent="0.3">
      <c r="P500" s="7">
        <v>1988</v>
      </c>
      <c r="Q500" s="7" t="s">
        <v>83</v>
      </c>
      <c r="R500" t="str">
        <f>IF('Hospitalisation Details'!I500="?","Unknown",'Hospitalisation Details'!I500)</f>
        <v>R1017</v>
      </c>
    </row>
    <row r="501" spans="16:18" ht="14.25" customHeight="1" x14ac:dyDescent="0.3">
      <c r="P501" s="7">
        <v>1997</v>
      </c>
      <c r="Q501" s="7" t="s">
        <v>203</v>
      </c>
      <c r="R501" t="str">
        <f>IF('Hospitalisation Details'!I501="?","Unknown",'Hospitalisation Details'!I501)</f>
        <v>R1013</v>
      </c>
    </row>
    <row r="502" spans="16:18" ht="14.25" customHeight="1" x14ac:dyDescent="0.3">
      <c r="P502" s="7">
        <v>1982</v>
      </c>
      <c r="Q502" s="7" t="s">
        <v>93</v>
      </c>
      <c r="R502" t="str">
        <f>IF('Hospitalisation Details'!I502="?","Unknown",'Hospitalisation Details'!I502)</f>
        <v>R1013</v>
      </c>
    </row>
    <row r="503" spans="16:18" ht="14.25" customHeight="1" x14ac:dyDescent="0.3">
      <c r="P503" s="7">
        <v>1980</v>
      </c>
      <c r="Q503" s="7" t="s">
        <v>83</v>
      </c>
      <c r="R503" t="str">
        <f>IF('Hospitalisation Details'!I503="?","Unknown",'Hospitalisation Details'!I503)</f>
        <v>R1013</v>
      </c>
    </row>
    <row r="504" spans="16:18" ht="14.25" customHeight="1" x14ac:dyDescent="0.3">
      <c r="P504" s="7">
        <v>2003</v>
      </c>
      <c r="Q504" s="7" t="s">
        <v>203</v>
      </c>
      <c r="R504" t="str">
        <f>IF('Hospitalisation Details'!I504="?","Unknown",'Hospitalisation Details'!I504)</f>
        <v>R1026</v>
      </c>
    </row>
    <row r="505" spans="16:18" ht="14.25" customHeight="1" x14ac:dyDescent="0.3">
      <c r="P505" s="7">
        <v>1987</v>
      </c>
      <c r="Q505" s="7" t="s">
        <v>168</v>
      </c>
      <c r="R505" t="str">
        <f>IF('Hospitalisation Details'!I505="?","Unknown",'Hospitalisation Details'!I505)</f>
        <v>R1012</v>
      </c>
    </row>
    <row r="506" spans="16:18" ht="14.25" customHeight="1" x14ac:dyDescent="0.3">
      <c r="P506" s="7">
        <v>1988</v>
      </c>
      <c r="Q506" s="7" t="s">
        <v>168</v>
      </c>
      <c r="R506" t="str">
        <f>IF('Hospitalisation Details'!I506="?","Unknown",'Hospitalisation Details'!I506)</f>
        <v>R1017</v>
      </c>
    </row>
    <row r="507" spans="16:18" ht="14.25" customHeight="1" x14ac:dyDescent="0.3">
      <c r="P507" s="7">
        <v>1992</v>
      </c>
      <c r="Q507" s="7" t="s">
        <v>195</v>
      </c>
      <c r="R507" t="str">
        <f>IF('Hospitalisation Details'!I507="?","Unknown",'Hospitalisation Details'!I507)</f>
        <v>R1012</v>
      </c>
    </row>
    <row r="508" spans="16:18" ht="14.25" customHeight="1" x14ac:dyDescent="0.3">
      <c r="P508" s="7">
        <v>1993</v>
      </c>
      <c r="Q508" s="7" t="s">
        <v>83</v>
      </c>
      <c r="R508" t="str">
        <f>IF('Hospitalisation Details'!I508="?","Unknown",'Hospitalisation Details'!I508)</f>
        <v>R1011</v>
      </c>
    </row>
    <row r="509" spans="16:18" ht="14.25" customHeight="1" x14ac:dyDescent="0.3">
      <c r="P509" s="7">
        <v>1988</v>
      </c>
      <c r="Q509" s="7" t="s">
        <v>83</v>
      </c>
      <c r="R509" t="str">
        <f>IF('Hospitalisation Details'!I509="?","Unknown",'Hospitalisation Details'!I509)</f>
        <v>R1011</v>
      </c>
    </row>
    <row r="510" spans="16:18" ht="14.25" customHeight="1" x14ac:dyDescent="0.3">
      <c r="P510" s="7">
        <v>1990</v>
      </c>
      <c r="Q510" s="7" t="s">
        <v>72</v>
      </c>
      <c r="R510" t="str">
        <f>IF('Hospitalisation Details'!I510="?","Unknown",'Hospitalisation Details'!I510)</f>
        <v>R1024</v>
      </c>
    </row>
    <row r="511" spans="16:18" ht="14.25" customHeight="1" x14ac:dyDescent="0.3">
      <c r="P511" s="7">
        <v>2004</v>
      </c>
      <c r="Q511" s="7" t="s">
        <v>168</v>
      </c>
      <c r="R511" t="str">
        <f>IF('Hospitalisation Details'!I511="?","Unknown",'Hospitalisation Details'!I511)</f>
        <v>R1024</v>
      </c>
    </row>
    <row r="512" spans="16:18" ht="14.25" customHeight="1" x14ac:dyDescent="0.3">
      <c r="P512" s="7">
        <v>1990</v>
      </c>
      <c r="Q512" s="7" t="s">
        <v>93</v>
      </c>
      <c r="R512" t="str">
        <f>IF('Hospitalisation Details'!I512="?","Unknown",'Hospitalisation Details'!I512)</f>
        <v>R1013</v>
      </c>
    </row>
    <row r="513" spans="16:18" ht="14.25" customHeight="1" x14ac:dyDescent="0.3">
      <c r="P513" s="7">
        <v>1996</v>
      </c>
      <c r="Q513" s="7" t="s">
        <v>168</v>
      </c>
      <c r="R513" t="str">
        <f>IF('Hospitalisation Details'!I513="?","Unknown",'Hospitalisation Details'!I513)</f>
        <v>R1024</v>
      </c>
    </row>
    <row r="514" spans="16:18" ht="14.25" customHeight="1" x14ac:dyDescent="0.3">
      <c r="P514" s="7">
        <v>1989</v>
      </c>
      <c r="Q514" s="7" t="s">
        <v>93</v>
      </c>
      <c r="R514" t="str">
        <f>IF('Hospitalisation Details'!I514="?","Unknown",'Hospitalisation Details'!I514)</f>
        <v>R1012</v>
      </c>
    </row>
    <row r="515" spans="16:18" ht="14.25" customHeight="1" x14ac:dyDescent="0.3">
      <c r="P515" s="7">
        <v>2000</v>
      </c>
      <c r="Q515" s="7" t="s">
        <v>59</v>
      </c>
      <c r="R515" t="str">
        <f>IF('Hospitalisation Details'!I515="?","Unknown",'Hospitalisation Details'!I515)</f>
        <v>R1011</v>
      </c>
    </row>
    <row r="516" spans="16:18" ht="14.25" customHeight="1" x14ac:dyDescent="0.3">
      <c r="P516" s="7">
        <v>1998</v>
      </c>
      <c r="Q516" s="7" t="s">
        <v>83</v>
      </c>
      <c r="R516" t="str">
        <f>IF('Hospitalisation Details'!I516="?","Unknown",'Hospitalisation Details'!I516)</f>
        <v>R1012</v>
      </c>
    </row>
    <row r="517" spans="16:18" ht="14.25" customHeight="1" x14ac:dyDescent="0.3">
      <c r="P517" s="7">
        <v>1985</v>
      </c>
      <c r="Q517" s="7" t="s">
        <v>83</v>
      </c>
      <c r="R517" t="str">
        <f>IF('Hospitalisation Details'!I517="?","Unknown",'Hospitalisation Details'!I517)</f>
        <v>R1011</v>
      </c>
    </row>
    <row r="518" spans="16:18" ht="14.25" customHeight="1" x14ac:dyDescent="0.3">
      <c r="P518" s="7">
        <v>1996</v>
      </c>
      <c r="Q518" s="7" t="s">
        <v>203</v>
      </c>
      <c r="R518" t="str">
        <f>IF('Hospitalisation Details'!I518="?","Unknown",'Hospitalisation Details'!I518)</f>
        <v>R1017</v>
      </c>
    </row>
    <row r="519" spans="16:18" ht="14.25" customHeight="1" x14ac:dyDescent="0.3">
      <c r="P519" s="7">
        <v>1990</v>
      </c>
      <c r="Q519" s="7" t="s">
        <v>195</v>
      </c>
      <c r="R519" t="str">
        <f>IF('Hospitalisation Details'!I519="?","Unknown",'Hospitalisation Details'!I519)</f>
        <v>R1016</v>
      </c>
    </row>
    <row r="520" spans="16:18" ht="14.25" customHeight="1" x14ac:dyDescent="0.3">
      <c r="P520" s="7">
        <v>1990</v>
      </c>
      <c r="Q520" s="7" t="s">
        <v>93</v>
      </c>
      <c r="R520" t="str">
        <f>IF('Hospitalisation Details'!I520="?","Unknown",'Hospitalisation Details'!I520)</f>
        <v>R1011</v>
      </c>
    </row>
    <row r="521" spans="16:18" ht="14.25" customHeight="1" x14ac:dyDescent="0.3">
      <c r="P521" s="7">
        <v>1990</v>
      </c>
      <c r="Q521" s="7" t="s">
        <v>59</v>
      </c>
      <c r="R521" t="str">
        <f>IF('Hospitalisation Details'!I521="?","Unknown",'Hospitalisation Details'!I521)</f>
        <v>R1013</v>
      </c>
    </row>
    <row r="522" spans="16:18" ht="14.25" customHeight="1" x14ac:dyDescent="0.3">
      <c r="P522" s="7">
        <v>1979</v>
      </c>
      <c r="Q522" s="7" t="s">
        <v>203</v>
      </c>
      <c r="R522" t="str">
        <f>IF('Hospitalisation Details'!I522="?","Unknown",'Hospitalisation Details'!I522)</f>
        <v>R1013</v>
      </c>
    </row>
    <row r="523" spans="16:18" ht="14.25" customHeight="1" x14ac:dyDescent="0.3">
      <c r="P523" s="7">
        <v>2003</v>
      </c>
      <c r="Q523" s="7" t="s">
        <v>203</v>
      </c>
      <c r="R523" t="str">
        <f>IF('Hospitalisation Details'!I523="?","Unknown",'Hospitalisation Details'!I523)</f>
        <v>R1021</v>
      </c>
    </row>
    <row r="524" spans="16:18" ht="14.25" customHeight="1" x14ac:dyDescent="0.3">
      <c r="P524" s="7">
        <v>1990</v>
      </c>
      <c r="Q524" s="7" t="s">
        <v>93</v>
      </c>
      <c r="R524" t="str">
        <f>IF('Hospitalisation Details'!I524="?","Unknown",'Hospitalisation Details'!I524)</f>
        <v>R1013</v>
      </c>
    </row>
    <row r="525" spans="16:18" ht="14.25" customHeight="1" x14ac:dyDescent="0.3">
      <c r="P525" s="7">
        <v>2003</v>
      </c>
      <c r="Q525" s="7" t="s">
        <v>83</v>
      </c>
      <c r="R525" t="str">
        <f>IF('Hospitalisation Details'!I525="?","Unknown",'Hospitalisation Details'!I525)</f>
        <v>R1011</v>
      </c>
    </row>
    <row r="526" spans="16:18" ht="14.25" customHeight="1" x14ac:dyDescent="0.3">
      <c r="P526" s="7">
        <v>1977</v>
      </c>
      <c r="Q526" s="7" t="s">
        <v>168</v>
      </c>
      <c r="R526" t="str">
        <f>IF('Hospitalisation Details'!I526="?","Unknown",'Hospitalisation Details'!I526)</f>
        <v>R1013</v>
      </c>
    </row>
    <row r="527" spans="16:18" ht="14.25" customHeight="1" x14ac:dyDescent="0.3">
      <c r="P527" s="7">
        <v>1981</v>
      </c>
      <c r="Q527" s="7" t="s">
        <v>195</v>
      </c>
      <c r="R527" t="str">
        <f>IF('Hospitalisation Details'!I527="?","Unknown",'Hospitalisation Details'!I527)</f>
        <v>R1011</v>
      </c>
    </row>
    <row r="528" spans="16:18" ht="14.25" customHeight="1" x14ac:dyDescent="0.3">
      <c r="P528" s="7">
        <v>1992</v>
      </c>
      <c r="Q528" s="7" t="s">
        <v>203</v>
      </c>
      <c r="R528" t="str">
        <f>IF('Hospitalisation Details'!I528="?","Unknown",'Hospitalisation Details'!I528)</f>
        <v>R1024</v>
      </c>
    </row>
    <row r="529" spans="16:18" ht="14.25" customHeight="1" x14ac:dyDescent="0.3">
      <c r="P529" s="7">
        <v>1992</v>
      </c>
      <c r="Q529" s="7" t="s">
        <v>93</v>
      </c>
      <c r="R529" t="str">
        <f>IF('Hospitalisation Details'!I529="?","Unknown",'Hospitalisation Details'!I529)</f>
        <v>R1024</v>
      </c>
    </row>
    <row r="530" spans="16:18" ht="14.25" customHeight="1" x14ac:dyDescent="0.3">
      <c r="P530" s="7">
        <v>1994</v>
      </c>
      <c r="Q530" s="7" t="s">
        <v>195</v>
      </c>
      <c r="R530" t="str">
        <f>IF('Hospitalisation Details'!I530="?","Unknown",'Hospitalisation Details'!I530)</f>
        <v>R1012</v>
      </c>
    </row>
    <row r="531" spans="16:18" ht="14.25" customHeight="1" x14ac:dyDescent="0.3">
      <c r="P531" s="7">
        <v>1980</v>
      </c>
      <c r="Q531" s="7" t="s">
        <v>59</v>
      </c>
      <c r="R531" t="str">
        <f>IF('Hospitalisation Details'!I531="?","Unknown",'Hospitalisation Details'!I531)</f>
        <v>R1012</v>
      </c>
    </row>
    <row r="532" spans="16:18" ht="14.25" customHeight="1" x14ac:dyDescent="0.3">
      <c r="P532" s="7">
        <v>1986</v>
      </c>
      <c r="Q532" s="7" t="s">
        <v>93</v>
      </c>
      <c r="R532" t="str">
        <f>IF('Hospitalisation Details'!I532="?","Unknown",'Hospitalisation Details'!I532)</f>
        <v>R1013</v>
      </c>
    </row>
    <row r="533" spans="16:18" ht="14.25" customHeight="1" x14ac:dyDescent="0.3">
      <c r="P533" s="7">
        <v>1991</v>
      </c>
      <c r="Q533" s="7" t="s">
        <v>203</v>
      </c>
      <c r="R533" t="str">
        <f>IF('Hospitalisation Details'!I533="?","Unknown",'Hospitalisation Details'!I533)</f>
        <v>R1012</v>
      </c>
    </row>
    <row r="534" spans="16:18" ht="14.25" customHeight="1" x14ac:dyDescent="0.3">
      <c r="P534" s="7">
        <v>2004</v>
      </c>
      <c r="Q534" s="7" t="s">
        <v>72</v>
      </c>
      <c r="R534" t="str">
        <f>IF('Hospitalisation Details'!I534="?","Unknown",'Hospitalisation Details'!I534)</f>
        <v>R1021</v>
      </c>
    </row>
    <row r="535" spans="16:18" ht="14.25" customHeight="1" x14ac:dyDescent="0.3">
      <c r="P535" s="7">
        <v>1987</v>
      </c>
      <c r="Q535" s="7" t="s">
        <v>83</v>
      </c>
      <c r="R535" t="str">
        <f>IF('Hospitalisation Details'!I535="?","Unknown",'Hospitalisation Details'!I535)</f>
        <v>R1011</v>
      </c>
    </row>
    <row r="536" spans="16:18" ht="14.25" customHeight="1" x14ac:dyDescent="0.3">
      <c r="P536" s="7">
        <v>1987</v>
      </c>
      <c r="Q536" s="7" t="s">
        <v>93</v>
      </c>
      <c r="R536" t="str">
        <f>IF('Hospitalisation Details'!I536="?","Unknown",'Hospitalisation Details'!I536)</f>
        <v>R1013</v>
      </c>
    </row>
    <row r="537" spans="16:18" ht="14.25" customHeight="1" x14ac:dyDescent="0.3">
      <c r="P537" s="7">
        <v>1987</v>
      </c>
      <c r="Q537" s="7" t="s">
        <v>72</v>
      </c>
      <c r="R537" t="str">
        <f>IF('Hospitalisation Details'!I537="?","Unknown",'Hospitalisation Details'!I537)</f>
        <v>R1011</v>
      </c>
    </row>
    <row r="538" spans="16:18" ht="14.25" customHeight="1" x14ac:dyDescent="0.3">
      <c r="P538" s="7">
        <v>1992</v>
      </c>
      <c r="Q538" s="7" t="s">
        <v>195</v>
      </c>
      <c r="R538" t="str">
        <f>IF('Hospitalisation Details'!I538="?","Unknown",'Hospitalisation Details'!I538)</f>
        <v>R1013</v>
      </c>
    </row>
    <row r="539" spans="16:18" ht="14.25" customHeight="1" x14ac:dyDescent="0.3">
      <c r="P539" s="7">
        <v>1987</v>
      </c>
      <c r="Q539" s="7" t="s">
        <v>93</v>
      </c>
      <c r="R539" t="str">
        <f>IF('Hospitalisation Details'!I539="?","Unknown",'Hospitalisation Details'!I539)</f>
        <v>R1011</v>
      </c>
    </row>
    <row r="540" spans="16:18" ht="14.25" customHeight="1" x14ac:dyDescent="0.3">
      <c r="P540" s="7">
        <v>1989</v>
      </c>
      <c r="Q540" s="7" t="s">
        <v>195</v>
      </c>
      <c r="R540" t="str">
        <f>IF('Hospitalisation Details'!I540="?","Unknown",'Hospitalisation Details'!I540)</f>
        <v>R1011</v>
      </c>
    </row>
    <row r="541" spans="16:18" ht="14.25" customHeight="1" x14ac:dyDescent="0.3">
      <c r="P541" s="7">
        <v>1989</v>
      </c>
      <c r="Q541" s="7" t="s">
        <v>168</v>
      </c>
      <c r="R541" t="str">
        <f>IF('Hospitalisation Details'!I541="?","Unknown",'Hospitalisation Details'!I541)</f>
        <v>R1013</v>
      </c>
    </row>
    <row r="542" spans="16:18" ht="14.25" customHeight="1" x14ac:dyDescent="0.3">
      <c r="P542" s="7">
        <v>1987</v>
      </c>
      <c r="Q542" s="7" t="s">
        <v>83</v>
      </c>
      <c r="R542" t="str">
        <f>IF('Hospitalisation Details'!I542="?","Unknown",'Hospitalisation Details'!I542)</f>
        <v>R1013</v>
      </c>
    </row>
    <row r="543" spans="16:18" ht="14.25" customHeight="1" x14ac:dyDescent="0.3">
      <c r="P543" s="7">
        <v>1989</v>
      </c>
      <c r="Q543" s="7" t="s">
        <v>168</v>
      </c>
      <c r="R543" t="str">
        <f>IF('Hospitalisation Details'!I543="?","Unknown",'Hospitalisation Details'!I543)</f>
        <v>R1013</v>
      </c>
    </row>
    <row r="544" spans="16:18" ht="14.25" customHeight="1" x14ac:dyDescent="0.3">
      <c r="P544" s="7">
        <v>1978</v>
      </c>
      <c r="Q544" s="7" t="s">
        <v>203</v>
      </c>
      <c r="R544" t="str">
        <f>IF('Hospitalisation Details'!I544="?","Unknown",'Hospitalisation Details'!I544)</f>
        <v>R1013</v>
      </c>
    </row>
    <row r="545" spans="16:18" ht="14.25" customHeight="1" x14ac:dyDescent="0.3">
      <c r="P545" s="7">
        <v>1981</v>
      </c>
      <c r="Q545" s="7" t="s">
        <v>59</v>
      </c>
      <c r="R545" t="str">
        <f>IF('Hospitalisation Details'!I545="?","Unknown",'Hospitalisation Details'!I545)</f>
        <v>R1013</v>
      </c>
    </row>
    <row r="546" spans="16:18" ht="14.25" customHeight="1" x14ac:dyDescent="0.3">
      <c r="P546" s="7">
        <v>1995</v>
      </c>
      <c r="Q546" s="7" t="s">
        <v>168</v>
      </c>
      <c r="R546" t="str">
        <f>IF('Hospitalisation Details'!I546="?","Unknown",'Hospitalisation Details'!I546)</f>
        <v>Unknown</v>
      </c>
    </row>
    <row r="547" spans="16:18" ht="14.25" customHeight="1" x14ac:dyDescent="0.3">
      <c r="P547" s="7">
        <v>2002</v>
      </c>
      <c r="Q547" s="7" t="s">
        <v>83</v>
      </c>
      <c r="R547" t="str">
        <f>IF('Hospitalisation Details'!I547="?","Unknown",'Hospitalisation Details'!I547)</f>
        <v>R1011</v>
      </c>
    </row>
    <row r="548" spans="16:18" ht="14.25" customHeight="1" x14ac:dyDescent="0.3">
      <c r="P548" s="7">
        <v>2000</v>
      </c>
      <c r="Q548" s="7" t="s">
        <v>168</v>
      </c>
      <c r="R548" t="str">
        <f>IF('Hospitalisation Details'!I548="?","Unknown",'Hospitalisation Details'!I548)</f>
        <v>R1021</v>
      </c>
    </row>
    <row r="549" spans="16:18" ht="14.25" customHeight="1" x14ac:dyDescent="0.3">
      <c r="P549" s="7">
        <v>1992</v>
      </c>
      <c r="Q549" s="7" t="s">
        <v>93</v>
      </c>
      <c r="R549" t="str">
        <f>IF('Hospitalisation Details'!I549="?","Unknown",'Hospitalisation Details'!I549)</f>
        <v>R1013</v>
      </c>
    </row>
    <row r="550" spans="16:18" ht="14.25" customHeight="1" x14ac:dyDescent="0.3">
      <c r="P550" s="7">
        <v>1984</v>
      </c>
      <c r="Q550" s="7" t="s">
        <v>203</v>
      </c>
      <c r="R550" t="str">
        <f>IF('Hospitalisation Details'!I550="?","Unknown",'Hospitalisation Details'!I550)</f>
        <v>R1012</v>
      </c>
    </row>
    <row r="551" spans="16:18" ht="14.25" customHeight="1" x14ac:dyDescent="0.3">
      <c r="P551" s="7">
        <v>1995</v>
      </c>
      <c r="Q551" s="7" t="s">
        <v>93</v>
      </c>
      <c r="R551" t="str">
        <f>IF('Hospitalisation Details'!I551="?","Unknown",'Hospitalisation Details'!I551)</f>
        <v>R1021</v>
      </c>
    </row>
    <row r="552" spans="16:18" ht="14.25" customHeight="1" x14ac:dyDescent="0.3">
      <c r="P552" s="7">
        <v>1979</v>
      </c>
      <c r="Q552" s="7" t="s">
        <v>168</v>
      </c>
      <c r="R552" t="str">
        <f>IF('Hospitalisation Details'!I552="?","Unknown",'Hospitalisation Details'!I552)</f>
        <v>R1013</v>
      </c>
    </row>
    <row r="553" spans="16:18" ht="14.25" customHeight="1" x14ac:dyDescent="0.3">
      <c r="P553" s="7">
        <v>1974</v>
      </c>
      <c r="Q553" s="7" t="s">
        <v>93</v>
      </c>
      <c r="R553" t="str">
        <f>IF('Hospitalisation Details'!I553="?","Unknown",'Hospitalisation Details'!I553)</f>
        <v>R1013</v>
      </c>
    </row>
    <row r="554" spans="16:18" ht="14.25" customHeight="1" x14ac:dyDescent="0.3">
      <c r="P554" s="7">
        <v>2001</v>
      </c>
      <c r="Q554" s="7" t="s">
        <v>83</v>
      </c>
      <c r="R554" t="str">
        <f>IF('Hospitalisation Details'!I554="?","Unknown",'Hospitalisation Details'!I554)</f>
        <v>R1021</v>
      </c>
    </row>
    <row r="555" spans="16:18" ht="14.25" customHeight="1" x14ac:dyDescent="0.3">
      <c r="P555" s="7">
        <v>1995</v>
      </c>
      <c r="Q555" s="7" t="s">
        <v>168</v>
      </c>
      <c r="R555" t="str">
        <f>IF('Hospitalisation Details'!I555="?","Unknown",'Hospitalisation Details'!I555)</f>
        <v>R1017</v>
      </c>
    </row>
    <row r="556" spans="16:18" ht="14.25" customHeight="1" x14ac:dyDescent="0.3">
      <c r="P556" s="7">
        <v>1989</v>
      </c>
      <c r="Q556" s="7" t="s">
        <v>93</v>
      </c>
      <c r="R556" t="str">
        <f>IF('Hospitalisation Details'!I556="?","Unknown",'Hospitalisation Details'!I556)</f>
        <v>R1011</v>
      </c>
    </row>
    <row r="557" spans="16:18" ht="14.25" customHeight="1" x14ac:dyDescent="0.3">
      <c r="P557" s="7">
        <v>1997</v>
      </c>
      <c r="Q557" s="7" t="s">
        <v>93</v>
      </c>
      <c r="R557" t="str">
        <f>IF('Hospitalisation Details'!I557="?","Unknown",'Hospitalisation Details'!I557)</f>
        <v>R1012</v>
      </c>
    </row>
    <row r="558" spans="16:18" ht="14.25" customHeight="1" x14ac:dyDescent="0.3">
      <c r="P558" s="7">
        <v>1986</v>
      </c>
      <c r="Q558" s="7" t="s">
        <v>168</v>
      </c>
      <c r="R558" t="str">
        <f>IF('Hospitalisation Details'!I558="?","Unknown",'Hospitalisation Details'!I558)</f>
        <v>R1011</v>
      </c>
    </row>
    <row r="559" spans="16:18" ht="14.25" customHeight="1" x14ac:dyDescent="0.3">
      <c r="P559" s="7">
        <v>1986</v>
      </c>
      <c r="Q559" s="7" t="s">
        <v>203</v>
      </c>
      <c r="R559" t="str">
        <f>IF('Hospitalisation Details'!I559="?","Unknown",'Hospitalisation Details'!I559)</f>
        <v>R1013</v>
      </c>
    </row>
    <row r="560" spans="16:18" ht="14.25" customHeight="1" x14ac:dyDescent="0.3">
      <c r="P560" s="7">
        <v>1989</v>
      </c>
      <c r="Q560" s="7" t="s">
        <v>59</v>
      </c>
      <c r="R560" t="str">
        <f>IF('Hospitalisation Details'!I560="?","Unknown",'Hospitalisation Details'!I560)</f>
        <v>R1013</v>
      </c>
    </row>
    <row r="561" spans="16:18" ht="14.25" customHeight="1" x14ac:dyDescent="0.3">
      <c r="P561" s="7">
        <v>1990</v>
      </c>
      <c r="Q561" s="7" t="s">
        <v>72</v>
      </c>
      <c r="R561" t="str">
        <f>IF('Hospitalisation Details'!I561="?","Unknown",'Hospitalisation Details'!I561)</f>
        <v>R1013</v>
      </c>
    </row>
    <row r="562" spans="16:18" ht="14.25" customHeight="1" x14ac:dyDescent="0.3">
      <c r="P562" s="7">
        <v>1988</v>
      </c>
      <c r="Q562" s="7" t="s">
        <v>93</v>
      </c>
      <c r="R562" t="str">
        <f>IF('Hospitalisation Details'!I562="?","Unknown",'Hospitalisation Details'!I562)</f>
        <v>R1012</v>
      </c>
    </row>
    <row r="563" spans="16:18" ht="14.25" customHeight="1" x14ac:dyDescent="0.3">
      <c r="P563" s="7">
        <v>1993</v>
      </c>
      <c r="Q563" s="7" t="s">
        <v>59</v>
      </c>
      <c r="R563" t="str">
        <f>IF('Hospitalisation Details'!I563="?","Unknown",'Hospitalisation Details'!I563)</f>
        <v>R1012</v>
      </c>
    </row>
    <row r="564" spans="16:18" ht="14.25" customHeight="1" x14ac:dyDescent="0.3">
      <c r="P564" s="7">
        <v>1981</v>
      </c>
      <c r="Q564" s="7" t="s">
        <v>203</v>
      </c>
      <c r="R564" t="str">
        <f>IF('Hospitalisation Details'!I564="?","Unknown",'Hospitalisation Details'!I564)</f>
        <v>R1013</v>
      </c>
    </row>
    <row r="565" spans="16:18" ht="14.25" customHeight="1" x14ac:dyDescent="0.3">
      <c r="P565" s="7">
        <v>2002</v>
      </c>
      <c r="Q565" s="7" t="s">
        <v>195</v>
      </c>
      <c r="R565" t="str">
        <f>IF('Hospitalisation Details'!I565="?","Unknown",'Hospitalisation Details'!I565)</f>
        <v>R1017</v>
      </c>
    </row>
    <row r="566" spans="16:18" ht="14.25" customHeight="1" x14ac:dyDescent="0.3">
      <c r="P566" s="7">
        <v>1993</v>
      </c>
      <c r="Q566" s="7" t="s">
        <v>195</v>
      </c>
      <c r="R566" t="str">
        <f>IF('Hospitalisation Details'!I566="?","Unknown",'Hospitalisation Details'!I566)</f>
        <v>R1012</v>
      </c>
    </row>
    <row r="567" spans="16:18" ht="14.25" customHeight="1" x14ac:dyDescent="0.3">
      <c r="P567" s="7">
        <v>1991</v>
      </c>
      <c r="Q567" s="7" t="s">
        <v>195</v>
      </c>
      <c r="R567" t="str">
        <f>IF('Hospitalisation Details'!I567="?","Unknown",'Hospitalisation Details'!I567)</f>
        <v>R1011</v>
      </c>
    </row>
    <row r="568" spans="16:18" ht="14.25" customHeight="1" x14ac:dyDescent="0.3">
      <c r="P568" s="7">
        <v>1991</v>
      </c>
      <c r="Q568" s="7" t="s">
        <v>72</v>
      </c>
      <c r="R568" t="str">
        <f>IF('Hospitalisation Details'!I568="?","Unknown",'Hospitalisation Details'!I568)</f>
        <v>R1011</v>
      </c>
    </row>
    <row r="569" spans="16:18" ht="14.25" customHeight="1" x14ac:dyDescent="0.3">
      <c r="P569" s="7">
        <v>1974</v>
      </c>
      <c r="Q569" s="7" t="s">
        <v>83</v>
      </c>
      <c r="R569" t="str">
        <f>IF('Hospitalisation Details'!I569="?","Unknown",'Hospitalisation Details'!I569)</f>
        <v>R1013</v>
      </c>
    </row>
    <row r="570" spans="16:18" ht="14.25" customHeight="1" x14ac:dyDescent="0.3">
      <c r="P570" s="7">
        <v>1991</v>
      </c>
      <c r="Q570" s="7" t="s">
        <v>195</v>
      </c>
      <c r="R570" t="str">
        <f>IF('Hospitalisation Details'!I570="?","Unknown",'Hospitalisation Details'!I570)</f>
        <v>R1013</v>
      </c>
    </row>
    <row r="571" spans="16:18" ht="14.25" customHeight="1" x14ac:dyDescent="0.3">
      <c r="P571" s="7">
        <v>1973</v>
      </c>
      <c r="Q571" s="7" t="s">
        <v>72</v>
      </c>
      <c r="R571" t="str">
        <f>IF('Hospitalisation Details'!I571="?","Unknown",'Hospitalisation Details'!I571)</f>
        <v>R1013</v>
      </c>
    </row>
    <row r="572" spans="16:18" ht="14.25" customHeight="1" x14ac:dyDescent="0.3">
      <c r="P572" s="7">
        <v>1988</v>
      </c>
      <c r="Q572" s="7" t="s">
        <v>83</v>
      </c>
      <c r="R572" t="str">
        <f>IF('Hospitalisation Details'!I572="?","Unknown",'Hospitalisation Details'!I572)</f>
        <v>R1024</v>
      </c>
    </row>
    <row r="573" spans="16:18" ht="14.25" customHeight="1" x14ac:dyDescent="0.3">
      <c r="P573" s="7">
        <v>2001</v>
      </c>
      <c r="Q573" s="7" t="s">
        <v>203</v>
      </c>
      <c r="R573" t="str">
        <f>IF('Hospitalisation Details'!I573="?","Unknown",'Hospitalisation Details'!I573)</f>
        <v>R1011</v>
      </c>
    </row>
    <row r="574" spans="16:18" ht="14.25" customHeight="1" x14ac:dyDescent="0.3">
      <c r="P574" s="7">
        <v>1988</v>
      </c>
      <c r="Q574" s="7" t="s">
        <v>93</v>
      </c>
      <c r="R574" t="str">
        <f>IF('Hospitalisation Details'!I574="?","Unknown",'Hospitalisation Details'!I574)</f>
        <v>R1013</v>
      </c>
    </row>
    <row r="575" spans="16:18" ht="14.25" customHeight="1" x14ac:dyDescent="0.3">
      <c r="P575" s="7">
        <v>1977</v>
      </c>
      <c r="Q575" s="7" t="s">
        <v>83</v>
      </c>
      <c r="R575" t="str">
        <f>IF('Hospitalisation Details'!I575="?","Unknown",'Hospitalisation Details'!I575)</f>
        <v>R1013</v>
      </c>
    </row>
    <row r="576" spans="16:18" ht="14.25" customHeight="1" x14ac:dyDescent="0.3">
      <c r="P576" s="7">
        <v>1988</v>
      </c>
      <c r="Q576" s="7" t="s">
        <v>59</v>
      </c>
      <c r="R576" t="str">
        <f>IF('Hospitalisation Details'!I576="?","Unknown",'Hospitalisation Details'!I576)</f>
        <v>R1011</v>
      </c>
    </row>
    <row r="577" spans="16:18" ht="14.25" customHeight="1" x14ac:dyDescent="0.3">
      <c r="P577" s="7">
        <v>1988</v>
      </c>
      <c r="Q577" s="7" t="s">
        <v>72</v>
      </c>
      <c r="R577" t="str">
        <f>IF('Hospitalisation Details'!I577="?","Unknown",'Hospitalisation Details'!I577)</f>
        <v>R1011</v>
      </c>
    </row>
    <row r="578" spans="16:18" ht="14.25" customHeight="1" x14ac:dyDescent="0.3">
      <c r="P578" s="7">
        <v>1985</v>
      </c>
      <c r="Q578" s="7" t="s">
        <v>168</v>
      </c>
      <c r="R578" t="str">
        <f>IF('Hospitalisation Details'!I578="?","Unknown",'Hospitalisation Details'!I578)</f>
        <v>R1012</v>
      </c>
    </row>
    <row r="579" spans="16:18" ht="14.25" customHeight="1" x14ac:dyDescent="0.3">
      <c r="P579" s="7">
        <v>1991</v>
      </c>
      <c r="Q579" s="7" t="s">
        <v>93</v>
      </c>
      <c r="R579" t="str">
        <f>IF('Hospitalisation Details'!I579="?","Unknown",'Hospitalisation Details'!I579)</f>
        <v>R1016</v>
      </c>
    </row>
    <row r="580" spans="16:18" ht="14.25" customHeight="1" x14ac:dyDescent="0.3">
      <c r="P580" s="7">
        <v>1986</v>
      </c>
      <c r="Q580" s="7" t="s">
        <v>83</v>
      </c>
      <c r="R580" t="str">
        <f>IF('Hospitalisation Details'!I580="?","Unknown",'Hospitalisation Details'!I580)</f>
        <v>R1013</v>
      </c>
    </row>
    <row r="581" spans="16:18" ht="14.25" customHeight="1" x14ac:dyDescent="0.3">
      <c r="P581" s="7">
        <v>1997</v>
      </c>
      <c r="Q581" s="7" t="s">
        <v>168</v>
      </c>
      <c r="R581" t="str">
        <f>IF('Hospitalisation Details'!I581="?","Unknown",'Hospitalisation Details'!I581)</f>
        <v>R1025</v>
      </c>
    </row>
    <row r="582" spans="16:18" ht="14.25" customHeight="1" x14ac:dyDescent="0.3">
      <c r="P582" s="7">
        <v>2001</v>
      </c>
      <c r="Q582" s="7" t="s">
        <v>203</v>
      </c>
      <c r="R582" t="str">
        <f>IF('Hospitalisation Details'!I582="?","Unknown",'Hospitalisation Details'!I582)</f>
        <v>R1011</v>
      </c>
    </row>
    <row r="583" spans="16:18" ht="14.25" customHeight="1" x14ac:dyDescent="0.3">
      <c r="P583" s="7">
        <v>1997</v>
      </c>
      <c r="Q583" s="7" t="s">
        <v>59</v>
      </c>
      <c r="R583" t="str">
        <f>IF('Hospitalisation Details'!I583="?","Unknown",'Hospitalisation Details'!I583)</f>
        <v>R1012</v>
      </c>
    </row>
    <row r="584" spans="16:18" ht="14.25" customHeight="1" x14ac:dyDescent="0.3">
      <c r="P584" s="7">
        <v>1980</v>
      </c>
      <c r="Q584" s="7" t="s">
        <v>93</v>
      </c>
      <c r="R584" t="str">
        <f>IF('Hospitalisation Details'!I584="?","Unknown",'Hospitalisation Details'!I584)</f>
        <v>R1013</v>
      </c>
    </row>
    <row r="585" spans="16:18" ht="14.25" customHeight="1" x14ac:dyDescent="0.3">
      <c r="P585" s="7">
        <v>1993</v>
      </c>
      <c r="Q585" s="7" t="s">
        <v>83</v>
      </c>
      <c r="R585" t="str">
        <f>IF('Hospitalisation Details'!I585="?","Unknown",'Hospitalisation Details'!I585)</f>
        <v>R1021</v>
      </c>
    </row>
    <row r="586" spans="16:18" ht="14.25" customHeight="1" x14ac:dyDescent="0.3">
      <c r="P586" s="7">
        <v>1978</v>
      </c>
      <c r="Q586" s="7" t="s">
        <v>72</v>
      </c>
      <c r="R586" t="str">
        <f>IF('Hospitalisation Details'!I586="?","Unknown",'Hospitalisation Details'!I586)</f>
        <v>R1012</v>
      </c>
    </row>
    <row r="587" spans="16:18" ht="14.25" customHeight="1" x14ac:dyDescent="0.3">
      <c r="P587" s="7">
        <v>1997</v>
      </c>
      <c r="Q587" s="7" t="s">
        <v>59</v>
      </c>
      <c r="R587" t="str">
        <f>IF('Hospitalisation Details'!I587="?","Unknown",'Hospitalisation Details'!I587)</f>
        <v>R1011</v>
      </c>
    </row>
    <row r="588" spans="16:18" ht="14.25" customHeight="1" x14ac:dyDescent="0.3">
      <c r="P588" s="7">
        <v>1999</v>
      </c>
      <c r="Q588" s="7" t="s">
        <v>83</v>
      </c>
      <c r="R588" t="str">
        <f>IF('Hospitalisation Details'!I588="?","Unknown",'Hospitalisation Details'!I588)</f>
        <v>R1026</v>
      </c>
    </row>
    <row r="589" spans="16:18" ht="14.25" customHeight="1" x14ac:dyDescent="0.3">
      <c r="P589" s="7">
        <v>1987</v>
      </c>
      <c r="Q589" s="7" t="s">
        <v>72</v>
      </c>
      <c r="R589" t="str">
        <f>IF('Hospitalisation Details'!I589="?","Unknown",'Hospitalisation Details'!I589)</f>
        <v>R1012</v>
      </c>
    </row>
    <row r="590" spans="16:18" ht="14.25" customHeight="1" x14ac:dyDescent="0.3">
      <c r="P590" s="7">
        <v>1988</v>
      </c>
      <c r="Q590" s="7" t="s">
        <v>72</v>
      </c>
      <c r="R590" t="str">
        <f>IF('Hospitalisation Details'!I590="?","Unknown",'Hospitalisation Details'!I590)</f>
        <v>R1013</v>
      </c>
    </row>
    <row r="591" spans="16:18" ht="14.25" customHeight="1" x14ac:dyDescent="0.3">
      <c r="P591" s="7">
        <v>1987</v>
      </c>
      <c r="Q591" s="7" t="s">
        <v>93</v>
      </c>
      <c r="R591" t="str">
        <f>IF('Hospitalisation Details'!I591="?","Unknown",'Hospitalisation Details'!I591)</f>
        <v>R1012</v>
      </c>
    </row>
    <row r="592" spans="16:18" ht="14.25" customHeight="1" x14ac:dyDescent="0.3">
      <c r="P592" s="7">
        <v>1988</v>
      </c>
      <c r="Q592" s="7" t="s">
        <v>93</v>
      </c>
      <c r="R592" t="str">
        <f>IF('Hospitalisation Details'!I592="?","Unknown",'Hospitalisation Details'!I592)</f>
        <v>R1013</v>
      </c>
    </row>
    <row r="593" spans="16:18" ht="14.25" customHeight="1" x14ac:dyDescent="0.3">
      <c r="P593" s="7">
        <v>1993</v>
      </c>
      <c r="Q593" s="7" t="s">
        <v>168</v>
      </c>
      <c r="R593" t="str">
        <f>IF('Hospitalisation Details'!I593="?","Unknown",'Hospitalisation Details'!I593)</f>
        <v>R1013</v>
      </c>
    </row>
    <row r="594" spans="16:18" ht="14.25" customHeight="1" x14ac:dyDescent="0.3">
      <c r="P594" s="7">
        <v>1984</v>
      </c>
      <c r="Q594" s="7" t="s">
        <v>195</v>
      </c>
      <c r="R594" t="str">
        <f>IF('Hospitalisation Details'!I594="?","Unknown",'Hospitalisation Details'!I594)</f>
        <v>R1013</v>
      </c>
    </row>
    <row r="595" spans="16:18" ht="14.25" customHeight="1" x14ac:dyDescent="0.3">
      <c r="P595" s="7">
        <v>1990</v>
      </c>
      <c r="Q595" s="7" t="s">
        <v>195</v>
      </c>
      <c r="R595" t="str">
        <f>IF('Hospitalisation Details'!I595="?","Unknown",'Hospitalisation Details'!I595)</f>
        <v>R1024</v>
      </c>
    </row>
    <row r="596" spans="16:18" ht="14.25" customHeight="1" x14ac:dyDescent="0.3">
      <c r="P596" s="7">
        <v>1990</v>
      </c>
      <c r="Q596" s="7" t="s">
        <v>203</v>
      </c>
      <c r="R596" t="str">
        <f>IF('Hospitalisation Details'!I596="?","Unknown",'Hospitalisation Details'!I596)</f>
        <v>R1011</v>
      </c>
    </row>
    <row r="597" spans="16:18" ht="14.25" customHeight="1" x14ac:dyDescent="0.3">
      <c r="P597" s="7">
        <v>1991</v>
      </c>
      <c r="Q597" s="7" t="s">
        <v>195</v>
      </c>
      <c r="R597" t="str">
        <f>IF('Hospitalisation Details'!I597="?","Unknown",'Hospitalisation Details'!I597)</f>
        <v>R1012</v>
      </c>
    </row>
    <row r="598" spans="16:18" ht="14.25" customHeight="1" x14ac:dyDescent="0.3">
      <c r="P598" s="7">
        <v>1984</v>
      </c>
      <c r="Q598" s="7" t="s">
        <v>203</v>
      </c>
      <c r="R598" t="str">
        <f>IF('Hospitalisation Details'!I598="?","Unknown",'Hospitalisation Details'!I598)</f>
        <v>R1013</v>
      </c>
    </row>
    <row r="599" spans="16:18" ht="14.25" customHeight="1" x14ac:dyDescent="0.3">
      <c r="P599" s="7">
        <v>1979</v>
      </c>
      <c r="Q599" s="7" t="s">
        <v>93</v>
      </c>
      <c r="R599" t="str">
        <f>IF('Hospitalisation Details'!I599="?","Unknown",'Hospitalisation Details'!I599)</f>
        <v>R1013</v>
      </c>
    </row>
    <row r="600" spans="16:18" ht="14.25" customHeight="1" x14ac:dyDescent="0.3">
      <c r="P600" s="7">
        <v>2004</v>
      </c>
      <c r="Q600" s="7" t="s">
        <v>83</v>
      </c>
      <c r="R600" t="str">
        <f>IF('Hospitalisation Details'!I600="?","Unknown",'Hospitalisation Details'!I600)</f>
        <v>R1022</v>
      </c>
    </row>
    <row r="601" spans="16:18" ht="14.25" customHeight="1" x14ac:dyDescent="0.3">
      <c r="P601" s="7">
        <v>1983</v>
      </c>
      <c r="Q601" s="7" t="s">
        <v>203</v>
      </c>
      <c r="R601" t="str">
        <f>IF('Hospitalisation Details'!I601="?","Unknown",'Hospitalisation Details'!I601)</f>
        <v>R1012</v>
      </c>
    </row>
    <row r="602" spans="16:18" ht="14.25" customHeight="1" x14ac:dyDescent="0.3">
      <c r="P602" s="7">
        <v>1993</v>
      </c>
      <c r="Q602" s="7" t="s">
        <v>83</v>
      </c>
      <c r="R602" t="str">
        <f>IF('Hospitalisation Details'!I602="?","Unknown",'Hospitalisation Details'!I602)</f>
        <v>R1017</v>
      </c>
    </row>
    <row r="603" spans="16:18" ht="14.25" customHeight="1" x14ac:dyDescent="0.3">
      <c r="P603" s="7">
        <v>1999</v>
      </c>
      <c r="Q603" s="7" t="s">
        <v>168</v>
      </c>
      <c r="R603" t="str">
        <f>IF('Hospitalisation Details'!I603="?","Unknown",'Hospitalisation Details'!I603)</f>
        <v>R1012</v>
      </c>
    </row>
    <row r="604" spans="16:18" ht="14.25" customHeight="1" x14ac:dyDescent="0.3">
      <c r="P604" s="7">
        <v>1995</v>
      </c>
      <c r="Q604" s="7" t="s">
        <v>83</v>
      </c>
      <c r="R604" t="str">
        <f>IF('Hospitalisation Details'!I604="?","Unknown",'Hospitalisation Details'!I604)</f>
        <v>R1025</v>
      </c>
    </row>
    <row r="605" spans="16:18" ht="14.25" customHeight="1" x14ac:dyDescent="0.3">
      <c r="P605" s="7">
        <v>1987</v>
      </c>
      <c r="Q605" s="7" t="s">
        <v>83</v>
      </c>
      <c r="R605" t="str">
        <f>IF('Hospitalisation Details'!I605="?","Unknown",'Hospitalisation Details'!I605)</f>
        <v>R1024</v>
      </c>
    </row>
    <row r="606" spans="16:18" ht="14.25" customHeight="1" x14ac:dyDescent="0.3">
      <c r="P606" s="7">
        <v>1987</v>
      </c>
      <c r="Q606" s="7" t="s">
        <v>168</v>
      </c>
      <c r="R606" t="str">
        <f>IF('Hospitalisation Details'!I606="?","Unknown",'Hospitalisation Details'!I606)</f>
        <v>R1011</v>
      </c>
    </row>
    <row r="607" spans="16:18" ht="14.25" customHeight="1" x14ac:dyDescent="0.3">
      <c r="P607" s="7">
        <v>1987</v>
      </c>
      <c r="Q607" s="7" t="s">
        <v>59</v>
      </c>
      <c r="R607" t="str">
        <f>IF('Hospitalisation Details'!I607="?","Unknown",'Hospitalisation Details'!I607)</f>
        <v>R1013</v>
      </c>
    </row>
    <row r="608" spans="16:18" ht="14.25" customHeight="1" x14ac:dyDescent="0.3">
      <c r="P608" s="7">
        <v>1987</v>
      </c>
      <c r="Q608" s="7" t="s">
        <v>93</v>
      </c>
      <c r="R608" t="str">
        <f>IF('Hospitalisation Details'!I608="?","Unknown",'Hospitalisation Details'!I608)</f>
        <v>R1011</v>
      </c>
    </row>
    <row r="609" spans="16:18" ht="14.25" customHeight="1" x14ac:dyDescent="0.3">
      <c r="P609" s="7">
        <v>1990</v>
      </c>
      <c r="Q609" s="7" t="s">
        <v>59</v>
      </c>
      <c r="R609" t="str">
        <f>IF('Hospitalisation Details'!I609="?","Unknown",'Hospitalisation Details'!I609)</f>
        <v>R1011</v>
      </c>
    </row>
    <row r="610" spans="16:18" ht="14.25" customHeight="1" x14ac:dyDescent="0.3">
      <c r="P610" s="7">
        <v>1989</v>
      </c>
      <c r="Q610" s="7" t="s">
        <v>72</v>
      </c>
      <c r="R610" t="str">
        <f>IF('Hospitalisation Details'!I610="?","Unknown",'Hospitalisation Details'!I610)</f>
        <v>R1012</v>
      </c>
    </row>
    <row r="611" spans="16:18" ht="14.25" customHeight="1" x14ac:dyDescent="0.3">
      <c r="P611" s="7">
        <v>1989</v>
      </c>
      <c r="Q611" s="7" t="s">
        <v>59</v>
      </c>
      <c r="R611" t="str">
        <f>IF('Hospitalisation Details'!I611="?","Unknown",'Hospitalisation Details'!I611)</f>
        <v>R1012</v>
      </c>
    </row>
    <row r="612" spans="16:18" ht="14.25" customHeight="1" x14ac:dyDescent="0.3">
      <c r="P612" s="7">
        <v>1986</v>
      </c>
      <c r="Q612" s="7" t="s">
        <v>203</v>
      </c>
      <c r="R612" t="str">
        <f>IF('Hospitalisation Details'!I612="?","Unknown",'Hospitalisation Details'!I612)</f>
        <v>R1012</v>
      </c>
    </row>
    <row r="613" spans="16:18" ht="14.25" customHeight="1" x14ac:dyDescent="0.3">
      <c r="P613" s="7">
        <v>1986</v>
      </c>
      <c r="Q613" s="7" t="s">
        <v>93</v>
      </c>
      <c r="R613" t="str">
        <f>IF('Hospitalisation Details'!I613="?","Unknown",'Hospitalisation Details'!I613)</f>
        <v>R1012</v>
      </c>
    </row>
    <row r="614" spans="16:18" ht="14.25" customHeight="1" x14ac:dyDescent="0.3">
      <c r="P614" s="7">
        <v>1986</v>
      </c>
      <c r="Q614" s="7" t="s">
        <v>203</v>
      </c>
      <c r="R614" t="str">
        <f>IF('Hospitalisation Details'!I614="?","Unknown",'Hospitalisation Details'!I614)</f>
        <v>R1012</v>
      </c>
    </row>
    <row r="615" spans="16:18" ht="14.25" customHeight="1" x14ac:dyDescent="0.3">
      <c r="P615" s="7">
        <v>1987</v>
      </c>
      <c r="Q615" s="7" t="s">
        <v>93</v>
      </c>
      <c r="R615" t="str">
        <f>IF('Hospitalisation Details'!I615="?","Unknown",'Hospitalisation Details'!I615)</f>
        <v>R1013</v>
      </c>
    </row>
    <row r="616" spans="16:18" ht="14.25" customHeight="1" x14ac:dyDescent="0.3">
      <c r="P616" s="7">
        <v>1974</v>
      </c>
      <c r="Q616" s="7" t="s">
        <v>72</v>
      </c>
      <c r="R616" t="str">
        <f>IF('Hospitalisation Details'!I616="?","Unknown",'Hospitalisation Details'!I616)</f>
        <v>R1012</v>
      </c>
    </row>
    <row r="617" spans="16:18" ht="14.25" customHeight="1" x14ac:dyDescent="0.3">
      <c r="P617" s="7">
        <v>2004</v>
      </c>
      <c r="Q617" s="7" t="s">
        <v>195</v>
      </c>
      <c r="R617" t="str">
        <f>IF('Hospitalisation Details'!I617="?","Unknown",'Hospitalisation Details'!I617)</f>
        <v>R1022</v>
      </c>
    </row>
    <row r="618" spans="16:18" ht="14.25" customHeight="1" x14ac:dyDescent="0.3">
      <c r="P618" s="7">
        <v>2000</v>
      </c>
      <c r="Q618" s="7" t="s">
        <v>93</v>
      </c>
      <c r="R618" t="str">
        <f>IF('Hospitalisation Details'!I618="?","Unknown",'Hospitalisation Details'!I618)</f>
        <v>R1012</v>
      </c>
    </row>
    <row r="619" spans="16:18" ht="14.25" customHeight="1" x14ac:dyDescent="0.3">
      <c r="P619" s="7">
        <v>1994</v>
      </c>
      <c r="Q619" s="7" t="s">
        <v>72</v>
      </c>
      <c r="R619" t="str">
        <f>IF('Hospitalisation Details'!I619="?","Unknown",'Hospitalisation Details'!I619)</f>
        <v>R1012</v>
      </c>
    </row>
    <row r="620" spans="16:18" ht="14.25" customHeight="1" x14ac:dyDescent="0.3">
      <c r="P620" s="7">
        <v>1974</v>
      </c>
      <c r="Q620" s="7" t="s">
        <v>93</v>
      </c>
      <c r="R620" t="str">
        <f>IF('Hospitalisation Details'!I620="?","Unknown",'Hospitalisation Details'!I620)</f>
        <v>R1012</v>
      </c>
    </row>
    <row r="621" spans="16:18" ht="14.25" customHeight="1" x14ac:dyDescent="0.3">
      <c r="P621" s="7">
        <v>1992</v>
      </c>
      <c r="Q621" s="7" t="s">
        <v>83</v>
      </c>
      <c r="R621" t="str">
        <f>IF('Hospitalisation Details'!I621="?","Unknown",'Hospitalisation Details'!I621)</f>
        <v>R1011</v>
      </c>
    </row>
    <row r="622" spans="16:18" ht="14.25" customHeight="1" x14ac:dyDescent="0.3">
      <c r="P622" s="7">
        <v>1991</v>
      </c>
      <c r="Q622" s="7" t="s">
        <v>195</v>
      </c>
      <c r="R622" t="str">
        <f>IF('Hospitalisation Details'!I622="?","Unknown",'Hospitalisation Details'!I622)</f>
        <v>R1012</v>
      </c>
    </row>
    <row r="623" spans="16:18" ht="14.25" customHeight="1" x14ac:dyDescent="0.3">
      <c r="P623" s="7">
        <v>1972</v>
      </c>
      <c r="Q623" s="7" t="s">
        <v>168</v>
      </c>
      <c r="R623" t="str">
        <f>IF('Hospitalisation Details'!I623="?","Unknown",'Hospitalisation Details'!I623)</f>
        <v>R1013</v>
      </c>
    </row>
    <row r="624" spans="16:18" ht="14.25" customHeight="1" x14ac:dyDescent="0.3">
      <c r="P624" s="7">
        <v>1989</v>
      </c>
      <c r="Q624" s="7" t="s">
        <v>72</v>
      </c>
      <c r="R624" t="str">
        <f>IF('Hospitalisation Details'!I624="?","Unknown",'Hospitalisation Details'!I624)</f>
        <v>R1024</v>
      </c>
    </row>
    <row r="625" spans="16:18" ht="14.25" customHeight="1" x14ac:dyDescent="0.3">
      <c r="P625" s="7">
        <v>1994</v>
      </c>
      <c r="Q625" s="7" t="s">
        <v>168</v>
      </c>
      <c r="R625" t="str">
        <f>IF('Hospitalisation Details'!I625="?","Unknown",'Hospitalisation Details'!I625)</f>
        <v>R1011</v>
      </c>
    </row>
    <row r="626" spans="16:18" ht="14.25" customHeight="1" x14ac:dyDescent="0.3">
      <c r="P626" s="7">
        <v>1986</v>
      </c>
      <c r="Q626" s="7" t="s">
        <v>83</v>
      </c>
      <c r="R626" t="str">
        <f>IF('Hospitalisation Details'!I626="?","Unknown",'Hospitalisation Details'!I626)</f>
        <v>R1012</v>
      </c>
    </row>
    <row r="627" spans="16:18" ht="14.25" customHeight="1" x14ac:dyDescent="0.3">
      <c r="P627" s="7">
        <v>1989</v>
      </c>
      <c r="Q627" s="7" t="s">
        <v>72</v>
      </c>
      <c r="R627" t="str">
        <f>IF('Hospitalisation Details'!I627="?","Unknown",'Hospitalisation Details'!I627)</f>
        <v>R1011</v>
      </c>
    </row>
    <row r="628" spans="16:18" ht="14.25" customHeight="1" x14ac:dyDescent="0.3">
      <c r="P628" s="7">
        <v>1986</v>
      </c>
      <c r="Q628" s="7" t="s">
        <v>59</v>
      </c>
      <c r="R628" t="str">
        <f>IF('Hospitalisation Details'!I628="?","Unknown",'Hospitalisation Details'!I628)</f>
        <v>R1012</v>
      </c>
    </row>
    <row r="629" spans="16:18" ht="14.25" customHeight="1" x14ac:dyDescent="0.3">
      <c r="P629" s="7">
        <v>1984</v>
      </c>
      <c r="Q629" s="7" t="s">
        <v>83</v>
      </c>
      <c r="R629" t="str">
        <f>IF('Hospitalisation Details'!I629="?","Unknown",'Hospitalisation Details'!I629)</f>
        <v>R1011</v>
      </c>
    </row>
    <row r="630" spans="16:18" ht="14.25" customHeight="1" x14ac:dyDescent="0.3">
      <c r="P630" s="7">
        <v>1988</v>
      </c>
      <c r="Q630" s="7" t="s">
        <v>195</v>
      </c>
      <c r="R630" t="str">
        <f>IF('Hospitalisation Details'!I630="?","Unknown",'Hospitalisation Details'!I630)</f>
        <v>R1012</v>
      </c>
    </row>
    <row r="631" spans="16:18" ht="14.25" customHeight="1" x14ac:dyDescent="0.3">
      <c r="P631" s="7">
        <v>1989</v>
      </c>
      <c r="Q631" s="7" t="s">
        <v>72</v>
      </c>
      <c r="R631" t="str">
        <f>IF('Hospitalisation Details'!I631="?","Unknown",'Hospitalisation Details'!I631)</f>
        <v>R1013</v>
      </c>
    </row>
    <row r="632" spans="16:18" ht="14.25" customHeight="1" x14ac:dyDescent="0.3">
      <c r="P632" s="7">
        <v>1984</v>
      </c>
      <c r="Q632" s="7" t="s">
        <v>93</v>
      </c>
      <c r="R632" t="str">
        <f>IF('Hospitalisation Details'!I632="?","Unknown",'Hospitalisation Details'!I632)</f>
        <v>R1013</v>
      </c>
    </row>
    <row r="633" spans="16:18" ht="14.25" customHeight="1" x14ac:dyDescent="0.3">
      <c r="P633" s="7">
        <v>1984</v>
      </c>
      <c r="Q633" s="7" t="s">
        <v>195</v>
      </c>
      <c r="R633" t="str">
        <f>IF('Hospitalisation Details'!I633="?","Unknown",'Hospitalisation Details'!I633)</f>
        <v>R1013</v>
      </c>
    </row>
    <row r="634" spans="16:18" ht="14.25" customHeight="1" x14ac:dyDescent="0.3">
      <c r="P634" s="7">
        <v>1985</v>
      </c>
      <c r="Q634" s="7" t="s">
        <v>168</v>
      </c>
      <c r="R634" t="str">
        <f>IF('Hospitalisation Details'!I634="?","Unknown",'Hospitalisation Details'!I634)</f>
        <v>R1013</v>
      </c>
    </row>
    <row r="635" spans="16:18" ht="14.25" customHeight="1" x14ac:dyDescent="0.3">
      <c r="P635" s="7">
        <v>1975</v>
      </c>
      <c r="Q635" s="7" t="s">
        <v>93</v>
      </c>
      <c r="R635" t="str">
        <f>IF('Hospitalisation Details'!I635="?","Unknown",'Hospitalisation Details'!I635)</f>
        <v>R1012</v>
      </c>
    </row>
    <row r="636" spans="16:18" ht="14.25" customHeight="1" x14ac:dyDescent="0.3">
      <c r="P636" s="7">
        <v>1982</v>
      </c>
      <c r="Q636" s="7" t="s">
        <v>93</v>
      </c>
      <c r="R636" t="str">
        <f>IF('Hospitalisation Details'!I636="?","Unknown",'Hospitalisation Details'!I636)</f>
        <v>R1013</v>
      </c>
    </row>
    <row r="637" spans="16:18" ht="14.25" customHeight="1" x14ac:dyDescent="0.3">
      <c r="P637" s="7">
        <v>1991</v>
      </c>
      <c r="Q637" s="7" t="s">
        <v>59</v>
      </c>
      <c r="R637" t="str">
        <f>IF('Hospitalisation Details'!I637="?","Unknown",'Hospitalisation Details'!I637)</f>
        <v>R1012</v>
      </c>
    </row>
    <row r="638" spans="16:18" ht="14.25" customHeight="1" x14ac:dyDescent="0.3">
      <c r="P638" s="7">
        <v>1992</v>
      </c>
      <c r="Q638" s="7" t="s">
        <v>93</v>
      </c>
      <c r="R638" t="str">
        <f>IF('Hospitalisation Details'!I638="?","Unknown",'Hospitalisation Details'!I638)</f>
        <v>R1017</v>
      </c>
    </row>
    <row r="639" spans="16:18" ht="14.25" customHeight="1" x14ac:dyDescent="0.3">
      <c r="P639" s="7">
        <v>1978</v>
      </c>
      <c r="Q639" s="7" t="s">
        <v>83</v>
      </c>
      <c r="R639" t="str">
        <f>IF('Hospitalisation Details'!I639="?","Unknown",'Hospitalisation Details'!I639)</f>
        <v>R1012</v>
      </c>
    </row>
    <row r="640" spans="16:18" ht="14.25" customHeight="1" x14ac:dyDescent="0.3">
      <c r="P640" s="7">
        <v>1982</v>
      </c>
      <c r="Q640" s="7" t="s">
        <v>195</v>
      </c>
      <c r="R640" t="str">
        <f>IF('Hospitalisation Details'!I640="?","Unknown",'Hospitalisation Details'!I640)</f>
        <v>R1013</v>
      </c>
    </row>
    <row r="641" spans="16:18" ht="14.25" customHeight="1" x14ac:dyDescent="0.3">
      <c r="P641" s="7">
        <v>1986</v>
      </c>
      <c r="Q641" s="7" t="s">
        <v>168</v>
      </c>
      <c r="R641" t="str">
        <f>IF('Hospitalisation Details'!I641="?","Unknown",'Hospitalisation Details'!I641)</f>
        <v>R1024</v>
      </c>
    </row>
    <row r="642" spans="16:18" ht="14.25" customHeight="1" x14ac:dyDescent="0.3">
      <c r="P642" s="7">
        <v>1973</v>
      </c>
      <c r="Q642" s="7" t="s">
        <v>203</v>
      </c>
      <c r="R642" t="str">
        <f>IF('Hospitalisation Details'!I642="?","Unknown",'Hospitalisation Details'!I642)</f>
        <v>R1013</v>
      </c>
    </row>
    <row r="643" spans="16:18" ht="14.25" customHeight="1" x14ac:dyDescent="0.3">
      <c r="P643" s="7">
        <v>1986</v>
      </c>
      <c r="Q643" s="7" t="s">
        <v>168</v>
      </c>
      <c r="R643" t="str">
        <f>IF('Hospitalisation Details'!I643="?","Unknown",'Hospitalisation Details'!I643)</f>
        <v>R1024</v>
      </c>
    </row>
    <row r="644" spans="16:18" ht="14.25" customHeight="1" x14ac:dyDescent="0.3">
      <c r="P644" s="7">
        <v>1986</v>
      </c>
      <c r="Q644" s="7" t="s">
        <v>59</v>
      </c>
      <c r="R644" t="str">
        <f>IF('Hospitalisation Details'!I644="?","Unknown",'Hospitalisation Details'!I644)</f>
        <v>R1011</v>
      </c>
    </row>
    <row r="645" spans="16:18" ht="14.25" customHeight="1" x14ac:dyDescent="0.3">
      <c r="P645" s="7">
        <v>1986</v>
      </c>
      <c r="Q645" s="7" t="s">
        <v>93</v>
      </c>
      <c r="R645" t="str">
        <f>IF('Hospitalisation Details'!I645="?","Unknown",'Hospitalisation Details'!I645)</f>
        <v>R1013</v>
      </c>
    </row>
    <row r="646" spans="16:18" ht="14.25" customHeight="1" x14ac:dyDescent="0.3">
      <c r="P646" s="7">
        <v>1984</v>
      </c>
      <c r="Q646" s="7" t="s">
        <v>195</v>
      </c>
      <c r="R646" t="str">
        <f>IF('Hospitalisation Details'!I646="?","Unknown",'Hospitalisation Details'!I646)</f>
        <v>R1013</v>
      </c>
    </row>
    <row r="647" spans="16:18" ht="14.25" customHeight="1" x14ac:dyDescent="0.3">
      <c r="P647" s="7">
        <v>1984</v>
      </c>
      <c r="Q647" s="7" t="s">
        <v>195</v>
      </c>
      <c r="R647" t="str">
        <f>IF('Hospitalisation Details'!I647="?","Unknown",'Hospitalisation Details'!I647)</f>
        <v>R1011</v>
      </c>
    </row>
    <row r="648" spans="16:18" ht="14.25" customHeight="1" x14ac:dyDescent="0.3">
      <c r="P648" s="7">
        <v>1988</v>
      </c>
      <c r="Q648" s="7" t="s">
        <v>59</v>
      </c>
      <c r="R648" t="str">
        <f>IF('Hospitalisation Details'!I648="?","Unknown",'Hospitalisation Details'!I648)</f>
        <v>R1012</v>
      </c>
    </row>
    <row r="649" spans="16:18" ht="14.25" customHeight="1" x14ac:dyDescent="0.3">
      <c r="P649" s="7">
        <v>1981</v>
      </c>
      <c r="Q649" s="7" t="s">
        <v>72</v>
      </c>
      <c r="R649" t="str">
        <f>IF('Hospitalisation Details'!I649="?","Unknown",'Hospitalisation Details'!I649)</f>
        <v>R1013</v>
      </c>
    </row>
    <row r="650" spans="16:18" ht="14.25" customHeight="1" x14ac:dyDescent="0.3">
      <c r="P650" s="7">
        <v>1980</v>
      </c>
      <c r="Q650" s="7" t="s">
        <v>168</v>
      </c>
      <c r="R650" t="str">
        <f>IF('Hospitalisation Details'!I650="?","Unknown",'Hospitalisation Details'!I650)</f>
        <v>R1012</v>
      </c>
    </row>
    <row r="651" spans="16:18" ht="14.25" customHeight="1" x14ac:dyDescent="0.3">
      <c r="P651" s="7">
        <v>1999</v>
      </c>
      <c r="Q651" s="7" t="s">
        <v>93</v>
      </c>
      <c r="R651" t="str">
        <f>IF('Hospitalisation Details'!I651="?","Unknown",'Hospitalisation Details'!I651)</f>
        <v>R1026</v>
      </c>
    </row>
    <row r="652" spans="16:18" ht="14.25" customHeight="1" x14ac:dyDescent="0.3">
      <c r="P652" s="7">
        <v>1974</v>
      </c>
      <c r="Q652" s="7" t="s">
        <v>93</v>
      </c>
      <c r="R652" t="str">
        <f>IF('Hospitalisation Details'!I652="?","Unknown",'Hospitalisation Details'!I652)</f>
        <v>R1013</v>
      </c>
    </row>
    <row r="653" spans="16:18" ht="14.25" customHeight="1" x14ac:dyDescent="0.3">
      <c r="P653" s="7">
        <v>1985</v>
      </c>
      <c r="Q653" s="7" t="s">
        <v>93</v>
      </c>
      <c r="R653" t="str">
        <f>IF('Hospitalisation Details'!I653="?","Unknown",'Hospitalisation Details'!I653)</f>
        <v>R1012</v>
      </c>
    </row>
    <row r="654" spans="16:18" ht="14.25" customHeight="1" x14ac:dyDescent="0.3">
      <c r="P654" s="7">
        <v>1986</v>
      </c>
      <c r="Q654" s="7" t="s">
        <v>72</v>
      </c>
      <c r="R654" t="str">
        <f>IF('Hospitalisation Details'!I654="?","Unknown",'Hospitalisation Details'!I654)</f>
        <v>R1013</v>
      </c>
    </row>
    <row r="655" spans="16:18" ht="14.25" customHeight="1" x14ac:dyDescent="0.3">
      <c r="P655" s="7">
        <v>1983</v>
      </c>
      <c r="Q655" s="7" t="s">
        <v>203</v>
      </c>
      <c r="R655" t="str">
        <f>IF('Hospitalisation Details'!I655="?","Unknown",'Hospitalisation Details'!I655)</f>
        <v>R1013</v>
      </c>
    </row>
    <row r="656" spans="16:18" ht="14.25" customHeight="1" x14ac:dyDescent="0.3">
      <c r="P656" s="7">
        <v>1988</v>
      </c>
      <c r="Q656" s="7" t="s">
        <v>72</v>
      </c>
      <c r="R656" t="str">
        <f>IF('Hospitalisation Details'!I656="?","Unknown",'Hospitalisation Details'!I656)</f>
        <v>R1024</v>
      </c>
    </row>
    <row r="657" spans="16:18" ht="14.25" customHeight="1" x14ac:dyDescent="0.3">
      <c r="P657" s="7">
        <v>1978</v>
      </c>
      <c r="Q657" s="7" t="s">
        <v>93</v>
      </c>
      <c r="R657" t="str">
        <f>IF('Hospitalisation Details'!I657="?","Unknown",'Hospitalisation Details'!I657)</f>
        <v>R1013</v>
      </c>
    </row>
    <row r="658" spans="16:18" ht="14.25" customHeight="1" x14ac:dyDescent="0.3">
      <c r="P658" s="7">
        <v>1994</v>
      </c>
      <c r="Q658" s="7" t="s">
        <v>72</v>
      </c>
      <c r="R658" t="str">
        <f>IF('Hospitalisation Details'!I658="?","Unknown",'Hospitalisation Details'!I658)</f>
        <v>R1011</v>
      </c>
    </row>
    <row r="659" spans="16:18" ht="14.25" customHeight="1" x14ac:dyDescent="0.3">
      <c r="P659" s="7">
        <v>1987</v>
      </c>
      <c r="Q659" s="7" t="s">
        <v>168</v>
      </c>
      <c r="R659" t="str">
        <f>IF('Hospitalisation Details'!I659="?","Unknown",'Hospitalisation Details'!I659)</f>
        <v>R1012</v>
      </c>
    </row>
    <row r="660" spans="16:18" ht="14.25" customHeight="1" x14ac:dyDescent="0.3">
      <c r="P660" s="7">
        <v>1983</v>
      </c>
      <c r="Q660" s="7" t="s">
        <v>83</v>
      </c>
      <c r="R660" t="str">
        <f>IF('Hospitalisation Details'!I660="?","Unknown",'Hospitalisation Details'!I660)</f>
        <v>R1011</v>
      </c>
    </row>
    <row r="661" spans="16:18" ht="14.25" customHeight="1" x14ac:dyDescent="0.3">
      <c r="P661" s="7">
        <v>1978</v>
      </c>
      <c r="Q661" s="7" t="s">
        <v>93</v>
      </c>
      <c r="R661" t="str">
        <f>IF('Hospitalisation Details'!I661="?","Unknown",'Hospitalisation Details'!I661)</f>
        <v>R1013</v>
      </c>
    </row>
    <row r="662" spans="16:18" ht="14.25" customHeight="1" x14ac:dyDescent="0.3">
      <c r="P662" s="7">
        <v>1983</v>
      </c>
      <c r="Q662" s="7" t="s">
        <v>93</v>
      </c>
      <c r="R662" t="str">
        <f>IF('Hospitalisation Details'!I662="?","Unknown",'Hospitalisation Details'!I662)</f>
        <v>R1013</v>
      </c>
    </row>
    <row r="663" spans="16:18" ht="14.25" customHeight="1" x14ac:dyDescent="0.3">
      <c r="P663" s="7">
        <v>1984</v>
      </c>
      <c r="Q663" s="7" t="s">
        <v>195</v>
      </c>
      <c r="R663" t="str">
        <f>IF('Hospitalisation Details'!I663="?","Unknown",'Hospitalisation Details'!I663)</f>
        <v>R1013</v>
      </c>
    </row>
    <row r="664" spans="16:18" ht="14.25" customHeight="1" x14ac:dyDescent="0.3">
      <c r="P664" s="7">
        <v>1972</v>
      </c>
      <c r="Q664" s="7" t="s">
        <v>203</v>
      </c>
      <c r="R664" t="str">
        <f>IF('Hospitalisation Details'!I664="?","Unknown",'Hospitalisation Details'!I664)</f>
        <v>R1013</v>
      </c>
    </row>
    <row r="665" spans="16:18" ht="14.25" customHeight="1" x14ac:dyDescent="0.3">
      <c r="P665" s="7">
        <v>1992</v>
      </c>
      <c r="Q665" s="7" t="s">
        <v>72</v>
      </c>
      <c r="R665" t="str">
        <f>IF('Hospitalisation Details'!I665="?","Unknown",'Hospitalisation Details'!I665)</f>
        <v>R1012</v>
      </c>
    </row>
    <row r="666" spans="16:18" ht="14.25" customHeight="1" x14ac:dyDescent="0.3">
      <c r="P666" s="7">
        <v>1974</v>
      </c>
      <c r="Q666" s="7" t="s">
        <v>59</v>
      </c>
      <c r="R666" t="str">
        <f>IF('Hospitalisation Details'!I666="?","Unknown",'Hospitalisation Details'!I666)</f>
        <v>R1012</v>
      </c>
    </row>
    <row r="667" spans="16:18" ht="14.25" customHeight="1" x14ac:dyDescent="0.3">
      <c r="P667" s="7">
        <v>1981</v>
      </c>
      <c r="Q667" s="7" t="s">
        <v>83</v>
      </c>
      <c r="R667" t="str">
        <f>IF('Hospitalisation Details'!I667="?","Unknown",'Hospitalisation Details'!I667)</f>
        <v>R1013</v>
      </c>
    </row>
    <row r="668" spans="16:18" ht="14.25" customHeight="1" x14ac:dyDescent="0.3">
      <c r="P668" s="7">
        <v>1993</v>
      </c>
      <c r="Q668" s="7" t="s">
        <v>72</v>
      </c>
      <c r="R668" t="str">
        <f>IF('Hospitalisation Details'!I668="?","Unknown",'Hospitalisation Details'!I668)</f>
        <v>R1011</v>
      </c>
    </row>
    <row r="669" spans="16:18" ht="14.25" customHeight="1" x14ac:dyDescent="0.3">
      <c r="P669" s="7">
        <v>1981</v>
      </c>
      <c r="Q669" s="7" t="s">
        <v>195</v>
      </c>
      <c r="R669" t="str">
        <f>IF('Hospitalisation Details'!I669="?","Unknown",'Hospitalisation Details'!I669)</f>
        <v>R1013</v>
      </c>
    </row>
    <row r="670" spans="16:18" ht="14.25" customHeight="1" x14ac:dyDescent="0.3">
      <c r="P670" s="7">
        <v>1971</v>
      </c>
      <c r="Q670" s="7" t="s">
        <v>168</v>
      </c>
      <c r="R670" t="str">
        <f>IF('Hospitalisation Details'!I670="?","Unknown",'Hospitalisation Details'!I670)</f>
        <v>R1013</v>
      </c>
    </row>
    <row r="671" spans="16:18" ht="14.25" customHeight="1" x14ac:dyDescent="0.3">
      <c r="P671" s="7">
        <v>1987</v>
      </c>
      <c r="Q671" s="7" t="s">
        <v>203</v>
      </c>
      <c r="R671" t="str">
        <f>IF('Hospitalisation Details'!I671="?","Unknown",'Hospitalisation Details'!I671)</f>
        <v>R1012</v>
      </c>
    </row>
    <row r="672" spans="16:18" ht="14.25" customHeight="1" x14ac:dyDescent="0.3">
      <c r="P672" s="7">
        <v>1972</v>
      </c>
      <c r="Q672" s="7" t="s">
        <v>195</v>
      </c>
      <c r="R672" t="str">
        <f>IF('Hospitalisation Details'!I672="?","Unknown",'Hospitalisation Details'!I672)</f>
        <v>R1013</v>
      </c>
    </row>
    <row r="673" spans="16:18" ht="14.25" customHeight="1" x14ac:dyDescent="0.3">
      <c r="P673" s="7">
        <v>1993</v>
      </c>
      <c r="Q673" s="7" t="s">
        <v>83</v>
      </c>
      <c r="R673" t="str">
        <f>IF('Hospitalisation Details'!I673="?","Unknown",'Hospitalisation Details'!I673)</f>
        <v>R1021</v>
      </c>
    </row>
    <row r="674" spans="16:18" ht="14.25" customHeight="1" x14ac:dyDescent="0.3">
      <c r="P674" s="7">
        <v>1983</v>
      </c>
      <c r="Q674" s="7" t="s">
        <v>195</v>
      </c>
      <c r="R674" t="str">
        <f>IF('Hospitalisation Details'!I674="?","Unknown",'Hospitalisation Details'!I674)</f>
        <v>R1019</v>
      </c>
    </row>
    <row r="675" spans="16:18" ht="14.25" customHeight="1" x14ac:dyDescent="0.3">
      <c r="P675" s="7">
        <v>2004</v>
      </c>
      <c r="Q675" s="7" t="s">
        <v>72</v>
      </c>
      <c r="R675" t="str">
        <f>IF('Hospitalisation Details'!I675="?","Unknown",'Hospitalisation Details'!I675)</f>
        <v>R1022</v>
      </c>
    </row>
    <row r="676" spans="16:18" ht="14.25" customHeight="1" x14ac:dyDescent="0.3">
      <c r="P676" s="7">
        <v>1980</v>
      </c>
      <c r="Q676" s="7" t="s">
        <v>93</v>
      </c>
      <c r="R676" t="str">
        <f>IF('Hospitalisation Details'!I676="?","Unknown",'Hospitalisation Details'!I676)</f>
        <v>R1013</v>
      </c>
    </row>
    <row r="677" spans="16:18" ht="14.25" customHeight="1" x14ac:dyDescent="0.3">
      <c r="P677" s="7">
        <v>1972</v>
      </c>
      <c r="Q677" s="7" t="s">
        <v>72</v>
      </c>
      <c r="R677" t="str">
        <f>IF('Hospitalisation Details'!I677="?","Unknown",'Hospitalisation Details'!I677)</f>
        <v>R1013</v>
      </c>
    </row>
    <row r="678" spans="16:18" ht="14.25" customHeight="1" x14ac:dyDescent="0.3">
      <c r="P678" s="7">
        <v>2002</v>
      </c>
      <c r="Q678" s="7" t="s">
        <v>59</v>
      </c>
      <c r="R678" t="str">
        <f>IF('Hospitalisation Details'!I678="?","Unknown",'Hospitalisation Details'!I678)</f>
        <v>R1026</v>
      </c>
    </row>
    <row r="679" spans="16:18" ht="14.25" customHeight="1" x14ac:dyDescent="0.3">
      <c r="P679" s="7">
        <v>1971</v>
      </c>
      <c r="Q679" s="7" t="s">
        <v>93</v>
      </c>
      <c r="R679" t="str">
        <f>IF('Hospitalisation Details'!I679="?","Unknown",'Hospitalisation Details'!I679)</f>
        <v>R1012</v>
      </c>
    </row>
    <row r="680" spans="16:18" ht="14.25" customHeight="1" x14ac:dyDescent="0.3">
      <c r="P680" s="7">
        <v>1987</v>
      </c>
      <c r="Q680" s="7" t="s">
        <v>59</v>
      </c>
      <c r="R680" t="str">
        <f>IF('Hospitalisation Details'!I680="?","Unknown",'Hospitalisation Details'!I680)</f>
        <v>R1013</v>
      </c>
    </row>
    <row r="681" spans="16:18" ht="14.25" customHeight="1" x14ac:dyDescent="0.3">
      <c r="P681" s="7">
        <v>1995</v>
      </c>
      <c r="Q681" s="7" t="s">
        <v>195</v>
      </c>
      <c r="R681" t="str">
        <f>IF('Hospitalisation Details'!I681="?","Unknown",'Hospitalisation Details'!I681)</f>
        <v>R1025</v>
      </c>
    </row>
    <row r="682" spans="16:18" ht="14.25" customHeight="1" x14ac:dyDescent="0.3">
      <c r="P682" s="7">
        <v>1987</v>
      </c>
      <c r="Q682" s="7" t="s">
        <v>93</v>
      </c>
      <c r="R682" t="str">
        <f>IF('Hospitalisation Details'!I682="?","Unknown",'Hospitalisation Details'!I682)</f>
        <v>R1013</v>
      </c>
    </row>
    <row r="683" spans="16:18" ht="14.25" customHeight="1" x14ac:dyDescent="0.3">
      <c r="P683" s="7">
        <v>1985</v>
      </c>
      <c r="Q683" s="7" t="s">
        <v>83</v>
      </c>
      <c r="R683" t="str">
        <f>IF('Hospitalisation Details'!I683="?","Unknown",'Hospitalisation Details'!I683)</f>
        <v>R1013</v>
      </c>
    </row>
    <row r="684" spans="16:18" ht="14.25" customHeight="1" x14ac:dyDescent="0.3">
      <c r="P684" s="7">
        <v>1984</v>
      </c>
      <c r="Q684" s="7" t="s">
        <v>72</v>
      </c>
      <c r="R684" t="str">
        <f>IF('Hospitalisation Details'!I684="?","Unknown",'Hospitalisation Details'!I684)</f>
        <v>R1012</v>
      </c>
    </row>
    <row r="685" spans="16:18" ht="14.25" customHeight="1" x14ac:dyDescent="0.3">
      <c r="P685" s="7">
        <v>1993</v>
      </c>
      <c r="Q685" s="7" t="s">
        <v>203</v>
      </c>
      <c r="R685" t="str">
        <f>IF('Hospitalisation Details'!I685="?","Unknown",'Hospitalisation Details'!I685)</f>
        <v>R1021</v>
      </c>
    </row>
    <row r="686" spans="16:18" ht="14.25" customHeight="1" x14ac:dyDescent="0.3">
      <c r="P686" s="7">
        <v>1982</v>
      </c>
      <c r="Q686" s="7" t="s">
        <v>59</v>
      </c>
      <c r="R686" t="str">
        <f>IF('Hospitalisation Details'!I686="?","Unknown",'Hospitalisation Details'!I686)</f>
        <v>R1011</v>
      </c>
    </row>
    <row r="687" spans="16:18" ht="14.25" customHeight="1" x14ac:dyDescent="0.3">
      <c r="P687" s="7">
        <v>1982</v>
      </c>
      <c r="Q687" s="7" t="s">
        <v>168</v>
      </c>
      <c r="R687" t="str">
        <f>IF('Hospitalisation Details'!I687="?","Unknown",'Hospitalisation Details'!I687)</f>
        <v>R1013</v>
      </c>
    </row>
    <row r="688" spans="16:18" ht="14.25" customHeight="1" x14ac:dyDescent="0.3">
      <c r="P688" s="7">
        <v>1987</v>
      </c>
      <c r="Q688" s="7" t="s">
        <v>59</v>
      </c>
      <c r="R688" t="str">
        <f>IF('Hospitalisation Details'!I688="?","Unknown",'Hospitalisation Details'!I688)</f>
        <v>R1011</v>
      </c>
    </row>
    <row r="689" spans="16:18" ht="14.25" customHeight="1" x14ac:dyDescent="0.3">
      <c r="P689" s="7">
        <v>1993</v>
      </c>
      <c r="Q689" s="7" t="s">
        <v>195</v>
      </c>
      <c r="R689" t="str">
        <f>IF('Hospitalisation Details'!I689="?","Unknown",'Hospitalisation Details'!I689)</f>
        <v>R1025</v>
      </c>
    </row>
    <row r="690" spans="16:18" ht="14.25" customHeight="1" x14ac:dyDescent="0.3">
      <c r="P690" s="7">
        <v>1994</v>
      </c>
      <c r="Q690" s="7" t="s">
        <v>59</v>
      </c>
      <c r="R690" t="str">
        <f>IF('Hospitalisation Details'!I690="?","Unknown",'Hospitalisation Details'!I690)</f>
        <v>R1012</v>
      </c>
    </row>
    <row r="691" spans="16:18" ht="14.25" customHeight="1" x14ac:dyDescent="0.3">
      <c r="P691" s="7">
        <v>1987</v>
      </c>
      <c r="Q691" s="7" t="s">
        <v>59</v>
      </c>
      <c r="R691" t="str">
        <f>IF('Hospitalisation Details'!I691="?","Unknown",'Hospitalisation Details'!I691)</f>
        <v>R1013</v>
      </c>
    </row>
    <row r="692" spans="16:18" ht="14.25" customHeight="1" x14ac:dyDescent="0.3">
      <c r="P692" s="7">
        <v>2003</v>
      </c>
      <c r="Q692" s="7" t="s">
        <v>195</v>
      </c>
      <c r="R692" t="str">
        <f>IF('Hospitalisation Details'!I692="?","Unknown",'Hospitalisation Details'!I692)</f>
        <v>R1012</v>
      </c>
    </row>
    <row r="693" spans="16:18" ht="14.25" customHeight="1" x14ac:dyDescent="0.3">
      <c r="P693" s="7">
        <v>2004</v>
      </c>
      <c r="Q693" s="7" t="s">
        <v>59</v>
      </c>
      <c r="R693" t="str">
        <f>IF('Hospitalisation Details'!I693="?","Unknown",'Hospitalisation Details'!I693)</f>
        <v>R1026</v>
      </c>
    </row>
    <row r="694" spans="16:18" ht="14.25" customHeight="1" x14ac:dyDescent="0.3">
      <c r="P694" s="7">
        <v>1980</v>
      </c>
      <c r="Q694" s="7" t="s">
        <v>195</v>
      </c>
      <c r="R694" t="str">
        <f>IF('Hospitalisation Details'!I694="?","Unknown",'Hospitalisation Details'!I694)</f>
        <v>R1013</v>
      </c>
    </row>
    <row r="695" spans="16:18" ht="14.25" customHeight="1" x14ac:dyDescent="0.3">
      <c r="P695" s="7">
        <v>1980</v>
      </c>
      <c r="Q695" s="7" t="s">
        <v>59</v>
      </c>
      <c r="R695" t="str">
        <f>IF('Hospitalisation Details'!I695="?","Unknown",'Hospitalisation Details'!I695)</f>
        <v>R1011</v>
      </c>
    </row>
    <row r="696" spans="16:18" ht="14.25" customHeight="1" x14ac:dyDescent="0.3">
      <c r="P696" s="7">
        <v>1989</v>
      </c>
      <c r="Q696" s="7" t="s">
        <v>59</v>
      </c>
      <c r="R696" t="str">
        <f>IF('Hospitalisation Details'!I696="?","Unknown",'Hospitalisation Details'!I696)</f>
        <v>R1011</v>
      </c>
    </row>
    <row r="697" spans="16:18" ht="14.25" customHeight="1" x14ac:dyDescent="0.3">
      <c r="P697" s="7">
        <v>1984</v>
      </c>
      <c r="Q697" s="7" t="s">
        <v>93</v>
      </c>
      <c r="R697" t="str">
        <f>IF('Hospitalisation Details'!I697="?","Unknown",'Hospitalisation Details'!I697)</f>
        <v>R1013</v>
      </c>
    </row>
    <row r="698" spans="16:18" ht="14.25" customHeight="1" x14ac:dyDescent="0.3">
      <c r="P698" s="7">
        <v>1984</v>
      </c>
      <c r="Q698" s="7" t="s">
        <v>72</v>
      </c>
      <c r="R698" t="str">
        <f>IF('Hospitalisation Details'!I698="?","Unknown",'Hospitalisation Details'!I698)</f>
        <v>R1013</v>
      </c>
    </row>
    <row r="699" spans="16:18" ht="14.25" customHeight="1" x14ac:dyDescent="0.3">
      <c r="P699" s="7">
        <v>1970</v>
      </c>
      <c r="Q699" s="7" t="s">
        <v>83</v>
      </c>
      <c r="R699" t="str">
        <f>IF('Hospitalisation Details'!I699="?","Unknown",'Hospitalisation Details'!I699)</f>
        <v>R1013</v>
      </c>
    </row>
    <row r="700" spans="16:18" ht="14.25" customHeight="1" x14ac:dyDescent="0.3">
      <c r="P700" s="7">
        <v>1980</v>
      </c>
      <c r="Q700" s="7" t="s">
        <v>203</v>
      </c>
      <c r="R700" t="str">
        <f>IF('Hospitalisation Details'!I700="?","Unknown",'Hospitalisation Details'!I700)</f>
        <v>R1011</v>
      </c>
    </row>
    <row r="701" spans="16:18" ht="14.25" customHeight="1" x14ac:dyDescent="0.3">
      <c r="P701" s="7">
        <v>1974</v>
      </c>
      <c r="Q701" s="7" t="s">
        <v>203</v>
      </c>
      <c r="R701" t="str">
        <f>IF('Hospitalisation Details'!I701="?","Unknown",'Hospitalisation Details'!I701)</f>
        <v>R1013</v>
      </c>
    </row>
    <row r="702" spans="16:18" ht="14.25" customHeight="1" x14ac:dyDescent="0.3">
      <c r="P702" s="7">
        <v>1988</v>
      </c>
      <c r="Q702" s="7" t="s">
        <v>83</v>
      </c>
      <c r="R702" t="str">
        <f>IF('Hospitalisation Details'!I702="?","Unknown",'Hospitalisation Details'!I702)</f>
        <v>R1012</v>
      </c>
    </row>
    <row r="703" spans="16:18" ht="14.25" customHeight="1" x14ac:dyDescent="0.3">
      <c r="P703" s="7">
        <v>1974</v>
      </c>
      <c r="Q703" s="7" t="s">
        <v>195</v>
      </c>
      <c r="R703" t="str">
        <f>IF('Hospitalisation Details'!I703="?","Unknown",'Hospitalisation Details'!I703)</f>
        <v>R1013</v>
      </c>
    </row>
    <row r="704" spans="16:18" ht="14.25" customHeight="1" x14ac:dyDescent="0.3">
      <c r="P704" s="7">
        <v>1980</v>
      </c>
      <c r="Q704" s="7" t="s">
        <v>195</v>
      </c>
      <c r="R704" t="str">
        <f>IF('Hospitalisation Details'!I704="?","Unknown",'Hospitalisation Details'!I704)</f>
        <v>R1013</v>
      </c>
    </row>
    <row r="705" spans="16:18" ht="14.25" customHeight="1" x14ac:dyDescent="0.3">
      <c r="P705" s="7">
        <v>1989</v>
      </c>
      <c r="Q705" s="7" t="s">
        <v>195</v>
      </c>
      <c r="R705" t="str">
        <f>IF('Hospitalisation Details'!I705="?","Unknown",'Hospitalisation Details'!I705)</f>
        <v>R1011</v>
      </c>
    </row>
    <row r="706" spans="16:18" ht="14.25" customHeight="1" x14ac:dyDescent="0.3">
      <c r="P706" s="7">
        <v>1996</v>
      </c>
      <c r="Q706" s="7" t="s">
        <v>59</v>
      </c>
      <c r="R706" t="str">
        <f>IF('Hospitalisation Details'!I706="?","Unknown",'Hospitalisation Details'!I706)</f>
        <v>R1012</v>
      </c>
    </row>
    <row r="707" spans="16:18" ht="14.25" customHeight="1" x14ac:dyDescent="0.3">
      <c r="P707" s="7">
        <v>1994</v>
      </c>
      <c r="Q707" s="7" t="s">
        <v>72</v>
      </c>
      <c r="R707" t="str">
        <f>IF('Hospitalisation Details'!I707="?","Unknown",'Hospitalisation Details'!I707)</f>
        <v>R1011</v>
      </c>
    </row>
    <row r="708" spans="16:18" ht="14.25" customHeight="1" x14ac:dyDescent="0.3">
      <c r="P708" s="7">
        <v>1984</v>
      </c>
      <c r="Q708" s="7" t="s">
        <v>93</v>
      </c>
      <c r="R708" t="str">
        <f>IF('Hospitalisation Details'!I708="?","Unknown",'Hospitalisation Details'!I708)</f>
        <v>R1016</v>
      </c>
    </row>
    <row r="709" spans="16:18" ht="14.25" customHeight="1" x14ac:dyDescent="0.3">
      <c r="P709" s="7">
        <v>1979</v>
      </c>
      <c r="Q709" s="7" t="s">
        <v>195</v>
      </c>
      <c r="R709" t="str">
        <f>IF('Hospitalisation Details'!I709="?","Unknown",'Hospitalisation Details'!I709)</f>
        <v>R1012</v>
      </c>
    </row>
    <row r="710" spans="16:18" ht="14.25" customHeight="1" x14ac:dyDescent="0.3">
      <c r="P710" s="7">
        <v>1984</v>
      </c>
      <c r="Q710" s="7" t="s">
        <v>203</v>
      </c>
      <c r="R710" t="str">
        <f>IF('Hospitalisation Details'!I710="?","Unknown",'Hospitalisation Details'!I710)</f>
        <v>R1014</v>
      </c>
    </row>
    <row r="711" spans="16:18" ht="14.25" customHeight="1" x14ac:dyDescent="0.3">
      <c r="P711" s="7">
        <v>1984</v>
      </c>
      <c r="Q711" s="7" t="s">
        <v>59</v>
      </c>
      <c r="R711" t="str">
        <f>IF('Hospitalisation Details'!I711="?","Unknown",'Hospitalisation Details'!I711)</f>
        <v>R1011</v>
      </c>
    </row>
    <row r="712" spans="16:18" ht="14.25" customHeight="1" x14ac:dyDescent="0.3">
      <c r="P712" s="7">
        <v>1970</v>
      </c>
      <c r="Q712" s="7" t="s">
        <v>83</v>
      </c>
      <c r="R712" t="str">
        <f>IF('Hospitalisation Details'!I712="?","Unknown",'Hospitalisation Details'!I712)</f>
        <v>R1013</v>
      </c>
    </row>
    <row r="713" spans="16:18" ht="14.25" customHeight="1" x14ac:dyDescent="0.3">
      <c r="P713" s="7">
        <v>1995</v>
      </c>
      <c r="Q713" s="7" t="s">
        <v>93</v>
      </c>
      <c r="R713" t="str">
        <f>IF('Hospitalisation Details'!I713="?","Unknown",'Hospitalisation Details'!I713)</f>
        <v>R1026</v>
      </c>
    </row>
    <row r="714" spans="16:18" ht="14.25" customHeight="1" x14ac:dyDescent="0.3">
      <c r="P714" s="7">
        <v>1985</v>
      </c>
      <c r="Q714" s="7" t="s">
        <v>59</v>
      </c>
      <c r="R714" t="str">
        <f>IF('Hospitalisation Details'!I714="?","Unknown",'Hospitalisation Details'!I714)</f>
        <v>R1012</v>
      </c>
    </row>
    <row r="715" spans="16:18" ht="14.25" customHeight="1" x14ac:dyDescent="0.3">
      <c r="P715" s="7">
        <v>1991</v>
      </c>
      <c r="Q715" s="7" t="s">
        <v>59</v>
      </c>
      <c r="R715" t="str">
        <f>IF('Hospitalisation Details'!I715="?","Unknown",'Hospitalisation Details'!I715)</f>
        <v>R1024</v>
      </c>
    </row>
    <row r="716" spans="16:18" ht="14.25" customHeight="1" x14ac:dyDescent="0.3">
      <c r="P716" s="7">
        <v>1983</v>
      </c>
      <c r="Q716" s="7" t="s">
        <v>195</v>
      </c>
      <c r="R716" t="str">
        <f>IF('Hospitalisation Details'!I716="?","Unknown",'Hospitalisation Details'!I716)</f>
        <v>R1012</v>
      </c>
    </row>
    <row r="717" spans="16:18" ht="14.25" customHeight="1" x14ac:dyDescent="0.3">
      <c r="P717" s="7">
        <v>1983</v>
      </c>
      <c r="Q717" s="7" t="s">
        <v>72</v>
      </c>
      <c r="R717" t="str">
        <f>IF('Hospitalisation Details'!I717="?","Unknown",'Hospitalisation Details'!I717)</f>
        <v>R1012</v>
      </c>
    </row>
    <row r="718" spans="16:18" ht="14.25" customHeight="1" x14ac:dyDescent="0.3">
      <c r="P718" s="7">
        <v>1990</v>
      </c>
      <c r="Q718" s="7" t="s">
        <v>195</v>
      </c>
      <c r="R718" t="str">
        <f>IF('Hospitalisation Details'!I718="?","Unknown",'Hospitalisation Details'!I718)</f>
        <v>R1012</v>
      </c>
    </row>
    <row r="719" spans="16:18" ht="14.25" customHeight="1" x14ac:dyDescent="0.3">
      <c r="P719" s="7">
        <v>1969</v>
      </c>
      <c r="Q719" s="7" t="s">
        <v>72</v>
      </c>
      <c r="R719" t="str">
        <f>IF('Hospitalisation Details'!I719="?","Unknown",'Hospitalisation Details'!I719)</f>
        <v>R1011</v>
      </c>
    </row>
    <row r="720" spans="16:18" ht="14.25" customHeight="1" x14ac:dyDescent="0.3">
      <c r="P720" s="7">
        <v>1978</v>
      </c>
      <c r="Q720" s="7" t="s">
        <v>93</v>
      </c>
      <c r="R720" t="str">
        <f>IF('Hospitalisation Details'!I720="?","Unknown",'Hospitalisation Details'!I720)</f>
        <v>R1013</v>
      </c>
    </row>
    <row r="721" spans="16:18" ht="14.25" customHeight="1" x14ac:dyDescent="0.3">
      <c r="P721" s="7">
        <v>1976</v>
      </c>
      <c r="Q721" s="7" t="s">
        <v>168</v>
      </c>
      <c r="R721" t="str">
        <f>IF('Hospitalisation Details'!I721="?","Unknown",'Hospitalisation Details'!I721)</f>
        <v>R1013</v>
      </c>
    </row>
    <row r="722" spans="16:18" ht="14.25" customHeight="1" x14ac:dyDescent="0.3">
      <c r="P722" s="7">
        <v>1970</v>
      </c>
      <c r="Q722" s="7" t="s">
        <v>203</v>
      </c>
      <c r="R722" t="str">
        <f>IF('Hospitalisation Details'!I722="?","Unknown",'Hospitalisation Details'!I722)</f>
        <v>R1012</v>
      </c>
    </row>
    <row r="723" spans="16:18" ht="14.25" customHeight="1" x14ac:dyDescent="0.3">
      <c r="P723" s="7">
        <v>1973</v>
      </c>
      <c r="Q723" s="7" t="s">
        <v>72</v>
      </c>
      <c r="R723" t="str">
        <f>IF('Hospitalisation Details'!I723="?","Unknown",'Hospitalisation Details'!I723)</f>
        <v>R1013</v>
      </c>
    </row>
    <row r="724" spans="16:18" ht="14.25" customHeight="1" x14ac:dyDescent="0.3">
      <c r="P724" s="7">
        <v>1985</v>
      </c>
      <c r="Q724" s="7" t="s">
        <v>203</v>
      </c>
      <c r="R724" t="str">
        <f>IF('Hospitalisation Details'!I724="?","Unknown",'Hospitalisation Details'!I724)</f>
        <v>R1012</v>
      </c>
    </row>
    <row r="725" spans="16:18" ht="14.25" customHeight="1" x14ac:dyDescent="0.3">
      <c r="P725" s="7">
        <v>1984</v>
      </c>
      <c r="Q725" s="7" t="s">
        <v>203</v>
      </c>
      <c r="R725" t="str">
        <f>IF('Hospitalisation Details'!I725="?","Unknown",'Hospitalisation Details'!I725)</f>
        <v>R1013</v>
      </c>
    </row>
    <row r="726" spans="16:18" ht="14.25" customHeight="1" x14ac:dyDescent="0.3">
      <c r="P726" s="7">
        <v>1985</v>
      </c>
      <c r="Q726" s="7" t="s">
        <v>195</v>
      </c>
      <c r="R726" t="str">
        <f>IF('Hospitalisation Details'!I726="?","Unknown",'Hospitalisation Details'!I726)</f>
        <v>R1012</v>
      </c>
    </row>
    <row r="727" spans="16:18" ht="14.25" customHeight="1" x14ac:dyDescent="0.3">
      <c r="P727" s="7">
        <v>1970</v>
      </c>
      <c r="Q727" s="7" t="s">
        <v>203</v>
      </c>
      <c r="R727" t="str">
        <f>IF('Hospitalisation Details'!I727="?","Unknown",'Hospitalisation Details'!I727)</f>
        <v>R1012</v>
      </c>
    </row>
    <row r="728" spans="16:18" ht="14.25" customHeight="1" x14ac:dyDescent="0.3">
      <c r="P728" s="7">
        <v>1988</v>
      </c>
      <c r="Q728" s="7" t="s">
        <v>72</v>
      </c>
      <c r="R728" t="str">
        <f>IF('Hospitalisation Details'!I728="?","Unknown",'Hospitalisation Details'!I728)</f>
        <v>R1013</v>
      </c>
    </row>
    <row r="729" spans="16:18" ht="14.25" customHeight="1" x14ac:dyDescent="0.3">
      <c r="P729" s="7">
        <v>1981</v>
      </c>
      <c r="Q729" s="7" t="s">
        <v>72</v>
      </c>
      <c r="R729" t="str">
        <f>IF('Hospitalisation Details'!I729="?","Unknown",'Hospitalisation Details'!I729)</f>
        <v>R1013</v>
      </c>
    </row>
    <row r="730" spans="16:18" ht="14.25" customHeight="1" x14ac:dyDescent="0.3">
      <c r="P730" s="7">
        <v>1981</v>
      </c>
      <c r="Q730" s="7" t="s">
        <v>203</v>
      </c>
      <c r="R730" t="str">
        <f>IF('Hospitalisation Details'!I730="?","Unknown",'Hospitalisation Details'!I730)</f>
        <v>R1011</v>
      </c>
    </row>
    <row r="731" spans="16:18" ht="14.25" customHeight="1" x14ac:dyDescent="0.3">
      <c r="P731" s="7">
        <v>1988</v>
      </c>
      <c r="Q731" s="7" t="s">
        <v>203</v>
      </c>
      <c r="R731" t="str">
        <f>IF('Hospitalisation Details'!I731="?","Unknown",'Hospitalisation Details'!I731)</f>
        <v>R1011</v>
      </c>
    </row>
    <row r="732" spans="16:18" ht="14.25" customHeight="1" x14ac:dyDescent="0.3">
      <c r="P732" s="7">
        <v>1985</v>
      </c>
      <c r="Q732" s="7" t="s">
        <v>59</v>
      </c>
      <c r="R732" t="str">
        <f>IF('Hospitalisation Details'!I732="?","Unknown",'Hospitalisation Details'!I732)</f>
        <v>R1012</v>
      </c>
    </row>
    <row r="733" spans="16:18" ht="14.25" customHeight="1" x14ac:dyDescent="0.3">
      <c r="P733" s="7">
        <v>1985</v>
      </c>
      <c r="Q733" s="7" t="s">
        <v>168</v>
      </c>
      <c r="R733" t="str">
        <f>IF('Hospitalisation Details'!I733="?","Unknown",'Hospitalisation Details'!I733)</f>
        <v>R1012</v>
      </c>
    </row>
    <row r="734" spans="16:18" ht="14.25" customHeight="1" x14ac:dyDescent="0.3">
      <c r="P734" s="7">
        <v>1985</v>
      </c>
      <c r="Q734" s="7" t="s">
        <v>93</v>
      </c>
      <c r="R734" t="str">
        <f>IF('Hospitalisation Details'!I734="?","Unknown",'Hospitalisation Details'!I734)</f>
        <v>R1012</v>
      </c>
    </row>
    <row r="735" spans="16:18" ht="14.25" customHeight="1" x14ac:dyDescent="0.3">
      <c r="P735" s="7">
        <v>1999</v>
      </c>
      <c r="Q735" s="7" t="s">
        <v>93</v>
      </c>
      <c r="R735" t="str">
        <f>IF('Hospitalisation Details'!I735="?","Unknown",'Hospitalisation Details'!I735)</f>
        <v>R1026</v>
      </c>
    </row>
    <row r="736" spans="16:18" ht="14.25" customHeight="1" x14ac:dyDescent="0.3">
      <c r="P736" s="7">
        <v>1992</v>
      </c>
      <c r="Q736" s="7" t="s">
        <v>195</v>
      </c>
      <c r="R736" t="str">
        <f>IF('Hospitalisation Details'!I736="?","Unknown",'Hospitalisation Details'!I736)</f>
        <v>R1021</v>
      </c>
    </row>
    <row r="737" spans="16:18" ht="14.25" customHeight="1" x14ac:dyDescent="0.3">
      <c r="P737" s="7">
        <v>1972</v>
      </c>
      <c r="Q737" s="7" t="s">
        <v>83</v>
      </c>
      <c r="R737" t="str">
        <f>IF('Hospitalisation Details'!I737="?","Unknown",'Hospitalisation Details'!I737)</f>
        <v>R1013</v>
      </c>
    </row>
    <row r="738" spans="16:18" ht="14.25" customHeight="1" x14ac:dyDescent="0.3">
      <c r="P738" s="7">
        <v>1978</v>
      </c>
      <c r="Q738" s="7" t="s">
        <v>93</v>
      </c>
      <c r="R738" t="str">
        <f>IF('Hospitalisation Details'!I738="?","Unknown",'Hospitalisation Details'!I738)</f>
        <v>R1013</v>
      </c>
    </row>
    <row r="739" spans="16:18" ht="14.25" customHeight="1" x14ac:dyDescent="0.3">
      <c r="P739" s="7">
        <v>1983</v>
      </c>
      <c r="Q739" s="7" t="s">
        <v>195</v>
      </c>
      <c r="R739" t="str">
        <f>IF('Hospitalisation Details'!I739="?","Unknown",'Hospitalisation Details'!I739)</f>
        <v>R1011</v>
      </c>
    </row>
    <row r="740" spans="16:18" ht="14.25" customHeight="1" x14ac:dyDescent="0.3">
      <c r="P740" s="7">
        <v>1979</v>
      </c>
      <c r="Q740" s="7" t="s">
        <v>203</v>
      </c>
      <c r="R740" t="str">
        <f>IF('Hospitalisation Details'!I740="?","Unknown",'Hospitalisation Details'!I740)</f>
        <v>R1011</v>
      </c>
    </row>
    <row r="741" spans="16:18" ht="14.25" customHeight="1" x14ac:dyDescent="0.3">
      <c r="P741" s="7">
        <v>1972</v>
      </c>
      <c r="Q741" s="7" t="s">
        <v>72</v>
      </c>
      <c r="R741" t="str">
        <f>IF('Hospitalisation Details'!I741="?","Unknown",'Hospitalisation Details'!I741)</f>
        <v>R1013</v>
      </c>
    </row>
    <row r="742" spans="16:18" ht="14.25" customHeight="1" x14ac:dyDescent="0.3">
      <c r="P742" s="7">
        <v>1972</v>
      </c>
      <c r="Q742" s="7" t="s">
        <v>93</v>
      </c>
      <c r="R742" t="str">
        <f>IF('Hospitalisation Details'!I742="?","Unknown",'Hospitalisation Details'!I742)</f>
        <v>R1012</v>
      </c>
    </row>
    <row r="743" spans="16:18" ht="14.25" customHeight="1" x14ac:dyDescent="0.3">
      <c r="P743" s="7">
        <v>1970</v>
      </c>
      <c r="Q743" s="7" t="s">
        <v>203</v>
      </c>
      <c r="R743" t="str">
        <f>IF('Hospitalisation Details'!I743="?","Unknown",'Hospitalisation Details'!I743)</f>
        <v>R1013</v>
      </c>
    </row>
    <row r="744" spans="16:18" ht="14.25" customHeight="1" x14ac:dyDescent="0.3">
      <c r="P744" s="7">
        <v>1995</v>
      </c>
      <c r="Q744" s="7" t="s">
        <v>203</v>
      </c>
      <c r="R744" t="str">
        <f>IF('Hospitalisation Details'!I744="?","Unknown",'Hospitalisation Details'!I744)</f>
        <v>R1026</v>
      </c>
    </row>
    <row r="745" spans="16:18" ht="14.25" customHeight="1" x14ac:dyDescent="0.3">
      <c r="P745" s="7">
        <v>1984</v>
      </c>
      <c r="Q745" s="7" t="s">
        <v>93</v>
      </c>
      <c r="R745" t="str">
        <f>IF('Hospitalisation Details'!I745="?","Unknown",'Hospitalisation Details'!I745)</f>
        <v>R1013</v>
      </c>
    </row>
    <row r="746" spans="16:18" ht="14.25" customHeight="1" x14ac:dyDescent="0.3">
      <c r="P746" s="7">
        <v>1981</v>
      </c>
      <c r="Q746" s="7" t="s">
        <v>83</v>
      </c>
      <c r="R746" t="str">
        <f>IF('Hospitalisation Details'!I746="?","Unknown",'Hospitalisation Details'!I746)</f>
        <v>R1013</v>
      </c>
    </row>
    <row r="747" spans="16:18" ht="14.25" customHeight="1" x14ac:dyDescent="0.3">
      <c r="P747" s="7">
        <v>1993</v>
      </c>
      <c r="Q747" s="7" t="s">
        <v>203</v>
      </c>
      <c r="R747" t="str">
        <f>IF('Hospitalisation Details'!I747="?","Unknown",'Hospitalisation Details'!I747)</f>
        <v>R1025</v>
      </c>
    </row>
    <row r="748" spans="16:18" ht="14.25" customHeight="1" x14ac:dyDescent="0.3">
      <c r="P748" s="7">
        <v>1981</v>
      </c>
      <c r="Q748" s="7" t="s">
        <v>72</v>
      </c>
      <c r="R748" t="str">
        <f>IF('Hospitalisation Details'!I748="?","Unknown",'Hospitalisation Details'!I748)</f>
        <v>R1011</v>
      </c>
    </row>
    <row r="749" spans="16:18" ht="14.25" customHeight="1" x14ac:dyDescent="0.3">
      <c r="P749" s="7">
        <v>1981</v>
      </c>
      <c r="Q749" s="7" t="s">
        <v>195</v>
      </c>
      <c r="R749" t="str">
        <f>IF('Hospitalisation Details'!I749="?","Unknown",'Hospitalisation Details'!I749)</f>
        <v>R1013</v>
      </c>
    </row>
    <row r="750" spans="16:18" ht="14.25" customHeight="1" x14ac:dyDescent="0.3">
      <c r="P750" s="7">
        <v>1996</v>
      </c>
      <c r="Q750" s="7" t="s">
        <v>59</v>
      </c>
      <c r="R750" t="str">
        <f>IF('Hospitalisation Details'!I750="?","Unknown",'Hospitalisation Details'!I750)</f>
        <v>R1021</v>
      </c>
    </row>
    <row r="751" spans="16:18" ht="14.25" customHeight="1" x14ac:dyDescent="0.3">
      <c r="P751" s="7">
        <v>1974</v>
      </c>
      <c r="Q751" s="7" t="s">
        <v>93</v>
      </c>
      <c r="R751" t="str">
        <f>IF('Hospitalisation Details'!I751="?","Unknown",'Hospitalisation Details'!I751)</f>
        <v>R1013</v>
      </c>
    </row>
    <row r="752" spans="16:18" ht="14.25" customHeight="1" x14ac:dyDescent="0.3">
      <c r="P752" s="7">
        <v>1969</v>
      </c>
      <c r="Q752" s="7" t="s">
        <v>93</v>
      </c>
      <c r="R752" t="str">
        <f>IF('Hospitalisation Details'!I752="?","Unknown",'Hospitalisation Details'!I752)</f>
        <v>R1012</v>
      </c>
    </row>
    <row r="753" spans="16:18" ht="14.25" customHeight="1" x14ac:dyDescent="0.3">
      <c r="P753" s="7">
        <v>2004</v>
      </c>
      <c r="Q753" s="7" t="s">
        <v>59</v>
      </c>
      <c r="R753" t="str">
        <f>IF('Hospitalisation Details'!I753="?","Unknown",'Hospitalisation Details'!I753)</f>
        <v>R1011</v>
      </c>
    </row>
    <row r="754" spans="16:18" ht="14.25" customHeight="1" x14ac:dyDescent="0.3">
      <c r="P754" s="7">
        <v>1985</v>
      </c>
      <c r="Q754" s="7" t="s">
        <v>72</v>
      </c>
      <c r="R754" t="str">
        <f>IF('Hospitalisation Details'!I754="?","Unknown",'Hospitalisation Details'!I754)</f>
        <v>R1011</v>
      </c>
    </row>
    <row r="755" spans="16:18" ht="14.25" customHeight="1" x14ac:dyDescent="0.3">
      <c r="P755" s="7">
        <v>1985</v>
      </c>
      <c r="Q755" s="7" t="s">
        <v>168</v>
      </c>
      <c r="R755" t="str">
        <f>IF('Hospitalisation Details'!I755="?","Unknown",'Hospitalisation Details'!I755)</f>
        <v>R1013</v>
      </c>
    </row>
    <row r="756" spans="16:18" ht="14.25" customHeight="1" x14ac:dyDescent="0.3">
      <c r="P756" s="7">
        <v>1990</v>
      </c>
      <c r="Q756" s="7" t="s">
        <v>195</v>
      </c>
      <c r="R756" t="str">
        <f>IF('Hospitalisation Details'!I756="?","Unknown",'Hospitalisation Details'!I756)</f>
        <v>R1024</v>
      </c>
    </row>
    <row r="757" spans="16:18" ht="14.25" customHeight="1" x14ac:dyDescent="0.3">
      <c r="P757" s="7">
        <v>1986</v>
      </c>
      <c r="Q757" s="7" t="s">
        <v>93</v>
      </c>
      <c r="R757" t="str">
        <f>IF('Hospitalisation Details'!I757="?","Unknown",'Hospitalisation Details'!I757)</f>
        <v>R1013</v>
      </c>
    </row>
    <row r="758" spans="16:18" ht="14.25" customHeight="1" x14ac:dyDescent="0.3">
      <c r="P758" s="7">
        <v>1983</v>
      </c>
      <c r="Q758" s="7" t="s">
        <v>203</v>
      </c>
      <c r="R758" t="str">
        <f>IF('Hospitalisation Details'!I758="?","Unknown",'Hospitalisation Details'!I758)</f>
        <v>R1013</v>
      </c>
    </row>
    <row r="759" spans="16:18" ht="14.25" customHeight="1" x14ac:dyDescent="0.3">
      <c r="P759" s="7">
        <v>1983</v>
      </c>
      <c r="Q759" s="7" t="s">
        <v>195</v>
      </c>
      <c r="R759" t="str">
        <f>IF('Hospitalisation Details'!I759="?","Unknown",'Hospitalisation Details'!I759)</f>
        <v>R1013</v>
      </c>
    </row>
    <row r="760" spans="16:18" ht="14.25" customHeight="1" x14ac:dyDescent="0.3">
      <c r="P760" s="7">
        <v>1980</v>
      </c>
      <c r="Q760" s="7" t="s">
        <v>203</v>
      </c>
      <c r="R760" t="str">
        <f>IF('Hospitalisation Details'!I760="?","Unknown",'Hospitalisation Details'!I760)</f>
        <v>R1012</v>
      </c>
    </row>
    <row r="761" spans="16:18" ht="14.25" customHeight="1" x14ac:dyDescent="0.3">
      <c r="P761" s="7">
        <v>1989</v>
      </c>
      <c r="Q761" s="7" t="s">
        <v>83</v>
      </c>
      <c r="R761" t="str">
        <f>IF('Hospitalisation Details'!I761="?","Unknown",'Hospitalisation Details'!I761)</f>
        <v>R1012</v>
      </c>
    </row>
    <row r="762" spans="16:18" ht="14.25" customHeight="1" x14ac:dyDescent="0.3">
      <c r="P762" s="7">
        <v>1996</v>
      </c>
      <c r="Q762" s="7" t="s">
        <v>59</v>
      </c>
      <c r="R762" t="str">
        <f>IF('Hospitalisation Details'!I762="?","Unknown",'Hospitalisation Details'!I762)</f>
        <v>R1021</v>
      </c>
    </row>
    <row r="763" spans="16:18" ht="14.25" customHeight="1" x14ac:dyDescent="0.3">
      <c r="P763" s="7">
        <v>1970</v>
      </c>
      <c r="Q763" s="7" t="s">
        <v>72</v>
      </c>
      <c r="R763" t="str">
        <f>IF('Hospitalisation Details'!I763="?","Unknown",'Hospitalisation Details'!I763)</f>
        <v>R1013</v>
      </c>
    </row>
    <row r="764" spans="16:18" ht="14.25" customHeight="1" x14ac:dyDescent="0.3">
      <c r="P764" s="7">
        <v>1984</v>
      </c>
      <c r="Q764" s="7" t="s">
        <v>195</v>
      </c>
      <c r="R764" t="str">
        <f>IF('Hospitalisation Details'!I764="?","Unknown",'Hospitalisation Details'!I764)</f>
        <v>R1012</v>
      </c>
    </row>
    <row r="765" spans="16:18" ht="14.25" customHeight="1" x14ac:dyDescent="0.3">
      <c r="P765" s="7">
        <v>1976</v>
      </c>
      <c r="Q765" s="7" t="s">
        <v>72</v>
      </c>
      <c r="R765" t="str">
        <f>IF('Hospitalisation Details'!I765="?","Unknown",'Hospitalisation Details'!I765)</f>
        <v>R1013</v>
      </c>
    </row>
    <row r="766" spans="16:18" ht="14.25" customHeight="1" x14ac:dyDescent="0.3">
      <c r="P766" s="7">
        <v>1982</v>
      </c>
      <c r="Q766" s="7" t="s">
        <v>195</v>
      </c>
      <c r="R766" t="str">
        <f>IF('Hospitalisation Details'!I766="?","Unknown",'Hospitalisation Details'!I766)</f>
        <v>R1012</v>
      </c>
    </row>
    <row r="767" spans="16:18" ht="14.25" customHeight="1" x14ac:dyDescent="0.3">
      <c r="P767" s="7">
        <v>1997</v>
      </c>
      <c r="Q767" s="7" t="s">
        <v>195</v>
      </c>
      <c r="R767" t="str">
        <f>IF('Hospitalisation Details'!I767="?","Unknown",'Hospitalisation Details'!I767)</f>
        <v>R1021</v>
      </c>
    </row>
    <row r="768" spans="16:18" ht="14.25" customHeight="1" x14ac:dyDescent="0.3">
      <c r="P768" s="7">
        <v>1982</v>
      </c>
      <c r="Q768" s="7" t="s">
        <v>203</v>
      </c>
      <c r="R768" t="str">
        <f>IF('Hospitalisation Details'!I768="?","Unknown",'Hospitalisation Details'!I768)</f>
        <v>R1012</v>
      </c>
    </row>
    <row r="769" spans="16:18" ht="14.25" customHeight="1" x14ac:dyDescent="0.3">
      <c r="P769" s="7">
        <v>1987</v>
      </c>
      <c r="Q769" s="7" t="s">
        <v>93</v>
      </c>
      <c r="R769" t="str">
        <f>IF('Hospitalisation Details'!I769="?","Unknown",'Hospitalisation Details'!I769)</f>
        <v>R1024</v>
      </c>
    </row>
    <row r="770" spans="16:18" ht="14.25" customHeight="1" x14ac:dyDescent="0.3">
      <c r="P770" s="7">
        <v>1985</v>
      </c>
      <c r="Q770" s="7" t="s">
        <v>168</v>
      </c>
      <c r="R770" t="str">
        <f>IF('Hospitalisation Details'!I770="?","Unknown",'Hospitalisation Details'!I770)</f>
        <v>R1014</v>
      </c>
    </row>
    <row r="771" spans="16:18" ht="14.25" customHeight="1" x14ac:dyDescent="0.3">
      <c r="P771" s="7">
        <v>1970</v>
      </c>
      <c r="Q771" s="7" t="s">
        <v>195</v>
      </c>
      <c r="R771" t="str">
        <f>IF('Hospitalisation Details'!I771="?","Unknown",'Hospitalisation Details'!I771)</f>
        <v>R1013</v>
      </c>
    </row>
    <row r="772" spans="16:18" ht="14.25" customHeight="1" x14ac:dyDescent="0.3">
      <c r="P772" s="7">
        <v>1971</v>
      </c>
      <c r="Q772" s="7" t="s">
        <v>195</v>
      </c>
      <c r="R772" t="str">
        <f>IF('Hospitalisation Details'!I772="?","Unknown",'Hospitalisation Details'!I772)</f>
        <v>R1013</v>
      </c>
    </row>
    <row r="773" spans="16:18" ht="14.25" customHeight="1" x14ac:dyDescent="0.3">
      <c r="P773" s="7">
        <v>1987</v>
      </c>
      <c r="Q773" s="7" t="s">
        <v>93</v>
      </c>
      <c r="R773" t="str">
        <f>IF('Hospitalisation Details'!I773="?","Unknown",'Hospitalisation Details'!I773)</f>
        <v>R1011</v>
      </c>
    </row>
    <row r="774" spans="16:18" ht="14.25" customHeight="1" x14ac:dyDescent="0.3">
      <c r="P774" s="7">
        <v>1976</v>
      </c>
      <c r="Q774" s="7" t="s">
        <v>168</v>
      </c>
      <c r="R774" t="str">
        <f>IF('Hospitalisation Details'!I774="?","Unknown",'Hospitalisation Details'!I774)</f>
        <v>R1013</v>
      </c>
    </row>
    <row r="775" spans="16:18" ht="14.25" customHeight="1" x14ac:dyDescent="0.3">
      <c r="P775" s="7">
        <v>1975</v>
      </c>
      <c r="Q775" s="7" t="s">
        <v>195</v>
      </c>
      <c r="R775" t="str">
        <f>IF('Hospitalisation Details'!I775="?","Unknown",'Hospitalisation Details'!I775)</f>
        <v>R1013</v>
      </c>
    </row>
    <row r="776" spans="16:18" ht="14.25" customHeight="1" x14ac:dyDescent="0.3">
      <c r="P776" s="7">
        <v>1985</v>
      </c>
      <c r="Q776" s="7" t="s">
        <v>59</v>
      </c>
      <c r="R776" t="str">
        <f>IF('Hospitalisation Details'!I776="?","Unknown",'Hospitalisation Details'!I776)</f>
        <v>R1013</v>
      </c>
    </row>
    <row r="777" spans="16:18" ht="14.25" customHeight="1" x14ac:dyDescent="0.3">
      <c r="P777" s="7">
        <v>1984</v>
      </c>
      <c r="Q777" s="7" t="s">
        <v>195</v>
      </c>
      <c r="R777" t="str">
        <f>IF('Hospitalisation Details'!I777="?","Unknown",'Hospitalisation Details'!I777)</f>
        <v>R1012</v>
      </c>
    </row>
    <row r="778" spans="16:18" ht="14.25" customHeight="1" x14ac:dyDescent="0.3">
      <c r="P778" s="7">
        <v>1984</v>
      </c>
      <c r="Q778" s="7" t="s">
        <v>72</v>
      </c>
      <c r="R778" t="str">
        <f>IF('Hospitalisation Details'!I778="?","Unknown",'Hospitalisation Details'!I778)</f>
        <v>R1012</v>
      </c>
    </row>
    <row r="779" spans="16:18" ht="14.25" customHeight="1" x14ac:dyDescent="0.3">
      <c r="P779" s="7">
        <v>1981</v>
      </c>
      <c r="Q779" s="7" t="s">
        <v>59</v>
      </c>
      <c r="R779" t="str">
        <f>IF('Hospitalisation Details'!I779="?","Unknown",'Hospitalisation Details'!I779)</f>
        <v>R1013</v>
      </c>
    </row>
    <row r="780" spans="16:18" ht="14.25" customHeight="1" x14ac:dyDescent="0.3">
      <c r="P780" s="7">
        <v>1980</v>
      </c>
      <c r="Q780" s="7" t="s">
        <v>83</v>
      </c>
      <c r="R780" t="str">
        <f>IF('Hospitalisation Details'!I780="?","Unknown",'Hospitalisation Details'!I780)</f>
        <v>R1011</v>
      </c>
    </row>
    <row r="781" spans="16:18" ht="14.25" customHeight="1" x14ac:dyDescent="0.3">
      <c r="P781" s="7">
        <v>1970</v>
      </c>
      <c r="Q781" s="7" t="s">
        <v>168</v>
      </c>
      <c r="R781" t="str">
        <f>IF('Hospitalisation Details'!I781="?","Unknown",'Hospitalisation Details'!I781)</f>
        <v>R1013</v>
      </c>
    </row>
    <row r="782" spans="16:18" ht="14.25" customHeight="1" x14ac:dyDescent="0.3">
      <c r="P782" s="7">
        <v>1982</v>
      </c>
      <c r="Q782" s="7" t="s">
        <v>203</v>
      </c>
      <c r="R782" t="str">
        <f>IF('Hospitalisation Details'!I782="?","Unknown",'Hospitalisation Details'!I782)</f>
        <v>R1011</v>
      </c>
    </row>
    <row r="783" spans="16:18" ht="14.25" customHeight="1" x14ac:dyDescent="0.3">
      <c r="P783" s="7">
        <v>1982</v>
      </c>
      <c r="Q783" s="7" t="s">
        <v>195</v>
      </c>
      <c r="R783" t="str">
        <f>IF('Hospitalisation Details'!I783="?","Unknown",'Hospitalisation Details'!I783)</f>
        <v>R1013</v>
      </c>
    </row>
    <row r="784" spans="16:18" ht="14.25" customHeight="1" x14ac:dyDescent="0.3">
      <c r="P784" s="7">
        <v>1994</v>
      </c>
      <c r="Q784" s="7" t="s">
        <v>59</v>
      </c>
      <c r="R784" t="str">
        <f>IF('Hospitalisation Details'!I784="?","Unknown",'Hospitalisation Details'!I784)</f>
        <v>R1021</v>
      </c>
    </row>
    <row r="785" spans="16:18" ht="14.25" customHeight="1" x14ac:dyDescent="0.3">
      <c r="P785" s="7">
        <v>1976</v>
      </c>
      <c r="Q785" s="7" t="s">
        <v>203</v>
      </c>
      <c r="R785" t="str">
        <f>IF('Hospitalisation Details'!I785="?","Unknown",'Hospitalisation Details'!I785)</f>
        <v>R1013</v>
      </c>
    </row>
    <row r="786" spans="16:18" ht="14.25" customHeight="1" x14ac:dyDescent="0.3">
      <c r="P786" s="7">
        <v>1982</v>
      </c>
      <c r="Q786" s="7" t="s">
        <v>195</v>
      </c>
      <c r="R786" t="str">
        <f>IF('Hospitalisation Details'!I786="?","Unknown",'Hospitalisation Details'!I786)</f>
        <v>R1013</v>
      </c>
    </row>
    <row r="787" spans="16:18" ht="14.25" customHeight="1" x14ac:dyDescent="0.3">
      <c r="P787" s="7">
        <v>1982</v>
      </c>
      <c r="Q787" s="7" t="s">
        <v>203</v>
      </c>
      <c r="R787" t="str">
        <f>IF('Hospitalisation Details'!I787="?","Unknown",'Hospitalisation Details'!I787)</f>
        <v>R1012</v>
      </c>
    </row>
    <row r="788" spans="16:18" ht="14.25" customHeight="1" x14ac:dyDescent="0.3">
      <c r="P788" s="7">
        <v>1969</v>
      </c>
      <c r="Q788" s="7" t="s">
        <v>168</v>
      </c>
      <c r="R788" t="str">
        <f>IF('Hospitalisation Details'!I788="?","Unknown",'Hospitalisation Details'!I788)</f>
        <v>R1013</v>
      </c>
    </row>
    <row r="789" spans="16:18" ht="14.25" customHeight="1" x14ac:dyDescent="0.3">
      <c r="P789" s="7">
        <v>1986</v>
      </c>
      <c r="Q789" s="7" t="s">
        <v>168</v>
      </c>
      <c r="R789" t="str">
        <f>IF('Hospitalisation Details'!I789="?","Unknown",'Hospitalisation Details'!I789)</f>
        <v>R1012</v>
      </c>
    </row>
    <row r="790" spans="16:18" ht="14.25" customHeight="1" x14ac:dyDescent="0.3">
      <c r="P790" s="7">
        <v>1989</v>
      </c>
      <c r="Q790" s="7" t="s">
        <v>195</v>
      </c>
      <c r="R790" t="str">
        <f>IF('Hospitalisation Details'!I790="?","Unknown",'Hospitalisation Details'!I790)</f>
        <v>R1024</v>
      </c>
    </row>
    <row r="791" spans="16:18" ht="14.25" customHeight="1" x14ac:dyDescent="0.3">
      <c r="P791" s="7">
        <v>1968</v>
      </c>
      <c r="Q791" s="7" t="s">
        <v>168</v>
      </c>
      <c r="R791" t="str">
        <f>IF('Hospitalisation Details'!I791="?","Unknown",'Hospitalisation Details'!I791)</f>
        <v>R1013</v>
      </c>
    </row>
    <row r="792" spans="16:18" ht="14.25" customHeight="1" x14ac:dyDescent="0.3">
      <c r="P792" s="7">
        <v>1984</v>
      </c>
      <c r="Q792" s="7" t="s">
        <v>93</v>
      </c>
      <c r="R792" t="str">
        <f>IF('Hospitalisation Details'!I792="?","Unknown",'Hospitalisation Details'!I792)</f>
        <v>R1024</v>
      </c>
    </row>
    <row r="793" spans="16:18" ht="14.25" customHeight="1" x14ac:dyDescent="0.3">
      <c r="P793" s="7">
        <v>1981</v>
      </c>
      <c r="Q793" s="7" t="s">
        <v>59</v>
      </c>
      <c r="R793" t="str">
        <f>IF('Hospitalisation Details'!I793="?","Unknown",'Hospitalisation Details'!I793)</f>
        <v>R1012</v>
      </c>
    </row>
    <row r="794" spans="16:18" ht="14.25" customHeight="1" x14ac:dyDescent="0.3">
      <c r="P794" s="7">
        <v>1984</v>
      </c>
      <c r="Q794" s="7" t="s">
        <v>203</v>
      </c>
      <c r="R794" t="str">
        <f>IF('Hospitalisation Details'!I794="?","Unknown",'Hospitalisation Details'!I794)</f>
        <v>R1011</v>
      </c>
    </row>
    <row r="795" spans="16:18" ht="14.25" customHeight="1" x14ac:dyDescent="0.3">
      <c r="P795" s="7">
        <v>1982</v>
      </c>
      <c r="Q795" s="7" t="s">
        <v>72</v>
      </c>
      <c r="R795" t="str">
        <f>IF('Hospitalisation Details'!I795="?","Unknown",'Hospitalisation Details'!I795)</f>
        <v>R1013</v>
      </c>
    </row>
    <row r="796" spans="16:18" ht="14.25" customHeight="1" x14ac:dyDescent="0.3">
      <c r="P796" s="7">
        <v>1982</v>
      </c>
      <c r="Q796" s="7" t="s">
        <v>168</v>
      </c>
      <c r="R796" t="str">
        <f>IF('Hospitalisation Details'!I796="?","Unknown",'Hospitalisation Details'!I796)</f>
        <v>R1016</v>
      </c>
    </row>
    <row r="797" spans="16:18" ht="14.25" customHeight="1" x14ac:dyDescent="0.3">
      <c r="P797" s="7">
        <v>1982</v>
      </c>
      <c r="Q797" s="7" t="s">
        <v>72</v>
      </c>
      <c r="R797" t="str">
        <f>IF('Hospitalisation Details'!I797="?","Unknown",'Hospitalisation Details'!I797)</f>
        <v>R1011</v>
      </c>
    </row>
    <row r="798" spans="16:18" ht="14.25" customHeight="1" x14ac:dyDescent="0.3">
      <c r="P798" s="7">
        <v>1982</v>
      </c>
      <c r="Q798" s="7" t="s">
        <v>195</v>
      </c>
      <c r="R798" t="str">
        <f>IF('Hospitalisation Details'!I798="?","Unknown",'Hospitalisation Details'!I798)</f>
        <v>R1015</v>
      </c>
    </row>
    <row r="799" spans="16:18" ht="14.25" customHeight="1" x14ac:dyDescent="0.3">
      <c r="P799" s="7">
        <v>1973</v>
      </c>
      <c r="Q799" s="7" t="s">
        <v>195</v>
      </c>
      <c r="R799" t="str">
        <f>IF('Hospitalisation Details'!I799="?","Unknown",'Hospitalisation Details'!I799)</f>
        <v>R1013</v>
      </c>
    </row>
    <row r="800" spans="16:18" ht="14.25" customHeight="1" x14ac:dyDescent="0.3">
      <c r="P800" s="7">
        <v>2003</v>
      </c>
      <c r="Q800" s="7" t="s">
        <v>93</v>
      </c>
      <c r="R800" t="str">
        <f>IF('Hospitalisation Details'!I800="?","Unknown",'Hospitalisation Details'!I800)</f>
        <v>R1012</v>
      </c>
    </row>
    <row r="801" spans="16:18" ht="14.25" customHeight="1" x14ac:dyDescent="0.3">
      <c r="P801" s="7">
        <v>1990</v>
      </c>
      <c r="Q801" s="7" t="s">
        <v>83</v>
      </c>
      <c r="R801" t="str">
        <f>IF('Hospitalisation Details'!I801="?","Unknown",'Hospitalisation Details'!I801)</f>
        <v>R1021</v>
      </c>
    </row>
    <row r="802" spans="16:18" ht="14.25" customHeight="1" x14ac:dyDescent="0.3">
      <c r="P802" s="7">
        <v>1984</v>
      </c>
      <c r="Q802" s="7" t="s">
        <v>168</v>
      </c>
      <c r="R802" t="str">
        <f>IF('Hospitalisation Details'!I802="?","Unknown",'Hospitalisation Details'!I802)</f>
        <v>R1019</v>
      </c>
    </row>
    <row r="803" spans="16:18" ht="14.25" customHeight="1" x14ac:dyDescent="0.3">
      <c r="P803" s="7">
        <v>1970</v>
      </c>
      <c r="Q803" s="7" t="s">
        <v>72</v>
      </c>
      <c r="R803" t="str">
        <f>IF('Hospitalisation Details'!I803="?","Unknown",'Hospitalisation Details'!I803)</f>
        <v>R1013</v>
      </c>
    </row>
    <row r="804" spans="16:18" ht="14.25" customHeight="1" x14ac:dyDescent="0.3">
      <c r="P804" s="7">
        <v>1984</v>
      </c>
      <c r="Q804" s="7" t="s">
        <v>59</v>
      </c>
      <c r="R804" t="str">
        <f>IF('Hospitalisation Details'!I804="?","Unknown",'Hospitalisation Details'!I804)</f>
        <v>R1013</v>
      </c>
    </row>
    <row r="805" spans="16:18" ht="14.25" customHeight="1" x14ac:dyDescent="0.3">
      <c r="P805" s="7">
        <v>1989</v>
      </c>
      <c r="Q805" s="7" t="s">
        <v>72</v>
      </c>
      <c r="R805" t="str">
        <f>IF('Hospitalisation Details'!I805="?","Unknown",'Hospitalisation Details'!I805)</f>
        <v>R1013</v>
      </c>
    </row>
    <row r="806" spans="16:18" ht="14.25" customHeight="1" x14ac:dyDescent="0.3">
      <c r="P806" s="7">
        <v>1982</v>
      </c>
      <c r="Q806" s="7" t="s">
        <v>93</v>
      </c>
      <c r="R806" t="str">
        <f>IF('Hospitalisation Details'!I806="?","Unknown",'Hospitalisation Details'!I806)</f>
        <v>R1013</v>
      </c>
    </row>
    <row r="807" spans="16:18" ht="14.25" customHeight="1" x14ac:dyDescent="0.3">
      <c r="P807" s="7">
        <v>1981</v>
      </c>
      <c r="Q807" s="7" t="s">
        <v>93</v>
      </c>
      <c r="R807" t="str">
        <f>IF('Hospitalisation Details'!I807="?","Unknown",'Hospitalisation Details'!I807)</f>
        <v>R1012</v>
      </c>
    </row>
    <row r="808" spans="16:18" ht="14.25" customHeight="1" x14ac:dyDescent="0.3">
      <c r="P808" s="7">
        <v>1989</v>
      </c>
      <c r="Q808" s="7" t="s">
        <v>203</v>
      </c>
      <c r="R808" t="str">
        <f>IF('Hospitalisation Details'!I808="?","Unknown",'Hospitalisation Details'!I808)</f>
        <v>R1011</v>
      </c>
    </row>
    <row r="809" spans="16:18" ht="14.25" customHeight="1" x14ac:dyDescent="0.3">
      <c r="P809" s="7">
        <v>1985</v>
      </c>
      <c r="Q809" s="7" t="s">
        <v>59</v>
      </c>
      <c r="R809" t="str">
        <f>IF('Hospitalisation Details'!I809="?","Unknown",'Hospitalisation Details'!I809)</f>
        <v>R1012</v>
      </c>
    </row>
    <row r="810" spans="16:18" ht="14.25" customHeight="1" x14ac:dyDescent="0.3">
      <c r="P810" s="7">
        <v>1968</v>
      </c>
      <c r="Q810" s="7" t="s">
        <v>59</v>
      </c>
      <c r="R810" t="str">
        <f>IF('Hospitalisation Details'!I810="?","Unknown",'Hospitalisation Details'!I810)</f>
        <v>R1012</v>
      </c>
    </row>
    <row r="811" spans="16:18" ht="14.25" customHeight="1" x14ac:dyDescent="0.3">
      <c r="P811" s="7">
        <v>1971</v>
      </c>
      <c r="Q811" s="7" t="s">
        <v>168</v>
      </c>
      <c r="R811" t="str">
        <f>IF('Hospitalisation Details'!I811="?","Unknown",'Hospitalisation Details'!I811)</f>
        <v>R1013</v>
      </c>
    </row>
    <row r="812" spans="16:18" ht="14.25" customHeight="1" x14ac:dyDescent="0.3">
      <c r="P812" s="7">
        <v>1983</v>
      </c>
      <c r="Q812" s="7" t="s">
        <v>83</v>
      </c>
      <c r="R812" t="str">
        <f>IF('Hospitalisation Details'!I812="?","Unknown",'Hospitalisation Details'!I812)</f>
        <v>R1012</v>
      </c>
    </row>
    <row r="813" spans="16:18" ht="14.25" customHeight="1" x14ac:dyDescent="0.3">
      <c r="P813" s="7">
        <v>1994</v>
      </c>
      <c r="Q813" s="7" t="s">
        <v>83</v>
      </c>
      <c r="R813" t="str">
        <f>IF('Hospitalisation Details'!I813="?","Unknown",'Hospitalisation Details'!I813)</f>
        <v>R1012</v>
      </c>
    </row>
    <row r="814" spans="16:18" ht="14.25" customHeight="1" x14ac:dyDescent="0.3">
      <c r="P814" s="7">
        <v>1978</v>
      </c>
      <c r="Q814" s="7" t="s">
        <v>203</v>
      </c>
      <c r="R814" t="str">
        <f>IF('Hospitalisation Details'!I814="?","Unknown",'Hospitalisation Details'!I814)</f>
        <v>R1013</v>
      </c>
    </row>
    <row r="815" spans="16:18" ht="14.25" customHeight="1" x14ac:dyDescent="0.3">
      <c r="P815" s="7">
        <v>1968</v>
      </c>
      <c r="Q815" s="7" t="s">
        <v>59</v>
      </c>
      <c r="R815" t="str">
        <f>IF('Hospitalisation Details'!I815="?","Unknown",'Hospitalisation Details'!I815)</f>
        <v>R1012</v>
      </c>
    </row>
    <row r="816" spans="16:18" ht="14.25" customHeight="1" x14ac:dyDescent="0.3">
      <c r="P816" s="7">
        <v>1986</v>
      </c>
      <c r="Q816" s="7" t="s">
        <v>195</v>
      </c>
      <c r="R816" t="str">
        <f>IF('Hospitalisation Details'!I816="?","Unknown",'Hospitalisation Details'!I816)</f>
        <v>R1016</v>
      </c>
    </row>
    <row r="817" spans="16:18" ht="14.25" customHeight="1" x14ac:dyDescent="0.3">
      <c r="P817" s="7">
        <v>1986</v>
      </c>
      <c r="Q817" s="7" t="s">
        <v>83</v>
      </c>
      <c r="R817" t="str">
        <f>IF('Hospitalisation Details'!I817="?","Unknown",'Hospitalisation Details'!I817)</f>
        <v>R1016</v>
      </c>
    </row>
    <row r="818" spans="16:18" ht="14.25" customHeight="1" x14ac:dyDescent="0.3">
      <c r="P818" s="7">
        <v>1970</v>
      </c>
      <c r="Q818" s="7" t="s">
        <v>83</v>
      </c>
      <c r="R818" t="str">
        <f>IF('Hospitalisation Details'!I818="?","Unknown",'Hospitalisation Details'!I818)</f>
        <v>R1013</v>
      </c>
    </row>
    <row r="819" spans="16:18" ht="14.25" customHeight="1" x14ac:dyDescent="0.3">
      <c r="P819" s="7">
        <v>1966</v>
      </c>
      <c r="Q819" s="7" t="s">
        <v>168</v>
      </c>
      <c r="R819" t="str">
        <f>IF('Hospitalisation Details'!I819="?","Unknown",'Hospitalisation Details'!I819)</f>
        <v>R1013</v>
      </c>
    </row>
    <row r="820" spans="16:18" ht="14.25" customHeight="1" x14ac:dyDescent="0.3">
      <c r="P820" s="7">
        <v>1988</v>
      </c>
      <c r="Q820" s="7" t="s">
        <v>203</v>
      </c>
      <c r="R820" t="str">
        <f>IF('Hospitalisation Details'!I820="?","Unknown",'Hospitalisation Details'!I820)</f>
        <v>R1024</v>
      </c>
    </row>
    <row r="821" spans="16:18" ht="14.25" customHeight="1" x14ac:dyDescent="0.3">
      <c r="P821" s="7">
        <v>1981</v>
      </c>
      <c r="Q821" s="7" t="s">
        <v>93</v>
      </c>
      <c r="R821" t="str">
        <f>IF('Hospitalisation Details'!I821="?","Unknown",'Hospitalisation Details'!I821)</f>
        <v>R1013</v>
      </c>
    </row>
    <row r="822" spans="16:18" ht="14.25" customHeight="1" x14ac:dyDescent="0.3">
      <c r="P822" s="7">
        <v>1981</v>
      </c>
      <c r="Q822" s="7" t="s">
        <v>93</v>
      </c>
      <c r="R822" t="str">
        <f>IF('Hospitalisation Details'!I822="?","Unknown",'Hospitalisation Details'!I822)</f>
        <v>R1011</v>
      </c>
    </row>
    <row r="823" spans="16:18" ht="14.25" customHeight="1" x14ac:dyDescent="0.3">
      <c r="P823" s="7">
        <v>1981</v>
      </c>
      <c r="Q823" s="7" t="s">
        <v>203</v>
      </c>
      <c r="R823" t="str">
        <f>IF('Hospitalisation Details'!I823="?","Unknown",'Hospitalisation Details'!I823)</f>
        <v>R1013</v>
      </c>
    </row>
    <row r="824" spans="16:18" ht="14.25" customHeight="1" x14ac:dyDescent="0.3">
      <c r="P824" s="7">
        <v>1980</v>
      </c>
      <c r="Q824" s="7" t="s">
        <v>72</v>
      </c>
      <c r="R824" t="str">
        <f>IF('Hospitalisation Details'!I824="?","Unknown",'Hospitalisation Details'!I824)</f>
        <v>R1013</v>
      </c>
    </row>
    <row r="825" spans="16:18" ht="14.25" customHeight="1" x14ac:dyDescent="0.3">
      <c r="P825" s="7">
        <v>1985</v>
      </c>
      <c r="Q825" s="7" t="s">
        <v>168</v>
      </c>
      <c r="R825" t="str">
        <f>IF('Hospitalisation Details'!I825="?","Unknown",'Hospitalisation Details'!I825)</f>
        <v>R1012</v>
      </c>
    </row>
    <row r="826" spans="16:18" ht="14.25" customHeight="1" x14ac:dyDescent="0.3">
      <c r="P826" s="7">
        <v>1991</v>
      </c>
      <c r="Q826" s="7" t="s">
        <v>83</v>
      </c>
      <c r="R826" t="str">
        <f>IF('Hospitalisation Details'!I826="?","Unknown",'Hospitalisation Details'!I826)</f>
        <v>R1014</v>
      </c>
    </row>
    <row r="827" spans="16:18" ht="14.25" customHeight="1" x14ac:dyDescent="0.3">
      <c r="P827" s="7">
        <v>1975</v>
      </c>
      <c r="Q827" s="7" t="s">
        <v>195</v>
      </c>
      <c r="R827" t="str">
        <f>IF('Hospitalisation Details'!I827="?","Unknown",'Hospitalisation Details'!I827)</f>
        <v>R1012</v>
      </c>
    </row>
    <row r="828" spans="16:18" ht="14.25" customHeight="1" x14ac:dyDescent="0.3">
      <c r="P828" s="7">
        <v>1994</v>
      </c>
      <c r="Q828" s="7" t="s">
        <v>59</v>
      </c>
      <c r="R828" t="str">
        <f>IF('Hospitalisation Details'!I828="?","Unknown",'Hospitalisation Details'!I828)</f>
        <v>R1021</v>
      </c>
    </row>
    <row r="829" spans="16:18" ht="14.25" customHeight="1" x14ac:dyDescent="0.3">
      <c r="P829" s="7">
        <v>1979</v>
      </c>
      <c r="Q829" s="7" t="s">
        <v>59</v>
      </c>
      <c r="R829" t="str">
        <f>IF('Hospitalisation Details'!I829="?","Unknown",'Hospitalisation Details'!I829)</f>
        <v>R1016</v>
      </c>
    </row>
    <row r="830" spans="16:18" ht="14.25" customHeight="1" x14ac:dyDescent="0.3">
      <c r="P830" s="7">
        <v>2000</v>
      </c>
      <c r="Q830" s="7" t="s">
        <v>72</v>
      </c>
      <c r="R830" t="str">
        <f>IF('Hospitalisation Details'!I830="?","Unknown",'Hospitalisation Details'!I830)</f>
        <v>R1012</v>
      </c>
    </row>
    <row r="831" spans="16:18" ht="14.25" customHeight="1" x14ac:dyDescent="0.3">
      <c r="P831" s="7">
        <v>1977</v>
      </c>
      <c r="Q831" s="7" t="s">
        <v>83</v>
      </c>
      <c r="R831" t="str">
        <f>IF('Hospitalisation Details'!I831="?","Unknown",'Hospitalisation Details'!I831)</f>
        <v>R1013</v>
      </c>
    </row>
    <row r="832" spans="16:18" ht="14.25" customHeight="1" x14ac:dyDescent="0.3">
      <c r="P832" s="7">
        <v>1979</v>
      </c>
      <c r="Q832" s="7" t="s">
        <v>72</v>
      </c>
      <c r="R832" t="str">
        <f>IF('Hospitalisation Details'!I832="?","Unknown",'Hospitalisation Details'!I832)</f>
        <v>R1011</v>
      </c>
    </row>
    <row r="833" spans="16:18" ht="14.25" customHeight="1" x14ac:dyDescent="0.3">
      <c r="P833" s="7">
        <v>1981</v>
      </c>
      <c r="Q833" s="7" t="s">
        <v>83</v>
      </c>
      <c r="R833" t="str">
        <f>IF('Hospitalisation Details'!I833="?","Unknown",'Hospitalisation Details'!I833)</f>
        <v>R1019</v>
      </c>
    </row>
    <row r="834" spans="16:18" ht="14.25" customHeight="1" x14ac:dyDescent="0.3">
      <c r="P834" s="7">
        <v>1978</v>
      </c>
      <c r="Q834" s="7" t="s">
        <v>195</v>
      </c>
      <c r="R834" t="str">
        <f>IF('Hospitalisation Details'!I834="?","Unknown",'Hospitalisation Details'!I834)</f>
        <v>R1013</v>
      </c>
    </row>
    <row r="835" spans="16:18" ht="14.25" customHeight="1" x14ac:dyDescent="0.3">
      <c r="P835" s="7">
        <v>1969</v>
      </c>
      <c r="Q835" s="7" t="s">
        <v>203</v>
      </c>
      <c r="R835" t="str">
        <f>IF('Hospitalisation Details'!I835="?","Unknown",'Hospitalisation Details'!I835)</f>
        <v>R1013</v>
      </c>
    </row>
    <row r="836" spans="16:18" ht="14.25" customHeight="1" x14ac:dyDescent="0.3">
      <c r="P836" s="7">
        <v>1981</v>
      </c>
      <c r="Q836" s="7" t="s">
        <v>83</v>
      </c>
      <c r="R836" t="str">
        <f>IF('Hospitalisation Details'!I836="?","Unknown",'Hospitalisation Details'!I836)</f>
        <v>R1011</v>
      </c>
    </row>
    <row r="837" spans="16:18" ht="14.25" customHeight="1" x14ac:dyDescent="0.3">
      <c r="P837" s="7">
        <v>2004</v>
      </c>
      <c r="Q837" s="7" t="s">
        <v>168</v>
      </c>
      <c r="R837" t="str">
        <f>IF('Hospitalisation Details'!I837="?","Unknown",'Hospitalisation Details'!I837)</f>
        <v>R1012</v>
      </c>
    </row>
    <row r="838" spans="16:18" ht="14.25" customHeight="1" x14ac:dyDescent="0.3">
      <c r="P838" s="7">
        <v>1985</v>
      </c>
      <c r="Q838" s="7" t="s">
        <v>93</v>
      </c>
      <c r="R838" t="str">
        <f>IF('Hospitalisation Details'!I838="?","Unknown",'Hospitalisation Details'!I838)</f>
        <v>R1024</v>
      </c>
    </row>
    <row r="839" spans="16:18" ht="14.25" customHeight="1" x14ac:dyDescent="0.3">
      <c r="P839" s="7">
        <v>1989</v>
      </c>
      <c r="Q839" s="7" t="s">
        <v>168</v>
      </c>
      <c r="R839" t="str">
        <f>IF('Hospitalisation Details'!I839="?","Unknown",'Hospitalisation Details'!I839)</f>
        <v>R1024</v>
      </c>
    </row>
    <row r="840" spans="16:18" ht="14.25" customHeight="1" x14ac:dyDescent="0.3">
      <c r="P840" s="7">
        <v>1984</v>
      </c>
      <c r="Q840" s="7" t="s">
        <v>93</v>
      </c>
      <c r="R840" t="str">
        <f>IF('Hospitalisation Details'!I840="?","Unknown",'Hospitalisation Details'!I840)</f>
        <v>R1012</v>
      </c>
    </row>
    <row r="841" spans="16:18" ht="14.25" customHeight="1" x14ac:dyDescent="0.3">
      <c r="P841" s="7">
        <v>1978</v>
      </c>
      <c r="Q841" s="7" t="s">
        <v>72</v>
      </c>
      <c r="R841" t="str">
        <f>IF('Hospitalisation Details'!I841="?","Unknown",'Hospitalisation Details'!I841)</f>
        <v>R1013</v>
      </c>
    </row>
    <row r="842" spans="16:18" ht="14.25" customHeight="1" x14ac:dyDescent="0.3">
      <c r="P842" s="7">
        <v>1980</v>
      </c>
      <c r="Q842" s="7" t="s">
        <v>195</v>
      </c>
      <c r="R842" t="str">
        <f>IF('Hospitalisation Details'!I842="?","Unknown",'Hospitalisation Details'!I842)</f>
        <v>R1012</v>
      </c>
    </row>
    <row r="843" spans="16:18" ht="14.25" customHeight="1" x14ac:dyDescent="0.3">
      <c r="P843" s="7">
        <v>1980</v>
      </c>
      <c r="Q843" s="7" t="s">
        <v>203</v>
      </c>
      <c r="R843" t="str">
        <f>IF('Hospitalisation Details'!I843="?","Unknown",'Hospitalisation Details'!I843)</f>
        <v>R1013</v>
      </c>
    </row>
    <row r="844" spans="16:18" ht="14.25" customHeight="1" x14ac:dyDescent="0.3">
      <c r="P844" s="7">
        <v>1978</v>
      </c>
      <c r="Q844" s="7" t="s">
        <v>168</v>
      </c>
      <c r="R844" t="str">
        <f>IF('Hospitalisation Details'!I844="?","Unknown",'Hospitalisation Details'!I844)</f>
        <v>R1012</v>
      </c>
    </row>
    <row r="845" spans="16:18" ht="14.25" customHeight="1" x14ac:dyDescent="0.3">
      <c r="P845" s="7">
        <v>1980</v>
      </c>
      <c r="Q845" s="7" t="s">
        <v>195</v>
      </c>
      <c r="R845" t="str">
        <f>IF('Hospitalisation Details'!I845="?","Unknown",'Hospitalisation Details'!I845)</f>
        <v>R1013</v>
      </c>
    </row>
    <row r="846" spans="16:18" ht="14.25" customHeight="1" x14ac:dyDescent="0.3">
      <c r="P846" s="7">
        <v>1975</v>
      </c>
      <c r="Q846" s="7" t="s">
        <v>83</v>
      </c>
      <c r="R846" t="str">
        <f>IF('Hospitalisation Details'!I846="?","Unknown",'Hospitalisation Details'!I846)</f>
        <v>R1013</v>
      </c>
    </row>
    <row r="847" spans="16:18" ht="14.25" customHeight="1" x14ac:dyDescent="0.3">
      <c r="P847" s="7">
        <v>1985</v>
      </c>
      <c r="Q847" s="7" t="s">
        <v>168</v>
      </c>
      <c r="R847" t="str">
        <f>IF('Hospitalisation Details'!I847="?","Unknown",'Hospitalisation Details'!I847)</f>
        <v>R1019</v>
      </c>
    </row>
    <row r="848" spans="16:18" ht="14.25" customHeight="1" x14ac:dyDescent="0.3">
      <c r="P848" s="7">
        <v>1982</v>
      </c>
      <c r="Q848" s="7" t="s">
        <v>203</v>
      </c>
      <c r="R848" t="str">
        <f>IF('Hospitalisation Details'!I848="?","Unknown",'Hospitalisation Details'!I848)</f>
        <v>R1012</v>
      </c>
    </row>
    <row r="849" spans="16:18" ht="14.25" customHeight="1" x14ac:dyDescent="0.3">
      <c r="P849" s="7">
        <v>1982</v>
      </c>
      <c r="Q849" s="7" t="s">
        <v>93</v>
      </c>
      <c r="R849" t="str">
        <f>IF('Hospitalisation Details'!I849="?","Unknown",'Hospitalisation Details'!I849)</f>
        <v>R1013</v>
      </c>
    </row>
    <row r="850" spans="16:18" ht="14.25" customHeight="1" x14ac:dyDescent="0.3">
      <c r="P850" s="7">
        <v>1969</v>
      </c>
      <c r="Q850" s="7" t="s">
        <v>59</v>
      </c>
      <c r="R850" t="str">
        <f>IF('Hospitalisation Details'!I850="?","Unknown",'Hospitalisation Details'!I850)</f>
        <v>R1013</v>
      </c>
    </row>
    <row r="851" spans="16:18" ht="14.25" customHeight="1" x14ac:dyDescent="0.3">
      <c r="P851" s="7">
        <v>1978</v>
      </c>
      <c r="Q851" s="7" t="s">
        <v>83</v>
      </c>
      <c r="R851" t="str">
        <f>IF('Hospitalisation Details'!I851="?","Unknown",'Hospitalisation Details'!I851)</f>
        <v>R1013</v>
      </c>
    </row>
    <row r="852" spans="16:18" ht="14.25" customHeight="1" x14ac:dyDescent="0.3">
      <c r="P852" s="7">
        <v>1995</v>
      </c>
      <c r="Q852" s="7" t="s">
        <v>203</v>
      </c>
      <c r="R852" t="str">
        <f>IF('Hospitalisation Details'!I852="?","Unknown",'Hospitalisation Details'!I852)</f>
        <v>R1012</v>
      </c>
    </row>
    <row r="853" spans="16:18" ht="14.25" customHeight="1" x14ac:dyDescent="0.3">
      <c r="P853" s="7">
        <v>1980</v>
      </c>
      <c r="Q853" s="7" t="s">
        <v>59</v>
      </c>
      <c r="R853" t="str">
        <f>IF('Hospitalisation Details'!I853="?","Unknown",'Hospitalisation Details'!I853)</f>
        <v>R1011</v>
      </c>
    </row>
    <row r="854" spans="16:18" ht="14.25" customHeight="1" x14ac:dyDescent="0.3">
      <c r="P854" s="7">
        <v>1980</v>
      </c>
      <c r="Q854" s="7" t="s">
        <v>203</v>
      </c>
      <c r="R854" t="str">
        <f>IF('Hospitalisation Details'!I854="?","Unknown",'Hospitalisation Details'!I854)</f>
        <v>R1013</v>
      </c>
    </row>
    <row r="855" spans="16:18" ht="14.25" customHeight="1" x14ac:dyDescent="0.3">
      <c r="P855" s="7">
        <v>1980</v>
      </c>
      <c r="Q855" s="7" t="s">
        <v>59</v>
      </c>
      <c r="R855" t="str">
        <f>IF('Hospitalisation Details'!I855="?","Unknown",'Hospitalisation Details'!I855)</f>
        <v>R1024</v>
      </c>
    </row>
    <row r="856" spans="16:18" ht="14.25" customHeight="1" x14ac:dyDescent="0.3">
      <c r="P856" s="7">
        <v>1980</v>
      </c>
      <c r="Q856" s="7" t="s">
        <v>83</v>
      </c>
      <c r="R856" t="str">
        <f>IF('Hospitalisation Details'!I856="?","Unknown",'Hospitalisation Details'!I856)</f>
        <v>R1011</v>
      </c>
    </row>
    <row r="857" spans="16:18" ht="14.25" customHeight="1" x14ac:dyDescent="0.3">
      <c r="P857" s="7">
        <v>1978</v>
      </c>
      <c r="Q857" s="7" t="s">
        <v>83</v>
      </c>
      <c r="R857" t="str">
        <f>IF('Hospitalisation Details'!I857="?","Unknown",'Hospitalisation Details'!I857)</f>
        <v>R1013</v>
      </c>
    </row>
    <row r="858" spans="16:18" ht="14.25" customHeight="1" x14ac:dyDescent="0.3">
      <c r="P858" s="7">
        <v>1982</v>
      </c>
      <c r="Q858" s="7" t="s">
        <v>203</v>
      </c>
      <c r="R858" t="str">
        <f>IF('Hospitalisation Details'!I858="?","Unknown",'Hospitalisation Details'!I858)</f>
        <v>R1024</v>
      </c>
    </row>
    <row r="859" spans="16:18" ht="14.25" customHeight="1" x14ac:dyDescent="0.3">
      <c r="P859" s="7">
        <v>1992</v>
      </c>
      <c r="Q859" s="7" t="s">
        <v>83</v>
      </c>
      <c r="R859" t="str">
        <f>IF('Hospitalisation Details'!I859="?","Unknown",'Hospitalisation Details'!I859)</f>
        <v>R1012</v>
      </c>
    </row>
    <row r="860" spans="16:18" ht="14.25" customHeight="1" x14ac:dyDescent="0.3">
      <c r="P860" s="7">
        <v>1987</v>
      </c>
      <c r="Q860" s="7" t="s">
        <v>195</v>
      </c>
      <c r="R860" t="str">
        <f>IF('Hospitalisation Details'!I860="?","Unknown",'Hospitalisation Details'!I860)</f>
        <v>R1012</v>
      </c>
    </row>
    <row r="861" spans="16:18" ht="14.25" customHeight="1" x14ac:dyDescent="0.3">
      <c r="P861" s="7">
        <v>1968</v>
      </c>
      <c r="Q861" s="7" t="s">
        <v>83</v>
      </c>
      <c r="R861" t="str">
        <f>IF('Hospitalisation Details'!I861="?","Unknown",'Hospitalisation Details'!I861)</f>
        <v>R1013</v>
      </c>
    </row>
    <row r="862" spans="16:18" ht="14.25" customHeight="1" x14ac:dyDescent="0.3">
      <c r="P862" s="7">
        <v>1993</v>
      </c>
      <c r="Q862" s="7" t="s">
        <v>195</v>
      </c>
      <c r="R862" t="str">
        <f>IF('Hospitalisation Details'!I862="?","Unknown",'Hospitalisation Details'!I862)</f>
        <v>R1021</v>
      </c>
    </row>
    <row r="863" spans="16:18" ht="14.25" customHeight="1" x14ac:dyDescent="0.3">
      <c r="P863" s="7">
        <v>1984</v>
      </c>
      <c r="Q863" s="7" t="s">
        <v>59</v>
      </c>
      <c r="R863" t="str">
        <f>IF('Hospitalisation Details'!I863="?","Unknown",'Hospitalisation Details'!I863)</f>
        <v>R1024</v>
      </c>
    </row>
    <row r="864" spans="16:18" ht="14.25" customHeight="1" x14ac:dyDescent="0.3">
      <c r="P864" s="7">
        <v>1999</v>
      </c>
      <c r="Q864" s="7" t="s">
        <v>195</v>
      </c>
      <c r="R864" t="str">
        <f>IF('Hospitalisation Details'!I864="?","Unknown",'Hospitalisation Details'!I864)</f>
        <v>R1022</v>
      </c>
    </row>
    <row r="865" spans="16:18" ht="14.25" customHeight="1" x14ac:dyDescent="0.3">
      <c r="P865" s="7">
        <v>1984</v>
      </c>
      <c r="Q865" s="7" t="s">
        <v>72</v>
      </c>
      <c r="R865" t="str">
        <f>IF('Hospitalisation Details'!I865="?","Unknown",'Hospitalisation Details'!I865)</f>
        <v>R1024</v>
      </c>
    </row>
    <row r="866" spans="16:18" ht="14.25" customHeight="1" x14ac:dyDescent="0.3">
      <c r="P866" s="7">
        <v>1976</v>
      </c>
      <c r="Q866" s="7" t="s">
        <v>83</v>
      </c>
      <c r="R866" t="str">
        <f>IF('Hospitalisation Details'!I866="?","Unknown",'Hospitalisation Details'!I866)</f>
        <v>R1011</v>
      </c>
    </row>
    <row r="867" spans="16:18" ht="14.25" customHeight="1" x14ac:dyDescent="0.3">
      <c r="P867" s="7">
        <v>1978</v>
      </c>
      <c r="Q867" s="7" t="s">
        <v>59</v>
      </c>
      <c r="R867" t="str">
        <f>IF('Hospitalisation Details'!I867="?","Unknown",'Hospitalisation Details'!I867)</f>
        <v>R1013</v>
      </c>
    </row>
    <row r="868" spans="16:18" ht="14.25" customHeight="1" x14ac:dyDescent="0.3">
      <c r="P868" s="7">
        <v>1984</v>
      </c>
      <c r="Q868" s="7" t="s">
        <v>83</v>
      </c>
      <c r="R868" t="str">
        <f>IF('Hospitalisation Details'!I868="?","Unknown",'Hospitalisation Details'!I868)</f>
        <v>R1011</v>
      </c>
    </row>
    <row r="869" spans="16:18" ht="14.25" customHeight="1" x14ac:dyDescent="0.3">
      <c r="P869" s="7">
        <v>1978</v>
      </c>
      <c r="Q869" s="7" t="s">
        <v>93</v>
      </c>
      <c r="R869" t="str">
        <f>IF('Hospitalisation Details'!I869="?","Unknown",'Hospitalisation Details'!I869)</f>
        <v>R1013</v>
      </c>
    </row>
    <row r="870" spans="16:18" ht="14.25" customHeight="1" x14ac:dyDescent="0.3">
      <c r="P870" s="7">
        <v>1981</v>
      </c>
      <c r="Q870" s="7" t="s">
        <v>59</v>
      </c>
      <c r="R870" t="str">
        <f>IF('Hospitalisation Details'!I870="?","Unknown",'Hospitalisation Details'!I870)</f>
        <v>R1012</v>
      </c>
    </row>
    <row r="871" spans="16:18" ht="14.25" customHeight="1" x14ac:dyDescent="0.3">
      <c r="P871" s="7">
        <v>1980</v>
      </c>
      <c r="Q871" s="7" t="s">
        <v>83</v>
      </c>
      <c r="R871" t="str">
        <f>IF('Hospitalisation Details'!I871="?","Unknown",'Hospitalisation Details'!I871)</f>
        <v>R1011</v>
      </c>
    </row>
    <row r="872" spans="16:18" ht="14.25" customHeight="1" x14ac:dyDescent="0.3">
      <c r="P872" s="7">
        <v>1980</v>
      </c>
      <c r="Q872" s="7" t="s">
        <v>203</v>
      </c>
      <c r="R872" t="str">
        <f>IF('Hospitalisation Details'!I872="?","Unknown",'Hospitalisation Details'!I872)</f>
        <v>R1013</v>
      </c>
    </row>
    <row r="873" spans="16:18" ht="14.25" customHeight="1" x14ac:dyDescent="0.3">
      <c r="P873" s="7">
        <v>1980</v>
      </c>
      <c r="Q873" s="7" t="s">
        <v>93</v>
      </c>
      <c r="R873" t="str">
        <f>IF('Hospitalisation Details'!I873="?","Unknown",'Hospitalisation Details'!I873)</f>
        <v>R1013</v>
      </c>
    </row>
    <row r="874" spans="16:18" ht="14.25" customHeight="1" x14ac:dyDescent="0.3">
      <c r="P874" s="7">
        <v>1982</v>
      </c>
      <c r="Q874" s="7" t="s">
        <v>195</v>
      </c>
      <c r="R874" t="str">
        <f>IF('Hospitalisation Details'!I874="?","Unknown",'Hospitalisation Details'!I874)</f>
        <v>R1016</v>
      </c>
    </row>
    <row r="875" spans="16:18" ht="14.25" customHeight="1" x14ac:dyDescent="0.3">
      <c r="P875" s="7">
        <v>1975</v>
      </c>
      <c r="Q875" s="7" t="s">
        <v>59</v>
      </c>
      <c r="R875" t="str">
        <f>IF('Hospitalisation Details'!I875="?","Unknown",'Hospitalisation Details'!I875)</f>
        <v>R1013</v>
      </c>
    </row>
    <row r="876" spans="16:18" ht="14.25" customHeight="1" x14ac:dyDescent="0.3">
      <c r="P876" s="7">
        <v>1968</v>
      </c>
      <c r="Q876" s="7" t="s">
        <v>195</v>
      </c>
      <c r="R876" t="str">
        <f>IF('Hospitalisation Details'!I876="?","Unknown",'Hospitalisation Details'!I876)</f>
        <v>R1013</v>
      </c>
    </row>
    <row r="877" spans="16:18" ht="14.25" customHeight="1" x14ac:dyDescent="0.3">
      <c r="P877" s="7">
        <v>1982</v>
      </c>
      <c r="Q877" s="7" t="s">
        <v>93</v>
      </c>
      <c r="R877" t="str">
        <f>IF('Hospitalisation Details'!I877="?","Unknown",'Hospitalisation Details'!I877)</f>
        <v>R1011</v>
      </c>
    </row>
    <row r="878" spans="16:18" ht="14.25" customHeight="1" x14ac:dyDescent="0.3">
      <c r="P878" s="7">
        <v>1983</v>
      </c>
      <c r="Q878" s="7" t="s">
        <v>195</v>
      </c>
      <c r="R878" t="str">
        <f>IF('Hospitalisation Details'!I878="?","Unknown",'Hospitalisation Details'!I878)</f>
        <v>R1012</v>
      </c>
    </row>
    <row r="879" spans="16:18" ht="14.25" customHeight="1" x14ac:dyDescent="0.3">
      <c r="P879" s="7">
        <v>1983</v>
      </c>
      <c r="Q879" s="7" t="s">
        <v>72</v>
      </c>
      <c r="R879" t="str">
        <f>IF('Hospitalisation Details'!I879="?","Unknown",'Hospitalisation Details'!I879)</f>
        <v>R1012</v>
      </c>
    </row>
    <row r="880" spans="16:18" ht="14.25" customHeight="1" x14ac:dyDescent="0.3">
      <c r="P880" s="7">
        <v>1991</v>
      </c>
      <c r="Q880" s="7" t="s">
        <v>83</v>
      </c>
      <c r="R880" t="str">
        <f>IF('Hospitalisation Details'!I880="?","Unknown",'Hospitalisation Details'!I880)</f>
        <v>R1021</v>
      </c>
    </row>
    <row r="881" spans="16:18" ht="14.25" customHeight="1" x14ac:dyDescent="0.3">
      <c r="P881" s="7">
        <v>1977</v>
      </c>
      <c r="Q881" s="7" t="s">
        <v>93</v>
      </c>
      <c r="R881" t="str">
        <f>IF('Hospitalisation Details'!I881="?","Unknown",'Hospitalisation Details'!I881)</f>
        <v>R1012</v>
      </c>
    </row>
    <row r="882" spans="16:18" ht="14.25" customHeight="1" x14ac:dyDescent="0.3">
      <c r="P882" s="7">
        <v>1986</v>
      </c>
      <c r="Q882" s="7" t="s">
        <v>59</v>
      </c>
      <c r="R882" t="str">
        <f>IF('Hospitalisation Details'!I882="?","Unknown",'Hospitalisation Details'!I882)</f>
        <v>R1024</v>
      </c>
    </row>
    <row r="883" spans="16:18" ht="14.25" customHeight="1" x14ac:dyDescent="0.3">
      <c r="P883" s="7">
        <v>1986</v>
      </c>
      <c r="Q883" s="7" t="s">
        <v>93</v>
      </c>
      <c r="R883" t="str">
        <f>IF('Hospitalisation Details'!I883="?","Unknown",'Hospitalisation Details'!I883)</f>
        <v>R1013</v>
      </c>
    </row>
    <row r="884" spans="16:18" ht="14.25" customHeight="1" x14ac:dyDescent="0.3">
      <c r="P884" s="7">
        <v>1982</v>
      </c>
      <c r="Q884" s="7" t="s">
        <v>59</v>
      </c>
      <c r="R884" t="str">
        <f>IF('Hospitalisation Details'!I884="?","Unknown",'Hospitalisation Details'!I884)</f>
        <v>R1013</v>
      </c>
    </row>
    <row r="885" spans="16:18" ht="14.25" customHeight="1" x14ac:dyDescent="0.3">
      <c r="P885" s="7">
        <v>1981</v>
      </c>
      <c r="Q885" s="7" t="s">
        <v>195</v>
      </c>
      <c r="R885" t="str">
        <f>IF('Hospitalisation Details'!I885="?","Unknown",'Hospitalisation Details'!I885)</f>
        <v>R1012</v>
      </c>
    </row>
    <row r="886" spans="16:18" ht="14.25" customHeight="1" x14ac:dyDescent="0.3">
      <c r="P886" s="7">
        <v>1981</v>
      </c>
      <c r="Q886" s="7" t="s">
        <v>83</v>
      </c>
      <c r="R886" t="str">
        <f>IF('Hospitalisation Details'!I886="?","Unknown",'Hospitalisation Details'!I886)</f>
        <v>R1012</v>
      </c>
    </row>
    <row r="887" spans="16:18" ht="14.25" customHeight="1" x14ac:dyDescent="0.3">
      <c r="P887" s="7">
        <v>1973</v>
      </c>
      <c r="Q887" s="7" t="s">
        <v>203</v>
      </c>
      <c r="R887" t="str">
        <f>IF('Hospitalisation Details'!I887="?","Unknown",'Hospitalisation Details'!I887)</f>
        <v>R1013</v>
      </c>
    </row>
    <row r="888" spans="16:18" ht="14.25" customHeight="1" x14ac:dyDescent="0.3">
      <c r="P888" s="7">
        <v>1981</v>
      </c>
      <c r="Q888" s="7" t="s">
        <v>195</v>
      </c>
      <c r="R888" t="str">
        <f>IF('Hospitalisation Details'!I888="?","Unknown",'Hospitalisation Details'!I888)</f>
        <v>R1012</v>
      </c>
    </row>
    <row r="889" spans="16:18" ht="14.25" customHeight="1" x14ac:dyDescent="0.3">
      <c r="P889" s="7">
        <v>1976</v>
      </c>
      <c r="Q889" s="7" t="s">
        <v>168</v>
      </c>
      <c r="R889" t="str">
        <f>IF('Hospitalisation Details'!I889="?","Unknown",'Hospitalisation Details'!I889)</f>
        <v>R1013</v>
      </c>
    </row>
    <row r="890" spans="16:18" ht="14.25" customHeight="1" x14ac:dyDescent="0.3">
      <c r="P890" s="7">
        <v>1985</v>
      </c>
      <c r="Q890" s="7" t="s">
        <v>72</v>
      </c>
      <c r="R890" t="str">
        <f>IF('Hospitalisation Details'!I890="?","Unknown",'Hospitalisation Details'!I890)</f>
        <v>R1012</v>
      </c>
    </row>
    <row r="891" spans="16:18" ht="14.25" customHeight="1" x14ac:dyDescent="0.3">
      <c r="P891" s="7">
        <v>1966</v>
      </c>
      <c r="Q891" s="7" t="s">
        <v>168</v>
      </c>
      <c r="R891" t="str">
        <f>IF('Hospitalisation Details'!I891="?","Unknown",'Hospitalisation Details'!I891)</f>
        <v>R1012</v>
      </c>
    </row>
    <row r="892" spans="16:18" ht="14.25" customHeight="1" x14ac:dyDescent="0.3">
      <c r="P892" s="7">
        <v>1965</v>
      </c>
      <c r="Q892" s="7" t="s">
        <v>83</v>
      </c>
      <c r="R892" t="str">
        <f>IF('Hospitalisation Details'!I892="?","Unknown",'Hospitalisation Details'!I892)</f>
        <v>R1013</v>
      </c>
    </row>
    <row r="893" spans="16:18" ht="14.25" customHeight="1" x14ac:dyDescent="0.3">
      <c r="P893" s="7">
        <v>1965</v>
      </c>
      <c r="Q893" s="7" t="s">
        <v>83</v>
      </c>
      <c r="R893" t="str">
        <f>IF('Hospitalisation Details'!I893="?","Unknown",'Hospitalisation Details'!I893)</f>
        <v>R1013</v>
      </c>
    </row>
    <row r="894" spans="16:18" ht="14.25" customHeight="1" x14ac:dyDescent="0.3">
      <c r="P894" s="7">
        <v>1972</v>
      </c>
      <c r="Q894" s="7" t="s">
        <v>195</v>
      </c>
      <c r="R894" t="str">
        <f>IF('Hospitalisation Details'!I894="?","Unknown",'Hospitalisation Details'!I894)</f>
        <v>R1012</v>
      </c>
    </row>
    <row r="895" spans="16:18" ht="14.25" customHeight="1" x14ac:dyDescent="0.3">
      <c r="P895" s="7">
        <v>1965</v>
      </c>
      <c r="Q895" s="7" t="s">
        <v>59</v>
      </c>
      <c r="R895" t="str">
        <f>IF('Hospitalisation Details'!I895="?","Unknown",'Hospitalisation Details'!I895)</f>
        <v>R1012</v>
      </c>
    </row>
    <row r="896" spans="16:18" ht="14.25" customHeight="1" x14ac:dyDescent="0.3">
      <c r="P896" s="7">
        <v>2004</v>
      </c>
      <c r="Q896" s="7" t="s">
        <v>72</v>
      </c>
      <c r="R896" t="str">
        <f>IF('Hospitalisation Details'!I896="?","Unknown",'Hospitalisation Details'!I896)</f>
        <v>R1024</v>
      </c>
    </row>
    <row r="897" spans="16:18" ht="14.25" customHeight="1" x14ac:dyDescent="0.3">
      <c r="P897" s="7">
        <v>1979</v>
      </c>
      <c r="Q897" s="7" t="s">
        <v>83</v>
      </c>
      <c r="R897" t="str">
        <f>IF('Hospitalisation Details'!I897="?","Unknown",'Hospitalisation Details'!I897)</f>
        <v>R1024</v>
      </c>
    </row>
    <row r="898" spans="16:18" ht="14.25" customHeight="1" x14ac:dyDescent="0.3">
      <c r="P898" s="7">
        <v>1984</v>
      </c>
      <c r="Q898" s="7" t="s">
        <v>59</v>
      </c>
      <c r="R898" t="str">
        <f>IF('Hospitalisation Details'!I898="?","Unknown",'Hospitalisation Details'!I898)</f>
        <v>R1012</v>
      </c>
    </row>
    <row r="899" spans="16:18" ht="14.25" customHeight="1" x14ac:dyDescent="0.3">
      <c r="P899" s="7">
        <v>1979</v>
      </c>
      <c r="Q899" s="7" t="s">
        <v>93</v>
      </c>
      <c r="R899" t="str">
        <f>IF('Hospitalisation Details'!I899="?","Unknown",'Hospitalisation Details'!I899)</f>
        <v>R1011</v>
      </c>
    </row>
    <row r="900" spans="16:18" ht="14.25" customHeight="1" x14ac:dyDescent="0.3">
      <c r="P900" s="7">
        <v>1986</v>
      </c>
      <c r="Q900" s="7" t="s">
        <v>83</v>
      </c>
      <c r="R900" t="str">
        <f>IF('Hospitalisation Details'!I900="?","Unknown",'Hospitalisation Details'!I900)</f>
        <v>R1012</v>
      </c>
    </row>
    <row r="901" spans="16:18" ht="14.25" customHeight="1" x14ac:dyDescent="0.3">
      <c r="P901" s="7">
        <v>1977</v>
      </c>
      <c r="Q901" s="7" t="s">
        <v>168</v>
      </c>
      <c r="R901" t="str">
        <f>IF('Hospitalisation Details'!I901="?","Unknown",'Hospitalisation Details'!I901)</f>
        <v>R1011</v>
      </c>
    </row>
    <row r="902" spans="16:18" ht="14.25" customHeight="1" x14ac:dyDescent="0.3">
      <c r="P902" s="7">
        <v>1979</v>
      </c>
      <c r="Q902" s="7" t="s">
        <v>83</v>
      </c>
      <c r="R902" t="str">
        <f>IF('Hospitalisation Details'!I902="?","Unknown",'Hospitalisation Details'!I902)</f>
        <v>R1013</v>
      </c>
    </row>
    <row r="903" spans="16:18" ht="14.25" customHeight="1" x14ac:dyDescent="0.3">
      <c r="P903" s="7">
        <v>1977</v>
      </c>
      <c r="Q903" s="7" t="s">
        <v>168</v>
      </c>
      <c r="R903" t="str">
        <f>IF('Hospitalisation Details'!I903="?","Unknown",'Hospitalisation Details'!I903)</f>
        <v>R1011</v>
      </c>
    </row>
    <row r="904" spans="16:18" ht="14.25" customHeight="1" x14ac:dyDescent="0.3">
      <c r="P904" s="7">
        <v>1993</v>
      </c>
      <c r="Q904" s="7" t="s">
        <v>203</v>
      </c>
      <c r="R904" t="str">
        <f>IF('Hospitalisation Details'!I904="?","Unknown",'Hospitalisation Details'!I904)</f>
        <v>R1021</v>
      </c>
    </row>
    <row r="905" spans="16:18" ht="14.25" customHeight="1" x14ac:dyDescent="0.3">
      <c r="P905" s="7">
        <v>1983</v>
      </c>
      <c r="Q905" s="7" t="s">
        <v>83</v>
      </c>
      <c r="R905" t="str">
        <f>IF('Hospitalisation Details'!I905="?","Unknown",'Hospitalisation Details'!I905)</f>
        <v>R1012</v>
      </c>
    </row>
    <row r="906" spans="16:18" ht="14.25" customHeight="1" x14ac:dyDescent="0.3">
      <c r="P906" s="7">
        <v>1981</v>
      </c>
      <c r="Q906" s="7" t="s">
        <v>59</v>
      </c>
      <c r="R906" t="str">
        <f>IF('Hospitalisation Details'!I906="?","Unknown",'Hospitalisation Details'!I906)</f>
        <v>R1024</v>
      </c>
    </row>
    <row r="907" spans="16:18" ht="14.25" customHeight="1" x14ac:dyDescent="0.3">
      <c r="P907" s="7">
        <v>1965</v>
      </c>
      <c r="Q907" s="7" t="s">
        <v>168</v>
      </c>
      <c r="R907" t="str">
        <f>IF('Hospitalisation Details'!I907="?","Unknown",'Hospitalisation Details'!I907)</f>
        <v>R1013</v>
      </c>
    </row>
    <row r="908" spans="16:18" ht="14.25" customHeight="1" x14ac:dyDescent="0.3">
      <c r="P908" s="7">
        <v>1981</v>
      </c>
      <c r="Q908" s="7" t="s">
        <v>72</v>
      </c>
      <c r="R908" t="str">
        <f>IF('Hospitalisation Details'!I908="?","Unknown",'Hospitalisation Details'!I908)</f>
        <v>R1011</v>
      </c>
    </row>
    <row r="909" spans="16:18" ht="14.25" customHeight="1" x14ac:dyDescent="0.3">
      <c r="P909" s="7">
        <v>1993</v>
      </c>
      <c r="Q909" s="7" t="s">
        <v>59</v>
      </c>
      <c r="R909" t="str">
        <f>IF('Hospitalisation Details'!I909="?","Unknown",'Hospitalisation Details'!I909)</f>
        <v>R1026</v>
      </c>
    </row>
    <row r="910" spans="16:18" ht="14.25" customHeight="1" x14ac:dyDescent="0.3">
      <c r="P910" s="7">
        <v>1965</v>
      </c>
      <c r="Q910" s="7" t="s">
        <v>168</v>
      </c>
      <c r="R910" t="str">
        <f>IF('Hospitalisation Details'!I910="?","Unknown",'Hospitalisation Details'!I910)</f>
        <v>R1013</v>
      </c>
    </row>
    <row r="911" spans="16:18" ht="14.25" customHeight="1" x14ac:dyDescent="0.3">
      <c r="P911" s="7">
        <v>1983</v>
      </c>
      <c r="Q911" s="7" t="s">
        <v>93</v>
      </c>
      <c r="R911" t="str">
        <f>IF('Hospitalisation Details'!I911="?","Unknown",'Hospitalisation Details'!I911)</f>
        <v>R1011</v>
      </c>
    </row>
    <row r="912" spans="16:18" ht="14.25" customHeight="1" x14ac:dyDescent="0.3">
      <c r="P912" s="7">
        <v>1978</v>
      </c>
      <c r="Q912" s="7" t="s">
        <v>72</v>
      </c>
      <c r="R912" t="str">
        <f>IF('Hospitalisation Details'!I912="?","Unknown",'Hospitalisation Details'!I912)</f>
        <v>R1012</v>
      </c>
    </row>
    <row r="913" spans="16:18" ht="14.25" customHeight="1" x14ac:dyDescent="0.3">
      <c r="P913" s="7">
        <v>1978</v>
      </c>
      <c r="Q913" s="7" t="s">
        <v>168</v>
      </c>
      <c r="R913" t="str">
        <f>IF('Hospitalisation Details'!I913="?","Unknown",'Hospitalisation Details'!I913)</f>
        <v>R1012</v>
      </c>
    </row>
    <row r="914" spans="16:18" ht="14.25" customHeight="1" x14ac:dyDescent="0.3">
      <c r="P914" s="7">
        <v>1977</v>
      </c>
      <c r="Q914" s="7" t="s">
        <v>195</v>
      </c>
      <c r="R914" t="str">
        <f>IF('Hospitalisation Details'!I914="?","Unknown",'Hospitalisation Details'!I914)</f>
        <v>R1011</v>
      </c>
    </row>
    <row r="915" spans="16:18" ht="14.25" customHeight="1" x14ac:dyDescent="0.3">
      <c r="P915" s="7">
        <v>1979</v>
      </c>
      <c r="Q915" s="7" t="s">
        <v>93</v>
      </c>
      <c r="R915" t="str">
        <f>IF('Hospitalisation Details'!I915="?","Unknown",'Hospitalisation Details'!I915)</f>
        <v>R1011</v>
      </c>
    </row>
    <row r="916" spans="16:18" ht="14.25" customHeight="1" x14ac:dyDescent="0.3">
      <c r="P916" s="7">
        <v>1980</v>
      </c>
      <c r="Q916" s="7" t="s">
        <v>59</v>
      </c>
      <c r="R916" t="str">
        <f>IF('Hospitalisation Details'!I916="?","Unknown",'Hospitalisation Details'!I916)</f>
        <v>R1012</v>
      </c>
    </row>
    <row r="917" spans="16:18" ht="14.25" customHeight="1" x14ac:dyDescent="0.3">
      <c r="P917" s="7">
        <v>1977</v>
      </c>
      <c r="Q917" s="7" t="s">
        <v>93</v>
      </c>
      <c r="R917" t="str">
        <f>IF('Hospitalisation Details'!I917="?","Unknown",'Hospitalisation Details'!I917)</f>
        <v>R1011</v>
      </c>
    </row>
    <row r="918" spans="16:18" ht="14.25" customHeight="1" x14ac:dyDescent="0.3">
      <c r="P918" s="7">
        <v>1977</v>
      </c>
      <c r="Q918" s="7" t="s">
        <v>93</v>
      </c>
      <c r="R918" t="str">
        <f>IF('Hospitalisation Details'!I918="?","Unknown",'Hospitalisation Details'!I918)</f>
        <v>R1017</v>
      </c>
    </row>
    <row r="919" spans="16:18" ht="14.25" customHeight="1" x14ac:dyDescent="0.3">
      <c r="P919" s="7">
        <v>2001</v>
      </c>
      <c r="Q919" s="7" t="s">
        <v>83</v>
      </c>
      <c r="R919" t="str">
        <f>IF('Hospitalisation Details'!I919="?","Unknown",'Hospitalisation Details'!I919)</f>
        <v>R1012</v>
      </c>
    </row>
    <row r="920" spans="16:18" ht="14.25" customHeight="1" x14ac:dyDescent="0.3">
      <c r="P920" s="7">
        <v>1967</v>
      </c>
      <c r="Q920" s="7" t="s">
        <v>195</v>
      </c>
      <c r="R920" t="str">
        <f>IF('Hospitalisation Details'!I920="?","Unknown",'Hospitalisation Details'!I920)</f>
        <v>R1013</v>
      </c>
    </row>
    <row r="921" spans="16:18" ht="14.25" customHeight="1" x14ac:dyDescent="0.3">
      <c r="P921" s="7">
        <v>1996</v>
      </c>
      <c r="Q921" s="7" t="s">
        <v>83</v>
      </c>
      <c r="R921" t="str">
        <f>IF('Hospitalisation Details'!I921="?","Unknown",'Hospitalisation Details'!I921)</f>
        <v>R1012</v>
      </c>
    </row>
    <row r="922" spans="16:18" ht="14.25" customHeight="1" x14ac:dyDescent="0.3">
      <c r="P922" s="7">
        <v>1988</v>
      </c>
      <c r="Q922" s="7" t="s">
        <v>168</v>
      </c>
      <c r="R922" t="str">
        <f>IF('Hospitalisation Details'!I922="?","Unknown",'Hospitalisation Details'!I922)</f>
        <v>R1025</v>
      </c>
    </row>
    <row r="923" spans="16:18" ht="14.25" customHeight="1" x14ac:dyDescent="0.3">
      <c r="P923" s="7">
        <v>1997</v>
      </c>
      <c r="Q923" s="7" t="s">
        <v>203</v>
      </c>
      <c r="R923" t="str">
        <f>IF('Hospitalisation Details'!I923="?","Unknown",'Hospitalisation Details'!I923)</f>
        <v>R1012</v>
      </c>
    </row>
    <row r="924" spans="16:18" ht="14.25" customHeight="1" x14ac:dyDescent="0.3">
      <c r="P924" s="7">
        <v>1983</v>
      </c>
      <c r="Q924" s="7" t="s">
        <v>59</v>
      </c>
      <c r="R924" t="str">
        <f>IF('Hospitalisation Details'!I924="?","Unknown",'Hospitalisation Details'!I924)</f>
        <v>R1011</v>
      </c>
    </row>
    <row r="925" spans="16:18" ht="14.25" customHeight="1" x14ac:dyDescent="0.3">
      <c r="P925" s="7">
        <v>1978</v>
      </c>
      <c r="Q925" s="7" t="s">
        <v>203</v>
      </c>
      <c r="R925" t="str">
        <f>IF('Hospitalisation Details'!I925="?","Unknown",'Hospitalisation Details'!I925)</f>
        <v>R1012</v>
      </c>
    </row>
    <row r="926" spans="16:18" ht="14.25" customHeight="1" x14ac:dyDescent="0.3">
      <c r="P926" s="7">
        <v>1976</v>
      </c>
      <c r="Q926" s="7" t="s">
        <v>203</v>
      </c>
      <c r="R926" t="str">
        <f>IF('Hospitalisation Details'!I926="?","Unknown",'Hospitalisation Details'!I926)</f>
        <v>R1012</v>
      </c>
    </row>
    <row r="927" spans="16:18" ht="14.25" customHeight="1" x14ac:dyDescent="0.3">
      <c r="P927" s="7">
        <v>1978</v>
      </c>
      <c r="Q927" s="7" t="s">
        <v>168</v>
      </c>
      <c r="R927" t="str">
        <f>IF('Hospitalisation Details'!I927="?","Unknown",'Hospitalisation Details'!I927)</f>
        <v>R1013</v>
      </c>
    </row>
    <row r="928" spans="16:18" ht="14.25" customHeight="1" x14ac:dyDescent="0.3">
      <c r="P928" s="7">
        <v>1984</v>
      </c>
      <c r="Q928" s="7" t="s">
        <v>195</v>
      </c>
      <c r="R928" t="str">
        <f>IF('Hospitalisation Details'!I928="?","Unknown",'Hospitalisation Details'!I928)</f>
        <v>R1012</v>
      </c>
    </row>
    <row r="929" spans="16:18" ht="14.25" customHeight="1" x14ac:dyDescent="0.3">
      <c r="P929" s="7">
        <v>1988</v>
      </c>
      <c r="Q929" s="7" t="s">
        <v>168</v>
      </c>
      <c r="R929" t="str">
        <f>IF('Hospitalisation Details'!I929="?","Unknown",'Hospitalisation Details'!I929)</f>
        <v>R1012</v>
      </c>
    </row>
    <row r="930" spans="16:18" ht="14.25" customHeight="1" x14ac:dyDescent="0.3">
      <c r="P930" s="7">
        <v>1994</v>
      </c>
      <c r="Q930" s="7" t="s">
        <v>195</v>
      </c>
      <c r="R930" t="str">
        <f>IF('Hospitalisation Details'!I930="?","Unknown",'Hospitalisation Details'!I930)</f>
        <v>R1021</v>
      </c>
    </row>
    <row r="931" spans="16:18" ht="14.25" customHeight="1" x14ac:dyDescent="0.3">
      <c r="P931" s="7">
        <v>1967</v>
      </c>
      <c r="Q931" s="7" t="s">
        <v>59</v>
      </c>
      <c r="R931" t="str">
        <f>IF('Hospitalisation Details'!I931="?","Unknown",'Hospitalisation Details'!I931)</f>
        <v>R1013</v>
      </c>
    </row>
    <row r="932" spans="16:18" ht="14.25" customHeight="1" x14ac:dyDescent="0.3">
      <c r="P932" s="7">
        <v>1997</v>
      </c>
      <c r="Q932" s="7" t="s">
        <v>93</v>
      </c>
      <c r="R932" t="str">
        <f>IF('Hospitalisation Details'!I932="?","Unknown",'Hospitalisation Details'!I932)</f>
        <v>R1012</v>
      </c>
    </row>
    <row r="933" spans="16:18" ht="14.25" customHeight="1" x14ac:dyDescent="0.3">
      <c r="P933" s="7">
        <v>1968</v>
      </c>
      <c r="Q933" s="7" t="s">
        <v>59</v>
      </c>
      <c r="R933" t="str">
        <f>IF('Hospitalisation Details'!I933="?","Unknown",'Hospitalisation Details'!I933)</f>
        <v>R1012</v>
      </c>
    </row>
    <row r="934" spans="16:18" ht="14.25" customHeight="1" x14ac:dyDescent="0.3">
      <c r="P934" s="7">
        <v>1996</v>
      </c>
      <c r="Q934" s="7" t="s">
        <v>93</v>
      </c>
      <c r="R934" t="str">
        <f>IF('Hospitalisation Details'!I934="?","Unknown",'Hospitalisation Details'!I934)</f>
        <v>R1011</v>
      </c>
    </row>
    <row r="935" spans="16:18" ht="14.25" customHeight="1" x14ac:dyDescent="0.3">
      <c r="P935" s="7">
        <v>1978</v>
      </c>
      <c r="Q935" s="7" t="s">
        <v>72</v>
      </c>
      <c r="R935" t="str">
        <f>IF('Hospitalisation Details'!I935="?","Unknown",'Hospitalisation Details'!I935)</f>
        <v>R1011</v>
      </c>
    </row>
    <row r="936" spans="16:18" ht="14.25" customHeight="1" x14ac:dyDescent="0.3">
      <c r="P936" s="7">
        <v>1978</v>
      </c>
      <c r="Q936" s="7" t="s">
        <v>72</v>
      </c>
      <c r="R936" t="str">
        <f>IF('Hospitalisation Details'!I936="?","Unknown",'Hospitalisation Details'!I936)</f>
        <v>R1011</v>
      </c>
    </row>
    <row r="937" spans="16:18" ht="14.25" customHeight="1" x14ac:dyDescent="0.3">
      <c r="P937" s="7">
        <v>1978</v>
      </c>
      <c r="Q937" s="7" t="s">
        <v>72</v>
      </c>
      <c r="R937" t="str">
        <f>IF('Hospitalisation Details'!I937="?","Unknown",'Hospitalisation Details'!I937)</f>
        <v>R1011</v>
      </c>
    </row>
    <row r="938" spans="16:18" ht="14.25" customHeight="1" x14ac:dyDescent="0.3">
      <c r="P938" s="7">
        <v>1978</v>
      </c>
      <c r="Q938" s="7" t="s">
        <v>195</v>
      </c>
      <c r="R938" t="str">
        <f>IF('Hospitalisation Details'!I938="?","Unknown",'Hospitalisation Details'!I938)</f>
        <v>R1013</v>
      </c>
    </row>
    <row r="939" spans="16:18" ht="14.25" customHeight="1" x14ac:dyDescent="0.3">
      <c r="P939" s="7">
        <v>2001</v>
      </c>
      <c r="Q939" s="7" t="s">
        <v>168</v>
      </c>
      <c r="R939" t="str">
        <f>IF('Hospitalisation Details'!I939="?","Unknown",'Hospitalisation Details'!I939)</f>
        <v>R1012</v>
      </c>
    </row>
    <row r="940" spans="16:18" ht="14.25" customHeight="1" x14ac:dyDescent="0.3">
      <c r="P940" s="7">
        <v>1980</v>
      </c>
      <c r="Q940" s="7" t="s">
        <v>83</v>
      </c>
      <c r="R940" t="str">
        <f>IF('Hospitalisation Details'!I940="?","Unknown",'Hospitalisation Details'!I940)</f>
        <v>R1024</v>
      </c>
    </row>
    <row r="941" spans="16:18" ht="14.25" customHeight="1" x14ac:dyDescent="0.3">
      <c r="P941" s="7">
        <v>1980</v>
      </c>
      <c r="Q941" s="7" t="s">
        <v>59</v>
      </c>
      <c r="R941" t="str">
        <f>IF('Hospitalisation Details'!I941="?","Unknown",'Hospitalisation Details'!I941)</f>
        <v>R1013</v>
      </c>
    </row>
    <row r="942" spans="16:18" ht="14.25" customHeight="1" x14ac:dyDescent="0.3">
      <c r="P942" s="7">
        <v>1999</v>
      </c>
      <c r="Q942" s="7" t="s">
        <v>83</v>
      </c>
      <c r="R942" t="str">
        <f>IF('Hospitalisation Details'!I942="?","Unknown",'Hospitalisation Details'!I942)</f>
        <v>R1026</v>
      </c>
    </row>
    <row r="943" spans="16:18" ht="14.25" customHeight="1" x14ac:dyDescent="0.3">
      <c r="P943" s="7">
        <v>1980</v>
      </c>
      <c r="Q943" s="7" t="s">
        <v>203</v>
      </c>
      <c r="R943" t="str">
        <f>IF('Hospitalisation Details'!I943="?","Unknown",'Hospitalisation Details'!I943)</f>
        <v>R1024</v>
      </c>
    </row>
    <row r="944" spans="16:18" ht="14.25" customHeight="1" x14ac:dyDescent="0.3">
      <c r="P944" s="7">
        <v>1993</v>
      </c>
      <c r="Q944" s="7" t="s">
        <v>195</v>
      </c>
      <c r="R944" t="str">
        <f>IF('Hospitalisation Details'!I944="?","Unknown",'Hospitalisation Details'!I944)</f>
        <v>R1012</v>
      </c>
    </row>
    <row r="945" spans="16:18" ht="14.25" customHeight="1" x14ac:dyDescent="0.3">
      <c r="P945" s="7">
        <v>1998</v>
      </c>
      <c r="Q945" s="7" t="s">
        <v>93</v>
      </c>
      <c r="R945" t="str">
        <f>IF('Hospitalisation Details'!I945="?","Unknown",'Hospitalisation Details'!I945)</f>
        <v>R1023</v>
      </c>
    </row>
    <row r="946" spans="16:18" ht="14.25" customHeight="1" x14ac:dyDescent="0.3">
      <c r="P946" s="7">
        <v>1965</v>
      </c>
      <c r="Q946" s="7" t="s">
        <v>168</v>
      </c>
      <c r="R946" t="str">
        <f>IF('Hospitalisation Details'!I946="?","Unknown",'Hospitalisation Details'!I946)</f>
        <v>R1012</v>
      </c>
    </row>
    <row r="947" spans="16:18" ht="14.25" customHeight="1" x14ac:dyDescent="0.3">
      <c r="P947" s="7">
        <v>1976</v>
      </c>
      <c r="Q947" s="7" t="s">
        <v>203</v>
      </c>
      <c r="R947" t="str">
        <f>IF('Hospitalisation Details'!I947="?","Unknown",'Hospitalisation Details'!I947)</f>
        <v>R1011</v>
      </c>
    </row>
    <row r="948" spans="16:18" ht="14.25" customHeight="1" x14ac:dyDescent="0.3">
      <c r="P948" s="7">
        <v>1996</v>
      </c>
      <c r="Q948" s="7" t="s">
        <v>72</v>
      </c>
      <c r="R948" t="str">
        <f>IF('Hospitalisation Details'!I948="?","Unknown",'Hospitalisation Details'!I948)</f>
        <v>R1022</v>
      </c>
    </row>
    <row r="949" spans="16:18" ht="14.25" customHeight="1" x14ac:dyDescent="0.3">
      <c r="P949" s="7">
        <v>1995</v>
      </c>
      <c r="Q949" s="7" t="s">
        <v>93</v>
      </c>
      <c r="R949" t="str">
        <f>IF('Hospitalisation Details'!I949="?","Unknown",'Hospitalisation Details'!I949)</f>
        <v>R1012</v>
      </c>
    </row>
    <row r="950" spans="16:18" ht="14.25" customHeight="1" x14ac:dyDescent="0.3">
      <c r="P950" s="7">
        <v>1971</v>
      </c>
      <c r="Q950" s="7" t="s">
        <v>203</v>
      </c>
      <c r="R950" t="str">
        <f>IF('Hospitalisation Details'!I950="?","Unknown",'Hospitalisation Details'!I950)</f>
        <v>R1013</v>
      </c>
    </row>
    <row r="951" spans="16:18" ht="14.25" customHeight="1" x14ac:dyDescent="0.3">
      <c r="P951" s="7">
        <v>1981</v>
      </c>
      <c r="Q951" s="7" t="s">
        <v>168</v>
      </c>
      <c r="R951" t="str">
        <f>IF('Hospitalisation Details'!I951="?","Unknown",'Hospitalisation Details'!I951)</f>
        <v>R1020</v>
      </c>
    </row>
    <row r="952" spans="16:18" ht="14.25" customHeight="1" x14ac:dyDescent="0.3">
      <c r="P952" s="7">
        <v>1982</v>
      </c>
      <c r="Q952" s="7" t="s">
        <v>168</v>
      </c>
      <c r="R952" t="str">
        <f>IF('Hospitalisation Details'!I952="?","Unknown",'Hospitalisation Details'!I952)</f>
        <v>R1013</v>
      </c>
    </row>
    <row r="953" spans="16:18" ht="14.25" customHeight="1" x14ac:dyDescent="0.3">
      <c r="P953" s="7">
        <v>1987</v>
      </c>
      <c r="Q953" s="7" t="s">
        <v>59</v>
      </c>
      <c r="R953" t="str">
        <f>IF('Hospitalisation Details'!I953="?","Unknown",'Hospitalisation Details'!I953)</f>
        <v>R1021</v>
      </c>
    </row>
    <row r="954" spans="16:18" ht="14.25" customHeight="1" x14ac:dyDescent="0.3">
      <c r="P954" s="7">
        <v>1978</v>
      </c>
      <c r="Q954" s="7" t="s">
        <v>168</v>
      </c>
      <c r="R954" t="str">
        <f>IF('Hospitalisation Details'!I954="?","Unknown",'Hospitalisation Details'!I954)</f>
        <v>R1011</v>
      </c>
    </row>
    <row r="955" spans="16:18" ht="14.25" customHeight="1" x14ac:dyDescent="0.3">
      <c r="P955" s="7">
        <v>1979</v>
      </c>
      <c r="Q955" s="7" t="s">
        <v>83</v>
      </c>
      <c r="R955" t="str">
        <f>IF('Hospitalisation Details'!I955="?","Unknown",'Hospitalisation Details'!I955)</f>
        <v>R1012</v>
      </c>
    </row>
    <row r="956" spans="16:18" ht="14.25" customHeight="1" x14ac:dyDescent="0.3">
      <c r="P956" s="7">
        <v>1980</v>
      </c>
      <c r="Q956" s="7" t="s">
        <v>93</v>
      </c>
      <c r="R956" t="str">
        <f>IF('Hospitalisation Details'!I956="?","Unknown",'Hospitalisation Details'!I956)</f>
        <v>R1016</v>
      </c>
    </row>
    <row r="957" spans="16:18" ht="14.25" customHeight="1" x14ac:dyDescent="0.3">
      <c r="P957" s="7">
        <v>1978</v>
      </c>
      <c r="Q957" s="7" t="s">
        <v>168</v>
      </c>
      <c r="R957" t="str">
        <f>IF('Hospitalisation Details'!I957="?","Unknown",'Hospitalisation Details'!I957)</f>
        <v>R1013</v>
      </c>
    </row>
    <row r="958" spans="16:18" ht="14.25" customHeight="1" x14ac:dyDescent="0.3">
      <c r="P958" s="7">
        <v>1977</v>
      </c>
      <c r="Q958" s="7" t="s">
        <v>195</v>
      </c>
      <c r="R958" t="str">
        <f>IF('Hospitalisation Details'!I958="?","Unknown",'Hospitalisation Details'!I958)</f>
        <v>R1012</v>
      </c>
    </row>
    <row r="959" spans="16:18" ht="14.25" customHeight="1" x14ac:dyDescent="0.3">
      <c r="P959" s="7">
        <v>1965</v>
      </c>
      <c r="Q959" s="7" t="s">
        <v>59</v>
      </c>
      <c r="R959" t="str">
        <f>IF('Hospitalisation Details'!I959="?","Unknown",'Hospitalisation Details'!I959)</f>
        <v>R1013</v>
      </c>
    </row>
    <row r="960" spans="16:18" ht="14.25" customHeight="1" x14ac:dyDescent="0.3">
      <c r="P960" s="7">
        <v>1978</v>
      </c>
      <c r="Q960" s="7" t="s">
        <v>93</v>
      </c>
      <c r="R960" t="str">
        <f>IF('Hospitalisation Details'!I960="?","Unknown",'Hospitalisation Details'!I960)</f>
        <v>R1011</v>
      </c>
    </row>
    <row r="961" spans="16:18" ht="14.25" customHeight="1" x14ac:dyDescent="0.3">
      <c r="P961" s="7">
        <v>1976</v>
      </c>
      <c r="Q961" s="7" t="s">
        <v>168</v>
      </c>
      <c r="R961" t="str">
        <f>IF('Hospitalisation Details'!I961="?","Unknown",'Hospitalisation Details'!I961)</f>
        <v>R1013</v>
      </c>
    </row>
    <row r="962" spans="16:18" ht="14.25" customHeight="1" x14ac:dyDescent="0.3">
      <c r="P962" s="7">
        <v>1981</v>
      </c>
      <c r="Q962" s="7" t="s">
        <v>83</v>
      </c>
      <c r="R962" t="str">
        <f>IF('Hospitalisation Details'!I962="?","Unknown",'Hospitalisation Details'!I962)</f>
        <v>R1012</v>
      </c>
    </row>
    <row r="963" spans="16:18" ht="14.25" customHeight="1" x14ac:dyDescent="0.3">
      <c r="P963" s="7">
        <v>1997</v>
      </c>
      <c r="Q963" s="7" t="s">
        <v>168</v>
      </c>
      <c r="R963" t="str">
        <f>IF('Hospitalisation Details'!I963="?","Unknown",'Hospitalisation Details'!I963)</f>
        <v>R1012</v>
      </c>
    </row>
    <row r="964" spans="16:18" ht="14.25" customHeight="1" x14ac:dyDescent="0.3">
      <c r="P964" s="7">
        <v>1974</v>
      </c>
      <c r="Q964" s="7" t="s">
        <v>168</v>
      </c>
      <c r="R964" t="str">
        <f>IF('Hospitalisation Details'!I964="?","Unknown",'Hospitalisation Details'!I964)</f>
        <v>R1013</v>
      </c>
    </row>
    <row r="965" spans="16:18" ht="14.25" customHeight="1" x14ac:dyDescent="0.3">
      <c r="P965" s="7">
        <v>1999</v>
      </c>
      <c r="Q965" s="7" t="s">
        <v>168</v>
      </c>
      <c r="R965" t="str">
        <f>IF('Hospitalisation Details'!I965="?","Unknown",'Hospitalisation Details'!I965)</f>
        <v>R1026</v>
      </c>
    </row>
    <row r="966" spans="16:18" ht="14.25" customHeight="1" x14ac:dyDescent="0.3">
      <c r="P966" s="7">
        <v>1997</v>
      </c>
      <c r="Q966" s="7" t="s">
        <v>168</v>
      </c>
      <c r="R966" t="str">
        <f>IF('Hospitalisation Details'!I966="?","Unknown",'Hospitalisation Details'!I966)</f>
        <v>R1012</v>
      </c>
    </row>
    <row r="967" spans="16:18" ht="14.25" customHeight="1" x14ac:dyDescent="0.3">
      <c r="P967" s="7">
        <v>1974</v>
      </c>
      <c r="Q967" s="7" t="s">
        <v>72</v>
      </c>
      <c r="R967" t="str">
        <f>IF('Hospitalisation Details'!I967="?","Unknown",'Hospitalisation Details'!I967)</f>
        <v>R1013</v>
      </c>
    </row>
    <row r="968" spans="16:18" ht="14.25" customHeight="1" x14ac:dyDescent="0.3">
      <c r="P968" s="7">
        <v>1991</v>
      </c>
      <c r="Q968" s="7" t="s">
        <v>168</v>
      </c>
      <c r="R968" t="str">
        <f>IF('Hospitalisation Details'!I968="?","Unknown",'Hospitalisation Details'!I968)</f>
        <v>R1012</v>
      </c>
    </row>
    <row r="969" spans="16:18" ht="14.25" customHeight="1" x14ac:dyDescent="0.3">
      <c r="P969" s="7">
        <v>1989</v>
      </c>
      <c r="Q969" s="7" t="s">
        <v>203</v>
      </c>
      <c r="R969" t="str">
        <f>IF('Hospitalisation Details'!I969="?","Unknown",'Hospitalisation Details'!I969)</f>
        <v>R1012</v>
      </c>
    </row>
    <row r="970" spans="16:18" ht="14.25" customHeight="1" x14ac:dyDescent="0.3">
      <c r="P970" s="7">
        <v>2001</v>
      </c>
      <c r="Q970" s="7" t="s">
        <v>203</v>
      </c>
      <c r="R970" t="str">
        <f>IF('Hospitalisation Details'!I970="?","Unknown",'Hospitalisation Details'!I970)</f>
        <v>R1012</v>
      </c>
    </row>
    <row r="971" spans="16:18" ht="14.25" customHeight="1" x14ac:dyDescent="0.3">
      <c r="P971" s="7">
        <v>1994</v>
      </c>
      <c r="Q971" s="7" t="s">
        <v>72</v>
      </c>
      <c r="R971" t="str">
        <f>IF('Hospitalisation Details'!I971="?","Unknown",'Hospitalisation Details'!I971)</f>
        <v>R1012</v>
      </c>
    </row>
    <row r="972" spans="16:18" ht="14.25" customHeight="1" x14ac:dyDescent="0.3">
      <c r="P972" s="7">
        <v>1962</v>
      </c>
      <c r="Q972" s="7" t="s">
        <v>203</v>
      </c>
      <c r="R972" t="str">
        <f>IF('Hospitalisation Details'!I972="?","Unknown",'Hospitalisation Details'!I972)</f>
        <v>R1013</v>
      </c>
    </row>
    <row r="973" spans="16:18" ht="14.25" customHeight="1" x14ac:dyDescent="0.3">
      <c r="P973" s="7">
        <v>1977</v>
      </c>
      <c r="Q973" s="7" t="s">
        <v>59</v>
      </c>
      <c r="R973" t="str">
        <f>IF('Hospitalisation Details'!I973="?","Unknown",'Hospitalisation Details'!I973)</f>
        <v>R1024</v>
      </c>
    </row>
    <row r="974" spans="16:18" ht="14.25" customHeight="1" x14ac:dyDescent="0.3">
      <c r="P974" s="7">
        <v>1987</v>
      </c>
      <c r="Q974" s="7" t="s">
        <v>203</v>
      </c>
      <c r="R974" t="str">
        <f>IF('Hospitalisation Details'!I974="?","Unknown",'Hospitalisation Details'!I974)</f>
        <v>R1025</v>
      </c>
    </row>
    <row r="975" spans="16:18" ht="14.25" customHeight="1" x14ac:dyDescent="0.3">
      <c r="P975" s="7">
        <v>1966</v>
      </c>
      <c r="Q975" s="7" t="s">
        <v>59</v>
      </c>
      <c r="R975" t="str">
        <f>IF('Hospitalisation Details'!I975="?","Unknown",'Hospitalisation Details'!I975)</f>
        <v>R1012</v>
      </c>
    </row>
    <row r="976" spans="16:18" ht="14.25" customHeight="1" x14ac:dyDescent="0.3">
      <c r="P976" s="7">
        <v>1981</v>
      </c>
      <c r="Q976" s="7" t="s">
        <v>168</v>
      </c>
      <c r="R976" t="str">
        <f>IF('Hospitalisation Details'!I976="?","Unknown",'Hospitalisation Details'!I976)</f>
        <v>R1011</v>
      </c>
    </row>
    <row r="977" spans="16:18" ht="14.25" customHeight="1" x14ac:dyDescent="0.3">
      <c r="P977" s="7">
        <v>1970</v>
      </c>
      <c r="Q977" s="7" t="s">
        <v>83</v>
      </c>
      <c r="R977" t="str">
        <f>IF('Hospitalisation Details'!I977="?","Unknown",'Hospitalisation Details'!I977)</f>
        <v>R1013</v>
      </c>
    </row>
    <row r="978" spans="16:18" ht="14.25" customHeight="1" x14ac:dyDescent="0.3">
      <c r="P978" s="7">
        <v>1975</v>
      </c>
      <c r="Q978" s="7" t="s">
        <v>195</v>
      </c>
      <c r="R978" t="str">
        <f>IF('Hospitalisation Details'!I978="?","Unknown",'Hospitalisation Details'!I978)</f>
        <v>R1013</v>
      </c>
    </row>
    <row r="979" spans="16:18" ht="14.25" customHeight="1" x14ac:dyDescent="0.3">
      <c r="P979" s="7">
        <v>1972</v>
      </c>
      <c r="Q979" s="7" t="s">
        <v>72</v>
      </c>
      <c r="R979" t="str">
        <f>IF('Hospitalisation Details'!I979="?","Unknown",'Hospitalisation Details'!I979)</f>
        <v>R1013</v>
      </c>
    </row>
    <row r="980" spans="16:18" ht="14.25" customHeight="1" x14ac:dyDescent="0.3">
      <c r="P980" s="7">
        <v>1983</v>
      </c>
      <c r="Q980" s="7" t="s">
        <v>195</v>
      </c>
      <c r="R980" t="str">
        <f>IF('Hospitalisation Details'!I980="?","Unknown",'Hospitalisation Details'!I980)</f>
        <v>R1024</v>
      </c>
    </row>
    <row r="981" spans="16:18" ht="14.25" customHeight="1" x14ac:dyDescent="0.3">
      <c r="P981" s="7">
        <v>1983</v>
      </c>
      <c r="Q981" s="7" t="s">
        <v>195</v>
      </c>
      <c r="R981" t="str">
        <f>IF('Hospitalisation Details'!I981="?","Unknown",'Hospitalisation Details'!I981)</f>
        <v>R1024</v>
      </c>
    </row>
    <row r="982" spans="16:18" ht="14.25" customHeight="1" x14ac:dyDescent="0.3">
      <c r="P982" s="7">
        <v>1962</v>
      </c>
      <c r="Q982" s="7" t="s">
        <v>195</v>
      </c>
      <c r="R982" t="str">
        <f>IF('Hospitalisation Details'!I982="?","Unknown",'Hospitalisation Details'!I982)</f>
        <v>R1013</v>
      </c>
    </row>
    <row r="983" spans="16:18" ht="14.25" customHeight="1" x14ac:dyDescent="0.3">
      <c r="P983" s="7">
        <v>1995</v>
      </c>
      <c r="Q983" s="7" t="s">
        <v>93</v>
      </c>
      <c r="R983" t="str">
        <f>IF('Hospitalisation Details'!I983="?","Unknown",'Hospitalisation Details'!I983)</f>
        <v>R1012</v>
      </c>
    </row>
    <row r="984" spans="16:18" ht="14.25" customHeight="1" x14ac:dyDescent="0.3">
      <c r="P984" s="7">
        <v>1980</v>
      </c>
      <c r="Q984" s="7" t="s">
        <v>72</v>
      </c>
      <c r="R984" t="str">
        <f>IF('Hospitalisation Details'!I984="?","Unknown",'Hospitalisation Details'!I984)</f>
        <v>R1012</v>
      </c>
    </row>
    <row r="985" spans="16:18" ht="14.25" customHeight="1" x14ac:dyDescent="0.3">
      <c r="P985" s="7">
        <v>1989</v>
      </c>
      <c r="Q985" s="7" t="s">
        <v>72</v>
      </c>
      <c r="R985" t="str">
        <f>IF('Hospitalisation Details'!I985="?","Unknown",'Hospitalisation Details'!I985)</f>
        <v>R1012</v>
      </c>
    </row>
    <row r="986" spans="16:18" ht="14.25" customHeight="1" x14ac:dyDescent="0.3">
      <c r="P986" s="7">
        <v>1978</v>
      </c>
      <c r="Q986" s="7" t="s">
        <v>59</v>
      </c>
      <c r="R986" t="str">
        <f>IF('Hospitalisation Details'!I986="?","Unknown",'Hospitalisation Details'!I986)</f>
        <v>R1012</v>
      </c>
    </row>
    <row r="987" spans="16:18" ht="14.25" customHeight="1" x14ac:dyDescent="0.3">
      <c r="P987" s="7">
        <v>1976</v>
      </c>
      <c r="Q987" s="7" t="s">
        <v>168</v>
      </c>
      <c r="R987" t="str">
        <f>IF('Hospitalisation Details'!I987="?","Unknown",'Hospitalisation Details'!I987)</f>
        <v>R1012</v>
      </c>
    </row>
    <row r="988" spans="16:18" ht="14.25" customHeight="1" x14ac:dyDescent="0.3">
      <c r="P988" s="7">
        <v>1977</v>
      </c>
      <c r="Q988" s="7" t="s">
        <v>72</v>
      </c>
      <c r="R988" t="str">
        <f>IF('Hospitalisation Details'!I988="?","Unknown",'Hospitalisation Details'!I988)</f>
        <v>R1011</v>
      </c>
    </row>
    <row r="989" spans="16:18" ht="14.25" customHeight="1" x14ac:dyDescent="0.3">
      <c r="P989" s="7">
        <v>2003</v>
      </c>
      <c r="Q989" s="7" t="s">
        <v>168</v>
      </c>
      <c r="R989" t="str">
        <f>IF('Hospitalisation Details'!I989="?","Unknown",'Hospitalisation Details'!I989)</f>
        <v>R1012</v>
      </c>
    </row>
    <row r="990" spans="16:18" ht="14.25" customHeight="1" x14ac:dyDescent="0.3">
      <c r="P990" s="7">
        <v>1985</v>
      </c>
      <c r="Q990" s="7" t="s">
        <v>72</v>
      </c>
      <c r="R990" t="str">
        <f>IF('Hospitalisation Details'!I990="?","Unknown",'Hospitalisation Details'!I990)</f>
        <v>R1012</v>
      </c>
    </row>
    <row r="991" spans="16:18" ht="14.25" customHeight="1" x14ac:dyDescent="0.3">
      <c r="P991" s="7">
        <v>1982</v>
      </c>
      <c r="Q991" s="7" t="s">
        <v>168</v>
      </c>
      <c r="R991" t="str">
        <f>IF('Hospitalisation Details'!I991="?","Unknown",'Hospitalisation Details'!I991)</f>
        <v>R1012</v>
      </c>
    </row>
    <row r="992" spans="16:18" ht="14.25" customHeight="1" x14ac:dyDescent="0.3">
      <c r="P992" s="7">
        <v>1970</v>
      </c>
      <c r="Q992" s="7" t="s">
        <v>168</v>
      </c>
      <c r="R992" t="str">
        <f>IF('Hospitalisation Details'!I992="?","Unknown",'Hospitalisation Details'!I992)</f>
        <v>R1013</v>
      </c>
    </row>
    <row r="993" spans="16:18" ht="14.25" customHeight="1" x14ac:dyDescent="0.3">
      <c r="P993" s="7">
        <v>1975</v>
      </c>
      <c r="Q993" s="7" t="s">
        <v>83</v>
      </c>
      <c r="R993" t="str">
        <f>IF('Hospitalisation Details'!I993="?","Unknown",'Hospitalisation Details'!I993)</f>
        <v>R1011</v>
      </c>
    </row>
    <row r="994" spans="16:18" ht="14.25" customHeight="1" x14ac:dyDescent="0.3">
      <c r="P994" s="7">
        <v>1965</v>
      </c>
      <c r="Q994" s="7" t="s">
        <v>195</v>
      </c>
      <c r="R994" t="str">
        <f>IF('Hospitalisation Details'!I994="?","Unknown",'Hospitalisation Details'!I994)</f>
        <v>R1013</v>
      </c>
    </row>
    <row r="995" spans="16:18" ht="14.25" customHeight="1" x14ac:dyDescent="0.3">
      <c r="P995" s="7">
        <v>1975</v>
      </c>
      <c r="Q995" s="7" t="s">
        <v>168</v>
      </c>
      <c r="R995" t="str">
        <f>IF('Hospitalisation Details'!I995="?","Unknown",'Hospitalisation Details'!I995)</f>
        <v>R1011</v>
      </c>
    </row>
    <row r="996" spans="16:18" ht="14.25" customHeight="1" x14ac:dyDescent="0.3">
      <c r="P996" s="7">
        <v>1965</v>
      </c>
      <c r="Q996" s="7" t="s">
        <v>203</v>
      </c>
      <c r="R996" t="str">
        <f>IF('Hospitalisation Details'!I996="?","Unknown",'Hospitalisation Details'!I996)</f>
        <v>R1011</v>
      </c>
    </row>
    <row r="997" spans="16:18" ht="14.25" customHeight="1" x14ac:dyDescent="0.3">
      <c r="P997" s="7">
        <v>1993</v>
      </c>
      <c r="Q997" s="7" t="s">
        <v>72</v>
      </c>
      <c r="R997" t="str">
        <f>IF('Hospitalisation Details'!I997="?","Unknown",'Hospitalisation Details'!I997)</f>
        <v>R1026</v>
      </c>
    </row>
    <row r="998" spans="16:18" ht="14.25" customHeight="1" x14ac:dyDescent="0.3">
      <c r="P998" s="7">
        <v>2001</v>
      </c>
      <c r="Q998" s="7" t="s">
        <v>195</v>
      </c>
      <c r="R998" t="str">
        <f>IF('Hospitalisation Details'!I998="?","Unknown",'Hospitalisation Details'!I998)</f>
        <v>R1012</v>
      </c>
    </row>
    <row r="999" spans="16:18" ht="14.25" customHeight="1" x14ac:dyDescent="0.3">
      <c r="P999" s="7">
        <v>1994</v>
      </c>
      <c r="Q999" s="7" t="s">
        <v>203</v>
      </c>
      <c r="R999" t="str">
        <f>IF('Hospitalisation Details'!I999="?","Unknown",'Hospitalisation Details'!I999)</f>
        <v>R1026</v>
      </c>
    </row>
    <row r="1000" spans="16:18" ht="14.25" customHeight="1" x14ac:dyDescent="0.3">
      <c r="P1000" s="7">
        <v>1975</v>
      </c>
      <c r="Q1000" s="7" t="s">
        <v>168</v>
      </c>
      <c r="R1000" t="str">
        <f>IF('Hospitalisation Details'!I1000="?","Unknown",'Hospitalisation Details'!I1000)</f>
        <v>R1013</v>
      </c>
    </row>
    <row r="1001" spans="16:18" ht="14.25" customHeight="1" x14ac:dyDescent="0.3">
      <c r="P1001" s="7">
        <v>1967</v>
      </c>
      <c r="Q1001" s="7" t="s">
        <v>83</v>
      </c>
      <c r="R1001" t="str">
        <f>IF('Hospitalisation Details'!I1001="?","Unknown",'Hospitalisation Details'!I1001)</f>
        <v>R1012</v>
      </c>
    </row>
    <row r="1002" spans="16:18" ht="14.25" customHeight="1" x14ac:dyDescent="0.3">
      <c r="P1002" s="7">
        <v>1973</v>
      </c>
      <c r="Q1002" s="7" t="s">
        <v>203</v>
      </c>
      <c r="R1002" t="str">
        <f>IF('Hospitalisation Details'!I1002="?","Unknown",'Hospitalisation Details'!I1002)</f>
        <v>R1013</v>
      </c>
    </row>
    <row r="1003" spans="16:18" ht="14.25" customHeight="1" x14ac:dyDescent="0.3">
      <c r="P1003" s="7">
        <v>1978</v>
      </c>
      <c r="Q1003" s="7" t="s">
        <v>93</v>
      </c>
      <c r="R1003" t="str">
        <f>IF('Hospitalisation Details'!I1003="?","Unknown",'Hospitalisation Details'!I1003)</f>
        <v>R1012</v>
      </c>
    </row>
    <row r="1004" spans="16:18" ht="14.25" customHeight="1" x14ac:dyDescent="0.3">
      <c r="P1004" s="7">
        <v>1973</v>
      </c>
      <c r="Q1004" s="7" t="s">
        <v>168</v>
      </c>
      <c r="R1004" t="str">
        <f>IF('Hospitalisation Details'!I1004="?","Unknown",'Hospitalisation Details'!I1004)</f>
        <v>R1011</v>
      </c>
    </row>
    <row r="1005" spans="16:18" ht="14.25" customHeight="1" x14ac:dyDescent="0.3">
      <c r="P1005" s="7">
        <v>1973</v>
      </c>
      <c r="Q1005" s="7" t="s">
        <v>195</v>
      </c>
      <c r="R1005" t="str">
        <f>IF('Hospitalisation Details'!I1005="?","Unknown",'Hospitalisation Details'!I1005)</f>
        <v>R1013</v>
      </c>
    </row>
    <row r="1006" spans="16:18" ht="14.25" customHeight="1" x14ac:dyDescent="0.3">
      <c r="P1006" s="7">
        <v>1973</v>
      </c>
      <c r="Q1006" s="7" t="s">
        <v>93</v>
      </c>
      <c r="R1006" t="str">
        <f>IF('Hospitalisation Details'!I1006="?","Unknown",'Hospitalisation Details'!I1006)</f>
        <v>R1013</v>
      </c>
    </row>
    <row r="1007" spans="16:18" ht="14.25" customHeight="1" x14ac:dyDescent="0.3">
      <c r="P1007" s="7">
        <v>1990</v>
      </c>
      <c r="Q1007" s="7" t="s">
        <v>83</v>
      </c>
      <c r="R1007" t="str">
        <f>IF('Hospitalisation Details'!I1007="?","Unknown",'Hospitalisation Details'!I1007)</f>
        <v>R1025</v>
      </c>
    </row>
    <row r="1008" spans="16:18" ht="14.25" customHeight="1" x14ac:dyDescent="0.3">
      <c r="P1008" s="7">
        <v>1982</v>
      </c>
      <c r="Q1008" s="7" t="s">
        <v>83</v>
      </c>
      <c r="R1008" t="str">
        <f>IF('Hospitalisation Details'!I1008="?","Unknown",'Hospitalisation Details'!I1008)</f>
        <v>R1012</v>
      </c>
    </row>
    <row r="1009" spans="16:18" ht="14.25" customHeight="1" x14ac:dyDescent="0.3">
      <c r="P1009" s="7">
        <v>1963</v>
      </c>
      <c r="Q1009" s="7" t="s">
        <v>72</v>
      </c>
      <c r="R1009" t="str">
        <f>IF('Hospitalisation Details'!I1009="?","Unknown",'Hospitalisation Details'!I1009)</f>
        <v>R1013</v>
      </c>
    </row>
    <row r="1010" spans="16:18" ht="14.25" customHeight="1" x14ac:dyDescent="0.3">
      <c r="P1010" s="7">
        <v>1983</v>
      </c>
      <c r="Q1010" s="7" t="s">
        <v>83</v>
      </c>
      <c r="R1010" t="str">
        <f>IF('Hospitalisation Details'!I1010="?","Unknown",'Hospitalisation Details'!I1010)</f>
        <v>R1020</v>
      </c>
    </row>
    <row r="1011" spans="16:18" ht="14.25" customHeight="1" x14ac:dyDescent="0.3">
      <c r="P1011" s="7">
        <v>1997</v>
      </c>
      <c r="Q1011" s="7" t="s">
        <v>203</v>
      </c>
      <c r="R1011" t="str">
        <f>IF('Hospitalisation Details'!I1011="?","Unknown",'Hospitalisation Details'!I1011)</f>
        <v>R1026</v>
      </c>
    </row>
    <row r="1012" spans="16:18" ht="14.25" customHeight="1" x14ac:dyDescent="0.3">
      <c r="P1012" s="7">
        <v>1962</v>
      </c>
      <c r="Q1012" s="7" t="s">
        <v>72</v>
      </c>
      <c r="R1012" t="str">
        <f>IF('Hospitalisation Details'!I1012="?","Unknown",'Hospitalisation Details'!I1012)</f>
        <v>R1013</v>
      </c>
    </row>
    <row r="1013" spans="16:18" ht="14.25" customHeight="1" x14ac:dyDescent="0.3">
      <c r="P1013" s="7">
        <v>1978</v>
      </c>
      <c r="Q1013" s="7" t="s">
        <v>203</v>
      </c>
      <c r="R1013" t="str">
        <f>IF('Hospitalisation Details'!I1013="?","Unknown",'Hospitalisation Details'!I1013)</f>
        <v>R1013</v>
      </c>
    </row>
    <row r="1014" spans="16:18" ht="14.25" customHeight="1" x14ac:dyDescent="0.3">
      <c r="P1014" s="7">
        <v>1978</v>
      </c>
      <c r="Q1014" s="7" t="s">
        <v>83</v>
      </c>
      <c r="R1014" t="str">
        <f>IF('Hospitalisation Details'!I1014="?","Unknown",'Hospitalisation Details'!I1014)</f>
        <v>R1013</v>
      </c>
    </row>
    <row r="1015" spans="16:18" ht="14.25" customHeight="1" x14ac:dyDescent="0.3">
      <c r="P1015" s="7">
        <v>1976</v>
      </c>
      <c r="Q1015" s="7" t="s">
        <v>93</v>
      </c>
      <c r="R1015" t="str">
        <f>IF('Hospitalisation Details'!I1015="?","Unknown",'Hospitalisation Details'!I1015)</f>
        <v>R1013</v>
      </c>
    </row>
    <row r="1016" spans="16:18" ht="14.25" customHeight="1" x14ac:dyDescent="0.3">
      <c r="P1016" s="7">
        <v>1976</v>
      </c>
      <c r="Q1016" s="7" t="s">
        <v>83</v>
      </c>
      <c r="R1016" t="str">
        <f>IF('Hospitalisation Details'!I1016="?","Unknown",'Hospitalisation Details'!I1016)</f>
        <v>R1013</v>
      </c>
    </row>
    <row r="1017" spans="16:18" ht="14.25" customHeight="1" x14ac:dyDescent="0.3">
      <c r="P1017" s="7">
        <v>1976</v>
      </c>
      <c r="Q1017" s="7" t="s">
        <v>93</v>
      </c>
      <c r="R1017" t="str">
        <f>IF('Hospitalisation Details'!I1017="?","Unknown",'Hospitalisation Details'!I1017)</f>
        <v>R1013</v>
      </c>
    </row>
    <row r="1018" spans="16:18" ht="14.25" customHeight="1" x14ac:dyDescent="0.3">
      <c r="P1018" s="7">
        <v>1982</v>
      </c>
      <c r="Q1018" s="7" t="s">
        <v>93</v>
      </c>
      <c r="R1018" t="str">
        <f>IF('Hospitalisation Details'!I1018="?","Unknown",'Hospitalisation Details'!I1018)</f>
        <v>R1024</v>
      </c>
    </row>
    <row r="1019" spans="16:18" ht="14.25" customHeight="1" x14ac:dyDescent="0.3">
      <c r="P1019" s="7">
        <v>1964</v>
      </c>
      <c r="Q1019" s="7" t="s">
        <v>93</v>
      </c>
      <c r="R1019" t="str">
        <f>IF('Hospitalisation Details'!I1019="?","Unknown",'Hospitalisation Details'!I1019)</f>
        <v>R1013</v>
      </c>
    </row>
    <row r="1020" spans="16:18" ht="14.25" customHeight="1" x14ac:dyDescent="0.3">
      <c r="P1020" s="7">
        <v>1974</v>
      </c>
      <c r="Q1020" s="7" t="s">
        <v>195</v>
      </c>
      <c r="R1020" t="str">
        <f>IF('Hospitalisation Details'!I1020="?","Unknown",'Hospitalisation Details'!I1020)</f>
        <v>R1011</v>
      </c>
    </row>
    <row r="1021" spans="16:18" ht="14.25" customHeight="1" x14ac:dyDescent="0.3">
      <c r="P1021" s="7">
        <v>2000</v>
      </c>
      <c r="Q1021" s="7" t="s">
        <v>72</v>
      </c>
      <c r="R1021" t="str">
        <f>IF('Hospitalisation Details'!I1021="?","Unknown",'Hospitalisation Details'!I1021)</f>
        <v>R1023</v>
      </c>
    </row>
    <row r="1022" spans="16:18" ht="14.25" customHeight="1" x14ac:dyDescent="0.3">
      <c r="P1022" s="7">
        <v>1974</v>
      </c>
      <c r="Q1022" s="7" t="s">
        <v>93</v>
      </c>
      <c r="R1022" t="str">
        <f>IF('Hospitalisation Details'!I1022="?","Unknown",'Hospitalisation Details'!I1022)</f>
        <v>R1011</v>
      </c>
    </row>
    <row r="1023" spans="16:18" ht="14.25" customHeight="1" x14ac:dyDescent="0.3">
      <c r="P1023" s="7">
        <v>1974</v>
      </c>
      <c r="Q1023" s="7" t="s">
        <v>168</v>
      </c>
      <c r="R1023" t="str">
        <f>IF('Hospitalisation Details'!I1023="?","Unknown",'Hospitalisation Details'!I1023)</f>
        <v>R1013</v>
      </c>
    </row>
    <row r="1024" spans="16:18" ht="14.25" customHeight="1" x14ac:dyDescent="0.3">
      <c r="P1024" s="7">
        <v>1974</v>
      </c>
      <c r="Q1024" s="7" t="s">
        <v>83</v>
      </c>
      <c r="R1024" t="str">
        <f>IF('Hospitalisation Details'!I1024="?","Unknown",'Hospitalisation Details'!I1024)</f>
        <v>R1013</v>
      </c>
    </row>
    <row r="1025" spans="16:18" ht="14.25" customHeight="1" x14ac:dyDescent="0.3">
      <c r="P1025" s="7">
        <v>1978</v>
      </c>
      <c r="Q1025" s="7" t="s">
        <v>83</v>
      </c>
      <c r="R1025" t="str">
        <f>IF('Hospitalisation Details'!I1025="?","Unknown",'Hospitalisation Details'!I1025)</f>
        <v>R1016</v>
      </c>
    </row>
    <row r="1026" spans="16:18" ht="14.25" customHeight="1" x14ac:dyDescent="0.3">
      <c r="P1026" s="7">
        <v>1979</v>
      </c>
      <c r="Q1026" s="7" t="s">
        <v>195</v>
      </c>
      <c r="R1026" t="str">
        <f>IF('Hospitalisation Details'!I1026="?","Unknown",'Hospitalisation Details'!I1026)</f>
        <v>R1012</v>
      </c>
    </row>
    <row r="1027" spans="16:18" ht="14.25" customHeight="1" x14ac:dyDescent="0.3">
      <c r="P1027" s="7">
        <v>1993</v>
      </c>
      <c r="Q1027" s="7" t="s">
        <v>83</v>
      </c>
      <c r="R1027" t="str">
        <f>IF('Hospitalisation Details'!I1027="?","Unknown",'Hospitalisation Details'!I1027)</f>
        <v>R1012</v>
      </c>
    </row>
    <row r="1028" spans="16:18" ht="14.25" customHeight="1" x14ac:dyDescent="0.3">
      <c r="P1028" s="7">
        <v>1976</v>
      </c>
      <c r="Q1028" s="7" t="s">
        <v>59</v>
      </c>
      <c r="R1028" t="str">
        <f>IF('Hospitalisation Details'!I1028="?","Unknown",'Hospitalisation Details'!I1028)</f>
        <v>R1016</v>
      </c>
    </row>
    <row r="1029" spans="16:18" ht="14.25" customHeight="1" x14ac:dyDescent="0.3">
      <c r="P1029" s="7">
        <v>1976</v>
      </c>
      <c r="Q1029" s="7" t="s">
        <v>59</v>
      </c>
      <c r="R1029" t="str">
        <f>IF('Hospitalisation Details'!I1029="?","Unknown",'Hospitalisation Details'!I1029)</f>
        <v>R1016</v>
      </c>
    </row>
    <row r="1030" spans="16:18" ht="14.25" customHeight="1" x14ac:dyDescent="0.3">
      <c r="P1030" s="7">
        <v>1976</v>
      </c>
      <c r="Q1030" s="7" t="s">
        <v>59</v>
      </c>
      <c r="R1030" t="str">
        <f>IF('Hospitalisation Details'!I1030="?","Unknown",'Hospitalisation Details'!I1030)</f>
        <v>R1016</v>
      </c>
    </row>
    <row r="1031" spans="16:18" ht="14.25" customHeight="1" x14ac:dyDescent="0.3">
      <c r="P1031" s="7">
        <v>1976</v>
      </c>
      <c r="Q1031" s="7" t="s">
        <v>83</v>
      </c>
      <c r="R1031" t="str">
        <f>IF('Hospitalisation Details'!I1031="?","Unknown",'Hospitalisation Details'!I1031)</f>
        <v>R1013</v>
      </c>
    </row>
    <row r="1032" spans="16:18" ht="14.25" customHeight="1" x14ac:dyDescent="0.3">
      <c r="P1032" s="7">
        <v>1963</v>
      </c>
      <c r="Q1032" s="7" t="s">
        <v>93</v>
      </c>
      <c r="R1032" t="str">
        <f>IF('Hospitalisation Details'!I1032="?","Unknown",'Hospitalisation Details'!I1032)</f>
        <v>R1012</v>
      </c>
    </row>
    <row r="1033" spans="16:18" ht="14.25" customHeight="1" x14ac:dyDescent="0.3">
      <c r="P1033" s="7">
        <v>1971</v>
      </c>
      <c r="Q1033" s="7" t="s">
        <v>93</v>
      </c>
      <c r="R1033" t="str">
        <f>IF('Hospitalisation Details'!I1033="?","Unknown",'Hospitalisation Details'!I1033)</f>
        <v>R1013</v>
      </c>
    </row>
    <row r="1034" spans="16:18" ht="14.25" customHeight="1" x14ac:dyDescent="0.3">
      <c r="P1034" s="7">
        <v>1971</v>
      </c>
      <c r="Q1034" s="7" t="s">
        <v>93</v>
      </c>
      <c r="R1034" t="str">
        <f>IF('Hospitalisation Details'!I1034="?","Unknown",'Hospitalisation Details'!I1034)</f>
        <v>R1013</v>
      </c>
    </row>
    <row r="1035" spans="16:18" ht="14.25" customHeight="1" x14ac:dyDescent="0.3">
      <c r="P1035" s="7">
        <v>1979</v>
      </c>
      <c r="Q1035" s="7" t="s">
        <v>83</v>
      </c>
      <c r="R1035" t="str">
        <f>IF('Hospitalisation Details'!I1035="?","Unknown",'Hospitalisation Details'!I1035)</f>
        <v>R1012</v>
      </c>
    </row>
    <row r="1036" spans="16:18" ht="14.25" customHeight="1" x14ac:dyDescent="0.3">
      <c r="P1036" s="7">
        <v>1977</v>
      </c>
      <c r="Q1036" s="7" t="s">
        <v>93</v>
      </c>
      <c r="R1036" t="str">
        <f>IF('Hospitalisation Details'!I1036="?","Unknown",'Hospitalisation Details'!I1036)</f>
        <v>R1012</v>
      </c>
    </row>
    <row r="1037" spans="16:18" ht="14.25" customHeight="1" x14ac:dyDescent="0.3">
      <c r="P1037" s="7">
        <v>1975</v>
      </c>
      <c r="Q1037" s="7" t="s">
        <v>93</v>
      </c>
      <c r="R1037" t="str">
        <f>IF('Hospitalisation Details'!I1037="?","Unknown",'Hospitalisation Details'!I1037)</f>
        <v>R1012</v>
      </c>
    </row>
    <row r="1038" spans="16:18" ht="14.25" customHeight="1" x14ac:dyDescent="0.3">
      <c r="P1038" s="7">
        <v>1963</v>
      </c>
      <c r="Q1038" s="7" t="s">
        <v>93</v>
      </c>
      <c r="R1038" t="str">
        <f>IF('Hospitalisation Details'!I1038="?","Unknown",'Hospitalisation Details'!I1038)</f>
        <v>R1013</v>
      </c>
    </row>
    <row r="1039" spans="16:18" ht="14.25" customHeight="1" x14ac:dyDescent="0.3">
      <c r="P1039" s="7">
        <v>1972</v>
      </c>
      <c r="Q1039" s="7" t="s">
        <v>93</v>
      </c>
      <c r="R1039" t="str">
        <f>IF('Hospitalisation Details'!I1039="?","Unknown",'Hospitalisation Details'!I1039)</f>
        <v>R1013</v>
      </c>
    </row>
    <row r="1040" spans="16:18" ht="14.25" customHeight="1" x14ac:dyDescent="0.3">
      <c r="P1040" s="7">
        <v>1972</v>
      </c>
      <c r="Q1040" s="7" t="s">
        <v>93</v>
      </c>
      <c r="R1040" t="str">
        <f>IF('Hospitalisation Details'!I1040="?","Unknown",'Hospitalisation Details'!I1040)</f>
        <v>R1011</v>
      </c>
    </row>
    <row r="1041" spans="16:18" ht="14.25" customHeight="1" x14ac:dyDescent="0.3">
      <c r="P1041" s="7">
        <v>1966</v>
      </c>
      <c r="Q1041" s="7" t="s">
        <v>83</v>
      </c>
      <c r="R1041" t="str">
        <f>IF('Hospitalisation Details'!I1041="?","Unknown",'Hospitalisation Details'!I1041)</f>
        <v>R1013</v>
      </c>
    </row>
    <row r="1042" spans="16:18" ht="14.25" customHeight="1" x14ac:dyDescent="0.3">
      <c r="P1042" s="7">
        <v>1984</v>
      </c>
      <c r="Q1042" s="7" t="s">
        <v>83</v>
      </c>
      <c r="R1042" t="str">
        <f>IF('Hospitalisation Details'!I1042="?","Unknown",'Hospitalisation Details'!I1042)</f>
        <v>R1025</v>
      </c>
    </row>
    <row r="1043" spans="16:18" ht="14.25" customHeight="1" x14ac:dyDescent="0.3">
      <c r="P1043" s="7">
        <v>1972</v>
      </c>
      <c r="Q1043" s="7" t="s">
        <v>168</v>
      </c>
      <c r="R1043" t="str">
        <f>IF('Hospitalisation Details'!I1043="?","Unknown",'Hospitalisation Details'!I1043)</f>
        <v>R1011</v>
      </c>
    </row>
    <row r="1044" spans="16:18" ht="14.25" customHeight="1" x14ac:dyDescent="0.3">
      <c r="P1044" s="7">
        <v>1992</v>
      </c>
      <c r="Q1044" s="7" t="s">
        <v>93</v>
      </c>
      <c r="R1044" t="str">
        <f>IF('Hospitalisation Details'!I1044="?","Unknown",'Hospitalisation Details'!I1044)</f>
        <v>R1012</v>
      </c>
    </row>
    <row r="1045" spans="16:18" ht="14.25" customHeight="1" x14ac:dyDescent="0.3">
      <c r="P1045" s="7">
        <v>1993</v>
      </c>
      <c r="Q1045" s="7" t="s">
        <v>72</v>
      </c>
      <c r="R1045" t="str">
        <f>IF('Hospitalisation Details'!I1045="?","Unknown",'Hospitalisation Details'!I1045)</f>
        <v>R1012</v>
      </c>
    </row>
    <row r="1046" spans="16:18" ht="14.25" customHeight="1" x14ac:dyDescent="0.3">
      <c r="P1046" s="7">
        <v>1977</v>
      </c>
      <c r="Q1046" s="7" t="s">
        <v>168</v>
      </c>
      <c r="R1046" t="str">
        <f>IF('Hospitalisation Details'!I1046="?","Unknown",'Hospitalisation Details'!I1046)</f>
        <v>R1013</v>
      </c>
    </row>
    <row r="1047" spans="16:18" ht="14.25" customHeight="1" x14ac:dyDescent="0.3">
      <c r="P1047" s="7">
        <v>1977</v>
      </c>
      <c r="Q1047" s="7" t="s">
        <v>83</v>
      </c>
      <c r="R1047" t="str">
        <f>IF('Hospitalisation Details'!I1047="?","Unknown",'Hospitalisation Details'!I1047)</f>
        <v>R1013</v>
      </c>
    </row>
    <row r="1048" spans="16:18" ht="14.25" customHeight="1" x14ac:dyDescent="0.3">
      <c r="P1048" s="7">
        <v>1977</v>
      </c>
      <c r="Q1048" s="7" t="s">
        <v>168</v>
      </c>
      <c r="R1048" t="str">
        <f>IF('Hospitalisation Details'!I1048="?","Unknown",'Hospitalisation Details'!I1048)</f>
        <v>R1011</v>
      </c>
    </row>
    <row r="1049" spans="16:18" ht="14.25" customHeight="1" x14ac:dyDescent="0.3">
      <c r="P1049" s="7">
        <v>1979</v>
      </c>
      <c r="Q1049" s="7" t="s">
        <v>195</v>
      </c>
      <c r="R1049" t="str">
        <f>IF('Hospitalisation Details'!I1049="?","Unknown",'Hospitalisation Details'!I1049)</f>
        <v>R1011</v>
      </c>
    </row>
    <row r="1050" spans="16:18" ht="14.25" customHeight="1" x14ac:dyDescent="0.3">
      <c r="P1050" s="7">
        <v>1977</v>
      </c>
      <c r="Q1050" s="7" t="s">
        <v>59</v>
      </c>
      <c r="R1050" t="str">
        <f>IF('Hospitalisation Details'!I1050="?","Unknown",'Hospitalisation Details'!I1050)</f>
        <v>R1013</v>
      </c>
    </row>
    <row r="1051" spans="16:18" ht="14.25" customHeight="1" x14ac:dyDescent="0.3">
      <c r="P1051" s="7">
        <v>1983</v>
      </c>
      <c r="Q1051" s="7" t="s">
        <v>59</v>
      </c>
      <c r="R1051" t="str">
        <f>IF('Hospitalisation Details'!I1051="?","Unknown",'Hospitalisation Details'!I1051)</f>
        <v>R1024</v>
      </c>
    </row>
    <row r="1052" spans="16:18" ht="14.25" customHeight="1" x14ac:dyDescent="0.3">
      <c r="P1052" s="7">
        <v>1981</v>
      </c>
      <c r="Q1052" s="7" t="s">
        <v>168</v>
      </c>
      <c r="R1052" t="str">
        <f>IF('Hospitalisation Details'!I1052="?","Unknown",'Hospitalisation Details'!I1052)</f>
        <v>R1024</v>
      </c>
    </row>
    <row r="1053" spans="16:18" ht="14.25" customHeight="1" x14ac:dyDescent="0.3">
      <c r="P1053" s="7">
        <v>1975</v>
      </c>
      <c r="Q1053" s="7" t="s">
        <v>72</v>
      </c>
      <c r="R1053" t="str">
        <f>IF('Hospitalisation Details'!I1053="?","Unknown",'Hospitalisation Details'!I1053)</f>
        <v>R1011</v>
      </c>
    </row>
    <row r="1054" spans="16:18" ht="14.25" customHeight="1" x14ac:dyDescent="0.3">
      <c r="P1054" s="7">
        <v>1983</v>
      </c>
      <c r="Q1054" s="7" t="s">
        <v>168</v>
      </c>
      <c r="R1054" t="str">
        <f>IF('Hospitalisation Details'!I1054="?","Unknown",'Hospitalisation Details'!I1054)</f>
        <v>R1013</v>
      </c>
    </row>
    <row r="1055" spans="16:18" ht="14.25" customHeight="1" x14ac:dyDescent="0.3">
      <c r="P1055" s="7">
        <v>1975</v>
      </c>
      <c r="Q1055" s="7" t="s">
        <v>195</v>
      </c>
      <c r="R1055" t="str">
        <f>IF('Hospitalisation Details'!I1055="?","Unknown",'Hospitalisation Details'!I1055)</f>
        <v>R1011</v>
      </c>
    </row>
    <row r="1056" spans="16:18" ht="14.25" customHeight="1" x14ac:dyDescent="0.3">
      <c r="P1056" s="7">
        <v>1975</v>
      </c>
      <c r="Q1056" s="7" t="s">
        <v>195</v>
      </c>
      <c r="R1056" t="str">
        <f>IF('Hospitalisation Details'!I1056="?","Unknown",'Hospitalisation Details'!I1056)</f>
        <v>R1011</v>
      </c>
    </row>
    <row r="1057" spans="16:18" ht="14.25" customHeight="1" x14ac:dyDescent="0.3">
      <c r="P1057" s="7">
        <v>1988</v>
      </c>
      <c r="Q1057" s="7" t="s">
        <v>93</v>
      </c>
      <c r="R1057" t="str">
        <f>IF('Hospitalisation Details'!I1057="?","Unknown",'Hospitalisation Details'!I1057)</f>
        <v>R1012</v>
      </c>
    </row>
    <row r="1058" spans="16:18" ht="14.25" customHeight="1" x14ac:dyDescent="0.3">
      <c r="P1058" s="7">
        <v>1975</v>
      </c>
      <c r="Q1058" s="7" t="s">
        <v>93</v>
      </c>
      <c r="R1058" t="str">
        <f>IF('Hospitalisation Details'!I1058="?","Unknown",'Hospitalisation Details'!I1058)</f>
        <v>R1013</v>
      </c>
    </row>
    <row r="1059" spans="16:18" ht="14.25" customHeight="1" x14ac:dyDescent="0.3">
      <c r="P1059" s="7">
        <v>1982</v>
      </c>
      <c r="Q1059" s="7" t="s">
        <v>168</v>
      </c>
      <c r="R1059" t="str">
        <f>IF('Hospitalisation Details'!I1059="?","Unknown",'Hospitalisation Details'!I1059)</f>
        <v>R1021</v>
      </c>
    </row>
    <row r="1060" spans="16:18" ht="14.25" customHeight="1" x14ac:dyDescent="0.3">
      <c r="P1060" s="7">
        <v>1987</v>
      </c>
      <c r="Q1060" s="7" t="s">
        <v>72</v>
      </c>
      <c r="R1060" t="str">
        <f>IF('Hospitalisation Details'!I1060="?","Unknown",'Hospitalisation Details'!I1060)</f>
        <v>R1021</v>
      </c>
    </row>
    <row r="1061" spans="16:18" ht="14.25" customHeight="1" x14ac:dyDescent="0.3">
      <c r="P1061" s="7">
        <v>1983</v>
      </c>
      <c r="Q1061" s="7" t="s">
        <v>168</v>
      </c>
      <c r="R1061" t="str">
        <f>IF('Hospitalisation Details'!I1061="?","Unknown",'Hospitalisation Details'!I1061)</f>
        <v>R1013</v>
      </c>
    </row>
    <row r="1062" spans="16:18" ht="14.25" customHeight="1" x14ac:dyDescent="0.3">
      <c r="P1062" s="7">
        <v>1983</v>
      </c>
      <c r="Q1062" s="7" t="s">
        <v>59</v>
      </c>
      <c r="R1062" t="str">
        <f>IF('Hospitalisation Details'!I1062="?","Unknown",'Hospitalisation Details'!I1062)</f>
        <v>R1013</v>
      </c>
    </row>
    <row r="1063" spans="16:18" ht="14.25" customHeight="1" x14ac:dyDescent="0.3">
      <c r="P1063" s="7">
        <v>1973</v>
      </c>
      <c r="Q1063" s="7" t="s">
        <v>59</v>
      </c>
      <c r="R1063" t="str">
        <f>IF('Hospitalisation Details'!I1063="?","Unknown",'Hospitalisation Details'!I1063)</f>
        <v>R1013</v>
      </c>
    </row>
    <row r="1064" spans="16:18" ht="14.25" customHeight="1" x14ac:dyDescent="0.3">
      <c r="P1064" s="7">
        <v>1977</v>
      </c>
      <c r="Q1064" s="7" t="s">
        <v>93</v>
      </c>
      <c r="R1064" t="str">
        <f>IF('Hospitalisation Details'!I1064="?","Unknown",'Hospitalisation Details'!I1064)</f>
        <v>R1019</v>
      </c>
    </row>
    <row r="1065" spans="16:18" ht="14.25" customHeight="1" x14ac:dyDescent="0.3">
      <c r="P1065" s="7">
        <v>1977</v>
      </c>
      <c r="Q1065" s="7" t="s">
        <v>72</v>
      </c>
      <c r="R1065" t="str">
        <f>IF('Hospitalisation Details'!I1065="?","Unknown",'Hospitalisation Details'!I1065)</f>
        <v>R1016</v>
      </c>
    </row>
    <row r="1066" spans="16:18" ht="14.25" customHeight="1" x14ac:dyDescent="0.3">
      <c r="P1066" s="7">
        <v>1977</v>
      </c>
      <c r="Q1066" s="7" t="s">
        <v>203</v>
      </c>
      <c r="R1066" t="str">
        <f>IF('Hospitalisation Details'!I1066="?","Unknown",'Hospitalisation Details'!I1066)</f>
        <v>R1013</v>
      </c>
    </row>
    <row r="1067" spans="16:18" ht="14.25" customHeight="1" x14ac:dyDescent="0.3">
      <c r="P1067" s="7">
        <v>1979</v>
      </c>
      <c r="Q1067" s="7" t="s">
        <v>59</v>
      </c>
      <c r="R1067" t="str">
        <f>IF('Hospitalisation Details'!I1067="?","Unknown",'Hospitalisation Details'!I1067)</f>
        <v>R1014</v>
      </c>
    </row>
    <row r="1068" spans="16:18" ht="14.25" customHeight="1" x14ac:dyDescent="0.3">
      <c r="P1068" s="7">
        <v>1977</v>
      </c>
      <c r="Q1068" s="7" t="s">
        <v>93</v>
      </c>
      <c r="R1068" t="str">
        <f>IF('Hospitalisation Details'!I1068="?","Unknown",'Hospitalisation Details'!I1068)</f>
        <v>R1011</v>
      </c>
    </row>
    <row r="1069" spans="16:18" ht="14.25" customHeight="1" x14ac:dyDescent="0.3">
      <c r="P1069" s="7">
        <v>1975</v>
      </c>
      <c r="Q1069" s="7" t="s">
        <v>195</v>
      </c>
      <c r="R1069" t="str">
        <f>IF('Hospitalisation Details'!I1069="?","Unknown",'Hospitalisation Details'!I1069)</f>
        <v>R1017</v>
      </c>
    </row>
    <row r="1070" spans="16:18" ht="14.25" customHeight="1" x14ac:dyDescent="0.3">
      <c r="P1070" s="7">
        <v>1965</v>
      </c>
      <c r="Q1070" s="7" t="s">
        <v>203</v>
      </c>
      <c r="R1070" t="str">
        <f>IF('Hospitalisation Details'!I1070="?","Unknown",'Hospitalisation Details'!I1070)</f>
        <v>R1012</v>
      </c>
    </row>
    <row r="1071" spans="16:18" ht="14.25" customHeight="1" x14ac:dyDescent="0.3">
      <c r="P1071" s="7">
        <v>1969</v>
      </c>
      <c r="Q1071" s="7" t="s">
        <v>195</v>
      </c>
      <c r="R1071" t="str">
        <f>IF('Hospitalisation Details'!I1071="?","Unknown",'Hospitalisation Details'!I1071)</f>
        <v>R1013</v>
      </c>
    </row>
    <row r="1072" spans="16:18" ht="14.25" customHeight="1" x14ac:dyDescent="0.3">
      <c r="P1072" s="7">
        <v>1974</v>
      </c>
      <c r="Q1072" s="7" t="s">
        <v>195</v>
      </c>
      <c r="R1072" t="str">
        <f>IF('Hospitalisation Details'!I1072="?","Unknown",'Hospitalisation Details'!I1072)</f>
        <v>R1012</v>
      </c>
    </row>
    <row r="1073" spans="16:18" ht="14.25" customHeight="1" x14ac:dyDescent="0.3">
      <c r="P1073" s="7">
        <v>1973</v>
      </c>
      <c r="Q1073" s="7" t="s">
        <v>203</v>
      </c>
      <c r="R1073" t="str">
        <f>IF('Hospitalisation Details'!I1073="?","Unknown",'Hospitalisation Details'!I1073)</f>
        <v>R1017</v>
      </c>
    </row>
    <row r="1074" spans="16:18" ht="14.25" customHeight="1" x14ac:dyDescent="0.3">
      <c r="P1074" s="7">
        <v>1980</v>
      </c>
      <c r="Q1074" s="7" t="s">
        <v>203</v>
      </c>
      <c r="R1074" t="str">
        <f>IF('Hospitalisation Details'!I1074="?","Unknown",'Hospitalisation Details'!I1074)</f>
        <v>R1021</v>
      </c>
    </row>
    <row r="1075" spans="16:18" ht="14.25" customHeight="1" x14ac:dyDescent="0.3">
      <c r="P1075" s="7">
        <v>1973</v>
      </c>
      <c r="Q1075" s="7" t="s">
        <v>83</v>
      </c>
      <c r="R1075" t="str">
        <f>IF('Hospitalisation Details'!I1075="?","Unknown",'Hospitalisation Details'!I1075)</f>
        <v>R1011</v>
      </c>
    </row>
    <row r="1076" spans="16:18" ht="14.25" customHeight="1" x14ac:dyDescent="0.3">
      <c r="P1076" s="7">
        <v>1976</v>
      </c>
      <c r="Q1076" s="7" t="s">
        <v>83</v>
      </c>
      <c r="R1076" t="str">
        <f>IF('Hospitalisation Details'!I1076="?","Unknown",'Hospitalisation Details'!I1076)</f>
        <v>R1012</v>
      </c>
    </row>
    <row r="1077" spans="16:18" ht="14.25" customHeight="1" x14ac:dyDescent="0.3">
      <c r="P1077" s="7">
        <v>1999</v>
      </c>
      <c r="Q1077" s="7" t="s">
        <v>195</v>
      </c>
      <c r="R1077" t="str">
        <f>IF('Hospitalisation Details'!I1077="?","Unknown",'Hospitalisation Details'!I1077)</f>
        <v>R1011</v>
      </c>
    </row>
    <row r="1078" spans="16:18" ht="14.25" customHeight="1" x14ac:dyDescent="0.3">
      <c r="P1078" s="7">
        <v>1969</v>
      </c>
      <c r="Q1078" s="7" t="s">
        <v>93</v>
      </c>
      <c r="R1078" t="str">
        <f>IF('Hospitalisation Details'!I1078="?","Unknown",'Hospitalisation Details'!I1078)</f>
        <v>R1013</v>
      </c>
    </row>
    <row r="1079" spans="16:18" ht="14.25" customHeight="1" x14ac:dyDescent="0.3">
      <c r="P1079" s="7">
        <v>1974</v>
      </c>
      <c r="Q1079" s="7" t="s">
        <v>93</v>
      </c>
      <c r="R1079" t="str">
        <f>IF('Hospitalisation Details'!I1079="?","Unknown",'Hospitalisation Details'!I1079)</f>
        <v>R1012</v>
      </c>
    </row>
    <row r="1080" spans="16:18" ht="14.25" customHeight="1" x14ac:dyDescent="0.3">
      <c r="P1080" s="7">
        <v>1971</v>
      </c>
      <c r="Q1080" s="7" t="s">
        <v>195</v>
      </c>
      <c r="R1080" t="str">
        <f>IF('Hospitalisation Details'!I1080="?","Unknown",'Hospitalisation Details'!I1080)</f>
        <v>R1011</v>
      </c>
    </row>
    <row r="1081" spans="16:18" ht="14.25" customHeight="1" x14ac:dyDescent="0.3">
      <c r="P1081" s="7">
        <v>1971</v>
      </c>
      <c r="Q1081" s="7" t="s">
        <v>83</v>
      </c>
      <c r="R1081" t="str">
        <f>IF('Hospitalisation Details'!I1081="?","Unknown",'Hospitalisation Details'!I1081)</f>
        <v>R1011</v>
      </c>
    </row>
    <row r="1082" spans="16:18" ht="14.25" customHeight="1" x14ac:dyDescent="0.3">
      <c r="P1082" s="7">
        <v>1965</v>
      </c>
      <c r="Q1082" s="7" t="s">
        <v>195</v>
      </c>
      <c r="R1082" t="str">
        <f>IF('Hospitalisation Details'!I1082="?","Unknown",'Hospitalisation Details'!I1082)</f>
        <v>R1013</v>
      </c>
    </row>
    <row r="1083" spans="16:18" ht="14.25" customHeight="1" x14ac:dyDescent="0.3">
      <c r="P1083" s="7">
        <v>2001</v>
      </c>
      <c r="Q1083" s="7" t="s">
        <v>72</v>
      </c>
      <c r="R1083" t="str">
        <f>IF('Hospitalisation Details'!I1083="?","Unknown",'Hospitalisation Details'!I1083)</f>
        <v>R1023</v>
      </c>
    </row>
    <row r="1084" spans="16:18" ht="14.25" customHeight="1" x14ac:dyDescent="0.3">
      <c r="P1084" s="7">
        <v>1976</v>
      </c>
      <c r="Q1084" s="7" t="s">
        <v>83</v>
      </c>
      <c r="R1084" t="str">
        <f>IF('Hospitalisation Details'!I1084="?","Unknown",'Hospitalisation Details'!I1084)</f>
        <v>R1011</v>
      </c>
    </row>
    <row r="1085" spans="16:18" ht="14.25" customHeight="1" x14ac:dyDescent="0.3">
      <c r="P1085" s="7">
        <v>1976</v>
      </c>
      <c r="Q1085" s="7" t="s">
        <v>203</v>
      </c>
      <c r="R1085" t="str">
        <f>IF('Hospitalisation Details'!I1085="?","Unknown",'Hospitalisation Details'!I1085)</f>
        <v>R1024</v>
      </c>
    </row>
    <row r="1086" spans="16:18" ht="14.25" customHeight="1" x14ac:dyDescent="0.3">
      <c r="P1086" s="7">
        <v>1988</v>
      </c>
      <c r="Q1086" s="7" t="s">
        <v>195</v>
      </c>
      <c r="R1086" t="str">
        <f>IF('Hospitalisation Details'!I1086="?","Unknown",'Hospitalisation Details'!I1086)</f>
        <v>R1025</v>
      </c>
    </row>
    <row r="1087" spans="16:18" ht="14.25" customHeight="1" x14ac:dyDescent="0.3">
      <c r="P1087" s="7">
        <v>1976</v>
      </c>
      <c r="Q1087" s="7" t="s">
        <v>59</v>
      </c>
      <c r="R1087" t="str">
        <f>IF('Hospitalisation Details'!I1087="?","Unknown",'Hospitalisation Details'!I1087)</f>
        <v>R1011</v>
      </c>
    </row>
    <row r="1088" spans="16:18" ht="14.25" customHeight="1" x14ac:dyDescent="0.3">
      <c r="P1088" s="7">
        <v>1972</v>
      </c>
      <c r="Q1088" s="7" t="s">
        <v>72</v>
      </c>
      <c r="R1088" t="str">
        <f>IF('Hospitalisation Details'!I1088="?","Unknown",'Hospitalisation Details'!I1088)</f>
        <v>R1012</v>
      </c>
    </row>
    <row r="1089" spans="16:18" ht="14.25" customHeight="1" x14ac:dyDescent="0.3">
      <c r="P1089" s="7">
        <v>1972</v>
      </c>
      <c r="Q1089" s="7" t="s">
        <v>72</v>
      </c>
      <c r="R1089" t="str">
        <f>IF('Hospitalisation Details'!I1089="?","Unknown",'Hospitalisation Details'!I1089)</f>
        <v>R1012</v>
      </c>
    </row>
    <row r="1090" spans="16:18" ht="14.25" customHeight="1" x14ac:dyDescent="0.3">
      <c r="P1090" s="7">
        <v>1974</v>
      </c>
      <c r="Q1090" s="7" t="s">
        <v>83</v>
      </c>
      <c r="R1090" t="str">
        <f>IF('Hospitalisation Details'!I1090="?","Unknown",'Hospitalisation Details'!I1090)</f>
        <v>R1013</v>
      </c>
    </row>
    <row r="1091" spans="16:18" ht="14.25" customHeight="1" x14ac:dyDescent="0.3">
      <c r="P1091" s="7">
        <v>1973</v>
      </c>
      <c r="Q1091" s="7" t="s">
        <v>93</v>
      </c>
      <c r="R1091" t="str">
        <f>IF('Hospitalisation Details'!I1091="?","Unknown",'Hospitalisation Details'!I1091)</f>
        <v>R1012</v>
      </c>
    </row>
    <row r="1092" spans="16:18" ht="14.25" customHeight="1" x14ac:dyDescent="0.3">
      <c r="P1092" s="7">
        <v>1978</v>
      </c>
      <c r="Q1092" s="7" t="s">
        <v>168</v>
      </c>
      <c r="R1092" t="str">
        <f>IF('Hospitalisation Details'!I1092="?","Unknown",'Hospitalisation Details'!I1092)</f>
        <v>R1017</v>
      </c>
    </row>
    <row r="1093" spans="16:18" ht="14.25" customHeight="1" x14ac:dyDescent="0.3">
      <c r="P1093" s="7">
        <v>1997</v>
      </c>
      <c r="Q1093" s="7" t="s">
        <v>72</v>
      </c>
      <c r="R1093" t="str">
        <f>IF('Hospitalisation Details'!I1093="?","Unknown",'Hospitalisation Details'!I1093)</f>
        <v>R1012</v>
      </c>
    </row>
    <row r="1094" spans="16:18" ht="14.25" customHeight="1" x14ac:dyDescent="0.3">
      <c r="P1094" s="7">
        <v>1967</v>
      </c>
      <c r="Q1094" s="7" t="s">
        <v>93</v>
      </c>
      <c r="R1094" t="str">
        <f>IF('Hospitalisation Details'!I1094="?","Unknown",'Hospitalisation Details'!I1094)</f>
        <v>R1013</v>
      </c>
    </row>
    <row r="1095" spans="16:18" ht="14.25" customHeight="1" x14ac:dyDescent="0.3">
      <c r="P1095" s="7">
        <v>1975</v>
      </c>
      <c r="Q1095" s="7" t="s">
        <v>59</v>
      </c>
      <c r="R1095" t="str">
        <f>IF('Hospitalisation Details'!I1095="?","Unknown",'Hospitalisation Details'!I1095)</f>
        <v>R1012</v>
      </c>
    </row>
    <row r="1096" spans="16:18" ht="14.25" customHeight="1" x14ac:dyDescent="0.3">
      <c r="P1096" s="7">
        <v>1972</v>
      </c>
      <c r="Q1096" s="7" t="s">
        <v>83</v>
      </c>
      <c r="R1096" t="str">
        <f>IF('Hospitalisation Details'!I1096="?","Unknown",'Hospitalisation Details'!I1096)</f>
        <v>R1011</v>
      </c>
    </row>
    <row r="1097" spans="16:18" ht="14.25" customHeight="1" x14ac:dyDescent="0.3">
      <c r="P1097" s="7">
        <v>1976</v>
      </c>
      <c r="Q1097" s="7" t="s">
        <v>168</v>
      </c>
      <c r="R1097" t="str">
        <f>IF('Hospitalisation Details'!I1097="?","Unknown",'Hospitalisation Details'!I1097)</f>
        <v>R1013</v>
      </c>
    </row>
    <row r="1098" spans="16:18" ht="14.25" customHeight="1" x14ac:dyDescent="0.3">
      <c r="P1098" s="7">
        <v>1992</v>
      </c>
      <c r="Q1098" s="7" t="s">
        <v>93</v>
      </c>
      <c r="R1098" t="str">
        <f>IF('Hospitalisation Details'!I1098="?","Unknown",'Hospitalisation Details'!I1098)</f>
        <v>R1026</v>
      </c>
    </row>
    <row r="1099" spans="16:18" ht="14.25" customHeight="1" x14ac:dyDescent="0.3">
      <c r="P1099" s="7">
        <v>1974</v>
      </c>
      <c r="Q1099" s="7" t="s">
        <v>195</v>
      </c>
      <c r="R1099" t="str">
        <f>IF('Hospitalisation Details'!I1099="?","Unknown",'Hospitalisation Details'!I1099)</f>
        <v>R1016</v>
      </c>
    </row>
    <row r="1100" spans="16:18" ht="14.25" customHeight="1" x14ac:dyDescent="0.3">
      <c r="P1100" s="7">
        <v>1983</v>
      </c>
      <c r="Q1100" s="7" t="s">
        <v>59</v>
      </c>
      <c r="R1100" t="str">
        <f>IF('Hospitalisation Details'!I1100="?","Unknown",'Hospitalisation Details'!I1100)</f>
        <v>R1012</v>
      </c>
    </row>
    <row r="1101" spans="16:18" ht="14.25" customHeight="1" x14ac:dyDescent="0.3">
      <c r="P1101" s="7">
        <v>1974</v>
      </c>
      <c r="Q1101" s="7" t="s">
        <v>93</v>
      </c>
      <c r="R1101" t="str">
        <f>IF('Hospitalisation Details'!I1101="?","Unknown",'Hospitalisation Details'!I1101)</f>
        <v>R1011</v>
      </c>
    </row>
    <row r="1102" spans="16:18" ht="14.25" customHeight="1" x14ac:dyDescent="0.3">
      <c r="P1102" s="7">
        <v>1974</v>
      </c>
      <c r="Q1102" s="7" t="s">
        <v>59</v>
      </c>
      <c r="R1102" t="str">
        <f>IF('Hospitalisation Details'!I1102="?","Unknown",'Hospitalisation Details'!I1102)</f>
        <v>R1013</v>
      </c>
    </row>
    <row r="1103" spans="16:18" ht="14.25" customHeight="1" x14ac:dyDescent="0.3">
      <c r="P1103" s="7">
        <v>1973</v>
      </c>
      <c r="Q1103" s="7" t="s">
        <v>203</v>
      </c>
      <c r="R1103" t="str">
        <f>IF('Hospitalisation Details'!I1103="?","Unknown",'Hospitalisation Details'!I1103)</f>
        <v>R1012</v>
      </c>
    </row>
    <row r="1104" spans="16:18" ht="14.25" customHeight="1" x14ac:dyDescent="0.3">
      <c r="P1104" s="7">
        <v>1979</v>
      </c>
      <c r="Q1104" s="7" t="s">
        <v>168</v>
      </c>
      <c r="R1104" t="str">
        <f>IF('Hospitalisation Details'!I1104="?","Unknown",'Hospitalisation Details'!I1104)</f>
        <v>R1025</v>
      </c>
    </row>
    <row r="1105" spans="16:18" ht="14.25" customHeight="1" x14ac:dyDescent="0.3">
      <c r="P1105" s="7">
        <v>1993</v>
      </c>
      <c r="Q1105" s="7" t="s">
        <v>168</v>
      </c>
      <c r="R1105" t="str">
        <f>IF('Hospitalisation Details'!I1105="?","Unknown",'Hospitalisation Details'!I1105)</f>
        <v>R1026</v>
      </c>
    </row>
    <row r="1106" spans="16:18" ht="14.25" customHeight="1" x14ac:dyDescent="0.3">
      <c r="P1106" s="7">
        <v>1972</v>
      </c>
      <c r="Q1106" s="7" t="s">
        <v>168</v>
      </c>
      <c r="R1106" t="str">
        <f>IF('Hospitalisation Details'!I1106="?","Unknown",'Hospitalisation Details'!I1106)</f>
        <v>R1013</v>
      </c>
    </row>
    <row r="1107" spans="16:18" ht="14.25" customHeight="1" x14ac:dyDescent="0.3">
      <c r="P1107" s="7">
        <v>1972</v>
      </c>
      <c r="Q1107" s="7" t="s">
        <v>168</v>
      </c>
      <c r="R1107" t="str">
        <f>IF('Hospitalisation Details'!I1107="?","Unknown",'Hospitalisation Details'!I1107)</f>
        <v>R1013</v>
      </c>
    </row>
    <row r="1108" spans="16:18" ht="14.25" customHeight="1" x14ac:dyDescent="0.3">
      <c r="P1108" s="7">
        <v>1977</v>
      </c>
      <c r="Q1108" s="7" t="s">
        <v>72</v>
      </c>
      <c r="R1108" t="str">
        <f>IF('Hospitalisation Details'!I1108="?","Unknown",'Hospitalisation Details'!I1108)</f>
        <v>R1024</v>
      </c>
    </row>
    <row r="1109" spans="16:18" ht="14.25" customHeight="1" x14ac:dyDescent="0.3">
      <c r="P1109" s="7">
        <v>1965</v>
      </c>
      <c r="Q1109" s="7" t="s">
        <v>72</v>
      </c>
      <c r="R1109" t="str">
        <f>IF('Hospitalisation Details'!I1109="?","Unknown",'Hospitalisation Details'!I1109)</f>
        <v>R1011</v>
      </c>
    </row>
    <row r="1110" spans="16:18" ht="14.25" customHeight="1" x14ac:dyDescent="0.3">
      <c r="P1110" s="7">
        <v>1977</v>
      </c>
      <c r="Q1110" s="7" t="s">
        <v>168</v>
      </c>
      <c r="R1110" t="str">
        <f>IF('Hospitalisation Details'!I1110="?","Unknown",'Hospitalisation Details'!I1110)</f>
        <v>R1011</v>
      </c>
    </row>
    <row r="1111" spans="16:18" ht="14.25" customHeight="1" x14ac:dyDescent="0.3">
      <c r="P1111" s="7">
        <v>1970</v>
      </c>
      <c r="Q1111" s="7" t="s">
        <v>195</v>
      </c>
      <c r="R1111" t="str">
        <f>IF('Hospitalisation Details'!I1111="?","Unknown",'Hospitalisation Details'!I1111)</f>
        <v>R1013</v>
      </c>
    </row>
    <row r="1112" spans="16:18" ht="14.25" customHeight="1" x14ac:dyDescent="0.3">
      <c r="P1112" s="7">
        <v>1970</v>
      </c>
      <c r="Q1112" s="7" t="s">
        <v>203</v>
      </c>
      <c r="R1112" t="str">
        <f>IF('Hospitalisation Details'!I1112="?","Unknown",'Hospitalisation Details'!I1112)</f>
        <v>R1011</v>
      </c>
    </row>
    <row r="1113" spans="16:18" ht="14.25" customHeight="1" x14ac:dyDescent="0.3">
      <c r="P1113" s="7">
        <v>1982</v>
      </c>
      <c r="Q1113" s="7" t="s">
        <v>168</v>
      </c>
      <c r="R1113" t="str">
        <f>IF('Hospitalisation Details'!I1113="?","Unknown",'Hospitalisation Details'!I1113)</f>
        <v>R1012</v>
      </c>
    </row>
    <row r="1114" spans="16:18" ht="14.25" customHeight="1" x14ac:dyDescent="0.3">
      <c r="P1114" s="7">
        <v>1990</v>
      </c>
      <c r="Q1114" s="7" t="s">
        <v>195</v>
      </c>
      <c r="R1114" t="str">
        <f>IF('Hospitalisation Details'!I1114="?","Unknown",'Hospitalisation Details'!I1114)</f>
        <v>R1021</v>
      </c>
    </row>
    <row r="1115" spans="16:18" ht="14.25" customHeight="1" x14ac:dyDescent="0.3">
      <c r="P1115" s="7">
        <v>1970</v>
      </c>
      <c r="Q1115" s="7" t="s">
        <v>203</v>
      </c>
      <c r="R1115" t="str">
        <f>IF('Hospitalisation Details'!I1115="?","Unknown",'Hospitalisation Details'!I1115)</f>
        <v>R1012</v>
      </c>
    </row>
    <row r="1116" spans="16:18" ht="14.25" customHeight="1" x14ac:dyDescent="0.3">
      <c r="P1116" s="7">
        <v>1971</v>
      </c>
      <c r="Q1116" s="7" t="s">
        <v>168</v>
      </c>
      <c r="R1116" t="str">
        <f>IF('Hospitalisation Details'!I1116="?","Unknown",'Hospitalisation Details'!I1116)</f>
        <v>R1012</v>
      </c>
    </row>
    <row r="1117" spans="16:18" ht="14.25" customHeight="1" x14ac:dyDescent="0.3">
      <c r="P1117" s="7">
        <v>1973</v>
      </c>
      <c r="Q1117" s="7" t="s">
        <v>168</v>
      </c>
      <c r="R1117" t="str">
        <f>IF('Hospitalisation Details'!I1117="?","Unknown",'Hospitalisation Details'!I1117)</f>
        <v>R1011</v>
      </c>
    </row>
    <row r="1118" spans="16:18" ht="14.25" customHeight="1" x14ac:dyDescent="0.3">
      <c r="P1118" s="7">
        <v>1976</v>
      </c>
      <c r="Q1118" s="7" t="s">
        <v>93</v>
      </c>
      <c r="R1118" t="str">
        <f>IF('Hospitalisation Details'!I1118="?","Unknown",'Hospitalisation Details'!I1118)</f>
        <v>R1012</v>
      </c>
    </row>
    <row r="1119" spans="16:18" ht="14.25" customHeight="1" x14ac:dyDescent="0.3">
      <c r="P1119" s="7">
        <v>1986</v>
      </c>
      <c r="Q1119" s="7" t="s">
        <v>168</v>
      </c>
      <c r="R1119" t="str">
        <f>IF('Hospitalisation Details'!I1119="?","Unknown",'Hospitalisation Details'!I1119)</f>
        <v>R1021</v>
      </c>
    </row>
    <row r="1120" spans="16:18" ht="14.25" customHeight="1" x14ac:dyDescent="0.3">
      <c r="P1120" s="7">
        <v>1981</v>
      </c>
      <c r="Q1120" s="7" t="s">
        <v>168</v>
      </c>
      <c r="R1120" t="str">
        <f>IF('Hospitalisation Details'!I1120="?","Unknown",'Hospitalisation Details'!I1120)</f>
        <v>R1019</v>
      </c>
    </row>
    <row r="1121" spans="16:18" ht="14.25" customHeight="1" x14ac:dyDescent="0.3">
      <c r="P1121" s="7">
        <v>1975</v>
      </c>
      <c r="Q1121" s="7" t="s">
        <v>168</v>
      </c>
      <c r="R1121" t="str">
        <f>IF('Hospitalisation Details'!I1121="?","Unknown",'Hospitalisation Details'!I1121)</f>
        <v>R1015</v>
      </c>
    </row>
    <row r="1122" spans="16:18" ht="14.25" customHeight="1" x14ac:dyDescent="0.3">
      <c r="P1122" s="7">
        <v>1980</v>
      </c>
      <c r="Q1122" s="7" t="s">
        <v>203</v>
      </c>
      <c r="R1122" t="str">
        <f>IF('Hospitalisation Details'!I1122="?","Unknown",'Hospitalisation Details'!I1122)</f>
        <v>R1021</v>
      </c>
    </row>
    <row r="1123" spans="16:18" ht="14.25" customHeight="1" x14ac:dyDescent="0.3">
      <c r="P1123" s="7">
        <v>1974</v>
      </c>
      <c r="Q1123" s="7" t="s">
        <v>195</v>
      </c>
      <c r="R1123" t="str">
        <f>IF('Hospitalisation Details'!I1123="?","Unknown",'Hospitalisation Details'!I1123)</f>
        <v>R1012</v>
      </c>
    </row>
    <row r="1124" spans="16:18" ht="14.25" customHeight="1" x14ac:dyDescent="0.3">
      <c r="P1124" s="7">
        <v>1971</v>
      </c>
      <c r="Q1124" s="7" t="s">
        <v>195</v>
      </c>
      <c r="R1124" t="str">
        <f>IF('Hospitalisation Details'!I1124="?","Unknown",'Hospitalisation Details'!I1124)</f>
        <v>R1011</v>
      </c>
    </row>
    <row r="1125" spans="16:18" ht="14.25" customHeight="1" x14ac:dyDescent="0.3">
      <c r="P1125" s="7">
        <v>1973</v>
      </c>
      <c r="Q1125" s="7" t="s">
        <v>203</v>
      </c>
      <c r="R1125" t="str">
        <f>IF('Hospitalisation Details'!I1125="?","Unknown",'Hospitalisation Details'!I1125)</f>
        <v>R1016</v>
      </c>
    </row>
    <row r="1126" spans="16:18" ht="14.25" customHeight="1" x14ac:dyDescent="0.3">
      <c r="P1126" s="7">
        <v>1971</v>
      </c>
      <c r="Q1126" s="7" t="s">
        <v>59</v>
      </c>
      <c r="R1126" t="str">
        <f>IF('Hospitalisation Details'!I1126="?","Unknown",'Hospitalisation Details'!I1126)</f>
        <v>R1013</v>
      </c>
    </row>
    <row r="1127" spans="16:18" ht="14.25" customHeight="1" x14ac:dyDescent="0.3">
      <c r="P1127" s="7">
        <v>1969</v>
      </c>
      <c r="Q1127" s="7" t="s">
        <v>72</v>
      </c>
      <c r="R1127" t="str">
        <f>IF('Hospitalisation Details'!I1127="?","Unknown",'Hospitalisation Details'!I1127)</f>
        <v>R1013</v>
      </c>
    </row>
    <row r="1128" spans="16:18" ht="14.25" customHeight="1" x14ac:dyDescent="0.3">
      <c r="P1128" s="7">
        <v>1973</v>
      </c>
      <c r="Q1128" s="7" t="s">
        <v>203</v>
      </c>
      <c r="R1128" t="str">
        <f>IF('Hospitalisation Details'!I1128="?","Unknown",'Hospitalisation Details'!I1128)</f>
        <v>R1018</v>
      </c>
    </row>
    <row r="1129" spans="16:18" ht="14.25" customHeight="1" x14ac:dyDescent="0.3">
      <c r="P1129" s="7">
        <v>1973</v>
      </c>
      <c r="Q1129" s="7" t="s">
        <v>93</v>
      </c>
      <c r="R1129" t="str">
        <f>IF('Hospitalisation Details'!I1129="?","Unknown",'Hospitalisation Details'!I1129)</f>
        <v>R1016</v>
      </c>
    </row>
    <row r="1130" spans="16:18" ht="14.25" customHeight="1" x14ac:dyDescent="0.3">
      <c r="P1130" s="7">
        <v>1976</v>
      </c>
      <c r="Q1130" s="7" t="s">
        <v>72</v>
      </c>
      <c r="R1130" t="str">
        <f>IF('Hospitalisation Details'!I1130="?","Unknown",'Hospitalisation Details'!I1130)</f>
        <v>R1012</v>
      </c>
    </row>
    <row r="1131" spans="16:18" ht="14.25" customHeight="1" x14ac:dyDescent="0.3">
      <c r="P1131" s="7">
        <v>1973</v>
      </c>
      <c r="Q1131" s="7" t="s">
        <v>203</v>
      </c>
      <c r="R1131" t="str">
        <f>IF('Hospitalisation Details'!I1131="?","Unknown",'Hospitalisation Details'!I1131)</f>
        <v>R1013</v>
      </c>
    </row>
    <row r="1132" spans="16:18" ht="14.25" customHeight="1" x14ac:dyDescent="0.3">
      <c r="P1132" s="7">
        <v>1963</v>
      </c>
      <c r="Q1132" s="7" t="s">
        <v>83</v>
      </c>
      <c r="R1132" t="str">
        <f>IF('Hospitalisation Details'!I1132="?","Unknown",'Hospitalisation Details'!I1132)</f>
        <v>R1013</v>
      </c>
    </row>
    <row r="1133" spans="16:18" ht="14.25" customHeight="1" x14ac:dyDescent="0.3">
      <c r="P1133" s="7">
        <v>1977</v>
      </c>
      <c r="Q1133" s="7" t="s">
        <v>203</v>
      </c>
      <c r="R1133" t="str">
        <f>IF('Hospitalisation Details'!I1133="?","Unknown",'Hospitalisation Details'!I1133)</f>
        <v>R1024</v>
      </c>
    </row>
    <row r="1134" spans="16:18" ht="14.25" customHeight="1" x14ac:dyDescent="0.3">
      <c r="P1134" s="7">
        <v>1988</v>
      </c>
      <c r="Q1134" s="7" t="s">
        <v>59</v>
      </c>
      <c r="R1134" t="str">
        <f>IF('Hospitalisation Details'!I1134="?","Unknown",'Hospitalisation Details'!I1134)</f>
        <v>R1012</v>
      </c>
    </row>
    <row r="1135" spans="16:18" ht="14.25" customHeight="1" x14ac:dyDescent="0.3">
      <c r="P1135" s="7">
        <v>1996</v>
      </c>
      <c r="Q1135" s="7" t="s">
        <v>203</v>
      </c>
      <c r="R1135" t="str">
        <f>IF('Hospitalisation Details'!I1135="?","Unknown",'Hospitalisation Details'!I1135)</f>
        <v>R1026</v>
      </c>
    </row>
    <row r="1136" spans="16:18" ht="14.25" customHeight="1" x14ac:dyDescent="0.3">
      <c r="P1136" s="7">
        <v>1988</v>
      </c>
      <c r="Q1136" s="7" t="s">
        <v>59</v>
      </c>
      <c r="R1136" t="str">
        <f>IF('Hospitalisation Details'!I1136="?","Unknown",'Hospitalisation Details'!I1136)</f>
        <v>R1021</v>
      </c>
    </row>
    <row r="1137" spans="16:18" ht="14.25" customHeight="1" x14ac:dyDescent="0.3">
      <c r="P1137" s="7">
        <v>1971</v>
      </c>
      <c r="Q1137" s="7" t="s">
        <v>203</v>
      </c>
      <c r="R1137" t="str">
        <f>IF('Hospitalisation Details'!I1137="?","Unknown",'Hospitalisation Details'!I1137)</f>
        <v>R1016</v>
      </c>
    </row>
    <row r="1138" spans="16:18" ht="14.25" customHeight="1" x14ac:dyDescent="0.3">
      <c r="P1138" s="7">
        <v>1969</v>
      </c>
      <c r="Q1138" s="7" t="s">
        <v>72</v>
      </c>
      <c r="R1138" t="str">
        <f>IF('Hospitalisation Details'!I1138="?","Unknown",'Hospitalisation Details'!I1138)</f>
        <v>R1013</v>
      </c>
    </row>
    <row r="1139" spans="16:18" ht="14.25" customHeight="1" x14ac:dyDescent="0.3">
      <c r="P1139" s="7">
        <v>1971</v>
      </c>
      <c r="Q1139" s="7" t="s">
        <v>72</v>
      </c>
      <c r="R1139" t="str">
        <f>IF('Hospitalisation Details'!I1139="?","Unknown",'Hospitalisation Details'!I1139)</f>
        <v>R1013</v>
      </c>
    </row>
    <row r="1140" spans="16:18" ht="14.25" customHeight="1" x14ac:dyDescent="0.3">
      <c r="P1140" s="7">
        <v>1975</v>
      </c>
      <c r="Q1140" s="7" t="s">
        <v>168</v>
      </c>
      <c r="R1140" t="str">
        <f>IF('Hospitalisation Details'!I1140="?","Unknown",'Hospitalisation Details'!I1140)</f>
        <v>R1024</v>
      </c>
    </row>
    <row r="1141" spans="16:18" ht="14.25" customHeight="1" x14ac:dyDescent="0.3">
      <c r="P1141" s="7">
        <v>1971</v>
      </c>
      <c r="Q1141" s="7" t="s">
        <v>168</v>
      </c>
      <c r="R1141" t="str">
        <f>IF('Hospitalisation Details'!I1141="?","Unknown",'Hospitalisation Details'!I1141)</f>
        <v>R1013</v>
      </c>
    </row>
    <row r="1142" spans="16:18" ht="14.25" customHeight="1" x14ac:dyDescent="0.3">
      <c r="P1142" s="7">
        <v>1971</v>
      </c>
      <c r="Q1142" s="7" t="s">
        <v>203</v>
      </c>
      <c r="R1142" t="str">
        <f>IF('Hospitalisation Details'!I1142="?","Unknown",'Hospitalisation Details'!I1142)</f>
        <v>R1011</v>
      </c>
    </row>
    <row r="1143" spans="16:18" ht="14.25" customHeight="1" x14ac:dyDescent="0.3">
      <c r="P1143" s="7">
        <v>1976</v>
      </c>
      <c r="Q1143" s="7" t="s">
        <v>203</v>
      </c>
      <c r="R1143" t="str">
        <f>IF('Hospitalisation Details'!I1143="?","Unknown",'Hospitalisation Details'!I1143)</f>
        <v>R1024</v>
      </c>
    </row>
    <row r="1144" spans="16:18" ht="14.25" customHeight="1" x14ac:dyDescent="0.3">
      <c r="P1144" s="7">
        <v>1976</v>
      </c>
      <c r="Q1144" s="7" t="s">
        <v>203</v>
      </c>
      <c r="R1144" t="str">
        <f>IF('Hospitalisation Details'!I1144="?","Unknown",'Hospitalisation Details'!I1144)</f>
        <v>R1011</v>
      </c>
    </row>
    <row r="1145" spans="16:18" ht="14.25" customHeight="1" x14ac:dyDescent="0.3">
      <c r="P1145" s="7">
        <v>1976</v>
      </c>
      <c r="Q1145" s="7" t="s">
        <v>72</v>
      </c>
      <c r="R1145" t="str">
        <f>IF('Hospitalisation Details'!I1145="?","Unknown",'Hospitalisation Details'!I1145)</f>
        <v>R1024</v>
      </c>
    </row>
    <row r="1146" spans="16:18" ht="14.25" customHeight="1" x14ac:dyDescent="0.3">
      <c r="P1146" s="7">
        <v>1974</v>
      </c>
      <c r="Q1146" s="7" t="s">
        <v>72</v>
      </c>
      <c r="R1146" t="str">
        <f>IF('Hospitalisation Details'!I1146="?","Unknown",'Hospitalisation Details'!I1146)</f>
        <v>R1024</v>
      </c>
    </row>
    <row r="1147" spans="16:18" ht="14.25" customHeight="1" x14ac:dyDescent="0.3">
      <c r="P1147" s="7">
        <v>1974</v>
      </c>
      <c r="Q1147" s="7" t="s">
        <v>83</v>
      </c>
      <c r="R1147" t="str">
        <f>IF('Hospitalisation Details'!I1147="?","Unknown",'Hospitalisation Details'!I1147)</f>
        <v>R1024</v>
      </c>
    </row>
    <row r="1148" spans="16:18" ht="14.25" customHeight="1" x14ac:dyDescent="0.3">
      <c r="P1148" s="7">
        <v>1987</v>
      </c>
      <c r="Q1148" s="7" t="s">
        <v>72</v>
      </c>
      <c r="R1148" t="str">
        <f>IF('Hospitalisation Details'!I1148="?","Unknown",'Hospitalisation Details'!I1148)</f>
        <v>R1021</v>
      </c>
    </row>
    <row r="1149" spans="16:18" ht="14.25" customHeight="1" x14ac:dyDescent="0.3">
      <c r="P1149" s="7">
        <v>1979</v>
      </c>
      <c r="Q1149" s="7" t="s">
        <v>59</v>
      </c>
      <c r="R1149" t="str">
        <f>IF('Hospitalisation Details'!I1149="?","Unknown",'Hospitalisation Details'!I1149)</f>
        <v>R1021</v>
      </c>
    </row>
    <row r="1150" spans="16:18" ht="14.25" customHeight="1" x14ac:dyDescent="0.3">
      <c r="P1150" s="7">
        <v>1969</v>
      </c>
      <c r="Q1150" s="7" t="s">
        <v>83</v>
      </c>
      <c r="R1150" t="str">
        <f>IF('Hospitalisation Details'!I1150="?","Unknown",'Hospitalisation Details'!I1150)</f>
        <v>R1013</v>
      </c>
    </row>
    <row r="1151" spans="16:18" ht="14.25" customHeight="1" x14ac:dyDescent="0.3">
      <c r="P1151" s="7">
        <v>1976</v>
      </c>
      <c r="Q1151" s="7" t="s">
        <v>72</v>
      </c>
      <c r="R1151" t="str">
        <f>IF('Hospitalisation Details'!I1151="?","Unknown",'Hospitalisation Details'!I1151)</f>
        <v>R1017</v>
      </c>
    </row>
    <row r="1152" spans="16:18" ht="14.25" customHeight="1" x14ac:dyDescent="0.3">
      <c r="P1152" s="7">
        <v>1969</v>
      </c>
      <c r="Q1152" s="7" t="s">
        <v>195</v>
      </c>
      <c r="R1152" t="str">
        <f>IF('Hospitalisation Details'!I1152="?","Unknown",'Hospitalisation Details'!I1152)</f>
        <v>R1013</v>
      </c>
    </row>
    <row r="1153" spans="16:18" ht="14.25" customHeight="1" x14ac:dyDescent="0.3">
      <c r="P1153" s="7">
        <v>1992</v>
      </c>
      <c r="Q1153" s="7" t="s">
        <v>195</v>
      </c>
      <c r="R1153" t="str">
        <f>IF('Hospitalisation Details'!I1153="?","Unknown",'Hospitalisation Details'!I1153)</f>
        <v>R1012</v>
      </c>
    </row>
    <row r="1154" spans="16:18" ht="14.25" customHeight="1" x14ac:dyDescent="0.3">
      <c r="P1154" s="7">
        <v>1971</v>
      </c>
      <c r="Q1154" s="7" t="s">
        <v>72</v>
      </c>
      <c r="R1154" t="str">
        <f>IF('Hospitalisation Details'!I1154="?","Unknown",'Hospitalisation Details'!I1154)</f>
        <v>R1011</v>
      </c>
    </row>
    <row r="1155" spans="16:18" ht="14.25" customHeight="1" x14ac:dyDescent="0.3">
      <c r="P1155" s="7">
        <v>1973</v>
      </c>
      <c r="Q1155" s="7" t="s">
        <v>168</v>
      </c>
      <c r="R1155" t="str">
        <f>IF('Hospitalisation Details'!I1155="?","Unknown",'Hospitalisation Details'!I1155)</f>
        <v>R1021</v>
      </c>
    </row>
    <row r="1156" spans="16:18" ht="14.25" customHeight="1" x14ac:dyDescent="0.3">
      <c r="P1156" s="7">
        <v>1975</v>
      </c>
      <c r="Q1156" s="7" t="s">
        <v>59</v>
      </c>
      <c r="R1156" t="str">
        <f>IF('Hospitalisation Details'!I1156="?","Unknown",'Hospitalisation Details'!I1156)</f>
        <v>R1024</v>
      </c>
    </row>
    <row r="1157" spans="16:18" ht="14.25" customHeight="1" x14ac:dyDescent="0.3">
      <c r="P1157" s="7">
        <v>1972</v>
      </c>
      <c r="Q1157" s="7" t="s">
        <v>93</v>
      </c>
      <c r="R1157" t="str">
        <f>IF('Hospitalisation Details'!I1157="?","Unknown",'Hospitalisation Details'!I1157)</f>
        <v>R1024</v>
      </c>
    </row>
    <row r="1158" spans="16:18" ht="14.25" customHeight="1" x14ac:dyDescent="0.3">
      <c r="P1158" s="7">
        <v>1972</v>
      </c>
      <c r="Q1158" s="7" t="s">
        <v>93</v>
      </c>
      <c r="R1158" t="str">
        <f>IF('Hospitalisation Details'!I1158="?","Unknown",'Hospitalisation Details'!I1158)</f>
        <v>R1013</v>
      </c>
    </row>
    <row r="1159" spans="16:18" ht="14.25" customHeight="1" x14ac:dyDescent="0.3">
      <c r="P1159" s="7">
        <v>1974</v>
      </c>
      <c r="Q1159" s="7" t="s">
        <v>195</v>
      </c>
      <c r="R1159" t="str">
        <f>IF('Hospitalisation Details'!I1159="?","Unknown",'Hospitalisation Details'!I1159)</f>
        <v>R1011</v>
      </c>
    </row>
    <row r="1160" spans="16:18" ht="14.25" customHeight="1" x14ac:dyDescent="0.3">
      <c r="P1160" s="7">
        <v>1973</v>
      </c>
      <c r="Q1160" s="7" t="s">
        <v>168</v>
      </c>
      <c r="R1160" t="str">
        <f>IF('Hospitalisation Details'!I1160="?","Unknown",'Hospitalisation Details'!I1160)</f>
        <v>R1012</v>
      </c>
    </row>
    <row r="1161" spans="16:18" ht="14.25" customHeight="1" x14ac:dyDescent="0.3">
      <c r="P1161" s="7">
        <v>1966</v>
      </c>
      <c r="Q1161" s="7" t="s">
        <v>168</v>
      </c>
      <c r="R1161" t="str">
        <f>IF('Hospitalisation Details'!I1161="?","Unknown",'Hospitalisation Details'!I1161)</f>
        <v>R1013</v>
      </c>
    </row>
    <row r="1162" spans="16:18" ht="14.25" customHeight="1" x14ac:dyDescent="0.3">
      <c r="P1162" s="7">
        <v>1973</v>
      </c>
      <c r="Q1162" s="7" t="s">
        <v>72</v>
      </c>
      <c r="R1162" t="str">
        <f>IF('Hospitalisation Details'!I1162="?","Unknown",'Hospitalisation Details'!I1162)</f>
        <v>R1012</v>
      </c>
    </row>
    <row r="1163" spans="16:18" ht="14.25" customHeight="1" x14ac:dyDescent="0.3">
      <c r="P1163" s="7">
        <v>1981</v>
      </c>
      <c r="Q1163" s="7" t="s">
        <v>203</v>
      </c>
      <c r="R1163" t="str">
        <f>IF('Hospitalisation Details'!I1163="?","Unknown",'Hospitalisation Details'!I1163)</f>
        <v>R1021</v>
      </c>
    </row>
    <row r="1164" spans="16:18" ht="14.25" customHeight="1" x14ac:dyDescent="0.3">
      <c r="P1164" s="7">
        <v>1964</v>
      </c>
      <c r="Q1164" s="7" t="s">
        <v>168</v>
      </c>
      <c r="R1164" t="str">
        <f>IF('Hospitalisation Details'!I1164="?","Unknown",'Hospitalisation Details'!I1164)</f>
        <v>R1013</v>
      </c>
    </row>
    <row r="1165" spans="16:18" ht="14.25" customHeight="1" x14ac:dyDescent="0.3">
      <c r="P1165" s="7">
        <v>1972</v>
      </c>
      <c r="Q1165" s="7" t="s">
        <v>168</v>
      </c>
      <c r="R1165" t="str">
        <f>IF('Hospitalisation Details'!I1165="?","Unknown",'Hospitalisation Details'!I1165)</f>
        <v>R1016</v>
      </c>
    </row>
    <row r="1166" spans="16:18" ht="14.25" customHeight="1" x14ac:dyDescent="0.3">
      <c r="P1166" s="7">
        <v>1982</v>
      </c>
      <c r="Q1166" s="7" t="s">
        <v>195</v>
      </c>
      <c r="R1166" t="str">
        <f>IF('Hospitalisation Details'!I1166="?","Unknown",'Hospitalisation Details'!I1166)</f>
        <v>R1025</v>
      </c>
    </row>
    <row r="1167" spans="16:18" ht="14.25" customHeight="1" x14ac:dyDescent="0.3">
      <c r="P1167" s="7">
        <v>1975</v>
      </c>
      <c r="Q1167" s="7" t="s">
        <v>203</v>
      </c>
      <c r="R1167" t="str">
        <f>IF('Hospitalisation Details'!I1167="?","Unknown",'Hospitalisation Details'!I1167)</f>
        <v>R1012</v>
      </c>
    </row>
    <row r="1168" spans="16:18" ht="14.25" customHeight="1" x14ac:dyDescent="0.3">
      <c r="P1168" s="7">
        <v>1970</v>
      </c>
      <c r="Q1168" s="7" t="s">
        <v>168</v>
      </c>
      <c r="R1168" t="str">
        <f>IF('Hospitalisation Details'!I1168="?","Unknown",'Hospitalisation Details'!I1168)</f>
        <v>R1011</v>
      </c>
    </row>
    <row r="1169" spans="16:18" ht="14.25" customHeight="1" x14ac:dyDescent="0.3">
      <c r="P1169" s="7">
        <v>1998</v>
      </c>
      <c r="Q1169" s="7" t="s">
        <v>83</v>
      </c>
      <c r="R1169" t="str">
        <f>IF('Hospitalisation Details'!I1169="?","Unknown",'Hospitalisation Details'!I1169)</f>
        <v>R1026</v>
      </c>
    </row>
    <row r="1170" spans="16:18" ht="14.25" customHeight="1" x14ac:dyDescent="0.3">
      <c r="P1170" s="7">
        <v>1979</v>
      </c>
      <c r="Q1170" s="7" t="s">
        <v>168</v>
      </c>
      <c r="R1170" t="str">
        <f>IF('Hospitalisation Details'!I1170="?","Unknown",'Hospitalisation Details'!I1170)</f>
        <v>R1021</v>
      </c>
    </row>
    <row r="1171" spans="16:18" ht="14.25" customHeight="1" x14ac:dyDescent="0.3">
      <c r="P1171" s="7">
        <v>1972</v>
      </c>
      <c r="Q1171" s="7" t="s">
        <v>203</v>
      </c>
      <c r="R1171" t="str">
        <f>IF('Hospitalisation Details'!I1171="?","Unknown",'Hospitalisation Details'!I1171)</f>
        <v>R1011</v>
      </c>
    </row>
    <row r="1172" spans="16:18" ht="14.25" customHeight="1" x14ac:dyDescent="0.3">
      <c r="P1172" s="7">
        <v>1968</v>
      </c>
      <c r="Q1172" s="7" t="s">
        <v>83</v>
      </c>
      <c r="R1172" t="str">
        <f>IF('Hospitalisation Details'!I1172="?","Unknown",'Hospitalisation Details'!I1172)</f>
        <v>R1013</v>
      </c>
    </row>
    <row r="1173" spans="16:18" ht="14.25" customHeight="1" x14ac:dyDescent="0.3">
      <c r="P1173" s="7">
        <v>1970</v>
      </c>
      <c r="Q1173" s="7" t="s">
        <v>93</v>
      </c>
      <c r="R1173" t="str">
        <f>IF('Hospitalisation Details'!I1173="?","Unknown",'Hospitalisation Details'!I1173)</f>
        <v>R1011</v>
      </c>
    </row>
    <row r="1174" spans="16:18" ht="14.25" customHeight="1" x14ac:dyDescent="0.3">
      <c r="P1174" s="7">
        <v>1971</v>
      </c>
      <c r="Q1174" s="7" t="s">
        <v>59</v>
      </c>
      <c r="R1174" t="str">
        <f>IF('Hospitalisation Details'!I1174="?","Unknown",'Hospitalisation Details'!I1174)</f>
        <v>R1012</v>
      </c>
    </row>
    <row r="1175" spans="16:18" ht="14.25" customHeight="1" x14ac:dyDescent="0.3">
      <c r="P1175" s="7">
        <v>1974</v>
      </c>
      <c r="Q1175" s="7" t="s">
        <v>59</v>
      </c>
      <c r="R1175" t="str">
        <f>IF('Hospitalisation Details'!I1175="?","Unknown",'Hospitalisation Details'!I1175)</f>
        <v>R1011</v>
      </c>
    </row>
    <row r="1176" spans="16:18" ht="14.25" customHeight="1" x14ac:dyDescent="0.3">
      <c r="P1176" s="7">
        <v>1981</v>
      </c>
      <c r="Q1176" s="7" t="s">
        <v>195</v>
      </c>
      <c r="R1176" t="str">
        <f>IF('Hospitalisation Details'!I1176="?","Unknown",'Hospitalisation Details'!I1176)</f>
        <v>R1011</v>
      </c>
    </row>
    <row r="1177" spans="16:18" ht="14.25" customHeight="1" x14ac:dyDescent="0.3">
      <c r="P1177" s="7">
        <v>1966</v>
      </c>
      <c r="Q1177" s="7" t="s">
        <v>93</v>
      </c>
      <c r="R1177" t="str">
        <f>IF('Hospitalisation Details'!I1177="?","Unknown",'Hospitalisation Details'!I1177)</f>
        <v>R1013</v>
      </c>
    </row>
    <row r="1178" spans="16:18" ht="14.25" customHeight="1" x14ac:dyDescent="0.3">
      <c r="P1178" s="7">
        <v>1964</v>
      </c>
      <c r="Q1178" s="7" t="s">
        <v>72</v>
      </c>
      <c r="R1178" t="str">
        <f>IF('Hospitalisation Details'!I1178="?","Unknown",'Hospitalisation Details'!I1178)</f>
        <v>R1013</v>
      </c>
    </row>
    <row r="1179" spans="16:18" ht="14.25" customHeight="1" x14ac:dyDescent="0.3">
      <c r="P1179" s="7">
        <v>1977</v>
      </c>
      <c r="Q1179" s="7" t="s">
        <v>93</v>
      </c>
      <c r="R1179" t="str">
        <f>IF('Hospitalisation Details'!I1179="?","Unknown",'Hospitalisation Details'!I1179)</f>
        <v>R1024</v>
      </c>
    </row>
    <row r="1180" spans="16:18" ht="14.25" customHeight="1" x14ac:dyDescent="0.3">
      <c r="P1180" s="7">
        <v>1972</v>
      </c>
      <c r="Q1180" s="7" t="s">
        <v>59</v>
      </c>
      <c r="R1180" t="str">
        <f>IF('Hospitalisation Details'!I1180="?","Unknown",'Hospitalisation Details'!I1180)</f>
        <v>R1021</v>
      </c>
    </row>
    <row r="1181" spans="16:18" ht="14.25" customHeight="1" x14ac:dyDescent="0.3">
      <c r="P1181" s="7">
        <v>1975</v>
      </c>
      <c r="Q1181" s="7" t="s">
        <v>83</v>
      </c>
      <c r="R1181" t="str">
        <f>IF('Hospitalisation Details'!I1181="?","Unknown",'Hospitalisation Details'!I1181)</f>
        <v>R1024</v>
      </c>
    </row>
    <row r="1182" spans="16:18" ht="14.25" customHeight="1" x14ac:dyDescent="0.3">
      <c r="P1182" s="7">
        <v>1970</v>
      </c>
      <c r="Q1182" s="7" t="s">
        <v>93</v>
      </c>
      <c r="R1182" t="str">
        <f>IF('Hospitalisation Details'!I1182="?","Unknown",'Hospitalisation Details'!I1182)</f>
        <v>R1016</v>
      </c>
    </row>
    <row r="1183" spans="16:18" ht="14.25" customHeight="1" x14ac:dyDescent="0.3">
      <c r="P1183" s="7">
        <v>1970</v>
      </c>
      <c r="Q1183" s="7" t="s">
        <v>195</v>
      </c>
      <c r="R1183" t="str">
        <f>IF('Hospitalisation Details'!I1183="?","Unknown",'Hospitalisation Details'!I1183)</f>
        <v>R1011</v>
      </c>
    </row>
    <row r="1184" spans="16:18" ht="14.25" customHeight="1" x14ac:dyDescent="0.3">
      <c r="P1184" s="7">
        <v>1970</v>
      </c>
      <c r="Q1184" s="7" t="s">
        <v>59</v>
      </c>
      <c r="R1184" t="str">
        <f>IF('Hospitalisation Details'!I1184="?","Unknown",'Hospitalisation Details'!I1184)</f>
        <v>R1013</v>
      </c>
    </row>
    <row r="1185" spans="16:18" ht="14.25" customHeight="1" x14ac:dyDescent="0.3">
      <c r="P1185" s="7">
        <v>2001</v>
      </c>
      <c r="Q1185" s="7" t="s">
        <v>59</v>
      </c>
      <c r="R1185" t="str">
        <f>IF('Hospitalisation Details'!I1185="?","Unknown",'Hospitalisation Details'!I1185)</f>
        <v>R1012</v>
      </c>
    </row>
    <row r="1186" spans="16:18" ht="14.25" customHeight="1" x14ac:dyDescent="0.3">
      <c r="P1186" s="7">
        <v>1965</v>
      </c>
      <c r="Q1186" s="7" t="s">
        <v>93</v>
      </c>
      <c r="R1186" t="str">
        <f>IF('Hospitalisation Details'!I1186="?","Unknown",'Hospitalisation Details'!I1186)</f>
        <v>R1012</v>
      </c>
    </row>
    <row r="1187" spans="16:18" ht="14.25" customHeight="1" x14ac:dyDescent="0.3">
      <c r="P1187" s="7">
        <v>1973</v>
      </c>
      <c r="Q1187" s="7" t="s">
        <v>59</v>
      </c>
      <c r="R1187" t="str">
        <f>IF('Hospitalisation Details'!I1187="?","Unknown",'Hospitalisation Details'!I1187)</f>
        <v>R1024</v>
      </c>
    </row>
    <row r="1188" spans="16:18" ht="14.25" customHeight="1" x14ac:dyDescent="0.3">
      <c r="P1188" s="7">
        <v>1996</v>
      </c>
      <c r="Q1188" s="7" t="s">
        <v>195</v>
      </c>
      <c r="R1188" t="str">
        <f>IF('Hospitalisation Details'!I1188="?","Unknown",'Hospitalisation Details'!I1188)</f>
        <v>R1023</v>
      </c>
    </row>
    <row r="1189" spans="16:18" ht="14.25" customHeight="1" x14ac:dyDescent="0.3">
      <c r="P1189" s="7">
        <v>1977</v>
      </c>
      <c r="Q1189" s="7" t="s">
        <v>83</v>
      </c>
      <c r="R1189" t="str">
        <f>IF('Hospitalisation Details'!I1189="?","Unknown",'Hospitalisation Details'!I1189)</f>
        <v>R1013</v>
      </c>
    </row>
    <row r="1190" spans="16:18" ht="14.25" customHeight="1" x14ac:dyDescent="0.3">
      <c r="P1190" s="7">
        <v>1973</v>
      </c>
      <c r="Q1190" s="7" t="s">
        <v>93</v>
      </c>
      <c r="R1190" t="str">
        <f>IF('Hospitalisation Details'!I1190="?","Unknown",'Hospitalisation Details'!I1190)</f>
        <v>R1013</v>
      </c>
    </row>
    <row r="1191" spans="16:18" ht="14.25" customHeight="1" x14ac:dyDescent="0.3">
      <c r="P1191" s="7">
        <v>1972</v>
      </c>
      <c r="Q1191" s="7" t="s">
        <v>83</v>
      </c>
      <c r="R1191" t="str">
        <f>IF('Hospitalisation Details'!I1191="?","Unknown",'Hospitalisation Details'!I1191)</f>
        <v>R1021</v>
      </c>
    </row>
    <row r="1192" spans="16:18" ht="14.25" customHeight="1" x14ac:dyDescent="0.3">
      <c r="P1192" s="7">
        <v>1972</v>
      </c>
      <c r="Q1192" s="7" t="s">
        <v>93</v>
      </c>
      <c r="R1192" t="str">
        <f>IF('Hospitalisation Details'!I1192="?","Unknown",'Hospitalisation Details'!I1192)</f>
        <v>R1021</v>
      </c>
    </row>
    <row r="1193" spans="16:18" ht="14.25" customHeight="1" x14ac:dyDescent="0.3">
      <c r="P1193" s="7">
        <v>1992</v>
      </c>
      <c r="Q1193" s="7" t="s">
        <v>195</v>
      </c>
      <c r="R1193" t="str">
        <f>IF('Hospitalisation Details'!I1193="?","Unknown",'Hospitalisation Details'!I1193)</f>
        <v>R1012</v>
      </c>
    </row>
    <row r="1194" spans="16:18" ht="14.25" customHeight="1" x14ac:dyDescent="0.3">
      <c r="P1194" s="7">
        <v>1968</v>
      </c>
      <c r="Q1194" s="7" t="s">
        <v>72</v>
      </c>
      <c r="R1194" t="str">
        <f>IF('Hospitalisation Details'!I1194="?","Unknown",'Hospitalisation Details'!I1194)</f>
        <v>R1011</v>
      </c>
    </row>
    <row r="1195" spans="16:18" ht="14.25" customHeight="1" x14ac:dyDescent="0.3">
      <c r="P1195" s="7">
        <v>1971</v>
      </c>
      <c r="Q1195" s="7" t="s">
        <v>203</v>
      </c>
      <c r="R1195" t="str">
        <f>IF('Hospitalisation Details'!I1195="?","Unknown",'Hospitalisation Details'!I1195)</f>
        <v>R1013</v>
      </c>
    </row>
    <row r="1196" spans="16:18" ht="14.25" customHeight="1" x14ac:dyDescent="0.3">
      <c r="P1196" s="7">
        <v>1971</v>
      </c>
      <c r="Q1196" s="7" t="s">
        <v>59</v>
      </c>
      <c r="R1196" t="str">
        <f>IF('Hospitalisation Details'!I1196="?","Unknown",'Hospitalisation Details'!I1196)</f>
        <v>R1011</v>
      </c>
    </row>
    <row r="1197" spans="16:18" ht="14.25" customHeight="1" x14ac:dyDescent="0.3">
      <c r="P1197" s="7">
        <v>1969</v>
      </c>
      <c r="Q1197" s="7" t="s">
        <v>203</v>
      </c>
      <c r="R1197" t="str">
        <f>IF('Hospitalisation Details'!I1197="?","Unknown",'Hospitalisation Details'!I1197)</f>
        <v>R1012</v>
      </c>
    </row>
    <row r="1198" spans="16:18" ht="14.25" customHeight="1" x14ac:dyDescent="0.3">
      <c r="P1198" s="7">
        <v>1971</v>
      </c>
      <c r="Q1198" s="7" t="s">
        <v>72</v>
      </c>
      <c r="R1198" t="str">
        <f>IF('Hospitalisation Details'!I1198="?","Unknown",'Hospitalisation Details'!I1198)</f>
        <v>R1024</v>
      </c>
    </row>
    <row r="1199" spans="16:18" ht="14.25" customHeight="1" x14ac:dyDescent="0.3">
      <c r="P1199" s="7">
        <v>1969</v>
      </c>
      <c r="Q1199" s="7" t="s">
        <v>195</v>
      </c>
      <c r="R1199" t="str">
        <f>IF('Hospitalisation Details'!I1199="?","Unknown",'Hospitalisation Details'!I1199)</f>
        <v>R1012</v>
      </c>
    </row>
    <row r="1200" spans="16:18" ht="14.25" customHeight="1" x14ac:dyDescent="0.3">
      <c r="P1200" s="7">
        <v>1998</v>
      </c>
      <c r="Q1200" s="7" t="s">
        <v>59</v>
      </c>
      <c r="R1200" t="str">
        <f>IF('Hospitalisation Details'!I1200="?","Unknown",'Hospitalisation Details'!I1200)</f>
        <v>R1023</v>
      </c>
    </row>
    <row r="1201" spans="16:18" ht="14.25" customHeight="1" x14ac:dyDescent="0.3">
      <c r="P1201" s="7">
        <v>1971</v>
      </c>
      <c r="Q1201" s="7" t="s">
        <v>168</v>
      </c>
      <c r="R1201" t="str">
        <f>IF('Hospitalisation Details'!I1201="?","Unknown",'Hospitalisation Details'!I1201)</f>
        <v>R1011</v>
      </c>
    </row>
    <row r="1202" spans="16:18" ht="14.25" customHeight="1" x14ac:dyDescent="0.3">
      <c r="P1202" s="7">
        <v>1971</v>
      </c>
      <c r="Q1202" s="7" t="s">
        <v>59</v>
      </c>
      <c r="R1202" t="str">
        <f>IF('Hospitalisation Details'!I1202="?","Unknown",'Hospitalisation Details'!I1202)</f>
        <v>R1024</v>
      </c>
    </row>
    <row r="1203" spans="16:18" ht="14.25" customHeight="1" x14ac:dyDescent="0.3">
      <c r="P1203" s="7">
        <v>1971</v>
      </c>
      <c r="Q1203" s="7" t="s">
        <v>203</v>
      </c>
      <c r="R1203" t="str">
        <f>IF('Hospitalisation Details'!I1203="?","Unknown",'Hospitalisation Details'!I1203)</f>
        <v>R1013</v>
      </c>
    </row>
    <row r="1204" spans="16:18" ht="14.25" customHeight="1" x14ac:dyDescent="0.3">
      <c r="P1204" s="7">
        <v>1971</v>
      </c>
      <c r="Q1204" s="7" t="s">
        <v>72</v>
      </c>
      <c r="R1204" t="str">
        <f>IF('Hospitalisation Details'!I1204="?","Unknown",'Hospitalisation Details'!I1204)</f>
        <v>R1011</v>
      </c>
    </row>
    <row r="1205" spans="16:18" ht="14.25" customHeight="1" x14ac:dyDescent="0.3">
      <c r="P1205" s="7">
        <v>1966</v>
      </c>
      <c r="Q1205" s="7" t="s">
        <v>72</v>
      </c>
      <c r="R1205" t="str">
        <f>IF('Hospitalisation Details'!I1205="?","Unknown",'Hospitalisation Details'!I1205)</f>
        <v>R1013</v>
      </c>
    </row>
    <row r="1206" spans="16:18" ht="14.25" customHeight="1" x14ac:dyDescent="0.3">
      <c r="P1206" s="7">
        <v>1996</v>
      </c>
      <c r="Q1206" s="7" t="s">
        <v>59</v>
      </c>
      <c r="R1206" t="str">
        <f>IF('Hospitalisation Details'!I1206="?","Unknown",'Hospitalisation Details'!I1206)</f>
        <v>R1012</v>
      </c>
    </row>
    <row r="1207" spans="16:18" ht="14.25" customHeight="1" x14ac:dyDescent="0.3">
      <c r="P1207" s="7">
        <v>1962</v>
      </c>
      <c r="Q1207" s="7" t="s">
        <v>195</v>
      </c>
      <c r="R1207" t="str">
        <f>IF('Hospitalisation Details'!I1207="?","Unknown",'Hospitalisation Details'!I1207)</f>
        <v>R1013</v>
      </c>
    </row>
    <row r="1208" spans="16:18" ht="14.25" customHeight="1" x14ac:dyDescent="0.3">
      <c r="P1208" s="7">
        <v>1972</v>
      </c>
      <c r="Q1208" s="7" t="s">
        <v>93</v>
      </c>
      <c r="R1208" t="str">
        <f>IF('Hospitalisation Details'!I1208="?","Unknown",'Hospitalisation Details'!I1208)</f>
        <v>R1012</v>
      </c>
    </row>
    <row r="1209" spans="16:18" ht="14.25" customHeight="1" x14ac:dyDescent="0.3">
      <c r="P1209" s="7">
        <v>1985</v>
      </c>
      <c r="Q1209" s="7" t="s">
        <v>195</v>
      </c>
      <c r="R1209" t="str">
        <f>IF('Hospitalisation Details'!I1209="?","Unknown",'Hospitalisation Details'!I1209)</f>
        <v>R1025</v>
      </c>
    </row>
    <row r="1210" spans="16:18" ht="14.25" customHeight="1" x14ac:dyDescent="0.3">
      <c r="P1210" s="7">
        <v>1983</v>
      </c>
      <c r="Q1210" s="7" t="s">
        <v>168</v>
      </c>
      <c r="R1210" t="str">
        <f>IF('Hospitalisation Details'!I1210="?","Unknown",'Hospitalisation Details'!I1210)</f>
        <v>R1012</v>
      </c>
    </row>
    <row r="1211" spans="16:18" ht="14.25" customHeight="1" x14ac:dyDescent="0.3">
      <c r="P1211" s="7">
        <v>1964</v>
      </c>
      <c r="Q1211" s="7" t="s">
        <v>93</v>
      </c>
      <c r="R1211" t="str">
        <f>IF('Hospitalisation Details'!I1211="?","Unknown",'Hospitalisation Details'!I1211)</f>
        <v>R1013</v>
      </c>
    </row>
    <row r="1212" spans="16:18" ht="14.25" customHeight="1" x14ac:dyDescent="0.3">
      <c r="P1212" s="7">
        <v>1971</v>
      </c>
      <c r="Q1212" s="7" t="s">
        <v>168</v>
      </c>
      <c r="R1212" t="str">
        <f>IF('Hospitalisation Details'!I1212="?","Unknown",'Hospitalisation Details'!I1212)</f>
        <v>R1018</v>
      </c>
    </row>
    <row r="1213" spans="16:18" ht="14.25" customHeight="1" x14ac:dyDescent="0.3">
      <c r="P1213" s="7">
        <v>1971</v>
      </c>
      <c r="Q1213" s="7" t="s">
        <v>203</v>
      </c>
      <c r="R1213" t="str">
        <f>IF('Hospitalisation Details'!I1213="?","Unknown",'Hospitalisation Details'!I1213)</f>
        <v>R1019</v>
      </c>
    </row>
    <row r="1214" spans="16:18" ht="14.25" customHeight="1" x14ac:dyDescent="0.3">
      <c r="P1214" s="7">
        <v>1970</v>
      </c>
      <c r="Q1214" s="7" t="s">
        <v>195</v>
      </c>
      <c r="R1214" t="str">
        <f>IF('Hospitalisation Details'!I1214="?","Unknown",'Hospitalisation Details'!I1214)</f>
        <v>R1012</v>
      </c>
    </row>
    <row r="1215" spans="16:18" ht="14.25" customHeight="1" x14ac:dyDescent="0.3">
      <c r="P1215" s="7">
        <v>1988</v>
      </c>
      <c r="Q1215" s="7" t="s">
        <v>59</v>
      </c>
      <c r="R1215" t="str">
        <f>IF('Hospitalisation Details'!I1215="?","Unknown",'Hospitalisation Details'!I1215)</f>
        <v>R1026</v>
      </c>
    </row>
    <row r="1216" spans="16:18" ht="14.25" customHeight="1" x14ac:dyDescent="0.3">
      <c r="P1216" s="7">
        <v>1979</v>
      </c>
      <c r="Q1216" s="7" t="s">
        <v>168</v>
      </c>
      <c r="R1216" t="str">
        <f>IF('Hospitalisation Details'!I1216="?","Unknown",'Hospitalisation Details'!I1216)</f>
        <v>R1021</v>
      </c>
    </row>
    <row r="1217" spans="16:18" ht="14.25" customHeight="1" x14ac:dyDescent="0.3">
      <c r="P1217" s="7">
        <v>1974</v>
      </c>
      <c r="Q1217" s="7" t="s">
        <v>195</v>
      </c>
      <c r="R1217" t="str">
        <f>IF('Hospitalisation Details'!I1217="?","Unknown",'Hospitalisation Details'!I1217)</f>
        <v>R1024</v>
      </c>
    </row>
    <row r="1218" spans="16:18" ht="14.25" customHeight="1" x14ac:dyDescent="0.3">
      <c r="P1218" s="7">
        <v>1969</v>
      </c>
      <c r="Q1218" s="7" t="s">
        <v>195</v>
      </c>
      <c r="R1218" t="str">
        <f>IF('Hospitalisation Details'!I1218="?","Unknown",'Hospitalisation Details'!I1218)</f>
        <v>R1011</v>
      </c>
    </row>
    <row r="1219" spans="16:18" ht="14.25" customHeight="1" x14ac:dyDescent="0.3">
      <c r="P1219" s="7">
        <v>1969</v>
      </c>
      <c r="Q1219" s="7" t="s">
        <v>203</v>
      </c>
      <c r="R1219" t="str">
        <f>IF('Hospitalisation Details'!I1219="?","Unknown",'Hospitalisation Details'!I1219)</f>
        <v>R1017</v>
      </c>
    </row>
    <row r="1220" spans="16:18" ht="14.25" customHeight="1" x14ac:dyDescent="0.3">
      <c r="P1220" s="7">
        <v>1969</v>
      </c>
      <c r="Q1220" s="7" t="s">
        <v>59</v>
      </c>
      <c r="R1220" t="str">
        <f>IF('Hospitalisation Details'!I1220="?","Unknown",'Hospitalisation Details'!I1220)</f>
        <v>R1011</v>
      </c>
    </row>
    <row r="1221" spans="16:18" ht="14.25" customHeight="1" x14ac:dyDescent="0.3">
      <c r="P1221" s="7">
        <v>1976</v>
      </c>
      <c r="Q1221" s="7" t="s">
        <v>168</v>
      </c>
      <c r="R1221" t="str">
        <f>IF('Hospitalisation Details'!I1221="?","Unknown",'Hospitalisation Details'!I1221)</f>
        <v>R1011</v>
      </c>
    </row>
    <row r="1222" spans="16:18" ht="14.25" customHeight="1" x14ac:dyDescent="0.3">
      <c r="P1222" s="7">
        <v>1972</v>
      </c>
      <c r="Q1222" s="7" t="s">
        <v>203</v>
      </c>
      <c r="R1222" t="str">
        <f>IF('Hospitalisation Details'!I1222="?","Unknown",'Hospitalisation Details'!I1222)</f>
        <v>R1024</v>
      </c>
    </row>
    <row r="1223" spans="16:18" ht="14.25" customHeight="1" x14ac:dyDescent="0.3">
      <c r="P1223" s="7">
        <v>1972</v>
      </c>
      <c r="Q1223" s="7" t="s">
        <v>195</v>
      </c>
      <c r="R1223" t="str">
        <f>IF('Hospitalisation Details'!I1223="?","Unknown",'Hospitalisation Details'!I1223)</f>
        <v>R1013</v>
      </c>
    </row>
    <row r="1224" spans="16:18" ht="14.25" customHeight="1" x14ac:dyDescent="0.3">
      <c r="P1224" s="7">
        <v>1975</v>
      </c>
      <c r="Q1224" s="7" t="s">
        <v>59</v>
      </c>
      <c r="R1224" t="str">
        <f>IF('Hospitalisation Details'!I1224="?","Unknown",'Hospitalisation Details'!I1224)</f>
        <v>R1012</v>
      </c>
    </row>
    <row r="1225" spans="16:18" ht="14.25" customHeight="1" x14ac:dyDescent="0.3">
      <c r="P1225" s="7">
        <v>1972</v>
      </c>
      <c r="Q1225" s="7" t="s">
        <v>72</v>
      </c>
      <c r="R1225" t="str">
        <f>IF('Hospitalisation Details'!I1225="?","Unknown",'Hospitalisation Details'!I1225)</f>
        <v>R1011</v>
      </c>
    </row>
    <row r="1226" spans="16:18" ht="14.25" customHeight="1" x14ac:dyDescent="0.3">
      <c r="P1226" s="7">
        <v>1997</v>
      </c>
      <c r="Q1226" s="7" t="s">
        <v>93</v>
      </c>
      <c r="R1226" t="str">
        <f>IF('Hospitalisation Details'!I1226="?","Unknown",'Hospitalisation Details'!I1226)</f>
        <v>R1012</v>
      </c>
    </row>
    <row r="1227" spans="16:18" ht="14.25" customHeight="1" x14ac:dyDescent="0.3">
      <c r="P1227" s="7">
        <v>1974</v>
      </c>
      <c r="Q1227" s="7" t="s">
        <v>168</v>
      </c>
      <c r="R1227" t="str">
        <f>IF('Hospitalisation Details'!I1227="?","Unknown",'Hospitalisation Details'!I1227)</f>
        <v>R1016</v>
      </c>
    </row>
    <row r="1228" spans="16:18" ht="14.25" customHeight="1" x14ac:dyDescent="0.3">
      <c r="P1228" s="7">
        <v>1981</v>
      </c>
      <c r="Q1228" s="7" t="s">
        <v>83</v>
      </c>
      <c r="R1228" t="str">
        <f>IF('Hospitalisation Details'!I1228="?","Unknown",'Hospitalisation Details'!I1228)</f>
        <v>R1025</v>
      </c>
    </row>
    <row r="1229" spans="16:18" ht="14.25" customHeight="1" x14ac:dyDescent="0.3">
      <c r="P1229" s="7">
        <v>1973</v>
      </c>
      <c r="Q1229" s="7" t="s">
        <v>203</v>
      </c>
      <c r="R1229" t="str">
        <f>IF('Hospitalisation Details'!I1229="?","Unknown",'Hospitalisation Details'!I1229)</f>
        <v>R1012</v>
      </c>
    </row>
    <row r="1230" spans="16:18" ht="14.25" customHeight="1" x14ac:dyDescent="0.3">
      <c r="P1230" s="7">
        <v>1972</v>
      </c>
      <c r="Q1230" s="7" t="s">
        <v>59</v>
      </c>
      <c r="R1230" t="str">
        <f>IF('Hospitalisation Details'!I1230="?","Unknown",'Hospitalisation Details'!I1230)</f>
        <v>R1025</v>
      </c>
    </row>
    <row r="1231" spans="16:18" ht="14.25" customHeight="1" x14ac:dyDescent="0.3">
      <c r="P1231" s="7">
        <v>1985</v>
      </c>
      <c r="Q1231" s="7" t="s">
        <v>203</v>
      </c>
      <c r="R1231" t="str">
        <f>IF('Hospitalisation Details'!I1231="?","Unknown",'Hospitalisation Details'!I1231)</f>
        <v>R1026</v>
      </c>
    </row>
    <row r="1232" spans="16:18" ht="14.25" customHeight="1" x14ac:dyDescent="0.3">
      <c r="P1232" s="7">
        <v>1970</v>
      </c>
      <c r="Q1232" s="7" t="s">
        <v>168</v>
      </c>
      <c r="R1232" t="str">
        <f>IF('Hospitalisation Details'!I1232="?","Unknown",'Hospitalisation Details'!I1232)</f>
        <v>R1024</v>
      </c>
    </row>
    <row r="1233" spans="16:18" ht="14.25" customHeight="1" x14ac:dyDescent="0.3">
      <c r="P1233" s="7">
        <v>1967</v>
      </c>
      <c r="Q1233" s="7" t="s">
        <v>93</v>
      </c>
      <c r="R1233" t="str">
        <f>IF('Hospitalisation Details'!I1233="?","Unknown",'Hospitalisation Details'!I1233)</f>
        <v>R1011</v>
      </c>
    </row>
    <row r="1234" spans="16:18" ht="14.25" customHeight="1" x14ac:dyDescent="0.3">
      <c r="P1234" s="7">
        <v>1967</v>
      </c>
      <c r="Q1234" s="7" t="s">
        <v>83</v>
      </c>
      <c r="R1234" t="str">
        <f>IF('Hospitalisation Details'!I1234="?","Unknown",'Hospitalisation Details'!I1234)</f>
        <v>R1013</v>
      </c>
    </row>
    <row r="1235" spans="16:18" ht="14.25" customHeight="1" x14ac:dyDescent="0.3">
      <c r="P1235" s="7">
        <v>1968</v>
      </c>
      <c r="Q1235" s="7" t="s">
        <v>93</v>
      </c>
      <c r="R1235" t="str">
        <f>IF('Hospitalisation Details'!I1235="?","Unknown",'Hospitalisation Details'!I1235)</f>
        <v>R1012</v>
      </c>
    </row>
    <row r="1236" spans="16:18" ht="14.25" customHeight="1" x14ac:dyDescent="0.3">
      <c r="P1236" s="7">
        <v>1975</v>
      </c>
      <c r="Q1236" s="7" t="s">
        <v>195</v>
      </c>
      <c r="R1236" t="str">
        <f>IF('Hospitalisation Details'!I1236="?","Unknown",'Hospitalisation Details'!I1236)</f>
        <v>R1011</v>
      </c>
    </row>
    <row r="1237" spans="16:18" ht="14.25" customHeight="1" x14ac:dyDescent="0.3">
      <c r="P1237" s="7">
        <v>1973</v>
      </c>
      <c r="Q1237" s="7" t="s">
        <v>93</v>
      </c>
      <c r="R1237" t="str">
        <f>IF('Hospitalisation Details'!I1237="?","Unknown",'Hospitalisation Details'!I1237)</f>
        <v>R1012</v>
      </c>
    </row>
    <row r="1238" spans="16:18" ht="14.25" customHeight="1" x14ac:dyDescent="0.3">
      <c r="P1238" s="7">
        <v>1973</v>
      </c>
      <c r="Q1238" s="7" t="s">
        <v>72</v>
      </c>
      <c r="R1238" t="str">
        <f>IF('Hospitalisation Details'!I1238="?","Unknown",'Hospitalisation Details'!I1238)</f>
        <v>R1012</v>
      </c>
    </row>
    <row r="1239" spans="16:18" ht="14.25" customHeight="1" x14ac:dyDescent="0.3">
      <c r="P1239" s="7">
        <v>1970</v>
      </c>
      <c r="Q1239" s="7" t="s">
        <v>83</v>
      </c>
      <c r="R1239" t="str">
        <f>IF('Hospitalisation Details'!I1239="?","Unknown",'Hospitalisation Details'!I1239)</f>
        <v>R1024</v>
      </c>
    </row>
    <row r="1240" spans="16:18" ht="14.25" customHeight="1" x14ac:dyDescent="0.3">
      <c r="P1240" s="7">
        <v>1988</v>
      </c>
      <c r="Q1240" s="7" t="s">
        <v>93</v>
      </c>
      <c r="R1240" t="str">
        <f>IF('Hospitalisation Details'!I1240="?","Unknown",'Hospitalisation Details'!I1240)</f>
        <v>R1021</v>
      </c>
    </row>
    <row r="1241" spans="16:18" ht="14.25" customHeight="1" x14ac:dyDescent="0.3">
      <c r="P1241" s="7">
        <v>1963</v>
      </c>
      <c r="Q1241" s="7" t="s">
        <v>93</v>
      </c>
      <c r="R1241" t="str">
        <f>IF('Hospitalisation Details'!I1241="?","Unknown",'Hospitalisation Details'!I1241)</f>
        <v>R1013</v>
      </c>
    </row>
    <row r="1242" spans="16:18" ht="14.25" customHeight="1" x14ac:dyDescent="0.3">
      <c r="P1242" s="7">
        <v>1962</v>
      </c>
      <c r="Q1242" s="7" t="s">
        <v>59</v>
      </c>
      <c r="R1242" t="str">
        <f>IF('Hospitalisation Details'!I1242="?","Unknown",'Hospitalisation Details'!I1242)</f>
        <v>R1012</v>
      </c>
    </row>
    <row r="1243" spans="16:18" ht="14.25" customHeight="1" x14ac:dyDescent="0.3">
      <c r="P1243" s="7">
        <v>1991</v>
      </c>
      <c r="Q1243" s="7" t="s">
        <v>72</v>
      </c>
      <c r="R1243" t="str">
        <f>IF('Hospitalisation Details'!I1243="?","Unknown",'Hospitalisation Details'!I1243)</f>
        <v>R1012</v>
      </c>
    </row>
    <row r="1244" spans="16:18" ht="14.25" customHeight="1" x14ac:dyDescent="0.3">
      <c r="P1244" s="7">
        <v>1991</v>
      </c>
      <c r="Q1244" s="7" t="s">
        <v>195</v>
      </c>
      <c r="R1244" t="str">
        <f>IF('Hospitalisation Details'!I1244="?","Unknown",'Hospitalisation Details'!I1244)</f>
        <v>R1026</v>
      </c>
    </row>
    <row r="1245" spans="16:18" ht="14.25" customHeight="1" x14ac:dyDescent="0.3">
      <c r="P1245" s="7">
        <v>1970</v>
      </c>
      <c r="Q1245" s="7" t="s">
        <v>168</v>
      </c>
      <c r="R1245" t="str">
        <f>IF('Hospitalisation Details'!I1245="?","Unknown",'Hospitalisation Details'!I1245)</f>
        <v>R1011</v>
      </c>
    </row>
    <row r="1246" spans="16:18" ht="14.25" customHeight="1" x14ac:dyDescent="0.3">
      <c r="P1246" s="7">
        <v>1982</v>
      </c>
      <c r="Q1246" s="7" t="s">
        <v>59</v>
      </c>
      <c r="R1246" t="str">
        <f>IF('Hospitalisation Details'!I1246="?","Unknown",'Hospitalisation Details'!I1246)</f>
        <v>R1021</v>
      </c>
    </row>
    <row r="1247" spans="16:18" ht="14.25" customHeight="1" x14ac:dyDescent="0.3">
      <c r="P1247" s="7">
        <v>1968</v>
      </c>
      <c r="Q1247" s="7" t="s">
        <v>59</v>
      </c>
      <c r="R1247" t="str">
        <f>IF('Hospitalisation Details'!I1247="?","Unknown",'Hospitalisation Details'!I1247)</f>
        <v>R1013</v>
      </c>
    </row>
    <row r="1248" spans="16:18" ht="14.25" customHeight="1" x14ac:dyDescent="0.3">
      <c r="P1248" s="7">
        <v>1973</v>
      </c>
      <c r="Q1248" s="7" t="s">
        <v>195</v>
      </c>
      <c r="R1248" t="str">
        <f>IF('Hospitalisation Details'!I1248="?","Unknown",'Hospitalisation Details'!I1248)</f>
        <v>R1021</v>
      </c>
    </row>
    <row r="1249" spans="16:18" ht="14.25" customHeight="1" x14ac:dyDescent="0.3">
      <c r="P1249" s="7">
        <v>1974</v>
      </c>
      <c r="Q1249" s="7" t="s">
        <v>93</v>
      </c>
      <c r="R1249" t="str">
        <f>IF('Hospitalisation Details'!I1249="?","Unknown",'Hospitalisation Details'!I1249)</f>
        <v>R1012</v>
      </c>
    </row>
    <row r="1250" spans="16:18" ht="14.25" customHeight="1" x14ac:dyDescent="0.3">
      <c r="P1250" s="7">
        <v>1969</v>
      </c>
      <c r="Q1250" s="7" t="s">
        <v>83</v>
      </c>
      <c r="R1250" t="str">
        <f>IF('Hospitalisation Details'!I1250="?","Unknown",'Hospitalisation Details'!I1250)</f>
        <v>R1012</v>
      </c>
    </row>
    <row r="1251" spans="16:18" ht="14.25" customHeight="1" x14ac:dyDescent="0.3">
      <c r="P1251" s="7">
        <v>1971</v>
      </c>
      <c r="Q1251" s="7" t="s">
        <v>93</v>
      </c>
      <c r="R1251" t="str">
        <f>IF('Hospitalisation Details'!I1251="?","Unknown",'Hospitalisation Details'!I1251)</f>
        <v>R1025</v>
      </c>
    </row>
    <row r="1252" spans="16:18" ht="14.25" customHeight="1" x14ac:dyDescent="0.3">
      <c r="P1252" s="7">
        <v>1973</v>
      </c>
      <c r="Q1252" s="7" t="s">
        <v>93</v>
      </c>
      <c r="R1252" t="str">
        <f>IF('Hospitalisation Details'!I1252="?","Unknown",'Hospitalisation Details'!I1252)</f>
        <v>R1024</v>
      </c>
    </row>
    <row r="1253" spans="16:18" ht="14.25" customHeight="1" x14ac:dyDescent="0.3">
      <c r="P1253" s="7">
        <v>1973</v>
      </c>
      <c r="Q1253" s="7" t="s">
        <v>93</v>
      </c>
      <c r="R1253" t="str">
        <f>IF('Hospitalisation Details'!I1253="?","Unknown",'Hospitalisation Details'!I1253)</f>
        <v>R1013</v>
      </c>
    </row>
    <row r="1254" spans="16:18" ht="14.25" customHeight="1" x14ac:dyDescent="0.3">
      <c r="P1254" s="7">
        <v>1969</v>
      </c>
      <c r="Q1254" s="7" t="s">
        <v>59</v>
      </c>
      <c r="R1254" t="str">
        <f>IF('Hospitalisation Details'!I1254="?","Unknown",'Hospitalisation Details'!I1254)</f>
        <v>R1020</v>
      </c>
    </row>
    <row r="1255" spans="16:18" ht="14.25" customHeight="1" x14ac:dyDescent="0.3">
      <c r="P1255" s="7">
        <v>1975</v>
      </c>
      <c r="Q1255" s="7" t="s">
        <v>83</v>
      </c>
      <c r="R1255" t="str">
        <f>IF('Hospitalisation Details'!I1255="?","Unknown",'Hospitalisation Details'!I1255)</f>
        <v>R1015</v>
      </c>
    </row>
    <row r="1256" spans="16:18" ht="14.25" customHeight="1" x14ac:dyDescent="0.3">
      <c r="P1256" s="7">
        <v>1980</v>
      </c>
      <c r="Q1256" s="7" t="s">
        <v>203</v>
      </c>
      <c r="R1256" t="str">
        <f>IF('Hospitalisation Details'!I1256="?","Unknown",'Hospitalisation Details'!I1256)</f>
        <v>R1021</v>
      </c>
    </row>
    <row r="1257" spans="16:18" ht="14.25" customHeight="1" x14ac:dyDescent="0.3">
      <c r="P1257" s="7">
        <v>1973</v>
      </c>
      <c r="Q1257" s="7" t="s">
        <v>203</v>
      </c>
      <c r="R1257" t="str">
        <f>IF('Hospitalisation Details'!I1257="?","Unknown",'Hospitalisation Details'!I1257)</f>
        <v>R1025</v>
      </c>
    </row>
    <row r="1258" spans="16:18" ht="14.25" customHeight="1" x14ac:dyDescent="0.3">
      <c r="P1258" s="7">
        <v>1979</v>
      </c>
      <c r="Q1258" s="7" t="s">
        <v>72</v>
      </c>
      <c r="R1258" t="str">
        <f>IF('Hospitalisation Details'!I1258="?","Unknown",'Hospitalisation Details'!I1258)</f>
        <v>R1025</v>
      </c>
    </row>
    <row r="1259" spans="16:18" ht="14.25" customHeight="1" x14ac:dyDescent="0.3">
      <c r="P1259" s="7">
        <v>1968</v>
      </c>
      <c r="Q1259" s="7" t="s">
        <v>168</v>
      </c>
      <c r="R1259" t="str">
        <f>IF('Hospitalisation Details'!I1259="?","Unknown",'Hospitalisation Details'!I1259)</f>
        <v>R1017</v>
      </c>
    </row>
    <row r="1260" spans="16:18" ht="14.25" customHeight="1" x14ac:dyDescent="0.3">
      <c r="P1260" s="7">
        <v>1968</v>
      </c>
      <c r="Q1260" s="7" t="s">
        <v>195</v>
      </c>
      <c r="R1260" t="str">
        <f>IF('Hospitalisation Details'!I1260="?","Unknown",'Hospitalisation Details'!I1260)</f>
        <v>R1016</v>
      </c>
    </row>
    <row r="1261" spans="16:18" ht="14.25" customHeight="1" x14ac:dyDescent="0.3">
      <c r="P1261" s="7">
        <v>1968</v>
      </c>
      <c r="Q1261" s="7" t="s">
        <v>195</v>
      </c>
      <c r="R1261" t="str">
        <f>IF('Hospitalisation Details'!I1261="?","Unknown",'Hospitalisation Details'!I1261)</f>
        <v>R1011</v>
      </c>
    </row>
    <row r="1262" spans="16:18" ht="14.25" customHeight="1" x14ac:dyDescent="0.3">
      <c r="P1262" s="7">
        <v>1968</v>
      </c>
      <c r="Q1262" s="7" t="s">
        <v>72</v>
      </c>
      <c r="R1262" t="str">
        <f>IF('Hospitalisation Details'!I1262="?","Unknown",'Hospitalisation Details'!I1262)</f>
        <v>R1011</v>
      </c>
    </row>
    <row r="1263" spans="16:18" ht="14.25" customHeight="1" x14ac:dyDescent="0.3">
      <c r="P1263" s="7">
        <v>1964</v>
      </c>
      <c r="Q1263" s="7" t="s">
        <v>203</v>
      </c>
      <c r="R1263" t="str">
        <f>IF('Hospitalisation Details'!I1263="?","Unknown",'Hospitalisation Details'!I1263)</f>
        <v>R1012</v>
      </c>
    </row>
    <row r="1264" spans="16:18" ht="14.25" customHeight="1" x14ac:dyDescent="0.3">
      <c r="P1264" s="7">
        <v>1976</v>
      </c>
      <c r="Q1264" s="7" t="s">
        <v>195</v>
      </c>
      <c r="R1264" t="str">
        <f>IF('Hospitalisation Details'!I1264="?","Unknown",'Hospitalisation Details'!I1264)</f>
        <v>R1021</v>
      </c>
    </row>
    <row r="1265" spans="16:18" ht="14.25" customHeight="1" x14ac:dyDescent="0.3">
      <c r="P1265" s="7">
        <v>1964</v>
      </c>
      <c r="Q1265" s="7" t="s">
        <v>59</v>
      </c>
      <c r="R1265" t="str">
        <f>IF('Hospitalisation Details'!I1265="?","Unknown",'Hospitalisation Details'!I1265)</f>
        <v>R1013</v>
      </c>
    </row>
    <row r="1266" spans="16:18" ht="14.25" customHeight="1" x14ac:dyDescent="0.3">
      <c r="P1266" s="7">
        <v>1969</v>
      </c>
      <c r="Q1266" s="7" t="s">
        <v>93</v>
      </c>
      <c r="R1266" t="str">
        <f>IF('Hospitalisation Details'!I1266="?","Unknown",'Hospitalisation Details'!I1266)</f>
        <v>R1012</v>
      </c>
    </row>
    <row r="1267" spans="16:18" ht="14.25" customHeight="1" x14ac:dyDescent="0.3">
      <c r="P1267" s="7">
        <v>1987</v>
      </c>
      <c r="Q1267" s="7" t="s">
        <v>83</v>
      </c>
      <c r="R1267" t="str">
        <f>IF('Hospitalisation Details'!I1267="?","Unknown",'Hospitalisation Details'!I1267)</f>
        <v>R1012</v>
      </c>
    </row>
    <row r="1268" spans="16:18" ht="14.25" customHeight="1" x14ac:dyDescent="0.3">
      <c r="P1268" s="7">
        <v>1978</v>
      </c>
      <c r="Q1268" s="7" t="s">
        <v>195</v>
      </c>
      <c r="R1268" t="str">
        <f>IF('Hospitalisation Details'!I1268="?","Unknown",'Hospitalisation Details'!I1268)</f>
        <v>R1025</v>
      </c>
    </row>
    <row r="1269" spans="16:18" ht="14.25" customHeight="1" x14ac:dyDescent="0.3">
      <c r="P1269" s="7">
        <v>1972</v>
      </c>
      <c r="Q1269" s="7" t="s">
        <v>203</v>
      </c>
      <c r="R1269" t="str">
        <f>IF('Hospitalisation Details'!I1269="?","Unknown",'Hospitalisation Details'!I1269)</f>
        <v>R1012</v>
      </c>
    </row>
    <row r="1270" spans="16:18" ht="14.25" customHeight="1" x14ac:dyDescent="0.3">
      <c r="P1270" s="7">
        <v>1977</v>
      </c>
      <c r="Q1270" s="7" t="s">
        <v>203</v>
      </c>
      <c r="R1270" t="str">
        <f>IF('Hospitalisation Details'!I1270="?","Unknown",'Hospitalisation Details'!I1270)</f>
        <v>R1012</v>
      </c>
    </row>
    <row r="1271" spans="16:18" ht="14.25" customHeight="1" x14ac:dyDescent="0.3">
      <c r="P1271" s="7">
        <v>1971</v>
      </c>
      <c r="Q1271" s="7" t="s">
        <v>93</v>
      </c>
      <c r="R1271" t="str">
        <f>IF('Hospitalisation Details'!I1271="?","Unknown",'Hospitalisation Details'!I1271)</f>
        <v>R1011</v>
      </c>
    </row>
    <row r="1272" spans="16:18" ht="14.25" customHeight="1" x14ac:dyDescent="0.3">
      <c r="P1272" s="7">
        <v>1971</v>
      </c>
      <c r="Q1272" s="7" t="s">
        <v>83</v>
      </c>
      <c r="R1272" t="str">
        <f>IF('Hospitalisation Details'!I1272="?","Unknown",'Hospitalisation Details'!I1272)</f>
        <v>R1013</v>
      </c>
    </row>
    <row r="1273" spans="16:18" ht="14.25" customHeight="1" x14ac:dyDescent="0.3">
      <c r="P1273" s="7">
        <v>1969</v>
      </c>
      <c r="Q1273" s="7" t="s">
        <v>59</v>
      </c>
      <c r="R1273" t="str">
        <f>IF('Hospitalisation Details'!I1273="?","Unknown",'Hospitalisation Details'!I1273)</f>
        <v>R1024</v>
      </c>
    </row>
    <row r="1274" spans="16:18" ht="14.25" customHeight="1" x14ac:dyDescent="0.3">
      <c r="P1274" s="7">
        <v>1966</v>
      </c>
      <c r="Q1274" s="7" t="s">
        <v>168</v>
      </c>
      <c r="R1274" t="str">
        <f>IF('Hospitalisation Details'!I1274="?","Unknown",'Hospitalisation Details'!I1274)</f>
        <v>R1011</v>
      </c>
    </row>
    <row r="1275" spans="16:18" ht="14.25" customHeight="1" x14ac:dyDescent="0.3">
      <c r="P1275" s="7">
        <v>1969</v>
      </c>
      <c r="Q1275" s="7" t="s">
        <v>168</v>
      </c>
      <c r="R1275" t="str">
        <f>IF('Hospitalisation Details'!I1275="?","Unknown",'Hospitalisation Details'!I1275)</f>
        <v>R1013</v>
      </c>
    </row>
    <row r="1276" spans="16:18" ht="14.25" customHeight="1" x14ac:dyDescent="0.3">
      <c r="P1276" s="7">
        <v>1966</v>
      </c>
      <c r="Q1276" s="7" t="s">
        <v>72</v>
      </c>
      <c r="R1276" t="str">
        <f>IF('Hospitalisation Details'!I1276="?","Unknown",'Hospitalisation Details'!I1276)</f>
        <v>R1013</v>
      </c>
    </row>
    <row r="1277" spans="16:18" ht="14.25" customHeight="1" x14ac:dyDescent="0.3">
      <c r="P1277" s="7">
        <v>1967</v>
      </c>
      <c r="Q1277" s="7" t="s">
        <v>72</v>
      </c>
      <c r="R1277" t="str">
        <f>IF('Hospitalisation Details'!I1277="?","Unknown",'Hospitalisation Details'!I1277)</f>
        <v>R1012</v>
      </c>
    </row>
    <row r="1278" spans="16:18" ht="14.25" customHeight="1" x14ac:dyDescent="0.3">
      <c r="P1278" s="7">
        <v>1972</v>
      </c>
      <c r="Q1278" s="7" t="s">
        <v>168</v>
      </c>
      <c r="R1278" t="str">
        <f>IF('Hospitalisation Details'!I1278="?","Unknown",'Hospitalisation Details'!I1278)</f>
        <v>R1012</v>
      </c>
    </row>
    <row r="1279" spans="16:18" ht="14.25" customHeight="1" x14ac:dyDescent="0.3">
      <c r="P1279" s="7">
        <v>1966</v>
      </c>
      <c r="Q1279" s="7" t="s">
        <v>59</v>
      </c>
      <c r="R1279" t="str">
        <f>IF('Hospitalisation Details'!I1279="?","Unknown",'Hospitalisation Details'!I1279)</f>
        <v>R1011</v>
      </c>
    </row>
    <row r="1280" spans="16:18" ht="14.25" customHeight="1" x14ac:dyDescent="0.3">
      <c r="P1280" s="7">
        <v>1967</v>
      </c>
      <c r="Q1280" s="7" t="s">
        <v>83</v>
      </c>
      <c r="R1280" t="str">
        <f>IF('Hospitalisation Details'!I1280="?","Unknown",'Hospitalisation Details'!I1280)</f>
        <v>R1012</v>
      </c>
    </row>
    <row r="1281" spans="16:18" ht="14.25" customHeight="1" x14ac:dyDescent="0.3">
      <c r="P1281" s="7">
        <v>1966</v>
      </c>
      <c r="Q1281" s="7" t="s">
        <v>59</v>
      </c>
      <c r="R1281" t="str">
        <f>IF('Hospitalisation Details'!I1281="?","Unknown",'Hospitalisation Details'!I1281)</f>
        <v>R1011</v>
      </c>
    </row>
    <row r="1282" spans="16:18" ht="14.25" customHeight="1" x14ac:dyDescent="0.3">
      <c r="P1282" s="7">
        <v>1965</v>
      </c>
      <c r="Q1282" s="7" t="s">
        <v>83</v>
      </c>
      <c r="R1282" t="str">
        <f>IF('Hospitalisation Details'!I1282="?","Unknown",'Hospitalisation Details'!I1282)</f>
        <v>R1012</v>
      </c>
    </row>
    <row r="1283" spans="16:18" ht="14.25" customHeight="1" x14ac:dyDescent="0.3">
      <c r="P1283" s="7">
        <v>1992</v>
      </c>
      <c r="Q1283" s="7" t="s">
        <v>59</v>
      </c>
      <c r="R1283" t="str">
        <f>IF('Hospitalisation Details'!I1283="?","Unknown",'Hospitalisation Details'!I1283)</f>
        <v>R1026</v>
      </c>
    </row>
    <row r="1284" spans="16:18" ht="14.25" customHeight="1" x14ac:dyDescent="0.3">
      <c r="P1284" s="7">
        <v>1990</v>
      </c>
      <c r="Q1284" s="7" t="s">
        <v>59</v>
      </c>
      <c r="R1284" t="str">
        <f>IF('Hospitalisation Details'!I1284="?","Unknown",'Hospitalisation Details'!I1284)</f>
        <v>R1012</v>
      </c>
    </row>
    <row r="1285" spans="16:18" ht="14.25" customHeight="1" x14ac:dyDescent="0.3">
      <c r="P1285" s="7">
        <v>1964</v>
      </c>
      <c r="Q1285" s="7" t="s">
        <v>195</v>
      </c>
      <c r="R1285" t="str">
        <f>IF('Hospitalisation Details'!I1285="?","Unknown",'Hospitalisation Details'!I1285)</f>
        <v>R1013</v>
      </c>
    </row>
    <row r="1286" spans="16:18" ht="14.25" customHeight="1" x14ac:dyDescent="0.3">
      <c r="P1286" s="7">
        <v>1976</v>
      </c>
      <c r="Q1286" s="7" t="s">
        <v>72</v>
      </c>
      <c r="R1286" t="str">
        <f>IF('Hospitalisation Details'!I1286="?","Unknown",'Hospitalisation Details'!I1286)</f>
        <v>R1021</v>
      </c>
    </row>
    <row r="1287" spans="16:18" ht="14.25" customHeight="1" x14ac:dyDescent="0.3">
      <c r="P1287" s="7">
        <v>1962</v>
      </c>
      <c r="Q1287" s="7" t="s">
        <v>93</v>
      </c>
      <c r="R1287" t="str">
        <f>IF('Hospitalisation Details'!I1287="?","Unknown",'Hospitalisation Details'!I1287)</f>
        <v>R1013</v>
      </c>
    </row>
    <row r="1288" spans="16:18" ht="14.25" customHeight="1" x14ac:dyDescent="0.3">
      <c r="P1288" s="7">
        <v>1977</v>
      </c>
      <c r="Q1288" s="7" t="s">
        <v>195</v>
      </c>
      <c r="R1288" t="str">
        <f>IF('Hospitalisation Details'!I1288="?","Unknown",'Hospitalisation Details'!I1288)</f>
        <v>R1021</v>
      </c>
    </row>
    <row r="1289" spans="16:18" ht="14.25" customHeight="1" x14ac:dyDescent="0.3">
      <c r="P1289" s="7">
        <v>1976</v>
      </c>
      <c r="Q1289" s="7" t="s">
        <v>93</v>
      </c>
      <c r="R1289" t="str">
        <f>IF('Hospitalisation Details'!I1289="?","Unknown",'Hospitalisation Details'!I1289)</f>
        <v>R1025</v>
      </c>
    </row>
    <row r="1290" spans="16:18" ht="14.25" customHeight="1" x14ac:dyDescent="0.3">
      <c r="P1290" s="7">
        <v>1972</v>
      </c>
      <c r="Q1290" s="7" t="s">
        <v>203</v>
      </c>
      <c r="R1290" t="str">
        <f>IF('Hospitalisation Details'!I1290="?","Unknown",'Hospitalisation Details'!I1290)</f>
        <v>R1013</v>
      </c>
    </row>
    <row r="1291" spans="16:18" ht="14.25" customHeight="1" x14ac:dyDescent="0.3">
      <c r="P1291" s="7">
        <v>1967</v>
      </c>
      <c r="Q1291" s="7" t="s">
        <v>59</v>
      </c>
      <c r="R1291" t="str">
        <f>IF('Hospitalisation Details'!I1291="?","Unknown",'Hospitalisation Details'!I1291)</f>
        <v>R1011</v>
      </c>
    </row>
    <row r="1292" spans="16:18" ht="14.25" customHeight="1" x14ac:dyDescent="0.3">
      <c r="P1292" s="7">
        <v>1967</v>
      </c>
      <c r="Q1292" s="7" t="s">
        <v>203</v>
      </c>
      <c r="R1292" t="str">
        <f>IF('Hospitalisation Details'!I1292="?","Unknown",'Hospitalisation Details'!I1292)</f>
        <v>R1011</v>
      </c>
    </row>
    <row r="1293" spans="16:18" ht="14.25" customHeight="1" x14ac:dyDescent="0.3">
      <c r="P1293" s="7">
        <v>1992</v>
      </c>
      <c r="Q1293" s="7" t="s">
        <v>83</v>
      </c>
      <c r="R1293" t="str">
        <f>IF('Hospitalisation Details'!I1293="?","Unknown",'Hospitalisation Details'!I1293)</f>
        <v>R1012</v>
      </c>
    </row>
    <row r="1294" spans="16:18" ht="14.25" customHeight="1" x14ac:dyDescent="0.3">
      <c r="P1294" s="7">
        <v>1974</v>
      </c>
      <c r="Q1294" s="7" t="s">
        <v>168</v>
      </c>
      <c r="R1294" t="str">
        <f>IF('Hospitalisation Details'!I1294="?","Unknown",'Hospitalisation Details'!I1294)</f>
        <v>R1016</v>
      </c>
    </row>
    <row r="1295" spans="16:18" ht="14.25" customHeight="1" x14ac:dyDescent="0.3">
      <c r="P1295" s="7">
        <v>1986</v>
      </c>
      <c r="Q1295" s="7" t="s">
        <v>195</v>
      </c>
      <c r="R1295" t="str">
        <f>IF('Hospitalisation Details'!I1295="?","Unknown",'Hospitalisation Details'!I1295)</f>
        <v>R1026</v>
      </c>
    </row>
    <row r="1296" spans="16:18" ht="14.25" customHeight="1" x14ac:dyDescent="0.3">
      <c r="P1296" s="7">
        <v>1989</v>
      </c>
      <c r="Q1296" s="7" t="s">
        <v>72</v>
      </c>
      <c r="R1296" t="str">
        <f>IF('Hospitalisation Details'!I1296="?","Unknown",'Hospitalisation Details'!I1296)</f>
        <v>R1022</v>
      </c>
    </row>
    <row r="1297" spans="16:18" ht="14.25" customHeight="1" x14ac:dyDescent="0.3">
      <c r="P1297" s="7">
        <v>1967</v>
      </c>
      <c r="Q1297" s="7" t="s">
        <v>72</v>
      </c>
      <c r="R1297" t="str">
        <f>IF('Hospitalisation Details'!I1297="?","Unknown",'Hospitalisation Details'!I1297)</f>
        <v>R1011</v>
      </c>
    </row>
    <row r="1298" spans="16:18" ht="14.25" customHeight="1" x14ac:dyDescent="0.3">
      <c r="P1298" s="7">
        <v>1999</v>
      </c>
      <c r="Q1298" s="7" t="s">
        <v>168</v>
      </c>
      <c r="R1298" t="str">
        <f>IF('Hospitalisation Details'!I1298="?","Unknown",'Hospitalisation Details'!I1298)</f>
        <v>R1011</v>
      </c>
    </row>
    <row r="1299" spans="16:18" ht="14.25" customHeight="1" x14ac:dyDescent="0.3">
      <c r="P1299" s="7">
        <v>1967</v>
      </c>
      <c r="Q1299" s="7" t="s">
        <v>203</v>
      </c>
      <c r="R1299" t="str">
        <f>IF('Hospitalisation Details'!I1299="?","Unknown",'Hospitalisation Details'!I1299)</f>
        <v>R1019</v>
      </c>
    </row>
    <row r="1300" spans="16:18" ht="14.25" customHeight="1" x14ac:dyDescent="0.3">
      <c r="P1300" s="7">
        <v>1970</v>
      </c>
      <c r="Q1300" s="7" t="s">
        <v>203</v>
      </c>
      <c r="R1300" t="str">
        <f>IF('Hospitalisation Details'!I1300="?","Unknown",'Hospitalisation Details'!I1300)</f>
        <v>R1023</v>
      </c>
    </row>
    <row r="1301" spans="16:18" ht="14.25" customHeight="1" x14ac:dyDescent="0.3">
      <c r="P1301" s="7">
        <v>1970</v>
      </c>
      <c r="Q1301" s="7" t="s">
        <v>168</v>
      </c>
      <c r="R1301" t="str">
        <f>IF('Hospitalisation Details'!I1301="?","Unknown",'Hospitalisation Details'!I1301)</f>
        <v>R1011</v>
      </c>
    </row>
    <row r="1302" spans="16:18" ht="14.25" customHeight="1" x14ac:dyDescent="0.3">
      <c r="P1302" s="7">
        <v>1967</v>
      </c>
      <c r="Q1302" s="7" t="s">
        <v>203</v>
      </c>
      <c r="R1302" t="str">
        <f>IF('Hospitalisation Details'!I1302="?","Unknown",'Hospitalisation Details'!I1302)</f>
        <v>R1013</v>
      </c>
    </row>
    <row r="1303" spans="16:18" ht="14.25" customHeight="1" x14ac:dyDescent="0.3">
      <c r="P1303" s="7">
        <v>1968</v>
      </c>
      <c r="Q1303" s="7" t="s">
        <v>59</v>
      </c>
      <c r="R1303" t="str">
        <f>IF('Hospitalisation Details'!I1303="?","Unknown",'Hospitalisation Details'!I1303)</f>
        <v>R1012</v>
      </c>
    </row>
    <row r="1304" spans="16:18" ht="14.25" customHeight="1" x14ac:dyDescent="0.3">
      <c r="P1304" s="7">
        <v>1971</v>
      </c>
      <c r="Q1304" s="7" t="s">
        <v>168</v>
      </c>
      <c r="R1304" t="str">
        <f>IF('Hospitalisation Details'!I1304="?","Unknown",'Hospitalisation Details'!I1304)</f>
        <v>R1012</v>
      </c>
    </row>
    <row r="1305" spans="16:18" ht="14.25" customHeight="1" x14ac:dyDescent="0.3">
      <c r="P1305" s="7">
        <v>1994</v>
      </c>
      <c r="Q1305" s="7" t="s">
        <v>93</v>
      </c>
      <c r="R1305" t="str">
        <f>IF('Hospitalisation Details'!I1305="?","Unknown",'Hospitalisation Details'!I1305)</f>
        <v>R1012</v>
      </c>
    </row>
    <row r="1306" spans="16:18" ht="14.25" customHeight="1" x14ac:dyDescent="0.3">
      <c r="P1306" s="7">
        <v>1968</v>
      </c>
      <c r="Q1306" s="7" t="s">
        <v>72</v>
      </c>
      <c r="R1306" t="str">
        <f>IF('Hospitalisation Details'!I1306="?","Unknown",'Hospitalisation Details'!I1306)</f>
        <v>R1024</v>
      </c>
    </row>
    <row r="1307" spans="16:18" ht="14.25" customHeight="1" x14ac:dyDescent="0.3">
      <c r="P1307" s="7">
        <v>1968</v>
      </c>
      <c r="Q1307" s="7" t="s">
        <v>72</v>
      </c>
      <c r="R1307" t="str">
        <f>IF('Hospitalisation Details'!I1307="?","Unknown",'Hospitalisation Details'!I1307)</f>
        <v>R1013</v>
      </c>
    </row>
    <row r="1308" spans="16:18" ht="14.25" customHeight="1" x14ac:dyDescent="0.3">
      <c r="P1308" s="7">
        <v>1969</v>
      </c>
      <c r="Q1308" s="7" t="s">
        <v>72</v>
      </c>
      <c r="R1308" t="str">
        <f>IF('Hospitalisation Details'!I1308="?","Unknown",'Hospitalisation Details'!I1308)</f>
        <v>R1012</v>
      </c>
    </row>
    <row r="1309" spans="16:18" ht="14.25" customHeight="1" x14ac:dyDescent="0.3">
      <c r="P1309" s="7">
        <v>1965</v>
      </c>
      <c r="Q1309" s="7" t="s">
        <v>168</v>
      </c>
      <c r="R1309" t="str">
        <f>IF('Hospitalisation Details'!I1309="?","Unknown",'Hospitalisation Details'!I1309)</f>
        <v>R1011</v>
      </c>
    </row>
    <row r="1310" spans="16:18" ht="14.25" customHeight="1" x14ac:dyDescent="0.3">
      <c r="P1310" s="7">
        <v>1969</v>
      </c>
      <c r="Q1310" s="7" t="s">
        <v>195</v>
      </c>
      <c r="R1310" t="str">
        <f>IF('Hospitalisation Details'!I1310="?","Unknown",'Hospitalisation Details'!I1310)</f>
        <v>R1012</v>
      </c>
    </row>
    <row r="1311" spans="16:18" ht="14.25" customHeight="1" x14ac:dyDescent="0.3">
      <c r="P1311" s="7">
        <v>1965</v>
      </c>
      <c r="Q1311" s="7" t="s">
        <v>83</v>
      </c>
      <c r="R1311" t="str">
        <f>IF('Hospitalisation Details'!I1311="?","Unknown",'Hospitalisation Details'!I1311)</f>
        <v>R1011</v>
      </c>
    </row>
    <row r="1312" spans="16:18" ht="14.25" customHeight="1" x14ac:dyDescent="0.3">
      <c r="P1312" s="7">
        <v>1966</v>
      </c>
      <c r="Q1312" s="7" t="s">
        <v>59</v>
      </c>
      <c r="R1312" t="str">
        <f>IF('Hospitalisation Details'!I1312="?","Unknown",'Hospitalisation Details'!I1312)</f>
        <v>R1012</v>
      </c>
    </row>
    <row r="1313" spans="16:18" ht="14.25" customHeight="1" x14ac:dyDescent="0.3">
      <c r="P1313" s="7">
        <v>1973</v>
      </c>
      <c r="Q1313" s="7" t="s">
        <v>203</v>
      </c>
      <c r="R1313" t="str">
        <f>IF('Hospitalisation Details'!I1313="?","Unknown",'Hospitalisation Details'!I1313)</f>
        <v>R1013</v>
      </c>
    </row>
    <row r="1314" spans="16:18" ht="14.25" customHeight="1" x14ac:dyDescent="0.3">
      <c r="P1314" s="7">
        <v>1965</v>
      </c>
      <c r="Q1314" s="7" t="s">
        <v>168</v>
      </c>
      <c r="R1314" t="str">
        <f>IF('Hospitalisation Details'!I1314="?","Unknown",'Hospitalisation Details'!I1314)</f>
        <v>R1013</v>
      </c>
    </row>
    <row r="1315" spans="16:18" ht="14.25" customHeight="1" x14ac:dyDescent="0.3">
      <c r="P1315" s="7">
        <v>2000</v>
      </c>
      <c r="Q1315" s="7" t="s">
        <v>93</v>
      </c>
      <c r="R1315" t="str">
        <f>IF('Hospitalisation Details'!I1315="?","Unknown",'Hospitalisation Details'!I1315)</f>
        <v>R1012</v>
      </c>
    </row>
    <row r="1316" spans="16:18" ht="14.25" customHeight="1" x14ac:dyDescent="0.3">
      <c r="P1316" s="7">
        <v>1968</v>
      </c>
      <c r="Q1316" s="7" t="s">
        <v>203</v>
      </c>
      <c r="R1316" t="str">
        <f>IF('Hospitalisation Details'!I1316="?","Unknown",'Hospitalisation Details'!I1316)</f>
        <v>R1013</v>
      </c>
    </row>
    <row r="1317" spans="16:18" ht="14.25" customHeight="1" x14ac:dyDescent="0.3">
      <c r="P1317" s="7">
        <v>1974</v>
      </c>
      <c r="Q1317" s="7" t="s">
        <v>168</v>
      </c>
      <c r="R1317" t="str">
        <f>IF('Hospitalisation Details'!I1317="?","Unknown",'Hospitalisation Details'!I1317)</f>
        <v>R1012</v>
      </c>
    </row>
    <row r="1318" spans="16:18" ht="14.25" customHeight="1" x14ac:dyDescent="0.3">
      <c r="P1318" s="7">
        <v>1991</v>
      </c>
      <c r="Q1318" s="7" t="s">
        <v>83</v>
      </c>
      <c r="R1318" t="str">
        <f>IF('Hospitalisation Details'!I1318="?","Unknown",'Hospitalisation Details'!I1318)</f>
        <v>R1012</v>
      </c>
    </row>
    <row r="1319" spans="16:18" ht="14.25" customHeight="1" x14ac:dyDescent="0.3">
      <c r="P1319" s="7">
        <v>1996</v>
      </c>
      <c r="Q1319" s="7" t="s">
        <v>59</v>
      </c>
      <c r="R1319" t="str">
        <f>IF('Hospitalisation Details'!I1319="?","Unknown",'Hospitalisation Details'!I1319)</f>
        <v>R1012</v>
      </c>
    </row>
    <row r="1320" spans="16:18" ht="14.25" customHeight="1" x14ac:dyDescent="0.3">
      <c r="P1320" s="7">
        <v>1974</v>
      </c>
      <c r="Q1320" s="7" t="s">
        <v>168</v>
      </c>
      <c r="R1320" t="str">
        <f>IF('Hospitalisation Details'!I1320="?","Unknown",'Hospitalisation Details'!I1320)</f>
        <v>R1012</v>
      </c>
    </row>
    <row r="1321" spans="16:18" ht="14.25" customHeight="1" x14ac:dyDescent="0.3">
      <c r="P1321" s="7">
        <v>1989</v>
      </c>
      <c r="Q1321" s="7" t="s">
        <v>203</v>
      </c>
      <c r="R1321" t="str">
        <f>IF('Hospitalisation Details'!I1321="?","Unknown",'Hospitalisation Details'!I1321)</f>
        <v>R1012</v>
      </c>
    </row>
    <row r="1322" spans="16:18" ht="14.25" customHeight="1" x14ac:dyDescent="0.3">
      <c r="P1322" s="7">
        <v>1974</v>
      </c>
      <c r="Q1322" s="7" t="s">
        <v>195</v>
      </c>
      <c r="R1322" t="str">
        <f>IF('Hospitalisation Details'!I1322="?","Unknown",'Hospitalisation Details'!I1322)</f>
        <v>R1025</v>
      </c>
    </row>
    <row r="1323" spans="16:18" ht="14.25" customHeight="1" x14ac:dyDescent="0.3">
      <c r="P1323" s="7">
        <v>2001</v>
      </c>
      <c r="Q1323" s="7" t="s">
        <v>168</v>
      </c>
      <c r="R1323" t="str">
        <f>IF('Hospitalisation Details'!I1323="?","Unknown",'Hospitalisation Details'!I1323)</f>
        <v>R1026</v>
      </c>
    </row>
    <row r="1324" spans="16:18" ht="14.25" customHeight="1" x14ac:dyDescent="0.3">
      <c r="P1324" s="7">
        <v>2000</v>
      </c>
      <c r="Q1324" s="7" t="s">
        <v>93</v>
      </c>
      <c r="R1324" t="str">
        <f>IF('Hospitalisation Details'!I1324="?","Unknown",'Hospitalisation Details'!I1324)</f>
        <v>R1011</v>
      </c>
    </row>
    <row r="1325" spans="16:18" ht="14.25" customHeight="1" x14ac:dyDescent="0.3">
      <c r="P1325" s="7">
        <v>1971</v>
      </c>
      <c r="Q1325" s="7" t="s">
        <v>72</v>
      </c>
      <c r="R1325" t="str">
        <f>IF('Hospitalisation Details'!I1325="?","Unknown",'Hospitalisation Details'!I1325)</f>
        <v>R1012</v>
      </c>
    </row>
    <row r="1326" spans="16:18" ht="14.25" customHeight="1" x14ac:dyDescent="0.3">
      <c r="P1326" s="7">
        <v>1966</v>
      </c>
      <c r="Q1326" s="7" t="s">
        <v>72</v>
      </c>
      <c r="R1326" t="str">
        <f>IF('Hospitalisation Details'!I1326="?","Unknown",'Hospitalisation Details'!I1326)</f>
        <v>R1011</v>
      </c>
    </row>
    <row r="1327" spans="16:18" ht="14.25" customHeight="1" x14ac:dyDescent="0.3">
      <c r="P1327" s="7">
        <v>1966</v>
      </c>
      <c r="Q1327" s="7" t="s">
        <v>72</v>
      </c>
      <c r="R1327" t="str">
        <f>IF('Hospitalisation Details'!I1327="?","Unknown",'Hospitalisation Details'!I1327)</f>
        <v>R1011</v>
      </c>
    </row>
    <row r="1328" spans="16:18" ht="14.25" customHeight="1" x14ac:dyDescent="0.3">
      <c r="P1328" s="7">
        <v>1967</v>
      </c>
      <c r="Q1328" s="7" t="s">
        <v>93</v>
      </c>
      <c r="R1328" t="str">
        <f>IF('Hospitalisation Details'!I1328="?","Unknown",'Hospitalisation Details'!I1328)</f>
        <v>R1012</v>
      </c>
    </row>
    <row r="1329" spans="16:18" ht="14.25" customHeight="1" x14ac:dyDescent="0.3">
      <c r="P1329" s="7">
        <v>1972</v>
      </c>
      <c r="Q1329" s="7" t="s">
        <v>203</v>
      </c>
      <c r="R1329" t="str">
        <f>IF('Hospitalisation Details'!I1329="?","Unknown",'Hospitalisation Details'!I1329)</f>
        <v>R1012</v>
      </c>
    </row>
    <row r="1330" spans="16:18" ht="14.25" customHeight="1" x14ac:dyDescent="0.3">
      <c r="P1330" s="7">
        <v>1966</v>
      </c>
      <c r="Q1330" s="7" t="s">
        <v>93</v>
      </c>
      <c r="R1330" t="str">
        <f>IF('Hospitalisation Details'!I1330="?","Unknown",'Hospitalisation Details'!I1330)</f>
        <v>R1013</v>
      </c>
    </row>
    <row r="1331" spans="16:18" ht="14.25" customHeight="1" x14ac:dyDescent="0.3">
      <c r="P1331" s="7">
        <v>1966</v>
      </c>
      <c r="Q1331" s="7" t="s">
        <v>59</v>
      </c>
      <c r="R1331" t="str">
        <f>IF('Hospitalisation Details'!I1331="?","Unknown",'Hospitalisation Details'!I1331)</f>
        <v>R1013</v>
      </c>
    </row>
    <row r="1332" spans="16:18" ht="14.25" customHeight="1" x14ac:dyDescent="0.3">
      <c r="P1332" s="7">
        <v>1980</v>
      </c>
      <c r="Q1332" s="7" t="s">
        <v>195</v>
      </c>
      <c r="R1332" t="str">
        <f>IF('Hospitalisation Details'!I1332="?","Unknown",'Hospitalisation Details'!I1332)</f>
        <v>R1021</v>
      </c>
    </row>
    <row r="1333" spans="16:18" ht="14.25" customHeight="1" x14ac:dyDescent="0.3">
      <c r="P1333" s="7">
        <v>1969</v>
      </c>
      <c r="Q1333" s="7" t="s">
        <v>72</v>
      </c>
      <c r="R1333" t="str">
        <f>IF('Hospitalisation Details'!I1333="?","Unknown",'Hospitalisation Details'!I1333)</f>
        <v>R1011</v>
      </c>
    </row>
    <row r="1334" spans="16:18" ht="14.25" customHeight="1" x14ac:dyDescent="0.3">
      <c r="P1334" s="7">
        <v>1969</v>
      </c>
      <c r="Q1334" s="7" t="s">
        <v>83</v>
      </c>
      <c r="R1334" t="str">
        <f>IF('Hospitalisation Details'!I1334="?","Unknown",'Hospitalisation Details'!I1334)</f>
        <v>R1011</v>
      </c>
    </row>
    <row r="1335" spans="16:18" ht="14.25" customHeight="1" x14ac:dyDescent="0.3">
      <c r="P1335" s="7">
        <v>1966</v>
      </c>
      <c r="Q1335" s="7" t="s">
        <v>195</v>
      </c>
      <c r="R1335" t="str">
        <f>IF('Hospitalisation Details'!I1335="?","Unknown",'Hospitalisation Details'!I1335)</f>
        <v>R1016</v>
      </c>
    </row>
    <row r="1336" spans="16:18" ht="14.25" customHeight="1" x14ac:dyDescent="0.3">
      <c r="P1336" s="7">
        <v>1972</v>
      </c>
      <c r="Q1336" s="7" t="s">
        <v>93</v>
      </c>
      <c r="R1336" t="str">
        <f>IF('Hospitalisation Details'!I1336="?","Unknown",'Hospitalisation Details'!I1336)</f>
        <v>R1021</v>
      </c>
    </row>
    <row r="1337" spans="16:18" ht="14.25" customHeight="1" x14ac:dyDescent="0.3">
      <c r="P1337" s="7">
        <v>1970</v>
      </c>
      <c r="Q1337" s="7" t="s">
        <v>83</v>
      </c>
      <c r="R1337" t="str">
        <f>IF('Hospitalisation Details'!I1337="?","Unknown",'Hospitalisation Details'!I1337)</f>
        <v>R1012</v>
      </c>
    </row>
    <row r="1338" spans="16:18" ht="14.25" customHeight="1" x14ac:dyDescent="0.3">
      <c r="P1338" s="7">
        <v>1976</v>
      </c>
      <c r="Q1338" s="7" t="s">
        <v>83</v>
      </c>
      <c r="R1338" t="str">
        <f>IF('Hospitalisation Details'!I1338="?","Unknown",'Hospitalisation Details'!I1338)</f>
        <v>R1025</v>
      </c>
    </row>
    <row r="1339" spans="16:18" ht="14.25" customHeight="1" x14ac:dyDescent="0.3">
      <c r="P1339" s="7">
        <v>1969</v>
      </c>
      <c r="Q1339" s="7" t="s">
        <v>168</v>
      </c>
      <c r="R1339" t="str">
        <f>IF('Hospitalisation Details'!I1339="?","Unknown",'Hospitalisation Details'!I1339)</f>
        <v>R1016</v>
      </c>
    </row>
    <row r="1340" spans="16:18" ht="14.25" customHeight="1" x14ac:dyDescent="0.3">
      <c r="P1340" s="7">
        <v>1989</v>
      </c>
      <c r="Q1340" s="7" t="s">
        <v>168</v>
      </c>
      <c r="R1340" t="str">
        <f>IF('Hospitalisation Details'!I1340="?","Unknown",'Hospitalisation Details'!I1340)</f>
        <v>R1026</v>
      </c>
    </row>
    <row r="1341" spans="16:18" ht="14.25" customHeight="1" x14ac:dyDescent="0.3">
      <c r="P1341" s="7">
        <v>1969</v>
      </c>
      <c r="Q1341" s="7" t="s">
        <v>195</v>
      </c>
      <c r="R1341" t="str">
        <f>IF('Hospitalisation Details'!I1341="?","Unknown",'Hospitalisation Details'!I1341)</f>
        <v>R1011</v>
      </c>
    </row>
    <row r="1342" spans="16:18" ht="14.25" customHeight="1" x14ac:dyDescent="0.3">
      <c r="P1342" s="7">
        <v>1981</v>
      </c>
      <c r="Q1342" s="7" t="s">
        <v>203</v>
      </c>
      <c r="R1342" t="str">
        <f>IF('Hospitalisation Details'!I1342="?","Unknown",'Hospitalisation Details'!I1342)</f>
        <v>R1026</v>
      </c>
    </row>
    <row r="1343" spans="16:18" ht="14.25" customHeight="1" x14ac:dyDescent="0.3">
      <c r="P1343" s="7">
        <v>1969</v>
      </c>
      <c r="Q1343" s="7" t="s">
        <v>203</v>
      </c>
      <c r="R1343" t="str">
        <f>IF('Hospitalisation Details'!I1343="?","Unknown",'Hospitalisation Details'!I1343)</f>
        <v>R1011</v>
      </c>
    </row>
    <row r="1344" spans="16:18" ht="14.25" customHeight="1" x14ac:dyDescent="0.3">
      <c r="P1344" s="7">
        <v>1971</v>
      </c>
      <c r="Q1344" s="7" t="s">
        <v>168</v>
      </c>
      <c r="R1344" t="str">
        <f>IF('Hospitalisation Details'!I1344="?","Unknown",'Hospitalisation Details'!I1344)</f>
        <v>R1025</v>
      </c>
    </row>
    <row r="1345" spans="16:18" ht="14.25" customHeight="1" x14ac:dyDescent="0.3">
      <c r="P1345" s="7">
        <v>2004</v>
      </c>
      <c r="Q1345" s="7" t="s">
        <v>203</v>
      </c>
      <c r="R1345" t="str">
        <f>IF('Hospitalisation Details'!I1345="?","Unknown",'Hospitalisation Details'!I1345)</f>
        <v>R1019</v>
      </c>
    </row>
    <row r="1346" spans="16:18" ht="14.25" customHeight="1" x14ac:dyDescent="0.3">
      <c r="P1346" s="7">
        <v>1967</v>
      </c>
      <c r="Q1346" s="7" t="s">
        <v>83</v>
      </c>
      <c r="R1346" t="str">
        <f>IF('Hospitalisation Details'!I1346="?","Unknown",'Hospitalisation Details'!I1346)</f>
        <v>R1024</v>
      </c>
    </row>
    <row r="1347" spans="16:18" ht="14.25" customHeight="1" x14ac:dyDescent="0.3">
      <c r="P1347" s="7">
        <v>1970</v>
      </c>
      <c r="Q1347" s="7" t="s">
        <v>83</v>
      </c>
      <c r="R1347" t="str">
        <f>IF('Hospitalisation Details'!I1347="?","Unknown",'Hospitalisation Details'!I1347)</f>
        <v>R1012</v>
      </c>
    </row>
    <row r="1348" spans="16:18" ht="14.25" customHeight="1" x14ac:dyDescent="0.3">
      <c r="P1348" s="7">
        <v>1988</v>
      </c>
      <c r="Q1348" s="7" t="s">
        <v>72</v>
      </c>
      <c r="R1348" t="str">
        <f>IF('Hospitalisation Details'!I1348="?","Unknown",'Hospitalisation Details'!I1348)</f>
        <v>R1022</v>
      </c>
    </row>
    <row r="1349" spans="16:18" ht="14.25" customHeight="1" x14ac:dyDescent="0.3">
      <c r="P1349" s="7">
        <v>1972</v>
      </c>
      <c r="Q1349" s="7" t="s">
        <v>93</v>
      </c>
      <c r="R1349" t="str">
        <f>IF('Hospitalisation Details'!I1349="?","Unknown",'Hospitalisation Details'!I1349)</f>
        <v>R1011</v>
      </c>
    </row>
    <row r="1350" spans="16:18" ht="14.25" customHeight="1" x14ac:dyDescent="0.3">
      <c r="P1350" s="7">
        <v>1968</v>
      </c>
      <c r="Q1350" s="7" t="s">
        <v>203</v>
      </c>
      <c r="R1350" t="str">
        <f>IF('Hospitalisation Details'!I1350="?","Unknown",'Hospitalisation Details'!I1350)</f>
        <v>R1012</v>
      </c>
    </row>
    <row r="1351" spans="16:18" ht="14.25" customHeight="1" x14ac:dyDescent="0.3">
      <c r="P1351" s="7">
        <v>1963</v>
      </c>
      <c r="Q1351" s="7" t="s">
        <v>72</v>
      </c>
      <c r="R1351" t="str">
        <f>IF('Hospitalisation Details'!I1351="?","Unknown",'Hospitalisation Details'!I1351)</f>
        <v>R1012</v>
      </c>
    </row>
    <row r="1352" spans="16:18" ht="14.25" customHeight="1" x14ac:dyDescent="0.3">
      <c r="P1352" s="7">
        <v>1995</v>
      </c>
      <c r="Q1352" s="7" t="s">
        <v>168</v>
      </c>
      <c r="R1352" t="str">
        <f>IF('Hospitalisation Details'!I1352="?","Unknown",'Hospitalisation Details'!I1352)</f>
        <v>R1026</v>
      </c>
    </row>
    <row r="1353" spans="16:18" ht="14.25" customHeight="1" x14ac:dyDescent="0.3">
      <c r="P1353" s="7">
        <v>1963</v>
      </c>
      <c r="Q1353" s="7" t="s">
        <v>59</v>
      </c>
      <c r="R1353" t="str">
        <f>IF('Hospitalisation Details'!I1353="?","Unknown",'Hospitalisation Details'!I1353)</f>
        <v>R1012</v>
      </c>
    </row>
    <row r="1354" spans="16:18" ht="14.25" customHeight="1" x14ac:dyDescent="0.3">
      <c r="P1354" s="7">
        <v>2002</v>
      </c>
      <c r="Q1354" s="7" t="s">
        <v>93</v>
      </c>
      <c r="R1354" t="str">
        <f>IF('Hospitalisation Details'!I1354="?","Unknown",'Hospitalisation Details'!I1354)</f>
        <v>R1012</v>
      </c>
    </row>
    <row r="1355" spans="16:18" ht="14.25" customHeight="1" x14ac:dyDescent="0.3">
      <c r="P1355" s="7">
        <v>1989</v>
      </c>
      <c r="Q1355" s="7" t="s">
        <v>195</v>
      </c>
      <c r="R1355" t="str">
        <f>IF('Hospitalisation Details'!I1355="?","Unknown",'Hospitalisation Details'!I1355)</f>
        <v>R1013</v>
      </c>
    </row>
    <row r="1356" spans="16:18" ht="14.25" customHeight="1" x14ac:dyDescent="0.3">
      <c r="P1356" s="7">
        <v>1968</v>
      </c>
      <c r="Q1356" s="7" t="s">
        <v>72</v>
      </c>
      <c r="R1356" t="str">
        <f>IF('Hospitalisation Details'!I1356="?","Unknown",'Hospitalisation Details'!I1356)</f>
        <v>R1025</v>
      </c>
    </row>
    <row r="1357" spans="16:18" ht="14.25" customHeight="1" x14ac:dyDescent="0.3">
      <c r="P1357" s="7">
        <v>1964</v>
      </c>
      <c r="Q1357" s="7" t="s">
        <v>59</v>
      </c>
      <c r="R1357" t="str">
        <f>IF('Hospitalisation Details'!I1357="?","Unknown",'Hospitalisation Details'!I1357)</f>
        <v>R1011</v>
      </c>
    </row>
    <row r="1358" spans="16:18" ht="14.25" customHeight="1" x14ac:dyDescent="0.3">
      <c r="P1358" s="7">
        <v>1965</v>
      </c>
      <c r="Q1358" s="7" t="s">
        <v>72</v>
      </c>
      <c r="R1358" t="str">
        <f>IF('Hospitalisation Details'!I1358="?","Unknown",'Hospitalisation Details'!I1358)</f>
        <v>R1012</v>
      </c>
    </row>
    <row r="1359" spans="16:18" ht="14.25" customHeight="1" x14ac:dyDescent="0.3">
      <c r="P1359" s="7">
        <v>1965</v>
      </c>
      <c r="Q1359" s="7" t="s">
        <v>93</v>
      </c>
      <c r="R1359" t="str">
        <f>IF('Hospitalisation Details'!I1359="?","Unknown",'Hospitalisation Details'!I1359)</f>
        <v>R1012</v>
      </c>
    </row>
    <row r="1360" spans="16:18" ht="14.25" customHeight="1" x14ac:dyDescent="0.3">
      <c r="P1360" s="7">
        <v>1964</v>
      </c>
      <c r="Q1360" s="7" t="s">
        <v>59</v>
      </c>
      <c r="R1360" t="str">
        <f>IF('Hospitalisation Details'!I1360="?","Unknown",'Hospitalisation Details'!I1360)</f>
        <v>R1011</v>
      </c>
    </row>
    <row r="1361" spans="16:18" ht="14.25" customHeight="1" x14ac:dyDescent="0.3">
      <c r="P1361" s="7">
        <v>1964</v>
      </c>
      <c r="Q1361" s="7" t="s">
        <v>59</v>
      </c>
      <c r="R1361" t="str">
        <f>IF('Hospitalisation Details'!I1361="?","Unknown",'Hospitalisation Details'!I1361)</f>
        <v>R1013</v>
      </c>
    </row>
    <row r="1362" spans="16:18" ht="14.25" customHeight="1" x14ac:dyDescent="0.3">
      <c r="P1362" s="7">
        <v>1964</v>
      </c>
      <c r="Q1362" s="7" t="s">
        <v>168</v>
      </c>
      <c r="R1362" t="str">
        <f>IF('Hospitalisation Details'!I1362="?","Unknown",'Hospitalisation Details'!I1362)</f>
        <v>R1011</v>
      </c>
    </row>
    <row r="1363" spans="16:18" ht="14.25" customHeight="1" x14ac:dyDescent="0.3">
      <c r="P1363" s="7">
        <v>1979</v>
      </c>
      <c r="Q1363" s="7" t="s">
        <v>83</v>
      </c>
      <c r="R1363" t="str">
        <f>IF('Hospitalisation Details'!I1363="?","Unknown",'Hospitalisation Details'!I1363)</f>
        <v>R1026</v>
      </c>
    </row>
    <row r="1364" spans="16:18" ht="14.25" customHeight="1" x14ac:dyDescent="0.3">
      <c r="P1364" s="7">
        <v>1972</v>
      </c>
      <c r="Q1364" s="7" t="s">
        <v>168</v>
      </c>
      <c r="R1364" t="str">
        <f>IF('Hospitalisation Details'!I1364="?","Unknown",'Hospitalisation Details'!I1364)</f>
        <v>R1025</v>
      </c>
    </row>
    <row r="1365" spans="16:18" ht="14.25" customHeight="1" x14ac:dyDescent="0.3">
      <c r="P1365" s="7">
        <v>1964</v>
      </c>
      <c r="Q1365" s="7" t="s">
        <v>83</v>
      </c>
      <c r="R1365" t="str">
        <f>IF('Hospitalisation Details'!I1365="?","Unknown",'Hospitalisation Details'!I1365)</f>
        <v>R1013</v>
      </c>
    </row>
    <row r="1366" spans="16:18" ht="14.25" customHeight="1" x14ac:dyDescent="0.3">
      <c r="P1366" s="7">
        <v>1997</v>
      </c>
      <c r="Q1366" s="7" t="s">
        <v>59</v>
      </c>
      <c r="R1366" t="str">
        <f>IF('Hospitalisation Details'!I1366="?","Unknown",'Hospitalisation Details'!I1366)</f>
        <v>R1026</v>
      </c>
    </row>
    <row r="1367" spans="16:18" ht="14.25" customHeight="1" x14ac:dyDescent="0.3">
      <c r="P1367" s="7">
        <v>1967</v>
      </c>
      <c r="Q1367" s="7" t="s">
        <v>168</v>
      </c>
      <c r="R1367" t="str">
        <f>IF('Hospitalisation Details'!I1367="?","Unknown",'Hospitalisation Details'!I1367)</f>
        <v>R1018</v>
      </c>
    </row>
    <row r="1368" spans="16:18" ht="14.25" customHeight="1" x14ac:dyDescent="0.3">
      <c r="P1368" s="7">
        <v>1970</v>
      </c>
      <c r="Q1368" s="7" t="s">
        <v>203</v>
      </c>
      <c r="R1368" t="str">
        <f>IF('Hospitalisation Details'!I1368="?","Unknown",'Hospitalisation Details'!I1368)</f>
        <v>R1024</v>
      </c>
    </row>
    <row r="1369" spans="16:18" ht="14.25" customHeight="1" x14ac:dyDescent="0.3">
      <c r="P1369" s="7">
        <v>1970</v>
      </c>
      <c r="Q1369" s="7" t="s">
        <v>203</v>
      </c>
      <c r="R1369" t="str">
        <f>IF('Hospitalisation Details'!I1369="?","Unknown",'Hospitalisation Details'!I1369)</f>
        <v>R1011</v>
      </c>
    </row>
    <row r="1370" spans="16:18" ht="14.25" customHeight="1" x14ac:dyDescent="0.3">
      <c r="P1370" s="7">
        <v>1983</v>
      </c>
      <c r="Q1370" s="7" t="s">
        <v>203</v>
      </c>
      <c r="R1370" t="str">
        <f>IF('Hospitalisation Details'!I1370="?","Unknown",'Hospitalisation Details'!I1370)</f>
        <v>R1021</v>
      </c>
    </row>
    <row r="1371" spans="16:18" ht="14.25" customHeight="1" x14ac:dyDescent="0.3">
      <c r="P1371" s="7">
        <v>1985</v>
      </c>
      <c r="Q1371" s="7" t="s">
        <v>83</v>
      </c>
      <c r="R1371" t="str">
        <f>IF('Hospitalisation Details'!I1371="?","Unknown",'Hospitalisation Details'!I1371)</f>
        <v>R1012</v>
      </c>
    </row>
    <row r="1372" spans="16:18" ht="14.25" customHeight="1" x14ac:dyDescent="0.3">
      <c r="P1372" s="7">
        <v>1980</v>
      </c>
      <c r="Q1372" s="7" t="s">
        <v>59</v>
      </c>
      <c r="R1372" t="str">
        <f>IF('Hospitalisation Details'!I1372="?","Unknown",'Hospitalisation Details'!I1372)</f>
        <v>R1021</v>
      </c>
    </row>
    <row r="1373" spans="16:18" ht="14.25" customHeight="1" x14ac:dyDescent="0.3">
      <c r="P1373" s="7">
        <v>1971</v>
      </c>
      <c r="Q1373" s="7" t="s">
        <v>93</v>
      </c>
      <c r="R1373" t="str">
        <f>IF('Hospitalisation Details'!I1373="?","Unknown",'Hospitalisation Details'!I1373)</f>
        <v>R1012</v>
      </c>
    </row>
    <row r="1374" spans="16:18" ht="14.25" customHeight="1" x14ac:dyDescent="0.3">
      <c r="P1374" s="7">
        <v>1966</v>
      </c>
      <c r="Q1374" s="7" t="s">
        <v>83</v>
      </c>
      <c r="R1374" t="str">
        <f>IF('Hospitalisation Details'!I1374="?","Unknown",'Hospitalisation Details'!I1374)</f>
        <v>R1012</v>
      </c>
    </row>
    <row r="1375" spans="16:18" ht="14.25" customHeight="1" x14ac:dyDescent="0.3">
      <c r="P1375" s="7">
        <v>1965</v>
      </c>
      <c r="Q1375" s="7" t="s">
        <v>83</v>
      </c>
      <c r="R1375" t="str">
        <f>IF('Hospitalisation Details'!I1375="?","Unknown",'Hospitalisation Details'!I1375)</f>
        <v>R1011</v>
      </c>
    </row>
    <row r="1376" spans="16:18" ht="14.25" customHeight="1" x14ac:dyDescent="0.3">
      <c r="P1376" s="7">
        <v>1966</v>
      </c>
      <c r="Q1376" s="7" t="s">
        <v>93</v>
      </c>
      <c r="R1376" t="str">
        <f>IF('Hospitalisation Details'!I1376="?","Unknown",'Hospitalisation Details'!I1376)</f>
        <v>R1025</v>
      </c>
    </row>
    <row r="1377" spans="16:18" ht="14.25" customHeight="1" x14ac:dyDescent="0.3">
      <c r="P1377" s="7">
        <v>2004</v>
      </c>
      <c r="Q1377" s="7" t="s">
        <v>93</v>
      </c>
      <c r="R1377" t="str">
        <f>IF('Hospitalisation Details'!I1377="?","Unknown",'Hospitalisation Details'!I1377)</f>
        <v>R1013</v>
      </c>
    </row>
    <row r="1378" spans="16:18" ht="14.25" customHeight="1" x14ac:dyDescent="0.3">
      <c r="P1378" s="7">
        <v>1970</v>
      </c>
      <c r="Q1378" s="7" t="s">
        <v>203</v>
      </c>
      <c r="R1378" t="str">
        <f>IF('Hospitalisation Details'!I1378="?","Unknown",'Hospitalisation Details'!I1378)</f>
        <v>R1014</v>
      </c>
    </row>
    <row r="1379" spans="16:18" ht="14.25" customHeight="1" x14ac:dyDescent="0.3">
      <c r="P1379" s="7">
        <v>1983</v>
      </c>
      <c r="Q1379" s="7" t="s">
        <v>83</v>
      </c>
      <c r="R1379" t="str">
        <f>IF('Hospitalisation Details'!I1379="?","Unknown",'Hospitalisation Details'!I1379)</f>
        <v>R1026</v>
      </c>
    </row>
    <row r="1380" spans="16:18" ht="14.25" customHeight="1" x14ac:dyDescent="0.3">
      <c r="P1380" s="7">
        <v>1969</v>
      </c>
      <c r="Q1380" s="7" t="s">
        <v>195</v>
      </c>
      <c r="R1380" t="str">
        <f>IF('Hospitalisation Details'!I1380="?","Unknown",'Hospitalisation Details'!I1380)</f>
        <v>R1012</v>
      </c>
    </row>
    <row r="1381" spans="16:18" ht="14.25" customHeight="1" x14ac:dyDescent="0.3">
      <c r="P1381" s="7">
        <v>1989</v>
      </c>
      <c r="Q1381" s="7" t="s">
        <v>203</v>
      </c>
      <c r="R1381" t="str">
        <f>IF('Hospitalisation Details'!I1381="?","Unknown",'Hospitalisation Details'!I1381)</f>
        <v>R1026</v>
      </c>
    </row>
    <row r="1382" spans="16:18" ht="14.25" customHeight="1" x14ac:dyDescent="0.3">
      <c r="P1382" s="7">
        <v>1968</v>
      </c>
      <c r="Q1382" s="7" t="s">
        <v>83</v>
      </c>
      <c r="R1382" t="str">
        <f>IF('Hospitalisation Details'!I1382="?","Unknown",'Hospitalisation Details'!I1382)</f>
        <v>R1024</v>
      </c>
    </row>
    <row r="1383" spans="16:18" ht="14.25" customHeight="1" x14ac:dyDescent="0.3">
      <c r="P1383" s="7">
        <v>1971</v>
      </c>
      <c r="Q1383" s="7" t="s">
        <v>168</v>
      </c>
      <c r="R1383" t="str">
        <f>IF('Hospitalisation Details'!I1383="?","Unknown",'Hospitalisation Details'!I1383)</f>
        <v>R1012</v>
      </c>
    </row>
    <row r="1384" spans="16:18" ht="14.25" customHeight="1" x14ac:dyDescent="0.3">
      <c r="P1384" s="7">
        <v>1988</v>
      </c>
      <c r="Q1384" s="7" t="s">
        <v>83</v>
      </c>
      <c r="R1384" t="str">
        <f>IF('Hospitalisation Details'!I1384="?","Unknown",'Hospitalisation Details'!I1384)</f>
        <v>R1026</v>
      </c>
    </row>
    <row r="1385" spans="16:18" ht="14.25" customHeight="1" x14ac:dyDescent="0.3">
      <c r="P1385" s="7">
        <v>1970</v>
      </c>
      <c r="Q1385" s="7" t="s">
        <v>59</v>
      </c>
      <c r="R1385" t="str">
        <f>IF('Hospitalisation Details'!I1385="?","Unknown",'Hospitalisation Details'!I1385)</f>
        <v>R1012</v>
      </c>
    </row>
    <row r="1386" spans="16:18" ht="14.25" customHeight="1" x14ac:dyDescent="0.3">
      <c r="P1386" s="7">
        <v>1965</v>
      </c>
      <c r="Q1386" s="7" t="s">
        <v>203</v>
      </c>
      <c r="R1386" t="str">
        <f>IF('Hospitalisation Details'!I1386="?","Unknown",'Hospitalisation Details'!I1386)</f>
        <v>R1017</v>
      </c>
    </row>
    <row r="1387" spans="16:18" ht="14.25" customHeight="1" x14ac:dyDescent="0.3">
      <c r="P1387" s="7">
        <v>1968</v>
      </c>
      <c r="Q1387" s="7" t="s">
        <v>72</v>
      </c>
      <c r="R1387" t="str">
        <f>IF('Hospitalisation Details'!I1387="?","Unknown",'Hospitalisation Details'!I1387)</f>
        <v>R1011</v>
      </c>
    </row>
    <row r="1388" spans="16:18" ht="14.25" customHeight="1" x14ac:dyDescent="0.3">
      <c r="P1388" s="7">
        <v>1971</v>
      </c>
      <c r="Q1388" s="7" t="s">
        <v>168</v>
      </c>
      <c r="R1388" t="str">
        <f>IF('Hospitalisation Details'!I1388="?","Unknown",'Hospitalisation Details'!I1388)</f>
        <v>R1012</v>
      </c>
    </row>
    <row r="1389" spans="16:18" ht="14.25" customHeight="1" x14ac:dyDescent="0.3">
      <c r="P1389" s="7">
        <v>1973</v>
      </c>
      <c r="Q1389" s="7" t="s">
        <v>59</v>
      </c>
      <c r="R1389" t="str">
        <f>IF('Hospitalisation Details'!I1389="?","Unknown",'Hospitalisation Details'!I1389)</f>
        <v>R1011</v>
      </c>
    </row>
    <row r="1390" spans="16:18" ht="14.25" customHeight="1" x14ac:dyDescent="0.3">
      <c r="P1390" s="7">
        <v>1965</v>
      </c>
      <c r="Q1390" s="7" t="s">
        <v>203</v>
      </c>
      <c r="R1390" t="str">
        <f>IF('Hospitalisation Details'!I1390="?","Unknown",'Hospitalisation Details'!I1390)</f>
        <v>R1013</v>
      </c>
    </row>
    <row r="1391" spans="16:18" ht="14.25" customHeight="1" x14ac:dyDescent="0.3">
      <c r="P1391" s="7">
        <v>1965</v>
      </c>
      <c r="Q1391" s="7" t="s">
        <v>168</v>
      </c>
      <c r="R1391" t="str">
        <f>IF('Hospitalisation Details'!I1391="?","Unknown",'Hospitalisation Details'!I1391)</f>
        <v>R1016</v>
      </c>
    </row>
    <row r="1392" spans="16:18" ht="14.25" customHeight="1" x14ac:dyDescent="0.3">
      <c r="P1392" s="7">
        <v>1965</v>
      </c>
      <c r="Q1392" s="7" t="s">
        <v>72</v>
      </c>
      <c r="R1392" t="str">
        <f>IF('Hospitalisation Details'!I1392="?","Unknown",'Hospitalisation Details'!I1392)</f>
        <v>R1011</v>
      </c>
    </row>
    <row r="1393" spans="16:18" ht="14.25" customHeight="1" x14ac:dyDescent="0.3">
      <c r="P1393" s="7">
        <v>1964</v>
      </c>
      <c r="Q1393" s="7" t="s">
        <v>83</v>
      </c>
      <c r="R1393" t="str">
        <f>IF('Hospitalisation Details'!I1393="?","Unknown",'Hospitalisation Details'!I1393)</f>
        <v>R1020</v>
      </c>
    </row>
    <row r="1394" spans="16:18" ht="14.25" customHeight="1" x14ac:dyDescent="0.3">
      <c r="P1394" s="7">
        <v>1986</v>
      </c>
      <c r="Q1394" s="7" t="s">
        <v>59</v>
      </c>
      <c r="R1394" t="str">
        <f>IF('Hospitalisation Details'!I1394="?","Unknown",'Hospitalisation Details'!I1394)</f>
        <v>R1022</v>
      </c>
    </row>
    <row r="1395" spans="16:18" ht="14.25" customHeight="1" x14ac:dyDescent="0.3">
      <c r="P1395" s="7">
        <v>1966</v>
      </c>
      <c r="Q1395" s="7" t="s">
        <v>203</v>
      </c>
      <c r="R1395" t="str">
        <f>IF('Hospitalisation Details'!I1395="?","Unknown",'Hospitalisation Details'!I1395)</f>
        <v>R1024</v>
      </c>
    </row>
    <row r="1396" spans="16:18" ht="14.25" customHeight="1" x14ac:dyDescent="0.3">
      <c r="P1396" s="7">
        <v>1994</v>
      </c>
      <c r="Q1396" s="7" t="s">
        <v>59</v>
      </c>
      <c r="R1396" t="str">
        <f>IF('Hospitalisation Details'!I1396="?","Unknown",'Hospitalisation Details'!I1396)</f>
        <v>R1023</v>
      </c>
    </row>
    <row r="1397" spans="16:18" ht="14.25" customHeight="1" x14ac:dyDescent="0.3">
      <c r="P1397" s="7">
        <v>1966</v>
      </c>
      <c r="Q1397" s="7" t="s">
        <v>59</v>
      </c>
      <c r="R1397" t="str">
        <f>IF('Hospitalisation Details'!I1397="?","Unknown",'Hospitalisation Details'!I1397)</f>
        <v>R1024</v>
      </c>
    </row>
    <row r="1398" spans="16:18" ht="14.25" customHeight="1" x14ac:dyDescent="0.3">
      <c r="P1398" s="7">
        <v>1966</v>
      </c>
      <c r="Q1398" s="7" t="s">
        <v>195</v>
      </c>
      <c r="R1398" t="str">
        <f>IF('Hospitalisation Details'!I1398="?","Unknown",'Hospitalisation Details'!I1398)</f>
        <v>R1024</v>
      </c>
    </row>
    <row r="1399" spans="16:18" ht="14.25" customHeight="1" x14ac:dyDescent="0.3">
      <c r="P1399" s="7">
        <v>1966</v>
      </c>
      <c r="Q1399" s="7" t="s">
        <v>72</v>
      </c>
      <c r="R1399" t="str">
        <f>IF('Hospitalisation Details'!I1399="?","Unknown",'Hospitalisation Details'!I1399)</f>
        <v>R1011</v>
      </c>
    </row>
    <row r="1400" spans="16:18" ht="14.25" customHeight="1" x14ac:dyDescent="0.3">
      <c r="P1400" s="7">
        <v>1970</v>
      </c>
      <c r="Q1400" s="7" t="s">
        <v>168</v>
      </c>
      <c r="R1400" t="str">
        <f>IF('Hospitalisation Details'!I1400="?","Unknown",'Hospitalisation Details'!I1400)</f>
        <v>R1021</v>
      </c>
    </row>
    <row r="1401" spans="16:18" ht="14.25" customHeight="1" x14ac:dyDescent="0.3">
      <c r="P1401" s="7">
        <v>1982</v>
      </c>
      <c r="Q1401" s="7" t="s">
        <v>203</v>
      </c>
      <c r="R1401" t="str">
        <f>IF('Hospitalisation Details'!I1401="?","Unknown",'Hospitalisation Details'!I1401)</f>
        <v>R1021</v>
      </c>
    </row>
    <row r="1402" spans="16:18" ht="14.25" customHeight="1" x14ac:dyDescent="0.3">
      <c r="P1402" s="7">
        <v>1969</v>
      </c>
      <c r="Q1402" s="7" t="s">
        <v>203</v>
      </c>
      <c r="R1402" t="str">
        <f>IF('Hospitalisation Details'!I1402="?","Unknown",'Hospitalisation Details'!I1402)</f>
        <v>R1024</v>
      </c>
    </row>
    <row r="1403" spans="16:18" ht="14.25" customHeight="1" x14ac:dyDescent="0.3">
      <c r="P1403" s="7">
        <v>1984</v>
      </c>
      <c r="Q1403" s="7" t="s">
        <v>72</v>
      </c>
      <c r="R1403" t="str">
        <f>IF('Hospitalisation Details'!I1403="?","Unknown",'Hospitalisation Details'!I1403)</f>
        <v>R1026</v>
      </c>
    </row>
    <row r="1404" spans="16:18" ht="14.25" customHeight="1" x14ac:dyDescent="0.3">
      <c r="P1404" s="7">
        <v>1964</v>
      </c>
      <c r="Q1404" s="7" t="s">
        <v>72</v>
      </c>
      <c r="R1404" t="str">
        <f>IF('Hospitalisation Details'!I1404="?","Unknown",'Hospitalisation Details'!I1404)</f>
        <v>R1012</v>
      </c>
    </row>
    <row r="1405" spans="16:18" ht="14.25" customHeight="1" x14ac:dyDescent="0.3">
      <c r="P1405" s="7">
        <v>1988</v>
      </c>
      <c r="Q1405" s="7" t="s">
        <v>93</v>
      </c>
      <c r="R1405" t="str">
        <f>IF('Hospitalisation Details'!I1405="?","Unknown",'Hospitalisation Details'!I1405)</f>
        <v>R1011</v>
      </c>
    </row>
    <row r="1406" spans="16:18" ht="14.25" customHeight="1" x14ac:dyDescent="0.3">
      <c r="P1406" s="7">
        <v>1969</v>
      </c>
      <c r="Q1406" s="7" t="s">
        <v>72</v>
      </c>
      <c r="R1406" t="str">
        <f>IF('Hospitalisation Details'!I1406="?","Unknown",'Hospitalisation Details'!I1406)</f>
        <v>R1011</v>
      </c>
    </row>
    <row r="1407" spans="16:18" ht="14.25" customHeight="1" x14ac:dyDescent="0.3">
      <c r="P1407" s="7">
        <v>1963</v>
      </c>
      <c r="Q1407" s="7" t="s">
        <v>83</v>
      </c>
      <c r="R1407" t="str">
        <f>IF('Hospitalisation Details'!I1407="?","Unknown",'Hospitalisation Details'!I1407)</f>
        <v>R1013</v>
      </c>
    </row>
    <row r="1408" spans="16:18" ht="14.25" customHeight="1" x14ac:dyDescent="0.3">
      <c r="P1408" s="7">
        <v>1964</v>
      </c>
      <c r="Q1408" s="7" t="s">
        <v>168</v>
      </c>
      <c r="R1408" t="str">
        <f>IF('Hospitalisation Details'!I1408="?","Unknown",'Hospitalisation Details'!I1408)</f>
        <v>R1012</v>
      </c>
    </row>
    <row r="1409" spans="16:18" ht="14.25" customHeight="1" x14ac:dyDescent="0.3">
      <c r="P1409" s="7">
        <v>1979</v>
      </c>
      <c r="Q1409" s="7" t="s">
        <v>72</v>
      </c>
      <c r="R1409" t="str">
        <f>IF('Hospitalisation Details'!I1409="?","Unknown",'Hospitalisation Details'!I1409)</f>
        <v>R1026</v>
      </c>
    </row>
    <row r="1410" spans="16:18" ht="14.25" customHeight="1" x14ac:dyDescent="0.3">
      <c r="P1410" s="7">
        <v>1966</v>
      </c>
      <c r="Q1410" s="7" t="s">
        <v>59</v>
      </c>
      <c r="R1410" t="str">
        <f>IF('Hospitalisation Details'!I1410="?","Unknown",'Hospitalisation Details'!I1410)</f>
        <v>R1016</v>
      </c>
    </row>
    <row r="1411" spans="16:18" ht="14.25" customHeight="1" x14ac:dyDescent="0.3">
      <c r="P1411" s="7">
        <v>1982</v>
      </c>
      <c r="Q1411" s="7" t="s">
        <v>72</v>
      </c>
      <c r="R1411" t="str">
        <f>IF('Hospitalisation Details'!I1411="?","Unknown",'Hospitalisation Details'!I1411)</f>
        <v>R1026</v>
      </c>
    </row>
    <row r="1412" spans="16:18" ht="14.25" customHeight="1" x14ac:dyDescent="0.3">
      <c r="P1412" s="7">
        <v>1965</v>
      </c>
      <c r="Q1412" s="7" t="s">
        <v>203</v>
      </c>
      <c r="R1412" t="str">
        <f>IF('Hospitalisation Details'!I1412="?","Unknown",'Hospitalisation Details'!I1412)</f>
        <v>R1012</v>
      </c>
    </row>
    <row r="1413" spans="16:18" ht="14.25" customHeight="1" x14ac:dyDescent="0.3">
      <c r="P1413" s="7">
        <v>1964</v>
      </c>
      <c r="Q1413" s="7" t="s">
        <v>83</v>
      </c>
      <c r="R1413" t="str">
        <f>IF('Hospitalisation Details'!I1413="?","Unknown",'Hospitalisation Details'!I1413)</f>
        <v>R1013</v>
      </c>
    </row>
    <row r="1414" spans="16:18" ht="14.25" customHeight="1" x14ac:dyDescent="0.3">
      <c r="P1414" s="7">
        <v>1964</v>
      </c>
      <c r="Q1414" s="7" t="s">
        <v>93</v>
      </c>
      <c r="R1414" t="str">
        <f>IF('Hospitalisation Details'!I1414="?","Unknown",'Hospitalisation Details'!I1414)</f>
        <v>R1011</v>
      </c>
    </row>
    <row r="1415" spans="16:18" ht="14.25" customHeight="1" x14ac:dyDescent="0.3">
      <c r="P1415" s="7">
        <v>1965</v>
      </c>
      <c r="Q1415" s="7" t="s">
        <v>93</v>
      </c>
      <c r="R1415" t="str">
        <f>IF('Hospitalisation Details'!I1415="?","Unknown",'Hospitalisation Details'!I1415)</f>
        <v>R1012</v>
      </c>
    </row>
    <row r="1416" spans="16:18" ht="14.25" customHeight="1" x14ac:dyDescent="0.3">
      <c r="P1416" s="7">
        <v>1964</v>
      </c>
      <c r="Q1416" s="7" t="s">
        <v>59</v>
      </c>
      <c r="R1416" t="str">
        <f>IF('Hospitalisation Details'!I1416="?","Unknown",'Hospitalisation Details'!I1416)</f>
        <v>R1011</v>
      </c>
    </row>
    <row r="1417" spans="16:18" ht="14.25" customHeight="1" x14ac:dyDescent="0.3">
      <c r="P1417" s="7">
        <v>1965</v>
      </c>
      <c r="Q1417" s="7" t="s">
        <v>72</v>
      </c>
      <c r="R1417" t="str">
        <f>IF('Hospitalisation Details'!I1417="?","Unknown",'Hospitalisation Details'!I1417)</f>
        <v>R1012</v>
      </c>
    </row>
    <row r="1418" spans="16:18" ht="14.25" customHeight="1" x14ac:dyDescent="0.3">
      <c r="P1418" s="7">
        <v>1964</v>
      </c>
      <c r="Q1418" s="7" t="s">
        <v>83</v>
      </c>
      <c r="R1418" t="str">
        <f>IF('Hospitalisation Details'!I1418="?","Unknown",'Hospitalisation Details'!I1418)</f>
        <v>R1011</v>
      </c>
    </row>
    <row r="1419" spans="16:18" ht="14.25" customHeight="1" x14ac:dyDescent="0.3">
      <c r="P1419" s="7">
        <v>1964</v>
      </c>
      <c r="Q1419" s="7" t="s">
        <v>93</v>
      </c>
      <c r="R1419" t="str">
        <f>IF('Hospitalisation Details'!I1419="?","Unknown",'Hospitalisation Details'!I1419)</f>
        <v>R1013</v>
      </c>
    </row>
    <row r="1420" spans="16:18" ht="14.25" customHeight="1" x14ac:dyDescent="0.3">
      <c r="P1420" s="7">
        <v>1974</v>
      </c>
      <c r="Q1420" s="7" t="s">
        <v>59</v>
      </c>
      <c r="R1420" t="str">
        <f>IF('Hospitalisation Details'!I1420="?","Unknown",'Hospitalisation Details'!I1420)</f>
        <v>R1011</v>
      </c>
    </row>
    <row r="1421" spans="16:18" ht="14.25" customHeight="1" x14ac:dyDescent="0.3">
      <c r="P1421" s="7">
        <v>1967</v>
      </c>
      <c r="Q1421" s="7" t="s">
        <v>195</v>
      </c>
      <c r="R1421" t="str">
        <f>IF('Hospitalisation Details'!I1421="?","Unknown",'Hospitalisation Details'!I1421)</f>
        <v>R1024</v>
      </c>
    </row>
    <row r="1422" spans="16:18" ht="14.25" customHeight="1" x14ac:dyDescent="0.3">
      <c r="P1422" s="7">
        <v>1967</v>
      </c>
      <c r="Q1422" s="7" t="s">
        <v>59</v>
      </c>
      <c r="R1422" t="str">
        <f>IF('Hospitalisation Details'!I1422="?","Unknown",'Hospitalisation Details'!I1422)</f>
        <v>R1011</v>
      </c>
    </row>
    <row r="1423" spans="16:18" ht="14.25" customHeight="1" x14ac:dyDescent="0.3">
      <c r="P1423" s="7">
        <v>1967</v>
      </c>
      <c r="Q1423" s="7" t="s">
        <v>203</v>
      </c>
      <c r="R1423" t="str">
        <f>IF('Hospitalisation Details'!I1423="?","Unknown",'Hospitalisation Details'!I1423)</f>
        <v>R1013</v>
      </c>
    </row>
    <row r="1424" spans="16:18" ht="14.25" customHeight="1" x14ac:dyDescent="0.3">
      <c r="P1424" s="7">
        <v>2004</v>
      </c>
      <c r="Q1424" s="7" t="s">
        <v>83</v>
      </c>
      <c r="R1424" t="str">
        <f>IF('Hospitalisation Details'!I1424="?","Unknown",'Hospitalisation Details'!I1424)</f>
        <v>R1013</v>
      </c>
    </row>
    <row r="1425" spans="16:18" ht="14.25" customHeight="1" x14ac:dyDescent="0.3">
      <c r="P1425" s="7">
        <v>1964</v>
      </c>
      <c r="Q1425" s="7" t="s">
        <v>72</v>
      </c>
      <c r="R1425" t="str">
        <f>IF('Hospitalisation Details'!I1425="?","Unknown",'Hospitalisation Details'!I1425)</f>
        <v>R1021</v>
      </c>
    </row>
    <row r="1426" spans="16:18" ht="14.25" customHeight="1" x14ac:dyDescent="0.3">
      <c r="P1426" s="7">
        <v>1964</v>
      </c>
      <c r="Q1426" s="7" t="s">
        <v>168</v>
      </c>
      <c r="R1426" t="str">
        <f>IF('Hospitalisation Details'!I1426="?","Unknown",'Hospitalisation Details'!I1426)</f>
        <v>R1019</v>
      </c>
    </row>
    <row r="1427" spans="16:18" ht="14.25" customHeight="1" x14ac:dyDescent="0.3">
      <c r="P1427" s="7">
        <v>1964</v>
      </c>
      <c r="Q1427" s="7" t="s">
        <v>195</v>
      </c>
      <c r="R1427" t="str">
        <f>IF('Hospitalisation Details'!I1427="?","Unknown",'Hospitalisation Details'!I1427)</f>
        <v>R1019</v>
      </c>
    </row>
    <row r="1428" spans="16:18" ht="14.25" customHeight="1" x14ac:dyDescent="0.3">
      <c r="P1428" s="7">
        <v>1991</v>
      </c>
      <c r="Q1428" s="7" t="s">
        <v>203</v>
      </c>
      <c r="R1428" t="str">
        <f>IF('Hospitalisation Details'!I1428="?","Unknown",'Hospitalisation Details'!I1428)</f>
        <v>R1023</v>
      </c>
    </row>
    <row r="1429" spans="16:18" ht="14.25" customHeight="1" x14ac:dyDescent="0.3">
      <c r="P1429" s="7">
        <v>1964</v>
      </c>
      <c r="Q1429" s="7" t="s">
        <v>168</v>
      </c>
      <c r="R1429" t="str">
        <f>IF('Hospitalisation Details'!I1429="?","Unknown",'Hospitalisation Details'!I1429)</f>
        <v>R1016</v>
      </c>
    </row>
    <row r="1430" spans="16:18" ht="14.25" customHeight="1" x14ac:dyDescent="0.3">
      <c r="P1430" s="7">
        <v>1965</v>
      </c>
      <c r="Q1430" s="7" t="s">
        <v>72</v>
      </c>
      <c r="R1430" t="str">
        <f>IF('Hospitalisation Details'!I1430="?","Unknown",'Hospitalisation Details'!I1430)</f>
        <v>R1012</v>
      </c>
    </row>
    <row r="1431" spans="16:18" ht="14.25" customHeight="1" x14ac:dyDescent="0.3">
      <c r="P1431" s="7">
        <v>1964</v>
      </c>
      <c r="Q1431" s="7" t="s">
        <v>93</v>
      </c>
      <c r="R1431" t="str">
        <f>IF('Hospitalisation Details'!I1431="?","Unknown",'Hospitalisation Details'!I1431)</f>
        <v>R1013</v>
      </c>
    </row>
    <row r="1432" spans="16:18" ht="14.25" customHeight="1" x14ac:dyDescent="0.3">
      <c r="P1432" s="7">
        <v>1967</v>
      </c>
      <c r="Q1432" s="7" t="s">
        <v>168</v>
      </c>
      <c r="R1432" t="str">
        <f>IF('Hospitalisation Details'!I1432="?","Unknown",'Hospitalisation Details'!I1432)</f>
        <v>R1013</v>
      </c>
    </row>
    <row r="1433" spans="16:18" ht="14.25" customHeight="1" x14ac:dyDescent="0.3">
      <c r="P1433" s="7">
        <v>1983</v>
      </c>
      <c r="Q1433" s="7" t="s">
        <v>59</v>
      </c>
      <c r="R1433" t="str">
        <f>IF('Hospitalisation Details'!I1433="?","Unknown",'Hospitalisation Details'!I1433)</f>
        <v>R1026</v>
      </c>
    </row>
    <row r="1434" spans="16:18" ht="14.25" customHeight="1" x14ac:dyDescent="0.3">
      <c r="P1434" s="7">
        <v>1993</v>
      </c>
      <c r="Q1434" s="7" t="s">
        <v>168</v>
      </c>
      <c r="R1434" t="str">
        <f>IF('Hospitalisation Details'!I1434="?","Unknown",'Hospitalisation Details'!I1434)</f>
        <v>R1012</v>
      </c>
    </row>
    <row r="1435" spans="16:18" ht="14.25" customHeight="1" x14ac:dyDescent="0.3">
      <c r="P1435" s="7">
        <v>1982</v>
      </c>
      <c r="Q1435" s="7" t="s">
        <v>203</v>
      </c>
      <c r="R1435" t="str">
        <f>IF('Hospitalisation Details'!I1435="?","Unknown",'Hospitalisation Details'!I1435)</f>
        <v>R1021</v>
      </c>
    </row>
    <row r="1436" spans="16:18" ht="14.25" customHeight="1" x14ac:dyDescent="0.3">
      <c r="P1436" s="7">
        <v>1965</v>
      </c>
      <c r="Q1436" s="7" t="s">
        <v>83</v>
      </c>
      <c r="R1436" t="str">
        <f>IF('Hospitalisation Details'!I1436="?","Unknown",'Hospitalisation Details'!I1436)</f>
        <v>R1024</v>
      </c>
    </row>
    <row r="1437" spans="16:18" ht="14.25" customHeight="1" x14ac:dyDescent="0.3">
      <c r="P1437" s="7">
        <v>1965</v>
      </c>
      <c r="Q1437" s="7" t="s">
        <v>203</v>
      </c>
      <c r="R1437" t="str">
        <f>IF('Hospitalisation Details'!I1437="?","Unknown",'Hospitalisation Details'!I1437)</f>
        <v>R1011</v>
      </c>
    </row>
    <row r="1438" spans="16:18" ht="14.25" customHeight="1" x14ac:dyDescent="0.3">
      <c r="P1438" s="7">
        <v>1979</v>
      </c>
      <c r="Q1438" s="7" t="s">
        <v>203</v>
      </c>
      <c r="R1438" t="str">
        <f>IF('Hospitalisation Details'!I1438="?","Unknown",'Hospitalisation Details'!I1438)</f>
        <v>R1021</v>
      </c>
    </row>
    <row r="1439" spans="16:18" ht="14.25" customHeight="1" x14ac:dyDescent="0.3">
      <c r="P1439" s="7">
        <v>1966</v>
      </c>
      <c r="Q1439" s="7" t="s">
        <v>72</v>
      </c>
      <c r="R1439" t="str">
        <f>IF('Hospitalisation Details'!I1439="?","Unknown",'Hospitalisation Details'!I1439)</f>
        <v>R1012</v>
      </c>
    </row>
    <row r="1440" spans="16:18" ht="14.25" customHeight="1" x14ac:dyDescent="0.3">
      <c r="P1440" s="7">
        <v>1986</v>
      </c>
      <c r="Q1440" s="7" t="s">
        <v>93</v>
      </c>
      <c r="R1440" t="str">
        <f>IF('Hospitalisation Details'!I1440="?","Unknown",'Hospitalisation Details'!I1440)</f>
        <v>R1026</v>
      </c>
    </row>
    <row r="1441" spans="16:18" ht="14.25" customHeight="1" x14ac:dyDescent="0.3">
      <c r="P1441" s="7">
        <v>1984</v>
      </c>
      <c r="Q1441" s="7" t="s">
        <v>93</v>
      </c>
      <c r="R1441" t="str">
        <f>IF('Hospitalisation Details'!I1441="?","Unknown",'Hospitalisation Details'!I1441)</f>
        <v>R1022</v>
      </c>
    </row>
    <row r="1442" spans="16:18" ht="14.25" customHeight="1" x14ac:dyDescent="0.3">
      <c r="P1442" s="7">
        <v>1968</v>
      </c>
      <c r="Q1442" s="7" t="s">
        <v>83</v>
      </c>
      <c r="R1442" t="str">
        <f>IF('Hospitalisation Details'!I1442="?","Unknown",'Hospitalisation Details'!I1442)</f>
        <v>R1011</v>
      </c>
    </row>
    <row r="1443" spans="16:18" ht="14.25" customHeight="1" x14ac:dyDescent="0.3">
      <c r="P1443" s="7">
        <v>1968</v>
      </c>
      <c r="Q1443" s="7" t="s">
        <v>168</v>
      </c>
      <c r="R1443" t="str">
        <f>IF('Hospitalisation Details'!I1443="?","Unknown",'Hospitalisation Details'!I1443)</f>
        <v>R1024</v>
      </c>
    </row>
    <row r="1444" spans="16:18" ht="14.25" customHeight="1" x14ac:dyDescent="0.3">
      <c r="P1444" s="7">
        <v>1968</v>
      </c>
      <c r="Q1444" s="7" t="s">
        <v>203</v>
      </c>
      <c r="R1444" t="str">
        <f>IF('Hospitalisation Details'!I1444="?","Unknown",'Hospitalisation Details'!I1444)</f>
        <v>R1011</v>
      </c>
    </row>
    <row r="1445" spans="16:18" ht="14.25" customHeight="1" x14ac:dyDescent="0.3">
      <c r="P1445" s="7">
        <v>1963</v>
      </c>
      <c r="Q1445" s="7" t="s">
        <v>59</v>
      </c>
      <c r="R1445" t="str">
        <f>IF('Hospitalisation Details'!I1445="?","Unknown",'Hospitalisation Details'!I1445)</f>
        <v>R1012</v>
      </c>
    </row>
    <row r="1446" spans="16:18" ht="14.25" customHeight="1" x14ac:dyDescent="0.3">
      <c r="P1446" s="7">
        <v>1963</v>
      </c>
      <c r="Q1446" s="7" t="s">
        <v>83</v>
      </c>
      <c r="R1446" t="str">
        <f>IF('Hospitalisation Details'!I1446="?","Unknown",'Hospitalisation Details'!I1446)</f>
        <v>R1012</v>
      </c>
    </row>
    <row r="1447" spans="16:18" ht="14.25" customHeight="1" x14ac:dyDescent="0.3">
      <c r="P1447" s="7">
        <v>1991</v>
      </c>
      <c r="Q1447" s="7" t="s">
        <v>72</v>
      </c>
      <c r="R1447" t="str">
        <f>IF('Hospitalisation Details'!I1447="?","Unknown",'Hospitalisation Details'!I1447)</f>
        <v>R1026</v>
      </c>
    </row>
    <row r="1448" spans="16:18" ht="14.25" customHeight="1" x14ac:dyDescent="0.3">
      <c r="P1448" s="7">
        <v>1974</v>
      </c>
      <c r="Q1448" s="7" t="s">
        <v>93</v>
      </c>
      <c r="R1448" t="str">
        <f>IF('Hospitalisation Details'!I1448="?","Unknown",'Hospitalisation Details'!I1448)</f>
        <v>R1012</v>
      </c>
    </row>
    <row r="1449" spans="16:18" ht="14.25" customHeight="1" x14ac:dyDescent="0.3">
      <c r="P1449" s="7">
        <v>1962</v>
      </c>
      <c r="Q1449" s="7" t="s">
        <v>72</v>
      </c>
      <c r="R1449" t="str">
        <f>IF('Hospitalisation Details'!I1449="?","Unknown",'Hospitalisation Details'!I1449)</f>
        <v>R1013</v>
      </c>
    </row>
    <row r="1450" spans="16:18" ht="14.25" customHeight="1" x14ac:dyDescent="0.3">
      <c r="P1450" s="7">
        <v>1962</v>
      </c>
      <c r="Q1450" s="7" t="s">
        <v>93</v>
      </c>
      <c r="R1450" t="str">
        <f>IF('Hospitalisation Details'!I1450="?","Unknown",'Hospitalisation Details'!I1450)</f>
        <v>R1011</v>
      </c>
    </row>
    <row r="1451" spans="16:18" ht="14.25" customHeight="1" x14ac:dyDescent="0.3">
      <c r="P1451" s="7">
        <v>1987</v>
      </c>
      <c r="Q1451" s="7" t="s">
        <v>203</v>
      </c>
      <c r="R1451" t="str">
        <f>IF('Hospitalisation Details'!I1451="?","Unknown",'Hospitalisation Details'!I1451)</f>
        <v>R1012</v>
      </c>
    </row>
    <row r="1452" spans="16:18" ht="14.25" customHeight="1" x14ac:dyDescent="0.3">
      <c r="P1452" s="7">
        <v>1991</v>
      </c>
      <c r="Q1452" s="7" t="s">
        <v>195</v>
      </c>
      <c r="R1452" t="str">
        <f>IF('Hospitalisation Details'!I1452="?","Unknown",'Hospitalisation Details'!I1452)</f>
        <v>R1026</v>
      </c>
    </row>
    <row r="1453" spans="16:18" ht="14.25" customHeight="1" x14ac:dyDescent="0.3">
      <c r="P1453" s="7">
        <v>1977</v>
      </c>
      <c r="Q1453" s="7" t="s">
        <v>195</v>
      </c>
      <c r="R1453" t="str">
        <f>IF('Hospitalisation Details'!I1453="?","Unknown",'Hospitalisation Details'!I1453)</f>
        <v>R1012</v>
      </c>
    </row>
    <row r="1454" spans="16:18" ht="14.25" customHeight="1" x14ac:dyDescent="0.3">
      <c r="P1454" s="7">
        <v>1964</v>
      </c>
      <c r="Q1454" s="7" t="s">
        <v>59</v>
      </c>
      <c r="R1454" t="str">
        <f>IF('Hospitalisation Details'!I1454="?","Unknown",'Hospitalisation Details'!I1454)</f>
        <v>R1012</v>
      </c>
    </row>
    <row r="1455" spans="16:18" ht="14.25" customHeight="1" x14ac:dyDescent="0.3">
      <c r="P1455" s="7">
        <v>1964</v>
      </c>
      <c r="Q1455" s="7" t="s">
        <v>59</v>
      </c>
      <c r="R1455" t="str">
        <f>IF('Hospitalisation Details'!I1455="?","Unknown",'Hospitalisation Details'!I1455)</f>
        <v>R1012</v>
      </c>
    </row>
    <row r="1456" spans="16:18" ht="14.25" customHeight="1" x14ac:dyDescent="0.3">
      <c r="P1456" s="7">
        <v>1964</v>
      </c>
      <c r="Q1456" s="7" t="s">
        <v>83</v>
      </c>
      <c r="R1456" t="str">
        <f>IF('Hospitalisation Details'!I1456="?","Unknown",'Hospitalisation Details'!I1456)</f>
        <v>R1012</v>
      </c>
    </row>
    <row r="1457" spans="16:18" ht="14.25" customHeight="1" x14ac:dyDescent="0.3">
      <c r="P1457" s="7">
        <v>1963</v>
      </c>
      <c r="Q1457" s="7" t="s">
        <v>59</v>
      </c>
      <c r="R1457" t="str">
        <f>IF('Hospitalisation Details'!I1457="?","Unknown",'Hospitalisation Details'!I1457)</f>
        <v>R1011</v>
      </c>
    </row>
    <row r="1458" spans="16:18" ht="14.25" customHeight="1" x14ac:dyDescent="0.3">
      <c r="P1458" s="7">
        <v>1964</v>
      </c>
      <c r="Q1458" s="7" t="s">
        <v>203</v>
      </c>
      <c r="R1458" t="str">
        <f>IF('Hospitalisation Details'!I1458="?","Unknown",'Hospitalisation Details'!I1458)</f>
        <v>R1012</v>
      </c>
    </row>
    <row r="1459" spans="16:18" ht="14.25" customHeight="1" x14ac:dyDescent="0.3">
      <c r="P1459" s="7">
        <v>1966</v>
      </c>
      <c r="Q1459" s="7" t="s">
        <v>59</v>
      </c>
      <c r="R1459" t="str">
        <f>IF('Hospitalisation Details'!I1459="?","Unknown",'Hospitalisation Details'!I1459)</f>
        <v>R1012</v>
      </c>
    </row>
    <row r="1460" spans="16:18" ht="14.25" customHeight="1" x14ac:dyDescent="0.3">
      <c r="P1460" s="7">
        <v>1963</v>
      </c>
      <c r="Q1460" s="7" t="s">
        <v>59</v>
      </c>
      <c r="R1460" t="str">
        <f>IF('Hospitalisation Details'!I1460="?","Unknown",'Hospitalisation Details'!I1460)</f>
        <v>R1013</v>
      </c>
    </row>
    <row r="1461" spans="16:18" ht="14.25" customHeight="1" x14ac:dyDescent="0.3">
      <c r="P1461" s="7">
        <v>1974</v>
      </c>
      <c r="Q1461" s="7" t="s">
        <v>83</v>
      </c>
      <c r="R1461" t="str">
        <f>IF('Hospitalisation Details'!I1461="?","Unknown",'Hospitalisation Details'!I1461)</f>
        <v>R1012</v>
      </c>
    </row>
    <row r="1462" spans="16:18" ht="14.25" customHeight="1" x14ac:dyDescent="0.3">
      <c r="P1462" s="7">
        <v>1989</v>
      </c>
      <c r="Q1462" s="7" t="s">
        <v>72</v>
      </c>
      <c r="R1462" t="str">
        <f>IF('Hospitalisation Details'!I1462="?","Unknown",'Hospitalisation Details'!I1462)</f>
        <v>R1026</v>
      </c>
    </row>
    <row r="1463" spans="16:18" ht="14.25" customHeight="1" x14ac:dyDescent="0.3">
      <c r="P1463" s="7">
        <v>1986</v>
      </c>
      <c r="Q1463" s="7" t="s">
        <v>195</v>
      </c>
      <c r="R1463" t="str">
        <f>IF('Hospitalisation Details'!I1463="?","Unknown",'Hospitalisation Details'!I1463)</f>
        <v>R1026</v>
      </c>
    </row>
    <row r="1464" spans="16:18" ht="14.25" customHeight="1" x14ac:dyDescent="0.3">
      <c r="P1464" s="7">
        <v>1966</v>
      </c>
      <c r="Q1464" s="7" t="s">
        <v>168</v>
      </c>
      <c r="R1464" t="str">
        <f>IF('Hospitalisation Details'!I1464="?","Unknown",'Hospitalisation Details'!I1464)</f>
        <v>R1013</v>
      </c>
    </row>
    <row r="1465" spans="16:18" ht="14.25" customHeight="1" x14ac:dyDescent="0.3">
      <c r="P1465" s="7">
        <v>1967</v>
      </c>
      <c r="Q1465" s="7" t="s">
        <v>168</v>
      </c>
      <c r="R1465" t="str">
        <f>IF('Hospitalisation Details'!I1465="?","Unknown",'Hospitalisation Details'!I1465)</f>
        <v>R1012</v>
      </c>
    </row>
    <row r="1466" spans="16:18" ht="14.25" customHeight="1" x14ac:dyDescent="0.3">
      <c r="P1466" s="7">
        <v>1967</v>
      </c>
      <c r="Q1466" s="7" t="s">
        <v>195</v>
      </c>
      <c r="R1466" t="str">
        <f>IF('Hospitalisation Details'!I1466="?","Unknown",'Hospitalisation Details'!I1466)</f>
        <v>R1012</v>
      </c>
    </row>
    <row r="1467" spans="16:18" ht="14.25" customHeight="1" x14ac:dyDescent="0.3">
      <c r="P1467" s="7">
        <v>1966</v>
      </c>
      <c r="Q1467" s="7" t="s">
        <v>72</v>
      </c>
      <c r="R1467" t="str">
        <f>IF('Hospitalisation Details'!I1467="?","Unknown",'Hospitalisation Details'!I1467)</f>
        <v>R1025</v>
      </c>
    </row>
    <row r="1468" spans="16:18" ht="14.25" customHeight="1" x14ac:dyDescent="0.3">
      <c r="P1468" s="7">
        <v>1990</v>
      </c>
      <c r="Q1468" s="7" t="s">
        <v>203</v>
      </c>
      <c r="R1468" t="str">
        <f>IF('Hospitalisation Details'!I1468="?","Unknown",'Hospitalisation Details'!I1468)</f>
        <v>R1011</v>
      </c>
    </row>
    <row r="1469" spans="16:18" ht="14.25" customHeight="1" x14ac:dyDescent="0.3">
      <c r="P1469" s="7">
        <v>1963</v>
      </c>
      <c r="Q1469" s="7" t="s">
        <v>203</v>
      </c>
      <c r="R1469" t="str">
        <f>IF('Hospitalisation Details'!I1469="?","Unknown",'Hospitalisation Details'!I1469)</f>
        <v>R1025</v>
      </c>
    </row>
    <row r="1470" spans="16:18" ht="14.25" customHeight="1" x14ac:dyDescent="0.3">
      <c r="P1470" s="7">
        <v>1963</v>
      </c>
      <c r="Q1470" s="7" t="s">
        <v>195</v>
      </c>
      <c r="R1470" t="str">
        <f>IF('Hospitalisation Details'!I1470="?","Unknown",'Hospitalisation Details'!I1470)</f>
        <v>R1017</v>
      </c>
    </row>
    <row r="1471" spans="16:18" ht="14.25" customHeight="1" x14ac:dyDescent="0.3">
      <c r="P1471" s="7">
        <v>1963</v>
      </c>
      <c r="Q1471" s="7" t="s">
        <v>195</v>
      </c>
      <c r="R1471" t="str">
        <f>IF('Hospitalisation Details'!I1471="?","Unknown",'Hospitalisation Details'!I1471)</f>
        <v>R1011</v>
      </c>
    </row>
    <row r="1472" spans="16:18" ht="14.25" customHeight="1" x14ac:dyDescent="0.3">
      <c r="P1472" s="7">
        <v>1963</v>
      </c>
      <c r="Q1472" s="7" t="s">
        <v>93</v>
      </c>
      <c r="R1472" t="str">
        <f>IF('Hospitalisation Details'!I1472="?","Unknown",'Hospitalisation Details'!I1472)</f>
        <v>R1011</v>
      </c>
    </row>
    <row r="1473" spans="16:18" ht="14.25" customHeight="1" x14ac:dyDescent="0.3">
      <c r="P1473" s="7">
        <v>1966</v>
      </c>
      <c r="Q1473" s="7" t="s">
        <v>168</v>
      </c>
      <c r="R1473" t="str">
        <f>IF('Hospitalisation Details'!I1473="?","Unknown",'Hospitalisation Details'!I1473)</f>
        <v>R1011</v>
      </c>
    </row>
    <row r="1474" spans="16:18" ht="14.25" customHeight="1" x14ac:dyDescent="0.3">
      <c r="P1474" s="7">
        <v>1962</v>
      </c>
      <c r="Q1474" s="7" t="s">
        <v>93</v>
      </c>
      <c r="R1474" t="str">
        <f>IF('Hospitalisation Details'!I1474="?","Unknown",'Hospitalisation Details'!I1474)</f>
        <v>R1024</v>
      </c>
    </row>
    <row r="1475" spans="16:18" ht="14.25" customHeight="1" x14ac:dyDescent="0.3">
      <c r="P1475" s="7">
        <v>1989</v>
      </c>
      <c r="Q1475" s="7" t="s">
        <v>168</v>
      </c>
      <c r="R1475" t="str">
        <f>IF('Hospitalisation Details'!I1475="?","Unknown",'Hospitalisation Details'!I1475)</f>
        <v>R1016</v>
      </c>
    </row>
    <row r="1476" spans="16:18" ht="14.25" customHeight="1" x14ac:dyDescent="0.3">
      <c r="P1476" s="7">
        <v>1972</v>
      </c>
      <c r="Q1476" s="7" t="s">
        <v>195</v>
      </c>
      <c r="R1476" t="str">
        <f>IF('Hospitalisation Details'!I1476="?","Unknown",'Hospitalisation Details'!I1476)</f>
        <v>R1021</v>
      </c>
    </row>
    <row r="1477" spans="16:18" ht="14.25" customHeight="1" x14ac:dyDescent="0.3">
      <c r="P1477" s="7">
        <v>1979</v>
      </c>
      <c r="Q1477" s="7" t="s">
        <v>59</v>
      </c>
      <c r="R1477" t="str">
        <f>IF('Hospitalisation Details'!I1477="?","Unknown",'Hospitalisation Details'!I1477)</f>
        <v>R1022</v>
      </c>
    </row>
    <row r="1478" spans="16:18" ht="14.25" customHeight="1" x14ac:dyDescent="0.3">
      <c r="P1478" s="7">
        <v>1964</v>
      </c>
      <c r="Q1478" s="7" t="s">
        <v>195</v>
      </c>
      <c r="R1478" t="str">
        <f>IF('Hospitalisation Details'!I1478="?","Unknown",'Hospitalisation Details'!I1478)</f>
        <v>R1024</v>
      </c>
    </row>
    <row r="1479" spans="16:18" ht="14.25" customHeight="1" x14ac:dyDescent="0.3">
      <c r="P1479" s="7">
        <v>1995</v>
      </c>
      <c r="Q1479" s="7" t="s">
        <v>195</v>
      </c>
      <c r="R1479" t="str">
        <f>IF('Hospitalisation Details'!I1479="?","Unknown",'Hospitalisation Details'!I1479)</f>
        <v>R1012</v>
      </c>
    </row>
    <row r="1480" spans="16:18" ht="14.25" customHeight="1" x14ac:dyDescent="0.3">
      <c r="P1480" s="7">
        <v>1968</v>
      </c>
      <c r="Q1480" s="7" t="s">
        <v>72</v>
      </c>
      <c r="R1480" t="str">
        <f>IF('Hospitalisation Details'!I1480="?","Unknown",'Hospitalisation Details'!I1480)</f>
        <v>R1012</v>
      </c>
    </row>
    <row r="1481" spans="16:18" ht="14.25" customHeight="1" x14ac:dyDescent="0.3">
      <c r="P1481" s="7">
        <v>1968</v>
      </c>
      <c r="Q1481" s="7" t="s">
        <v>72</v>
      </c>
      <c r="R1481" t="str">
        <f>IF('Hospitalisation Details'!I1481="?","Unknown",'Hospitalisation Details'!I1481)</f>
        <v>R1012</v>
      </c>
    </row>
    <row r="1482" spans="16:18" ht="14.25" customHeight="1" x14ac:dyDescent="0.3">
      <c r="P1482" s="7">
        <v>1967</v>
      </c>
      <c r="Q1482" s="7" t="s">
        <v>93</v>
      </c>
      <c r="R1482" t="str">
        <f>IF('Hospitalisation Details'!I1482="?","Unknown",'Hospitalisation Details'!I1482)</f>
        <v>R1013</v>
      </c>
    </row>
    <row r="1483" spans="16:18" ht="14.25" customHeight="1" x14ac:dyDescent="0.3">
      <c r="P1483" s="7">
        <v>1968</v>
      </c>
      <c r="Q1483" s="7" t="s">
        <v>168</v>
      </c>
      <c r="R1483" t="str">
        <f>IF('Hospitalisation Details'!I1483="?","Unknown",'Hospitalisation Details'!I1483)</f>
        <v>R1012</v>
      </c>
    </row>
    <row r="1484" spans="16:18" ht="14.25" customHeight="1" x14ac:dyDescent="0.3">
      <c r="P1484" s="7">
        <v>1966</v>
      </c>
      <c r="Q1484" s="7" t="s">
        <v>59</v>
      </c>
      <c r="R1484" t="str">
        <f>IF('Hospitalisation Details'!I1484="?","Unknown",'Hospitalisation Details'!I1484)</f>
        <v>R1012</v>
      </c>
    </row>
    <row r="1485" spans="16:18" ht="14.25" customHeight="1" x14ac:dyDescent="0.3">
      <c r="P1485" s="7">
        <v>1962</v>
      </c>
      <c r="Q1485" s="7" t="s">
        <v>203</v>
      </c>
      <c r="R1485" t="str">
        <f>IF('Hospitalisation Details'!I1485="?","Unknown",'Hospitalisation Details'!I1485)</f>
        <v>R1012</v>
      </c>
    </row>
    <row r="1486" spans="16:18" ht="14.25" customHeight="1" x14ac:dyDescent="0.3">
      <c r="P1486" s="7">
        <v>1961</v>
      </c>
      <c r="Q1486" s="7" t="s">
        <v>72</v>
      </c>
      <c r="R1486" t="str">
        <f>IF('Hospitalisation Details'!I1486="?","Unknown",'Hospitalisation Details'!I1486)</f>
        <v>R1013</v>
      </c>
    </row>
    <row r="1487" spans="16:18" ht="14.25" customHeight="1" x14ac:dyDescent="0.3">
      <c r="P1487" s="7">
        <v>1961</v>
      </c>
      <c r="Q1487" s="7" t="s">
        <v>72</v>
      </c>
      <c r="R1487" t="str">
        <f>IF('Hospitalisation Details'!I1487="?","Unknown",'Hospitalisation Details'!I1487)</f>
        <v>R1011</v>
      </c>
    </row>
    <row r="1488" spans="16:18" ht="14.25" customHeight="1" x14ac:dyDescent="0.3">
      <c r="P1488" s="7">
        <v>1969</v>
      </c>
      <c r="Q1488" s="7" t="s">
        <v>72</v>
      </c>
      <c r="R1488" t="str">
        <f>IF('Hospitalisation Details'!I1488="?","Unknown",'Hospitalisation Details'!I1488)</f>
        <v>R1025</v>
      </c>
    </row>
    <row r="1489" spans="16:18" ht="14.25" customHeight="1" x14ac:dyDescent="0.3">
      <c r="P1489" s="7">
        <v>1970</v>
      </c>
      <c r="Q1489" s="7" t="s">
        <v>83</v>
      </c>
      <c r="R1489" t="str">
        <f>IF('Hospitalisation Details'!I1489="?","Unknown",'Hospitalisation Details'!I1489)</f>
        <v>R1013</v>
      </c>
    </row>
    <row r="1490" spans="16:18" ht="14.25" customHeight="1" x14ac:dyDescent="0.3">
      <c r="P1490" s="7">
        <v>1988</v>
      </c>
      <c r="Q1490" s="7" t="s">
        <v>195</v>
      </c>
      <c r="R1490" t="str">
        <f>IF('Hospitalisation Details'!I1490="?","Unknown",'Hospitalisation Details'!I1490)</f>
        <v>R1023</v>
      </c>
    </row>
    <row r="1491" spans="16:18" ht="14.25" customHeight="1" x14ac:dyDescent="0.3">
      <c r="P1491" s="7">
        <v>1998</v>
      </c>
      <c r="Q1491" s="7" t="s">
        <v>72</v>
      </c>
      <c r="R1491" t="str">
        <f>IF('Hospitalisation Details'!I1491="?","Unknown",'Hospitalisation Details'!I1491)</f>
        <v>R1012</v>
      </c>
    </row>
    <row r="1492" spans="16:18" ht="14.25" customHeight="1" x14ac:dyDescent="0.3">
      <c r="P1492" s="7">
        <v>1963</v>
      </c>
      <c r="Q1492" s="7" t="s">
        <v>195</v>
      </c>
      <c r="R1492" t="str">
        <f>IF('Hospitalisation Details'!I1492="?","Unknown",'Hospitalisation Details'!I1492)</f>
        <v>R1012</v>
      </c>
    </row>
    <row r="1493" spans="16:18" ht="14.25" customHeight="1" x14ac:dyDescent="0.3">
      <c r="P1493" s="7">
        <v>1970</v>
      </c>
      <c r="Q1493" s="7" t="s">
        <v>168</v>
      </c>
      <c r="R1493" t="str">
        <f>IF('Hospitalisation Details'!I1493="?","Unknown",'Hospitalisation Details'!I1493)</f>
        <v>R1012</v>
      </c>
    </row>
    <row r="1494" spans="16:18" ht="14.25" customHeight="1" x14ac:dyDescent="0.3">
      <c r="P1494" s="7">
        <v>1965</v>
      </c>
      <c r="Q1494" s="7" t="s">
        <v>203</v>
      </c>
      <c r="R1494" t="str">
        <f>IF('Hospitalisation Details'!I1494="?","Unknown",'Hospitalisation Details'!I1494)</f>
        <v>R1013</v>
      </c>
    </row>
    <row r="1495" spans="16:18" ht="14.25" customHeight="1" x14ac:dyDescent="0.3">
      <c r="P1495" s="7">
        <v>1962</v>
      </c>
      <c r="Q1495" s="7" t="s">
        <v>72</v>
      </c>
      <c r="R1495" t="str">
        <f>IF('Hospitalisation Details'!I1495="?","Unknown",'Hospitalisation Details'!I1495)</f>
        <v>R1013</v>
      </c>
    </row>
    <row r="1496" spans="16:18" ht="14.25" customHeight="1" x14ac:dyDescent="0.3">
      <c r="P1496" s="7">
        <v>1962</v>
      </c>
      <c r="Q1496" s="7" t="s">
        <v>59</v>
      </c>
      <c r="R1496" t="str">
        <f>IF('Hospitalisation Details'!I1496="?","Unknown",'Hospitalisation Details'!I1496)</f>
        <v>R1011</v>
      </c>
    </row>
    <row r="1497" spans="16:18" ht="14.25" customHeight="1" x14ac:dyDescent="0.3">
      <c r="P1497" s="7">
        <v>1972</v>
      </c>
      <c r="Q1497" s="7" t="s">
        <v>93</v>
      </c>
      <c r="R1497" t="str">
        <f>IF('Hospitalisation Details'!I1497="?","Unknown",'Hospitalisation Details'!I1497)</f>
        <v>R1011</v>
      </c>
    </row>
    <row r="1498" spans="16:18" ht="14.25" customHeight="1" x14ac:dyDescent="0.3">
      <c r="P1498" s="7">
        <v>1966</v>
      </c>
      <c r="Q1498" s="7" t="s">
        <v>168</v>
      </c>
      <c r="R1498" t="str">
        <f>IF('Hospitalisation Details'!I1498="?","Unknown",'Hospitalisation Details'!I1498)</f>
        <v>R1012</v>
      </c>
    </row>
    <row r="1499" spans="16:18" ht="14.25" customHeight="1" x14ac:dyDescent="0.3">
      <c r="P1499" s="7">
        <v>1962</v>
      </c>
      <c r="Q1499" s="7" t="s">
        <v>59</v>
      </c>
      <c r="R1499" t="str">
        <f>IF('Hospitalisation Details'!I1499="?","Unknown",'Hospitalisation Details'!I1499)</f>
        <v>R1011</v>
      </c>
    </row>
    <row r="1500" spans="16:18" ht="14.25" customHeight="1" x14ac:dyDescent="0.3">
      <c r="P1500" s="7">
        <v>1965</v>
      </c>
      <c r="Q1500" s="7" t="s">
        <v>93</v>
      </c>
      <c r="R1500" t="str">
        <f>IF('Hospitalisation Details'!I1500="?","Unknown",'Hospitalisation Details'!I1500)</f>
        <v>R1011</v>
      </c>
    </row>
    <row r="1501" spans="16:18" ht="14.25" customHeight="1" x14ac:dyDescent="0.3">
      <c r="P1501" s="7">
        <v>1962</v>
      </c>
      <c r="Q1501" s="7" t="s">
        <v>195</v>
      </c>
      <c r="R1501" t="str">
        <f>IF('Hospitalisation Details'!I1501="?","Unknown",'Hospitalisation Details'!I1501)</f>
        <v>R1013</v>
      </c>
    </row>
    <row r="1502" spans="16:18" ht="14.25" customHeight="1" x14ac:dyDescent="0.3">
      <c r="P1502" s="7">
        <v>1974</v>
      </c>
      <c r="Q1502" s="7" t="s">
        <v>93</v>
      </c>
      <c r="R1502" t="str">
        <f>IF('Hospitalisation Details'!I1502="?","Unknown",'Hospitalisation Details'!I1502)</f>
        <v>R1021</v>
      </c>
    </row>
    <row r="1503" spans="16:18" ht="14.25" customHeight="1" x14ac:dyDescent="0.3">
      <c r="P1503" s="7">
        <v>1992</v>
      </c>
      <c r="Q1503" s="7" t="s">
        <v>59</v>
      </c>
      <c r="R1503" t="str">
        <f>IF('Hospitalisation Details'!I1503="?","Unknown",'Hospitalisation Details'!I1503)</f>
        <v>R1011</v>
      </c>
    </row>
    <row r="1504" spans="16:18" ht="14.25" customHeight="1" x14ac:dyDescent="0.3">
      <c r="P1504" s="7">
        <v>1964</v>
      </c>
      <c r="Q1504" s="7" t="s">
        <v>72</v>
      </c>
      <c r="R1504" t="str">
        <f>IF('Hospitalisation Details'!I1504="?","Unknown",'Hospitalisation Details'!I1504)</f>
        <v>R1011</v>
      </c>
    </row>
    <row r="1505" spans="16:18" ht="14.25" customHeight="1" x14ac:dyDescent="0.3">
      <c r="P1505" s="7">
        <v>1970</v>
      </c>
      <c r="Q1505" s="7" t="s">
        <v>59</v>
      </c>
      <c r="R1505" t="str">
        <f>IF('Hospitalisation Details'!I1505="?","Unknown",'Hospitalisation Details'!I1505)</f>
        <v>R1011</v>
      </c>
    </row>
    <row r="1506" spans="16:18" ht="14.25" customHeight="1" x14ac:dyDescent="0.3">
      <c r="P1506" s="7">
        <v>1988</v>
      </c>
      <c r="Q1506" s="7" t="s">
        <v>59</v>
      </c>
      <c r="R1506" t="str">
        <f>IF('Hospitalisation Details'!I1506="?","Unknown",'Hospitalisation Details'!I1506)</f>
        <v>R1026</v>
      </c>
    </row>
    <row r="1507" spans="16:18" ht="14.25" customHeight="1" x14ac:dyDescent="0.3">
      <c r="P1507" s="7">
        <v>1962</v>
      </c>
      <c r="Q1507" s="7" t="s">
        <v>93</v>
      </c>
      <c r="R1507" t="str">
        <f>IF('Hospitalisation Details'!I1507="?","Unknown",'Hospitalisation Details'!I1507)</f>
        <v>R1016</v>
      </c>
    </row>
    <row r="1508" spans="16:18" ht="14.25" customHeight="1" x14ac:dyDescent="0.3">
      <c r="P1508" s="7">
        <v>1962</v>
      </c>
      <c r="Q1508" s="7" t="s">
        <v>203</v>
      </c>
      <c r="R1508" t="str">
        <f>IF('Hospitalisation Details'!I1508="?","Unknown",'Hospitalisation Details'!I1508)</f>
        <v>R1017</v>
      </c>
    </row>
    <row r="1509" spans="16:18" ht="14.25" customHeight="1" x14ac:dyDescent="0.3">
      <c r="P1509" s="7">
        <v>1975</v>
      </c>
      <c r="Q1509" s="7" t="s">
        <v>93</v>
      </c>
      <c r="R1509" t="str">
        <f>IF('Hospitalisation Details'!I1509="?","Unknown",'Hospitalisation Details'!I1509)</f>
        <v>R1021</v>
      </c>
    </row>
    <row r="1510" spans="16:18" ht="14.25" customHeight="1" x14ac:dyDescent="0.3">
      <c r="P1510" s="7">
        <v>1972</v>
      </c>
      <c r="Q1510" s="7" t="s">
        <v>203</v>
      </c>
      <c r="R1510" t="str">
        <f>IF('Hospitalisation Details'!I1510="?","Unknown",'Hospitalisation Details'!I1510)</f>
        <v>R1026</v>
      </c>
    </row>
    <row r="1511" spans="16:18" ht="14.25" customHeight="1" x14ac:dyDescent="0.3">
      <c r="P1511" s="7">
        <v>1963</v>
      </c>
      <c r="Q1511" s="7" t="s">
        <v>168</v>
      </c>
      <c r="R1511" t="str">
        <f>IF('Hospitalisation Details'!I1511="?","Unknown",'Hospitalisation Details'!I1511)</f>
        <v>R1025</v>
      </c>
    </row>
    <row r="1512" spans="16:18" ht="14.25" customHeight="1" x14ac:dyDescent="0.3">
      <c r="P1512" s="7">
        <v>1983</v>
      </c>
      <c r="Q1512" s="7" t="s">
        <v>203</v>
      </c>
      <c r="R1512" t="str">
        <f>IF('Hospitalisation Details'!I1512="?","Unknown",'Hospitalisation Details'!I1512)</f>
        <v>R1026</v>
      </c>
    </row>
    <row r="1513" spans="16:18" ht="14.25" customHeight="1" x14ac:dyDescent="0.3">
      <c r="P1513" s="7">
        <v>1978</v>
      </c>
      <c r="Q1513" s="7" t="s">
        <v>59</v>
      </c>
      <c r="R1513" t="str">
        <f>IF('Hospitalisation Details'!I1513="?","Unknown",'Hospitalisation Details'!I1513)</f>
        <v>R1024</v>
      </c>
    </row>
    <row r="1514" spans="16:18" ht="14.25" customHeight="1" x14ac:dyDescent="0.3">
      <c r="P1514" s="7">
        <v>1963</v>
      </c>
      <c r="Q1514" s="7" t="s">
        <v>59</v>
      </c>
      <c r="R1514" t="str">
        <f>IF('Hospitalisation Details'!I1514="?","Unknown",'Hospitalisation Details'!I1514)</f>
        <v>R1024</v>
      </c>
    </row>
    <row r="1515" spans="16:18" ht="14.25" customHeight="1" x14ac:dyDescent="0.3">
      <c r="P1515" s="7">
        <v>1967</v>
      </c>
      <c r="Q1515" s="7" t="s">
        <v>93</v>
      </c>
      <c r="R1515" t="str">
        <f>IF('Hospitalisation Details'!I1515="?","Unknown",'Hospitalisation Details'!I1515)</f>
        <v>R1021</v>
      </c>
    </row>
    <row r="1516" spans="16:18" ht="14.25" customHeight="1" x14ac:dyDescent="0.3">
      <c r="P1516" s="7">
        <v>2004</v>
      </c>
      <c r="Q1516" s="7" t="s">
        <v>72</v>
      </c>
      <c r="R1516" t="str">
        <f>IF('Hospitalisation Details'!I1516="?","Unknown",'Hospitalisation Details'!I1516)</f>
        <v>R1016</v>
      </c>
    </row>
    <row r="1517" spans="16:18" ht="14.25" customHeight="1" x14ac:dyDescent="0.3">
      <c r="P1517" s="7">
        <v>1993</v>
      </c>
      <c r="Q1517" s="7" t="s">
        <v>93</v>
      </c>
      <c r="R1517" t="str">
        <f>IF('Hospitalisation Details'!I1517="?","Unknown",'Hospitalisation Details'!I1517)</f>
        <v>R1012</v>
      </c>
    </row>
    <row r="1518" spans="16:18" ht="14.25" customHeight="1" x14ac:dyDescent="0.3">
      <c r="P1518" s="7">
        <v>1973</v>
      </c>
      <c r="Q1518" s="7" t="s">
        <v>93</v>
      </c>
      <c r="R1518" t="str">
        <f>IF('Hospitalisation Details'!I1518="?","Unknown",'Hospitalisation Details'!I1518)</f>
        <v>R1012</v>
      </c>
    </row>
    <row r="1519" spans="16:18" ht="14.25" customHeight="1" x14ac:dyDescent="0.3">
      <c r="P1519" s="7">
        <v>1963</v>
      </c>
      <c r="Q1519" s="7" t="s">
        <v>93</v>
      </c>
      <c r="R1519" t="str">
        <f>IF('Hospitalisation Details'!I1519="?","Unknown",'Hospitalisation Details'!I1519)</f>
        <v>R1021</v>
      </c>
    </row>
    <row r="1520" spans="16:18" ht="14.25" customHeight="1" x14ac:dyDescent="0.3">
      <c r="P1520" s="7">
        <v>1984</v>
      </c>
      <c r="Q1520" s="7" t="s">
        <v>195</v>
      </c>
      <c r="R1520" t="str">
        <f>IF('Hospitalisation Details'!I1520="?","Unknown",'Hospitalisation Details'!I1520)</f>
        <v>R1012</v>
      </c>
    </row>
    <row r="1521" spans="16:18" ht="14.25" customHeight="1" x14ac:dyDescent="0.3">
      <c r="P1521" s="7">
        <v>2004</v>
      </c>
      <c r="Q1521" s="7" t="s">
        <v>59</v>
      </c>
      <c r="R1521" t="str">
        <f>IF('Hospitalisation Details'!I1521="?","Unknown",'Hospitalisation Details'!I1521)</f>
        <v>R1019</v>
      </c>
    </row>
    <row r="1522" spans="16:18" ht="14.25" customHeight="1" x14ac:dyDescent="0.3">
      <c r="P1522" s="7">
        <v>1963</v>
      </c>
      <c r="Q1522" s="7" t="s">
        <v>195</v>
      </c>
      <c r="R1522" t="str">
        <f>IF('Hospitalisation Details'!I1522="?","Unknown",'Hospitalisation Details'!I1522)</f>
        <v>R1016</v>
      </c>
    </row>
    <row r="1523" spans="16:18" ht="14.25" customHeight="1" x14ac:dyDescent="0.3">
      <c r="P1523" s="7">
        <v>1963</v>
      </c>
      <c r="Q1523" s="7" t="s">
        <v>93</v>
      </c>
      <c r="R1523" t="str">
        <f>IF('Hospitalisation Details'!I1523="?","Unknown",'Hospitalisation Details'!I1523)</f>
        <v>R1013</v>
      </c>
    </row>
    <row r="1524" spans="16:18" ht="14.25" customHeight="1" x14ac:dyDescent="0.3">
      <c r="P1524" s="7">
        <v>1963</v>
      </c>
      <c r="Q1524" s="7" t="s">
        <v>195</v>
      </c>
      <c r="R1524" t="str">
        <f>IF('Hospitalisation Details'!I1524="?","Unknown",'Hospitalisation Details'!I1524)</f>
        <v>R1013</v>
      </c>
    </row>
    <row r="1525" spans="16:18" ht="14.25" customHeight="1" x14ac:dyDescent="0.3">
      <c r="P1525" s="7">
        <v>1966</v>
      </c>
      <c r="Q1525" s="7" t="s">
        <v>168</v>
      </c>
      <c r="R1525" t="str">
        <f>IF('Hospitalisation Details'!I1525="?","Unknown",'Hospitalisation Details'!I1525)</f>
        <v>R1013</v>
      </c>
    </row>
    <row r="1526" spans="16:18" ht="14.25" customHeight="1" x14ac:dyDescent="0.3">
      <c r="P1526" s="7">
        <v>1961</v>
      </c>
      <c r="Q1526" s="7" t="s">
        <v>195</v>
      </c>
      <c r="R1526" t="str">
        <f>IF('Hospitalisation Details'!I1526="?","Unknown",'Hospitalisation Details'!I1526)</f>
        <v>R1012</v>
      </c>
    </row>
    <row r="1527" spans="16:18" ht="14.25" customHeight="1" x14ac:dyDescent="0.3">
      <c r="P1527" s="7">
        <v>1960</v>
      </c>
      <c r="Q1527" s="7" t="s">
        <v>72</v>
      </c>
      <c r="R1527" t="str">
        <f>IF('Hospitalisation Details'!I1527="?","Unknown",'Hospitalisation Details'!I1527)</f>
        <v>R1011</v>
      </c>
    </row>
    <row r="1528" spans="16:18" ht="14.25" customHeight="1" x14ac:dyDescent="0.3">
      <c r="P1528" s="7">
        <v>1960</v>
      </c>
      <c r="Q1528" s="7" t="s">
        <v>83</v>
      </c>
      <c r="R1528" t="str">
        <f>IF('Hospitalisation Details'!I1528="?","Unknown",'Hospitalisation Details'!I1528)</f>
        <v>R1011</v>
      </c>
    </row>
    <row r="1529" spans="16:18" ht="14.25" customHeight="1" x14ac:dyDescent="0.3">
      <c r="P1529" s="7">
        <v>1960</v>
      </c>
      <c r="Q1529" s="7" t="s">
        <v>93</v>
      </c>
      <c r="R1529" t="str">
        <f>IF('Hospitalisation Details'!I1529="?","Unknown",'Hospitalisation Details'!I1529)</f>
        <v>R1013</v>
      </c>
    </row>
    <row r="1530" spans="16:18" ht="14.25" customHeight="1" x14ac:dyDescent="0.3">
      <c r="P1530" s="7">
        <v>1960</v>
      </c>
      <c r="Q1530" s="7" t="s">
        <v>72</v>
      </c>
      <c r="R1530" t="str">
        <f>IF('Hospitalisation Details'!I1530="?","Unknown",'Hospitalisation Details'!I1530)</f>
        <v>R1013</v>
      </c>
    </row>
    <row r="1531" spans="16:18" ht="14.25" customHeight="1" x14ac:dyDescent="0.3">
      <c r="P1531" s="7">
        <v>1979</v>
      </c>
      <c r="Q1531" s="7" t="s">
        <v>72</v>
      </c>
      <c r="R1531" t="str">
        <f>IF('Hospitalisation Details'!I1531="?","Unknown",'Hospitalisation Details'!I1531)</f>
        <v>R1026</v>
      </c>
    </row>
    <row r="1532" spans="16:18" ht="14.25" customHeight="1" x14ac:dyDescent="0.3">
      <c r="P1532" s="7">
        <v>1981</v>
      </c>
      <c r="Q1532" s="7" t="s">
        <v>203</v>
      </c>
      <c r="R1532" t="str">
        <f>IF('Hospitalisation Details'!I1532="?","Unknown",'Hospitalisation Details'!I1532)</f>
        <v>R1012</v>
      </c>
    </row>
    <row r="1533" spans="16:18" ht="14.25" customHeight="1" x14ac:dyDescent="0.3">
      <c r="P1533" s="7">
        <v>1962</v>
      </c>
      <c r="Q1533" s="7" t="s">
        <v>83</v>
      </c>
      <c r="R1533" t="str">
        <f>IF('Hospitalisation Details'!I1533="?","Unknown",'Hospitalisation Details'!I1533)</f>
        <v>R1012</v>
      </c>
    </row>
    <row r="1534" spans="16:18" ht="14.25" customHeight="1" x14ac:dyDescent="0.3">
      <c r="P1534" s="7">
        <v>1969</v>
      </c>
      <c r="Q1534" s="7" t="s">
        <v>168</v>
      </c>
      <c r="R1534" t="str">
        <f>IF('Hospitalisation Details'!I1534="?","Unknown",'Hospitalisation Details'!I1534)</f>
        <v>R1012</v>
      </c>
    </row>
    <row r="1535" spans="16:18" ht="14.25" customHeight="1" x14ac:dyDescent="0.3">
      <c r="P1535" s="7">
        <v>1972</v>
      </c>
      <c r="Q1535" s="7" t="s">
        <v>93</v>
      </c>
      <c r="R1535" t="str">
        <f>IF('Hospitalisation Details'!I1535="?","Unknown",'Hospitalisation Details'!I1535)</f>
        <v>R1012</v>
      </c>
    </row>
    <row r="1536" spans="16:18" ht="14.25" customHeight="1" x14ac:dyDescent="0.3">
      <c r="P1536" s="7">
        <v>1962</v>
      </c>
      <c r="Q1536" s="7" t="s">
        <v>59</v>
      </c>
      <c r="R1536" t="str">
        <f>IF('Hospitalisation Details'!I1536="?","Unknown",'Hospitalisation Details'!I1536)</f>
        <v>R1012</v>
      </c>
    </row>
    <row r="1537" spans="16:18" ht="14.25" customHeight="1" x14ac:dyDescent="0.3">
      <c r="P1537" s="7">
        <v>1964</v>
      </c>
      <c r="Q1537" s="7" t="s">
        <v>93</v>
      </c>
      <c r="R1537" t="str">
        <f>IF('Hospitalisation Details'!I1537="?","Unknown",'Hospitalisation Details'!I1537)</f>
        <v>R1024</v>
      </c>
    </row>
    <row r="1538" spans="16:18" ht="14.25" customHeight="1" x14ac:dyDescent="0.3">
      <c r="P1538" s="7">
        <v>1965</v>
      </c>
      <c r="Q1538" s="7" t="s">
        <v>72</v>
      </c>
      <c r="R1538" t="str">
        <f>IF('Hospitalisation Details'!I1538="?","Unknown",'Hospitalisation Details'!I1538)</f>
        <v>R1025</v>
      </c>
    </row>
    <row r="1539" spans="16:18" ht="14.25" customHeight="1" x14ac:dyDescent="0.3">
      <c r="P1539" s="7">
        <v>1961</v>
      </c>
      <c r="Q1539" s="7" t="s">
        <v>72</v>
      </c>
      <c r="R1539" t="str">
        <f>IF('Hospitalisation Details'!I1539="?","Unknown",'Hospitalisation Details'!I1539)</f>
        <v>R1011</v>
      </c>
    </row>
    <row r="1540" spans="16:18" ht="14.25" customHeight="1" x14ac:dyDescent="0.3">
      <c r="P1540" s="7">
        <v>1969</v>
      </c>
      <c r="Q1540" s="7" t="s">
        <v>93</v>
      </c>
      <c r="R1540" t="str">
        <f>IF('Hospitalisation Details'!I1540="?","Unknown",'Hospitalisation Details'!I1540)</f>
        <v>R1012</v>
      </c>
    </row>
    <row r="1541" spans="16:18" ht="14.25" customHeight="1" x14ac:dyDescent="0.3">
      <c r="P1541" s="7">
        <v>1967</v>
      </c>
      <c r="Q1541" s="7" t="s">
        <v>195</v>
      </c>
      <c r="R1541" t="str">
        <f>IF('Hospitalisation Details'!I1541="?","Unknown",'Hospitalisation Details'!I1541)</f>
        <v>R1024</v>
      </c>
    </row>
    <row r="1542" spans="16:18" ht="14.25" customHeight="1" x14ac:dyDescent="0.3">
      <c r="P1542" s="7">
        <v>1985</v>
      </c>
      <c r="Q1542" s="7" t="s">
        <v>203</v>
      </c>
      <c r="R1542" t="str">
        <f>IF('Hospitalisation Details'!I1542="?","Unknown",'Hospitalisation Details'!I1542)</f>
        <v>R1026</v>
      </c>
    </row>
    <row r="1543" spans="16:18" ht="14.25" customHeight="1" x14ac:dyDescent="0.3">
      <c r="P1543" s="7">
        <v>1961</v>
      </c>
      <c r="Q1543" s="7" t="s">
        <v>72</v>
      </c>
      <c r="R1543" t="str">
        <f>IF('Hospitalisation Details'!I1543="?","Unknown",'Hospitalisation Details'!I1543)</f>
        <v>R1011</v>
      </c>
    </row>
    <row r="1544" spans="16:18" ht="14.25" customHeight="1" x14ac:dyDescent="0.3">
      <c r="P1544" s="7">
        <v>1978</v>
      </c>
      <c r="Q1544" s="7" t="s">
        <v>59</v>
      </c>
      <c r="R1544" t="str">
        <f>IF('Hospitalisation Details'!I1544="?","Unknown",'Hospitalisation Details'!I1544)</f>
        <v>R1026</v>
      </c>
    </row>
    <row r="1545" spans="16:18" ht="14.25" customHeight="1" x14ac:dyDescent="0.3">
      <c r="P1545" s="7">
        <v>1971</v>
      </c>
      <c r="Q1545" s="7" t="s">
        <v>203</v>
      </c>
      <c r="R1545" t="str">
        <f>IF('Hospitalisation Details'!I1545="?","Unknown",'Hospitalisation Details'!I1545)</f>
        <v>R1011</v>
      </c>
    </row>
    <row r="1546" spans="16:18" ht="14.25" customHeight="1" x14ac:dyDescent="0.3">
      <c r="P1546" s="7">
        <v>1962</v>
      </c>
      <c r="Q1546" s="7" t="s">
        <v>195</v>
      </c>
      <c r="R1546" t="str">
        <f>IF('Hospitalisation Details'!I1546="?","Unknown",'Hospitalisation Details'!I1546)</f>
        <v>R1012</v>
      </c>
    </row>
    <row r="1547" spans="16:18" ht="14.25" customHeight="1" x14ac:dyDescent="0.3">
      <c r="P1547" s="7">
        <v>1992</v>
      </c>
      <c r="Q1547" s="7" t="s">
        <v>195</v>
      </c>
      <c r="R1547" t="str">
        <f>IF('Hospitalisation Details'!I1547="?","Unknown",'Hospitalisation Details'!I1547)</f>
        <v>R1026</v>
      </c>
    </row>
    <row r="1548" spans="16:18" ht="14.25" customHeight="1" x14ac:dyDescent="0.3">
      <c r="P1548" s="7">
        <v>1963</v>
      </c>
      <c r="Q1548" s="7" t="s">
        <v>93</v>
      </c>
      <c r="R1548" t="str">
        <f>IF('Hospitalisation Details'!I1548="?","Unknown",'Hospitalisation Details'!I1548)</f>
        <v>R1012</v>
      </c>
    </row>
    <row r="1549" spans="16:18" ht="14.25" customHeight="1" x14ac:dyDescent="0.3">
      <c r="P1549" s="7">
        <v>1999</v>
      </c>
      <c r="Q1549" s="7" t="s">
        <v>195</v>
      </c>
      <c r="R1549" t="str">
        <f>IF('Hospitalisation Details'!I1549="?","Unknown",'Hospitalisation Details'!I1549)</f>
        <v>R1011</v>
      </c>
    </row>
    <row r="1550" spans="16:18" ht="14.25" customHeight="1" x14ac:dyDescent="0.3">
      <c r="P1550" s="7">
        <v>1961</v>
      </c>
      <c r="Q1550" s="7" t="s">
        <v>93</v>
      </c>
      <c r="R1550" t="str">
        <f>IF('Hospitalisation Details'!I1550="?","Unknown",'Hospitalisation Details'!I1550)</f>
        <v>R1017</v>
      </c>
    </row>
    <row r="1551" spans="16:18" ht="14.25" customHeight="1" x14ac:dyDescent="0.3">
      <c r="P1551" s="7">
        <v>1961</v>
      </c>
      <c r="Q1551" s="7" t="s">
        <v>168</v>
      </c>
      <c r="R1551" t="str">
        <f>IF('Hospitalisation Details'!I1551="?","Unknown",'Hospitalisation Details'!I1551)</f>
        <v>R1020</v>
      </c>
    </row>
    <row r="1552" spans="16:18" ht="14.25" customHeight="1" x14ac:dyDescent="0.3">
      <c r="P1552" s="7">
        <v>1961</v>
      </c>
      <c r="Q1552" s="7" t="s">
        <v>168</v>
      </c>
      <c r="R1552" t="str">
        <f>IF('Hospitalisation Details'!I1552="?","Unknown",'Hospitalisation Details'!I1552)</f>
        <v>R1016</v>
      </c>
    </row>
    <row r="1553" spans="16:18" ht="14.25" customHeight="1" x14ac:dyDescent="0.3">
      <c r="P1553" s="7">
        <v>1962</v>
      </c>
      <c r="Q1553" s="7" t="s">
        <v>195</v>
      </c>
      <c r="R1553" t="str">
        <f>IF('Hospitalisation Details'!I1553="?","Unknown",'Hospitalisation Details'!I1553)</f>
        <v>R1024</v>
      </c>
    </row>
    <row r="1554" spans="16:18" ht="14.25" customHeight="1" x14ac:dyDescent="0.3">
      <c r="P1554" s="7">
        <v>1982</v>
      </c>
      <c r="Q1554" s="7" t="s">
        <v>203</v>
      </c>
      <c r="R1554" t="str">
        <f>IF('Hospitalisation Details'!I1554="?","Unknown",'Hospitalisation Details'!I1554)</f>
        <v>R1012</v>
      </c>
    </row>
    <row r="1555" spans="16:18" ht="14.25" customHeight="1" x14ac:dyDescent="0.3">
      <c r="P1555" s="7">
        <v>1962</v>
      </c>
      <c r="Q1555" s="7" t="s">
        <v>168</v>
      </c>
      <c r="R1555" t="str">
        <f>IF('Hospitalisation Details'!I1555="?","Unknown",'Hospitalisation Details'!I1555)</f>
        <v>R1024</v>
      </c>
    </row>
    <row r="1556" spans="16:18" ht="14.25" customHeight="1" x14ac:dyDescent="0.3">
      <c r="P1556" s="7">
        <v>1965</v>
      </c>
      <c r="Q1556" s="7" t="s">
        <v>72</v>
      </c>
      <c r="R1556" t="str">
        <f>IF('Hospitalisation Details'!I1556="?","Unknown",'Hospitalisation Details'!I1556)</f>
        <v>R1024</v>
      </c>
    </row>
    <row r="1557" spans="16:18" ht="14.25" customHeight="1" x14ac:dyDescent="0.3">
      <c r="P1557" s="7">
        <v>1962</v>
      </c>
      <c r="Q1557" s="7" t="s">
        <v>72</v>
      </c>
      <c r="R1557" t="str">
        <f>IF('Hospitalisation Details'!I1557="?","Unknown",'Hospitalisation Details'!I1557)</f>
        <v>R1011</v>
      </c>
    </row>
    <row r="1558" spans="16:18" ht="14.25" customHeight="1" x14ac:dyDescent="0.3">
      <c r="P1558" s="7">
        <v>1962</v>
      </c>
      <c r="Q1558" s="7" t="s">
        <v>203</v>
      </c>
      <c r="R1558" t="str">
        <f>IF('Hospitalisation Details'!I1558="?","Unknown",'Hospitalisation Details'!I1558)</f>
        <v>R1023</v>
      </c>
    </row>
    <row r="1559" spans="16:18" ht="14.25" customHeight="1" x14ac:dyDescent="0.3">
      <c r="P1559" s="7">
        <v>1994</v>
      </c>
      <c r="Q1559" s="7" t="s">
        <v>59</v>
      </c>
      <c r="R1559" t="str">
        <f>IF('Hospitalisation Details'!I1559="?","Unknown",'Hospitalisation Details'!I1559)</f>
        <v>R1012</v>
      </c>
    </row>
    <row r="1560" spans="16:18" ht="14.25" customHeight="1" x14ac:dyDescent="0.3">
      <c r="P1560" s="7">
        <v>1976</v>
      </c>
      <c r="Q1560" s="7" t="s">
        <v>195</v>
      </c>
      <c r="R1560" t="str">
        <f>IF('Hospitalisation Details'!I1560="?","Unknown",'Hospitalisation Details'!I1560)</f>
        <v>R1012</v>
      </c>
    </row>
    <row r="1561" spans="16:18" ht="14.25" customHeight="1" x14ac:dyDescent="0.3">
      <c r="P1561" s="7">
        <v>1960</v>
      </c>
      <c r="Q1561" s="7" t="s">
        <v>72</v>
      </c>
      <c r="R1561" t="str">
        <f>IF('Hospitalisation Details'!I1561="?","Unknown",'Hospitalisation Details'!I1561)</f>
        <v>R1012</v>
      </c>
    </row>
    <row r="1562" spans="16:18" ht="14.25" customHeight="1" x14ac:dyDescent="0.3">
      <c r="P1562" s="7">
        <v>1990</v>
      </c>
      <c r="Q1562" s="7" t="s">
        <v>203</v>
      </c>
      <c r="R1562" t="str">
        <f>IF('Hospitalisation Details'!I1562="?","Unknown",'Hospitalisation Details'!I1562)</f>
        <v>R1012</v>
      </c>
    </row>
    <row r="1563" spans="16:18" ht="14.25" customHeight="1" x14ac:dyDescent="0.3">
      <c r="P1563" s="7">
        <v>1964</v>
      </c>
      <c r="Q1563" s="7" t="s">
        <v>93</v>
      </c>
      <c r="R1563" t="str">
        <f>IF('Hospitalisation Details'!I1563="?","Unknown",'Hospitalisation Details'!I1563)</f>
        <v>R1025</v>
      </c>
    </row>
    <row r="1564" spans="16:18" ht="14.25" customHeight="1" x14ac:dyDescent="0.3">
      <c r="P1564" s="7">
        <v>1979</v>
      </c>
      <c r="Q1564" s="7" t="s">
        <v>93</v>
      </c>
      <c r="R1564" t="str">
        <f>IF('Hospitalisation Details'!I1564="?","Unknown",'Hospitalisation Details'!I1564)</f>
        <v>R1026</v>
      </c>
    </row>
    <row r="1565" spans="16:18" ht="14.25" customHeight="1" x14ac:dyDescent="0.3">
      <c r="P1565" s="7">
        <v>1984</v>
      </c>
      <c r="Q1565" s="7" t="s">
        <v>83</v>
      </c>
      <c r="R1565" t="str">
        <f>IF('Hospitalisation Details'!I1565="?","Unknown",'Hospitalisation Details'!I1565)</f>
        <v>R1023</v>
      </c>
    </row>
    <row r="1566" spans="16:18" ht="14.25" customHeight="1" x14ac:dyDescent="0.3">
      <c r="P1566" s="7">
        <v>1959</v>
      </c>
      <c r="Q1566" s="7" t="s">
        <v>168</v>
      </c>
      <c r="R1566" t="str">
        <f>IF('Hospitalisation Details'!I1566="?","Unknown",'Hospitalisation Details'!I1566)</f>
        <v>R1011</v>
      </c>
    </row>
    <row r="1567" spans="16:18" ht="14.25" customHeight="1" x14ac:dyDescent="0.3">
      <c r="P1567" s="7">
        <v>1959</v>
      </c>
      <c r="Q1567" s="7" t="s">
        <v>72</v>
      </c>
      <c r="R1567" t="str">
        <f>IF('Hospitalisation Details'!I1567="?","Unknown",'Hospitalisation Details'!I1567)</f>
        <v>R1011</v>
      </c>
    </row>
    <row r="1568" spans="16:18" ht="14.25" customHeight="1" x14ac:dyDescent="0.3">
      <c r="P1568" s="7">
        <v>1959</v>
      </c>
      <c r="Q1568" s="7" t="s">
        <v>168</v>
      </c>
      <c r="R1568" t="str">
        <f>IF('Hospitalisation Details'!I1568="?","Unknown",'Hospitalisation Details'!I1568)</f>
        <v>R1013</v>
      </c>
    </row>
    <row r="1569" spans="16:18" ht="14.25" customHeight="1" x14ac:dyDescent="0.3">
      <c r="P1569" s="7">
        <v>1992</v>
      </c>
      <c r="Q1569" s="7" t="s">
        <v>168</v>
      </c>
      <c r="R1569" t="str">
        <f>IF('Hospitalisation Details'!I1569="?","Unknown",'Hospitalisation Details'!I1569)</f>
        <v>R1023</v>
      </c>
    </row>
    <row r="1570" spans="16:18" ht="14.25" customHeight="1" x14ac:dyDescent="0.3">
      <c r="P1570" s="7">
        <v>1961</v>
      </c>
      <c r="Q1570" s="7" t="s">
        <v>59</v>
      </c>
      <c r="R1570" t="str">
        <f>IF('Hospitalisation Details'!I1570="?","Unknown",'Hospitalisation Details'!I1570)</f>
        <v>R1012</v>
      </c>
    </row>
    <row r="1571" spans="16:18" ht="14.25" customHeight="1" x14ac:dyDescent="0.3">
      <c r="P1571" s="7">
        <v>1994</v>
      </c>
      <c r="Q1571" s="7" t="s">
        <v>83</v>
      </c>
      <c r="R1571" t="str">
        <f>IF('Hospitalisation Details'!I1571="?","Unknown",'Hospitalisation Details'!I1571)</f>
        <v>R1012</v>
      </c>
    </row>
    <row r="1572" spans="16:18" ht="14.25" customHeight="1" x14ac:dyDescent="0.3">
      <c r="P1572" s="7">
        <v>1961</v>
      </c>
      <c r="Q1572" s="7" t="s">
        <v>72</v>
      </c>
      <c r="R1572" t="str">
        <f>IF('Hospitalisation Details'!I1572="?","Unknown",'Hospitalisation Details'!I1572)</f>
        <v>R1012</v>
      </c>
    </row>
    <row r="1573" spans="16:18" ht="14.25" customHeight="1" x14ac:dyDescent="0.3">
      <c r="P1573" s="7">
        <v>1966</v>
      </c>
      <c r="Q1573" s="7" t="s">
        <v>72</v>
      </c>
      <c r="R1573" t="str">
        <f>IF('Hospitalisation Details'!I1573="?","Unknown",'Hospitalisation Details'!I1573)</f>
        <v>R1024</v>
      </c>
    </row>
    <row r="1574" spans="16:18" ht="14.25" customHeight="1" x14ac:dyDescent="0.3">
      <c r="P1574" s="7">
        <v>1975</v>
      </c>
      <c r="Q1574" s="7" t="s">
        <v>83</v>
      </c>
      <c r="R1574" t="str">
        <f>IF('Hospitalisation Details'!I1574="?","Unknown",'Hospitalisation Details'!I1574)</f>
        <v>R1012</v>
      </c>
    </row>
    <row r="1575" spans="16:18" ht="14.25" customHeight="1" x14ac:dyDescent="0.3">
      <c r="P1575" s="7">
        <v>1960</v>
      </c>
      <c r="Q1575" s="7" t="s">
        <v>195</v>
      </c>
      <c r="R1575" t="str">
        <f>IF('Hospitalisation Details'!I1575="?","Unknown",'Hospitalisation Details'!I1575)</f>
        <v>R1011</v>
      </c>
    </row>
    <row r="1576" spans="16:18" ht="14.25" customHeight="1" x14ac:dyDescent="0.3">
      <c r="P1576" s="7">
        <v>1960</v>
      </c>
      <c r="Q1576" s="7" t="s">
        <v>59</v>
      </c>
      <c r="R1576" t="str">
        <f>IF('Hospitalisation Details'!I1576="?","Unknown",'Hospitalisation Details'!I1576)</f>
        <v>R1013</v>
      </c>
    </row>
    <row r="1577" spans="16:18" ht="14.25" customHeight="1" x14ac:dyDescent="0.3">
      <c r="P1577" s="7">
        <v>1960</v>
      </c>
      <c r="Q1577" s="7" t="s">
        <v>168</v>
      </c>
      <c r="R1577" t="str">
        <f>IF('Hospitalisation Details'!I1577="?","Unknown",'Hospitalisation Details'!I1577)</f>
        <v>R1011</v>
      </c>
    </row>
    <row r="1578" spans="16:18" ht="14.25" customHeight="1" x14ac:dyDescent="0.3">
      <c r="P1578" s="7">
        <v>1985</v>
      </c>
      <c r="Q1578" s="7" t="s">
        <v>195</v>
      </c>
      <c r="R1578" t="str">
        <f>IF('Hospitalisation Details'!I1578="?","Unknown",'Hospitalisation Details'!I1578)</f>
        <v>R1012</v>
      </c>
    </row>
    <row r="1579" spans="16:18" ht="14.25" customHeight="1" x14ac:dyDescent="0.3">
      <c r="P1579" s="7">
        <v>1960</v>
      </c>
      <c r="Q1579" s="7" t="s">
        <v>59</v>
      </c>
      <c r="R1579" t="str">
        <f>IF('Hospitalisation Details'!I1579="?","Unknown",'Hospitalisation Details'!I1579)</f>
        <v>R1013</v>
      </c>
    </row>
    <row r="1580" spans="16:18" ht="14.25" customHeight="1" x14ac:dyDescent="0.3">
      <c r="P1580" s="7">
        <v>1960</v>
      </c>
      <c r="Q1580" s="7" t="s">
        <v>59</v>
      </c>
      <c r="R1580" t="str">
        <f>IF('Hospitalisation Details'!I1580="?","Unknown",'Hospitalisation Details'!I1580)</f>
        <v>R1011</v>
      </c>
    </row>
    <row r="1581" spans="16:18" ht="14.25" customHeight="1" x14ac:dyDescent="0.3">
      <c r="P1581" s="7">
        <v>1975</v>
      </c>
      <c r="Q1581" s="7" t="s">
        <v>195</v>
      </c>
      <c r="R1581" t="str">
        <f>IF('Hospitalisation Details'!I1581="?","Unknown",'Hospitalisation Details'!I1581)</f>
        <v>R1012</v>
      </c>
    </row>
    <row r="1582" spans="16:18" ht="14.25" customHeight="1" x14ac:dyDescent="0.3">
      <c r="P1582" s="7">
        <v>1990</v>
      </c>
      <c r="Q1582" s="7" t="s">
        <v>195</v>
      </c>
      <c r="R1582" t="str">
        <f>IF('Hospitalisation Details'!I1582="?","Unknown",'Hospitalisation Details'!I1582)</f>
        <v>R1023</v>
      </c>
    </row>
    <row r="1583" spans="16:18" ht="14.25" customHeight="1" x14ac:dyDescent="0.3">
      <c r="P1583" s="7">
        <v>1963</v>
      </c>
      <c r="Q1583" s="7" t="s">
        <v>203</v>
      </c>
      <c r="R1583" t="str">
        <f>IF('Hospitalisation Details'!I1583="?","Unknown",'Hospitalisation Details'!I1583)</f>
        <v>R1012</v>
      </c>
    </row>
    <row r="1584" spans="16:18" ht="14.25" customHeight="1" x14ac:dyDescent="0.3">
      <c r="P1584" s="7">
        <v>1960</v>
      </c>
      <c r="Q1584" s="7" t="s">
        <v>59</v>
      </c>
      <c r="R1584" t="str">
        <f>IF('Hospitalisation Details'!I1584="?","Unknown",'Hospitalisation Details'!I1584)</f>
        <v>R1017</v>
      </c>
    </row>
    <row r="1585" spans="16:18" ht="14.25" customHeight="1" x14ac:dyDescent="0.3">
      <c r="P1585" s="7">
        <v>1968</v>
      </c>
      <c r="Q1585" s="7" t="s">
        <v>59</v>
      </c>
      <c r="R1585" t="str">
        <f>IF('Hospitalisation Details'!I1585="?","Unknown",'Hospitalisation Details'!I1585)</f>
        <v>R1026</v>
      </c>
    </row>
    <row r="1586" spans="16:18" ht="14.25" customHeight="1" x14ac:dyDescent="0.3">
      <c r="P1586" s="7">
        <v>1992</v>
      </c>
      <c r="Q1586" s="7" t="s">
        <v>195</v>
      </c>
      <c r="R1586" t="str">
        <f>IF('Hospitalisation Details'!I1586="?","Unknown",'Hospitalisation Details'!I1586)</f>
        <v>R1012</v>
      </c>
    </row>
    <row r="1587" spans="16:18" ht="14.25" customHeight="1" x14ac:dyDescent="0.3">
      <c r="P1587" s="7">
        <v>1964</v>
      </c>
      <c r="Q1587" s="7" t="s">
        <v>93</v>
      </c>
      <c r="R1587" t="str">
        <f>IF('Hospitalisation Details'!I1587="?","Unknown",'Hospitalisation Details'!I1587)</f>
        <v>R1024</v>
      </c>
    </row>
    <row r="1588" spans="16:18" ht="14.25" customHeight="1" x14ac:dyDescent="0.3">
      <c r="P1588" s="7">
        <v>1961</v>
      </c>
      <c r="Q1588" s="7" t="s">
        <v>72</v>
      </c>
      <c r="R1588" t="str">
        <f>IF('Hospitalisation Details'!I1588="?","Unknown",'Hospitalisation Details'!I1588)</f>
        <v>R1024</v>
      </c>
    </row>
    <row r="1589" spans="16:18" ht="14.25" customHeight="1" x14ac:dyDescent="0.3">
      <c r="P1589" s="7">
        <v>1969</v>
      </c>
      <c r="Q1589" s="7" t="s">
        <v>59</v>
      </c>
      <c r="R1589" t="str">
        <f>IF('Hospitalisation Details'!I1589="?","Unknown",'Hospitalisation Details'!I1589)</f>
        <v>R1012</v>
      </c>
    </row>
    <row r="1590" spans="16:18" ht="14.25" customHeight="1" x14ac:dyDescent="0.3">
      <c r="P1590" s="7">
        <v>1961</v>
      </c>
      <c r="Q1590" s="7" t="s">
        <v>168</v>
      </c>
      <c r="R1590" t="str">
        <f>IF('Hospitalisation Details'!I1590="?","Unknown",'Hospitalisation Details'!I1590)</f>
        <v>R1024</v>
      </c>
    </row>
    <row r="1591" spans="16:18" ht="14.25" customHeight="1" x14ac:dyDescent="0.3">
      <c r="P1591" s="7">
        <v>1984</v>
      </c>
      <c r="Q1591" s="7" t="s">
        <v>59</v>
      </c>
      <c r="R1591" t="str">
        <f>IF('Hospitalisation Details'!I1591="?","Unknown",'Hospitalisation Details'!I1591)</f>
        <v>R1023</v>
      </c>
    </row>
    <row r="1592" spans="16:18" ht="14.25" customHeight="1" x14ac:dyDescent="0.3">
      <c r="P1592" s="7">
        <v>1963</v>
      </c>
      <c r="Q1592" s="7" t="s">
        <v>195</v>
      </c>
      <c r="R1592" t="str">
        <f>IF('Hospitalisation Details'!I1592="?","Unknown",'Hospitalisation Details'!I1592)</f>
        <v>R1021</v>
      </c>
    </row>
    <row r="1593" spans="16:18" ht="14.25" customHeight="1" x14ac:dyDescent="0.3">
      <c r="P1593" s="7">
        <v>1985</v>
      </c>
      <c r="Q1593" s="7" t="s">
        <v>93</v>
      </c>
      <c r="R1593" t="str">
        <f>IF('Hospitalisation Details'!I1593="?","Unknown",'Hospitalisation Details'!I1593)</f>
        <v>R1026</v>
      </c>
    </row>
    <row r="1594" spans="16:18" ht="14.25" customHeight="1" x14ac:dyDescent="0.3">
      <c r="P1594" s="7">
        <v>1986</v>
      </c>
      <c r="Q1594" s="7" t="s">
        <v>72</v>
      </c>
      <c r="R1594" t="str">
        <f>IF('Hospitalisation Details'!I1594="?","Unknown",'Hospitalisation Details'!I1594)</f>
        <v>R1023</v>
      </c>
    </row>
    <row r="1595" spans="16:18" ht="14.25" customHeight="1" x14ac:dyDescent="0.3">
      <c r="P1595" s="7">
        <v>1981</v>
      </c>
      <c r="Q1595" s="7" t="s">
        <v>195</v>
      </c>
      <c r="R1595" t="str">
        <f>IF('Hospitalisation Details'!I1595="?","Unknown",'Hospitalisation Details'!I1595)</f>
        <v>R1024</v>
      </c>
    </row>
    <row r="1596" spans="16:18" ht="14.25" customHeight="1" x14ac:dyDescent="0.3">
      <c r="P1596" s="7">
        <v>1985</v>
      </c>
      <c r="Q1596" s="7" t="s">
        <v>195</v>
      </c>
      <c r="R1596" t="str">
        <f>IF('Hospitalisation Details'!I1596="?","Unknown",'Hospitalisation Details'!I1596)</f>
        <v>R1026</v>
      </c>
    </row>
    <row r="1597" spans="16:18" ht="14.25" customHeight="1" x14ac:dyDescent="0.3">
      <c r="P1597" s="7">
        <v>1969</v>
      </c>
      <c r="Q1597" s="7" t="s">
        <v>203</v>
      </c>
      <c r="R1597" t="str">
        <f>IF('Hospitalisation Details'!I1597="?","Unknown",'Hospitalisation Details'!I1597)</f>
        <v>R1026</v>
      </c>
    </row>
    <row r="1598" spans="16:18" ht="14.25" customHeight="1" x14ac:dyDescent="0.3">
      <c r="P1598" s="7">
        <v>2004</v>
      </c>
      <c r="Q1598" s="7" t="s">
        <v>59</v>
      </c>
      <c r="R1598" t="str">
        <f>IF('Hospitalisation Details'!I1598="?","Unknown",'Hospitalisation Details'!I1598)</f>
        <v>R1018</v>
      </c>
    </row>
    <row r="1599" spans="16:18" ht="14.25" customHeight="1" x14ac:dyDescent="0.3">
      <c r="P1599" s="7">
        <v>1959</v>
      </c>
      <c r="Q1599" s="7" t="s">
        <v>195</v>
      </c>
      <c r="R1599" t="str">
        <f>IF('Hospitalisation Details'!I1599="?","Unknown",'Hospitalisation Details'!I1599)</f>
        <v>R1012</v>
      </c>
    </row>
    <row r="1600" spans="16:18" ht="14.25" customHeight="1" x14ac:dyDescent="0.3">
      <c r="P1600" s="7">
        <v>1966</v>
      </c>
      <c r="Q1600" s="7" t="s">
        <v>72</v>
      </c>
      <c r="R1600" t="str">
        <f>IF('Hospitalisation Details'!I1600="?","Unknown",'Hospitalisation Details'!I1600)</f>
        <v>R1026</v>
      </c>
    </row>
    <row r="1601" spans="16:18" ht="14.25" customHeight="1" x14ac:dyDescent="0.3">
      <c r="P1601" s="7">
        <v>1986</v>
      </c>
      <c r="Q1601" s="7" t="s">
        <v>168</v>
      </c>
      <c r="R1601" t="str">
        <f>IF('Hospitalisation Details'!I1601="?","Unknown",'Hospitalisation Details'!I1601)</f>
        <v>R1012</v>
      </c>
    </row>
    <row r="1602" spans="16:18" ht="14.25" customHeight="1" x14ac:dyDescent="0.3">
      <c r="P1602" s="7">
        <v>1958</v>
      </c>
      <c r="Q1602" s="7" t="s">
        <v>72</v>
      </c>
      <c r="R1602" t="str">
        <f>IF('Hospitalisation Details'!I1602="?","Unknown",'Hospitalisation Details'!I1602)</f>
        <v>R1011</v>
      </c>
    </row>
    <row r="1603" spans="16:18" ht="14.25" customHeight="1" x14ac:dyDescent="0.3">
      <c r="P1603" s="7">
        <v>1958</v>
      </c>
      <c r="Q1603" s="7" t="s">
        <v>168</v>
      </c>
      <c r="R1603" t="str">
        <f>IF('Hospitalisation Details'!I1603="?","Unknown",'Hospitalisation Details'!I1603)</f>
        <v>R1013</v>
      </c>
    </row>
    <row r="1604" spans="16:18" ht="14.25" customHeight="1" x14ac:dyDescent="0.3">
      <c r="P1604" s="7">
        <v>2003</v>
      </c>
      <c r="Q1604" s="7" t="s">
        <v>83</v>
      </c>
      <c r="R1604" t="str">
        <f>IF('Hospitalisation Details'!I1604="?","Unknown",'Hospitalisation Details'!I1604)</f>
        <v>R1011</v>
      </c>
    </row>
    <row r="1605" spans="16:18" ht="14.25" customHeight="1" x14ac:dyDescent="0.3">
      <c r="P1605" s="7">
        <v>1960</v>
      </c>
      <c r="Q1605" s="7" t="s">
        <v>59</v>
      </c>
      <c r="R1605" t="str">
        <f>IF('Hospitalisation Details'!I1605="?","Unknown",'Hospitalisation Details'!I1605)</f>
        <v>R1012</v>
      </c>
    </row>
    <row r="1606" spans="16:18" ht="14.25" customHeight="1" x14ac:dyDescent="0.3">
      <c r="P1606" s="7">
        <v>1978</v>
      </c>
      <c r="Q1606" s="7" t="s">
        <v>168</v>
      </c>
      <c r="R1606" t="str">
        <f>IF('Hospitalisation Details'!I1606="?","Unknown",'Hospitalisation Details'!I1606)</f>
        <v>R1012</v>
      </c>
    </row>
    <row r="1607" spans="16:18" ht="14.25" customHeight="1" x14ac:dyDescent="0.3">
      <c r="P1607" s="7">
        <v>1959</v>
      </c>
      <c r="Q1607" s="7" t="s">
        <v>203</v>
      </c>
      <c r="R1607" t="str">
        <f>IF('Hospitalisation Details'!I1607="?","Unknown",'Hospitalisation Details'!I1607)</f>
        <v>R1011</v>
      </c>
    </row>
    <row r="1608" spans="16:18" ht="14.25" customHeight="1" x14ac:dyDescent="0.3">
      <c r="P1608" s="7">
        <v>1985</v>
      </c>
      <c r="Q1608" s="7" t="s">
        <v>93</v>
      </c>
      <c r="R1608" t="str">
        <f>IF('Hospitalisation Details'!I1608="?","Unknown",'Hospitalisation Details'!I1608)</f>
        <v>R1012</v>
      </c>
    </row>
    <row r="1609" spans="16:18" ht="14.25" customHeight="1" x14ac:dyDescent="0.3">
      <c r="P1609" s="7">
        <v>1959</v>
      </c>
      <c r="Q1609" s="7" t="s">
        <v>168</v>
      </c>
      <c r="R1609" t="str">
        <f>IF('Hospitalisation Details'!I1609="?","Unknown",'Hospitalisation Details'!I1609)</f>
        <v>R1013</v>
      </c>
    </row>
    <row r="1610" spans="16:18" ht="14.25" customHeight="1" x14ac:dyDescent="0.3">
      <c r="P1610" s="7">
        <v>1959</v>
      </c>
      <c r="Q1610" s="7" t="s">
        <v>59</v>
      </c>
      <c r="R1610" t="str">
        <f>IF('Hospitalisation Details'!I1610="?","Unknown",'Hospitalisation Details'!I1610)</f>
        <v>R1013</v>
      </c>
    </row>
    <row r="1611" spans="16:18" ht="14.25" customHeight="1" x14ac:dyDescent="0.3">
      <c r="P1611" s="7">
        <v>1962</v>
      </c>
      <c r="Q1611" s="7" t="s">
        <v>59</v>
      </c>
      <c r="R1611" t="str">
        <f>IF('Hospitalisation Details'!I1611="?","Unknown",'Hospitalisation Details'!I1611)</f>
        <v>R1013</v>
      </c>
    </row>
    <row r="1612" spans="16:18" ht="14.25" customHeight="1" x14ac:dyDescent="0.3">
      <c r="P1612" s="7">
        <v>1960</v>
      </c>
      <c r="Q1612" s="7" t="s">
        <v>83</v>
      </c>
      <c r="R1612" t="str">
        <f>IF('Hospitalisation Details'!I1612="?","Unknown",'Hospitalisation Details'!I1612)</f>
        <v>R1012</v>
      </c>
    </row>
    <row r="1613" spans="16:18" ht="14.25" customHeight="1" x14ac:dyDescent="0.3">
      <c r="P1613" s="7">
        <v>1959</v>
      </c>
      <c r="Q1613" s="7" t="s">
        <v>195</v>
      </c>
      <c r="R1613" t="str">
        <f>IF('Hospitalisation Details'!I1613="?","Unknown",'Hospitalisation Details'!I1613)</f>
        <v>R1019</v>
      </c>
    </row>
    <row r="1614" spans="16:18" ht="14.25" customHeight="1" x14ac:dyDescent="0.3">
      <c r="P1614" s="7">
        <v>1990</v>
      </c>
      <c r="Q1614" s="7" t="s">
        <v>59</v>
      </c>
      <c r="R1614" t="str">
        <f>IF('Hospitalisation Details'!I1614="?","Unknown",'Hospitalisation Details'!I1614)</f>
        <v>R1023</v>
      </c>
    </row>
    <row r="1615" spans="16:18" ht="14.25" customHeight="1" x14ac:dyDescent="0.3">
      <c r="P1615" s="7">
        <v>1959</v>
      </c>
      <c r="Q1615" s="7" t="s">
        <v>93</v>
      </c>
      <c r="R1615" t="str">
        <f>IF('Hospitalisation Details'!I1615="?","Unknown",'Hospitalisation Details'!I1615)</f>
        <v>R1016</v>
      </c>
    </row>
    <row r="1616" spans="16:18" ht="14.25" customHeight="1" x14ac:dyDescent="0.3">
      <c r="P1616" s="7">
        <v>1963</v>
      </c>
      <c r="Q1616" s="7" t="s">
        <v>168</v>
      </c>
      <c r="R1616" t="str">
        <f>IF('Hospitalisation Details'!I1616="?","Unknown",'Hospitalisation Details'!I1616)</f>
        <v>R1013</v>
      </c>
    </row>
    <row r="1617" spans="16:18" ht="14.25" customHeight="1" x14ac:dyDescent="0.3">
      <c r="P1617" s="7">
        <v>1963</v>
      </c>
      <c r="Q1617" s="7" t="s">
        <v>59</v>
      </c>
      <c r="R1617" t="str">
        <f>IF('Hospitalisation Details'!I1617="?","Unknown",'Hospitalisation Details'!I1617)</f>
        <v>R1013</v>
      </c>
    </row>
    <row r="1618" spans="16:18" ht="14.25" customHeight="1" x14ac:dyDescent="0.3">
      <c r="P1618" s="7">
        <v>1963</v>
      </c>
      <c r="Q1618" s="7" t="s">
        <v>59</v>
      </c>
      <c r="R1618" t="str">
        <f>IF('Hospitalisation Details'!I1618="?","Unknown",'Hospitalisation Details'!I1618)</f>
        <v>R1011</v>
      </c>
    </row>
    <row r="1619" spans="16:18" ht="14.25" customHeight="1" x14ac:dyDescent="0.3">
      <c r="P1619" s="7">
        <v>1960</v>
      </c>
      <c r="Q1619" s="7" t="s">
        <v>72</v>
      </c>
      <c r="R1619" t="str">
        <f>IF('Hospitalisation Details'!I1619="?","Unknown",'Hospitalisation Details'!I1619)</f>
        <v>R1024</v>
      </c>
    </row>
    <row r="1620" spans="16:18" ht="14.25" customHeight="1" x14ac:dyDescent="0.3">
      <c r="P1620" s="7">
        <v>1991</v>
      </c>
      <c r="Q1620" s="7" t="s">
        <v>93</v>
      </c>
      <c r="R1620" t="str">
        <f>IF('Hospitalisation Details'!I1620="?","Unknown",'Hospitalisation Details'!I1620)</f>
        <v>R1012</v>
      </c>
    </row>
    <row r="1621" spans="16:18" ht="14.25" customHeight="1" x14ac:dyDescent="0.3">
      <c r="P1621" s="7">
        <v>1976</v>
      </c>
      <c r="Q1621" s="7" t="s">
        <v>93</v>
      </c>
      <c r="R1621" t="str">
        <f>IF('Hospitalisation Details'!I1621="?","Unknown",'Hospitalisation Details'!I1621)</f>
        <v>R1023</v>
      </c>
    </row>
    <row r="1622" spans="16:18" ht="14.25" customHeight="1" x14ac:dyDescent="0.3">
      <c r="P1622" s="7">
        <v>1961</v>
      </c>
      <c r="Q1622" s="7" t="s">
        <v>83</v>
      </c>
      <c r="R1622" t="str">
        <f>IF('Hospitalisation Details'!I1622="?","Unknown",'Hospitalisation Details'!I1622)</f>
        <v>R1012</v>
      </c>
    </row>
    <row r="1623" spans="16:18" ht="14.25" customHeight="1" x14ac:dyDescent="0.3">
      <c r="P1623" s="7">
        <v>2004</v>
      </c>
      <c r="Q1623" s="7" t="s">
        <v>59</v>
      </c>
      <c r="R1623" t="str">
        <f>IF('Hospitalisation Details'!I1623="?","Unknown",'Hospitalisation Details'!I1623)</f>
        <v>R1013</v>
      </c>
    </row>
    <row r="1624" spans="16:18" ht="14.25" customHeight="1" x14ac:dyDescent="0.3">
      <c r="P1624" s="7">
        <v>1984</v>
      </c>
      <c r="Q1624" s="7" t="s">
        <v>59</v>
      </c>
      <c r="R1624" t="str">
        <f>IF('Hospitalisation Details'!I1624="?","Unknown",'Hospitalisation Details'!I1624)</f>
        <v>R1012</v>
      </c>
    </row>
    <row r="1625" spans="16:18" ht="14.25" customHeight="1" x14ac:dyDescent="0.3">
      <c r="P1625" s="7">
        <v>1968</v>
      </c>
      <c r="Q1625" s="7" t="s">
        <v>168</v>
      </c>
      <c r="R1625" t="str">
        <f>IF('Hospitalisation Details'!I1625="?","Unknown",'Hospitalisation Details'!I1625)</f>
        <v>R1026</v>
      </c>
    </row>
    <row r="1626" spans="16:18" ht="14.25" customHeight="1" x14ac:dyDescent="0.3">
      <c r="P1626" s="7">
        <v>1983</v>
      </c>
      <c r="Q1626" s="7" t="s">
        <v>72</v>
      </c>
      <c r="R1626" t="str">
        <f>IF('Hospitalisation Details'!I1626="?","Unknown",'Hospitalisation Details'!I1626)</f>
        <v>R1026</v>
      </c>
    </row>
    <row r="1627" spans="16:18" ht="14.25" customHeight="1" x14ac:dyDescent="0.3">
      <c r="P1627" s="7">
        <v>1958</v>
      </c>
      <c r="Q1627" s="7" t="s">
        <v>93</v>
      </c>
      <c r="R1627" t="str">
        <f>IF('Hospitalisation Details'!I1627="?","Unknown",'Hospitalisation Details'!I1627)</f>
        <v>R1012</v>
      </c>
    </row>
    <row r="1628" spans="16:18" ht="14.25" customHeight="1" x14ac:dyDescent="0.3">
      <c r="P1628" s="7">
        <v>1961</v>
      </c>
      <c r="Q1628" s="7" t="s">
        <v>93</v>
      </c>
      <c r="R1628" t="str">
        <f>IF('Hospitalisation Details'!I1628="?","Unknown",'Hospitalisation Details'!I1628)</f>
        <v>R1011</v>
      </c>
    </row>
    <row r="1629" spans="16:18" ht="14.25" customHeight="1" x14ac:dyDescent="0.3">
      <c r="P1629" s="7">
        <v>1959</v>
      </c>
      <c r="Q1629" s="7" t="s">
        <v>203</v>
      </c>
      <c r="R1629" t="str">
        <f>IF('Hospitalisation Details'!I1629="?","Unknown",'Hospitalisation Details'!I1629)</f>
        <v>R1012</v>
      </c>
    </row>
    <row r="1630" spans="16:18" ht="14.25" customHeight="1" x14ac:dyDescent="0.3">
      <c r="P1630" s="7">
        <v>1959</v>
      </c>
      <c r="Q1630" s="7" t="s">
        <v>72</v>
      </c>
      <c r="R1630" t="str">
        <f>IF('Hospitalisation Details'!I1630="?","Unknown",'Hospitalisation Details'!I1630)</f>
        <v>R1012</v>
      </c>
    </row>
    <row r="1631" spans="16:18" ht="14.25" customHeight="1" x14ac:dyDescent="0.3">
      <c r="P1631" s="7">
        <v>1974</v>
      </c>
      <c r="Q1631" s="7" t="s">
        <v>168</v>
      </c>
      <c r="R1631" t="str">
        <f>IF('Hospitalisation Details'!I1631="?","Unknown",'Hospitalisation Details'!I1631)</f>
        <v>R1026</v>
      </c>
    </row>
    <row r="1632" spans="16:18" ht="14.25" customHeight="1" x14ac:dyDescent="0.3">
      <c r="P1632" s="7">
        <v>1972</v>
      </c>
      <c r="Q1632" s="7" t="s">
        <v>59</v>
      </c>
      <c r="R1632" t="str">
        <f>IF('Hospitalisation Details'!I1632="?","Unknown",'Hospitalisation Details'!I1632)</f>
        <v>R1026</v>
      </c>
    </row>
    <row r="1633" spans="16:18" ht="14.25" customHeight="1" x14ac:dyDescent="0.3">
      <c r="P1633" s="7">
        <v>2004</v>
      </c>
      <c r="Q1633" s="7" t="s">
        <v>93</v>
      </c>
      <c r="R1633" t="str">
        <f>IF('Hospitalisation Details'!I1633="?","Unknown",'Hospitalisation Details'!I1633)</f>
        <v>R1024</v>
      </c>
    </row>
    <row r="1634" spans="16:18" ht="14.25" customHeight="1" x14ac:dyDescent="0.3">
      <c r="P1634" s="7">
        <v>1968</v>
      </c>
      <c r="Q1634" s="7" t="s">
        <v>168</v>
      </c>
      <c r="R1634" t="str">
        <f>IF('Hospitalisation Details'!I1634="?","Unknown",'Hospitalisation Details'!I1634)</f>
        <v>R1012</v>
      </c>
    </row>
    <row r="1635" spans="16:18" ht="14.25" customHeight="1" x14ac:dyDescent="0.3">
      <c r="P1635" s="7">
        <v>1958</v>
      </c>
      <c r="Q1635" s="7" t="s">
        <v>203</v>
      </c>
      <c r="R1635" t="str">
        <f>IF('Hospitalisation Details'!I1635="?","Unknown",'Hospitalisation Details'!I1635)</f>
        <v>R1013</v>
      </c>
    </row>
    <row r="1636" spans="16:18" ht="14.25" customHeight="1" x14ac:dyDescent="0.3">
      <c r="P1636" s="7">
        <v>1958</v>
      </c>
      <c r="Q1636" s="7" t="s">
        <v>59</v>
      </c>
      <c r="R1636" t="str">
        <f>IF('Hospitalisation Details'!I1636="?","Unknown",'Hospitalisation Details'!I1636)</f>
        <v>R1011</v>
      </c>
    </row>
    <row r="1637" spans="16:18" ht="14.25" customHeight="1" x14ac:dyDescent="0.3">
      <c r="P1637" s="7">
        <v>1969</v>
      </c>
      <c r="Q1637" s="7" t="s">
        <v>93</v>
      </c>
      <c r="R1637" t="str">
        <f>IF('Hospitalisation Details'!I1637="?","Unknown",'Hospitalisation Details'!I1637)</f>
        <v>R1022</v>
      </c>
    </row>
    <row r="1638" spans="16:18" ht="14.25" customHeight="1" x14ac:dyDescent="0.3">
      <c r="P1638" s="7">
        <v>1959</v>
      </c>
      <c r="Q1638" s="7" t="s">
        <v>168</v>
      </c>
      <c r="R1638" t="str">
        <f>IF('Hospitalisation Details'!I1638="?","Unknown",'Hospitalisation Details'!I1638)</f>
        <v>R1012</v>
      </c>
    </row>
    <row r="1639" spans="16:18" ht="14.25" customHeight="1" x14ac:dyDescent="0.3">
      <c r="P1639" s="7">
        <v>1967</v>
      </c>
      <c r="Q1639" s="7" t="s">
        <v>203</v>
      </c>
      <c r="R1639" t="str">
        <f>IF('Hospitalisation Details'!I1639="?","Unknown",'Hospitalisation Details'!I1639)</f>
        <v>R1026</v>
      </c>
    </row>
    <row r="1640" spans="16:18" ht="14.25" customHeight="1" x14ac:dyDescent="0.3">
      <c r="P1640" s="7">
        <v>1988</v>
      </c>
      <c r="Q1640" s="7" t="s">
        <v>72</v>
      </c>
      <c r="R1640" t="str">
        <f>IF('Hospitalisation Details'!I1640="?","Unknown",'Hospitalisation Details'!I1640)</f>
        <v>R1011</v>
      </c>
    </row>
    <row r="1641" spans="16:18" ht="14.25" customHeight="1" x14ac:dyDescent="0.3">
      <c r="P1641" s="7">
        <v>1963</v>
      </c>
      <c r="Q1641" s="7" t="s">
        <v>59</v>
      </c>
      <c r="R1641" t="str">
        <f>IF('Hospitalisation Details'!I1641="?","Unknown",'Hospitalisation Details'!I1641)</f>
        <v>R1012</v>
      </c>
    </row>
    <row r="1642" spans="16:18" ht="14.25" customHeight="1" x14ac:dyDescent="0.3">
      <c r="P1642" s="7">
        <v>1965</v>
      </c>
      <c r="Q1642" s="7" t="s">
        <v>83</v>
      </c>
      <c r="R1642" t="str">
        <f>IF('Hospitalisation Details'!I1642="?","Unknown",'Hospitalisation Details'!I1642)</f>
        <v>R1024</v>
      </c>
    </row>
    <row r="1643" spans="16:18" ht="14.25" customHeight="1" x14ac:dyDescent="0.3">
      <c r="P1643" s="7">
        <v>1958</v>
      </c>
      <c r="Q1643" s="7" t="s">
        <v>93</v>
      </c>
      <c r="R1643" t="str">
        <f>IF('Hospitalisation Details'!I1643="?","Unknown",'Hospitalisation Details'!I1643)</f>
        <v>R1018</v>
      </c>
    </row>
    <row r="1644" spans="16:18" ht="14.25" customHeight="1" x14ac:dyDescent="0.3">
      <c r="P1644" s="7">
        <v>1958</v>
      </c>
      <c r="Q1644" s="7" t="s">
        <v>59</v>
      </c>
      <c r="R1644" t="str">
        <f>IF('Hospitalisation Details'!I1644="?","Unknown",'Hospitalisation Details'!I1644)</f>
        <v>R1016</v>
      </c>
    </row>
    <row r="1645" spans="16:18" ht="14.25" customHeight="1" x14ac:dyDescent="0.3">
      <c r="P1645" s="7">
        <v>1958</v>
      </c>
      <c r="Q1645" s="7" t="s">
        <v>93</v>
      </c>
      <c r="R1645" t="str">
        <f>IF('Hospitalisation Details'!I1645="?","Unknown",'Hospitalisation Details'!I1645)</f>
        <v>R1013</v>
      </c>
    </row>
    <row r="1646" spans="16:18" ht="14.25" customHeight="1" x14ac:dyDescent="0.3">
      <c r="P1646" s="7">
        <v>1999</v>
      </c>
      <c r="Q1646" s="7" t="s">
        <v>195</v>
      </c>
      <c r="R1646" t="str">
        <f>IF('Hospitalisation Details'!I1646="?","Unknown",'Hospitalisation Details'!I1646)</f>
        <v>R1012</v>
      </c>
    </row>
    <row r="1647" spans="16:18" ht="14.25" customHeight="1" x14ac:dyDescent="0.3">
      <c r="P1647" s="7">
        <v>1967</v>
      </c>
      <c r="Q1647" s="7" t="s">
        <v>195</v>
      </c>
      <c r="R1647" t="str">
        <f>IF('Hospitalisation Details'!I1647="?","Unknown",'Hospitalisation Details'!I1647)</f>
        <v>R1026</v>
      </c>
    </row>
    <row r="1648" spans="16:18" ht="14.25" customHeight="1" x14ac:dyDescent="0.3">
      <c r="P1648" s="7">
        <v>1967</v>
      </c>
      <c r="Q1648" s="7" t="s">
        <v>72</v>
      </c>
      <c r="R1648" t="str">
        <f>IF('Hospitalisation Details'!I1648="?","Unknown",'Hospitalisation Details'!I1648)</f>
        <v>R1021</v>
      </c>
    </row>
    <row r="1649" spans="16:18" ht="14.25" customHeight="1" x14ac:dyDescent="0.3">
      <c r="P1649" s="7">
        <v>1959</v>
      </c>
      <c r="Q1649" s="7" t="s">
        <v>83</v>
      </c>
      <c r="R1649" t="str">
        <f>IF('Hospitalisation Details'!I1649="?","Unknown",'Hospitalisation Details'!I1649)</f>
        <v>R1024</v>
      </c>
    </row>
    <row r="1650" spans="16:18" ht="14.25" customHeight="1" x14ac:dyDescent="0.3">
      <c r="P1650" s="7">
        <v>1959</v>
      </c>
      <c r="Q1650" s="7" t="s">
        <v>195</v>
      </c>
      <c r="R1650" t="str">
        <f>IF('Hospitalisation Details'!I1650="?","Unknown",'Hospitalisation Details'!I1650)</f>
        <v>R1023</v>
      </c>
    </row>
    <row r="1651" spans="16:18" ht="14.25" customHeight="1" x14ac:dyDescent="0.3">
      <c r="P1651" s="7">
        <v>1996</v>
      </c>
      <c r="Q1651" s="7" t="s">
        <v>72</v>
      </c>
      <c r="R1651" t="str">
        <f>IF('Hospitalisation Details'!I1651="?","Unknown",'Hospitalisation Details'!I1651)</f>
        <v>R1024</v>
      </c>
    </row>
    <row r="1652" spans="16:18" ht="14.25" customHeight="1" x14ac:dyDescent="0.3">
      <c r="P1652" s="7">
        <v>1976</v>
      </c>
      <c r="Q1652" s="7" t="s">
        <v>72</v>
      </c>
      <c r="R1652" t="str">
        <f>IF('Hospitalisation Details'!I1652="?","Unknown",'Hospitalisation Details'!I1652)</f>
        <v>R1012</v>
      </c>
    </row>
    <row r="1653" spans="16:18" ht="14.25" customHeight="1" x14ac:dyDescent="0.3">
      <c r="P1653" s="7">
        <v>1959</v>
      </c>
      <c r="Q1653" s="7" t="s">
        <v>72</v>
      </c>
      <c r="R1653" t="str">
        <f>IF('Hospitalisation Details'!I1653="?","Unknown",'Hospitalisation Details'!I1653)</f>
        <v>R1013</v>
      </c>
    </row>
    <row r="1654" spans="16:18" ht="14.25" customHeight="1" x14ac:dyDescent="0.3">
      <c r="P1654" s="7">
        <v>1979</v>
      </c>
      <c r="Q1654" s="7" t="s">
        <v>203</v>
      </c>
      <c r="R1654" t="str">
        <f>IF('Hospitalisation Details'!I1654="?","Unknown",'Hospitalisation Details'!I1654)</f>
        <v>R1013</v>
      </c>
    </row>
    <row r="1655" spans="16:18" ht="14.25" customHeight="1" x14ac:dyDescent="0.3">
      <c r="P1655" s="7">
        <v>1989</v>
      </c>
      <c r="Q1655" s="7" t="s">
        <v>59</v>
      </c>
      <c r="R1655" t="str">
        <f>IF('Hospitalisation Details'!I1655="?","Unknown",'Hospitalisation Details'!I1655)</f>
        <v>R1012</v>
      </c>
    </row>
    <row r="1656" spans="16:18" ht="14.25" customHeight="1" x14ac:dyDescent="0.3">
      <c r="P1656" s="7">
        <v>1989</v>
      </c>
      <c r="Q1656" s="7" t="s">
        <v>59</v>
      </c>
      <c r="R1656" t="str">
        <f>IF('Hospitalisation Details'!I1656="?","Unknown",'Hospitalisation Details'!I1656)</f>
        <v>R1011</v>
      </c>
    </row>
    <row r="1657" spans="16:18" ht="14.25" customHeight="1" x14ac:dyDescent="0.3">
      <c r="P1657" s="7">
        <v>1998</v>
      </c>
      <c r="Q1657" s="7" t="s">
        <v>93</v>
      </c>
      <c r="R1657" t="str">
        <f>IF('Hospitalisation Details'!I1657="?","Unknown",'Hospitalisation Details'!I1657)</f>
        <v>R1024</v>
      </c>
    </row>
    <row r="1658" spans="16:18" ht="14.25" customHeight="1" x14ac:dyDescent="0.3">
      <c r="P1658" s="7">
        <v>1962</v>
      </c>
      <c r="Q1658" s="7" t="s">
        <v>168</v>
      </c>
      <c r="R1658" t="str">
        <f>IF('Hospitalisation Details'!I1658="?","Unknown",'Hospitalisation Details'!I1658)</f>
        <v>R1025</v>
      </c>
    </row>
    <row r="1659" spans="16:18" ht="14.25" customHeight="1" x14ac:dyDescent="0.3">
      <c r="P1659" s="7">
        <v>1963</v>
      </c>
      <c r="Q1659" s="7" t="s">
        <v>203</v>
      </c>
      <c r="R1659" t="str">
        <f>IF('Hospitalisation Details'!I1659="?","Unknown",'Hospitalisation Details'!I1659)</f>
        <v>R1024</v>
      </c>
    </row>
    <row r="1660" spans="16:18" ht="14.25" customHeight="1" x14ac:dyDescent="0.3">
      <c r="P1660" s="7">
        <v>1967</v>
      </c>
      <c r="Q1660" s="7" t="s">
        <v>59</v>
      </c>
      <c r="R1660" t="str">
        <f>IF('Hospitalisation Details'!I1660="?","Unknown",'Hospitalisation Details'!I1660)</f>
        <v>R1022</v>
      </c>
    </row>
    <row r="1661" spans="16:18" ht="14.25" customHeight="1" x14ac:dyDescent="0.3">
      <c r="P1661" s="7">
        <v>1965</v>
      </c>
      <c r="Q1661" s="7" t="s">
        <v>72</v>
      </c>
      <c r="R1661" t="str">
        <f>IF('Hospitalisation Details'!I1661="?","Unknown",'Hospitalisation Details'!I1661)</f>
        <v>R1021</v>
      </c>
    </row>
    <row r="1662" spans="16:18" ht="14.25" customHeight="1" x14ac:dyDescent="0.3">
      <c r="P1662" s="7">
        <v>1991</v>
      </c>
      <c r="Q1662" s="7" t="s">
        <v>195</v>
      </c>
      <c r="R1662" t="str">
        <f>IF('Hospitalisation Details'!I1662="?","Unknown",'Hospitalisation Details'!I1662)</f>
        <v>R1011</v>
      </c>
    </row>
    <row r="1663" spans="16:18" ht="14.25" customHeight="1" x14ac:dyDescent="0.3">
      <c r="P1663" s="7">
        <v>1967</v>
      </c>
      <c r="Q1663" s="7" t="s">
        <v>93</v>
      </c>
      <c r="R1663" t="str">
        <f>IF('Hospitalisation Details'!I1663="?","Unknown",'Hospitalisation Details'!I1663)</f>
        <v>R1026</v>
      </c>
    </row>
    <row r="1664" spans="16:18" ht="14.25" customHeight="1" x14ac:dyDescent="0.3">
      <c r="P1664" s="7">
        <v>1981</v>
      </c>
      <c r="Q1664" s="7" t="s">
        <v>72</v>
      </c>
      <c r="R1664" t="str">
        <f>IF('Hospitalisation Details'!I1664="?","Unknown",'Hospitalisation Details'!I1664)</f>
        <v>R1012</v>
      </c>
    </row>
    <row r="1665" spans="16:18" ht="14.25" customHeight="1" x14ac:dyDescent="0.3">
      <c r="P1665" s="7">
        <v>1969</v>
      </c>
      <c r="Q1665" s="7" t="s">
        <v>203</v>
      </c>
      <c r="R1665" t="str">
        <f>IF('Hospitalisation Details'!I1665="?","Unknown",'Hospitalisation Details'!I1665)</f>
        <v>R1012</v>
      </c>
    </row>
    <row r="1666" spans="16:18" ht="14.25" customHeight="1" x14ac:dyDescent="0.3">
      <c r="P1666" s="7">
        <v>1958</v>
      </c>
      <c r="Q1666" s="7" t="s">
        <v>59</v>
      </c>
      <c r="R1666" t="str">
        <f>IF('Hospitalisation Details'!I1666="?","Unknown",'Hospitalisation Details'!I1666)</f>
        <v>R1012</v>
      </c>
    </row>
    <row r="1667" spans="16:18" ht="14.25" customHeight="1" x14ac:dyDescent="0.3">
      <c r="P1667" s="7">
        <v>1982</v>
      </c>
      <c r="Q1667" s="7" t="s">
        <v>93</v>
      </c>
      <c r="R1667" t="str">
        <f>IF('Hospitalisation Details'!I1667="?","Unknown",'Hospitalisation Details'!I1667)</f>
        <v>R1011</v>
      </c>
    </row>
    <row r="1668" spans="16:18" ht="14.25" customHeight="1" x14ac:dyDescent="0.3">
      <c r="P1668" s="7">
        <v>2002</v>
      </c>
      <c r="Q1668" s="7" t="s">
        <v>93</v>
      </c>
      <c r="R1668" t="str">
        <f>IF('Hospitalisation Details'!I1668="?","Unknown",'Hospitalisation Details'!I1668)</f>
        <v>R1012</v>
      </c>
    </row>
    <row r="1669" spans="16:18" ht="14.25" customHeight="1" x14ac:dyDescent="0.3">
      <c r="P1669" s="7">
        <v>1962</v>
      </c>
      <c r="Q1669" s="7" t="s">
        <v>59</v>
      </c>
      <c r="R1669" t="str">
        <f>IF('Hospitalisation Details'!I1669="?","Unknown",'Hospitalisation Details'!I1669)</f>
        <v>R1021</v>
      </c>
    </row>
    <row r="1670" spans="16:18" ht="14.25" customHeight="1" x14ac:dyDescent="0.3">
      <c r="P1670" s="7">
        <v>1965</v>
      </c>
      <c r="Q1670" s="7" t="s">
        <v>59</v>
      </c>
      <c r="R1670" t="str">
        <f>IF('Hospitalisation Details'!I1670="?","Unknown",'Hospitalisation Details'!I1670)</f>
        <v>R1026</v>
      </c>
    </row>
    <row r="1671" spans="16:18" ht="14.25" customHeight="1" x14ac:dyDescent="0.3">
      <c r="P1671" s="7">
        <v>1975</v>
      </c>
      <c r="Q1671" s="7" t="s">
        <v>168</v>
      </c>
      <c r="R1671" t="str">
        <f>IF('Hospitalisation Details'!I1671="?","Unknown",'Hospitalisation Details'!I1671)</f>
        <v>R1023</v>
      </c>
    </row>
    <row r="1672" spans="16:18" ht="14.25" customHeight="1" x14ac:dyDescent="0.3">
      <c r="P1672" s="7">
        <v>1979</v>
      </c>
      <c r="Q1672" s="7" t="s">
        <v>203</v>
      </c>
      <c r="R1672" t="str">
        <f>IF('Hospitalisation Details'!I1672="?","Unknown",'Hospitalisation Details'!I1672)</f>
        <v>R1026</v>
      </c>
    </row>
    <row r="1673" spans="16:18" ht="14.25" customHeight="1" x14ac:dyDescent="0.3">
      <c r="P1673" s="7">
        <v>1981</v>
      </c>
      <c r="Q1673" s="7" t="s">
        <v>83</v>
      </c>
      <c r="R1673" t="str">
        <f>IF('Hospitalisation Details'!I1673="?","Unknown",'Hospitalisation Details'!I1673)</f>
        <v>R1026</v>
      </c>
    </row>
    <row r="1674" spans="16:18" ht="14.25" customHeight="1" x14ac:dyDescent="0.3">
      <c r="P1674" s="7">
        <v>1970</v>
      </c>
      <c r="Q1674" s="7" t="s">
        <v>72</v>
      </c>
      <c r="R1674" t="str">
        <f>IF('Hospitalisation Details'!I1674="?","Unknown",'Hospitalisation Details'!I1674)</f>
        <v>R1023</v>
      </c>
    </row>
    <row r="1675" spans="16:18" ht="14.25" customHeight="1" x14ac:dyDescent="0.3">
      <c r="P1675" s="7">
        <v>1958</v>
      </c>
      <c r="Q1675" s="7" t="s">
        <v>203</v>
      </c>
      <c r="R1675" t="str">
        <f>IF('Hospitalisation Details'!I1675="?","Unknown",'Hospitalisation Details'!I1675)</f>
        <v>R1024</v>
      </c>
    </row>
    <row r="1676" spans="16:18" ht="14.25" customHeight="1" x14ac:dyDescent="0.3">
      <c r="P1676" s="7">
        <v>1981</v>
      </c>
      <c r="Q1676" s="7" t="s">
        <v>59</v>
      </c>
      <c r="R1676" t="str">
        <f>IF('Hospitalisation Details'!I1676="?","Unknown",'Hospitalisation Details'!I1676)</f>
        <v>R1011</v>
      </c>
    </row>
    <row r="1677" spans="16:18" ht="14.25" customHeight="1" x14ac:dyDescent="0.3">
      <c r="P1677" s="7">
        <v>1968</v>
      </c>
      <c r="Q1677" s="7" t="s">
        <v>72</v>
      </c>
      <c r="R1677" t="str">
        <f>IF('Hospitalisation Details'!I1677="?","Unknown",'Hospitalisation Details'!I1677)</f>
        <v>R1012</v>
      </c>
    </row>
    <row r="1678" spans="16:18" ht="14.25" customHeight="1" x14ac:dyDescent="0.3">
      <c r="P1678" s="7">
        <v>1962</v>
      </c>
      <c r="Q1678" s="7" t="s">
        <v>72</v>
      </c>
      <c r="R1678" t="str">
        <f>IF('Hospitalisation Details'!I1678="?","Unknown",'Hospitalisation Details'!I1678)</f>
        <v>R1021</v>
      </c>
    </row>
    <row r="1679" spans="16:18" ht="14.25" customHeight="1" x14ac:dyDescent="0.3">
      <c r="P1679" s="7">
        <v>1958</v>
      </c>
      <c r="Q1679" s="7" t="s">
        <v>59</v>
      </c>
      <c r="R1679" t="str">
        <f>IF('Hospitalisation Details'!I1679="?","Unknown",'Hospitalisation Details'!I1679)</f>
        <v>R1011</v>
      </c>
    </row>
    <row r="1680" spans="16:18" ht="14.25" customHeight="1" x14ac:dyDescent="0.3">
      <c r="P1680" s="7">
        <v>1995</v>
      </c>
      <c r="Q1680" s="7" t="s">
        <v>195</v>
      </c>
      <c r="R1680" t="str">
        <f>IF('Hospitalisation Details'!I1680="?","Unknown",'Hospitalisation Details'!I1680)</f>
        <v>R1024</v>
      </c>
    </row>
    <row r="1681" spans="16:18" ht="14.25" customHeight="1" x14ac:dyDescent="0.3">
      <c r="P1681" s="7">
        <v>1960</v>
      </c>
      <c r="Q1681" s="7" t="s">
        <v>195</v>
      </c>
      <c r="R1681" t="str">
        <f>IF('Hospitalisation Details'!I1681="?","Unknown",'Hospitalisation Details'!I1681)</f>
        <v>R1012</v>
      </c>
    </row>
    <row r="1682" spans="16:18" ht="14.25" customHeight="1" x14ac:dyDescent="0.3">
      <c r="P1682" s="7">
        <v>1979</v>
      </c>
      <c r="Q1682" s="7" t="s">
        <v>72</v>
      </c>
      <c r="R1682" t="str">
        <f>IF('Hospitalisation Details'!I1682="?","Unknown",'Hospitalisation Details'!I1682)</f>
        <v>R1011</v>
      </c>
    </row>
    <row r="1683" spans="16:18" ht="14.25" customHeight="1" x14ac:dyDescent="0.3">
      <c r="P1683" s="7">
        <v>1970</v>
      </c>
      <c r="Q1683" s="7" t="s">
        <v>93</v>
      </c>
      <c r="R1683" t="str">
        <f>IF('Hospitalisation Details'!I1683="?","Unknown",'Hospitalisation Details'!I1683)</f>
        <v>R1011</v>
      </c>
    </row>
    <row r="1684" spans="16:18" ht="14.25" customHeight="1" x14ac:dyDescent="0.3">
      <c r="P1684" s="7">
        <v>1971</v>
      </c>
      <c r="Q1684" s="7" t="s">
        <v>195</v>
      </c>
      <c r="R1684" t="str">
        <f>IF('Hospitalisation Details'!I1684="?","Unknown",'Hospitalisation Details'!I1684)</f>
        <v>R1023</v>
      </c>
    </row>
    <row r="1685" spans="16:18" ht="14.25" customHeight="1" x14ac:dyDescent="0.3">
      <c r="P1685" s="7">
        <v>1968</v>
      </c>
      <c r="Q1685" s="7" t="s">
        <v>83</v>
      </c>
      <c r="R1685" t="str">
        <f>IF('Hospitalisation Details'!I1685="?","Unknown",'Hospitalisation Details'!I1685)</f>
        <v>R1022</v>
      </c>
    </row>
    <row r="1686" spans="16:18" ht="14.25" customHeight="1" x14ac:dyDescent="0.3">
      <c r="P1686" s="7">
        <v>1975</v>
      </c>
      <c r="Q1686" s="7" t="s">
        <v>203</v>
      </c>
      <c r="R1686" t="str">
        <f>IF('Hospitalisation Details'!I1686="?","Unknown",'Hospitalisation Details'!I1686)</f>
        <v>R1023</v>
      </c>
    </row>
    <row r="1687" spans="16:18" ht="14.25" customHeight="1" x14ac:dyDescent="0.3">
      <c r="P1687" s="7">
        <v>1972</v>
      </c>
      <c r="Q1687" s="7" t="s">
        <v>72</v>
      </c>
      <c r="R1687" t="str">
        <f>IF('Hospitalisation Details'!I1687="?","Unknown",'Hospitalisation Details'!I1687)</f>
        <v>R1012</v>
      </c>
    </row>
    <row r="1688" spans="16:18" ht="14.25" customHeight="1" x14ac:dyDescent="0.3">
      <c r="P1688" s="7">
        <v>1978</v>
      </c>
      <c r="Q1688" s="7" t="s">
        <v>93</v>
      </c>
      <c r="R1688" t="str">
        <f>IF('Hospitalisation Details'!I1688="?","Unknown",'Hospitalisation Details'!I1688)</f>
        <v>R1011</v>
      </c>
    </row>
    <row r="1689" spans="16:18" ht="14.25" customHeight="1" x14ac:dyDescent="0.3">
      <c r="P1689" s="7">
        <v>1971</v>
      </c>
      <c r="Q1689" s="7" t="s">
        <v>72</v>
      </c>
      <c r="R1689" t="str">
        <f>IF('Hospitalisation Details'!I1689="?","Unknown",'Hospitalisation Details'!I1689)</f>
        <v>R1023</v>
      </c>
    </row>
    <row r="1690" spans="16:18" ht="14.25" customHeight="1" x14ac:dyDescent="0.3">
      <c r="P1690" s="7">
        <v>1962</v>
      </c>
      <c r="Q1690" s="7" t="s">
        <v>203</v>
      </c>
      <c r="R1690" t="str">
        <f>IF('Hospitalisation Details'!I1690="?","Unknown",'Hospitalisation Details'!I1690)</f>
        <v>R1012</v>
      </c>
    </row>
    <row r="1691" spans="16:18" ht="14.25" customHeight="1" x14ac:dyDescent="0.3">
      <c r="P1691" s="7">
        <v>1959</v>
      </c>
      <c r="Q1691" s="7" t="s">
        <v>83</v>
      </c>
      <c r="R1691" t="str">
        <f>IF('Hospitalisation Details'!I1691="?","Unknown",'Hospitalisation Details'!I1691)</f>
        <v>R1013</v>
      </c>
    </row>
    <row r="1692" spans="16:18" ht="14.25" customHeight="1" x14ac:dyDescent="0.3">
      <c r="P1692" s="7">
        <v>1959</v>
      </c>
      <c r="Q1692" s="7" t="s">
        <v>168</v>
      </c>
      <c r="R1692" t="str">
        <f>IF('Hospitalisation Details'!I1692="?","Unknown",'Hospitalisation Details'!I1692)</f>
        <v>R1011</v>
      </c>
    </row>
    <row r="1693" spans="16:18" ht="14.25" customHeight="1" x14ac:dyDescent="0.3">
      <c r="P1693" s="7">
        <v>1962</v>
      </c>
      <c r="Q1693" s="7" t="s">
        <v>83</v>
      </c>
      <c r="R1693" t="str">
        <f>IF('Hospitalisation Details'!I1693="?","Unknown",'Hospitalisation Details'!I1693)</f>
        <v>R1012</v>
      </c>
    </row>
    <row r="1694" spans="16:18" ht="14.25" customHeight="1" x14ac:dyDescent="0.3">
      <c r="P1694" s="7">
        <v>1978</v>
      </c>
      <c r="Q1694" s="7" t="s">
        <v>72</v>
      </c>
      <c r="R1694" t="str">
        <f>IF('Hospitalisation Details'!I1694="?","Unknown",'Hospitalisation Details'!I1694)</f>
        <v>R1012</v>
      </c>
    </row>
    <row r="1695" spans="16:18" ht="14.25" customHeight="1" x14ac:dyDescent="0.3">
      <c r="P1695" s="7">
        <v>1960</v>
      </c>
      <c r="Q1695" s="7" t="s">
        <v>59</v>
      </c>
      <c r="R1695" t="str">
        <f>IF('Hospitalisation Details'!I1695="?","Unknown",'Hospitalisation Details'!I1695)</f>
        <v>R1024</v>
      </c>
    </row>
    <row r="1696" spans="16:18" ht="14.25" customHeight="1" x14ac:dyDescent="0.3">
      <c r="P1696" s="7">
        <v>1969</v>
      </c>
      <c r="Q1696" s="7" t="s">
        <v>93</v>
      </c>
      <c r="R1696" t="str">
        <f>IF('Hospitalisation Details'!I1696="?","Unknown",'Hospitalisation Details'!I1696)</f>
        <v>R1023</v>
      </c>
    </row>
    <row r="1697" spans="16:18" ht="14.25" customHeight="1" x14ac:dyDescent="0.3">
      <c r="P1697" s="7">
        <v>1963</v>
      </c>
      <c r="Q1697" s="7" t="s">
        <v>168</v>
      </c>
      <c r="R1697" t="str">
        <f>IF('Hospitalisation Details'!I1697="?","Unknown",'Hospitalisation Details'!I1697)</f>
        <v>R1021</v>
      </c>
    </row>
    <row r="1698" spans="16:18" ht="14.25" customHeight="1" x14ac:dyDescent="0.3">
      <c r="P1698" s="7">
        <v>2001</v>
      </c>
      <c r="Q1698" s="7" t="s">
        <v>59</v>
      </c>
      <c r="R1698" t="str">
        <f>IF('Hospitalisation Details'!I1698="?","Unknown",'Hospitalisation Details'!I1698)</f>
        <v>R1024</v>
      </c>
    </row>
    <row r="1699" spans="16:18" ht="14.25" customHeight="1" x14ac:dyDescent="0.3">
      <c r="P1699" s="7">
        <v>1988</v>
      </c>
      <c r="Q1699" s="7" t="s">
        <v>168</v>
      </c>
      <c r="R1699" t="str">
        <f>IF('Hospitalisation Details'!I1699="?","Unknown",'Hospitalisation Details'!I1699)</f>
        <v>R1023</v>
      </c>
    </row>
    <row r="1700" spans="16:18" ht="14.25" customHeight="1" x14ac:dyDescent="0.3">
      <c r="P1700" s="7">
        <v>1968</v>
      </c>
      <c r="Q1700" s="7" t="s">
        <v>59</v>
      </c>
      <c r="R1700" t="str">
        <f>IF('Hospitalisation Details'!I1700="?","Unknown",'Hospitalisation Details'!I1700)</f>
        <v>R1026</v>
      </c>
    </row>
    <row r="1701" spans="16:18" ht="14.25" customHeight="1" x14ac:dyDescent="0.3">
      <c r="P1701" s="7">
        <v>1962</v>
      </c>
      <c r="Q1701" s="7" t="s">
        <v>93</v>
      </c>
      <c r="R1701" t="str">
        <f>IF('Hospitalisation Details'!I1701="?","Unknown",'Hospitalisation Details'!I1701)</f>
        <v>R1011</v>
      </c>
    </row>
    <row r="1702" spans="16:18" ht="14.25" customHeight="1" x14ac:dyDescent="0.3">
      <c r="P1702" s="7">
        <v>1964</v>
      </c>
      <c r="Q1702" s="7" t="s">
        <v>93</v>
      </c>
      <c r="R1702" t="str">
        <f>IF('Hospitalisation Details'!I1702="?","Unknown",'Hospitalisation Details'!I1702)</f>
        <v>R1012</v>
      </c>
    </row>
    <row r="1703" spans="16:18" ht="14.25" customHeight="1" x14ac:dyDescent="0.3">
      <c r="P1703" s="7">
        <v>1990</v>
      </c>
      <c r="Q1703" s="7" t="s">
        <v>203</v>
      </c>
      <c r="R1703" t="str">
        <f>IF('Hospitalisation Details'!I1703="?","Unknown",'Hospitalisation Details'!I1703)</f>
        <v>R1012</v>
      </c>
    </row>
    <row r="1704" spans="16:18" ht="14.25" customHeight="1" x14ac:dyDescent="0.3">
      <c r="P1704" s="7">
        <v>1976</v>
      </c>
      <c r="Q1704" s="7" t="s">
        <v>59</v>
      </c>
      <c r="R1704" t="str">
        <f>IF('Hospitalisation Details'!I1704="?","Unknown",'Hospitalisation Details'!I1704)</f>
        <v>R1026</v>
      </c>
    </row>
    <row r="1705" spans="16:18" ht="14.25" customHeight="1" x14ac:dyDescent="0.3">
      <c r="P1705" s="7">
        <v>2004</v>
      </c>
      <c r="Q1705" s="7" t="s">
        <v>59</v>
      </c>
      <c r="R1705" t="str">
        <f>IF('Hospitalisation Details'!I1705="?","Unknown",'Hospitalisation Details'!I1705)</f>
        <v>R1015</v>
      </c>
    </row>
    <row r="1706" spans="16:18" ht="14.25" customHeight="1" x14ac:dyDescent="0.3">
      <c r="P1706" s="7">
        <v>1974</v>
      </c>
      <c r="Q1706" s="7" t="s">
        <v>83</v>
      </c>
      <c r="R1706" t="str">
        <f>IF('Hospitalisation Details'!I1706="?","Unknown",'Hospitalisation Details'!I1706)</f>
        <v>R1026</v>
      </c>
    </row>
    <row r="1707" spans="16:18" ht="14.25" customHeight="1" x14ac:dyDescent="0.3">
      <c r="P1707" s="7">
        <v>1959</v>
      </c>
      <c r="Q1707" s="7" t="s">
        <v>203</v>
      </c>
      <c r="R1707" t="str">
        <f>IF('Hospitalisation Details'!I1707="?","Unknown",'Hospitalisation Details'!I1707)</f>
        <v>R1012</v>
      </c>
    </row>
    <row r="1708" spans="16:18" ht="14.25" customHeight="1" x14ac:dyDescent="0.3">
      <c r="P1708" s="7">
        <v>1974</v>
      </c>
      <c r="Q1708" s="7" t="s">
        <v>59</v>
      </c>
      <c r="R1708" t="str">
        <f>IF('Hospitalisation Details'!I1708="?","Unknown",'Hospitalisation Details'!I1708)</f>
        <v>R1012</v>
      </c>
    </row>
    <row r="1709" spans="16:18" ht="14.25" customHeight="1" x14ac:dyDescent="0.3">
      <c r="P1709" s="7">
        <v>1965</v>
      </c>
      <c r="Q1709" s="7" t="s">
        <v>203</v>
      </c>
      <c r="R1709" t="str">
        <f>IF('Hospitalisation Details'!I1709="?","Unknown",'Hospitalisation Details'!I1709)</f>
        <v>R1026</v>
      </c>
    </row>
    <row r="1710" spans="16:18" ht="14.25" customHeight="1" x14ac:dyDescent="0.3">
      <c r="P1710" s="7">
        <v>1960</v>
      </c>
      <c r="Q1710" s="7" t="s">
        <v>83</v>
      </c>
      <c r="R1710" t="str">
        <f>IF('Hospitalisation Details'!I1710="?","Unknown",'Hospitalisation Details'!I1710)</f>
        <v>R1012</v>
      </c>
    </row>
    <row r="1711" spans="16:18" ht="14.25" customHeight="1" x14ac:dyDescent="0.3">
      <c r="P1711" s="7">
        <v>1988</v>
      </c>
      <c r="Q1711" s="7" t="s">
        <v>168</v>
      </c>
      <c r="R1711" t="str">
        <f>IF('Hospitalisation Details'!I1711="?","Unknown",'Hospitalisation Details'!I1711)</f>
        <v>R1011</v>
      </c>
    </row>
    <row r="1712" spans="16:18" ht="14.25" customHeight="1" x14ac:dyDescent="0.3">
      <c r="P1712" s="7">
        <v>1973</v>
      </c>
      <c r="Q1712" s="7" t="s">
        <v>83</v>
      </c>
      <c r="R1712" t="str">
        <f>IF('Hospitalisation Details'!I1712="?","Unknown",'Hospitalisation Details'!I1712)</f>
        <v>R1026</v>
      </c>
    </row>
    <row r="1713" spans="16:18" ht="14.25" customHeight="1" x14ac:dyDescent="0.3">
      <c r="P1713" s="7">
        <v>1976</v>
      </c>
      <c r="Q1713" s="7" t="s">
        <v>93</v>
      </c>
      <c r="R1713" t="str">
        <f>IF('Hospitalisation Details'!I1713="?","Unknown",'Hospitalisation Details'!I1713)</f>
        <v>R1012</v>
      </c>
    </row>
    <row r="1714" spans="16:18" ht="14.25" customHeight="1" x14ac:dyDescent="0.3">
      <c r="P1714" s="7">
        <v>1974</v>
      </c>
      <c r="Q1714" s="7" t="s">
        <v>195</v>
      </c>
      <c r="R1714" t="str">
        <f>IF('Hospitalisation Details'!I1714="?","Unknown",'Hospitalisation Details'!I1714)</f>
        <v>R1012</v>
      </c>
    </row>
    <row r="1715" spans="16:18" ht="14.25" customHeight="1" x14ac:dyDescent="0.3">
      <c r="P1715" s="7">
        <v>1997</v>
      </c>
      <c r="Q1715" s="7" t="s">
        <v>203</v>
      </c>
      <c r="R1715" t="str">
        <f>IF('Hospitalisation Details'!I1715="?","Unknown",'Hospitalisation Details'!I1715)</f>
        <v>R1012</v>
      </c>
    </row>
    <row r="1716" spans="16:18" ht="14.25" customHeight="1" x14ac:dyDescent="0.3">
      <c r="P1716" s="7">
        <v>1984</v>
      </c>
      <c r="Q1716" s="7" t="s">
        <v>83</v>
      </c>
      <c r="R1716" t="str">
        <f>IF('Hospitalisation Details'!I1716="?","Unknown",'Hospitalisation Details'!I1716)</f>
        <v>R1011</v>
      </c>
    </row>
    <row r="1717" spans="16:18" ht="14.25" customHeight="1" x14ac:dyDescent="0.3">
      <c r="P1717" s="7">
        <v>1982</v>
      </c>
      <c r="Q1717" s="7" t="s">
        <v>72</v>
      </c>
      <c r="R1717" t="str">
        <f>IF('Hospitalisation Details'!I1717="?","Unknown",'Hospitalisation Details'!I1717)</f>
        <v>R1011</v>
      </c>
    </row>
    <row r="1718" spans="16:18" ht="14.25" customHeight="1" x14ac:dyDescent="0.3">
      <c r="P1718" s="7">
        <v>1962</v>
      </c>
      <c r="Q1718" s="7" t="s">
        <v>168</v>
      </c>
      <c r="R1718" t="str">
        <f>IF('Hospitalisation Details'!I1718="?","Unknown",'Hospitalisation Details'!I1718)</f>
        <v>R1022</v>
      </c>
    </row>
    <row r="1719" spans="16:18" ht="14.25" customHeight="1" x14ac:dyDescent="0.3">
      <c r="P1719" s="7">
        <v>1980</v>
      </c>
      <c r="Q1719" s="7" t="s">
        <v>203</v>
      </c>
      <c r="R1719" t="str">
        <f>IF('Hospitalisation Details'!I1719="?","Unknown",'Hospitalisation Details'!I1719)</f>
        <v>R1026</v>
      </c>
    </row>
    <row r="1720" spans="16:18" ht="14.25" customHeight="1" x14ac:dyDescent="0.3">
      <c r="P1720" s="7">
        <v>1982</v>
      </c>
      <c r="Q1720" s="7" t="s">
        <v>59</v>
      </c>
      <c r="R1720" t="str">
        <f>IF('Hospitalisation Details'!I1720="?","Unknown",'Hospitalisation Details'!I1720)</f>
        <v>R1012</v>
      </c>
    </row>
    <row r="1721" spans="16:18" ht="14.25" customHeight="1" x14ac:dyDescent="0.3">
      <c r="P1721" s="7">
        <v>1980</v>
      </c>
      <c r="Q1721" s="7" t="s">
        <v>93</v>
      </c>
      <c r="R1721" t="str">
        <f>IF('Hospitalisation Details'!I1721="?","Unknown",'Hospitalisation Details'!I1721)</f>
        <v>R1012</v>
      </c>
    </row>
    <row r="1722" spans="16:18" ht="14.25" customHeight="1" x14ac:dyDescent="0.3">
      <c r="P1722" s="7">
        <v>1988</v>
      </c>
      <c r="Q1722" s="7" t="s">
        <v>168</v>
      </c>
      <c r="R1722" t="str">
        <f>IF('Hospitalisation Details'!I1722="?","Unknown",'Hospitalisation Details'!I1722)</f>
        <v>R1012</v>
      </c>
    </row>
    <row r="1723" spans="16:18" ht="14.25" customHeight="1" x14ac:dyDescent="0.3">
      <c r="P1723" s="7">
        <v>1978</v>
      </c>
      <c r="Q1723" s="7" t="s">
        <v>93</v>
      </c>
      <c r="R1723" t="str">
        <f>IF('Hospitalisation Details'!I1723="?","Unknown",'Hospitalisation Details'!I1723)</f>
        <v>R1026</v>
      </c>
    </row>
    <row r="1724" spans="16:18" ht="14.25" customHeight="1" x14ac:dyDescent="0.3">
      <c r="P1724" s="7">
        <v>1958</v>
      </c>
      <c r="Q1724" s="7" t="s">
        <v>203</v>
      </c>
      <c r="R1724" t="str">
        <f>IF('Hospitalisation Details'!I1724="?","Unknown",'Hospitalisation Details'!I1724)</f>
        <v>R1024</v>
      </c>
    </row>
    <row r="1725" spans="16:18" ht="14.25" customHeight="1" x14ac:dyDescent="0.3">
      <c r="P1725" s="7">
        <v>1958</v>
      </c>
      <c r="Q1725" s="7" t="s">
        <v>83</v>
      </c>
      <c r="R1725" t="str">
        <f>IF('Hospitalisation Details'!I1725="?","Unknown",'Hospitalisation Details'!I1725)</f>
        <v>R1013</v>
      </c>
    </row>
    <row r="1726" spans="16:18" ht="14.25" customHeight="1" x14ac:dyDescent="0.3">
      <c r="P1726" s="7">
        <v>1985</v>
      </c>
      <c r="Q1726" s="7" t="s">
        <v>195</v>
      </c>
      <c r="R1726" t="str">
        <f>IF('Hospitalisation Details'!I1726="?","Unknown",'Hospitalisation Details'!I1726)</f>
        <v>R1012</v>
      </c>
    </row>
    <row r="1727" spans="16:18" ht="14.25" customHeight="1" x14ac:dyDescent="0.3">
      <c r="P1727" s="7">
        <v>1993</v>
      </c>
      <c r="Q1727" s="7" t="s">
        <v>195</v>
      </c>
      <c r="R1727" t="str">
        <f>IF('Hospitalisation Details'!I1727="?","Unknown",'Hospitalisation Details'!I1727)</f>
        <v>R1024</v>
      </c>
    </row>
    <row r="1728" spans="16:18" ht="14.25" customHeight="1" x14ac:dyDescent="0.3">
      <c r="P1728" s="7">
        <v>1987</v>
      </c>
      <c r="Q1728" s="7" t="s">
        <v>203</v>
      </c>
      <c r="R1728" t="str">
        <f>IF('Hospitalisation Details'!I1728="?","Unknown",'Hospitalisation Details'!I1728)</f>
        <v>R1011</v>
      </c>
    </row>
    <row r="1729" spans="16:18" ht="14.25" customHeight="1" x14ac:dyDescent="0.3">
      <c r="P1729" s="7">
        <v>1993</v>
      </c>
      <c r="Q1729" s="7" t="s">
        <v>168</v>
      </c>
      <c r="R1729" t="str">
        <f>IF('Hospitalisation Details'!I1729="?","Unknown",'Hospitalisation Details'!I1729)</f>
        <v>R1017</v>
      </c>
    </row>
    <row r="1730" spans="16:18" ht="14.25" customHeight="1" x14ac:dyDescent="0.3">
      <c r="P1730" s="7">
        <v>1982</v>
      </c>
      <c r="Q1730" s="7" t="s">
        <v>59</v>
      </c>
      <c r="R1730" t="str">
        <f>IF('Hospitalisation Details'!I1730="?","Unknown",'Hospitalisation Details'!I1730)</f>
        <v>R1026</v>
      </c>
    </row>
    <row r="1731" spans="16:18" ht="14.25" customHeight="1" x14ac:dyDescent="0.3">
      <c r="P1731" s="7">
        <v>1974</v>
      </c>
      <c r="Q1731" s="7" t="s">
        <v>93</v>
      </c>
      <c r="R1731" t="str">
        <f>IF('Hospitalisation Details'!I1731="?","Unknown",'Hospitalisation Details'!I1731)</f>
        <v>R1012</v>
      </c>
    </row>
    <row r="1732" spans="16:18" ht="14.25" customHeight="1" x14ac:dyDescent="0.3">
      <c r="P1732" s="7">
        <v>1988</v>
      </c>
      <c r="Q1732" s="7" t="s">
        <v>195</v>
      </c>
      <c r="R1732" t="str">
        <f>IF('Hospitalisation Details'!I1732="?","Unknown",'Hospitalisation Details'!I1732)</f>
        <v>R1012</v>
      </c>
    </row>
    <row r="1733" spans="16:18" ht="14.25" customHeight="1" x14ac:dyDescent="0.3">
      <c r="P1733" s="7">
        <v>1988</v>
      </c>
      <c r="Q1733" s="7" t="s">
        <v>195</v>
      </c>
      <c r="R1733" t="str">
        <f>IF('Hospitalisation Details'!I1733="?","Unknown",'Hospitalisation Details'!I1733)</f>
        <v>R1012</v>
      </c>
    </row>
    <row r="1734" spans="16:18" ht="14.25" customHeight="1" x14ac:dyDescent="0.3">
      <c r="P1734" s="7">
        <v>2002</v>
      </c>
      <c r="Q1734" s="7" t="s">
        <v>93</v>
      </c>
      <c r="R1734" t="str">
        <f>IF('Hospitalisation Details'!I1734="?","Unknown",'Hospitalisation Details'!I1734)</f>
        <v>R1011</v>
      </c>
    </row>
    <row r="1735" spans="16:18" ht="14.25" customHeight="1" x14ac:dyDescent="0.3">
      <c r="P1735" s="7">
        <v>1972</v>
      </c>
      <c r="Q1735" s="7" t="s">
        <v>59</v>
      </c>
      <c r="R1735" t="str">
        <f>IF('Hospitalisation Details'!I1735="?","Unknown",'Hospitalisation Details'!I1735)</f>
        <v>R1023</v>
      </c>
    </row>
    <row r="1736" spans="16:18" ht="14.25" customHeight="1" x14ac:dyDescent="0.3">
      <c r="P1736" s="7">
        <v>2003</v>
      </c>
      <c r="Q1736" s="7" t="s">
        <v>195</v>
      </c>
      <c r="R1736" t="str">
        <f>IF('Hospitalisation Details'!I1736="?","Unknown",'Hospitalisation Details'!I1736)</f>
        <v>R1011</v>
      </c>
    </row>
    <row r="1737" spans="16:18" ht="14.25" customHeight="1" x14ac:dyDescent="0.3">
      <c r="P1737" s="7">
        <v>1969</v>
      </c>
      <c r="Q1737" s="7" t="s">
        <v>195</v>
      </c>
      <c r="R1737" t="str">
        <f>IF('Hospitalisation Details'!I1737="?","Unknown",'Hospitalisation Details'!I1737)</f>
        <v>R1026</v>
      </c>
    </row>
    <row r="1738" spans="16:18" ht="14.25" customHeight="1" x14ac:dyDescent="0.3">
      <c r="P1738" s="7">
        <v>1965</v>
      </c>
      <c r="Q1738" s="7" t="s">
        <v>168</v>
      </c>
      <c r="R1738" t="str">
        <f>IF('Hospitalisation Details'!I1738="?","Unknown",'Hospitalisation Details'!I1738)</f>
        <v>R1026</v>
      </c>
    </row>
    <row r="1739" spans="16:18" ht="14.25" customHeight="1" x14ac:dyDescent="0.3">
      <c r="P1739" s="7">
        <v>1995</v>
      </c>
      <c r="Q1739" s="7" t="s">
        <v>93</v>
      </c>
      <c r="R1739" t="str">
        <f>IF('Hospitalisation Details'!I1739="?","Unknown",'Hospitalisation Details'!I1739)</f>
        <v>R1012</v>
      </c>
    </row>
    <row r="1740" spans="16:18" ht="14.25" customHeight="1" x14ac:dyDescent="0.3">
      <c r="P1740" s="7">
        <v>2003</v>
      </c>
      <c r="Q1740" s="7" t="s">
        <v>168</v>
      </c>
      <c r="R1740" t="str">
        <f>IF('Hospitalisation Details'!I1740="?","Unknown",'Hospitalisation Details'!I1740)</f>
        <v>R1012</v>
      </c>
    </row>
    <row r="1741" spans="16:18" ht="14.25" customHeight="1" x14ac:dyDescent="0.3">
      <c r="P1741" s="7">
        <v>1958</v>
      </c>
      <c r="Q1741" s="7" t="s">
        <v>203</v>
      </c>
      <c r="R1741" t="str">
        <f>IF('Hospitalisation Details'!I1741="?","Unknown",'Hospitalisation Details'!I1741)</f>
        <v>R1012</v>
      </c>
    </row>
    <row r="1742" spans="16:18" ht="14.25" customHeight="1" x14ac:dyDescent="0.3">
      <c r="P1742" s="7">
        <v>1995</v>
      </c>
      <c r="Q1742" s="7" t="s">
        <v>168</v>
      </c>
      <c r="R1742" t="str">
        <f>IF('Hospitalisation Details'!I1742="?","Unknown",'Hospitalisation Details'!I1742)</f>
        <v>R1013</v>
      </c>
    </row>
    <row r="1743" spans="16:18" ht="14.25" customHeight="1" x14ac:dyDescent="0.3">
      <c r="P1743" s="7">
        <v>2001</v>
      </c>
      <c r="Q1743" s="7" t="s">
        <v>83</v>
      </c>
      <c r="R1743" t="str">
        <f>IF('Hospitalisation Details'!I1743="?","Unknown",'Hospitalisation Details'!I1743)</f>
        <v>R1013</v>
      </c>
    </row>
    <row r="1744" spans="16:18" ht="14.25" customHeight="1" x14ac:dyDescent="0.3">
      <c r="P1744" s="7">
        <v>1963</v>
      </c>
      <c r="Q1744" s="7" t="s">
        <v>83</v>
      </c>
      <c r="R1744" t="str">
        <f>IF('Hospitalisation Details'!I1744="?","Unknown",'Hospitalisation Details'!I1744)</f>
        <v>R1023</v>
      </c>
    </row>
    <row r="1745" spans="16:18" ht="14.25" customHeight="1" x14ac:dyDescent="0.3">
      <c r="P1745" s="7">
        <v>1970</v>
      </c>
      <c r="Q1745" s="7" t="s">
        <v>59</v>
      </c>
      <c r="R1745" t="str">
        <f>IF('Hospitalisation Details'!I1745="?","Unknown",'Hospitalisation Details'!I1745)</f>
        <v>R1011</v>
      </c>
    </row>
    <row r="1746" spans="16:18" ht="14.25" customHeight="1" x14ac:dyDescent="0.3">
      <c r="P1746" s="7">
        <v>1975</v>
      </c>
      <c r="Q1746" s="7" t="s">
        <v>59</v>
      </c>
      <c r="R1746" t="str">
        <f>IF('Hospitalisation Details'!I1746="?","Unknown",'Hospitalisation Details'!I1746)</f>
        <v>R1026</v>
      </c>
    </row>
    <row r="1747" spans="16:18" ht="14.25" customHeight="1" x14ac:dyDescent="0.3">
      <c r="P1747" s="7">
        <v>1977</v>
      </c>
      <c r="Q1747" s="7" t="s">
        <v>93</v>
      </c>
      <c r="R1747" t="str">
        <f>IF('Hospitalisation Details'!I1747="?","Unknown",'Hospitalisation Details'!I1747)</f>
        <v>R1012</v>
      </c>
    </row>
    <row r="1748" spans="16:18" ht="14.25" customHeight="1" x14ac:dyDescent="0.3">
      <c r="P1748" s="7">
        <v>1993</v>
      </c>
      <c r="Q1748" s="7" t="s">
        <v>72</v>
      </c>
      <c r="R1748" t="str">
        <f>IF('Hospitalisation Details'!I1748="?","Unknown",'Hospitalisation Details'!I1748)</f>
        <v>R1024</v>
      </c>
    </row>
    <row r="1749" spans="16:18" ht="14.25" customHeight="1" x14ac:dyDescent="0.3">
      <c r="P1749" s="7">
        <v>1974</v>
      </c>
      <c r="Q1749" s="7" t="s">
        <v>195</v>
      </c>
      <c r="R1749" t="str">
        <f>IF('Hospitalisation Details'!I1749="?","Unknown",'Hospitalisation Details'!I1749)</f>
        <v>R1012</v>
      </c>
    </row>
    <row r="1750" spans="16:18" ht="14.25" customHeight="1" x14ac:dyDescent="0.3">
      <c r="P1750" s="7">
        <v>1989</v>
      </c>
      <c r="Q1750" s="7" t="s">
        <v>93</v>
      </c>
      <c r="R1750" t="str">
        <f>IF('Hospitalisation Details'!I1750="?","Unknown",'Hospitalisation Details'!I1750)</f>
        <v>R1024</v>
      </c>
    </row>
    <row r="1751" spans="16:18" ht="14.25" customHeight="1" x14ac:dyDescent="0.3">
      <c r="P1751" s="7">
        <v>1962</v>
      </c>
      <c r="Q1751" s="7" t="s">
        <v>59</v>
      </c>
      <c r="R1751" t="str">
        <f>IF('Hospitalisation Details'!I1751="?","Unknown",'Hospitalisation Details'!I1751)</f>
        <v>R1026</v>
      </c>
    </row>
    <row r="1752" spans="16:18" ht="14.25" customHeight="1" x14ac:dyDescent="0.3">
      <c r="P1752" s="7">
        <v>1995</v>
      </c>
      <c r="Q1752" s="7" t="s">
        <v>203</v>
      </c>
      <c r="R1752" t="str">
        <f>IF('Hospitalisation Details'!I1752="?","Unknown",'Hospitalisation Details'!I1752)</f>
        <v>R1024</v>
      </c>
    </row>
    <row r="1753" spans="16:18" ht="14.25" customHeight="1" x14ac:dyDescent="0.3">
      <c r="P1753" s="7">
        <v>1974</v>
      </c>
      <c r="Q1753" s="7" t="s">
        <v>195</v>
      </c>
      <c r="R1753" t="str">
        <f>IF('Hospitalisation Details'!I1753="?","Unknown",'Hospitalisation Details'!I1753)</f>
        <v>R1011</v>
      </c>
    </row>
    <row r="1754" spans="16:18" ht="14.25" customHeight="1" x14ac:dyDescent="0.3">
      <c r="P1754" s="7">
        <v>2003</v>
      </c>
      <c r="Q1754" s="7" t="s">
        <v>93</v>
      </c>
      <c r="R1754" t="str">
        <f>IF('Hospitalisation Details'!I1754="?","Unknown",'Hospitalisation Details'!I1754)</f>
        <v>R1011</v>
      </c>
    </row>
    <row r="1755" spans="16:18" ht="14.25" customHeight="1" x14ac:dyDescent="0.3">
      <c r="P1755" s="7">
        <v>1968</v>
      </c>
      <c r="Q1755" s="7" t="s">
        <v>203</v>
      </c>
      <c r="R1755" t="str">
        <f>IF('Hospitalisation Details'!I1755="?","Unknown",'Hospitalisation Details'!I1755)</f>
        <v>R1012</v>
      </c>
    </row>
    <row r="1756" spans="16:18" ht="14.25" customHeight="1" x14ac:dyDescent="0.3">
      <c r="P1756" s="7">
        <v>1977</v>
      </c>
      <c r="Q1756" s="7" t="s">
        <v>195</v>
      </c>
      <c r="R1756" t="str">
        <f>IF('Hospitalisation Details'!I1756="?","Unknown",'Hospitalisation Details'!I1756)</f>
        <v>R1023</v>
      </c>
    </row>
    <row r="1757" spans="16:18" ht="14.25" customHeight="1" x14ac:dyDescent="0.3">
      <c r="P1757" s="7">
        <v>1980</v>
      </c>
      <c r="Q1757" s="7" t="s">
        <v>59</v>
      </c>
      <c r="R1757" t="str">
        <f>IF('Hospitalisation Details'!I1757="?","Unknown",'Hospitalisation Details'!I1757)</f>
        <v>R1012</v>
      </c>
    </row>
    <row r="1758" spans="16:18" ht="14.25" customHeight="1" x14ac:dyDescent="0.3">
      <c r="P1758" s="7">
        <v>1971</v>
      </c>
      <c r="Q1758" s="7" t="s">
        <v>195</v>
      </c>
      <c r="R1758" t="str">
        <f>IF('Hospitalisation Details'!I1758="?","Unknown",'Hospitalisation Details'!I1758)</f>
        <v>R1023</v>
      </c>
    </row>
    <row r="1759" spans="16:18" ht="14.25" customHeight="1" x14ac:dyDescent="0.3">
      <c r="P1759" s="7">
        <v>1996</v>
      </c>
      <c r="Q1759" s="7" t="s">
        <v>83</v>
      </c>
      <c r="R1759" t="str">
        <f>IF('Hospitalisation Details'!I1759="?","Unknown",'Hospitalisation Details'!I1759)</f>
        <v>R1013</v>
      </c>
    </row>
    <row r="1760" spans="16:18" ht="14.25" customHeight="1" x14ac:dyDescent="0.3">
      <c r="P1760" s="7">
        <v>2003</v>
      </c>
      <c r="Q1760" s="7" t="s">
        <v>168</v>
      </c>
      <c r="R1760" t="str">
        <f>IF('Hospitalisation Details'!I1760="?","Unknown",'Hospitalisation Details'!I1760)</f>
        <v>R1011</v>
      </c>
    </row>
    <row r="1761" spans="16:18" ht="14.25" customHeight="1" x14ac:dyDescent="0.3">
      <c r="P1761" s="7">
        <v>2002</v>
      </c>
      <c r="Q1761" s="7" t="s">
        <v>83</v>
      </c>
      <c r="R1761" t="str">
        <f>IF('Hospitalisation Details'!I1761="?","Unknown",'Hospitalisation Details'!I1761)</f>
        <v>R1013</v>
      </c>
    </row>
    <row r="1762" spans="16:18" ht="14.25" customHeight="1" x14ac:dyDescent="0.3">
      <c r="P1762" s="7">
        <v>1998</v>
      </c>
      <c r="Q1762" s="7" t="s">
        <v>83</v>
      </c>
      <c r="R1762" t="str">
        <f>IF('Hospitalisation Details'!I1762="?","Unknown",'Hospitalisation Details'!I1762)</f>
        <v>R1016</v>
      </c>
    </row>
    <row r="1763" spans="16:18" ht="14.25" customHeight="1" x14ac:dyDescent="0.3">
      <c r="P1763" s="7">
        <v>1965</v>
      </c>
      <c r="Q1763" s="7" t="s">
        <v>93</v>
      </c>
      <c r="R1763" t="str">
        <f>IF('Hospitalisation Details'!I1763="?","Unknown",'Hospitalisation Details'!I1763)</f>
        <v>R1026</v>
      </c>
    </row>
    <row r="1764" spans="16:18" ht="14.25" customHeight="1" x14ac:dyDescent="0.3">
      <c r="P1764" s="7">
        <v>1964</v>
      </c>
      <c r="Q1764" s="7" t="s">
        <v>83</v>
      </c>
      <c r="R1764" t="str">
        <f>IF('Hospitalisation Details'!I1764="?","Unknown",'Hospitalisation Details'!I1764)</f>
        <v>R1012</v>
      </c>
    </row>
    <row r="1765" spans="16:18" ht="14.25" customHeight="1" x14ac:dyDescent="0.3">
      <c r="P1765" s="7">
        <v>2004</v>
      </c>
      <c r="Q1765" s="7" t="s">
        <v>195</v>
      </c>
      <c r="R1765" t="str">
        <f>IF('Hospitalisation Details'!I1765="?","Unknown",'Hospitalisation Details'!I1765)</f>
        <v>R1019</v>
      </c>
    </row>
    <row r="1766" spans="16:18" ht="14.25" customHeight="1" x14ac:dyDescent="0.3">
      <c r="P1766" s="7">
        <v>1982</v>
      </c>
      <c r="Q1766" s="7" t="s">
        <v>203</v>
      </c>
      <c r="R1766" t="str">
        <f>IF('Hospitalisation Details'!I1766="?","Unknown",'Hospitalisation Details'!I1766)</f>
        <v>R1013</v>
      </c>
    </row>
    <row r="1767" spans="16:18" ht="14.25" customHeight="1" x14ac:dyDescent="0.3">
      <c r="P1767" s="7">
        <v>1975</v>
      </c>
      <c r="Q1767" s="7" t="s">
        <v>195</v>
      </c>
      <c r="R1767" t="str">
        <f>IF('Hospitalisation Details'!I1767="?","Unknown",'Hospitalisation Details'!I1767)</f>
        <v>R1026</v>
      </c>
    </row>
    <row r="1768" spans="16:18" ht="14.25" customHeight="1" x14ac:dyDescent="0.3">
      <c r="P1768" s="7">
        <v>1963</v>
      </c>
      <c r="Q1768" s="7" t="s">
        <v>59</v>
      </c>
      <c r="R1768" t="str">
        <f>IF('Hospitalisation Details'!I1768="?","Unknown",'Hospitalisation Details'!I1768)</f>
        <v>R1023</v>
      </c>
    </row>
    <row r="1769" spans="16:18" ht="14.25" customHeight="1" x14ac:dyDescent="0.3">
      <c r="P1769" s="7">
        <v>2003</v>
      </c>
      <c r="Q1769" s="7" t="s">
        <v>72</v>
      </c>
      <c r="R1769" t="str">
        <f>IF('Hospitalisation Details'!I1769="?","Unknown",'Hospitalisation Details'!I1769)</f>
        <v>R1012</v>
      </c>
    </row>
    <row r="1770" spans="16:18" ht="14.25" customHeight="1" x14ac:dyDescent="0.3">
      <c r="P1770" s="7">
        <v>1992</v>
      </c>
      <c r="Q1770" s="7" t="s">
        <v>203</v>
      </c>
      <c r="R1770" t="str">
        <f>IF('Hospitalisation Details'!I1770="?","Unknown",'Hospitalisation Details'!I1770)</f>
        <v>R1012</v>
      </c>
    </row>
    <row r="1771" spans="16:18" ht="14.25" customHeight="1" x14ac:dyDescent="0.3">
      <c r="P1771" s="7">
        <v>2003</v>
      </c>
      <c r="Q1771" s="7" t="s">
        <v>72</v>
      </c>
      <c r="R1771" t="str">
        <f>IF('Hospitalisation Details'!I1771="?","Unknown",'Hospitalisation Details'!I1771)</f>
        <v>R1012</v>
      </c>
    </row>
    <row r="1772" spans="16:18" ht="14.25" customHeight="1" x14ac:dyDescent="0.3">
      <c r="P1772" s="7">
        <v>1971</v>
      </c>
      <c r="Q1772" s="7" t="s">
        <v>83</v>
      </c>
      <c r="R1772" t="str">
        <f>IF('Hospitalisation Details'!I1772="?","Unknown",'Hospitalisation Details'!I1772)</f>
        <v>R1012</v>
      </c>
    </row>
    <row r="1773" spans="16:18" ht="14.25" customHeight="1" x14ac:dyDescent="0.3">
      <c r="P1773" s="7">
        <v>1990</v>
      </c>
      <c r="Q1773" s="7" t="s">
        <v>168</v>
      </c>
      <c r="R1773" t="str">
        <f>IF('Hospitalisation Details'!I1773="?","Unknown",'Hospitalisation Details'!I1773)</f>
        <v>R1011</v>
      </c>
    </row>
    <row r="1774" spans="16:18" ht="14.25" customHeight="1" x14ac:dyDescent="0.3">
      <c r="P1774" s="7">
        <v>1965</v>
      </c>
      <c r="Q1774" s="7" t="s">
        <v>83</v>
      </c>
      <c r="R1774" t="str">
        <f>IF('Hospitalisation Details'!I1774="?","Unknown",'Hospitalisation Details'!I1774)</f>
        <v>R1023</v>
      </c>
    </row>
    <row r="1775" spans="16:18" ht="14.25" customHeight="1" x14ac:dyDescent="0.3">
      <c r="P1775" s="7">
        <v>1968</v>
      </c>
      <c r="Q1775" s="7" t="s">
        <v>59</v>
      </c>
      <c r="R1775" t="str">
        <f>IF('Hospitalisation Details'!I1775="?","Unknown",'Hospitalisation Details'!I1775)</f>
        <v>R1026</v>
      </c>
    </row>
    <row r="1776" spans="16:18" ht="14.25" customHeight="1" x14ac:dyDescent="0.3">
      <c r="P1776" s="7">
        <v>1963</v>
      </c>
      <c r="Q1776" s="7" t="s">
        <v>72</v>
      </c>
      <c r="R1776" t="str">
        <f>IF('Hospitalisation Details'!I1776="?","Unknown",'Hospitalisation Details'!I1776)</f>
        <v>R1012</v>
      </c>
    </row>
    <row r="1777" spans="16:18" ht="14.25" customHeight="1" x14ac:dyDescent="0.3">
      <c r="P1777" s="7">
        <v>2002</v>
      </c>
      <c r="Q1777" s="7" t="s">
        <v>195</v>
      </c>
      <c r="R1777" t="str">
        <f>IF('Hospitalisation Details'!I1777="?","Unknown",'Hospitalisation Details'!I1777)</f>
        <v>R1012</v>
      </c>
    </row>
    <row r="1778" spans="16:18" ht="14.25" customHeight="1" x14ac:dyDescent="0.3">
      <c r="P1778" s="7">
        <v>1970</v>
      </c>
      <c r="Q1778" s="7" t="s">
        <v>59</v>
      </c>
      <c r="R1778" t="str">
        <f>IF('Hospitalisation Details'!I1778="?","Unknown",'Hospitalisation Details'!I1778)</f>
        <v>R1012</v>
      </c>
    </row>
    <row r="1779" spans="16:18" ht="14.25" customHeight="1" x14ac:dyDescent="0.3">
      <c r="P1779" s="7">
        <v>1990</v>
      </c>
      <c r="Q1779" s="7" t="s">
        <v>203</v>
      </c>
      <c r="R1779" t="str">
        <f>IF('Hospitalisation Details'!I1779="?","Unknown",'Hospitalisation Details'!I1779)</f>
        <v>R1013</v>
      </c>
    </row>
    <row r="1780" spans="16:18" ht="14.25" customHeight="1" x14ac:dyDescent="0.3">
      <c r="P1780" s="7">
        <v>1994</v>
      </c>
      <c r="Q1780" s="7" t="s">
        <v>59</v>
      </c>
      <c r="R1780" t="str">
        <f>IF('Hospitalisation Details'!I1780="?","Unknown",'Hospitalisation Details'!I1780)</f>
        <v>R1013</v>
      </c>
    </row>
    <row r="1781" spans="16:18" ht="14.25" customHeight="1" x14ac:dyDescent="0.3">
      <c r="P1781" s="7">
        <v>2003</v>
      </c>
      <c r="Q1781" s="7" t="s">
        <v>59</v>
      </c>
      <c r="R1781" t="str">
        <f>IF('Hospitalisation Details'!I1781="?","Unknown",'Hospitalisation Details'!I1781)</f>
        <v>R1012</v>
      </c>
    </row>
    <row r="1782" spans="16:18" ht="14.25" customHeight="1" x14ac:dyDescent="0.3">
      <c r="P1782" s="7">
        <v>1966</v>
      </c>
      <c r="Q1782" s="7" t="s">
        <v>83</v>
      </c>
      <c r="R1782" t="str">
        <f>IF('Hospitalisation Details'!I1782="?","Unknown",'Hospitalisation Details'!I1782)</f>
        <v>R1012</v>
      </c>
    </row>
    <row r="1783" spans="16:18" ht="14.25" customHeight="1" x14ac:dyDescent="0.3">
      <c r="P1783" s="7">
        <v>1979</v>
      </c>
      <c r="Q1783" s="7" t="s">
        <v>203</v>
      </c>
      <c r="R1783" t="str">
        <f>IF('Hospitalisation Details'!I1783="?","Unknown",'Hospitalisation Details'!I1783)</f>
        <v>R1012</v>
      </c>
    </row>
    <row r="1784" spans="16:18" ht="14.25" customHeight="1" x14ac:dyDescent="0.3">
      <c r="P1784" s="7">
        <v>1963</v>
      </c>
      <c r="Q1784" s="7" t="s">
        <v>168</v>
      </c>
      <c r="R1784" t="str">
        <f>IF('Hospitalisation Details'!I1784="?","Unknown",'Hospitalisation Details'!I1784)</f>
        <v>R1012</v>
      </c>
    </row>
    <row r="1785" spans="16:18" ht="14.25" customHeight="1" x14ac:dyDescent="0.3">
      <c r="P1785" s="7">
        <v>1976</v>
      </c>
      <c r="Q1785" s="7" t="s">
        <v>168</v>
      </c>
      <c r="R1785" t="str">
        <f>IF('Hospitalisation Details'!I1785="?","Unknown",'Hospitalisation Details'!I1785)</f>
        <v>R1012</v>
      </c>
    </row>
    <row r="1786" spans="16:18" ht="14.25" customHeight="1" x14ac:dyDescent="0.3">
      <c r="P1786" s="7">
        <v>1997</v>
      </c>
      <c r="Q1786" s="7" t="s">
        <v>195</v>
      </c>
      <c r="R1786" t="str">
        <f>IF('Hospitalisation Details'!I1786="?","Unknown",'Hospitalisation Details'!I1786)</f>
        <v>R1024</v>
      </c>
    </row>
    <row r="1787" spans="16:18" ht="14.25" customHeight="1" x14ac:dyDescent="0.3">
      <c r="P1787" s="7">
        <v>1979</v>
      </c>
      <c r="Q1787" s="7" t="s">
        <v>72</v>
      </c>
      <c r="R1787" t="str">
        <f>IF('Hospitalisation Details'!I1787="?","Unknown",'Hospitalisation Details'!I1787)</f>
        <v>R1012</v>
      </c>
    </row>
    <row r="1788" spans="16:18" ht="14.25" customHeight="1" x14ac:dyDescent="0.3">
      <c r="P1788" s="7">
        <v>1989</v>
      </c>
      <c r="Q1788" s="7" t="s">
        <v>168</v>
      </c>
      <c r="R1788" t="str">
        <f>IF('Hospitalisation Details'!I1788="?","Unknown",'Hospitalisation Details'!I1788)</f>
        <v>R1017</v>
      </c>
    </row>
    <row r="1789" spans="16:18" ht="14.25" customHeight="1" x14ac:dyDescent="0.3">
      <c r="P1789" s="7">
        <v>1977</v>
      </c>
      <c r="Q1789" s="7" t="s">
        <v>203</v>
      </c>
      <c r="R1789" t="str">
        <f>IF('Hospitalisation Details'!I1789="?","Unknown",'Hospitalisation Details'!I1789)</f>
        <v>R1013</v>
      </c>
    </row>
    <row r="1790" spans="16:18" ht="14.25" customHeight="1" x14ac:dyDescent="0.3">
      <c r="P1790" s="7">
        <v>2001</v>
      </c>
      <c r="Q1790" s="7" t="s">
        <v>93</v>
      </c>
      <c r="R1790" t="str">
        <f>IF('Hospitalisation Details'!I1790="?","Unknown",'Hospitalisation Details'!I1790)</f>
        <v>R1011</v>
      </c>
    </row>
    <row r="1791" spans="16:18" ht="14.25" customHeight="1" x14ac:dyDescent="0.3">
      <c r="P1791" s="7">
        <v>1975</v>
      </c>
      <c r="Q1791" s="7" t="s">
        <v>83</v>
      </c>
      <c r="R1791" t="str">
        <f>IF('Hospitalisation Details'!I1791="?","Unknown",'Hospitalisation Details'!I1791)</f>
        <v>R1023</v>
      </c>
    </row>
    <row r="1792" spans="16:18" ht="14.25" customHeight="1" x14ac:dyDescent="0.3">
      <c r="P1792" s="7">
        <v>1965</v>
      </c>
      <c r="Q1792" s="7" t="s">
        <v>203</v>
      </c>
      <c r="R1792" t="str">
        <f>IF('Hospitalisation Details'!I1792="?","Unknown",'Hospitalisation Details'!I1792)</f>
        <v>R1012</v>
      </c>
    </row>
    <row r="1793" spans="16:18" ht="14.25" customHeight="1" x14ac:dyDescent="0.3">
      <c r="P1793" s="7">
        <v>1999</v>
      </c>
      <c r="Q1793" s="7" t="s">
        <v>203</v>
      </c>
      <c r="R1793" t="str">
        <f>IF('Hospitalisation Details'!I1793="?","Unknown",'Hospitalisation Details'!I1793)</f>
        <v>R1012</v>
      </c>
    </row>
    <row r="1794" spans="16:18" ht="14.25" customHeight="1" x14ac:dyDescent="0.3">
      <c r="P1794" s="7">
        <v>1993</v>
      </c>
      <c r="Q1794" s="7" t="s">
        <v>59</v>
      </c>
      <c r="R1794" t="str">
        <f>IF('Hospitalisation Details'!I1794="?","Unknown",'Hospitalisation Details'!I1794)</f>
        <v>R1012</v>
      </c>
    </row>
    <row r="1795" spans="16:18" ht="14.25" customHeight="1" x14ac:dyDescent="0.3">
      <c r="P1795" s="7">
        <v>1963</v>
      </c>
      <c r="Q1795" s="7" t="s">
        <v>59</v>
      </c>
      <c r="R1795" t="str">
        <f>IF('Hospitalisation Details'!I1795="?","Unknown",'Hospitalisation Details'!I1795)</f>
        <v>R1026</v>
      </c>
    </row>
    <row r="1796" spans="16:18" ht="14.25" customHeight="1" x14ac:dyDescent="0.3">
      <c r="P1796" s="7">
        <v>1997</v>
      </c>
      <c r="Q1796" s="7" t="s">
        <v>83</v>
      </c>
      <c r="R1796" t="str">
        <f>IF('Hospitalisation Details'!I1796="?","Unknown",'Hospitalisation Details'!I1796)</f>
        <v>R1013</v>
      </c>
    </row>
    <row r="1797" spans="16:18" ht="14.25" customHeight="1" x14ac:dyDescent="0.3">
      <c r="P1797" s="7">
        <v>2004</v>
      </c>
      <c r="Q1797" s="7" t="s">
        <v>93</v>
      </c>
      <c r="R1797" t="str">
        <f>IF('Hospitalisation Details'!I1797="?","Unknown",'Hospitalisation Details'!I1797)</f>
        <v>R1013</v>
      </c>
    </row>
    <row r="1798" spans="16:18" ht="14.25" customHeight="1" x14ac:dyDescent="0.3">
      <c r="P1798" s="7">
        <v>1995</v>
      </c>
      <c r="Q1798" s="7" t="s">
        <v>195</v>
      </c>
      <c r="R1798" t="str">
        <f>IF('Hospitalisation Details'!I1798="?","Unknown",'Hospitalisation Details'!I1798)</f>
        <v>R1013</v>
      </c>
    </row>
    <row r="1799" spans="16:18" ht="14.25" customHeight="1" x14ac:dyDescent="0.3">
      <c r="P1799" s="7">
        <v>1992</v>
      </c>
      <c r="Q1799" s="7" t="s">
        <v>168</v>
      </c>
      <c r="R1799" t="str">
        <f>IF('Hospitalisation Details'!I1799="?","Unknown",'Hospitalisation Details'!I1799)</f>
        <v>R1011</v>
      </c>
    </row>
    <row r="1800" spans="16:18" ht="14.25" customHeight="1" x14ac:dyDescent="0.3">
      <c r="P1800" s="7">
        <v>1995</v>
      </c>
      <c r="Q1800" s="7" t="s">
        <v>59</v>
      </c>
      <c r="R1800" t="str">
        <f>IF('Hospitalisation Details'!I1800="?","Unknown",'Hospitalisation Details'!I1800)</f>
        <v>R1012</v>
      </c>
    </row>
    <row r="1801" spans="16:18" ht="14.25" customHeight="1" x14ac:dyDescent="0.3">
      <c r="P1801" s="7">
        <v>1999</v>
      </c>
      <c r="Q1801" s="7" t="s">
        <v>168</v>
      </c>
      <c r="R1801" t="str">
        <f>IF('Hospitalisation Details'!I1801="?","Unknown",'Hospitalisation Details'!I1801)</f>
        <v>R1013</v>
      </c>
    </row>
    <row r="1802" spans="16:18" ht="14.25" customHeight="1" x14ac:dyDescent="0.3">
      <c r="P1802" s="7">
        <v>1964</v>
      </c>
      <c r="Q1802" s="7" t="s">
        <v>93</v>
      </c>
      <c r="R1802" t="str">
        <f>IF('Hospitalisation Details'!I1802="?","Unknown",'Hospitalisation Details'!I1802)</f>
        <v>R1012</v>
      </c>
    </row>
    <row r="1803" spans="16:18" ht="14.25" customHeight="1" x14ac:dyDescent="0.3">
      <c r="P1803" s="7">
        <v>1986</v>
      </c>
      <c r="Q1803" s="7" t="s">
        <v>195</v>
      </c>
      <c r="R1803" t="str">
        <f>IF('Hospitalisation Details'!I1803="?","Unknown",'Hospitalisation Details'!I1803)</f>
        <v>R1011</v>
      </c>
    </row>
    <row r="1804" spans="16:18" ht="14.25" customHeight="1" x14ac:dyDescent="0.3">
      <c r="P1804" s="7">
        <v>1998</v>
      </c>
      <c r="Q1804" s="7" t="s">
        <v>93</v>
      </c>
      <c r="R1804" t="str">
        <f>IF('Hospitalisation Details'!I1804="?","Unknown",'Hospitalisation Details'!I1804)</f>
        <v>R1019</v>
      </c>
    </row>
    <row r="1805" spans="16:18" ht="14.25" customHeight="1" x14ac:dyDescent="0.3">
      <c r="P1805" s="7">
        <v>1970</v>
      </c>
      <c r="Q1805" s="7" t="s">
        <v>203</v>
      </c>
      <c r="R1805" t="str">
        <f>IF('Hospitalisation Details'!I1805="?","Unknown",'Hospitalisation Details'!I1805)</f>
        <v>R1012</v>
      </c>
    </row>
    <row r="1806" spans="16:18" ht="14.25" customHeight="1" x14ac:dyDescent="0.3">
      <c r="P1806" s="7">
        <v>1967</v>
      </c>
      <c r="Q1806" s="7" t="s">
        <v>195</v>
      </c>
      <c r="R1806" t="str">
        <f>IF('Hospitalisation Details'!I1806="?","Unknown",'Hospitalisation Details'!I1806)</f>
        <v>R1023</v>
      </c>
    </row>
    <row r="1807" spans="16:18" ht="14.25" customHeight="1" x14ac:dyDescent="0.3">
      <c r="P1807" s="7">
        <v>1992</v>
      </c>
      <c r="Q1807" s="7" t="s">
        <v>168</v>
      </c>
      <c r="R1807" t="str">
        <f>IF('Hospitalisation Details'!I1807="?","Unknown",'Hospitalisation Details'!I1807)</f>
        <v>R1012</v>
      </c>
    </row>
    <row r="1808" spans="16:18" ht="14.25" customHeight="1" x14ac:dyDescent="0.3">
      <c r="P1808" s="7">
        <v>1979</v>
      </c>
      <c r="Q1808" s="7" t="s">
        <v>72</v>
      </c>
      <c r="R1808" t="str">
        <f>IF('Hospitalisation Details'!I1808="?","Unknown",'Hospitalisation Details'!I1808)</f>
        <v>R1013</v>
      </c>
    </row>
    <row r="1809" spans="16:18" ht="14.25" customHeight="1" x14ac:dyDescent="0.3">
      <c r="P1809" s="7">
        <v>1995</v>
      </c>
      <c r="Q1809" s="7" t="s">
        <v>72</v>
      </c>
      <c r="R1809" t="str">
        <f>IF('Hospitalisation Details'!I1809="?","Unknown",'Hospitalisation Details'!I1809)</f>
        <v>R1012</v>
      </c>
    </row>
    <row r="1810" spans="16:18" ht="14.25" customHeight="1" x14ac:dyDescent="0.3">
      <c r="P1810" s="7">
        <v>1979</v>
      </c>
      <c r="Q1810" s="7" t="s">
        <v>203</v>
      </c>
      <c r="R1810" t="str">
        <f>IF('Hospitalisation Details'!I1810="?","Unknown",'Hospitalisation Details'!I1810)</f>
        <v>R1013</v>
      </c>
    </row>
    <row r="1811" spans="16:18" ht="14.25" customHeight="1" x14ac:dyDescent="0.3">
      <c r="P1811" s="7">
        <v>1962</v>
      </c>
      <c r="Q1811" s="7" t="s">
        <v>168</v>
      </c>
      <c r="R1811" t="str">
        <f>IF('Hospitalisation Details'!I1811="?","Unknown",'Hospitalisation Details'!I1811)</f>
        <v>R1023</v>
      </c>
    </row>
    <row r="1812" spans="16:18" ht="14.25" customHeight="1" x14ac:dyDescent="0.3">
      <c r="P1812" s="7">
        <v>2003</v>
      </c>
      <c r="Q1812" s="7" t="s">
        <v>59</v>
      </c>
      <c r="R1812" t="str">
        <f>IF('Hospitalisation Details'!I1812="?","Unknown",'Hospitalisation Details'!I1812)</f>
        <v>R1012</v>
      </c>
    </row>
    <row r="1813" spans="16:18" ht="14.25" customHeight="1" x14ac:dyDescent="0.3">
      <c r="P1813" s="7">
        <v>1963</v>
      </c>
      <c r="Q1813" s="7" t="s">
        <v>168</v>
      </c>
      <c r="R1813" t="str">
        <f>IF('Hospitalisation Details'!I1813="?","Unknown",'Hospitalisation Details'!I1813)</f>
        <v>R1026</v>
      </c>
    </row>
    <row r="1814" spans="16:18" ht="14.25" customHeight="1" x14ac:dyDescent="0.3">
      <c r="P1814" s="7">
        <v>1995</v>
      </c>
      <c r="Q1814" s="7" t="s">
        <v>93</v>
      </c>
      <c r="R1814" t="str">
        <f>IF('Hospitalisation Details'!I1814="?","Unknown",'Hospitalisation Details'!I1814)</f>
        <v>R1024</v>
      </c>
    </row>
    <row r="1815" spans="16:18" ht="14.25" customHeight="1" x14ac:dyDescent="0.3">
      <c r="P1815" s="7">
        <v>1969</v>
      </c>
      <c r="Q1815" s="7" t="s">
        <v>195</v>
      </c>
      <c r="R1815" t="str">
        <f>IF('Hospitalisation Details'!I1815="?","Unknown",'Hospitalisation Details'!I1815)</f>
        <v>R1012</v>
      </c>
    </row>
    <row r="1816" spans="16:18" ht="14.25" customHeight="1" x14ac:dyDescent="0.3">
      <c r="P1816" s="7">
        <v>1963</v>
      </c>
      <c r="Q1816" s="7" t="s">
        <v>203</v>
      </c>
      <c r="R1816" t="str">
        <f>IF('Hospitalisation Details'!I1816="?","Unknown",'Hospitalisation Details'!I1816)</f>
        <v>R1026</v>
      </c>
    </row>
    <row r="1817" spans="16:18" ht="14.25" customHeight="1" x14ac:dyDescent="0.3">
      <c r="P1817" s="7">
        <v>1998</v>
      </c>
      <c r="Q1817" s="7" t="s">
        <v>195</v>
      </c>
      <c r="R1817" t="str">
        <f>IF('Hospitalisation Details'!I1817="?","Unknown",'Hospitalisation Details'!I1817)</f>
        <v>R1011</v>
      </c>
    </row>
    <row r="1818" spans="16:18" ht="14.25" customHeight="1" x14ac:dyDescent="0.3">
      <c r="P1818" s="7">
        <v>1992</v>
      </c>
      <c r="Q1818" s="7" t="s">
        <v>72</v>
      </c>
      <c r="R1818" t="str">
        <f>IF('Hospitalisation Details'!I1818="?","Unknown",'Hospitalisation Details'!I1818)</f>
        <v>R1013</v>
      </c>
    </row>
    <row r="1819" spans="16:18" ht="14.25" customHeight="1" x14ac:dyDescent="0.3">
      <c r="P1819" s="7">
        <v>1988</v>
      </c>
      <c r="Q1819" s="7" t="s">
        <v>203</v>
      </c>
      <c r="R1819" t="str">
        <f>IF('Hospitalisation Details'!I1819="?","Unknown",'Hospitalisation Details'!I1819)</f>
        <v>R1013</v>
      </c>
    </row>
    <row r="1820" spans="16:18" ht="14.25" customHeight="1" x14ac:dyDescent="0.3">
      <c r="P1820" s="7">
        <v>1983</v>
      </c>
      <c r="Q1820" s="7" t="s">
        <v>168</v>
      </c>
      <c r="R1820" t="str">
        <f>IF('Hospitalisation Details'!I1820="?","Unknown",'Hospitalisation Details'!I1820)</f>
        <v>R1011</v>
      </c>
    </row>
    <row r="1821" spans="16:18" ht="14.25" customHeight="1" x14ac:dyDescent="0.3">
      <c r="P1821" s="7">
        <v>1989</v>
      </c>
      <c r="Q1821" s="7" t="s">
        <v>83</v>
      </c>
      <c r="R1821" t="str">
        <f>IF('Hospitalisation Details'!I1821="?","Unknown",'Hospitalisation Details'!I1821)</f>
        <v>R1011</v>
      </c>
    </row>
    <row r="1822" spans="16:18" ht="14.25" customHeight="1" x14ac:dyDescent="0.3">
      <c r="P1822" s="7">
        <v>1993</v>
      </c>
      <c r="Q1822" s="7" t="s">
        <v>93</v>
      </c>
      <c r="R1822" t="str">
        <f>IF('Hospitalisation Details'!I1822="?","Unknown",'Hospitalisation Details'!I1822)</f>
        <v>R1013</v>
      </c>
    </row>
    <row r="1823" spans="16:18" ht="14.25" customHeight="1" x14ac:dyDescent="0.3">
      <c r="P1823" s="7">
        <v>1979</v>
      </c>
      <c r="Q1823" s="7" t="s">
        <v>59</v>
      </c>
      <c r="R1823" t="str">
        <f>IF('Hospitalisation Details'!I1823="?","Unknown",'Hospitalisation Details'!I1823)</f>
        <v>R1024</v>
      </c>
    </row>
    <row r="1824" spans="16:18" ht="14.25" customHeight="1" x14ac:dyDescent="0.3">
      <c r="P1824" s="7">
        <v>1991</v>
      </c>
      <c r="Q1824" s="7" t="s">
        <v>93</v>
      </c>
      <c r="R1824" t="str">
        <f>IF('Hospitalisation Details'!I1824="?","Unknown",'Hospitalisation Details'!I1824)</f>
        <v>R1011</v>
      </c>
    </row>
    <row r="1825" spans="16:18" ht="14.25" customHeight="1" x14ac:dyDescent="0.3">
      <c r="P1825" s="7">
        <v>1985</v>
      </c>
      <c r="Q1825" s="7" t="s">
        <v>168</v>
      </c>
      <c r="R1825" t="str">
        <f>IF('Hospitalisation Details'!I1825="?","Unknown",'Hospitalisation Details'!I1825)</f>
        <v>R1013</v>
      </c>
    </row>
    <row r="1826" spans="16:18" ht="14.25" customHeight="1" x14ac:dyDescent="0.3">
      <c r="P1826" s="7">
        <v>1967</v>
      </c>
      <c r="Q1826" s="7" t="s">
        <v>59</v>
      </c>
      <c r="R1826" t="str">
        <f>IF('Hospitalisation Details'!I1826="?","Unknown",'Hospitalisation Details'!I1826)</f>
        <v>R1012</v>
      </c>
    </row>
    <row r="1827" spans="16:18" ht="14.25" customHeight="1" x14ac:dyDescent="0.3">
      <c r="P1827" s="7">
        <v>1966</v>
      </c>
      <c r="Q1827" s="7" t="s">
        <v>72</v>
      </c>
      <c r="R1827" t="str">
        <f>IF('Hospitalisation Details'!I1827="?","Unknown",'Hospitalisation Details'!I1827)</f>
        <v>R1012</v>
      </c>
    </row>
    <row r="1828" spans="16:18" ht="14.25" customHeight="1" x14ac:dyDescent="0.3">
      <c r="P1828" s="7">
        <v>1991</v>
      </c>
      <c r="Q1828" s="7" t="s">
        <v>195</v>
      </c>
      <c r="R1828" t="str">
        <f>IF('Hospitalisation Details'!I1828="?","Unknown",'Hospitalisation Details'!I1828)</f>
        <v>R1013</v>
      </c>
    </row>
    <row r="1829" spans="16:18" ht="14.25" customHeight="1" x14ac:dyDescent="0.3">
      <c r="P1829" s="7">
        <v>1987</v>
      </c>
      <c r="Q1829" s="7" t="s">
        <v>83</v>
      </c>
      <c r="R1829" t="str">
        <f>IF('Hospitalisation Details'!I1829="?","Unknown",'Hospitalisation Details'!I1829)</f>
        <v>R1013</v>
      </c>
    </row>
    <row r="1830" spans="16:18" ht="14.25" customHeight="1" x14ac:dyDescent="0.3">
      <c r="P1830" s="7">
        <v>1993</v>
      </c>
      <c r="Q1830" s="7" t="s">
        <v>93</v>
      </c>
      <c r="R1830" t="str">
        <f>IF('Hospitalisation Details'!I1830="?","Unknown",'Hospitalisation Details'!I1830)</f>
        <v>R1012</v>
      </c>
    </row>
    <row r="1831" spans="16:18" ht="14.25" customHeight="1" x14ac:dyDescent="0.3">
      <c r="P1831" s="7">
        <v>1982</v>
      </c>
      <c r="Q1831" s="7" t="s">
        <v>168</v>
      </c>
      <c r="R1831" t="str">
        <f>IF('Hospitalisation Details'!I1831="?","Unknown",'Hospitalisation Details'!I1831)</f>
        <v>R1013</v>
      </c>
    </row>
    <row r="1832" spans="16:18" ht="14.25" customHeight="1" x14ac:dyDescent="0.3">
      <c r="P1832" s="7">
        <v>1987</v>
      </c>
      <c r="Q1832" s="7" t="s">
        <v>72</v>
      </c>
      <c r="R1832" t="str">
        <f>IF('Hospitalisation Details'!I1832="?","Unknown",'Hospitalisation Details'!I1832)</f>
        <v>R1019</v>
      </c>
    </row>
    <row r="1833" spans="16:18" ht="14.25" customHeight="1" x14ac:dyDescent="0.3">
      <c r="P1833" s="7">
        <v>1980</v>
      </c>
      <c r="Q1833" s="7" t="s">
        <v>72</v>
      </c>
      <c r="R1833" t="str">
        <f>IF('Hospitalisation Details'!I1833="?","Unknown",'Hospitalisation Details'!I1833)</f>
        <v>R1013</v>
      </c>
    </row>
    <row r="1834" spans="16:18" ht="14.25" customHeight="1" x14ac:dyDescent="0.3">
      <c r="P1834" s="7">
        <v>1992</v>
      </c>
      <c r="Q1834" s="7" t="s">
        <v>195</v>
      </c>
      <c r="R1834" t="str">
        <f>IF('Hospitalisation Details'!I1834="?","Unknown",'Hospitalisation Details'!I1834)</f>
        <v>R1013</v>
      </c>
    </row>
    <row r="1835" spans="16:18" ht="14.25" customHeight="1" x14ac:dyDescent="0.3">
      <c r="P1835" s="7">
        <v>1985</v>
      </c>
      <c r="Q1835" s="7" t="s">
        <v>93</v>
      </c>
      <c r="R1835" t="str">
        <f>IF('Hospitalisation Details'!I1835="?","Unknown",'Hospitalisation Details'!I1835)</f>
        <v>R1013</v>
      </c>
    </row>
    <row r="1836" spans="16:18" ht="14.25" customHeight="1" x14ac:dyDescent="0.3">
      <c r="P1836" s="7">
        <v>1963</v>
      </c>
      <c r="Q1836" s="7" t="s">
        <v>59</v>
      </c>
      <c r="R1836" t="str">
        <f>IF('Hospitalisation Details'!I1836="?","Unknown",'Hospitalisation Details'!I1836)</f>
        <v>R1012</v>
      </c>
    </row>
    <row r="1837" spans="16:18" ht="14.25" customHeight="1" x14ac:dyDescent="0.3">
      <c r="P1837" s="7">
        <v>1978</v>
      </c>
      <c r="Q1837" s="7" t="s">
        <v>93</v>
      </c>
      <c r="R1837" t="str">
        <f>IF('Hospitalisation Details'!I1837="?","Unknown",'Hospitalisation Details'!I1837)</f>
        <v>R1024</v>
      </c>
    </row>
    <row r="1838" spans="16:18" ht="14.25" customHeight="1" x14ac:dyDescent="0.3">
      <c r="P1838" s="7">
        <v>1994</v>
      </c>
      <c r="Q1838" s="7" t="s">
        <v>195</v>
      </c>
      <c r="R1838" t="str">
        <f>IF('Hospitalisation Details'!I1838="?","Unknown",'Hospitalisation Details'!I1838)</f>
        <v>R1012</v>
      </c>
    </row>
    <row r="1839" spans="16:18" ht="14.25" customHeight="1" x14ac:dyDescent="0.3">
      <c r="P1839" s="7">
        <v>1990</v>
      </c>
      <c r="Q1839" s="7" t="s">
        <v>195</v>
      </c>
      <c r="R1839" t="str">
        <f>IF('Hospitalisation Details'!I1839="?","Unknown",'Hospitalisation Details'!I1839)</f>
        <v>R1013</v>
      </c>
    </row>
    <row r="1840" spans="16:18" ht="14.25" customHeight="1" x14ac:dyDescent="0.3">
      <c r="P1840" s="7">
        <v>1972</v>
      </c>
      <c r="Q1840" s="7" t="s">
        <v>83</v>
      </c>
      <c r="R1840" t="str">
        <f>IF('Hospitalisation Details'!I1840="?","Unknown",'Hospitalisation Details'!I1840)</f>
        <v>R1013</v>
      </c>
    </row>
    <row r="1841" spans="16:18" ht="14.25" customHeight="1" x14ac:dyDescent="0.3">
      <c r="P1841" s="7">
        <v>1979</v>
      </c>
      <c r="Q1841" s="7" t="s">
        <v>203</v>
      </c>
      <c r="R1841" t="str">
        <f>IF('Hospitalisation Details'!I1841="?","Unknown",'Hospitalisation Details'!I1841)</f>
        <v>R1024</v>
      </c>
    </row>
    <row r="1842" spans="16:18" ht="14.25" customHeight="1" x14ac:dyDescent="0.3">
      <c r="P1842" s="7">
        <v>1997</v>
      </c>
      <c r="Q1842" s="7" t="s">
        <v>203</v>
      </c>
      <c r="R1842" t="str">
        <f>IF('Hospitalisation Details'!I1842="?","Unknown",'Hospitalisation Details'!I1842)</f>
        <v>R1011</v>
      </c>
    </row>
    <row r="1843" spans="16:18" ht="14.25" customHeight="1" x14ac:dyDescent="0.3">
      <c r="P1843" s="7">
        <v>1980</v>
      </c>
      <c r="Q1843" s="7" t="s">
        <v>203</v>
      </c>
      <c r="R1843" t="str">
        <f>IF('Hospitalisation Details'!I1843="?","Unknown",'Hospitalisation Details'!I1843)</f>
        <v>R1024</v>
      </c>
    </row>
    <row r="1844" spans="16:18" ht="14.25" customHeight="1" x14ac:dyDescent="0.3">
      <c r="P1844" s="7">
        <v>1966</v>
      </c>
      <c r="Q1844" s="7" t="s">
        <v>195</v>
      </c>
      <c r="R1844" t="str">
        <f>IF('Hospitalisation Details'!I1844="?","Unknown",'Hospitalisation Details'!I1844)</f>
        <v>R1026</v>
      </c>
    </row>
    <row r="1845" spans="16:18" ht="14.25" customHeight="1" x14ac:dyDescent="0.3">
      <c r="P1845" s="7">
        <v>1988</v>
      </c>
      <c r="Q1845" s="7" t="s">
        <v>59</v>
      </c>
      <c r="R1845" t="str">
        <f>IF('Hospitalisation Details'!I1845="?","Unknown",'Hospitalisation Details'!I1845)</f>
        <v>R1012</v>
      </c>
    </row>
    <row r="1846" spans="16:18" ht="14.25" customHeight="1" x14ac:dyDescent="0.3">
      <c r="P1846" s="7">
        <v>1983</v>
      </c>
      <c r="Q1846" s="7" t="s">
        <v>203</v>
      </c>
      <c r="R1846" t="str">
        <f>IF('Hospitalisation Details'!I1846="?","Unknown",'Hospitalisation Details'!I1846)</f>
        <v>R1016</v>
      </c>
    </row>
    <row r="1847" spans="16:18" ht="14.25" customHeight="1" x14ac:dyDescent="0.3">
      <c r="P1847" s="7">
        <v>2002</v>
      </c>
      <c r="Q1847" s="7" t="s">
        <v>59</v>
      </c>
      <c r="R1847" t="str">
        <f>IF('Hospitalisation Details'!I1847="?","Unknown",'Hospitalisation Details'!I1847)</f>
        <v>R1011</v>
      </c>
    </row>
    <row r="1848" spans="16:18" ht="14.25" customHeight="1" x14ac:dyDescent="0.3">
      <c r="P1848" s="7">
        <v>1994</v>
      </c>
      <c r="Q1848" s="7" t="s">
        <v>83</v>
      </c>
      <c r="R1848" t="str">
        <f>IF('Hospitalisation Details'!I1848="?","Unknown",'Hospitalisation Details'!I1848)</f>
        <v>R1011</v>
      </c>
    </row>
    <row r="1849" spans="16:18" ht="14.25" customHeight="1" x14ac:dyDescent="0.3">
      <c r="P1849" s="7">
        <v>1987</v>
      </c>
      <c r="Q1849" s="7" t="s">
        <v>203</v>
      </c>
      <c r="R1849" t="str">
        <f>IF('Hospitalisation Details'!I1849="?","Unknown",'Hospitalisation Details'!I1849)</f>
        <v>R1012</v>
      </c>
    </row>
    <row r="1850" spans="16:18" ht="14.25" customHeight="1" x14ac:dyDescent="0.3">
      <c r="P1850" s="7">
        <v>1966</v>
      </c>
      <c r="Q1850" s="7" t="s">
        <v>195</v>
      </c>
      <c r="R1850" t="str">
        <f>IF('Hospitalisation Details'!I1850="?","Unknown",'Hospitalisation Details'!I1850)</f>
        <v>R1012</v>
      </c>
    </row>
    <row r="1851" spans="16:18" ht="14.25" customHeight="1" x14ac:dyDescent="0.3">
      <c r="P1851" s="7">
        <v>1993</v>
      </c>
      <c r="Q1851" s="7" t="s">
        <v>93</v>
      </c>
      <c r="R1851" t="str">
        <f>IF('Hospitalisation Details'!I1851="?","Unknown",'Hospitalisation Details'!I1851)</f>
        <v>R1016</v>
      </c>
    </row>
    <row r="1852" spans="16:18" ht="14.25" customHeight="1" x14ac:dyDescent="0.3">
      <c r="P1852" s="7">
        <v>1985</v>
      </c>
      <c r="Q1852" s="7" t="s">
        <v>93</v>
      </c>
      <c r="R1852" t="str">
        <f>IF('Hospitalisation Details'!I1852="?","Unknown",'Hospitalisation Details'!I1852)</f>
        <v>R1024</v>
      </c>
    </row>
    <row r="1853" spans="16:18" ht="14.25" customHeight="1" x14ac:dyDescent="0.3">
      <c r="P1853" s="7">
        <v>1962</v>
      </c>
      <c r="Q1853" s="7" t="s">
        <v>59</v>
      </c>
      <c r="R1853" t="str">
        <f>IF('Hospitalisation Details'!I1853="?","Unknown",'Hospitalisation Details'!I1853)</f>
        <v>R1026</v>
      </c>
    </row>
    <row r="1854" spans="16:18" ht="14.25" customHeight="1" x14ac:dyDescent="0.3">
      <c r="P1854" s="7">
        <v>1985</v>
      </c>
      <c r="Q1854" s="7" t="s">
        <v>59</v>
      </c>
      <c r="R1854" t="str">
        <f>IF('Hospitalisation Details'!I1854="?","Unknown",'Hospitalisation Details'!I1854)</f>
        <v>R1011</v>
      </c>
    </row>
    <row r="1855" spans="16:18" ht="14.25" customHeight="1" x14ac:dyDescent="0.3">
      <c r="P1855" s="7">
        <v>1962</v>
      </c>
      <c r="Q1855" s="7" t="s">
        <v>203</v>
      </c>
      <c r="R1855" t="str">
        <f>IF('Hospitalisation Details'!I1855="?","Unknown",'Hospitalisation Details'!I1855)</f>
        <v>R1012</v>
      </c>
    </row>
    <row r="1856" spans="16:18" ht="14.25" customHeight="1" x14ac:dyDescent="0.3">
      <c r="P1856" s="7">
        <v>1969</v>
      </c>
      <c r="Q1856" s="7" t="s">
        <v>203</v>
      </c>
      <c r="R1856" t="str">
        <f>IF('Hospitalisation Details'!I1856="?","Unknown",'Hospitalisation Details'!I1856)</f>
        <v>R1013</v>
      </c>
    </row>
    <row r="1857" spans="16:18" ht="14.25" customHeight="1" x14ac:dyDescent="0.3">
      <c r="P1857" s="7">
        <v>1966</v>
      </c>
      <c r="Q1857" s="7" t="s">
        <v>59</v>
      </c>
      <c r="R1857" t="str">
        <f>IF('Hospitalisation Details'!I1857="?","Unknown",'Hospitalisation Details'!I1857)</f>
        <v>R1012</v>
      </c>
    </row>
    <row r="1858" spans="16:18" ht="14.25" customHeight="1" x14ac:dyDescent="0.3">
      <c r="P1858" s="7">
        <v>1967</v>
      </c>
      <c r="Q1858" s="7" t="s">
        <v>168</v>
      </c>
      <c r="R1858" t="str">
        <f>IF('Hospitalisation Details'!I1858="?","Unknown",'Hospitalisation Details'!I1858)</f>
        <v>R1011</v>
      </c>
    </row>
    <row r="1859" spans="16:18" ht="14.25" customHeight="1" x14ac:dyDescent="0.3">
      <c r="P1859" s="7">
        <v>1965</v>
      </c>
      <c r="Q1859" s="7" t="s">
        <v>195</v>
      </c>
      <c r="R1859" t="str">
        <f>IF('Hospitalisation Details'!I1859="?","Unknown",'Hospitalisation Details'!I1859)</f>
        <v>R1019</v>
      </c>
    </row>
    <row r="1860" spans="16:18" ht="14.25" customHeight="1" x14ac:dyDescent="0.3">
      <c r="P1860" s="7">
        <v>1992</v>
      </c>
      <c r="Q1860" s="7" t="s">
        <v>93</v>
      </c>
      <c r="R1860" t="str">
        <f>IF('Hospitalisation Details'!I1860="?","Unknown",'Hospitalisation Details'!I1860)</f>
        <v>R1012</v>
      </c>
    </row>
    <row r="1861" spans="16:18" ht="14.25" customHeight="1" x14ac:dyDescent="0.3">
      <c r="P1861" s="7">
        <v>1986</v>
      </c>
      <c r="Q1861" s="7" t="s">
        <v>195</v>
      </c>
      <c r="R1861" t="str">
        <f>IF('Hospitalisation Details'!I1861="?","Unknown",'Hospitalisation Details'!I1861)</f>
        <v>R1017</v>
      </c>
    </row>
    <row r="1862" spans="16:18" ht="14.25" customHeight="1" x14ac:dyDescent="0.3">
      <c r="P1862" s="7">
        <v>1967</v>
      </c>
      <c r="Q1862" s="7" t="s">
        <v>93</v>
      </c>
      <c r="R1862" t="str">
        <f>IF('Hospitalisation Details'!I1862="?","Unknown",'Hospitalisation Details'!I1862)</f>
        <v>R1013</v>
      </c>
    </row>
    <row r="1863" spans="16:18" ht="14.25" customHeight="1" x14ac:dyDescent="0.3">
      <c r="P1863" s="7">
        <v>1975</v>
      </c>
      <c r="Q1863" s="7" t="s">
        <v>168</v>
      </c>
      <c r="R1863" t="str">
        <f>IF('Hospitalisation Details'!I1863="?","Unknown",'Hospitalisation Details'!I1863)</f>
        <v>R1024</v>
      </c>
    </row>
    <row r="1864" spans="16:18" ht="14.25" customHeight="1" x14ac:dyDescent="0.3">
      <c r="P1864" s="7">
        <v>1964</v>
      </c>
      <c r="Q1864" s="7" t="s">
        <v>72</v>
      </c>
      <c r="R1864" t="str">
        <f>IF('Hospitalisation Details'!I1864="?","Unknown",'Hospitalisation Details'!I1864)</f>
        <v>R1012</v>
      </c>
    </row>
    <row r="1865" spans="16:18" ht="14.25" customHeight="1" x14ac:dyDescent="0.3">
      <c r="P1865" s="7">
        <v>1987</v>
      </c>
      <c r="Q1865" s="7" t="s">
        <v>72</v>
      </c>
      <c r="R1865" t="str">
        <f>IF('Hospitalisation Details'!I1865="?","Unknown",'Hospitalisation Details'!I1865)</f>
        <v>R1015</v>
      </c>
    </row>
    <row r="1866" spans="16:18" ht="14.25" customHeight="1" x14ac:dyDescent="0.3">
      <c r="P1866" s="7">
        <v>1983</v>
      </c>
      <c r="Q1866" s="7" t="s">
        <v>59</v>
      </c>
      <c r="R1866" t="str">
        <f>IF('Hospitalisation Details'!I1866="?","Unknown",'Hospitalisation Details'!I1866)</f>
        <v>R1011</v>
      </c>
    </row>
    <row r="1867" spans="16:18" ht="14.25" customHeight="1" x14ac:dyDescent="0.3">
      <c r="P1867" s="7">
        <v>1977</v>
      </c>
      <c r="Q1867" s="7" t="s">
        <v>72</v>
      </c>
      <c r="R1867" t="str">
        <f>IF('Hospitalisation Details'!I1867="?","Unknown",'Hospitalisation Details'!I1867)</f>
        <v>R1012</v>
      </c>
    </row>
    <row r="1868" spans="16:18" ht="14.25" customHeight="1" x14ac:dyDescent="0.3">
      <c r="P1868" s="7">
        <v>1969</v>
      </c>
      <c r="Q1868" s="7" t="s">
        <v>195</v>
      </c>
      <c r="R1868" t="str">
        <f>IF('Hospitalisation Details'!I1868="?","Unknown",'Hospitalisation Details'!I1868)</f>
        <v>R1013</v>
      </c>
    </row>
    <row r="1869" spans="16:18" ht="14.25" customHeight="1" x14ac:dyDescent="0.3">
      <c r="P1869" s="7">
        <v>1974</v>
      </c>
      <c r="Q1869" s="7" t="s">
        <v>203</v>
      </c>
      <c r="R1869" t="str">
        <f>IF('Hospitalisation Details'!I1869="?","Unknown",'Hospitalisation Details'!I1869)</f>
        <v>R1013</v>
      </c>
    </row>
    <row r="1870" spans="16:18" ht="14.25" customHeight="1" x14ac:dyDescent="0.3">
      <c r="P1870" s="7">
        <v>1974</v>
      </c>
      <c r="Q1870" s="7" t="s">
        <v>93</v>
      </c>
      <c r="R1870" t="str">
        <f>IF('Hospitalisation Details'!I1870="?","Unknown",'Hospitalisation Details'!I1870)</f>
        <v>R1011</v>
      </c>
    </row>
    <row r="1871" spans="16:18" ht="14.25" customHeight="1" x14ac:dyDescent="0.3">
      <c r="P1871" s="7">
        <v>1980</v>
      </c>
      <c r="Q1871" s="7" t="s">
        <v>168</v>
      </c>
      <c r="R1871" t="str">
        <f>IF('Hospitalisation Details'!I1871="?","Unknown",'Hospitalisation Details'!I1871)</f>
        <v>R1019</v>
      </c>
    </row>
    <row r="1872" spans="16:18" ht="14.25" customHeight="1" x14ac:dyDescent="0.3">
      <c r="P1872" s="7">
        <v>2004</v>
      </c>
      <c r="Q1872" s="7" t="s">
        <v>195</v>
      </c>
      <c r="R1872" t="str">
        <f>IF('Hospitalisation Details'!I1872="?","Unknown",'Hospitalisation Details'!I1872)</f>
        <v>R1024</v>
      </c>
    </row>
    <row r="1873" spans="16:18" ht="14.25" customHeight="1" x14ac:dyDescent="0.3">
      <c r="P1873" s="7">
        <v>1980</v>
      </c>
      <c r="Q1873" s="7" t="s">
        <v>93</v>
      </c>
      <c r="R1873" t="str">
        <f>IF('Hospitalisation Details'!I1873="?","Unknown",'Hospitalisation Details'!I1873)</f>
        <v>R1012</v>
      </c>
    </row>
    <row r="1874" spans="16:18" ht="14.25" customHeight="1" x14ac:dyDescent="0.3">
      <c r="P1874" s="7">
        <v>1990</v>
      </c>
      <c r="Q1874" s="7" t="s">
        <v>72</v>
      </c>
      <c r="R1874" t="str">
        <f>IF('Hospitalisation Details'!I1874="?","Unknown",'Hospitalisation Details'!I1874)</f>
        <v>R1012</v>
      </c>
    </row>
    <row r="1875" spans="16:18" ht="14.25" customHeight="1" x14ac:dyDescent="0.3">
      <c r="P1875" s="7">
        <v>1999</v>
      </c>
      <c r="Q1875" s="7" t="s">
        <v>83</v>
      </c>
      <c r="R1875" t="str">
        <f>IF('Hospitalisation Details'!I1875="?","Unknown",'Hospitalisation Details'!I1875)</f>
        <v>R1012</v>
      </c>
    </row>
    <row r="1876" spans="16:18" ht="14.25" customHeight="1" x14ac:dyDescent="0.3">
      <c r="P1876" s="7">
        <v>1983</v>
      </c>
      <c r="Q1876" s="7" t="s">
        <v>168</v>
      </c>
      <c r="R1876" t="str">
        <f>IF('Hospitalisation Details'!I1876="?","Unknown",'Hospitalisation Details'!I1876)</f>
        <v>R1024</v>
      </c>
    </row>
    <row r="1877" spans="16:18" ht="14.25" customHeight="1" x14ac:dyDescent="0.3">
      <c r="P1877" s="7">
        <v>1962</v>
      </c>
      <c r="Q1877" s="7" t="s">
        <v>72</v>
      </c>
      <c r="R1877" t="str">
        <f>IF('Hospitalisation Details'!I1877="?","Unknown",'Hospitalisation Details'!I1877)</f>
        <v>R1012</v>
      </c>
    </row>
    <row r="1878" spans="16:18" ht="14.25" customHeight="1" x14ac:dyDescent="0.3">
      <c r="P1878" s="7">
        <v>1976</v>
      </c>
      <c r="Q1878" s="7" t="s">
        <v>59</v>
      </c>
      <c r="R1878" t="str">
        <f>IF('Hospitalisation Details'!I1878="?","Unknown",'Hospitalisation Details'!I1878)</f>
        <v>R1012</v>
      </c>
    </row>
    <row r="1879" spans="16:18" ht="14.25" customHeight="1" x14ac:dyDescent="0.3">
      <c r="P1879" s="7">
        <v>1979</v>
      </c>
      <c r="Q1879" s="7" t="s">
        <v>93</v>
      </c>
      <c r="R1879" t="str">
        <f>IF('Hospitalisation Details'!I1879="?","Unknown",'Hospitalisation Details'!I1879)</f>
        <v>R1024</v>
      </c>
    </row>
    <row r="1880" spans="16:18" ht="14.25" customHeight="1" x14ac:dyDescent="0.3">
      <c r="P1880" s="7">
        <v>1979</v>
      </c>
      <c r="Q1880" s="7" t="s">
        <v>93</v>
      </c>
      <c r="R1880" t="str">
        <f>IF('Hospitalisation Details'!I1880="?","Unknown",'Hospitalisation Details'!I1880)</f>
        <v>R1012</v>
      </c>
    </row>
    <row r="1881" spans="16:18" ht="14.25" customHeight="1" x14ac:dyDescent="0.3">
      <c r="P1881" s="7">
        <v>1963</v>
      </c>
      <c r="Q1881" s="7" t="s">
        <v>195</v>
      </c>
      <c r="R1881" t="str">
        <f>IF('Hospitalisation Details'!I1881="?","Unknown",'Hospitalisation Details'!I1881)</f>
        <v>R1011</v>
      </c>
    </row>
    <row r="1882" spans="16:18" ht="14.25" customHeight="1" x14ac:dyDescent="0.3">
      <c r="P1882" s="7">
        <v>1979</v>
      </c>
      <c r="Q1882" s="7" t="s">
        <v>195</v>
      </c>
      <c r="R1882" t="str">
        <f>IF('Hospitalisation Details'!I1882="?","Unknown",'Hospitalisation Details'!I1882)</f>
        <v>R1012</v>
      </c>
    </row>
    <row r="1883" spans="16:18" ht="14.25" customHeight="1" x14ac:dyDescent="0.3">
      <c r="P1883" s="7">
        <v>2003</v>
      </c>
      <c r="Q1883" s="7" t="s">
        <v>93</v>
      </c>
      <c r="R1883" t="str">
        <f>IF('Hospitalisation Details'!I1883="?","Unknown",'Hospitalisation Details'!I1883)</f>
        <v>R1011</v>
      </c>
    </row>
    <row r="1884" spans="16:18" ht="14.25" customHeight="1" x14ac:dyDescent="0.3">
      <c r="P1884" s="7">
        <v>1975</v>
      </c>
      <c r="Q1884" s="7" t="s">
        <v>168</v>
      </c>
      <c r="R1884" t="str">
        <f>IF('Hospitalisation Details'!I1884="?","Unknown",'Hospitalisation Details'!I1884)</f>
        <v>R1013</v>
      </c>
    </row>
    <row r="1885" spans="16:18" ht="14.25" customHeight="1" x14ac:dyDescent="0.3">
      <c r="P1885" s="7">
        <v>1989</v>
      </c>
      <c r="Q1885" s="7" t="s">
        <v>203</v>
      </c>
      <c r="R1885" t="str">
        <f>IF('Hospitalisation Details'!I1885="?","Unknown",'Hospitalisation Details'!I1885)</f>
        <v>R1012</v>
      </c>
    </row>
    <row r="1886" spans="16:18" ht="14.25" customHeight="1" x14ac:dyDescent="0.3">
      <c r="P1886" s="7">
        <v>2001</v>
      </c>
      <c r="Q1886" s="7" t="s">
        <v>195</v>
      </c>
      <c r="R1886" t="str">
        <f>IF('Hospitalisation Details'!I1886="?","Unknown",'Hospitalisation Details'!I1886)</f>
        <v>R1011</v>
      </c>
    </row>
    <row r="1887" spans="16:18" ht="14.25" customHeight="1" x14ac:dyDescent="0.3">
      <c r="P1887" s="7">
        <v>1980</v>
      </c>
      <c r="Q1887" s="7" t="s">
        <v>93</v>
      </c>
      <c r="R1887" t="str">
        <f>IF('Hospitalisation Details'!I1887="?","Unknown",'Hospitalisation Details'!I1887)</f>
        <v>R1011</v>
      </c>
    </row>
    <row r="1888" spans="16:18" ht="14.25" customHeight="1" x14ac:dyDescent="0.3">
      <c r="P1888" s="7">
        <v>1965</v>
      </c>
      <c r="Q1888" s="7" t="s">
        <v>195</v>
      </c>
      <c r="R1888" t="str">
        <f>IF('Hospitalisation Details'!I1888="?","Unknown",'Hospitalisation Details'!I1888)</f>
        <v>R1013</v>
      </c>
    </row>
    <row r="1889" spans="16:18" ht="14.25" customHeight="1" x14ac:dyDescent="0.3">
      <c r="P1889" s="7">
        <v>1971</v>
      </c>
      <c r="Q1889" s="7" t="s">
        <v>83</v>
      </c>
      <c r="R1889" t="str">
        <f>IF('Hospitalisation Details'!I1889="?","Unknown",'Hospitalisation Details'!I1889)</f>
        <v>R1013</v>
      </c>
    </row>
    <row r="1890" spans="16:18" ht="14.25" customHeight="1" x14ac:dyDescent="0.3">
      <c r="P1890" s="7">
        <v>1982</v>
      </c>
      <c r="Q1890" s="7" t="s">
        <v>168</v>
      </c>
      <c r="R1890" t="str">
        <f>IF('Hospitalisation Details'!I1890="?","Unknown",'Hospitalisation Details'!I1890)</f>
        <v>R1024</v>
      </c>
    </row>
    <row r="1891" spans="16:18" ht="14.25" customHeight="1" x14ac:dyDescent="0.3">
      <c r="P1891" s="7">
        <v>1999</v>
      </c>
      <c r="Q1891" s="7" t="s">
        <v>195</v>
      </c>
      <c r="R1891" t="str">
        <f>IF('Hospitalisation Details'!I1891="?","Unknown",'Hospitalisation Details'!I1891)</f>
        <v>R1024</v>
      </c>
    </row>
    <row r="1892" spans="16:18" ht="14.25" customHeight="1" x14ac:dyDescent="0.3">
      <c r="P1892" s="7">
        <v>1966</v>
      </c>
      <c r="Q1892" s="7" t="s">
        <v>195</v>
      </c>
      <c r="R1892" t="str">
        <f>IF('Hospitalisation Details'!I1892="?","Unknown",'Hospitalisation Details'!I1892)</f>
        <v>R1014</v>
      </c>
    </row>
    <row r="1893" spans="16:18" ht="14.25" customHeight="1" x14ac:dyDescent="0.3">
      <c r="P1893" s="7">
        <v>1983</v>
      </c>
      <c r="Q1893" s="7" t="s">
        <v>168</v>
      </c>
      <c r="R1893" t="str">
        <f>IF('Hospitalisation Details'!I1893="?","Unknown",'Hospitalisation Details'!I1893)</f>
        <v>R1019</v>
      </c>
    </row>
    <row r="1894" spans="16:18" ht="14.25" customHeight="1" x14ac:dyDescent="0.3">
      <c r="P1894" s="7">
        <v>1979</v>
      </c>
      <c r="Q1894" s="7" t="s">
        <v>72</v>
      </c>
      <c r="R1894" t="str">
        <f>IF('Hospitalisation Details'!I1894="?","Unknown",'Hospitalisation Details'!I1894)</f>
        <v>R1011</v>
      </c>
    </row>
    <row r="1895" spans="16:18" ht="14.25" customHeight="1" x14ac:dyDescent="0.3">
      <c r="P1895" s="7">
        <v>2003</v>
      </c>
      <c r="Q1895" s="7" t="s">
        <v>59</v>
      </c>
      <c r="R1895" t="str">
        <f>IF('Hospitalisation Details'!I1895="?","Unknown",'Hospitalisation Details'!I1895)</f>
        <v>R1012</v>
      </c>
    </row>
    <row r="1896" spans="16:18" ht="14.25" customHeight="1" x14ac:dyDescent="0.3">
      <c r="P1896" s="7">
        <v>1970</v>
      </c>
      <c r="Q1896" s="7" t="s">
        <v>72</v>
      </c>
      <c r="R1896" t="str">
        <f>IF('Hospitalisation Details'!I1896="?","Unknown",'Hospitalisation Details'!I1896)</f>
        <v>R1024</v>
      </c>
    </row>
    <row r="1897" spans="16:18" ht="14.25" customHeight="1" x14ac:dyDescent="0.3">
      <c r="P1897" s="7">
        <v>1975</v>
      </c>
      <c r="Q1897" s="7" t="s">
        <v>93</v>
      </c>
      <c r="R1897" t="str">
        <f>IF('Hospitalisation Details'!I1897="?","Unknown",'Hospitalisation Details'!I1897)</f>
        <v>R1013</v>
      </c>
    </row>
    <row r="1898" spans="16:18" ht="14.25" customHeight="1" x14ac:dyDescent="0.3">
      <c r="P1898" s="7">
        <v>2003</v>
      </c>
      <c r="Q1898" s="7" t="s">
        <v>168</v>
      </c>
      <c r="R1898" t="str">
        <f>IF('Hospitalisation Details'!I1898="?","Unknown",'Hospitalisation Details'!I1898)</f>
        <v>R1011</v>
      </c>
    </row>
    <row r="1899" spans="16:18" ht="14.25" customHeight="1" x14ac:dyDescent="0.3">
      <c r="P1899" s="7">
        <v>1997</v>
      </c>
      <c r="Q1899" s="7" t="s">
        <v>195</v>
      </c>
      <c r="R1899" t="str">
        <f>IF('Hospitalisation Details'!I1899="?","Unknown",'Hospitalisation Details'!I1899)</f>
        <v>R1018</v>
      </c>
    </row>
    <row r="1900" spans="16:18" ht="14.25" customHeight="1" x14ac:dyDescent="0.3">
      <c r="P1900" s="7">
        <v>1969</v>
      </c>
      <c r="Q1900" s="7" t="s">
        <v>72</v>
      </c>
      <c r="R1900" t="str">
        <f>IF('Hospitalisation Details'!I1900="?","Unknown",'Hospitalisation Details'!I1900)</f>
        <v>R1013</v>
      </c>
    </row>
    <row r="1901" spans="16:18" ht="14.25" customHeight="1" x14ac:dyDescent="0.3">
      <c r="P1901" s="7">
        <v>1994</v>
      </c>
      <c r="Q1901" s="7" t="s">
        <v>203</v>
      </c>
      <c r="R1901" t="str">
        <f>IF('Hospitalisation Details'!I1901="?","Unknown",'Hospitalisation Details'!I1901)</f>
        <v>R1024</v>
      </c>
    </row>
    <row r="1902" spans="16:18" ht="14.25" customHeight="1" x14ac:dyDescent="0.3">
      <c r="P1902" s="7">
        <v>1973</v>
      </c>
      <c r="Q1902" s="7" t="s">
        <v>203</v>
      </c>
      <c r="R1902" t="str">
        <f>IF('Hospitalisation Details'!I1902="?","Unknown",'Hospitalisation Details'!I1902)</f>
        <v>R1011</v>
      </c>
    </row>
    <row r="1903" spans="16:18" ht="14.25" customHeight="1" x14ac:dyDescent="0.3">
      <c r="P1903" s="7">
        <v>1975</v>
      </c>
      <c r="Q1903" s="7" t="s">
        <v>72</v>
      </c>
      <c r="R1903" t="str">
        <f>IF('Hospitalisation Details'!I1903="?","Unknown",'Hospitalisation Details'!I1903)</f>
        <v>R1024</v>
      </c>
    </row>
    <row r="1904" spans="16:18" ht="14.25" customHeight="1" x14ac:dyDescent="0.3">
      <c r="P1904" s="7">
        <v>1983</v>
      </c>
      <c r="Q1904" s="7" t="s">
        <v>195</v>
      </c>
      <c r="R1904" t="str">
        <f>IF('Hospitalisation Details'!I1904="?","Unknown",'Hospitalisation Details'!I1904)</f>
        <v>R1013</v>
      </c>
    </row>
    <row r="1905" spans="16:18" ht="14.25" customHeight="1" x14ac:dyDescent="0.3">
      <c r="P1905" s="7">
        <v>1974</v>
      </c>
      <c r="Q1905" s="7" t="s">
        <v>83</v>
      </c>
      <c r="R1905" t="str">
        <f>IF('Hospitalisation Details'!I1905="?","Unknown",'Hospitalisation Details'!I1905)</f>
        <v>R1011</v>
      </c>
    </row>
    <row r="1906" spans="16:18" ht="14.25" customHeight="1" x14ac:dyDescent="0.3">
      <c r="P1906" s="7">
        <v>1973</v>
      </c>
      <c r="Q1906" s="7" t="s">
        <v>83</v>
      </c>
      <c r="R1906" t="str">
        <f>IF('Hospitalisation Details'!I1906="?","Unknown",'Hospitalisation Details'!I1906)</f>
        <v>R1012</v>
      </c>
    </row>
    <row r="1907" spans="16:18" ht="14.25" customHeight="1" x14ac:dyDescent="0.3">
      <c r="P1907" s="7">
        <v>1970</v>
      </c>
      <c r="Q1907" s="7" t="s">
        <v>195</v>
      </c>
      <c r="R1907" t="str">
        <f>IF('Hospitalisation Details'!I1907="?","Unknown",'Hospitalisation Details'!I1907)</f>
        <v>R1012</v>
      </c>
    </row>
    <row r="1908" spans="16:18" ht="14.25" customHeight="1" x14ac:dyDescent="0.3">
      <c r="P1908" s="7">
        <v>1971</v>
      </c>
      <c r="Q1908" s="7" t="s">
        <v>59</v>
      </c>
      <c r="R1908" t="str">
        <f>IF('Hospitalisation Details'!I1908="?","Unknown",'Hospitalisation Details'!I1908)</f>
        <v>R1012</v>
      </c>
    </row>
    <row r="1909" spans="16:18" ht="14.25" customHeight="1" x14ac:dyDescent="0.3">
      <c r="P1909" s="7">
        <v>2003</v>
      </c>
      <c r="Q1909" s="7" t="s">
        <v>168</v>
      </c>
      <c r="R1909" t="str">
        <f>IF('Hospitalisation Details'!I1909="?","Unknown",'Hospitalisation Details'!I1909)</f>
        <v>R1012</v>
      </c>
    </row>
    <row r="1910" spans="16:18" ht="14.25" customHeight="1" x14ac:dyDescent="0.3">
      <c r="P1910" s="7">
        <v>1973</v>
      </c>
      <c r="Q1910" s="7" t="s">
        <v>83</v>
      </c>
      <c r="R1910" t="str">
        <f>IF('Hospitalisation Details'!I1910="?","Unknown",'Hospitalisation Details'!I1910)</f>
        <v>R1024</v>
      </c>
    </row>
    <row r="1911" spans="16:18" ht="14.25" customHeight="1" x14ac:dyDescent="0.3">
      <c r="P1911" s="7">
        <v>1974</v>
      </c>
      <c r="Q1911" s="7" t="s">
        <v>93</v>
      </c>
      <c r="R1911" t="str">
        <f>IF('Hospitalisation Details'!I1911="?","Unknown",'Hospitalisation Details'!I1911)</f>
        <v>R1013</v>
      </c>
    </row>
    <row r="1912" spans="16:18" ht="14.25" customHeight="1" x14ac:dyDescent="0.3">
      <c r="P1912" s="7">
        <v>1964</v>
      </c>
      <c r="Q1912" s="7" t="s">
        <v>168</v>
      </c>
      <c r="R1912" t="str">
        <f>IF('Hospitalisation Details'!I1912="?","Unknown",'Hospitalisation Details'!I1912)</f>
        <v>R1013</v>
      </c>
    </row>
    <row r="1913" spans="16:18" ht="14.25" customHeight="1" x14ac:dyDescent="0.3">
      <c r="P1913" s="7">
        <v>2004</v>
      </c>
      <c r="Q1913" s="7" t="s">
        <v>195</v>
      </c>
      <c r="R1913" t="str">
        <f>IF('Hospitalisation Details'!I1913="?","Unknown",'Hospitalisation Details'!I1913)</f>
        <v>R1011</v>
      </c>
    </row>
    <row r="1914" spans="16:18" ht="14.25" customHeight="1" x14ac:dyDescent="0.3">
      <c r="P1914" s="7">
        <v>1999</v>
      </c>
      <c r="Q1914" s="7" t="s">
        <v>203</v>
      </c>
      <c r="R1914" t="str">
        <f>IF('Hospitalisation Details'!I1914="?","Unknown",'Hospitalisation Details'!I1914)</f>
        <v>R1011</v>
      </c>
    </row>
    <row r="1915" spans="16:18" ht="14.25" customHeight="1" x14ac:dyDescent="0.3">
      <c r="P1915" s="7">
        <v>1970</v>
      </c>
      <c r="Q1915" s="7" t="s">
        <v>72</v>
      </c>
      <c r="R1915" t="str">
        <f>IF('Hospitalisation Details'!I1915="?","Unknown",'Hospitalisation Details'!I1915)</f>
        <v>R1012</v>
      </c>
    </row>
    <row r="1916" spans="16:18" ht="14.25" customHeight="1" x14ac:dyDescent="0.3">
      <c r="P1916" s="7">
        <v>1968</v>
      </c>
      <c r="Q1916" s="7" t="s">
        <v>59</v>
      </c>
      <c r="R1916" t="str">
        <f>IF('Hospitalisation Details'!I1916="?","Unknown",'Hospitalisation Details'!I1916)</f>
        <v>R1012</v>
      </c>
    </row>
    <row r="1917" spans="16:18" ht="14.25" customHeight="1" x14ac:dyDescent="0.3">
      <c r="P1917" s="7">
        <v>1961</v>
      </c>
      <c r="Q1917" s="7" t="s">
        <v>203</v>
      </c>
      <c r="R1917" t="str">
        <f>IF('Hospitalisation Details'!I1917="?","Unknown",'Hospitalisation Details'!I1917)</f>
        <v>R1013</v>
      </c>
    </row>
    <row r="1918" spans="16:18" ht="14.25" customHeight="1" x14ac:dyDescent="0.3">
      <c r="P1918" s="7">
        <v>1972</v>
      </c>
      <c r="Q1918" s="7" t="s">
        <v>93</v>
      </c>
      <c r="R1918" t="str">
        <f>IF('Hospitalisation Details'!I1918="?","Unknown",'Hospitalisation Details'!I1918)</f>
        <v>R1011</v>
      </c>
    </row>
    <row r="1919" spans="16:18" ht="14.25" customHeight="1" x14ac:dyDescent="0.3">
      <c r="P1919" s="7">
        <v>1975</v>
      </c>
      <c r="Q1919" s="7" t="s">
        <v>83</v>
      </c>
      <c r="R1919" t="str">
        <f>IF('Hospitalisation Details'!I1919="?","Unknown",'Hospitalisation Details'!I1919)</f>
        <v>R1012</v>
      </c>
    </row>
    <row r="1920" spans="16:18" ht="14.25" customHeight="1" x14ac:dyDescent="0.3">
      <c r="P1920" s="7">
        <v>1976</v>
      </c>
      <c r="Q1920" s="7" t="s">
        <v>203</v>
      </c>
      <c r="R1920" t="str">
        <f>IF('Hospitalisation Details'!I1920="?","Unknown",'Hospitalisation Details'!I1920)</f>
        <v>R1011</v>
      </c>
    </row>
    <row r="1921" spans="16:18" ht="14.25" customHeight="1" x14ac:dyDescent="0.3">
      <c r="P1921" s="7">
        <v>1970</v>
      </c>
      <c r="Q1921" s="7" t="s">
        <v>83</v>
      </c>
      <c r="R1921" t="str">
        <f>IF('Hospitalisation Details'!I1921="?","Unknown",'Hospitalisation Details'!I1921)</f>
        <v>R1013</v>
      </c>
    </row>
    <row r="1922" spans="16:18" ht="14.25" customHeight="1" x14ac:dyDescent="0.3">
      <c r="P1922" s="7">
        <v>1996</v>
      </c>
      <c r="Q1922" s="7" t="s">
        <v>195</v>
      </c>
      <c r="R1922" t="str">
        <f>IF('Hospitalisation Details'!I1922="?","Unknown",'Hospitalisation Details'!I1922)</f>
        <v>R1024</v>
      </c>
    </row>
    <row r="1923" spans="16:18" ht="14.25" customHeight="1" x14ac:dyDescent="0.3">
      <c r="P1923" s="7">
        <v>1992</v>
      </c>
      <c r="Q1923" s="7" t="s">
        <v>203</v>
      </c>
      <c r="R1923" t="str">
        <f>IF('Hospitalisation Details'!I1923="?","Unknown",'Hospitalisation Details'!I1923)</f>
        <v>R1011</v>
      </c>
    </row>
    <row r="1924" spans="16:18" ht="14.25" customHeight="1" x14ac:dyDescent="0.3">
      <c r="P1924" s="7">
        <v>1994</v>
      </c>
      <c r="Q1924" s="7" t="s">
        <v>93</v>
      </c>
      <c r="R1924" t="str">
        <f>IF('Hospitalisation Details'!I1924="?","Unknown",'Hospitalisation Details'!I1924)</f>
        <v>R1011</v>
      </c>
    </row>
    <row r="1925" spans="16:18" ht="14.25" customHeight="1" x14ac:dyDescent="0.3">
      <c r="P1925" s="7">
        <v>1995</v>
      </c>
      <c r="Q1925" s="7" t="s">
        <v>83</v>
      </c>
      <c r="R1925" t="str">
        <f>IF('Hospitalisation Details'!I1925="?","Unknown",'Hospitalisation Details'!I1925)</f>
        <v>R1011</v>
      </c>
    </row>
    <row r="1926" spans="16:18" ht="14.25" customHeight="1" x14ac:dyDescent="0.3">
      <c r="P1926" s="7">
        <v>1970</v>
      </c>
      <c r="Q1926" s="7" t="s">
        <v>72</v>
      </c>
      <c r="R1926" t="str">
        <f>IF('Hospitalisation Details'!I1926="?","Unknown",'Hospitalisation Details'!I1926)</f>
        <v>R1016</v>
      </c>
    </row>
    <row r="1927" spans="16:18" ht="14.25" customHeight="1" x14ac:dyDescent="0.3">
      <c r="P1927" s="7">
        <v>1969</v>
      </c>
      <c r="Q1927" s="7" t="s">
        <v>59</v>
      </c>
      <c r="R1927" t="str">
        <f>IF('Hospitalisation Details'!I1927="?","Unknown",'Hospitalisation Details'!I1927)</f>
        <v>R1024</v>
      </c>
    </row>
    <row r="1928" spans="16:18" ht="14.25" customHeight="1" x14ac:dyDescent="0.3">
      <c r="P1928" s="7">
        <v>1987</v>
      </c>
      <c r="Q1928" s="7" t="s">
        <v>83</v>
      </c>
      <c r="R1928" t="str">
        <f>IF('Hospitalisation Details'!I1928="?","Unknown",'Hospitalisation Details'!I1928)</f>
        <v>R1024</v>
      </c>
    </row>
    <row r="1929" spans="16:18" ht="14.25" customHeight="1" x14ac:dyDescent="0.3">
      <c r="P1929" s="7">
        <v>1975</v>
      </c>
      <c r="Q1929" s="7" t="s">
        <v>72</v>
      </c>
      <c r="R1929" t="str">
        <f>IF('Hospitalisation Details'!I1929="?","Unknown",'Hospitalisation Details'!I1929)</f>
        <v>R1012</v>
      </c>
    </row>
    <row r="1930" spans="16:18" ht="14.25" customHeight="1" x14ac:dyDescent="0.3">
      <c r="P1930" s="7">
        <v>1995</v>
      </c>
      <c r="Q1930" s="7" t="s">
        <v>168</v>
      </c>
      <c r="R1930" t="str">
        <f>IF('Hospitalisation Details'!I1930="?","Unknown",'Hospitalisation Details'!I1930)</f>
        <v>R1011</v>
      </c>
    </row>
    <row r="1931" spans="16:18" ht="14.25" customHeight="1" x14ac:dyDescent="0.3">
      <c r="P1931" s="7">
        <v>1998</v>
      </c>
      <c r="Q1931" s="7" t="s">
        <v>83</v>
      </c>
      <c r="R1931" t="str">
        <f>IF('Hospitalisation Details'!I1931="?","Unknown",'Hospitalisation Details'!I1931)</f>
        <v>R1013</v>
      </c>
    </row>
    <row r="1932" spans="16:18" ht="14.25" customHeight="1" x14ac:dyDescent="0.3">
      <c r="P1932" s="7">
        <v>1998</v>
      </c>
      <c r="Q1932" s="7" t="s">
        <v>72</v>
      </c>
      <c r="R1932" t="str">
        <f>IF('Hospitalisation Details'!I1932="?","Unknown",'Hospitalisation Details'!I1932)</f>
        <v>R1011</v>
      </c>
    </row>
    <row r="1933" spans="16:18" ht="14.25" customHeight="1" x14ac:dyDescent="0.3">
      <c r="P1933" s="7">
        <v>1975</v>
      </c>
      <c r="Q1933" s="7" t="s">
        <v>168</v>
      </c>
      <c r="R1933" t="str">
        <f>IF('Hospitalisation Details'!I1933="?","Unknown",'Hospitalisation Details'!I1933)</f>
        <v>R1011</v>
      </c>
    </row>
    <row r="1934" spans="16:18" ht="14.25" customHeight="1" x14ac:dyDescent="0.3">
      <c r="P1934" s="7">
        <v>1972</v>
      </c>
      <c r="Q1934" s="7" t="s">
        <v>93</v>
      </c>
      <c r="R1934" t="str">
        <f>IF('Hospitalisation Details'!I1934="?","Unknown",'Hospitalisation Details'!I1934)</f>
        <v>R1017</v>
      </c>
    </row>
    <row r="1935" spans="16:18" ht="14.25" customHeight="1" x14ac:dyDescent="0.3">
      <c r="P1935" s="7">
        <v>1968</v>
      </c>
      <c r="Q1935" s="7" t="s">
        <v>195</v>
      </c>
      <c r="R1935" t="str">
        <f>IF('Hospitalisation Details'!I1935="?","Unknown",'Hospitalisation Details'!I1935)</f>
        <v>R1011</v>
      </c>
    </row>
    <row r="1936" spans="16:18" ht="14.25" customHeight="1" x14ac:dyDescent="0.3">
      <c r="P1936" s="7">
        <v>1968</v>
      </c>
      <c r="Q1936" s="7" t="s">
        <v>168</v>
      </c>
      <c r="R1936" t="str">
        <f>IF('Hospitalisation Details'!I1936="?","Unknown",'Hospitalisation Details'!I1936)</f>
        <v>R1017</v>
      </c>
    </row>
    <row r="1937" spans="16:18" ht="14.25" customHeight="1" x14ac:dyDescent="0.3">
      <c r="P1937" s="7">
        <v>2001</v>
      </c>
      <c r="Q1937" s="7" t="s">
        <v>195</v>
      </c>
      <c r="R1937" t="str">
        <f>IF('Hospitalisation Details'!I1937="?","Unknown",'Hospitalisation Details'!I1937)</f>
        <v>R1011</v>
      </c>
    </row>
    <row r="1938" spans="16:18" ht="14.25" customHeight="1" x14ac:dyDescent="0.3">
      <c r="P1938" s="7">
        <v>1972</v>
      </c>
      <c r="Q1938" s="7" t="s">
        <v>59</v>
      </c>
      <c r="R1938" t="str">
        <f>IF('Hospitalisation Details'!I1938="?","Unknown",'Hospitalisation Details'!I1938)</f>
        <v>R1024</v>
      </c>
    </row>
    <row r="1939" spans="16:18" ht="14.25" customHeight="1" x14ac:dyDescent="0.3">
      <c r="P1939" s="7">
        <v>1963</v>
      </c>
      <c r="Q1939" s="7" t="s">
        <v>195</v>
      </c>
      <c r="R1939" t="str">
        <f>IF('Hospitalisation Details'!I1939="?","Unknown",'Hospitalisation Details'!I1939)</f>
        <v>R1012</v>
      </c>
    </row>
    <row r="1940" spans="16:18" ht="14.25" customHeight="1" x14ac:dyDescent="0.3">
      <c r="P1940" s="7">
        <v>1970</v>
      </c>
      <c r="Q1940" s="7" t="s">
        <v>168</v>
      </c>
      <c r="R1940" t="str">
        <f>IF('Hospitalisation Details'!I1940="?","Unknown",'Hospitalisation Details'!I1940)</f>
        <v>R1013</v>
      </c>
    </row>
    <row r="1941" spans="16:18" ht="14.25" customHeight="1" x14ac:dyDescent="0.3">
      <c r="P1941" s="7">
        <v>2001</v>
      </c>
      <c r="Q1941" s="7" t="s">
        <v>83</v>
      </c>
      <c r="R1941" t="str">
        <f>IF('Hospitalisation Details'!I1941="?","Unknown",'Hospitalisation Details'!I1941)</f>
        <v>R1012</v>
      </c>
    </row>
    <row r="1942" spans="16:18" ht="14.25" customHeight="1" x14ac:dyDescent="0.3">
      <c r="P1942" s="7">
        <v>2000</v>
      </c>
      <c r="Q1942" s="7" t="s">
        <v>168</v>
      </c>
      <c r="R1942" t="str">
        <f>IF('Hospitalisation Details'!I1942="?","Unknown",'Hospitalisation Details'!I1942)</f>
        <v>R1011</v>
      </c>
    </row>
    <row r="1943" spans="16:18" ht="14.25" customHeight="1" x14ac:dyDescent="0.3">
      <c r="P1943" s="7">
        <v>1966</v>
      </c>
      <c r="Q1943" s="7" t="s">
        <v>59</v>
      </c>
      <c r="R1943" t="str">
        <f>IF('Hospitalisation Details'!I1943="?","Unknown",'Hospitalisation Details'!I1943)</f>
        <v>R1012</v>
      </c>
    </row>
    <row r="1944" spans="16:18" ht="14.25" customHeight="1" x14ac:dyDescent="0.3">
      <c r="P1944" s="7">
        <v>2002</v>
      </c>
      <c r="Q1944" s="7" t="s">
        <v>203</v>
      </c>
      <c r="R1944" t="str">
        <f>IF('Hospitalisation Details'!I1944="?","Unknown",'Hospitalisation Details'!I1944)</f>
        <v>R1013</v>
      </c>
    </row>
    <row r="1945" spans="16:18" ht="14.25" customHeight="1" x14ac:dyDescent="0.3">
      <c r="P1945" s="7">
        <v>1973</v>
      </c>
      <c r="Q1945" s="7" t="s">
        <v>59</v>
      </c>
      <c r="R1945" t="str">
        <f>IF('Hospitalisation Details'!I1945="?","Unknown",'Hospitalisation Details'!I1945)</f>
        <v>R1011</v>
      </c>
    </row>
    <row r="1946" spans="16:18" ht="14.25" customHeight="1" x14ac:dyDescent="0.3">
      <c r="P1946" s="7">
        <v>1975</v>
      </c>
      <c r="Q1946" s="7" t="s">
        <v>83</v>
      </c>
      <c r="R1946" t="str">
        <f>IF('Hospitalisation Details'!I1946="?","Unknown",'Hospitalisation Details'!I1946)</f>
        <v>R1011</v>
      </c>
    </row>
    <row r="1947" spans="16:18" ht="14.25" customHeight="1" x14ac:dyDescent="0.3">
      <c r="P1947" s="7">
        <v>2004</v>
      </c>
      <c r="Q1947" s="7" t="s">
        <v>168</v>
      </c>
      <c r="R1947" t="str">
        <f>IF('Hospitalisation Details'!I1947="?","Unknown",'Hospitalisation Details'!I1947)</f>
        <v>R1011</v>
      </c>
    </row>
    <row r="1948" spans="16:18" ht="14.25" customHeight="1" x14ac:dyDescent="0.3">
      <c r="P1948" s="7">
        <v>1974</v>
      </c>
      <c r="Q1948" s="7" t="s">
        <v>93</v>
      </c>
      <c r="R1948" t="str">
        <f>IF('Hospitalisation Details'!I1948="?","Unknown",'Hospitalisation Details'!I1948)</f>
        <v>R1024</v>
      </c>
    </row>
    <row r="1949" spans="16:18" ht="14.25" customHeight="1" x14ac:dyDescent="0.3">
      <c r="P1949" s="7">
        <v>1970</v>
      </c>
      <c r="Q1949" s="7" t="s">
        <v>195</v>
      </c>
      <c r="R1949" t="str">
        <f>IF('Hospitalisation Details'!I1949="?","Unknown",'Hospitalisation Details'!I1949)</f>
        <v>R1012</v>
      </c>
    </row>
    <row r="1950" spans="16:18" ht="14.25" customHeight="1" x14ac:dyDescent="0.3">
      <c r="P1950" s="7">
        <v>2004</v>
      </c>
      <c r="Q1950" s="7" t="s">
        <v>93</v>
      </c>
      <c r="R1950" t="str">
        <f>IF('Hospitalisation Details'!I1950="?","Unknown",'Hospitalisation Details'!I1950)</f>
        <v>R1011</v>
      </c>
    </row>
    <row r="1951" spans="16:18" ht="14.25" customHeight="1" x14ac:dyDescent="0.3">
      <c r="P1951" s="7">
        <v>1988</v>
      </c>
      <c r="Q1951" s="7" t="s">
        <v>59</v>
      </c>
      <c r="R1951" t="str">
        <f>IF('Hospitalisation Details'!I1951="?","Unknown",'Hospitalisation Details'!I1951)</f>
        <v>R1011</v>
      </c>
    </row>
    <row r="1952" spans="16:18" ht="14.25" customHeight="1" x14ac:dyDescent="0.3">
      <c r="P1952" s="7">
        <v>1991</v>
      </c>
      <c r="Q1952" s="7" t="s">
        <v>195</v>
      </c>
      <c r="R1952" t="str">
        <f>IF('Hospitalisation Details'!I1952="?","Unknown",'Hospitalisation Details'!I1952)</f>
        <v>R1011</v>
      </c>
    </row>
    <row r="1953" spans="16:18" ht="14.25" customHeight="1" x14ac:dyDescent="0.3">
      <c r="P1953" s="7">
        <v>1958</v>
      </c>
      <c r="Q1953" s="7" t="s">
        <v>168</v>
      </c>
      <c r="R1953" t="str">
        <f>IF('Hospitalisation Details'!I1953="?","Unknown",'Hospitalisation Details'!I1953)</f>
        <v>R1013</v>
      </c>
    </row>
    <row r="1954" spans="16:18" ht="14.25" customHeight="1" x14ac:dyDescent="0.3">
      <c r="P1954" s="7">
        <v>2002</v>
      </c>
      <c r="Q1954" s="7" t="s">
        <v>83</v>
      </c>
      <c r="R1954" t="str">
        <f>IF('Hospitalisation Details'!I1954="?","Unknown",'Hospitalisation Details'!I1954)</f>
        <v>R1011</v>
      </c>
    </row>
    <row r="1955" spans="16:18" ht="14.25" customHeight="1" x14ac:dyDescent="0.3">
      <c r="P1955" s="7">
        <v>2000</v>
      </c>
      <c r="Q1955" s="7" t="s">
        <v>72</v>
      </c>
      <c r="R1955" t="str">
        <f>IF('Hospitalisation Details'!I1955="?","Unknown",'Hospitalisation Details'!I1955)</f>
        <v>R1011</v>
      </c>
    </row>
    <row r="1956" spans="16:18" ht="14.25" customHeight="1" x14ac:dyDescent="0.3">
      <c r="P1956" s="7">
        <v>1960</v>
      </c>
      <c r="Q1956" s="7" t="s">
        <v>59</v>
      </c>
      <c r="R1956" t="str">
        <f>IF('Hospitalisation Details'!I1956="?","Unknown",'Hospitalisation Details'!I1956)</f>
        <v>R1013</v>
      </c>
    </row>
    <row r="1957" spans="16:18" ht="14.25" customHeight="1" x14ac:dyDescent="0.3">
      <c r="P1957" s="7">
        <v>1958</v>
      </c>
      <c r="Q1957" s="7" t="s">
        <v>83</v>
      </c>
      <c r="R1957" t="str">
        <f>IF('Hospitalisation Details'!I1957="?","Unknown",'Hospitalisation Details'!I1957)</f>
        <v>R1013</v>
      </c>
    </row>
    <row r="1958" spans="16:18" ht="14.25" customHeight="1" x14ac:dyDescent="0.3">
      <c r="P1958" s="7">
        <v>1994</v>
      </c>
      <c r="Q1958" s="7" t="s">
        <v>59</v>
      </c>
      <c r="R1958" t="str">
        <f>IF('Hospitalisation Details'!I1958="?","Unknown",'Hospitalisation Details'!I1958)</f>
        <v>R1011</v>
      </c>
    </row>
    <row r="1959" spans="16:18" ht="14.25" customHeight="1" x14ac:dyDescent="0.3">
      <c r="P1959" s="7">
        <v>1990</v>
      </c>
      <c r="Q1959" s="7" t="s">
        <v>168</v>
      </c>
      <c r="R1959" t="str">
        <f>IF('Hospitalisation Details'!I1959="?","Unknown",'Hospitalisation Details'!I1959)</f>
        <v>R1011</v>
      </c>
    </row>
    <row r="1960" spans="16:18" ht="14.25" customHeight="1" x14ac:dyDescent="0.3">
      <c r="P1960" s="7">
        <v>1970</v>
      </c>
      <c r="Q1960" s="7" t="s">
        <v>203</v>
      </c>
      <c r="R1960" t="str">
        <f>IF('Hospitalisation Details'!I1960="?","Unknown",'Hospitalisation Details'!I1960)</f>
        <v>R1013</v>
      </c>
    </row>
    <row r="1961" spans="16:18" ht="14.25" customHeight="1" x14ac:dyDescent="0.3">
      <c r="P1961" s="7">
        <v>1965</v>
      </c>
      <c r="Q1961" s="7" t="s">
        <v>168</v>
      </c>
      <c r="R1961" t="str">
        <f>IF('Hospitalisation Details'!I1961="?","Unknown",'Hospitalisation Details'!I1961)</f>
        <v>R1017</v>
      </c>
    </row>
    <row r="1962" spans="16:18" ht="14.25" customHeight="1" x14ac:dyDescent="0.3">
      <c r="P1962" s="7">
        <v>1999</v>
      </c>
      <c r="Q1962" s="7" t="s">
        <v>168</v>
      </c>
      <c r="R1962" t="str">
        <f>IF('Hospitalisation Details'!I1962="?","Unknown",'Hospitalisation Details'!I1962)</f>
        <v>R1011</v>
      </c>
    </row>
    <row r="1963" spans="16:18" ht="14.25" customHeight="1" x14ac:dyDescent="0.3">
      <c r="P1963" s="7">
        <v>1968</v>
      </c>
      <c r="Q1963" s="7" t="s">
        <v>83</v>
      </c>
      <c r="R1963" t="str">
        <f>IF('Hospitalisation Details'!I1963="?","Unknown",'Hospitalisation Details'!I1963)</f>
        <v>R1013</v>
      </c>
    </row>
    <row r="1964" spans="16:18" ht="14.25" customHeight="1" x14ac:dyDescent="0.3">
      <c r="P1964" s="7">
        <v>1969</v>
      </c>
      <c r="Q1964" s="7" t="s">
        <v>203</v>
      </c>
      <c r="R1964" t="str">
        <f>IF('Hospitalisation Details'!I1964="?","Unknown",'Hospitalisation Details'!I1964)</f>
        <v>R1013</v>
      </c>
    </row>
    <row r="1965" spans="16:18" ht="14.25" customHeight="1" x14ac:dyDescent="0.3">
      <c r="P1965" s="7">
        <v>1988</v>
      </c>
      <c r="Q1965" s="7" t="s">
        <v>93</v>
      </c>
      <c r="R1965" t="str">
        <f>IF('Hospitalisation Details'!I1965="?","Unknown",'Hospitalisation Details'!I1965)</f>
        <v>R1015</v>
      </c>
    </row>
    <row r="1966" spans="16:18" ht="14.25" customHeight="1" x14ac:dyDescent="0.3">
      <c r="P1966" s="7">
        <v>1985</v>
      </c>
      <c r="Q1966" s="7" t="s">
        <v>168</v>
      </c>
      <c r="R1966" t="str">
        <f>IF('Hospitalisation Details'!I1966="?","Unknown",'Hospitalisation Details'!I1966)</f>
        <v>R1011</v>
      </c>
    </row>
    <row r="1967" spans="16:18" ht="14.25" customHeight="1" x14ac:dyDescent="0.3">
      <c r="P1967" s="7">
        <v>1981</v>
      </c>
      <c r="Q1967" s="7" t="s">
        <v>203</v>
      </c>
      <c r="R1967" t="str">
        <f>IF('Hospitalisation Details'!I1967="?","Unknown",'Hospitalisation Details'!I1967)</f>
        <v>R1011</v>
      </c>
    </row>
    <row r="1968" spans="16:18" ht="14.25" customHeight="1" x14ac:dyDescent="0.3">
      <c r="P1968" s="7">
        <v>1965</v>
      </c>
      <c r="Q1968" s="7" t="s">
        <v>203</v>
      </c>
      <c r="R1968" t="str">
        <f>IF('Hospitalisation Details'!I1968="?","Unknown",'Hospitalisation Details'!I1968)</f>
        <v>R1013</v>
      </c>
    </row>
    <row r="1969" spans="16:18" ht="14.25" customHeight="1" x14ac:dyDescent="0.3">
      <c r="P1969" s="7">
        <v>1984</v>
      </c>
      <c r="Q1969" s="7" t="s">
        <v>59</v>
      </c>
      <c r="R1969" t="str">
        <f>IF('Hospitalisation Details'!I1969="?","Unknown",'Hospitalisation Details'!I1969)</f>
        <v>R1011</v>
      </c>
    </row>
    <row r="1970" spans="16:18" ht="14.25" customHeight="1" x14ac:dyDescent="0.3">
      <c r="P1970" s="7">
        <v>1985</v>
      </c>
      <c r="Q1970" s="7" t="s">
        <v>72</v>
      </c>
      <c r="R1970" t="str">
        <f>IF('Hospitalisation Details'!I1970="?","Unknown",'Hospitalisation Details'!I1970)</f>
        <v>R1011</v>
      </c>
    </row>
    <row r="1971" spans="16:18" ht="14.25" customHeight="1" x14ac:dyDescent="0.3">
      <c r="P1971" s="7">
        <v>1992</v>
      </c>
      <c r="Q1971" s="7" t="s">
        <v>83</v>
      </c>
      <c r="R1971" t="str">
        <f>IF('Hospitalisation Details'!I1971="?","Unknown",'Hospitalisation Details'!I1971)</f>
        <v>R1011</v>
      </c>
    </row>
    <row r="1972" spans="16:18" ht="14.25" customHeight="1" x14ac:dyDescent="0.3">
      <c r="P1972" s="7">
        <v>1997</v>
      </c>
      <c r="Q1972" s="7" t="s">
        <v>93</v>
      </c>
      <c r="R1972" t="str">
        <f>IF('Hospitalisation Details'!I1972="?","Unknown",'Hospitalisation Details'!I1972)</f>
        <v>R1011</v>
      </c>
    </row>
    <row r="1973" spans="16:18" ht="14.25" customHeight="1" x14ac:dyDescent="0.3">
      <c r="P1973" s="7">
        <v>1997</v>
      </c>
      <c r="Q1973" s="7" t="s">
        <v>203</v>
      </c>
      <c r="R1973" t="str">
        <f>IF('Hospitalisation Details'!I1973="?","Unknown",'Hospitalisation Details'!I1973)</f>
        <v>R1011</v>
      </c>
    </row>
    <row r="1974" spans="16:18" ht="14.25" customHeight="1" x14ac:dyDescent="0.3">
      <c r="P1974" s="7">
        <v>1992</v>
      </c>
      <c r="Q1974" s="7" t="s">
        <v>59</v>
      </c>
      <c r="R1974" t="str">
        <f>IF('Hospitalisation Details'!I1974="?","Unknown",'Hospitalisation Details'!I1974)</f>
        <v>R1011</v>
      </c>
    </row>
    <row r="1975" spans="16:18" ht="14.25" customHeight="1" x14ac:dyDescent="0.3">
      <c r="P1975" s="7">
        <v>2002</v>
      </c>
      <c r="Q1975" s="7" t="s">
        <v>168</v>
      </c>
      <c r="R1975" t="str">
        <f>IF('Hospitalisation Details'!I1975="?","Unknown",'Hospitalisation Details'!I1975)</f>
        <v>R1013</v>
      </c>
    </row>
    <row r="1976" spans="16:18" ht="14.25" customHeight="1" x14ac:dyDescent="0.3">
      <c r="P1976" s="7">
        <v>1960</v>
      </c>
      <c r="Q1976" s="7" t="s">
        <v>59</v>
      </c>
      <c r="R1976" t="str">
        <f>IF('Hospitalisation Details'!I1976="?","Unknown",'Hospitalisation Details'!I1976)</f>
        <v>R1013</v>
      </c>
    </row>
    <row r="1977" spans="16:18" ht="14.25" customHeight="1" x14ac:dyDescent="0.3">
      <c r="P1977" s="7">
        <v>1985</v>
      </c>
      <c r="Q1977" s="7" t="s">
        <v>168</v>
      </c>
      <c r="R1977" t="str">
        <f>IF('Hospitalisation Details'!I1977="?","Unknown",'Hospitalisation Details'!I1977)</f>
        <v>R1011</v>
      </c>
    </row>
    <row r="1978" spans="16:18" ht="14.25" customHeight="1" x14ac:dyDescent="0.3">
      <c r="P1978" s="7">
        <v>1989</v>
      </c>
      <c r="Q1978" s="7" t="s">
        <v>72</v>
      </c>
      <c r="R1978" t="str">
        <f>IF('Hospitalisation Details'!I1978="?","Unknown",'Hospitalisation Details'!I1978)</f>
        <v>R1011</v>
      </c>
    </row>
    <row r="1979" spans="16:18" ht="14.25" customHeight="1" x14ac:dyDescent="0.3">
      <c r="P1979" s="7">
        <v>1991</v>
      </c>
      <c r="Q1979" s="7" t="s">
        <v>83</v>
      </c>
      <c r="R1979" t="str">
        <f>IF('Hospitalisation Details'!I1979="?","Unknown",'Hospitalisation Details'!I1979)</f>
        <v>R1011</v>
      </c>
    </row>
    <row r="1980" spans="16:18" ht="14.25" customHeight="1" x14ac:dyDescent="0.3">
      <c r="P1980" s="7">
        <v>1961</v>
      </c>
      <c r="Q1980" s="7" t="s">
        <v>59</v>
      </c>
      <c r="R1980" t="str">
        <f>IF('Hospitalisation Details'!I1980="?","Unknown",'Hospitalisation Details'!I1980)</f>
        <v>R1011</v>
      </c>
    </row>
    <row r="1981" spans="16:18" ht="14.25" customHeight="1" x14ac:dyDescent="0.3">
      <c r="P1981" s="7">
        <v>1999</v>
      </c>
      <c r="Q1981" s="7" t="s">
        <v>168</v>
      </c>
      <c r="R1981" t="str">
        <f>IF('Hospitalisation Details'!I1981="?","Unknown",'Hospitalisation Details'!I1981)</f>
        <v>R1011</v>
      </c>
    </row>
    <row r="1982" spans="16:18" ht="14.25" customHeight="1" x14ac:dyDescent="0.3">
      <c r="P1982" s="7">
        <v>1985</v>
      </c>
      <c r="Q1982" s="7" t="s">
        <v>72</v>
      </c>
      <c r="R1982" t="str">
        <f>IF('Hospitalisation Details'!I1982="?","Unknown",'Hospitalisation Details'!I1982)</f>
        <v>R1011</v>
      </c>
    </row>
    <row r="1983" spans="16:18" ht="14.25" customHeight="1" x14ac:dyDescent="0.3">
      <c r="P1983" s="7">
        <v>1960</v>
      </c>
      <c r="Q1983" s="7" t="s">
        <v>72</v>
      </c>
      <c r="R1983" t="str">
        <f>IF('Hospitalisation Details'!I1983="?","Unknown",'Hospitalisation Details'!I1983)</f>
        <v>R1019</v>
      </c>
    </row>
    <row r="1984" spans="16:18" ht="14.25" customHeight="1" x14ac:dyDescent="0.3">
      <c r="P1984" s="7">
        <v>1999</v>
      </c>
      <c r="Q1984" s="7" t="s">
        <v>93</v>
      </c>
      <c r="R1984" t="str">
        <f>IF('Hospitalisation Details'!I1984="?","Unknown",'Hospitalisation Details'!I1984)</f>
        <v>R1011</v>
      </c>
    </row>
    <row r="1985" spans="16:18" ht="14.25" customHeight="1" x14ac:dyDescent="0.3">
      <c r="P1985" s="7">
        <v>1963</v>
      </c>
      <c r="Q1985" s="7" t="s">
        <v>72</v>
      </c>
      <c r="R1985" t="str">
        <f>IF('Hospitalisation Details'!I1985="?","Unknown",'Hospitalisation Details'!I1985)</f>
        <v>R1013</v>
      </c>
    </row>
    <row r="1986" spans="16:18" ht="14.25" customHeight="1" x14ac:dyDescent="0.3">
      <c r="P1986" s="7">
        <v>1990</v>
      </c>
      <c r="Q1986" s="7" t="s">
        <v>168</v>
      </c>
      <c r="R1986" t="str">
        <f>IF('Hospitalisation Details'!I1986="?","Unknown",'Hospitalisation Details'!I1986)</f>
        <v>R1011</v>
      </c>
    </row>
    <row r="1987" spans="16:18" ht="14.25" customHeight="1" x14ac:dyDescent="0.3">
      <c r="P1987" s="7">
        <v>1977</v>
      </c>
      <c r="Q1987" s="7" t="s">
        <v>168</v>
      </c>
      <c r="R1987" t="str">
        <f>IF('Hospitalisation Details'!I1987="?","Unknown",'Hospitalisation Details'!I1987)</f>
        <v>R1012</v>
      </c>
    </row>
    <row r="1988" spans="16:18" ht="14.25" customHeight="1" x14ac:dyDescent="0.3">
      <c r="P1988" s="7">
        <v>1974</v>
      </c>
      <c r="Q1988" s="7" t="s">
        <v>93</v>
      </c>
      <c r="R1988" t="str">
        <f>IF('Hospitalisation Details'!I1988="?","Unknown",'Hospitalisation Details'!I1988)</f>
        <v>R1012</v>
      </c>
    </row>
    <row r="1989" spans="16:18" ht="14.25" customHeight="1" x14ac:dyDescent="0.3">
      <c r="P1989" s="7">
        <v>1982</v>
      </c>
      <c r="Q1989" s="7" t="s">
        <v>168</v>
      </c>
      <c r="R1989" t="str">
        <f>IF('Hospitalisation Details'!I1989="?","Unknown",'Hospitalisation Details'!I1989)</f>
        <v>R1012</v>
      </c>
    </row>
    <row r="1990" spans="16:18" ht="14.25" customHeight="1" x14ac:dyDescent="0.3">
      <c r="P1990" s="7">
        <v>1985</v>
      </c>
      <c r="Q1990" s="7" t="s">
        <v>93</v>
      </c>
      <c r="R1990" t="str">
        <f>IF('Hospitalisation Details'!I1990="?","Unknown",'Hospitalisation Details'!I1990)</f>
        <v>R1011</v>
      </c>
    </row>
    <row r="1991" spans="16:18" ht="14.25" customHeight="1" x14ac:dyDescent="0.3">
      <c r="P1991" s="7">
        <v>1990</v>
      </c>
      <c r="Q1991" s="7" t="s">
        <v>168</v>
      </c>
      <c r="R1991" t="str">
        <f>IF('Hospitalisation Details'!I1991="?","Unknown",'Hospitalisation Details'!I1991)</f>
        <v>R1011</v>
      </c>
    </row>
    <row r="1992" spans="16:18" ht="14.25" customHeight="1" x14ac:dyDescent="0.3">
      <c r="P1992" s="7">
        <v>1961</v>
      </c>
      <c r="Q1992" s="7" t="s">
        <v>195</v>
      </c>
      <c r="R1992" t="str">
        <f>IF('Hospitalisation Details'!I1992="?","Unknown",'Hospitalisation Details'!I1992)</f>
        <v>R1012</v>
      </c>
    </row>
    <row r="1993" spans="16:18" ht="14.25" customHeight="1" x14ac:dyDescent="0.3">
      <c r="P1993" s="7">
        <v>1962</v>
      </c>
      <c r="Q1993" s="7" t="s">
        <v>59</v>
      </c>
      <c r="R1993" t="str">
        <f>IF('Hospitalisation Details'!I1993="?","Unknown",'Hospitalisation Details'!I1993)</f>
        <v>R1012</v>
      </c>
    </row>
    <row r="1994" spans="16:18" ht="14.25" customHeight="1" x14ac:dyDescent="0.3">
      <c r="P1994" s="7">
        <v>1959</v>
      </c>
      <c r="Q1994" s="7" t="s">
        <v>168</v>
      </c>
      <c r="R1994" t="str">
        <f>IF('Hospitalisation Details'!I1994="?","Unknown",'Hospitalisation Details'!I1994)</f>
        <v>R1012</v>
      </c>
    </row>
    <row r="1995" spans="16:18" ht="14.25" customHeight="1" x14ac:dyDescent="0.3">
      <c r="P1995" s="7">
        <v>2003</v>
      </c>
      <c r="Q1995" s="7" t="s">
        <v>93</v>
      </c>
      <c r="R1995" t="str">
        <f>IF('Hospitalisation Details'!I1995="?","Unknown",'Hospitalisation Details'!I1995)</f>
        <v>R1011</v>
      </c>
    </row>
    <row r="1996" spans="16:18" ht="14.25" customHeight="1" x14ac:dyDescent="0.3">
      <c r="P1996" s="7">
        <v>1992</v>
      </c>
      <c r="Q1996" s="7" t="s">
        <v>59</v>
      </c>
      <c r="R1996" t="str">
        <f>IF('Hospitalisation Details'!I1996="?","Unknown",'Hospitalisation Details'!I1996)</f>
        <v>R1011</v>
      </c>
    </row>
    <row r="1997" spans="16:18" ht="14.25" customHeight="1" x14ac:dyDescent="0.3">
      <c r="P1997" s="7">
        <v>1980</v>
      </c>
      <c r="Q1997" s="7" t="s">
        <v>59</v>
      </c>
      <c r="R1997" t="str">
        <f>IF('Hospitalisation Details'!I1997="?","Unknown",'Hospitalisation Details'!I1997)</f>
        <v>R1011</v>
      </c>
    </row>
    <row r="1998" spans="16:18" ht="14.25" customHeight="1" x14ac:dyDescent="0.3">
      <c r="P1998" s="7">
        <v>1978</v>
      </c>
      <c r="Q1998" s="7" t="s">
        <v>72</v>
      </c>
      <c r="R1998" t="str">
        <f>IF('Hospitalisation Details'!I1998="?","Unknown",'Hospitalisation Details'!I1998)</f>
        <v>R1011</v>
      </c>
    </row>
    <row r="1999" spans="16:18" ht="14.25" customHeight="1" x14ac:dyDescent="0.3">
      <c r="P1999" s="7">
        <v>1961</v>
      </c>
      <c r="Q1999" s="7" t="s">
        <v>168</v>
      </c>
      <c r="R1999" t="str">
        <f>IF('Hospitalisation Details'!I1999="?","Unknown",'Hospitalisation Details'!I1999)</f>
        <v>R1012</v>
      </c>
    </row>
    <row r="2000" spans="16:18" ht="14.25" customHeight="1" x14ac:dyDescent="0.3">
      <c r="P2000" s="7">
        <v>1976</v>
      </c>
      <c r="Q2000" s="7" t="s">
        <v>72</v>
      </c>
      <c r="R2000" t="str">
        <f>IF('Hospitalisation Details'!I2000="?","Unknown",'Hospitalisation Details'!I2000)</f>
        <v>R1011</v>
      </c>
    </row>
    <row r="2001" spans="16:18" ht="14.25" customHeight="1" x14ac:dyDescent="0.3">
      <c r="P2001" s="7">
        <v>1969</v>
      </c>
      <c r="Q2001" s="7" t="s">
        <v>59</v>
      </c>
      <c r="R2001" t="str">
        <f>IF('Hospitalisation Details'!I2001="?","Unknown",'Hospitalisation Details'!I2001)</f>
        <v>R1024</v>
      </c>
    </row>
    <row r="2002" spans="16:18" ht="14.25" customHeight="1" x14ac:dyDescent="0.3">
      <c r="P2002" s="7">
        <v>1978</v>
      </c>
      <c r="Q2002" s="7" t="s">
        <v>59</v>
      </c>
      <c r="R2002" t="str">
        <f>IF('Hospitalisation Details'!I2002="?","Unknown",'Hospitalisation Details'!I2002)</f>
        <v>R1012</v>
      </c>
    </row>
    <row r="2003" spans="16:18" ht="14.25" customHeight="1" x14ac:dyDescent="0.3">
      <c r="P2003" s="7">
        <v>1958</v>
      </c>
      <c r="Q2003" s="7" t="s">
        <v>83</v>
      </c>
      <c r="R2003" t="str">
        <f>IF('Hospitalisation Details'!I2003="?","Unknown",'Hospitalisation Details'!I2003)</f>
        <v>R1012</v>
      </c>
    </row>
    <row r="2004" spans="16:18" ht="14.25" customHeight="1" x14ac:dyDescent="0.3">
      <c r="P2004" s="7">
        <v>1985</v>
      </c>
      <c r="Q2004" s="7" t="s">
        <v>72</v>
      </c>
      <c r="R2004" t="str">
        <f>IF('Hospitalisation Details'!I2004="?","Unknown",'Hospitalisation Details'!I2004)</f>
        <v>R1011</v>
      </c>
    </row>
    <row r="2005" spans="16:18" ht="14.25" customHeight="1" x14ac:dyDescent="0.3">
      <c r="P2005" s="7">
        <v>1987</v>
      </c>
      <c r="Q2005" s="7" t="s">
        <v>59</v>
      </c>
      <c r="R2005" t="str">
        <f>IF('Hospitalisation Details'!I2005="?","Unknown",'Hospitalisation Details'!I2005)</f>
        <v>R1011</v>
      </c>
    </row>
    <row r="2006" spans="16:18" ht="14.25" customHeight="1" x14ac:dyDescent="0.3">
      <c r="P2006" s="7">
        <v>1959</v>
      </c>
      <c r="Q2006" s="7" t="s">
        <v>203</v>
      </c>
      <c r="R2006" t="str">
        <f>IF('Hospitalisation Details'!I2006="?","Unknown",'Hospitalisation Details'!I2006)</f>
        <v>R1024</v>
      </c>
    </row>
    <row r="2007" spans="16:18" ht="14.25" customHeight="1" x14ac:dyDescent="0.3">
      <c r="P2007" s="7">
        <v>1975</v>
      </c>
      <c r="Q2007" s="7" t="s">
        <v>72</v>
      </c>
      <c r="R2007" t="str">
        <f>IF('Hospitalisation Details'!I2007="?","Unknown",'Hospitalisation Details'!I2007)</f>
        <v>R1011</v>
      </c>
    </row>
    <row r="2008" spans="16:18" ht="14.25" customHeight="1" x14ac:dyDescent="0.3">
      <c r="P2008" s="7">
        <v>1993</v>
      </c>
      <c r="Q2008" s="7" t="s">
        <v>59</v>
      </c>
      <c r="R2008" t="str">
        <f>IF('Hospitalisation Details'!I2008="?","Unknown",'Hospitalisation Details'!I2008)</f>
        <v>R1011</v>
      </c>
    </row>
    <row r="2009" spans="16:18" ht="14.25" customHeight="1" x14ac:dyDescent="0.3">
      <c r="P2009" s="7">
        <v>1973</v>
      </c>
      <c r="Q2009" s="7" t="s">
        <v>195</v>
      </c>
      <c r="R2009" t="str">
        <f>IF('Hospitalisation Details'!I2009="?","Unknown",'Hospitalisation Details'!I2009)</f>
        <v>R1011</v>
      </c>
    </row>
    <row r="2010" spans="16:18" ht="14.25" customHeight="1" x14ac:dyDescent="0.3">
      <c r="P2010" s="7">
        <v>1998</v>
      </c>
      <c r="Q2010" s="7" t="s">
        <v>83</v>
      </c>
      <c r="R2010" t="str">
        <f>IF('Hospitalisation Details'!I2010="?","Unknown",'Hospitalisation Details'!I2010)</f>
        <v>R1011</v>
      </c>
    </row>
    <row r="2011" spans="16:18" ht="14.25" customHeight="1" x14ac:dyDescent="0.3">
      <c r="P2011" s="7">
        <v>1981</v>
      </c>
      <c r="Q2011" s="7" t="s">
        <v>195</v>
      </c>
      <c r="R2011" t="str">
        <f>IF('Hospitalisation Details'!I2011="?","Unknown",'Hospitalisation Details'!I2011)</f>
        <v>R1011</v>
      </c>
    </row>
    <row r="2012" spans="16:18" ht="14.25" customHeight="1" x14ac:dyDescent="0.3">
      <c r="P2012" s="7">
        <v>1982</v>
      </c>
      <c r="Q2012" s="7" t="s">
        <v>203</v>
      </c>
      <c r="R2012" t="str">
        <f>IF('Hospitalisation Details'!I2012="?","Unknown",'Hospitalisation Details'!I2012)</f>
        <v>R1012</v>
      </c>
    </row>
    <row r="2013" spans="16:18" ht="14.25" customHeight="1" x14ac:dyDescent="0.3">
      <c r="P2013" s="7">
        <v>1989</v>
      </c>
      <c r="Q2013" s="7" t="s">
        <v>168</v>
      </c>
      <c r="R2013" t="str">
        <f>IF('Hospitalisation Details'!I2013="?","Unknown",'Hospitalisation Details'!I2013)</f>
        <v>R1011</v>
      </c>
    </row>
    <row r="2014" spans="16:18" ht="14.25" customHeight="1" x14ac:dyDescent="0.3">
      <c r="P2014" s="7">
        <v>1975</v>
      </c>
      <c r="Q2014" s="7" t="s">
        <v>195</v>
      </c>
      <c r="R2014" t="str">
        <f>IF('Hospitalisation Details'!I2014="?","Unknown",'Hospitalisation Details'!I2014)</f>
        <v>R1011</v>
      </c>
    </row>
    <row r="2015" spans="16:18" ht="14.25" customHeight="1" x14ac:dyDescent="0.3">
      <c r="P2015" s="7">
        <v>1988</v>
      </c>
      <c r="Q2015" s="7" t="s">
        <v>168</v>
      </c>
      <c r="R2015" t="str">
        <f>IF('Hospitalisation Details'!I2015="?","Unknown",'Hospitalisation Details'!I2015)</f>
        <v>R1011</v>
      </c>
    </row>
    <row r="2016" spans="16:18" ht="14.25" customHeight="1" x14ac:dyDescent="0.3">
      <c r="P2016" s="7">
        <v>1976</v>
      </c>
      <c r="Q2016" s="7" t="s">
        <v>83</v>
      </c>
      <c r="R2016" t="str">
        <f>IF('Hospitalisation Details'!I2016="?","Unknown",'Hospitalisation Details'!I2016)</f>
        <v>R1011</v>
      </c>
    </row>
    <row r="2017" spans="16:18" ht="14.25" customHeight="1" x14ac:dyDescent="0.3">
      <c r="P2017" s="7">
        <v>1991</v>
      </c>
      <c r="Q2017" s="7" t="s">
        <v>203</v>
      </c>
      <c r="R2017" t="str">
        <f>IF('Hospitalisation Details'!I2017="?","Unknown",'Hospitalisation Details'!I2017)</f>
        <v>R1011</v>
      </c>
    </row>
    <row r="2018" spans="16:18" ht="14.25" customHeight="1" x14ac:dyDescent="0.3">
      <c r="P2018" s="7">
        <v>1981</v>
      </c>
      <c r="Q2018" s="7" t="s">
        <v>195</v>
      </c>
      <c r="R2018" t="str">
        <f>IF('Hospitalisation Details'!I2018="?","Unknown",'Hospitalisation Details'!I2018)</f>
        <v>R1012</v>
      </c>
    </row>
    <row r="2019" spans="16:18" ht="14.25" customHeight="1" x14ac:dyDescent="0.3">
      <c r="P2019" s="7">
        <v>1967</v>
      </c>
      <c r="Q2019" s="7" t="s">
        <v>83</v>
      </c>
      <c r="R2019" t="str">
        <f>IF('Hospitalisation Details'!I2019="?","Unknown",'Hospitalisation Details'!I2019)</f>
        <v>R1012</v>
      </c>
    </row>
    <row r="2020" spans="16:18" ht="14.25" customHeight="1" x14ac:dyDescent="0.3">
      <c r="P2020" s="7">
        <v>1979</v>
      </c>
      <c r="Q2020" s="7" t="s">
        <v>93</v>
      </c>
      <c r="R2020" t="str">
        <f>IF('Hospitalisation Details'!I2020="?","Unknown",'Hospitalisation Details'!I2020)</f>
        <v>R1011</v>
      </c>
    </row>
    <row r="2021" spans="16:18" ht="14.25" customHeight="1" x14ac:dyDescent="0.3">
      <c r="P2021" s="7">
        <v>1971</v>
      </c>
      <c r="Q2021" s="7" t="s">
        <v>168</v>
      </c>
      <c r="R2021" t="str">
        <f>IF('Hospitalisation Details'!I2021="?","Unknown",'Hospitalisation Details'!I2021)</f>
        <v>R1011</v>
      </c>
    </row>
    <row r="2022" spans="16:18" ht="14.25" customHeight="1" x14ac:dyDescent="0.3">
      <c r="P2022" s="7">
        <v>1958</v>
      </c>
      <c r="Q2022" s="7" t="s">
        <v>195</v>
      </c>
      <c r="R2022" t="str">
        <f>IF('Hospitalisation Details'!I2022="?","Unknown",'Hospitalisation Details'!I2022)</f>
        <v>R1012</v>
      </c>
    </row>
    <row r="2023" spans="16:18" ht="14.25" customHeight="1" x14ac:dyDescent="0.3">
      <c r="P2023" s="7">
        <v>1963</v>
      </c>
      <c r="Q2023" s="7" t="s">
        <v>93</v>
      </c>
      <c r="R2023" t="str">
        <f>IF('Hospitalisation Details'!I2023="?","Unknown",'Hospitalisation Details'!I2023)</f>
        <v>R1014</v>
      </c>
    </row>
    <row r="2024" spans="16:18" ht="14.25" customHeight="1" x14ac:dyDescent="0.3">
      <c r="P2024" s="7">
        <v>1962</v>
      </c>
      <c r="Q2024" s="7" t="s">
        <v>93</v>
      </c>
      <c r="R2024" t="str">
        <f>IF('Hospitalisation Details'!I2024="?","Unknown",'Hospitalisation Details'!I2024)</f>
        <v>R1014</v>
      </c>
    </row>
    <row r="2025" spans="16:18" ht="14.25" customHeight="1" x14ac:dyDescent="0.3">
      <c r="P2025" s="7">
        <v>1972</v>
      </c>
      <c r="Q2025" s="7" t="s">
        <v>59</v>
      </c>
      <c r="R2025" t="str">
        <f>IF('Hospitalisation Details'!I2025="?","Unknown",'Hospitalisation Details'!I2025)</f>
        <v>R1012</v>
      </c>
    </row>
    <row r="2026" spans="16:18" ht="14.25" customHeight="1" x14ac:dyDescent="0.3">
      <c r="P2026" s="7">
        <v>2004</v>
      </c>
      <c r="Q2026" s="7" t="s">
        <v>83</v>
      </c>
      <c r="R2026" t="str">
        <f>IF('Hospitalisation Details'!I2026="?","Unknown",'Hospitalisation Details'!I2026)</f>
        <v>R1011</v>
      </c>
    </row>
    <row r="2027" spans="16:18" ht="14.25" customHeight="1" x14ac:dyDescent="0.3">
      <c r="P2027" s="7">
        <v>1969</v>
      </c>
      <c r="Q2027" s="7" t="s">
        <v>59</v>
      </c>
      <c r="R2027" t="str">
        <f>IF('Hospitalisation Details'!I2027="?","Unknown",'Hospitalisation Details'!I2027)</f>
        <v>R1011</v>
      </c>
    </row>
    <row r="2028" spans="16:18" ht="14.25" customHeight="1" x14ac:dyDescent="0.3">
      <c r="P2028" s="7">
        <v>1976</v>
      </c>
      <c r="Q2028" s="7" t="s">
        <v>93</v>
      </c>
      <c r="R2028" t="str">
        <f>IF('Hospitalisation Details'!I2028="?","Unknown",'Hospitalisation Details'!I2028)</f>
        <v>R1012</v>
      </c>
    </row>
    <row r="2029" spans="16:18" ht="14.25" customHeight="1" x14ac:dyDescent="0.3">
      <c r="P2029" s="7">
        <v>1998</v>
      </c>
      <c r="Q2029" s="7" t="s">
        <v>203</v>
      </c>
      <c r="R2029" t="str">
        <f>IF('Hospitalisation Details'!I2029="?","Unknown",'Hospitalisation Details'!I2029)</f>
        <v>R1011</v>
      </c>
    </row>
    <row r="2030" spans="16:18" ht="14.25" customHeight="1" x14ac:dyDescent="0.3">
      <c r="P2030" s="7">
        <v>1983</v>
      </c>
      <c r="Q2030" s="7" t="s">
        <v>93</v>
      </c>
      <c r="R2030" t="str">
        <f>IF('Hospitalisation Details'!I2030="?","Unknown",'Hospitalisation Details'!I2030)</f>
        <v>R1012</v>
      </c>
    </row>
    <row r="2031" spans="16:18" ht="14.25" customHeight="1" x14ac:dyDescent="0.3">
      <c r="P2031" s="7">
        <v>1986</v>
      </c>
      <c r="Q2031" s="7" t="s">
        <v>195</v>
      </c>
      <c r="R2031" t="str">
        <f>IF('Hospitalisation Details'!I2031="?","Unknown",'Hospitalisation Details'!I2031)</f>
        <v>R1011</v>
      </c>
    </row>
    <row r="2032" spans="16:18" ht="14.25" customHeight="1" x14ac:dyDescent="0.3">
      <c r="P2032" s="7">
        <v>1970</v>
      </c>
      <c r="Q2032" s="7" t="s">
        <v>72</v>
      </c>
      <c r="R2032" t="str">
        <f>IF('Hospitalisation Details'!I2032="?","Unknown",'Hospitalisation Details'!I2032)</f>
        <v>R1011</v>
      </c>
    </row>
    <row r="2033" spans="16:18" ht="14.25" customHeight="1" x14ac:dyDescent="0.3">
      <c r="P2033" s="7">
        <v>1999</v>
      </c>
      <c r="Q2033" s="7" t="s">
        <v>93</v>
      </c>
      <c r="R2033" t="str">
        <f>IF('Hospitalisation Details'!I2033="?","Unknown",'Hospitalisation Details'!I2033)</f>
        <v>R1011</v>
      </c>
    </row>
    <row r="2034" spans="16:18" ht="14.25" customHeight="1" x14ac:dyDescent="0.3">
      <c r="P2034" s="7">
        <v>1983</v>
      </c>
      <c r="Q2034" s="7" t="s">
        <v>168</v>
      </c>
      <c r="R2034" t="str">
        <f>IF('Hospitalisation Details'!I2034="?","Unknown",'Hospitalisation Details'!I2034)</f>
        <v>R1011</v>
      </c>
    </row>
    <row r="2035" spans="16:18" ht="14.25" customHeight="1" x14ac:dyDescent="0.3">
      <c r="P2035" s="7">
        <v>1988</v>
      </c>
      <c r="Q2035" s="7" t="s">
        <v>93</v>
      </c>
      <c r="R2035" t="str">
        <f>IF('Hospitalisation Details'!I2035="?","Unknown",'Hospitalisation Details'!I2035)</f>
        <v>R1011</v>
      </c>
    </row>
    <row r="2036" spans="16:18" ht="14.25" customHeight="1" x14ac:dyDescent="0.3">
      <c r="P2036" s="7">
        <v>1961</v>
      </c>
      <c r="Q2036" s="7" t="s">
        <v>93</v>
      </c>
      <c r="R2036" t="str">
        <f>IF('Hospitalisation Details'!I2036="?","Unknown",'Hospitalisation Details'!I2036)</f>
        <v>R1013</v>
      </c>
    </row>
    <row r="2037" spans="16:18" ht="14.25" customHeight="1" x14ac:dyDescent="0.3">
      <c r="P2037" s="7">
        <v>2004</v>
      </c>
      <c r="Q2037" s="7" t="s">
        <v>72</v>
      </c>
      <c r="R2037" t="str">
        <f>IF('Hospitalisation Details'!I2037="?","Unknown",'Hospitalisation Details'!I2037)</f>
        <v>R1011</v>
      </c>
    </row>
    <row r="2038" spans="16:18" ht="14.25" customHeight="1" x14ac:dyDescent="0.3">
      <c r="P2038" s="7">
        <v>2000</v>
      </c>
      <c r="Q2038" s="7" t="s">
        <v>59</v>
      </c>
      <c r="R2038" t="str">
        <f>IF('Hospitalisation Details'!I2038="?","Unknown",'Hospitalisation Details'!I2038)</f>
        <v>R1011</v>
      </c>
    </row>
    <row r="2039" spans="16:18" ht="14.25" customHeight="1" x14ac:dyDescent="0.3">
      <c r="P2039" s="7">
        <v>1968</v>
      </c>
      <c r="Q2039" s="7" t="s">
        <v>59</v>
      </c>
      <c r="R2039" t="str">
        <f>IF('Hospitalisation Details'!I2039="?","Unknown",'Hospitalisation Details'!I2039)</f>
        <v>R1011</v>
      </c>
    </row>
    <row r="2040" spans="16:18" ht="14.25" customHeight="1" x14ac:dyDescent="0.3">
      <c r="P2040" s="7">
        <v>1995</v>
      </c>
      <c r="Q2040" s="7" t="s">
        <v>93</v>
      </c>
      <c r="R2040" t="str">
        <f>IF('Hospitalisation Details'!I2040="?","Unknown",'Hospitalisation Details'!I2040)</f>
        <v>R1011</v>
      </c>
    </row>
    <row r="2041" spans="16:18" ht="14.25" customHeight="1" x14ac:dyDescent="0.3">
      <c r="P2041" s="7">
        <v>1974</v>
      </c>
      <c r="Q2041" s="7" t="s">
        <v>203</v>
      </c>
      <c r="R2041" t="str">
        <f>IF('Hospitalisation Details'!I2041="?","Unknown",'Hospitalisation Details'!I2041)</f>
        <v>R1011</v>
      </c>
    </row>
    <row r="2042" spans="16:18" ht="14.25" customHeight="1" x14ac:dyDescent="0.3">
      <c r="P2042" s="7">
        <v>1975</v>
      </c>
      <c r="Q2042" s="7" t="s">
        <v>203</v>
      </c>
      <c r="R2042" t="str">
        <f>IF('Hospitalisation Details'!I2042="?","Unknown",'Hospitalisation Details'!I2042)</f>
        <v>R1011</v>
      </c>
    </row>
    <row r="2043" spans="16:18" ht="14.25" customHeight="1" x14ac:dyDescent="0.3">
      <c r="P2043" s="7">
        <v>1960</v>
      </c>
      <c r="Q2043" s="7" t="s">
        <v>168</v>
      </c>
      <c r="R2043" t="str">
        <f>IF('Hospitalisation Details'!I2043="?","Unknown",'Hospitalisation Details'!I2043)</f>
        <v>R1024</v>
      </c>
    </row>
    <row r="2044" spans="16:18" ht="14.25" customHeight="1" x14ac:dyDescent="0.3">
      <c r="P2044" s="7">
        <v>1977</v>
      </c>
      <c r="Q2044" s="7" t="s">
        <v>203</v>
      </c>
      <c r="R2044" t="str">
        <f>IF('Hospitalisation Details'!I2044="?","Unknown",'Hospitalisation Details'!I2044)</f>
        <v>R1012</v>
      </c>
    </row>
    <row r="2045" spans="16:18" ht="14.25" customHeight="1" x14ac:dyDescent="0.3">
      <c r="P2045" s="7">
        <v>1984</v>
      </c>
      <c r="Q2045" s="7" t="s">
        <v>93</v>
      </c>
      <c r="R2045" t="str">
        <f>IF('Hospitalisation Details'!I2045="?","Unknown",'Hospitalisation Details'!I2045)</f>
        <v>R1011</v>
      </c>
    </row>
    <row r="2046" spans="16:18" ht="14.25" customHeight="1" x14ac:dyDescent="0.3">
      <c r="P2046" s="7">
        <v>1975</v>
      </c>
      <c r="Q2046" s="7" t="s">
        <v>93</v>
      </c>
      <c r="R2046" t="str">
        <f>IF('Hospitalisation Details'!I2046="?","Unknown",'Hospitalisation Details'!I2046)</f>
        <v>R1011</v>
      </c>
    </row>
    <row r="2047" spans="16:18" ht="14.25" customHeight="1" x14ac:dyDescent="0.3">
      <c r="P2047" s="7">
        <v>1972</v>
      </c>
      <c r="Q2047" s="7" t="s">
        <v>93</v>
      </c>
      <c r="R2047" t="str">
        <f>IF('Hospitalisation Details'!I2047="?","Unknown",'Hospitalisation Details'!I2047)</f>
        <v>R1011</v>
      </c>
    </row>
    <row r="2048" spans="16:18" ht="14.25" customHeight="1" x14ac:dyDescent="0.3">
      <c r="P2048" s="7">
        <v>1993</v>
      </c>
      <c r="Q2048" s="7" t="s">
        <v>93</v>
      </c>
      <c r="R2048" t="str">
        <f>IF('Hospitalisation Details'!I2048="?","Unknown",'Hospitalisation Details'!I2048)</f>
        <v>R1011</v>
      </c>
    </row>
    <row r="2049" spans="16:18" ht="14.25" customHeight="1" x14ac:dyDescent="0.3">
      <c r="P2049" s="7">
        <v>1978</v>
      </c>
      <c r="Q2049" s="7" t="s">
        <v>72</v>
      </c>
      <c r="R2049" t="str">
        <f>IF('Hospitalisation Details'!I2049="?","Unknown",'Hospitalisation Details'!I2049)</f>
        <v>R1017</v>
      </c>
    </row>
    <row r="2050" spans="16:18" ht="14.25" customHeight="1" x14ac:dyDescent="0.3">
      <c r="P2050" s="7">
        <v>1969</v>
      </c>
      <c r="Q2050" s="7" t="s">
        <v>93</v>
      </c>
      <c r="R2050" t="str">
        <f>IF('Hospitalisation Details'!I2050="?","Unknown",'Hospitalisation Details'!I2050)</f>
        <v>R1011</v>
      </c>
    </row>
    <row r="2051" spans="16:18" ht="14.25" customHeight="1" x14ac:dyDescent="0.3">
      <c r="P2051" s="7">
        <v>1994</v>
      </c>
      <c r="Q2051" s="7" t="s">
        <v>93</v>
      </c>
      <c r="R2051" t="str">
        <f>IF('Hospitalisation Details'!I2051="?","Unknown",'Hospitalisation Details'!I2051)</f>
        <v>R1011</v>
      </c>
    </row>
    <row r="2052" spans="16:18" ht="14.25" customHeight="1" x14ac:dyDescent="0.3">
      <c r="P2052" s="7">
        <v>1975</v>
      </c>
      <c r="Q2052" s="7" t="s">
        <v>168</v>
      </c>
      <c r="R2052" t="str">
        <f>IF('Hospitalisation Details'!I2052="?","Unknown",'Hospitalisation Details'!I2052)</f>
        <v>R1012</v>
      </c>
    </row>
    <row r="2053" spans="16:18" ht="14.25" customHeight="1" x14ac:dyDescent="0.3">
      <c r="P2053" s="7">
        <v>1986</v>
      </c>
      <c r="Q2053" s="7" t="s">
        <v>168</v>
      </c>
      <c r="R2053" t="str">
        <f>IF('Hospitalisation Details'!I2053="?","Unknown",'Hospitalisation Details'!I2053)</f>
        <v>R1011</v>
      </c>
    </row>
    <row r="2054" spans="16:18" ht="14.25" customHeight="1" x14ac:dyDescent="0.3">
      <c r="P2054" s="7">
        <v>1972</v>
      </c>
      <c r="Q2054" s="7" t="s">
        <v>203</v>
      </c>
      <c r="R2054" t="str">
        <f>IF('Hospitalisation Details'!I2054="?","Unknown",'Hospitalisation Details'!I2054)</f>
        <v>R1011</v>
      </c>
    </row>
    <row r="2055" spans="16:18" ht="14.25" customHeight="1" x14ac:dyDescent="0.3">
      <c r="P2055" s="7">
        <v>1976</v>
      </c>
      <c r="Q2055" s="7" t="s">
        <v>195</v>
      </c>
      <c r="R2055" t="str">
        <f>IF('Hospitalisation Details'!I2055="?","Unknown",'Hospitalisation Details'!I2055)</f>
        <v>R1011</v>
      </c>
    </row>
    <row r="2056" spans="16:18" ht="14.25" customHeight="1" x14ac:dyDescent="0.3">
      <c r="P2056" s="7">
        <v>1981</v>
      </c>
      <c r="Q2056" s="7" t="s">
        <v>93</v>
      </c>
      <c r="R2056" t="str">
        <f>IF('Hospitalisation Details'!I2056="?","Unknown",'Hospitalisation Details'!I2056)</f>
        <v>R1011</v>
      </c>
    </row>
    <row r="2057" spans="16:18" ht="14.25" customHeight="1" x14ac:dyDescent="0.3">
      <c r="P2057" s="7">
        <v>1976</v>
      </c>
      <c r="Q2057" s="7" t="s">
        <v>93</v>
      </c>
      <c r="R2057" t="str">
        <f>IF('Hospitalisation Details'!I2057="?","Unknown",'Hospitalisation Details'!I2057)</f>
        <v>R1011</v>
      </c>
    </row>
    <row r="2058" spans="16:18" ht="14.25" customHeight="1" x14ac:dyDescent="0.3">
      <c r="P2058" s="7">
        <v>2003</v>
      </c>
      <c r="Q2058" s="7" t="s">
        <v>203</v>
      </c>
      <c r="R2058" t="str">
        <f>IF('Hospitalisation Details'!I2058="?","Unknown",'Hospitalisation Details'!I2058)</f>
        <v>R1013</v>
      </c>
    </row>
    <row r="2059" spans="16:18" ht="14.25" customHeight="1" x14ac:dyDescent="0.3">
      <c r="P2059" s="7">
        <v>1990</v>
      </c>
      <c r="Q2059" s="7" t="s">
        <v>59</v>
      </c>
      <c r="R2059" t="str">
        <f>IF('Hospitalisation Details'!I2059="?","Unknown",'Hospitalisation Details'!I2059)</f>
        <v>R1011</v>
      </c>
    </row>
    <row r="2060" spans="16:18" ht="14.25" customHeight="1" x14ac:dyDescent="0.3">
      <c r="P2060" s="7">
        <v>1968</v>
      </c>
      <c r="Q2060" s="7" t="s">
        <v>72</v>
      </c>
      <c r="R2060" t="str">
        <f>IF('Hospitalisation Details'!I2060="?","Unknown",'Hospitalisation Details'!I2060)</f>
        <v>R1011</v>
      </c>
    </row>
    <row r="2061" spans="16:18" ht="14.25" customHeight="1" x14ac:dyDescent="0.3">
      <c r="P2061" s="7">
        <v>1990</v>
      </c>
      <c r="Q2061" s="7" t="s">
        <v>93</v>
      </c>
      <c r="R2061" t="str">
        <f>IF('Hospitalisation Details'!I2061="?","Unknown",'Hospitalisation Details'!I2061)</f>
        <v>R1011</v>
      </c>
    </row>
    <row r="2062" spans="16:18" ht="14.25" customHeight="1" x14ac:dyDescent="0.3">
      <c r="P2062" s="7">
        <v>1990</v>
      </c>
      <c r="Q2062" s="7" t="s">
        <v>59</v>
      </c>
      <c r="R2062" t="str">
        <f>IF('Hospitalisation Details'!I2062="?","Unknown",'Hospitalisation Details'!I2062)</f>
        <v>R1012</v>
      </c>
    </row>
    <row r="2063" spans="16:18" ht="14.25" customHeight="1" x14ac:dyDescent="0.3">
      <c r="P2063" s="7">
        <v>1974</v>
      </c>
      <c r="Q2063" s="7" t="s">
        <v>168</v>
      </c>
      <c r="R2063" t="str">
        <f>IF('Hospitalisation Details'!I2063="?","Unknown",'Hospitalisation Details'!I2063)</f>
        <v>R1011</v>
      </c>
    </row>
    <row r="2064" spans="16:18" ht="14.25" customHeight="1" x14ac:dyDescent="0.3">
      <c r="P2064" s="7">
        <v>1972</v>
      </c>
      <c r="Q2064" s="7" t="s">
        <v>72</v>
      </c>
      <c r="R2064" t="str">
        <f>IF('Hospitalisation Details'!I2064="?","Unknown",'Hospitalisation Details'!I2064)</f>
        <v>R1012</v>
      </c>
    </row>
    <row r="2065" spans="16:18" ht="14.25" customHeight="1" x14ac:dyDescent="0.3">
      <c r="P2065" s="7">
        <v>1980</v>
      </c>
      <c r="Q2065" s="7" t="s">
        <v>168</v>
      </c>
      <c r="R2065" t="str">
        <f>IF('Hospitalisation Details'!I2065="?","Unknown",'Hospitalisation Details'!I2065)</f>
        <v>R1012</v>
      </c>
    </row>
    <row r="2066" spans="16:18" ht="14.25" customHeight="1" x14ac:dyDescent="0.3">
      <c r="P2066" s="7">
        <v>1995</v>
      </c>
      <c r="Q2066" s="7" t="s">
        <v>168</v>
      </c>
      <c r="R2066" t="str">
        <f>IF('Hospitalisation Details'!I2066="?","Unknown",'Hospitalisation Details'!I2066)</f>
        <v>R1011</v>
      </c>
    </row>
    <row r="2067" spans="16:18" ht="14.25" customHeight="1" x14ac:dyDescent="0.3">
      <c r="P2067" s="7">
        <v>1981</v>
      </c>
      <c r="Q2067" s="7" t="s">
        <v>72</v>
      </c>
      <c r="R2067" t="str">
        <f>IF('Hospitalisation Details'!I2067="?","Unknown",'Hospitalisation Details'!I2067)</f>
        <v>R1011</v>
      </c>
    </row>
    <row r="2068" spans="16:18" ht="14.25" customHeight="1" x14ac:dyDescent="0.3">
      <c r="P2068" s="7">
        <v>1971</v>
      </c>
      <c r="Q2068" s="7" t="s">
        <v>195</v>
      </c>
      <c r="R2068" t="str">
        <f>IF('Hospitalisation Details'!I2068="?","Unknown",'Hospitalisation Details'!I2068)</f>
        <v>R1011</v>
      </c>
    </row>
    <row r="2069" spans="16:18" ht="14.25" customHeight="1" x14ac:dyDescent="0.3">
      <c r="P2069" s="7">
        <v>1995</v>
      </c>
      <c r="Q2069" s="7" t="s">
        <v>59</v>
      </c>
      <c r="R2069" t="str">
        <f>IF('Hospitalisation Details'!I2069="?","Unknown",'Hospitalisation Details'!I2069)</f>
        <v>R1011</v>
      </c>
    </row>
    <row r="2070" spans="16:18" ht="14.25" customHeight="1" x14ac:dyDescent="0.3">
      <c r="P2070" s="7">
        <v>1967</v>
      </c>
      <c r="Q2070" s="7" t="s">
        <v>59</v>
      </c>
      <c r="R2070" t="str">
        <f>IF('Hospitalisation Details'!I2070="?","Unknown",'Hospitalisation Details'!I2070)</f>
        <v>R1011</v>
      </c>
    </row>
    <row r="2071" spans="16:18" ht="14.25" customHeight="1" x14ac:dyDescent="0.3">
      <c r="P2071" s="7">
        <v>1994</v>
      </c>
      <c r="Q2071" s="7" t="s">
        <v>59</v>
      </c>
      <c r="R2071" t="str">
        <f>IF('Hospitalisation Details'!I2071="?","Unknown",'Hospitalisation Details'!I2071)</f>
        <v>R1011</v>
      </c>
    </row>
    <row r="2072" spans="16:18" ht="14.25" customHeight="1" x14ac:dyDescent="0.3">
      <c r="P2072" s="7">
        <v>1962</v>
      </c>
      <c r="Q2072" s="7" t="s">
        <v>59</v>
      </c>
      <c r="R2072" t="str">
        <f>IF('Hospitalisation Details'!I2072="?","Unknown",'Hospitalisation Details'!I2072)</f>
        <v>R1011</v>
      </c>
    </row>
    <row r="2073" spans="16:18" ht="14.25" customHeight="1" x14ac:dyDescent="0.3">
      <c r="P2073" s="7">
        <v>1969</v>
      </c>
      <c r="Q2073" s="7" t="s">
        <v>203</v>
      </c>
      <c r="R2073" t="str">
        <f>IF('Hospitalisation Details'!I2073="?","Unknown",'Hospitalisation Details'!I2073)</f>
        <v>R1011</v>
      </c>
    </row>
    <row r="2074" spans="16:18" ht="14.25" customHeight="1" x14ac:dyDescent="0.3">
      <c r="P2074" s="7">
        <v>1985</v>
      </c>
      <c r="Q2074" s="7" t="s">
        <v>59</v>
      </c>
      <c r="R2074" t="str">
        <f>IF('Hospitalisation Details'!I2074="?","Unknown",'Hospitalisation Details'!I2074)</f>
        <v>R1011</v>
      </c>
    </row>
    <row r="2075" spans="16:18" ht="14.25" customHeight="1" x14ac:dyDescent="0.3">
      <c r="P2075" s="7">
        <v>1990</v>
      </c>
      <c r="Q2075" s="7" t="s">
        <v>203</v>
      </c>
      <c r="R2075" t="str">
        <f>IF('Hospitalisation Details'!I2075="?","Unknown",'Hospitalisation Details'!I2075)</f>
        <v>R1011</v>
      </c>
    </row>
    <row r="2076" spans="16:18" ht="14.25" customHeight="1" x14ac:dyDescent="0.3">
      <c r="P2076" s="7">
        <v>2003</v>
      </c>
      <c r="Q2076" s="7" t="s">
        <v>72</v>
      </c>
      <c r="R2076" t="str">
        <f>IF('Hospitalisation Details'!I2076="?","Unknown",'Hospitalisation Details'!I2076)</f>
        <v>R1012</v>
      </c>
    </row>
    <row r="2077" spans="16:18" ht="14.25" customHeight="1" x14ac:dyDescent="0.3">
      <c r="P2077" s="7">
        <v>1972</v>
      </c>
      <c r="Q2077" s="7" t="s">
        <v>93</v>
      </c>
      <c r="R2077" t="str">
        <f>IF('Hospitalisation Details'!I2077="?","Unknown",'Hospitalisation Details'!I2077)</f>
        <v>R1011</v>
      </c>
    </row>
    <row r="2078" spans="16:18" ht="14.25" customHeight="1" x14ac:dyDescent="0.3">
      <c r="P2078" s="7">
        <v>1985</v>
      </c>
      <c r="Q2078" s="7" t="s">
        <v>168</v>
      </c>
      <c r="R2078" t="str">
        <f>IF('Hospitalisation Details'!I2078="?","Unknown",'Hospitalisation Details'!I2078)</f>
        <v>R1011</v>
      </c>
    </row>
    <row r="2079" spans="16:18" ht="14.25" customHeight="1" x14ac:dyDescent="0.3">
      <c r="P2079" s="7">
        <v>1970</v>
      </c>
      <c r="Q2079" s="7" t="s">
        <v>83</v>
      </c>
      <c r="R2079" t="str">
        <f>IF('Hospitalisation Details'!I2079="?","Unknown",'Hospitalisation Details'!I2079)</f>
        <v>R1012</v>
      </c>
    </row>
    <row r="2080" spans="16:18" ht="14.25" customHeight="1" x14ac:dyDescent="0.3">
      <c r="P2080" s="7">
        <v>2002</v>
      </c>
      <c r="Q2080" s="7" t="s">
        <v>195</v>
      </c>
      <c r="R2080" t="str">
        <f>IF('Hospitalisation Details'!I2080="?","Unknown",'Hospitalisation Details'!I2080)</f>
        <v>R1018</v>
      </c>
    </row>
    <row r="2081" spans="16:18" ht="14.25" customHeight="1" x14ac:dyDescent="0.3">
      <c r="P2081" s="7">
        <v>1984</v>
      </c>
      <c r="Q2081" s="7" t="s">
        <v>59</v>
      </c>
      <c r="R2081" t="str">
        <f>IF('Hospitalisation Details'!I2081="?","Unknown",'Hospitalisation Details'!I2081)</f>
        <v>R1011</v>
      </c>
    </row>
    <row r="2082" spans="16:18" ht="14.25" customHeight="1" x14ac:dyDescent="0.3">
      <c r="P2082" s="7">
        <v>2003</v>
      </c>
      <c r="Q2082" s="7" t="s">
        <v>93</v>
      </c>
      <c r="R2082" t="str">
        <f>IF('Hospitalisation Details'!I2082="?","Unknown",'Hospitalisation Details'!I2082)</f>
        <v>R1011</v>
      </c>
    </row>
    <row r="2083" spans="16:18" ht="14.25" customHeight="1" x14ac:dyDescent="0.3">
      <c r="P2083" s="7">
        <v>1993</v>
      </c>
      <c r="Q2083" s="7" t="s">
        <v>72</v>
      </c>
      <c r="R2083" t="str">
        <f>IF('Hospitalisation Details'!I2083="?","Unknown",'Hospitalisation Details'!I2083)</f>
        <v>R1011</v>
      </c>
    </row>
    <row r="2084" spans="16:18" ht="14.25" customHeight="1" x14ac:dyDescent="0.3">
      <c r="P2084" s="7">
        <v>2004</v>
      </c>
      <c r="Q2084" s="7" t="s">
        <v>72</v>
      </c>
      <c r="R2084" t="str">
        <f>IF('Hospitalisation Details'!I2084="?","Unknown",'Hospitalisation Details'!I2084)</f>
        <v>R1017</v>
      </c>
    </row>
    <row r="2085" spans="16:18" ht="14.25" customHeight="1" x14ac:dyDescent="0.3">
      <c r="P2085" s="7">
        <v>2003</v>
      </c>
      <c r="Q2085" s="7" t="s">
        <v>93</v>
      </c>
      <c r="R2085" t="str">
        <f>IF('Hospitalisation Details'!I2085="?","Unknown",'Hospitalisation Details'!I2085)</f>
        <v>R1012</v>
      </c>
    </row>
    <row r="2086" spans="16:18" ht="14.25" customHeight="1" x14ac:dyDescent="0.3">
      <c r="P2086" s="7">
        <v>1962</v>
      </c>
      <c r="Q2086" s="7" t="s">
        <v>168</v>
      </c>
      <c r="R2086" t="str">
        <f>IF('Hospitalisation Details'!I2086="?","Unknown",'Hospitalisation Details'!I2086)</f>
        <v>R1011</v>
      </c>
    </row>
    <row r="2087" spans="16:18" ht="14.25" customHeight="1" x14ac:dyDescent="0.3">
      <c r="P2087" s="7">
        <v>2000</v>
      </c>
      <c r="Q2087" s="7" t="s">
        <v>203</v>
      </c>
      <c r="R2087" t="str">
        <f>IF('Hospitalisation Details'!I2087="?","Unknown",'Hospitalisation Details'!I2087)</f>
        <v>R1011</v>
      </c>
    </row>
    <row r="2088" spans="16:18" ht="14.25" customHeight="1" x14ac:dyDescent="0.3">
      <c r="P2088" s="7">
        <v>1997</v>
      </c>
      <c r="Q2088" s="7" t="s">
        <v>195</v>
      </c>
      <c r="R2088" t="str">
        <f>IF('Hospitalisation Details'!I2088="?","Unknown",'Hospitalisation Details'!I2088)</f>
        <v>R1011</v>
      </c>
    </row>
    <row r="2089" spans="16:18" ht="14.25" customHeight="1" x14ac:dyDescent="0.3">
      <c r="P2089" s="7">
        <v>2000</v>
      </c>
      <c r="Q2089" s="7" t="s">
        <v>168</v>
      </c>
      <c r="R2089" t="str">
        <f>IF('Hospitalisation Details'!I2089="?","Unknown",'Hospitalisation Details'!I2089)</f>
        <v>R1012</v>
      </c>
    </row>
    <row r="2090" spans="16:18" ht="14.25" customHeight="1" x14ac:dyDescent="0.3">
      <c r="P2090" s="7">
        <v>1994</v>
      </c>
      <c r="Q2090" s="7" t="s">
        <v>93</v>
      </c>
      <c r="R2090" t="str">
        <f>IF('Hospitalisation Details'!I2090="?","Unknown",'Hospitalisation Details'!I2090)</f>
        <v>R1011</v>
      </c>
    </row>
    <row r="2091" spans="16:18" ht="14.25" customHeight="1" x14ac:dyDescent="0.3">
      <c r="P2091" s="7">
        <v>1972</v>
      </c>
      <c r="Q2091" s="7" t="s">
        <v>59</v>
      </c>
      <c r="R2091" t="str">
        <f>IF('Hospitalisation Details'!I2091="?","Unknown",'Hospitalisation Details'!I2091)</f>
        <v>R1011</v>
      </c>
    </row>
    <row r="2092" spans="16:18" ht="14.25" customHeight="1" x14ac:dyDescent="0.3">
      <c r="P2092" s="7">
        <v>2002</v>
      </c>
      <c r="Q2092" s="7" t="s">
        <v>168</v>
      </c>
      <c r="R2092" t="str">
        <f>IF('Hospitalisation Details'!I2092="?","Unknown",'Hospitalisation Details'!I2092)</f>
        <v>R1011</v>
      </c>
    </row>
    <row r="2093" spans="16:18" ht="14.25" customHeight="1" x14ac:dyDescent="0.3">
      <c r="P2093" s="7">
        <v>1999</v>
      </c>
      <c r="Q2093" s="7" t="s">
        <v>72</v>
      </c>
      <c r="R2093" t="str">
        <f>IF('Hospitalisation Details'!I2093="?","Unknown",'Hospitalisation Details'!I2093)</f>
        <v>R1011</v>
      </c>
    </row>
    <row r="2094" spans="16:18" ht="14.25" customHeight="1" x14ac:dyDescent="0.3">
      <c r="P2094" s="7">
        <v>1971</v>
      </c>
      <c r="Q2094" s="7" t="s">
        <v>195</v>
      </c>
      <c r="R2094" t="str">
        <f>IF('Hospitalisation Details'!I2094="?","Unknown",'Hospitalisation Details'!I2094)</f>
        <v>R1011</v>
      </c>
    </row>
    <row r="2095" spans="16:18" ht="14.25" customHeight="1" x14ac:dyDescent="0.3">
      <c r="P2095" s="7">
        <v>1975</v>
      </c>
      <c r="Q2095" s="7" t="s">
        <v>59</v>
      </c>
      <c r="R2095" t="str">
        <f>IF('Hospitalisation Details'!I2095="?","Unknown",'Hospitalisation Details'!I2095)</f>
        <v>R1012</v>
      </c>
    </row>
    <row r="2096" spans="16:18" ht="14.25" customHeight="1" x14ac:dyDescent="0.3">
      <c r="P2096" s="7">
        <v>1962</v>
      </c>
      <c r="Q2096" s="7" t="s">
        <v>59</v>
      </c>
      <c r="R2096" t="str">
        <f>IF('Hospitalisation Details'!I2096="?","Unknown",'Hospitalisation Details'!I2096)</f>
        <v>R1011</v>
      </c>
    </row>
    <row r="2097" spans="16:18" ht="14.25" customHeight="1" x14ac:dyDescent="0.3">
      <c r="P2097" s="7">
        <v>1998</v>
      </c>
      <c r="Q2097" s="7" t="s">
        <v>83</v>
      </c>
      <c r="R2097" t="str">
        <f>IF('Hospitalisation Details'!I2097="?","Unknown",'Hospitalisation Details'!I2097)</f>
        <v>R1019</v>
      </c>
    </row>
    <row r="2098" spans="16:18" ht="14.25" customHeight="1" x14ac:dyDescent="0.3">
      <c r="P2098" s="7">
        <v>1995</v>
      </c>
      <c r="Q2098" s="7" t="s">
        <v>203</v>
      </c>
      <c r="R2098" t="str">
        <f>IF('Hospitalisation Details'!I2098="?","Unknown",'Hospitalisation Details'!I2098)</f>
        <v>R1011</v>
      </c>
    </row>
    <row r="2099" spans="16:18" ht="14.25" customHeight="1" x14ac:dyDescent="0.3">
      <c r="P2099" s="7">
        <v>1986</v>
      </c>
      <c r="Q2099" s="7" t="s">
        <v>203</v>
      </c>
      <c r="R2099" t="str">
        <f>IF('Hospitalisation Details'!I2099="?","Unknown",'Hospitalisation Details'!I2099)</f>
        <v>R1011</v>
      </c>
    </row>
    <row r="2100" spans="16:18" ht="14.25" customHeight="1" x14ac:dyDescent="0.3">
      <c r="P2100" s="7">
        <v>2004</v>
      </c>
      <c r="Q2100" s="7" t="s">
        <v>72</v>
      </c>
      <c r="R2100" t="str">
        <f>IF('Hospitalisation Details'!I2100="?","Unknown",'Hospitalisation Details'!I2100)</f>
        <v>R1013</v>
      </c>
    </row>
    <row r="2101" spans="16:18" ht="14.25" customHeight="1" x14ac:dyDescent="0.3">
      <c r="P2101" s="7">
        <v>1983</v>
      </c>
      <c r="Q2101" s="7" t="s">
        <v>203</v>
      </c>
      <c r="R2101" t="str">
        <f>IF('Hospitalisation Details'!I2101="?","Unknown",'Hospitalisation Details'!I2101)</f>
        <v>R1012</v>
      </c>
    </row>
    <row r="2102" spans="16:18" ht="14.25" customHeight="1" x14ac:dyDescent="0.3">
      <c r="P2102" s="7">
        <v>1984</v>
      </c>
      <c r="Q2102" s="7" t="s">
        <v>203</v>
      </c>
      <c r="R2102" t="str">
        <f>IF('Hospitalisation Details'!I2102="?","Unknown",'Hospitalisation Details'!I2102)</f>
        <v>R1011</v>
      </c>
    </row>
    <row r="2103" spans="16:18" ht="14.25" customHeight="1" x14ac:dyDescent="0.3">
      <c r="P2103" s="7">
        <v>2003</v>
      </c>
      <c r="Q2103" s="7" t="s">
        <v>203</v>
      </c>
      <c r="R2103" t="str">
        <f>IF('Hospitalisation Details'!I2103="?","Unknown",'Hospitalisation Details'!I2103)</f>
        <v>R1013</v>
      </c>
    </row>
    <row r="2104" spans="16:18" ht="14.25" customHeight="1" x14ac:dyDescent="0.3">
      <c r="P2104" s="7">
        <v>1990</v>
      </c>
      <c r="Q2104" s="7" t="s">
        <v>93</v>
      </c>
      <c r="R2104" t="str">
        <f>IF('Hospitalisation Details'!I2104="?","Unknown",'Hospitalisation Details'!I2104)</f>
        <v>R1011</v>
      </c>
    </row>
    <row r="2105" spans="16:18" ht="14.25" customHeight="1" x14ac:dyDescent="0.3">
      <c r="P2105" s="7">
        <v>1998</v>
      </c>
      <c r="Q2105" s="7" t="s">
        <v>83</v>
      </c>
      <c r="R2105" t="str">
        <f>IF('Hospitalisation Details'!I2105="?","Unknown",'Hospitalisation Details'!I2105)</f>
        <v>R1011</v>
      </c>
    </row>
    <row r="2106" spans="16:18" ht="14.25" customHeight="1" x14ac:dyDescent="0.3">
      <c r="P2106" s="7">
        <v>1976</v>
      </c>
      <c r="Q2106" s="7" t="s">
        <v>72</v>
      </c>
      <c r="R2106" t="str">
        <f>IF('Hospitalisation Details'!I2106="?","Unknown",'Hospitalisation Details'!I2106)</f>
        <v>R1011</v>
      </c>
    </row>
    <row r="2107" spans="16:18" ht="14.25" customHeight="1" x14ac:dyDescent="0.3">
      <c r="P2107" s="7">
        <v>2004</v>
      </c>
      <c r="Q2107" s="7" t="s">
        <v>203</v>
      </c>
      <c r="R2107" t="str">
        <f>IF('Hospitalisation Details'!I2107="?","Unknown",'Hospitalisation Details'!I2107)</f>
        <v>R1016</v>
      </c>
    </row>
    <row r="2108" spans="16:18" ht="14.25" customHeight="1" x14ac:dyDescent="0.3">
      <c r="P2108" s="7">
        <v>1994</v>
      </c>
      <c r="Q2108" s="7" t="s">
        <v>59</v>
      </c>
      <c r="R2108" t="str">
        <f>IF('Hospitalisation Details'!I2108="?","Unknown",'Hospitalisation Details'!I2108)</f>
        <v>R1013</v>
      </c>
    </row>
    <row r="2109" spans="16:18" ht="14.25" customHeight="1" x14ac:dyDescent="0.3">
      <c r="P2109" s="7">
        <v>2003</v>
      </c>
      <c r="Q2109" s="7" t="s">
        <v>59</v>
      </c>
      <c r="R2109" t="str">
        <f>IF('Hospitalisation Details'!I2109="?","Unknown",'Hospitalisation Details'!I2109)</f>
        <v>R1011</v>
      </c>
    </row>
    <row r="2110" spans="16:18" ht="14.25" customHeight="1" x14ac:dyDescent="0.3">
      <c r="P2110" s="7">
        <v>1995</v>
      </c>
      <c r="Q2110" s="7" t="s">
        <v>168</v>
      </c>
      <c r="R2110" t="str">
        <f>IF('Hospitalisation Details'!I2110="?","Unknown",'Hospitalisation Details'!I2110)</f>
        <v>R1013</v>
      </c>
    </row>
    <row r="2111" spans="16:18" ht="14.25" customHeight="1" x14ac:dyDescent="0.3">
      <c r="P2111" s="7">
        <v>2003</v>
      </c>
      <c r="Q2111" s="7" t="s">
        <v>93</v>
      </c>
      <c r="R2111" t="str">
        <f>IF('Hospitalisation Details'!I2111="?","Unknown",'Hospitalisation Details'!I2111)</f>
        <v>R1011</v>
      </c>
    </row>
    <row r="2112" spans="16:18" ht="14.25" customHeight="1" x14ac:dyDescent="0.3">
      <c r="P2112" s="7">
        <v>1995</v>
      </c>
      <c r="Q2112" s="7" t="s">
        <v>203</v>
      </c>
      <c r="R2112" t="str">
        <f>IF('Hospitalisation Details'!I2112="?","Unknown",'Hospitalisation Details'!I2112)</f>
        <v>R1011</v>
      </c>
    </row>
    <row r="2113" spans="16:18" ht="14.25" customHeight="1" x14ac:dyDescent="0.3">
      <c r="P2113" s="7">
        <v>1983</v>
      </c>
      <c r="Q2113" s="7" t="s">
        <v>59</v>
      </c>
      <c r="R2113" t="str">
        <f>IF('Hospitalisation Details'!I2113="?","Unknown",'Hospitalisation Details'!I2113)</f>
        <v>R1011</v>
      </c>
    </row>
    <row r="2114" spans="16:18" ht="14.25" customHeight="1" x14ac:dyDescent="0.3">
      <c r="P2114" s="7">
        <v>1967</v>
      </c>
      <c r="Q2114" s="7" t="s">
        <v>203</v>
      </c>
      <c r="R2114" t="str">
        <f>IF('Hospitalisation Details'!I2114="?","Unknown",'Hospitalisation Details'!I2114)</f>
        <v>R1011</v>
      </c>
    </row>
    <row r="2115" spans="16:18" ht="14.25" customHeight="1" x14ac:dyDescent="0.3">
      <c r="P2115" s="7">
        <v>1998</v>
      </c>
      <c r="Q2115" s="7" t="s">
        <v>195</v>
      </c>
      <c r="R2115" t="str">
        <f>IF('Hospitalisation Details'!I2115="?","Unknown",'Hospitalisation Details'!I2115)</f>
        <v>R1011</v>
      </c>
    </row>
    <row r="2116" spans="16:18" ht="14.25" customHeight="1" x14ac:dyDescent="0.3">
      <c r="P2116" s="7">
        <v>1997</v>
      </c>
      <c r="Q2116" s="7" t="s">
        <v>195</v>
      </c>
      <c r="R2116" t="str">
        <f>IF('Hospitalisation Details'!I2116="?","Unknown",'Hospitalisation Details'!I2116)</f>
        <v>R1011</v>
      </c>
    </row>
    <row r="2117" spans="16:18" ht="14.25" customHeight="1" x14ac:dyDescent="0.3">
      <c r="P2117" s="7">
        <v>1982</v>
      </c>
      <c r="Q2117" s="7" t="s">
        <v>59</v>
      </c>
      <c r="R2117" t="str">
        <f>IF('Hospitalisation Details'!I2117="?","Unknown",'Hospitalisation Details'!I2117)</f>
        <v>R1011</v>
      </c>
    </row>
    <row r="2118" spans="16:18" ht="14.25" customHeight="1" x14ac:dyDescent="0.3">
      <c r="P2118" s="7">
        <v>1975</v>
      </c>
      <c r="Q2118" s="7" t="s">
        <v>195</v>
      </c>
      <c r="R2118" t="str">
        <f>IF('Hospitalisation Details'!I2118="?","Unknown",'Hospitalisation Details'!I2118)</f>
        <v>R1011</v>
      </c>
    </row>
    <row r="2119" spans="16:18" ht="14.25" customHeight="1" x14ac:dyDescent="0.3">
      <c r="P2119" s="7">
        <v>1977</v>
      </c>
      <c r="Q2119" s="7" t="s">
        <v>83</v>
      </c>
      <c r="R2119" t="str">
        <f>IF('Hospitalisation Details'!I2119="?","Unknown",'Hospitalisation Details'!I2119)</f>
        <v>R1017</v>
      </c>
    </row>
    <row r="2120" spans="16:18" ht="14.25" customHeight="1" x14ac:dyDescent="0.3">
      <c r="P2120" s="7">
        <v>1998</v>
      </c>
      <c r="Q2120" s="7" t="s">
        <v>168</v>
      </c>
      <c r="R2120" t="str">
        <f>IF('Hospitalisation Details'!I2120="?","Unknown",'Hospitalisation Details'!I2120)</f>
        <v>R1016</v>
      </c>
    </row>
    <row r="2121" spans="16:18" ht="14.25" customHeight="1" x14ac:dyDescent="0.3">
      <c r="P2121" s="7">
        <v>1967</v>
      </c>
      <c r="Q2121" s="7" t="s">
        <v>168</v>
      </c>
      <c r="R2121" t="str">
        <f>IF('Hospitalisation Details'!I2121="?","Unknown",'Hospitalisation Details'!I2121)</f>
        <v>R1011</v>
      </c>
    </row>
    <row r="2122" spans="16:18" ht="14.25" customHeight="1" x14ac:dyDescent="0.3">
      <c r="P2122" s="7">
        <v>1997</v>
      </c>
      <c r="Q2122" s="7" t="s">
        <v>59</v>
      </c>
      <c r="R2122" t="str">
        <f>IF('Hospitalisation Details'!I2122="?","Unknown",'Hospitalisation Details'!I2122)</f>
        <v>R1011</v>
      </c>
    </row>
    <row r="2123" spans="16:18" ht="14.25" customHeight="1" x14ac:dyDescent="0.3">
      <c r="P2123" s="7">
        <v>1988</v>
      </c>
      <c r="Q2123" s="7" t="s">
        <v>93</v>
      </c>
      <c r="R2123" t="str">
        <f>IF('Hospitalisation Details'!I2123="?","Unknown",'Hospitalisation Details'!I2123)</f>
        <v>R1011</v>
      </c>
    </row>
    <row r="2124" spans="16:18" ht="14.25" customHeight="1" x14ac:dyDescent="0.3">
      <c r="P2124" s="7">
        <v>1971</v>
      </c>
      <c r="Q2124" s="7" t="s">
        <v>93</v>
      </c>
      <c r="R2124" t="str">
        <f>IF('Hospitalisation Details'!I2124="?","Unknown",'Hospitalisation Details'!I2124)</f>
        <v>R1011</v>
      </c>
    </row>
    <row r="2125" spans="16:18" ht="14.25" customHeight="1" x14ac:dyDescent="0.3">
      <c r="P2125" s="7">
        <v>1988</v>
      </c>
      <c r="Q2125" s="7" t="s">
        <v>72</v>
      </c>
      <c r="R2125" t="str">
        <f>IF('Hospitalisation Details'!I2125="?","Unknown",'Hospitalisation Details'!I2125)</f>
        <v>R1011</v>
      </c>
    </row>
    <row r="2126" spans="16:18" ht="14.25" customHeight="1" x14ac:dyDescent="0.3">
      <c r="P2126" s="7">
        <v>1973</v>
      </c>
      <c r="Q2126" s="7" t="s">
        <v>168</v>
      </c>
      <c r="R2126" t="str">
        <f>IF('Hospitalisation Details'!I2126="?","Unknown",'Hospitalisation Details'!I2126)</f>
        <v>R1011</v>
      </c>
    </row>
    <row r="2127" spans="16:18" ht="14.25" customHeight="1" x14ac:dyDescent="0.3">
      <c r="P2127" s="7">
        <v>1992</v>
      </c>
      <c r="Q2127" s="7" t="s">
        <v>93</v>
      </c>
      <c r="R2127" t="str">
        <f>IF('Hospitalisation Details'!I2127="?","Unknown",'Hospitalisation Details'!I2127)</f>
        <v>R1011</v>
      </c>
    </row>
    <row r="2128" spans="16:18" ht="14.25" customHeight="1" x14ac:dyDescent="0.3">
      <c r="P2128" s="7">
        <v>1973</v>
      </c>
      <c r="Q2128" s="7" t="s">
        <v>203</v>
      </c>
      <c r="R2128" t="str">
        <f>IF('Hospitalisation Details'!I2128="?","Unknown",'Hospitalisation Details'!I2128)</f>
        <v>R1011</v>
      </c>
    </row>
    <row r="2129" spans="16:18" ht="14.25" customHeight="1" x14ac:dyDescent="0.3">
      <c r="P2129" s="7">
        <v>1964</v>
      </c>
      <c r="Q2129" s="7" t="s">
        <v>195</v>
      </c>
      <c r="R2129" t="str">
        <f>IF('Hospitalisation Details'!I2129="?","Unknown",'Hospitalisation Details'!I2129)</f>
        <v>R1011</v>
      </c>
    </row>
    <row r="2130" spans="16:18" ht="14.25" customHeight="1" x14ac:dyDescent="0.3">
      <c r="P2130" s="7">
        <v>1971</v>
      </c>
      <c r="Q2130" s="7" t="s">
        <v>195</v>
      </c>
      <c r="R2130" t="str">
        <f>IF('Hospitalisation Details'!I2130="?","Unknown",'Hospitalisation Details'!I2130)</f>
        <v>R1011</v>
      </c>
    </row>
    <row r="2131" spans="16:18" ht="14.25" customHeight="1" x14ac:dyDescent="0.3">
      <c r="P2131" s="7">
        <v>2000</v>
      </c>
      <c r="Q2131" s="7" t="s">
        <v>203</v>
      </c>
      <c r="R2131" t="str">
        <f>IF('Hospitalisation Details'!I2131="?","Unknown",'Hospitalisation Details'!I2131)</f>
        <v>R1011</v>
      </c>
    </row>
    <row r="2132" spans="16:18" ht="14.25" customHeight="1" x14ac:dyDescent="0.3">
      <c r="P2132" s="7">
        <v>2000</v>
      </c>
      <c r="Q2132" s="7" t="s">
        <v>72</v>
      </c>
      <c r="R2132" t="str">
        <f>IF('Hospitalisation Details'!I2132="?","Unknown",'Hospitalisation Details'!I2132)</f>
        <v>R1011</v>
      </c>
    </row>
    <row r="2133" spans="16:18" ht="14.25" customHeight="1" x14ac:dyDescent="0.3">
      <c r="P2133" s="7">
        <v>2000</v>
      </c>
      <c r="Q2133" s="7" t="s">
        <v>168</v>
      </c>
      <c r="R2133" t="str">
        <f>IF('Hospitalisation Details'!I2133="?","Unknown",'Hospitalisation Details'!I2133)</f>
        <v>R1013</v>
      </c>
    </row>
    <row r="2134" spans="16:18" ht="14.25" customHeight="1" x14ac:dyDescent="0.3">
      <c r="P2134" s="7">
        <v>1978</v>
      </c>
      <c r="Q2134" s="7" t="s">
        <v>168</v>
      </c>
      <c r="R2134" t="str">
        <f>IF('Hospitalisation Details'!I2134="?","Unknown",'Hospitalisation Details'!I2134)</f>
        <v>R1011</v>
      </c>
    </row>
    <row r="2135" spans="16:18" ht="14.25" customHeight="1" x14ac:dyDescent="0.3">
      <c r="P2135" s="7">
        <v>1974</v>
      </c>
      <c r="Q2135" s="7" t="s">
        <v>59</v>
      </c>
      <c r="R2135" t="str">
        <f>IF('Hospitalisation Details'!I2135="?","Unknown",'Hospitalisation Details'!I2135)</f>
        <v>R1012</v>
      </c>
    </row>
    <row r="2136" spans="16:18" ht="14.25" customHeight="1" x14ac:dyDescent="0.3">
      <c r="P2136" s="7">
        <v>1976</v>
      </c>
      <c r="Q2136" s="7" t="s">
        <v>203</v>
      </c>
      <c r="R2136" t="str">
        <f>IF('Hospitalisation Details'!I2136="?","Unknown",'Hospitalisation Details'!I2136)</f>
        <v>R1011</v>
      </c>
    </row>
    <row r="2137" spans="16:18" ht="14.25" customHeight="1" x14ac:dyDescent="0.3">
      <c r="P2137" s="7">
        <v>1992</v>
      </c>
      <c r="Q2137" s="7" t="s">
        <v>83</v>
      </c>
      <c r="R2137" t="str">
        <f>IF('Hospitalisation Details'!I2137="?","Unknown",'Hospitalisation Details'!I2137)</f>
        <v>R1011</v>
      </c>
    </row>
    <row r="2138" spans="16:18" ht="14.25" customHeight="1" x14ac:dyDescent="0.3">
      <c r="P2138" s="7">
        <v>1981</v>
      </c>
      <c r="Q2138" s="7" t="s">
        <v>72</v>
      </c>
      <c r="R2138" t="str">
        <f>IF('Hospitalisation Details'!I2138="?","Unknown",'Hospitalisation Details'!I2138)</f>
        <v>R1011</v>
      </c>
    </row>
    <row r="2139" spans="16:18" ht="14.25" customHeight="1" x14ac:dyDescent="0.3">
      <c r="P2139" s="7">
        <v>1999</v>
      </c>
      <c r="Q2139" s="7" t="s">
        <v>93</v>
      </c>
      <c r="R2139" t="str">
        <f>IF('Hospitalisation Details'!I2139="?","Unknown",'Hospitalisation Details'!I2139)</f>
        <v>R1013</v>
      </c>
    </row>
    <row r="2140" spans="16:18" ht="14.25" customHeight="1" x14ac:dyDescent="0.3">
      <c r="P2140" s="7">
        <v>1963</v>
      </c>
      <c r="Q2140" s="7" t="s">
        <v>59</v>
      </c>
      <c r="R2140" t="str">
        <f>IF('Hospitalisation Details'!I2140="?","Unknown",'Hospitalisation Details'!I2140)</f>
        <v>R1011</v>
      </c>
    </row>
    <row r="2141" spans="16:18" ht="14.25" customHeight="1" x14ac:dyDescent="0.3">
      <c r="P2141" s="7">
        <v>1996</v>
      </c>
      <c r="Q2141" s="7" t="s">
        <v>195</v>
      </c>
      <c r="R2141" t="str">
        <f>IF('Hospitalisation Details'!I2141="?","Unknown",'Hospitalisation Details'!I2141)</f>
        <v>R1011</v>
      </c>
    </row>
    <row r="2142" spans="16:18" ht="14.25" customHeight="1" x14ac:dyDescent="0.3">
      <c r="P2142" s="7">
        <v>1979</v>
      </c>
      <c r="Q2142" s="7" t="s">
        <v>72</v>
      </c>
      <c r="R2142" t="str">
        <f>IF('Hospitalisation Details'!I2142="?","Unknown",'Hospitalisation Details'!I2142)</f>
        <v>R1011</v>
      </c>
    </row>
    <row r="2143" spans="16:18" ht="14.25" customHeight="1" x14ac:dyDescent="0.3">
      <c r="P2143" s="7">
        <v>1997</v>
      </c>
      <c r="Q2143" s="7" t="s">
        <v>83</v>
      </c>
      <c r="R2143" t="str">
        <f>IF('Hospitalisation Details'!I2143="?","Unknown",'Hospitalisation Details'!I2143)</f>
        <v>R1013</v>
      </c>
    </row>
    <row r="2144" spans="16:18" ht="14.25" customHeight="1" x14ac:dyDescent="0.3">
      <c r="P2144" s="7">
        <v>2004</v>
      </c>
      <c r="Q2144" s="7" t="s">
        <v>195</v>
      </c>
      <c r="R2144" t="str">
        <f>IF('Hospitalisation Details'!I2144="?","Unknown",'Hospitalisation Details'!I2144)</f>
        <v>R1013</v>
      </c>
    </row>
    <row r="2145" spans="16:18" ht="14.25" customHeight="1" x14ac:dyDescent="0.3">
      <c r="P2145" s="7">
        <v>1974</v>
      </c>
      <c r="Q2145" s="7" t="s">
        <v>168</v>
      </c>
      <c r="R2145" t="str">
        <f>IF('Hospitalisation Details'!I2145="?","Unknown",'Hospitalisation Details'!I2145)</f>
        <v>R1012</v>
      </c>
    </row>
    <row r="2146" spans="16:18" ht="14.25" customHeight="1" x14ac:dyDescent="0.3">
      <c r="P2146" s="7">
        <v>1999</v>
      </c>
      <c r="Q2146" s="7" t="s">
        <v>203</v>
      </c>
      <c r="R2146" t="str">
        <f>IF('Hospitalisation Details'!I2146="?","Unknown",'Hospitalisation Details'!I2146)</f>
        <v>R1016</v>
      </c>
    </row>
    <row r="2147" spans="16:18" ht="14.25" customHeight="1" x14ac:dyDescent="0.3">
      <c r="P2147" s="7">
        <v>1993</v>
      </c>
      <c r="Q2147" s="7" t="s">
        <v>168</v>
      </c>
      <c r="R2147" t="str">
        <f>IF('Hospitalisation Details'!I2147="?","Unknown",'Hospitalisation Details'!I2147)</f>
        <v>R1011</v>
      </c>
    </row>
    <row r="2148" spans="16:18" ht="14.25" customHeight="1" x14ac:dyDescent="0.3">
      <c r="P2148" s="7">
        <v>2003</v>
      </c>
      <c r="Q2148" s="7" t="s">
        <v>93</v>
      </c>
      <c r="R2148" t="str">
        <f>IF('Hospitalisation Details'!I2148="?","Unknown",'Hospitalisation Details'!I2148)</f>
        <v>R1012</v>
      </c>
    </row>
    <row r="2149" spans="16:18" ht="14.25" customHeight="1" x14ac:dyDescent="0.3">
      <c r="P2149" s="7">
        <v>2004</v>
      </c>
      <c r="Q2149" s="7" t="s">
        <v>168</v>
      </c>
      <c r="R2149" t="str">
        <f>IF('Hospitalisation Details'!I2149="?","Unknown",'Hospitalisation Details'!I2149)</f>
        <v>R1013</v>
      </c>
    </row>
    <row r="2150" spans="16:18" ht="14.25" customHeight="1" x14ac:dyDescent="0.3">
      <c r="P2150" s="7">
        <v>1992</v>
      </c>
      <c r="Q2150" s="7" t="s">
        <v>83</v>
      </c>
      <c r="R2150" t="str">
        <f>IF('Hospitalisation Details'!I2150="?","Unknown",'Hospitalisation Details'!I2150)</f>
        <v>R1011</v>
      </c>
    </row>
    <row r="2151" spans="16:18" ht="14.25" customHeight="1" x14ac:dyDescent="0.3">
      <c r="P2151" s="7">
        <v>1967</v>
      </c>
      <c r="Q2151" s="7" t="s">
        <v>203</v>
      </c>
      <c r="R2151" t="str">
        <f>IF('Hospitalisation Details'!I2151="?","Unknown",'Hospitalisation Details'!I2151)</f>
        <v>R1011</v>
      </c>
    </row>
    <row r="2152" spans="16:18" ht="14.25" customHeight="1" x14ac:dyDescent="0.3">
      <c r="P2152" s="7">
        <v>1975</v>
      </c>
      <c r="Q2152" s="7" t="s">
        <v>83</v>
      </c>
      <c r="R2152" t="str">
        <f>IF('Hospitalisation Details'!I2152="?","Unknown",'Hospitalisation Details'!I2152)</f>
        <v>R1011</v>
      </c>
    </row>
    <row r="2153" spans="16:18" ht="14.25" customHeight="1" x14ac:dyDescent="0.3">
      <c r="P2153" s="7">
        <v>2003</v>
      </c>
      <c r="Q2153" s="7" t="s">
        <v>168</v>
      </c>
      <c r="R2153" t="str">
        <f>IF('Hospitalisation Details'!I2153="?","Unknown",'Hospitalisation Details'!I2153)</f>
        <v>R1011</v>
      </c>
    </row>
    <row r="2154" spans="16:18" ht="14.25" customHeight="1" x14ac:dyDescent="0.3">
      <c r="P2154" s="7">
        <v>1962</v>
      </c>
      <c r="Q2154" s="7" t="s">
        <v>72</v>
      </c>
      <c r="R2154" t="str">
        <f>IF('Hospitalisation Details'!I2154="?","Unknown",'Hospitalisation Details'!I2154)</f>
        <v>R1011</v>
      </c>
    </row>
    <row r="2155" spans="16:18" ht="14.25" customHeight="1" x14ac:dyDescent="0.3">
      <c r="P2155" s="7">
        <v>1973</v>
      </c>
      <c r="Q2155" s="7" t="s">
        <v>195</v>
      </c>
      <c r="R2155" t="str">
        <f>IF('Hospitalisation Details'!I2155="?","Unknown",'Hospitalisation Details'!I2155)</f>
        <v>R1011</v>
      </c>
    </row>
    <row r="2156" spans="16:18" ht="14.25" customHeight="1" x14ac:dyDescent="0.3">
      <c r="P2156" s="7">
        <v>1992</v>
      </c>
      <c r="Q2156" s="7" t="s">
        <v>203</v>
      </c>
      <c r="R2156" t="str">
        <f>IF('Hospitalisation Details'!I2156="?","Unknown",'Hospitalisation Details'!I2156)</f>
        <v>R1011</v>
      </c>
    </row>
    <row r="2157" spans="16:18" ht="14.25" customHeight="1" x14ac:dyDescent="0.3">
      <c r="P2157" s="7">
        <v>1961</v>
      </c>
      <c r="Q2157" s="7" t="s">
        <v>59</v>
      </c>
      <c r="R2157" t="str">
        <f>IF('Hospitalisation Details'!I2157="?","Unknown",'Hospitalisation Details'!I2157)</f>
        <v>R1013</v>
      </c>
    </row>
    <row r="2158" spans="16:18" ht="14.25" customHeight="1" x14ac:dyDescent="0.3">
      <c r="P2158" s="7">
        <v>1970</v>
      </c>
      <c r="Q2158" s="7" t="s">
        <v>59</v>
      </c>
      <c r="R2158" t="str">
        <f>IF('Hospitalisation Details'!I2158="?","Unknown",'Hospitalisation Details'!I2158)</f>
        <v>R1011</v>
      </c>
    </row>
    <row r="2159" spans="16:18" ht="14.25" customHeight="1" x14ac:dyDescent="0.3">
      <c r="P2159" s="7">
        <v>1965</v>
      </c>
      <c r="Q2159" s="7" t="s">
        <v>168</v>
      </c>
      <c r="R2159" t="str">
        <f>IF('Hospitalisation Details'!I2159="?","Unknown",'Hospitalisation Details'!I2159)</f>
        <v>R1011</v>
      </c>
    </row>
    <row r="2160" spans="16:18" ht="14.25" customHeight="1" x14ac:dyDescent="0.3">
      <c r="P2160" s="7">
        <v>1992</v>
      </c>
      <c r="Q2160" s="7" t="s">
        <v>203</v>
      </c>
      <c r="R2160" t="str">
        <f>IF('Hospitalisation Details'!I2160="?","Unknown",'Hospitalisation Details'!I2160)</f>
        <v>R1011</v>
      </c>
    </row>
    <row r="2161" spans="16:18" ht="14.25" customHeight="1" x14ac:dyDescent="0.3">
      <c r="P2161" s="7">
        <v>1992</v>
      </c>
      <c r="Q2161" s="7" t="s">
        <v>59</v>
      </c>
      <c r="R2161" t="str">
        <f>IF('Hospitalisation Details'!I2161="?","Unknown",'Hospitalisation Details'!I2161)</f>
        <v>R1011</v>
      </c>
    </row>
    <row r="2162" spans="16:18" ht="14.25" customHeight="1" x14ac:dyDescent="0.3">
      <c r="P2162" s="7">
        <v>1972</v>
      </c>
      <c r="Q2162" s="7" t="s">
        <v>168</v>
      </c>
      <c r="R2162" t="str">
        <f>IF('Hospitalisation Details'!I2162="?","Unknown",'Hospitalisation Details'!I2162)</f>
        <v>R1011</v>
      </c>
    </row>
    <row r="2163" spans="16:18" ht="14.25" customHeight="1" x14ac:dyDescent="0.3">
      <c r="P2163" s="7">
        <v>2003</v>
      </c>
      <c r="Q2163" s="7" t="s">
        <v>83</v>
      </c>
      <c r="R2163" t="str">
        <f>IF('Hospitalisation Details'!I2163="?","Unknown",'Hospitalisation Details'!I2163)</f>
        <v>R1012</v>
      </c>
    </row>
    <row r="2164" spans="16:18" ht="14.25" customHeight="1" x14ac:dyDescent="0.3">
      <c r="P2164" s="7">
        <v>1963</v>
      </c>
      <c r="Q2164" s="7" t="s">
        <v>59</v>
      </c>
      <c r="R2164" t="str">
        <f>IF('Hospitalisation Details'!I2164="?","Unknown",'Hospitalisation Details'!I2164)</f>
        <v>R1011</v>
      </c>
    </row>
    <row r="2165" spans="16:18" ht="14.25" customHeight="1" x14ac:dyDescent="0.3">
      <c r="P2165" s="7">
        <v>1991</v>
      </c>
      <c r="Q2165" s="7" t="s">
        <v>83</v>
      </c>
      <c r="R2165" t="str">
        <f>IF('Hospitalisation Details'!I2165="?","Unknown",'Hospitalisation Details'!I2165)</f>
        <v>R1011</v>
      </c>
    </row>
    <row r="2166" spans="16:18" ht="14.25" customHeight="1" x14ac:dyDescent="0.3">
      <c r="P2166" s="7">
        <v>1968</v>
      </c>
      <c r="Q2166" s="7" t="s">
        <v>203</v>
      </c>
      <c r="R2166" t="str">
        <f>IF('Hospitalisation Details'!I2166="?","Unknown",'Hospitalisation Details'!I2166)</f>
        <v>R1011</v>
      </c>
    </row>
    <row r="2167" spans="16:18" ht="14.25" customHeight="1" x14ac:dyDescent="0.3">
      <c r="P2167" s="7">
        <v>1977</v>
      </c>
      <c r="Q2167" s="7" t="s">
        <v>195</v>
      </c>
      <c r="R2167" t="str">
        <f>IF('Hospitalisation Details'!I2167="?","Unknown",'Hospitalisation Details'!I2167)</f>
        <v>R1011</v>
      </c>
    </row>
    <row r="2168" spans="16:18" ht="14.25" customHeight="1" x14ac:dyDescent="0.3">
      <c r="P2168" s="7">
        <v>1992</v>
      </c>
      <c r="Q2168" s="7" t="s">
        <v>195</v>
      </c>
      <c r="R2168" t="str">
        <f>IF('Hospitalisation Details'!I2168="?","Unknown",'Hospitalisation Details'!I2168)</f>
        <v>R1013</v>
      </c>
    </row>
    <row r="2169" spans="16:18" ht="14.25" customHeight="1" x14ac:dyDescent="0.3">
      <c r="P2169" s="7">
        <v>1992</v>
      </c>
      <c r="Q2169" s="7" t="s">
        <v>93</v>
      </c>
      <c r="R2169" t="str">
        <f>IF('Hospitalisation Details'!I2169="?","Unknown",'Hospitalisation Details'!I2169)</f>
        <v>R1011</v>
      </c>
    </row>
    <row r="2170" spans="16:18" ht="14.25" customHeight="1" x14ac:dyDescent="0.3">
      <c r="P2170" s="7">
        <v>1991</v>
      </c>
      <c r="Q2170" s="7" t="s">
        <v>72</v>
      </c>
      <c r="R2170" t="str">
        <f>IF('Hospitalisation Details'!I2170="?","Unknown",'Hospitalisation Details'!I2170)</f>
        <v>R1011</v>
      </c>
    </row>
    <row r="2171" spans="16:18" ht="14.25" customHeight="1" x14ac:dyDescent="0.3">
      <c r="P2171" s="7">
        <v>1988</v>
      </c>
      <c r="Q2171" s="7" t="s">
        <v>168</v>
      </c>
      <c r="R2171" t="str">
        <f>IF('Hospitalisation Details'!I2171="?","Unknown",'Hospitalisation Details'!I2171)</f>
        <v>R1011</v>
      </c>
    </row>
    <row r="2172" spans="16:18" ht="14.25" customHeight="1" x14ac:dyDescent="0.3">
      <c r="P2172" s="7">
        <v>1989</v>
      </c>
      <c r="Q2172" s="7" t="s">
        <v>83</v>
      </c>
      <c r="R2172" t="str">
        <f>IF('Hospitalisation Details'!I2172="?","Unknown",'Hospitalisation Details'!I2172)</f>
        <v>R1011</v>
      </c>
    </row>
    <row r="2173" spans="16:18" ht="14.25" customHeight="1" x14ac:dyDescent="0.3">
      <c r="P2173" s="7">
        <v>1995</v>
      </c>
      <c r="Q2173" s="7" t="s">
        <v>203</v>
      </c>
      <c r="R2173" t="str">
        <f>IF('Hospitalisation Details'!I2173="?","Unknown",'Hospitalisation Details'!I2173)</f>
        <v>R1013</v>
      </c>
    </row>
    <row r="2174" spans="16:18" ht="14.25" customHeight="1" x14ac:dyDescent="0.3">
      <c r="P2174" s="7">
        <v>2000</v>
      </c>
      <c r="Q2174" s="7" t="s">
        <v>93</v>
      </c>
      <c r="R2174" t="str">
        <f>IF('Hospitalisation Details'!I2174="?","Unknown",'Hospitalisation Details'!I2174)</f>
        <v>Unknown</v>
      </c>
    </row>
    <row r="2175" spans="16:18" ht="14.25" customHeight="1" x14ac:dyDescent="0.3">
      <c r="P2175" s="7">
        <v>1990</v>
      </c>
      <c r="Q2175" s="7" t="s">
        <v>203</v>
      </c>
      <c r="R2175" t="str">
        <f>IF('Hospitalisation Details'!I2175="?","Unknown",'Hospitalisation Details'!I2175)</f>
        <v>R1011</v>
      </c>
    </row>
    <row r="2176" spans="16:18" ht="14.25" customHeight="1" x14ac:dyDescent="0.3">
      <c r="P2176" s="7">
        <v>1985</v>
      </c>
      <c r="Q2176" s="7" t="s">
        <v>72</v>
      </c>
      <c r="R2176" t="str">
        <f>IF('Hospitalisation Details'!I2176="?","Unknown",'Hospitalisation Details'!I2176)</f>
        <v>R1024</v>
      </c>
    </row>
    <row r="2177" spans="16:18" ht="14.25" customHeight="1" x14ac:dyDescent="0.3">
      <c r="P2177" s="7">
        <v>1975</v>
      </c>
      <c r="Q2177" s="7" t="s">
        <v>72</v>
      </c>
      <c r="R2177" t="str">
        <f>IF('Hospitalisation Details'!I2177="?","Unknown",'Hospitalisation Details'!I2177)</f>
        <v>R1011</v>
      </c>
    </row>
    <row r="2178" spans="16:18" ht="14.25" customHeight="1" x14ac:dyDescent="0.3">
      <c r="P2178" s="7">
        <v>1969</v>
      </c>
      <c r="Q2178" s="7" t="s">
        <v>203</v>
      </c>
      <c r="R2178" t="str">
        <f>IF('Hospitalisation Details'!I2178="?","Unknown",'Hospitalisation Details'!I2178)</f>
        <v>R1011</v>
      </c>
    </row>
    <row r="2179" spans="16:18" ht="14.25" customHeight="1" x14ac:dyDescent="0.3">
      <c r="P2179" s="7">
        <v>1979</v>
      </c>
      <c r="Q2179" s="7" t="s">
        <v>195</v>
      </c>
      <c r="R2179" t="str">
        <f>IF('Hospitalisation Details'!I2179="?","Unknown",'Hospitalisation Details'!I2179)</f>
        <v>R1011</v>
      </c>
    </row>
    <row r="2180" spans="16:18" ht="14.25" customHeight="1" x14ac:dyDescent="0.3">
      <c r="P2180" s="7">
        <v>2002</v>
      </c>
      <c r="Q2180" s="7" t="s">
        <v>93</v>
      </c>
      <c r="R2180" t="str">
        <f>IF('Hospitalisation Details'!I2180="?","Unknown",'Hospitalisation Details'!I2180)</f>
        <v>R1012</v>
      </c>
    </row>
    <row r="2181" spans="16:18" ht="14.25" customHeight="1" x14ac:dyDescent="0.3">
      <c r="P2181" s="7">
        <v>2000</v>
      </c>
      <c r="Q2181" s="7" t="s">
        <v>203</v>
      </c>
      <c r="R2181" t="str">
        <f>IF('Hospitalisation Details'!I2181="?","Unknown",'Hospitalisation Details'!I2181)</f>
        <v>R1013</v>
      </c>
    </row>
    <row r="2182" spans="16:18" ht="14.25" customHeight="1" x14ac:dyDescent="0.3">
      <c r="P2182" s="7">
        <v>1990</v>
      </c>
      <c r="Q2182" s="7" t="s">
        <v>72</v>
      </c>
      <c r="R2182" t="str">
        <f>IF('Hospitalisation Details'!I2182="?","Unknown",'Hospitalisation Details'!I2182)</f>
        <v>R1019</v>
      </c>
    </row>
    <row r="2183" spans="16:18" ht="14.25" customHeight="1" x14ac:dyDescent="0.3">
      <c r="P2183" s="7">
        <v>1982</v>
      </c>
      <c r="Q2183" s="7" t="s">
        <v>83</v>
      </c>
      <c r="R2183" t="str">
        <f>IF('Hospitalisation Details'!I2183="?","Unknown",'Hospitalisation Details'!I2183)</f>
        <v>R1012</v>
      </c>
    </row>
    <row r="2184" spans="16:18" ht="14.25" customHeight="1" x14ac:dyDescent="0.3">
      <c r="P2184" s="7">
        <v>1970</v>
      </c>
      <c r="Q2184" s="7" t="s">
        <v>203</v>
      </c>
      <c r="R2184" t="str">
        <f>IF('Hospitalisation Details'!I2184="?","Unknown",'Hospitalisation Details'!I2184)</f>
        <v>R1011</v>
      </c>
    </row>
    <row r="2185" spans="16:18" ht="14.25" customHeight="1" x14ac:dyDescent="0.3">
      <c r="P2185" s="7">
        <v>1988</v>
      </c>
      <c r="Q2185" s="7" t="s">
        <v>203</v>
      </c>
      <c r="R2185" t="str">
        <f>IF('Hospitalisation Details'!I2185="?","Unknown",'Hospitalisation Details'!I2185)</f>
        <v>R1023</v>
      </c>
    </row>
    <row r="2186" spans="16:18" ht="14.25" customHeight="1" x14ac:dyDescent="0.3">
      <c r="P2186" s="7">
        <v>1976</v>
      </c>
      <c r="Q2186" s="7" t="s">
        <v>93</v>
      </c>
      <c r="R2186" t="str">
        <f>IF('Hospitalisation Details'!I2186="?","Unknown",'Hospitalisation Details'!I2186)</f>
        <v>R1011</v>
      </c>
    </row>
    <row r="2187" spans="16:18" ht="14.25" customHeight="1" x14ac:dyDescent="0.3">
      <c r="P2187" s="7">
        <v>1986</v>
      </c>
      <c r="Q2187" s="7" t="s">
        <v>195</v>
      </c>
      <c r="R2187" t="str">
        <f>IF('Hospitalisation Details'!I2187="?","Unknown",'Hospitalisation Details'!I2187)</f>
        <v>R1013</v>
      </c>
    </row>
    <row r="2188" spans="16:18" ht="14.25" customHeight="1" x14ac:dyDescent="0.3">
      <c r="P2188" s="7">
        <v>1983</v>
      </c>
      <c r="Q2188" s="7" t="s">
        <v>59</v>
      </c>
      <c r="R2188" t="str">
        <f>IF('Hospitalisation Details'!I2188="?","Unknown",'Hospitalisation Details'!I2188)</f>
        <v>R1011</v>
      </c>
    </row>
    <row r="2189" spans="16:18" ht="14.25" customHeight="1" x14ac:dyDescent="0.3">
      <c r="P2189" s="7">
        <v>1979</v>
      </c>
      <c r="Q2189" s="7" t="s">
        <v>93</v>
      </c>
      <c r="R2189" t="str">
        <f>IF('Hospitalisation Details'!I2189="?","Unknown",'Hospitalisation Details'!I2189)</f>
        <v>R1011</v>
      </c>
    </row>
    <row r="2190" spans="16:18" ht="14.25" customHeight="1" x14ac:dyDescent="0.3">
      <c r="P2190" s="7">
        <v>1998</v>
      </c>
      <c r="Q2190" s="7" t="s">
        <v>59</v>
      </c>
      <c r="R2190" t="str">
        <f>IF('Hospitalisation Details'!I2190="?","Unknown",'Hospitalisation Details'!I2190)</f>
        <v>R1013</v>
      </c>
    </row>
    <row r="2191" spans="16:18" ht="14.25" customHeight="1" x14ac:dyDescent="0.3">
      <c r="P2191" s="7">
        <v>1972</v>
      </c>
      <c r="Q2191" s="7" t="s">
        <v>72</v>
      </c>
      <c r="R2191" t="str">
        <f>IF('Hospitalisation Details'!I2191="?","Unknown",'Hospitalisation Details'!I2191)</f>
        <v>R1011</v>
      </c>
    </row>
    <row r="2192" spans="16:18" ht="14.25" customHeight="1" x14ac:dyDescent="0.3">
      <c r="P2192" s="7">
        <v>1989</v>
      </c>
      <c r="Q2192" s="7" t="s">
        <v>93</v>
      </c>
      <c r="R2192" t="str">
        <f>IF('Hospitalisation Details'!I2192="?","Unknown",'Hospitalisation Details'!I2192)</f>
        <v>R1011</v>
      </c>
    </row>
    <row r="2193" spans="16:18" ht="14.25" customHeight="1" x14ac:dyDescent="0.3">
      <c r="P2193" s="7">
        <v>1964</v>
      </c>
      <c r="Q2193" s="7" t="s">
        <v>83</v>
      </c>
      <c r="R2193" t="str">
        <f>IF('Hospitalisation Details'!I2193="?","Unknown",'Hospitalisation Details'!I2193)</f>
        <v>R1011</v>
      </c>
    </row>
    <row r="2194" spans="16:18" ht="14.25" customHeight="1" x14ac:dyDescent="0.3">
      <c r="P2194" s="7">
        <v>1980</v>
      </c>
      <c r="Q2194" s="7" t="s">
        <v>195</v>
      </c>
      <c r="R2194" t="str">
        <f>IF('Hospitalisation Details'!I2194="?","Unknown",'Hospitalisation Details'!I2194)</f>
        <v>R1013</v>
      </c>
    </row>
    <row r="2195" spans="16:18" ht="14.25" customHeight="1" x14ac:dyDescent="0.3">
      <c r="P2195" s="7">
        <v>1989</v>
      </c>
      <c r="Q2195" s="7" t="s">
        <v>203</v>
      </c>
      <c r="R2195" t="str">
        <f>IF('Hospitalisation Details'!I2195="?","Unknown",'Hospitalisation Details'!I2195)</f>
        <v>R1013</v>
      </c>
    </row>
    <row r="2196" spans="16:18" ht="14.25" customHeight="1" x14ac:dyDescent="0.3">
      <c r="P2196" s="7">
        <v>1980</v>
      </c>
      <c r="Q2196" s="7" t="s">
        <v>83</v>
      </c>
      <c r="R2196" t="str">
        <f>IF('Hospitalisation Details'!I2196="?","Unknown",'Hospitalisation Details'!I2196)</f>
        <v>R1011</v>
      </c>
    </row>
    <row r="2197" spans="16:18" ht="14.25" customHeight="1" x14ac:dyDescent="0.3">
      <c r="P2197" s="7">
        <v>2002</v>
      </c>
      <c r="Q2197" s="7" t="s">
        <v>93</v>
      </c>
      <c r="R2197" t="str">
        <f>IF('Hospitalisation Details'!I2197="?","Unknown",'Hospitalisation Details'!I2197)</f>
        <v>R1011</v>
      </c>
    </row>
    <row r="2198" spans="16:18" ht="14.25" customHeight="1" x14ac:dyDescent="0.3">
      <c r="P2198" s="7">
        <v>1970</v>
      </c>
      <c r="Q2198" s="7" t="s">
        <v>195</v>
      </c>
      <c r="R2198" t="str">
        <f>IF('Hospitalisation Details'!I2198="?","Unknown",'Hospitalisation Details'!I2198)</f>
        <v>R1011</v>
      </c>
    </row>
    <row r="2199" spans="16:18" ht="14.25" customHeight="1" x14ac:dyDescent="0.3">
      <c r="P2199" s="7">
        <v>1971</v>
      </c>
      <c r="Q2199" s="7" t="s">
        <v>168</v>
      </c>
      <c r="R2199" t="str">
        <f>IF('Hospitalisation Details'!I2199="?","Unknown",'Hospitalisation Details'!I2199)</f>
        <v>R1011</v>
      </c>
    </row>
    <row r="2200" spans="16:18" ht="14.25" customHeight="1" x14ac:dyDescent="0.3">
      <c r="P2200" s="7">
        <v>1986</v>
      </c>
      <c r="Q2200" s="7" t="s">
        <v>83</v>
      </c>
      <c r="R2200" t="str">
        <f>IF('Hospitalisation Details'!I2200="?","Unknown",'Hospitalisation Details'!I2200)</f>
        <v>R1011</v>
      </c>
    </row>
    <row r="2201" spans="16:18" ht="14.25" customHeight="1" x14ac:dyDescent="0.3">
      <c r="P2201" s="7">
        <v>1999</v>
      </c>
      <c r="Q2201" s="7" t="s">
        <v>72</v>
      </c>
      <c r="R2201" t="str">
        <f>IF('Hospitalisation Details'!I2201="?","Unknown",'Hospitalisation Details'!I2201)</f>
        <v>R1024</v>
      </c>
    </row>
    <row r="2202" spans="16:18" ht="14.25" customHeight="1" x14ac:dyDescent="0.3">
      <c r="P2202" s="7">
        <v>1990</v>
      </c>
      <c r="Q2202" s="7" t="s">
        <v>59</v>
      </c>
      <c r="R2202" t="str">
        <f>IF('Hospitalisation Details'!I2202="?","Unknown",'Hospitalisation Details'!I2202)</f>
        <v>R1011</v>
      </c>
    </row>
    <row r="2203" spans="16:18" ht="14.25" customHeight="1" x14ac:dyDescent="0.3">
      <c r="P2203" s="7">
        <v>1986</v>
      </c>
      <c r="Q2203" s="7" t="s">
        <v>59</v>
      </c>
      <c r="R2203" t="str">
        <f>IF('Hospitalisation Details'!I2203="?","Unknown",'Hospitalisation Details'!I2203)</f>
        <v>R1013</v>
      </c>
    </row>
    <row r="2204" spans="16:18" ht="14.25" customHeight="1" x14ac:dyDescent="0.3">
      <c r="P2204" s="7">
        <v>1991</v>
      </c>
      <c r="Q2204" s="7" t="s">
        <v>72</v>
      </c>
      <c r="R2204" t="str">
        <f>IF('Hospitalisation Details'!I2204="?","Unknown",'Hospitalisation Details'!I2204)</f>
        <v>R1011</v>
      </c>
    </row>
    <row r="2205" spans="16:18" ht="14.25" customHeight="1" x14ac:dyDescent="0.3">
      <c r="P2205" s="7">
        <v>1991</v>
      </c>
      <c r="Q2205" s="7" t="s">
        <v>72</v>
      </c>
      <c r="R2205" t="str">
        <f>IF('Hospitalisation Details'!I2205="?","Unknown",'Hospitalisation Details'!I2205)</f>
        <v>R1011</v>
      </c>
    </row>
    <row r="2206" spans="16:18" ht="14.25" customHeight="1" x14ac:dyDescent="0.3">
      <c r="P2206" s="7">
        <v>1976</v>
      </c>
      <c r="Q2206" s="7" t="s">
        <v>83</v>
      </c>
      <c r="R2206" t="str">
        <f>IF('Hospitalisation Details'!I2206="?","Unknown",'Hospitalisation Details'!I2206)</f>
        <v>R1012</v>
      </c>
    </row>
    <row r="2207" spans="16:18" ht="14.25" customHeight="1" x14ac:dyDescent="0.3">
      <c r="P2207" s="7">
        <v>1991</v>
      </c>
      <c r="Q2207" s="7" t="s">
        <v>72</v>
      </c>
      <c r="R2207" t="str">
        <f>IF('Hospitalisation Details'!I2207="?","Unknown",'Hospitalisation Details'!I2207)</f>
        <v>R1012</v>
      </c>
    </row>
    <row r="2208" spans="16:18" ht="14.25" customHeight="1" x14ac:dyDescent="0.3">
      <c r="P2208" s="7">
        <v>2004</v>
      </c>
      <c r="Q2208" s="7" t="s">
        <v>168</v>
      </c>
      <c r="R2208" t="str">
        <f>IF('Hospitalisation Details'!I2208="?","Unknown",'Hospitalisation Details'!I2208)</f>
        <v>R1013</v>
      </c>
    </row>
    <row r="2209" spans="16:18" ht="14.25" customHeight="1" x14ac:dyDescent="0.3">
      <c r="P2209" s="7">
        <v>1979</v>
      </c>
      <c r="Q2209" s="7" t="s">
        <v>168</v>
      </c>
      <c r="R2209" t="str">
        <f>IF('Hospitalisation Details'!I2209="?","Unknown",'Hospitalisation Details'!I2209)</f>
        <v>R1011</v>
      </c>
    </row>
    <row r="2210" spans="16:18" ht="14.25" customHeight="1" x14ac:dyDescent="0.3">
      <c r="P2210" s="7">
        <v>1964</v>
      </c>
      <c r="Q2210" s="7" t="s">
        <v>83</v>
      </c>
      <c r="R2210" t="str">
        <f>IF('Hospitalisation Details'!I2210="?","Unknown",'Hospitalisation Details'!I2210)</f>
        <v>R1011</v>
      </c>
    </row>
    <row r="2211" spans="16:18" ht="14.25" customHeight="1" x14ac:dyDescent="0.3">
      <c r="P2211" s="7">
        <v>1967</v>
      </c>
      <c r="Q2211" s="7" t="s">
        <v>59</v>
      </c>
      <c r="R2211" t="str">
        <f>IF('Hospitalisation Details'!I2211="?","Unknown",'Hospitalisation Details'!I2211)</f>
        <v>R1011</v>
      </c>
    </row>
    <row r="2212" spans="16:18" ht="14.25" customHeight="1" x14ac:dyDescent="0.3">
      <c r="P2212" s="7">
        <v>1987</v>
      </c>
      <c r="Q2212" s="7" t="s">
        <v>83</v>
      </c>
      <c r="R2212" t="str">
        <f>IF('Hospitalisation Details'!I2212="?","Unknown",'Hospitalisation Details'!I2212)</f>
        <v>R1011</v>
      </c>
    </row>
    <row r="2213" spans="16:18" ht="14.25" customHeight="1" x14ac:dyDescent="0.3">
      <c r="P2213" s="7">
        <v>1976</v>
      </c>
      <c r="Q2213" s="7" t="s">
        <v>168</v>
      </c>
      <c r="R2213" t="str">
        <f>IF('Hospitalisation Details'!I2213="?","Unknown",'Hospitalisation Details'!I2213)</f>
        <v>R1011</v>
      </c>
    </row>
    <row r="2214" spans="16:18" ht="14.25" customHeight="1" x14ac:dyDescent="0.3">
      <c r="P2214" s="7">
        <v>1980</v>
      </c>
      <c r="Q2214" s="7" t="s">
        <v>93</v>
      </c>
      <c r="R2214" t="str">
        <f>IF('Hospitalisation Details'!I2214="?","Unknown",'Hospitalisation Details'!I2214)</f>
        <v>R1011</v>
      </c>
    </row>
    <row r="2215" spans="16:18" ht="14.25" customHeight="1" x14ac:dyDescent="0.3">
      <c r="P2215" s="7">
        <v>1978</v>
      </c>
      <c r="Q2215" s="7" t="s">
        <v>203</v>
      </c>
      <c r="R2215" t="str">
        <f>IF('Hospitalisation Details'!I2215="?","Unknown",'Hospitalisation Details'!I2215)</f>
        <v>R1011</v>
      </c>
    </row>
    <row r="2216" spans="16:18" ht="14.25" customHeight="1" x14ac:dyDescent="0.3">
      <c r="P2216" s="7">
        <v>1985</v>
      </c>
      <c r="Q2216" s="7" t="s">
        <v>93</v>
      </c>
      <c r="R2216" t="str">
        <f>IF('Hospitalisation Details'!I2216="?","Unknown",'Hospitalisation Details'!I2216)</f>
        <v>R1017</v>
      </c>
    </row>
    <row r="2217" spans="16:18" ht="14.25" customHeight="1" x14ac:dyDescent="0.3">
      <c r="P2217" s="7">
        <v>1982</v>
      </c>
      <c r="Q2217" s="7" t="s">
        <v>195</v>
      </c>
      <c r="R2217" t="str">
        <f>IF('Hospitalisation Details'!I2217="?","Unknown",'Hospitalisation Details'!I2217)</f>
        <v>R1016</v>
      </c>
    </row>
    <row r="2218" spans="16:18" ht="14.25" customHeight="1" x14ac:dyDescent="0.3">
      <c r="P2218" s="7">
        <v>1962</v>
      </c>
      <c r="Q2218" s="7" t="s">
        <v>59</v>
      </c>
      <c r="R2218" t="str">
        <f>IF('Hospitalisation Details'!I2218="?","Unknown",'Hospitalisation Details'!I2218)</f>
        <v>R1011</v>
      </c>
    </row>
    <row r="2219" spans="16:18" ht="14.25" customHeight="1" x14ac:dyDescent="0.3">
      <c r="P2219" s="7">
        <v>1992</v>
      </c>
      <c r="Q2219" s="7" t="s">
        <v>72</v>
      </c>
      <c r="R2219" t="str">
        <f>IF('Hospitalisation Details'!I2219="?","Unknown",'Hospitalisation Details'!I2219)</f>
        <v>R1011</v>
      </c>
    </row>
    <row r="2220" spans="16:18" ht="14.25" customHeight="1" x14ac:dyDescent="0.3">
      <c r="P2220" s="7">
        <v>1982</v>
      </c>
      <c r="Q2220" s="7" t="s">
        <v>195</v>
      </c>
      <c r="R2220" t="str">
        <f>IF('Hospitalisation Details'!I2220="?","Unknown",'Hospitalisation Details'!I2220)</f>
        <v>R1011</v>
      </c>
    </row>
    <row r="2221" spans="16:18" ht="14.25" customHeight="1" x14ac:dyDescent="0.3">
      <c r="P2221" s="7">
        <v>1978</v>
      </c>
      <c r="Q2221" s="7" t="s">
        <v>195</v>
      </c>
      <c r="R2221" t="str">
        <f>IF('Hospitalisation Details'!I2221="?","Unknown",'Hospitalisation Details'!I2221)</f>
        <v>R1011</v>
      </c>
    </row>
    <row r="2222" spans="16:18" ht="14.25" customHeight="1" x14ac:dyDescent="0.3">
      <c r="P2222" s="7">
        <v>1966</v>
      </c>
      <c r="Q2222" s="7" t="s">
        <v>83</v>
      </c>
      <c r="R2222" t="str">
        <f>IF('Hospitalisation Details'!I2222="?","Unknown",'Hospitalisation Details'!I2222)</f>
        <v>R1011</v>
      </c>
    </row>
    <row r="2223" spans="16:18" ht="14.25" customHeight="1" x14ac:dyDescent="0.3">
      <c r="P2223" s="7">
        <v>1978</v>
      </c>
      <c r="Q2223" s="7" t="s">
        <v>59</v>
      </c>
      <c r="R2223" t="str">
        <f>IF('Hospitalisation Details'!I2223="?","Unknown",'Hospitalisation Details'!I2223)</f>
        <v>R1015</v>
      </c>
    </row>
    <row r="2224" spans="16:18" ht="14.25" customHeight="1" x14ac:dyDescent="0.3">
      <c r="P2224" s="7">
        <v>1981</v>
      </c>
      <c r="Q2224" s="7" t="s">
        <v>59</v>
      </c>
      <c r="R2224" t="str">
        <f>IF('Hospitalisation Details'!I2224="?","Unknown",'Hospitalisation Details'!I2224)</f>
        <v>R1017</v>
      </c>
    </row>
    <row r="2225" spans="16:18" ht="14.25" customHeight="1" x14ac:dyDescent="0.3">
      <c r="P2225" s="7">
        <v>1995</v>
      </c>
      <c r="Q2225" s="7" t="s">
        <v>195</v>
      </c>
      <c r="R2225" t="str">
        <f>IF('Hospitalisation Details'!I2225="?","Unknown",'Hospitalisation Details'!I2225)</f>
        <v>R1013</v>
      </c>
    </row>
    <row r="2226" spans="16:18" ht="14.25" customHeight="1" x14ac:dyDescent="0.3">
      <c r="P2226" s="7">
        <v>1977</v>
      </c>
      <c r="Q2226" s="7" t="s">
        <v>168</v>
      </c>
      <c r="R2226" t="str">
        <f>IF('Hospitalisation Details'!I2226="?","Unknown",'Hospitalisation Details'!I2226)</f>
        <v>R1012</v>
      </c>
    </row>
    <row r="2227" spans="16:18" ht="14.25" customHeight="1" x14ac:dyDescent="0.3">
      <c r="P2227" s="7">
        <v>1968</v>
      </c>
      <c r="Q2227" s="7" t="s">
        <v>93</v>
      </c>
      <c r="R2227" t="str">
        <f>IF('Hospitalisation Details'!I2227="?","Unknown",'Hospitalisation Details'!I2227)</f>
        <v>R1011</v>
      </c>
    </row>
    <row r="2228" spans="16:18" ht="14.25" customHeight="1" x14ac:dyDescent="0.3">
      <c r="P2228" s="7">
        <v>2003</v>
      </c>
      <c r="Q2228" s="7" t="s">
        <v>59</v>
      </c>
      <c r="R2228" t="str">
        <f>IF('Hospitalisation Details'!I2228="?","Unknown",'Hospitalisation Details'!I2228)</f>
        <v>R1013</v>
      </c>
    </row>
    <row r="2229" spans="16:18" ht="14.25" customHeight="1" x14ac:dyDescent="0.3">
      <c r="P2229" s="7">
        <v>1977</v>
      </c>
      <c r="Q2229" s="7" t="s">
        <v>195</v>
      </c>
      <c r="R2229" t="str">
        <f>IF('Hospitalisation Details'!I2229="?","Unknown",'Hospitalisation Details'!I2229)</f>
        <v>R1012</v>
      </c>
    </row>
    <row r="2230" spans="16:18" ht="14.25" customHeight="1" x14ac:dyDescent="0.3">
      <c r="P2230" s="7">
        <v>1973</v>
      </c>
      <c r="Q2230" s="7" t="s">
        <v>168</v>
      </c>
      <c r="R2230" t="str">
        <f>IF('Hospitalisation Details'!I2230="?","Unknown",'Hospitalisation Details'!I2230)</f>
        <v>R1011</v>
      </c>
    </row>
    <row r="2231" spans="16:18" ht="14.25" customHeight="1" x14ac:dyDescent="0.3">
      <c r="P2231" s="7">
        <v>1987</v>
      </c>
      <c r="Q2231" s="7" t="s">
        <v>59</v>
      </c>
      <c r="R2231" t="str">
        <f>IF('Hospitalisation Details'!I2231="?","Unknown",'Hospitalisation Details'!I2231)</f>
        <v>R1014</v>
      </c>
    </row>
    <row r="2232" spans="16:18" ht="14.25" customHeight="1" x14ac:dyDescent="0.3">
      <c r="P2232" s="7">
        <v>1985</v>
      </c>
      <c r="Q2232" s="7" t="s">
        <v>59</v>
      </c>
      <c r="R2232" t="str">
        <f>IF('Hospitalisation Details'!I2232="?","Unknown",'Hospitalisation Details'!I2232)</f>
        <v>R1011</v>
      </c>
    </row>
    <row r="2233" spans="16:18" ht="14.25" customHeight="1" x14ac:dyDescent="0.3">
      <c r="P2233" s="7">
        <v>1983</v>
      </c>
      <c r="Q2233" s="7" t="s">
        <v>83</v>
      </c>
      <c r="R2233" t="str">
        <f>IF('Hospitalisation Details'!I2233="?","Unknown",'Hospitalisation Details'!I2233)</f>
        <v>R1011</v>
      </c>
    </row>
    <row r="2234" spans="16:18" ht="14.25" customHeight="1" x14ac:dyDescent="0.3">
      <c r="P2234" s="7">
        <v>1985</v>
      </c>
      <c r="Q2234" s="7" t="s">
        <v>195</v>
      </c>
      <c r="R2234" t="str">
        <f>IF('Hospitalisation Details'!I2234="?","Unknown",'Hospitalisation Details'!I2234)</f>
        <v>R1013</v>
      </c>
    </row>
    <row r="2235" spans="16:18" ht="14.25" customHeight="1" x14ac:dyDescent="0.3">
      <c r="P2235" s="7">
        <v>1975</v>
      </c>
      <c r="Q2235" s="7" t="s">
        <v>168</v>
      </c>
      <c r="R2235" t="str">
        <f>IF('Hospitalisation Details'!I2235="?","Unknown",'Hospitalisation Details'!I2235)</f>
        <v>R1011</v>
      </c>
    </row>
    <row r="2236" spans="16:18" ht="14.25" customHeight="1" x14ac:dyDescent="0.3">
      <c r="P2236" s="7">
        <v>1987</v>
      </c>
      <c r="Q2236" s="7" t="s">
        <v>195</v>
      </c>
      <c r="R2236" t="str">
        <f>IF('Hospitalisation Details'!I2236="?","Unknown",'Hospitalisation Details'!I2236)</f>
        <v>R1012</v>
      </c>
    </row>
    <row r="2237" spans="16:18" ht="14.25" customHeight="1" x14ac:dyDescent="0.3">
      <c r="P2237" s="7">
        <v>1982</v>
      </c>
      <c r="Q2237" s="7" t="s">
        <v>168</v>
      </c>
      <c r="R2237" t="str">
        <f>IF('Hospitalisation Details'!I2237="?","Unknown",'Hospitalisation Details'!I2237)</f>
        <v>R1012</v>
      </c>
    </row>
    <row r="2238" spans="16:18" ht="14.25" customHeight="1" x14ac:dyDescent="0.3">
      <c r="P2238" s="7">
        <v>1978</v>
      </c>
      <c r="Q2238" s="7" t="s">
        <v>168</v>
      </c>
      <c r="R2238" t="str">
        <f>IF('Hospitalisation Details'!I2238="?","Unknown",'Hospitalisation Details'!I2238)</f>
        <v>R1011</v>
      </c>
    </row>
    <row r="2239" spans="16:18" ht="14.25" customHeight="1" x14ac:dyDescent="0.3">
      <c r="P2239" s="7">
        <v>1966</v>
      </c>
      <c r="Q2239" s="7" t="s">
        <v>195</v>
      </c>
      <c r="R2239" t="str">
        <f>IF('Hospitalisation Details'!I2239="?","Unknown",'Hospitalisation Details'!I2239)</f>
        <v>R1011</v>
      </c>
    </row>
    <row r="2240" spans="16:18" ht="14.25" customHeight="1" x14ac:dyDescent="0.3">
      <c r="P2240" s="7">
        <v>1983</v>
      </c>
      <c r="Q2240" s="7" t="s">
        <v>203</v>
      </c>
      <c r="R2240" t="str">
        <f>IF('Hospitalisation Details'!I2240="?","Unknown",'Hospitalisation Details'!I2240)</f>
        <v>R1011</v>
      </c>
    </row>
    <row r="2241" spans="16:18" ht="14.25" customHeight="1" x14ac:dyDescent="0.3">
      <c r="P2241" s="7">
        <v>1985</v>
      </c>
      <c r="Q2241" s="7" t="s">
        <v>203</v>
      </c>
      <c r="R2241" t="str">
        <f>IF('Hospitalisation Details'!I2241="?","Unknown",'Hospitalisation Details'!I2241)</f>
        <v>R1011</v>
      </c>
    </row>
    <row r="2242" spans="16:18" ht="14.25" customHeight="1" x14ac:dyDescent="0.3">
      <c r="P2242" s="7">
        <v>1979</v>
      </c>
      <c r="Q2242" s="7" t="s">
        <v>195</v>
      </c>
      <c r="R2242" t="str">
        <f>IF('Hospitalisation Details'!I2242="?","Unknown",'Hospitalisation Details'!I2242)</f>
        <v>R1012</v>
      </c>
    </row>
    <row r="2243" spans="16:18" ht="14.25" customHeight="1" x14ac:dyDescent="0.3">
      <c r="P2243" s="7">
        <v>1981</v>
      </c>
      <c r="Q2243" s="7" t="s">
        <v>59</v>
      </c>
      <c r="R2243" t="str">
        <f>IF('Hospitalisation Details'!I2243="?","Unknown",'Hospitalisation Details'!I2243)</f>
        <v>R1011</v>
      </c>
    </row>
    <row r="2244" spans="16:18" ht="14.25" customHeight="1" x14ac:dyDescent="0.3">
      <c r="P2244" s="7">
        <v>1981</v>
      </c>
      <c r="Q2244" s="7" t="s">
        <v>203</v>
      </c>
      <c r="R2244" t="str">
        <f>IF('Hospitalisation Details'!I2244="?","Unknown",'Hospitalisation Details'!I2244)</f>
        <v>R1013</v>
      </c>
    </row>
    <row r="2245" spans="16:18" ht="14.25" customHeight="1" x14ac:dyDescent="0.3">
      <c r="P2245" s="7">
        <v>1977</v>
      </c>
      <c r="Q2245" s="7" t="s">
        <v>83</v>
      </c>
      <c r="R2245" t="str">
        <f>IF('Hospitalisation Details'!I2245="?","Unknown",'Hospitalisation Details'!I2245)</f>
        <v>R1012</v>
      </c>
    </row>
    <row r="2246" spans="16:18" ht="14.25" customHeight="1" x14ac:dyDescent="0.3">
      <c r="P2246" s="7">
        <v>1962</v>
      </c>
      <c r="Q2246" s="7" t="s">
        <v>93</v>
      </c>
      <c r="R2246" t="str">
        <f>IF('Hospitalisation Details'!I2246="?","Unknown",'Hospitalisation Details'!I2246)</f>
        <v>R1011</v>
      </c>
    </row>
    <row r="2247" spans="16:18" ht="14.25" customHeight="1" x14ac:dyDescent="0.3">
      <c r="P2247" s="7">
        <v>1966</v>
      </c>
      <c r="Q2247" s="7" t="s">
        <v>195</v>
      </c>
      <c r="R2247" t="str">
        <f>IF('Hospitalisation Details'!I2247="?","Unknown",'Hospitalisation Details'!I2247)</f>
        <v>R1011</v>
      </c>
    </row>
    <row r="2248" spans="16:18" ht="14.25" customHeight="1" x14ac:dyDescent="0.3">
      <c r="P2248" s="7">
        <v>1985</v>
      </c>
      <c r="Q2248" s="7" t="s">
        <v>72</v>
      </c>
      <c r="R2248" t="str">
        <f>IF('Hospitalisation Details'!I2248="?","Unknown",'Hospitalisation Details'!I2248)</f>
        <v>R1013</v>
      </c>
    </row>
    <row r="2249" spans="16:18" ht="14.25" customHeight="1" x14ac:dyDescent="0.3">
      <c r="P2249" s="7">
        <v>1975</v>
      </c>
      <c r="Q2249" s="7" t="s">
        <v>59</v>
      </c>
      <c r="R2249" t="str">
        <f>IF('Hospitalisation Details'!I2249="?","Unknown",'Hospitalisation Details'!I2249)</f>
        <v>R1012</v>
      </c>
    </row>
    <row r="2250" spans="16:18" ht="14.25" customHeight="1" x14ac:dyDescent="0.3">
      <c r="P2250" s="7">
        <v>1970</v>
      </c>
      <c r="Q2250" s="7" t="s">
        <v>93</v>
      </c>
      <c r="R2250" t="str">
        <f>IF('Hospitalisation Details'!I2250="?","Unknown",'Hospitalisation Details'!I2250)</f>
        <v>R1011</v>
      </c>
    </row>
    <row r="2251" spans="16:18" ht="14.25" customHeight="1" x14ac:dyDescent="0.3">
      <c r="P2251" s="7">
        <v>1976</v>
      </c>
      <c r="Q2251" s="7" t="s">
        <v>168</v>
      </c>
      <c r="R2251" t="str">
        <f>IF('Hospitalisation Details'!I2251="?","Unknown",'Hospitalisation Details'!I2251)</f>
        <v>R1012</v>
      </c>
    </row>
    <row r="2252" spans="16:18" ht="14.25" customHeight="1" x14ac:dyDescent="0.3">
      <c r="P2252" s="7">
        <v>1972</v>
      </c>
      <c r="Q2252" s="7" t="s">
        <v>83</v>
      </c>
      <c r="R2252" t="str">
        <f>IF('Hospitalisation Details'!I2252="?","Unknown",'Hospitalisation Details'!I2252)</f>
        <v>R1011</v>
      </c>
    </row>
    <row r="2253" spans="16:18" ht="14.25" customHeight="1" x14ac:dyDescent="0.3">
      <c r="P2253" s="7">
        <v>1999</v>
      </c>
      <c r="Q2253" s="7" t="s">
        <v>59</v>
      </c>
      <c r="R2253" t="str">
        <f>IF('Hospitalisation Details'!I2253="?","Unknown",'Hospitalisation Details'!I2253)</f>
        <v>R1024</v>
      </c>
    </row>
    <row r="2254" spans="16:18" ht="14.25" customHeight="1" x14ac:dyDescent="0.3">
      <c r="P2254" s="7">
        <v>1992</v>
      </c>
      <c r="Q2254" s="7" t="s">
        <v>195</v>
      </c>
      <c r="R2254" t="str">
        <f>IF('Hospitalisation Details'!I2254="?","Unknown",'Hospitalisation Details'!I2254)</f>
        <v>R1013</v>
      </c>
    </row>
    <row r="2255" spans="16:18" ht="14.25" customHeight="1" x14ac:dyDescent="0.3">
      <c r="P2255" s="7">
        <v>1979</v>
      </c>
      <c r="Q2255" s="7" t="s">
        <v>93</v>
      </c>
      <c r="R2255" t="str">
        <f>IF('Hospitalisation Details'!I2255="?","Unknown",'Hospitalisation Details'!I2255)</f>
        <v>R1013</v>
      </c>
    </row>
    <row r="2256" spans="16:18" ht="14.25" customHeight="1" x14ac:dyDescent="0.3">
      <c r="P2256" s="7">
        <v>1983</v>
      </c>
      <c r="Q2256" s="7" t="s">
        <v>93</v>
      </c>
      <c r="R2256" t="str">
        <f>IF('Hospitalisation Details'!I2256="?","Unknown",'Hospitalisation Details'!I2256)</f>
        <v>R1011</v>
      </c>
    </row>
    <row r="2257" spans="16:18" ht="14.25" customHeight="1" x14ac:dyDescent="0.3">
      <c r="P2257" s="7">
        <v>1974</v>
      </c>
      <c r="Q2257" s="7" t="s">
        <v>83</v>
      </c>
      <c r="R2257" t="str">
        <f>IF('Hospitalisation Details'!I2257="?","Unknown",'Hospitalisation Details'!I2257)</f>
        <v>R1013</v>
      </c>
    </row>
    <row r="2258" spans="16:18" ht="14.25" customHeight="1" x14ac:dyDescent="0.3">
      <c r="P2258" s="7">
        <v>1979</v>
      </c>
      <c r="Q2258" s="7" t="s">
        <v>203</v>
      </c>
      <c r="R2258" t="str">
        <f>IF('Hospitalisation Details'!I2258="?","Unknown",'Hospitalisation Details'!I2258)</f>
        <v>R1017</v>
      </c>
    </row>
    <row r="2259" spans="16:18" ht="14.25" customHeight="1" x14ac:dyDescent="0.3">
      <c r="P2259" s="7">
        <v>1972</v>
      </c>
      <c r="Q2259" s="7" t="s">
        <v>195</v>
      </c>
      <c r="R2259" t="str">
        <f>IF('Hospitalisation Details'!I2259="?","Unknown",'Hospitalisation Details'!I2259)</f>
        <v>R1011</v>
      </c>
    </row>
    <row r="2260" spans="16:18" ht="14.25" customHeight="1" x14ac:dyDescent="0.3">
      <c r="P2260" s="7">
        <v>1972</v>
      </c>
      <c r="Q2260" s="7" t="s">
        <v>93</v>
      </c>
      <c r="R2260" t="str">
        <f>IF('Hospitalisation Details'!I2260="?","Unknown",'Hospitalisation Details'!I2260)</f>
        <v>R1016</v>
      </c>
    </row>
    <row r="2261" spans="16:18" ht="14.25" customHeight="1" x14ac:dyDescent="0.3">
      <c r="P2261" s="7">
        <v>1969</v>
      </c>
      <c r="Q2261" s="7" t="s">
        <v>195</v>
      </c>
      <c r="R2261" t="str">
        <f>IF('Hospitalisation Details'!I2261="?","Unknown",'Hospitalisation Details'!I2261)</f>
        <v>R1011</v>
      </c>
    </row>
    <row r="2262" spans="16:18" ht="14.25" customHeight="1" x14ac:dyDescent="0.3">
      <c r="P2262" s="7">
        <v>1964</v>
      </c>
      <c r="Q2262" s="7" t="s">
        <v>83</v>
      </c>
      <c r="R2262" t="str">
        <f>IF('Hospitalisation Details'!I2262="?","Unknown",'Hospitalisation Details'!I2262)</f>
        <v>R1011</v>
      </c>
    </row>
    <row r="2263" spans="16:18" ht="14.25" customHeight="1" x14ac:dyDescent="0.3">
      <c r="P2263" s="7">
        <v>1977</v>
      </c>
      <c r="Q2263" s="7" t="s">
        <v>195</v>
      </c>
      <c r="R2263" t="str">
        <f>IF('Hospitalisation Details'!I2263="?","Unknown",'Hospitalisation Details'!I2263)</f>
        <v>R1011</v>
      </c>
    </row>
    <row r="2264" spans="16:18" ht="14.25" customHeight="1" x14ac:dyDescent="0.3">
      <c r="P2264" s="7">
        <v>1964</v>
      </c>
      <c r="Q2264" s="7" t="s">
        <v>203</v>
      </c>
      <c r="R2264" t="str">
        <f>IF('Hospitalisation Details'!I2264="?","Unknown",'Hospitalisation Details'!I2264)</f>
        <v>R1011</v>
      </c>
    </row>
    <row r="2265" spans="16:18" ht="14.25" customHeight="1" x14ac:dyDescent="0.3">
      <c r="P2265" s="7">
        <v>1971</v>
      </c>
      <c r="Q2265" s="7" t="s">
        <v>203</v>
      </c>
      <c r="R2265" t="str">
        <f>IF('Hospitalisation Details'!I2265="?","Unknown",'Hospitalisation Details'!I2265)</f>
        <v>R1011</v>
      </c>
    </row>
    <row r="2266" spans="16:18" ht="14.25" customHeight="1" x14ac:dyDescent="0.3">
      <c r="P2266" s="7">
        <v>1967</v>
      </c>
      <c r="Q2266" s="7" t="s">
        <v>168</v>
      </c>
      <c r="R2266" t="str">
        <f>IF('Hospitalisation Details'!I2266="?","Unknown",'Hospitalisation Details'!I2266)</f>
        <v>R1011</v>
      </c>
    </row>
    <row r="2267" spans="16:18" ht="14.25" customHeight="1" x14ac:dyDescent="0.3">
      <c r="P2267" s="7">
        <v>1974</v>
      </c>
      <c r="Q2267" s="7" t="s">
        <v>72</v>
      </c>
      <c r="R2267" t="str">
        <f>IF('Hospitalisation Details'!I2267="?","Unknown",'Hospitalisation Details'!I2267)</f>
        <v>R1011</v>
      </c>
    </row>
    <row r="2268" spans="16:18" ht="14.25" customHeight="1" x14ac:dyDescent="0.3">
      <c r="P2268" s="7">
        <v>1976</v>
      </c>
      <c r="Q2268" s="7" t="s">
        <v>203</v>
      </c>
      <c r="R2268" t="str">
        <f>IF('Hospitalisation Details'!I2268="?","Unknown",'Hospitalisation Details'!I2268)</f>
        <v>R1011</v>
      </c>
    </row>
    <row r="2269" spans="16:18" ht="14.25" customHeight="1" x14ac:dyDescent="0.3">
      <c r="P2269" s="7">
        <v>1975</v>
      </c>
      <c r="Q2269" s="7" t="s">
        <v>72</v>
      </c>
      <c r="R2269" t="str">
        <f>IF('Hospitalisation Details'!I2269="?","Unknown",'Hospitalisation Details'!I2269)</f>
        <v>R1013</v>
      </c>
    </row>
    <row r="2270" spans="16:18" ht="14.25" customHeight="1" x14ac:dyDescent="0.3">
      <c r="P2270" s="7">
        <v>1975</v>
      </c>
      <c r="Q2270" s="7" t="s">
        <v>93</v>
      </c>
      <c r="R2270" t="str">
        <f>IF('Hospitalisation Details'!I2270="?","Unknown",'Hospitalisation Details'!I2270)</f>
        <v>R1011</v>
      </c>
    </row>
    <row r="2271" spans="16:18" ht="14.25" customHeight="1" x14ac:dyDescent="0.3">
      <c r="P2271" s="7">
        <v>1962</v>
      </c>
      <c r="Q2271" s="7" t="s">
        <v>93</v>
      </c>
      <c r="R2271" t="str">
        <f>IF('Hospitalisation Details'!I2271="?","Unknown",'Hospitalisation Details'!I2271)</f>
        <v>R1011</v>
      </c>
    </row>
    <row r="2272" spans="16:18" ht="14.25" customHeight="1" x14ac:dyDescent="0.3">
      <c r="P2272" s="7">
        <v>1966</v>
      </c>
      <c r="Q2272" s="7" t="s">
        <v>93</v>
      </c>
      <c r="R2272" t="str">
        <f>IF('Hospitalisation Details'!I2272="?","Unknown",'Hospitalisation Details'!I2272)</f>
        <v>R1011</v>
      </c>
    </row>
    <row r="2273" spans="16:18" ht="14.25" customHeight="1" x14ac:dyDescent="0.3">
      <c r="P2273" s="7">
        <v>1972</v>
      </c>
      <c r="Q2273" s="7" t="s">
        <v>83</v>
      </c>
      <c r="R2273" t="str">
        <f>IF('Hospitalisation Details'!I2273="?","Unknown",'Hospitalisation Details'!I2273)</f>
        <v>R1016</v>
      </c>
    </row>
    <row r="2274" spans="16:18" ht="14.25" customHeight="1" x14ac:dyDescent="0.3">
      <c r="P2274" s="7">
        <v>1984</v>
      </c>
      <c r="Q2274" s="7" t="s">
        <v>72</v>
      </c>
      <c r="R2274" t="str">
        <f>IF('Hospitalisation Details'!I2274="?","Unknown",'Hospitalisation Details'!I2274)</f>
        <v>R1013</v>
      </c>
    </row>
    <row r="2275" spans="16:18" ht="14.25" customHeight="1" x14ac:dyDescent="0.3">
      <c r="P2275" s="7">
        <v>1968</v>
      </c>
      <c r="Q2275" s="7" t="s">
        <v>168</v>
      </c>
      <c r="R2275" t="str">
        <f>IF('Hospitalisation Details'!I2275="?","Unknown",'Hospitalisation Details'!I2275)</f>
        <v>R1013</v>
      </c>
    </row>
    <row r="2276" spans="16:18" ht="14.25" customHeight="1" x14ac:dyDescent="0.3">
      <c r="P2276" s="7">
        <v>1976</v>
      </c>
      <c r="Q2276" s="7" t="s">
        <v>72</v>
      </c>
      <c r="R2276" t="str">
        <f>IF('Hospitalisation Details'!I2276="?","Unknown",'Hospitalisation Details'!I2276)</f>
        <v>R1024</v>
      </c>
    </row>
    <row r="2277" spans="16:18" ht="14.25" customHeight="1" x14ac:dyDescent="0.3">
      <c r="P2277" s="7">
        <v>1997</v>
      </c>
      <c r="Q2277" s="7" t="s">
        <v>168</v>
      </c>
      <c r="R2277" t="str">
        <f>IF('Hospitalisation Details'!I2277="?","Unknown",'Hospitalisation Details'!I2277)</f>
        <v>R1013</v>
      </c>
    </row>
    <row r="2278" spans="16:18" ht="14.25" customHeight="1" x14ac:dyDescent="0.3">
      <c r="P2278" s="7">
        <v>1979</v>
      </c>
      <c r="Q2278" s="7" t="s">
        <v>59</v>
      </c>
      <c r="R2278" t="str">
        <f>IF('Hospitalisation Details'!I2278="?","Unknown",'Hospitalisation Details'!I2278)</f>
        <v>R1013</v>
      </c>
    </row>
    <row r="2279" spans="16:18" ht="14.25" customHeight="1" x14ac:dyDescent="0.3">
      <c r="P2279" s="7">
        <v>1973</v>
      </c>
      <c r="Q2279" s="7" t="s">
        <v>93</v>
      </c>
      <c r="R2279" t="str">
        <f>IF('Hospitalisation Details'!I2279="?","Unknown",'Hospitalisation Details'!I2279)</f>
        <v>R1011</v>
      </c>
    </row>
    <row r="2280" spans="16:18" ht="14.25" customHeight="1" x14ac:dyDescent="0.3">
      <c r="P2280" s="7">
        <v>1975</v>
      </c>
      <c r="Q2280" s="7" t="s">
        <v>195</v>
      </c>
      <c r="R2280" t="str">
        <f>IF('Hospitalisation Details'!I2280="?","Unknown",'Hospitalisation Details'!I2280)</f>
        <v>R1013</v>
      </c>
    </row>
    <row r="2281" spans="16:18" ht="14.25" customHeight="1" x14ac:dyDescent="0.3">
      <c r="P2281" s="7">
        <v>1967</v>
      </c>
      <c r="Q2281" s="7" t="s">
        <v>83</v>
      </c>
      <c r="R2281" t="str">
        <f>IF('Hospitalisation Details'!I2281="?","Unknown",'Hospitalisation Details'!I2281)</f>
        <v>R1016</v>
      </c>
    </row>
    <row r="2282" spans="16:18" ht="14.25" customHeight="1" x14ac:dyDescent="0.3">
      <c r="P2282" s="7">
        <v>1968</v>
      </c>
      <c r="Q2282" s="7" t="s">
        <v>195</v>
      </c>
      <c r="R2282" t="str">
        <f>IF('Hospitalisation Details'!I2282="?","Unknown",'Hospitalisation Details'!I2282)</f>
        <v>R1011</v>
      </c>
    </row>
    <row r="2283" spans="16:18" ht="14.25" customHeight="1" x14ac:dyDescent="0.3">
      <c r="P2283" s="7">
        <v>1967</v>
      </c>
      <c r="Q2283" s="7" t="s">
        <v>83</v>
      </c>
      <c r="R2283" t="str">
        <f>IF('Hospitalisation Details'!I2283="?","Unknown",'Hospitalisation Details'!I2283)</f>
        <v>R1011</v>
      </c>
    </row>
    <row r="2284" spans="16:18" ht="14.25" customHeight="1" x14ac:dyDescent="0.3">
      <c r="P2284" s="7">
        <v>1979</v>
      </c>
      <c r="Q2284" s="7" t="s">
        <v>168</v>
      </c>
      <c r="R2284" t="str">
        <f>IF('Hospitalisation Details'!I2284="?","Unknown",'Hospitalisation Details'!I2284)</f>
        <v>R1013</v>
      </c>
    </row>
    <row r="2285" spans="16:18" ht="14.25" customHeight="1" x14ac:dyDescent="0.3">
      <c r="P2285" s="7">
        <v>1971</v>
      </c>
      <c r="Q2285" s="7" t="s">
        <v>72</v>
      </c>
      <c r="R2285" t="str">
        <f>IF('Hospitalisation Details'!I2285="?","Unknown",'Hospitalisation Details'!I2285)</f>
        <v>R1011</v>
      </c>
    </row>
    <row r="2286" spans="16:18" ht="14.25" customHeight="1" x14ac:dyDescent="0.3">
      <c r="P2286" s="7">
        <v>1977</v>
      </c>
      <c r="Q2286" s="7" t="s">
        <v>203</v>
      </c>
      <c r="R2286" t="str">
        <f>IF('Hospitalisation Details'!I2286="?","Unknown",'Hospitalisation Details'!I2286)</f>
        <v>R1012</v>
      </c>
    </row>
    <row r="2287" spans="16:18" ht="14.25" customHeight="1" x14ac:dyDescent="0.3">
      <c r="P2287" s="7">
        <v>1965</v>
      </c>
      <c r="Q2287" s="7" t="s">
        <v>203</v>
      </c>
      <c r="R2287" t="str">
        <f>IF('Hospitalisation Details'!I2287="?","Unknown",'Hospitalisation Details'!I2287)</f>
        <v>R1011</v>
      </c>
    </row>
    <row r="2288" spans="16:18" ht="14.25" customHeight="1" x14ac:dyDescent="0.3">
      <c r="P2288" s="7">
        <v>1972</v>
      </c>
      <c r="Q2288" s="7" t="s">
        <v>93</v>
      </c>
      <c r="R2288" t="str">
        <f>IF('Hospitalisation Details'!I2288="?","Unknown",'Hospitalisation Details'!I2288)</f>
        <v>R1011</v>
      </c>
    </row>
    <row r="2289" spans="16:18" ht="14.25" customHeight="1" x14ac:dyDescent="0.3">
      <c r="P2289" s="7">
        <v>1975</v>
      </c>
      <c r="Q2289" s="7" t="s">
        <v>203</v>
      </c>
      <c r="R2289" t="str">
        <f>IF('Hospitalisation Details'!I2289="?","Unknown",'Hospitalisation Details'!I2289)</f>
        <v>R1013</v>
      </c>
    </row>
    <row r="2290" spans="16:18" ht="14.25" customHeight="1" x14ac:dyDescent="0.3">
      <c r="P2290" s="7">
        <v>1978</v>
      </c>
      <c r="Q2290" s="7" t="s">
        <v>72</v>
      </c>
      <c r="R2290" t="str">
        <f>IF('Hospitalisation Details'!I2290="?","Unknown",'Hospitalisation Details'!I2290)</f>
        <v>R1012</v>
      </c>
    </row>
    <row r="2291" spans="16:18" ht="14.25" customHeight="1" x14ac:dyDescent="0.3">
      <c r="P2291" s="7">
        <v>1965</v>
      </c>
      <c r="Q2291" s="7" t="s">
        <v>72</v>
      </c>
      <c r="R2291" t="str">
        <f>IF('Hospitalisation Details'!I2291="?","Unknown",'Hospitalisation Details'!I2291)</f>
        <v>R1011</v>
      </c>
    </row>
    <row r="2292" spans="16:18" ht="14.25" customHeight="1" x14ac:dyDescent="0.3">
      <c r="P2292" s="7">
        <v>1969</v>
      </c>
      <c r="Q2292" s="7" t="s">
        <v>168</v>
      </c>
      <c r="R2292" t="str">
        <f>IF('Hospitalisation Details'!I2292="?","Unknown",'Hospitalisation Details'!I2292)</f>
        <v>R1016</v>
      </c>
    </row>
    <row r="2293" spans="16:18" ht="14.25" customHeight="1" x14ac:dyDescent="0.3">
      <c r="P2293" s="7">
        <v>1965</v>
      </c>
      <c r="Q2293" s="7" t="s">
        <v>195</v>
      </c>
      <c r="R2293" t="str">
        <f>IF('Hospitalisation Details'!I2293="?","Unknown",'Hospitalisation Details'!I2293)</f>
        <v>R1012</v>
      </c>
    </row>
    <row r="2294" spans="16:18" ht="14.25" customHeight="1" x14ac:dyDescent="0.3">
      <c r="P2294" s="7">
        <v>1986</v>
      </c>
      <c r="Q2294" s="7" t="s">
        <v>168</v>
      </c>
      <c r="R2294" t="str">
        <f>IF('Hospitalisation Details'!I2294="?","Unknown",'Hospitalisation Details'!I2294)</f>
        <v>R1015</v>
      </c>
    </row>
    <row r="2295" spans="16:18" ht="14.25" customHeight="1" x14ac:dyDescent="0.3">
      <c r="P2295" s="7">
        <v>1966</v>
      </c>
      <c r="Q2295" s="7" t="s">
        <v>203</v>
      </c>
      <c r="R2295" t="str">
        <f>IF('Hospitalisation Details'!I2295="?","Unknown",'Hospitalisation Details'!I2295)</f>
        <v>R1013</v>
      </c>
    </row>
    <row r="2296" spans="16:18" ht="14.25" customHeight="1" x14ac:dyDescent="0.3">
      <c r="P2296" s="7">
        <v>1966</v>
      </c>
      <c r="Q2296" s="7" t="s">
        <v>59</v>
      </c>
      <c r="R2296" t="str">
        <f>IF('Hospitalisation Details'!I2296="?","Unknown",'Hospitalisation Details'!I2296)</f>
        <v>R1012</v>
      </c>
    </row>
    <row r="2297" spans="16:18" ht="14.25" customHeight="1" x14ac:dyDescent="0.3">
      <c r="P2297" s="7">
        <v>1980</v>
      </c>
      <c r="Q2297" s="7" t="s">
        <v>72</v>
      </c>
      <c r="R2297" t="str">
        <f>IF('Hospitalisation Details'!I2297="?","Unknown",'Hospitalisation Details'!I2297)</f>
        <v>R1013</v>
      </c>
    </row>
    <row r="2298" spans="16:18" ht="14.25" customHeight="1" x14ac:dyDescent="0.3">
      <c r="P2298" s="7">
        <v>1966</v>
      </c>
      <c r="Q2298" s="7" t="s">
        <v>203</v>
      </c>
      <c r="R2298" t="str">
        <f>IF('Hospitalisation Details'!I2298="?","Unknown",'Hospitalisation Details'!I2298)</f>
        <v>R1012</v>
      </c>
    </row>
    <row r="2299" spans="16:18" ht="14.25" customHeight="1" x14ac:dyDescent="0.3">
      <c r="P2299" s="7">
        <v>1988</v>
      </c>
      <c r="Q2299" s="7" t="s">
        <v>59</v>
      </c>
      <c r="R2299" t="str">
        <f>IF('Hospitalisation Details'!I2299="?","Unknown",'Hospitalisation Details'!I2299)</f>
        <v>R1012</v>
      </c>
    </row>
    <row r="2300" spans="16:18" ht="14.25" customHeight="1" x14ac:dyDescent="0.3">
      <c r="P2300" s="7">
        <v>1975</v>
      </c>
      <c r="Q2300" s="7" t="s">
        <v>83</v>
      </c>
      <c r="R2300" t="str">
        <f>IF('Hospitalisation Details'!I2300="?","Unknown",'Hospitalisation Details'!I2300)</f>
        <v>R1013</v>
      </c>
    </row>
    <row r="2301" spans="16:18" ht="14.25" customHeight="1" x14ac:dyDescent="0.3">
      <c r="P2301" s="7">
        <v>1968</v>
      </c>
      <c r="Q2301" s="7" t="s">
        <v>72</v>
      </c>
      <c r="R2301" t="str">
        <f>IF('Hospitalisation Details'!I2301="?","Unknown",'Hospitalisation Details'!I2301)</f>
        <v>R1013</v>
      </c>
    </row>
    <row r="2302" spans="16:18" ht="14.25" customHeight="1" x14ac:dyDescent="0.3">
      <c r="P2302" s="7">
        <v>1971</v>
      </c>
      <c r="Q2302" s="7" t="s">
        <v>203</v>
      </c>
      <c r="R2302" t="str">
        <f>IF('Hospitalisation Details'!I2302="?","Unknown",'Hospitalisation Details'!I2302)</f>
        <v>R1013</v>
      </c>
    </row>
    <row r="2303" spans="16:18" ht="14.25" customHeight="1" x14ac:dyDescent="0.3">
      <c r="P2303" s="7">
        <v>1967</v>
      </c>
      <c r="Q2303" s="7" t="s">
        <v>93</v>
      </c>
      <c r="R2303" t="str">
        <f>IF('Hospitalisation Details'!I2303="?","Unknown",'Hospitalisation Details'!I2303)</f>
        <v>R1013</v>
      </c>
    </row>
    <row r="2304" spans="16:18" ht="14.25" customHeight="1" x14ac:dyDescent="0.3">
      <c r="P2304" s="7">
        <v>2000</v>
      </c>
      <c r="Q2304" s="7" t="s">
        <v>195</v>
      </c>
      <c r="R2304" t="str">
        <f>IF('Hospitalisation Details'!I2304="?","Unknown",'Hospitalisation Details'!I2304)</f>
        <v>R1013</v>
      </c>
    </row>
    <row r="2305" spans="16:18" ht="14.25" customHeight="1" x14ac:dyDescent="0.3">
      <c r="P2305" s="7">
        <v>1993</v>
      </c>
      <c r="Q2305" s="7" t="s">
        <v>203</v>
      </c>
      <c r="R2305" t="str">
        <f>IF('Hospitalisation Details'!I2305="?","Unknown",'Hospitalisation Details'!I2305)</f>
        <v>R1011</v>
      </c>
    </row>
    <row r="2306" spans="16:18" ht="14.25" customHeight="1" x14ac:dyDescent="0.3">
      <c r="P2306" s="7">
        <v>1971</v>
      </c>
      <c r="Q2306" s="7" t="s">
        <v>195</v>
      </c>
      <c r="R2306" t="str">
        <f>IF('Hospitalisation Details'!I2306="?","Unknown",'Hospitalisation Details'!I2306)</f>
        <v>R1024</v>
      </c>
    </row>
    <row r="2307" spans="16:18" ht="14.25" customHeight="1" x14ac:dyDescent="0.3">
      <c r="P2307" s="7">
        <v>1962</v>
      </c>
      <c r="Q2307" s="7" t="s">
        <v>168</v>
      </c>
      <c r="R2307" t="str">
        <f>IF('Hospitalisation Details'!I2307="?","Unknown",'Hospitalisation Details'!I2307)</f>
        <v>R1013</v>
      </c>
    </row>
    <row r="2308" spans="16:18" ht="14.25" customHeight="1" x14ac:dyDescent="0.3">
      <c r="P2308" s="7">
        <v>1974</v>
      </c>
      <c r="Q2308" s="7" t="s">
        <v>195</v>
      </c>
      <c r="R2308" t="str">
        <f>IF('Hospitalisation Details'!I2308="?","Unknown",'Hospitalisation Details'!I2308)</f>
        <v>R1012</v>
      </c>
    </row>
    <row r="2309" spans="16:18" ht="14.25" customHeight="1" x14ac:dyDescent="0.3">
      <c r="P2309" s="7">
        <v>1960</v>
      </c>
      <c r="Q2309" s="7" t="s">
        <v>168</v>
      </c>
      <c r="R2309" t="str">
        <f>IF('Hospitalisation Details'!I2309="?","Unknown",'Hospitalisation Details'!I2309)</f>
        <v>R1016</v>
      </c>
    </row>
    <row r="2310" spans="16:18" ht="14.25" customHeight="1" x14ac:dyDescent="0.3">
      <c r="P2310" s="7">
        <v>1979</v>
      </c>
      <c r="Q2310" s="7" t="s">
        <v>195</v>
      </c>
      <c r="R2310" t="str">
        <f>IF('Hospitalisation Details'!I2310="?","Unknown",'Hospitalisation Details'!I2310)</f>
        <v>R1013</v>
      </c>
    </row>
    <row r="2311" spans="16:18" ht="14.25" customHeight="1" x14ac:dyDescent="0.3">
      <c r="P2311" s="7">
        <v>1985</v>
      </c>
      <c r="Q2311" s="7" t="s">
        <v>93</v>
      </c>
      <c r="R2311" t="str">
        <f>IF('Hospitalisation Details'!I2311="?","Unknown",'Hospitalisation Details'!I2311)</f>
        <v>R1011</v>
      </c>
    </row>
    <row r="2312" spans="16:18" ht="14.25" customHeight="1" x14ac:dyDescent="0.3">
      <c r="P2312" s="7">
        <v>1962</v>
      </c>
      <c r="Q2312" s="7" t="s">
        <v>168</v>
      </c>
      <c r="R2312" t="str">
        <f>IF('Hospitalisation Details'!I2312="?","Unknown",'Hospitalisation Details'!I2312)</f>
        <v>R1012</v>
      </c>
    </row>
    <row r="2313" spans="16:18" ht="14.25" customHeight="1" x14ac:dyDescent="0.3">
      <c r="P2313" s="7">
        <v>1976</v>
      </c>
      <c r="Q2313" s="7" t="s">
        <v>168</v>
      </c>
      <c r="R2313" t="str">
        <f>IF('Hospitalisation Details'!I2313="?","Unknown",'Hospitalisation Details'!I2313)</f>
        <v>R1013</v>
      </c>
    </row>
    <row r="2314" spans="16:18" ht="14.25" customHeight="1" x14ac:dyDescent="0.3">
      <c r="P2314" s="7">
        <v>1978</v>
      </c>
      <c r="Q2314" s="7" t="s">
        <v>195</v>
      </c>
      <c r="R2314" t="str">
        <f>IF('Hospitalisation Details'!I2314="?","Unknown",'Hospitalisation Details'!I2314)</f>
        <v>R1013</v>
      </c>
    </row>
    <row r="2315" spans="16:18" ht="14.25" customHeight="1" x14ac:dyDescent="0.3">
      <c r="P2315" s="7">
        <v>1971</v>
      </c>
      <c r="Q2315" s="7" t="s">
        <v>168</v>
      </c>
      <c r="R2315" t="str">
        <f>IF('Hospitalisation Details'!I2315="?","Unknown",'Hospitalisation Details'!I2315)</f>
        <v>R1024</v>
      </c>
    </row>
    <row r="2316" spans="16:18" ht="14.25" customHeight="1" x14ac:dyDescent="0.3">
      <c r="P2316" s="7">
        <v>1961</v>
      </c>
      <c r="Q2316" s="7" t="s">
        <v>195</v>
      </c>
      <c r="R2316" t="str">
        <f>IF('Hospitalisation Details'!I2316="?","Unknown",'Hospitalisation Details'!I2316)</f>
        <v>R1013</v>
      </c>
    </row>
    <row r="2317" spans="16:18" ht="14.25" customHeight="1" x14ac:dyDescent="0.3">
      <c r="P2317" s="7">
        <v>1969</v>
      </c>
      <c r="Q2317" s="7" t="s">
        <v>83</v>
      </c>
      <c r="R2317" t="str">
        <f>IF('Hospitalisation Details'!I2317="?","Unknown",'Hospitalisation Details'!I2317)</f>
        <v>R1012</v>
      </c>
    </row>
    <row r="2318" spans="16:18" ht="14.25" customHeight="1" x14ac:dyDescent="0.3">
      <c r="P2318" s="7">
        <v>1960</v>
      </c>
      <c r="Q2318" s="7" t="s">
        <v>72</v>
      </c>
      <c r="R2318" t="str">
        <f>IF('Hospitalisation Details'!I2318="?","Unknown",'Hospitalisation Details'!I2318)</f>
        <v>R1012</v>
      </c>
    </row>
    <row r="2319" spans="16:18" ht="14.25" customHeight="1" x14ac:dyDescent="0.3">
      <c r="P2319" s="7">
        <v>1958</v>
      </c>
      <c r="Q2319" s="7" t="s">
        <v>93</v>
      </c>
      <c r="R2319" t="str">
        <f>IF('Hospitalisation Details'!I2319="?","Unknown",'Hospitalisation Details'!I2319)</f>
        <v>R1013</v>
      </c>
    </row>
    <row r="2320" spans="16:18" ht="14.25" customHeight="1" x14ac:dyDescent="0.3">
      <c r="P2320" s="7">
        <v>1959</v>
      </c>
      <c r="Q2320" s="7" t="s">
        <v>59</v>
      </c>
      <c r="R2320" t="str">
        <f>IF('Hospitalisation Details'!I2320="?","Unknown",'Hospitalisation Details'!I2320)</f>
        <v>R1013</v>
      </c>
    </row>
    <row r="2321" spans="16:18" ht="14.25" customHeight="1" x14ac:dyDescent="0.3">
      <c r="P2321" s="7">
        <v>1970</v>
      </c>
      <c r="Q2321" s="7" t="s">
        <v>168</v>
      </c>
      <c r="R2321" t="str">
        <f>IF('Hospitalisation Details'!I2321="?","Unknown",'Hospitalisation Details'!I2321)</f>
        <v>R1013</v>
      </c>
    </row>
    <row r="2322" spans="16:18" ht="14.25" customHeight="1" x14ac:dyDescent="0.3">
      <c r="P2322" s="7">
        <v>1958</v>
      </c>
      <c r="Q2322" s="7" t="s">
        <v>93</v>
      </c>
      <c r="R2322" t="str">
        <f>IF('Hospitalisation Details'!I2322="?","Unknown",'Hospitalisation Details'!I2322)</f>
        <v>R1011</v>
      </c>
    </row>
    <row r="2323" spans="16:18" ht="14.25" customHeight="1" x14ac:dyDescent="0.3">
      <c r="P2323" s="7">
        <v>1959</v>
      </c>
      <c r="Q2323" s="7" t="s">
        <v>203</v>
      </c>
      <c r="R2323" t="str">
        <f>IF('Hospitalisation Details'!I2323="?","Unknown",'Hospitalisation Details'!I2323)</f>
        <v>R1011</v>
      </c>
    </row>
    <row r="2324" spans="16:18" ht="14.25" customHeight="1" x14ac:dyDescent="0.3">
      <c r="P2324" s="7">
        <v>1961</v>
      </c>
      <c r="Q2324" s="7" t="s">
        <v>83</v>
      </c>
      <c r="R2324" t="str">
        <f>IF('Hospitalisation Details'!I2324="?","Unknown",'Hospitalisation Details'!I2324)</f>
        <v>R1011</v>
      </c>
    </row>
    <row r="2325" spans="16:18" ht="14.25" customHeight="1" x14ac:dyDescent="0.3">
      <c r="P2325" s="7">
        <v>1971</v>
      </c>
      <c r="Q2325" s="7" t="s">
        <v>93</v>
      </c>
      <c r="R2325" t="str">
        <f>IF('Hospitalisation Details'!I2325="?","Unknown",'Hospitalisation Details'!I2325)</f>
        <v>R1013</v>
      </c>
    </row>
    <row r="2326" spans="16:18" ht="14.25" customHeight="1" x14ac:dyDescent="0.3">
      <c r="P2326" s="7">
        <v>1964</v>
      </c>
      <c r="Q2326" s="7" t="s">
        <v>72</v>
      </c>
      <c r="R2326" t="str">
        <f>IF('Hospitalisation Details'!I2326="?","Unknown",'Hospitalisation Details'!I2326)</f>
        <v>R1012</v>
      </c>
    </row>
    <row r="2327" spans="16:18" ht="14.25" customHeight="1" x14ac:dyDescent="0.3">
      <c r="P2327" s="7">
        <v>1963</v>
      </c>
      <c r="Q2327" s="7" t="s">
        <v>195</v>
      </c>
      <c r="R2327" t="str">
        <f>IF('Hospitalisation Details'!I2327="?","Unknown",'Hospitalisation Details'!I2327)</f>
        <v>R1024</v>
      </c>
    </row>
    <row r="2328" spans="16:18" ht="14.25" customHeight="1" x14ac:dyDescent="0.3">
      <c r="P2328" s="7">
        <v>1958</v>
      </c>
      <c r="Q2328" s="7" t="s">
        <v>72</v>
      </c>
      <c r="R2328" t="str">
        <f>IF('Hospitalisation Details'!I2328="?","Unknown",'Hospitalisation Details'!I2328)</f>
        <v>R1011</v>
      </c>
    </row>
    <row r="2329" spans="16:18" ht="14.25" customHeight="1" x14ac:dyDescent="0.3">
      <c r="P2329" s="7">
        <v>1962</v>
      </c>
      <c r="Q2329" s="7" t="s">
        <v>195</v>
      </c>
      <c r="R2329" t="str">
        <f>IF('Hospitalisation Details'!I2329="?","Unknown",'Hospitalisation Details'!I2329)</f>
        <v>R1011</v>
      </c>
    </row>
    <row r="2330" spans="16:18" ht="14.25" customHeight="1" x14ac:dyDescent="0.3">
      <c r="P2330" s="7">
        <v>1961</v>
      </c>
      <c r="Q2330" s="7" t="s">
        <v>168</v>
      </c>
      <c r="R2330" t="str">
        <f>IF('Hospitalisation Details'!I2330="?","Unknown",'Hospitalisation Details'!I2330)</f>
        <v>R1024</v>
      </c>
    </row>
    <row r="2331" spans="16:18" ht="14.25" customHeight="1" x14ac:dyDescent="0.3">
      <c r="P2331" s="7">
        <v>1968</v>
      </c>
      <c r="Q2331" s="7" t="s">
        <v>168</v>
      </c>
      <c r="R2331" t="str">
        <f>IF('Hospitalisation Details'!I2331="?","Unknown",'Hospitalisation Details'!I2331)</f>
        <v>R1016</v>
      </c>
    </row>
    <row r="2332" spans="16:18" ht="14.25" customHeight="1" x14ac:dyDescent="0.3">
      <c r="P2332" s="7">
        <v>1962</v>
      </c>
      <c r="Q2332" s="7" t="s">
        <v>203</v>
      </c>
      <c r="R2332" t="str">
        <f>IF('Hospitalisation Details'!I2332="?","Unknown",'Hospitalisation Details'!I2332)</f>
        <v>R1013</v>
      </c>
    </row>
    <row r="2333" spans="16:18" ht="14.25" customHeight="1" x14ac:dyDescent="0.3">
      <c r="P2333" s="7">
        <v>1965</v>
      </c>
      <c r="Q2333" s="7" t="s">
        <v>203</v>
      </c>
      <c r="R2333" t="str">
        <f>IF('Hospitalisation Details'!I2333="?","Unknown",'Hospitalisation Details'!I2333)</f>
        <v>R1013</v>
      </c>
    </row>
    <row r="2334" spans="16:18" ht="14.25" customHeight="1" x14ac:dyDescent="0.3">
      <c r="P2334" s="7">
        <v>1959</v>
      </c>
      <c r="Q2334" s="7" t="s">
        <v>59</v>
      </c>
      <c r="R2334" t="str">
        <f>IF('Hospitalisation Details'!I2334="?","Unknown",'Hospitalisation Details'!I2334)</f>
        <v>R1011</v>
      </c>
    </row>
    <row r="2335" spans="16:18" ht="14.25" customHeight="1" x14ac:dyDescent="0.3">
      <c r="P2335" s="7">
        <v>1978</v>
      </c>
      <c r="Q2335" s="7" t="s">
        <v>168</v>
      </c>
      <c r="R2335" t="str">
        <f>IF('Hospitalisation Details'!I2335="?","Unknown",'Hospitalisation Details'!I2335)</f>
        <v>R1013</v>
      </c>
    </row>
    <row r="2336" spans="16:18" ht="14.25" customHeight="1" x14ac:dyDescent="0.3">
      <c r="P2336" s="7">
        <v>1963</v>
      </c>
      <c r="Q2336" s="7" t="s">
        <v>93</v>
      </c>
      <c r="R2336" t="str">
        <f>IF('Hospitalisation Details'!I2336="?","Unknown",'Hospitalisation Details'!I2336)</f>
        <v>R1013</v>
      </c>
    </row>
    <row r="2337" spans="16:18" ht="14.25" customHeight="1" x14ac:dyDescent="0.3">
      <c r="P2337" s="7">
        <v>1958</v>
      </c>
      <c r="Q2337" s="7" t="s">
        <v>83</v>
      </c>
      <c r="R2337" t="str">
        <f>IF('Hospitalisation Details'!I2337="?","Unknown",'Hospitalisation Details'!I2337)</f>
        <v>R1013</v>
      </c>
    </row>
    <row r="2338" spans="16:18" ht="14.25" customHeight="1" x14ac:dyDescent="0.3">
      <c r="P2338" s="7">
        <v>1994</v>
      </c>
      <c r="Q2338" s="7" t="s">
        <v>203</v>
      </c>
      <c r="R2338" t="str">
        <f>IF('Hospitalisation Details'!I2338="?","Unknown",'Hospitalisation Details'!I2338)</f>
        <v>R1011</v>
      </c>
    </row>
    <row r="2339" spans="16:18" ht="14.25" customHeight="1" x14ac:dyDescent="0.3">
      <c r="P2339" s="7">
        <v>1962</v>
      </c>
      <c r="Q2339" s="7" t="s">
        <v>195</v>
      </c>
      <c r="R2339" t="str">
        <f>IF('Hospitalisation Details'!I2339="?","Unknown",'Hospitalisation Details'!I2339)</f>
        <v>R1011</v>
      </c>
    </row>
    <row r="2340" spans="16:18" ht="14.25" customHeight="1" x14ac:dyDescent="0.3">
      <c r="P2340" s="7">
        <v>1989</v>
      </c>
      <c r="Q2340" s="7" t="s">
        <v>83</v>
      </c>
      <c r="R2340" t="str">
        <f>IF('Hospitalisation Details'!I2340="?","Unknown",'Hospitalisation Details'!I2340)</f>
        <v>R1012</v>
      </c>
    </row>
    <row r="2341" spans="16:18" ht="14.25" customHeight="1" x14ac:dyDescent="0.3">
      <c r="P2341" s="7">
        <v>1991</v>
      </c>
      <c r="Q2341" s="7" t="s">
        <v>83</v>
      </c>
      <c r="R2341" t="str">
        <f>IF('Hospitalisation Details'!I2341="?","Unknown",'Hospitalisation Details'!I2341)</f>
        <v>R1024</v>
      </c>
    </row>
    <row r="2342" spans="16:18" ht="14.25" customHeight="1" x14ac:dyDescent="0.3">
      <c r="P2342" s="7">
        <v>1970</v>
      </c>
      <c r="Q2342" s="7" t="s">
        <v>93</v>
      </c>
      <c r="R2342" t="str">
        <f>IF('Hospitalisation Details'!I2342="?","Unknown",'Hospitalisation Details'!I2342)</f>
        <v>R1012</v>
      </c>
    </row>
    <row r="2343" spans="16:18" ht="14.25" customHeight="1" x14ac:dyDescent="0.3">
      <c r="P2343" s="7">
        <v>1977</v>
      </c>
      <c r="Q2343" s="7" t="s">
        <v>83</v>
      </c>
      <c r="R2343" t="str">
        <f>IF('Hospitalisation Details'!I2343="?","Unknown",'Hospitalisation Details'!I2343)</f>
        <v>R1013</v>
      </c>
    </row>
    <row r="2344" spans="16:18" ht="14.25" customHeight="1" x14ac:dyDescent="0.3">
      <c r="P2344" s="7">
        <v>1968</v>
      </c>
      <c r="Q2344" s="7" t="s">
        <v>203</v>
      </c>
      <c r="R2344" t="str">
        <f>IF('Hospitalisation Details'!I2344="?","Unknown",'Hospitalisation Details'!I2344)</f>
        <v>R1013</v>
      </c>
    </row>
  </sheetData>
  <autoFilter ref="P1:Q2344" xr:uid="{00000000-0009-0000-0000-000004000000}"/>
  <mergeCells count="4">
    <mergeCell ref="B2:H2"/>
    <mergeCell ref="B23:C23"/>
    <mergeCell ref="B24:C24"/>
    <mergeCell ref="B25:C2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F90F0-2EFF-4F7D-AABE-1D1D93A8FD5C}">
  <sheetPr>
    <tabColor rgb="FF7030A0"/>
  </sheetPr>
  <dimension ref="A1:I2336"/>
  <sheetViews>
    <sheetView workbookViewId="0"/>
  </sheetViews>
  <sheetFormatPr defaultRowHeight="14.4" x14ac:dyDescent="0.3"/>
  <cols>
    <col min="3" max="3" width="13.5546875" customWidth="1"/>
    <col min="4" max="4" width="16.33203125" customWidth="1"/>
    <col min="5" max="5" width="31.21875" customWidth="1"/>
    <col min="7" max="7" width="13.21875" customWidth="1"/>
    <col min="9" max="9" width="25.5546875" customWidth="1"/>
  </cols>
  <sheetData>
    <row r="1" spans="1:9" ht="15.6" x14ac:dyDescent="0.3">
      <c r="A1" s="2" t="s">
        <v>1</v>
      </c>
      <c r="E1" s="11" t="s">
        <v>8339</v>
      </c>
      <c r="F1" s="12" t="s">
        <v>8340</v>
      </c>
      <c r="G1" s="12" t="s">
        <v>8341</v>
      </c>
      <c r="I1" s="12" t="s">
        <v>8341</v>
      </c>
    </row>
    <row r="2" spans="1:9" ht="15.6" x14ac:dyDescent="0.3">
      <c r="A2" s="4" t="s">
        <v>3</v>
      </c>
      <c r="E2" s="4" t="s">
        <v>4731</v>
      </c>
      <c r="F2" t="s">
        <v>4732</v>
      </c>
      <c r="G2" t="s">
        <v>4733</v>
      </c>
      <c r="I2" t="str">
        <f>_xlfn.TEXTJOIN("",TRUE,G2)</f>
        <v xml:space="preserve">  Kelly</v>
      </c>
    </row>
    <row r="3" spans="1:9" ht="15.6" x14ac:dyDescent="0.3">
      <c r="A3" s="4" t="s">
        <v>5</v>
      </c>
      <c r="E3" s="4" t="s">
        <v>4734</v>
      </c>
      <c r="F3" t="s">
        <v>4735</v>
      </c>
      <c r="G3" t="s">
        <v>4736</v>
      </c>
      <c r="I3" t="str">
        <f t="shared" ref="I3:I66" si="0">_xlfn.TEXTJOIN("",TRUE,G3)</f>
        <v xml:space="preserve">  Matthew D</v>
      </c>
    </row>
    <row r="4" spans="1:9" ht="15.6" x14ac:dyDescent="0.3">
      <c r="A4" s="4" t="s">
        <v>7</v>
      </c>
      <c r="E4" s="4" t="s">
        <v>4737</v>
      </c>
      <c r="F4" t="s">
        <v>4735</v>
      </c>
      <c r="G4" t="s">
        <v>4738</v>
      </c>
      <c r="I4" t="str">
        <f t="shared" si="0"/>
        <v xml:space="preserve">  Phil</v>
      </c>
    </row>
    <row r="5" spans="1:9" ht="15.6" x14ac:dyDescent="0.3">
      <c r="A5" s="4" t="s">
        <v>9</v>
      </c>
      <c r="E5" s="4" t="s">
        <v>4739</v>
      </c>
      <c r="F5" t="s">
        <v>4732</v>
      </c>
      <c r="G5" t="s">
        <v>4740</v>
      </c>
      <c r="I5" t="str">
        <f t="shared" si="0"/>
        <v xml:space="preserve">  Kelsey</v>
      </c>
    </row>
    <row r="6" spans="1:9" ht="15.6" x14ac:dyDescent="0.3">
      <c r="A6" s="4" t="s">
        <v>12</v>
      </c>
      <c r="E6" s="4" t="s">
        <v>4741</v>
      </c>
      <c r="F6" t="s">
        <v>4732</v>
      </c>
      <c r="G6" t="s">
        <v>4742</v>
      </c>
      <c r="I6" t="str">
        <f t="shared" si="0"/>
        <v xml:space="preserve">  Kristyn</v>
      </c>
    </row>
    <row r="7" spans="1:9" ht="15.6" x14ac:dyDescent="0.3">
      <c r="A7" s="4" t="s">
        <v>15</v>
      </c>
      <c r="E7" s="4" t="s">
        <v>4743</v>
      </c>
      <c r="F7" t="s">
        <v>4735</v>
      </c>
      <c r="G7" t="s">
        <v>4744</v>
      </c>
      <c r="I7" t="str">
        <f t="shared" si="0"/>
        <v xml:space="preserve">  Russell B</v>
      </c>
    </row>
    <row r="8" spans="1:9" ht="15.6" x14ac:dyDescent="0.3">
      <c r="A8" s="4" t="s">
        <v>19</v>
      </c>
      <c r="E8" s="4" t="s">
        <v>4745</v>
      </c>
      <c r="F8" t="s">
        <v>4735</v>
      </c>
      <c r="G8" t="s">
        <v>4746</v>
      </c>
      <c r="I8" t="str">
        <f t="shared" si="0"/>
        <v xml:space="preserve">  Scott</v>
      </c>
    </row>
    <row r="9" spans="1:9" ht="15.6" x14ac:dyDescent="0.3">
      <c r="A9" s="4" t="s">
        <v>24</v>
      </c>
      <c r="E9" s="4" t="s">
        <v>4747</v>
      </c>
      <c r="F9" t="s">
        <v>4735</v>
      </c>
      <c r="G9" t="s">
        <v>4748</v>
      </c>
      <c r="I9" t="str">
        <f t="shared" si="0"/>
        <v xml:space="preserve">  Stephen</v>
      </c>
    </row>
    <row r="10" spans="1:9" ht="15.6" x14ac:dyDescent="0.3">
      <c r="A10" s="4" t="s">
        <v>27</v>
      </c>
      <c r="E10" s="4" t="s">
        <v>4749</v>
      </c>
      <c r="F10" t="s">
        <v>4735</v>
      </c>
      <c r="G10" t="s">
        <v>4750</v>
      </c>
      <c r="I10" t="str">
        <f t="shared" si="0"/>
        <v xml:space="preserve">  Patrick R</v>
      </c>
    </row>
    <row r="11" spans="1:9" ht="15.6" x14ac:dyDescent="0.3">
      <c r="A11" s="4" t="s">
        <v>31</v>
      </c>
      <c r="E11" s="4" t="s">
        <v>4751</v>
      </c>
      <c r="F11" t="s">
        <v>4732</v>
      </c>
      <c r="G11" t="s">
        <v>4752</v>
      </c>
      <c r="I11" t="str">
        <f t="shared" si="0"/>
        <v xml:space="preserve">  Brooke N</v>
      </c>
    </row>
    <row r="12" spans="1:9" ht="15.6" x14ac:dyDescent="0.3">
      <c r="A12" s="4" t="s">
        <v>36</v>
      </c>
      <c r="E12" s="4" t="s">
        <v>4753</v>
      </c>
      <c r="F12" t="s">
        <v>4732</v>
      </c>
      <c r="G12" t="s">
        <v>4754</v>
      </c>
      <c r="I12" t="str">
        <f t="shared" si="0"/>
        <v xml:space="preserve">  Paola Andrea</v>
      </c>
    </row>
    <row r="13" spans="1:9" ht="15.6" x14ac:dyDescent="0.3">
      <c r="A13" s="4" t="s">
        <v>42</v>
      </c>
      <c r="E13" s="4" t="s">
        <v>4755</v>
      </c>
      <c r="F13" t="s">
        <v>4735</v>
      </c>
      <c r="G13" t="s">
        <v>4756</v>
      </c>
      <c r="I13" t="str">
        <f t="shared" si="0"/>
        <v xml:space="preserve">  David</v>
      </c>
    </row>
    <row r="14" spans="1:9" ht="15.6" x14ac:dyDescent="0.3">
      <c r="A14" s="4" t="s">
        <v>45</v>
      </c>
      <c r="E14" s="4" t="s">
        <v>4757</v>
      </c>
      <c r="F14" t="s">
        <v>4735</v>
      </c>
      <c r="G14" t="s">
        <v>4758</v>
      </c>
      <c r="I14" t="str">
        <f t="shared" si="0"/>
        <v xml:space="preserve">  Wade</v>
      </c>
    </row>
    <row r="15" spans="1:9" ht="15.6" x14ac:dyDescent="0.3">
      <c r="A15" s="4" t="s">
        <v>47</v>
      </c>
      <c r="E15" s="4" t="s">
        <v>4759</v>
      </c>
      <c r="F15" t="s">
        <v>4735</v>
      </c>
      <c r="G15" t="s">
        <v>4760</v>
      </c>
      <c r="I15" t="str">
        <f t="shared" si="0"/>
        <v xml:space="preserve">  Franklin</v>
      </c>
    </row>
    <row r="16" spans="1:9" ht="15.6" x14ac:dyDescent="0.3">
      <c r="A16" s="4" t="s">
        <v>49</v>
      </c>
      <c r="E16" s="4" t="s">
        <v>4761</v>
      </c>
      <c r="F16" t="s">
        <v>4732</v>
      </c>
      <c r="G16" t="s">
        <v>4762</v>
      </c>
      <c r="I16" t="str">
        <f t="shared" si="0"/>
        <v xml:space="preserve">  Leilani M</v>
      </c>
    </row>
    <row r="17" spans="1:9" ht="15.6" x14ac:dyDescent="0.3">
      <c r="A17" s="4" t="s">
        <v>51</v>
      </c>
      <c r="E17" s="4" t="s">
        <v>4763</v>
      </c>
      <c r="F17" t="s">
        <v>4735</v>
      </c>
      <c r="G17" t="s">
        <v>4764</v>
      </c>
      <c r="I17" t="str">
        <f t="shared" si="0"/>
        <v xml:space="preserve">  Philippe</v>
      </c>
    </row>
    <row r="18" spans="1:9" ht="15.6" x14ac:dyDescent="0.3">
      <c r="A18" s="4" t="s">
        <v>53</v>
      </c>
      <c r="E18" s="4" t="s">
        <v>4765</v>
      </c>
      <c r="F18" t="s">
        <v>4732</v>
      </c>
      <c r="G18" t="s">
        <v>4766</v>
      </c>
      <c r="I18" t="str">
        <f t="shared" si="0"/>
        <v xml:space="preserve">  Jennifer A</v>
      </c>
    </row>
    <row r="19" spans="1:9" ht="15.6" x14ac:dyDescent="0.3">
      <c r="A19" s="4" t="s">
        <v>55</v>
      </c>
      <c r="E19" s="4" t="s">
        <v>4767</v>
      </c>
      <c r="F19" t="s">
        <v>4732</v>
      </c>
      <c r="G19" t="s">
        <v>4768</v>
      </c>
      <c r="I19" t="str">
        <f t="shared" si="0"/>
        <v xml:space="preserve">  Christina M</v>
      </c>
    </row>
    <row r="20" spans="1:9" ht="15.6" x14ac:dyDescent="0.3">
      <c r="A20" s="4" t="s">
        <v>58</v>
      </c>
      <c r="E20" s="4" t="s">
        <v>4769</v>
      </c>
      <c r="F20" t="s">
        <v>4735</v>
      </c>
      <c r="G20" t="s">
        <v>4770</v>
      </c>
      <c r="I20" t="str">
        <f t="shared" si="0"/>
        <v xml:space="preserve">  Said Sr</v>
      </c>
    </row>
    <row r="21" spans="1:9" ht="15.6" x14ac:dyDescent="0.3">
      <c r="A21" s="4" t="s">
        <v>61</v>
      </c>
      <c r="E21" s="4" t="s">
        <v>4771</v>
      </c>
      <c r="F21" t="s">
        <v>4735</v>
      </c>
      <c r="G21" t="s">
        <v>4772</v>
      </c>
      <c r="I21" t="str">
        <f t="shared" si="0"/>
        <v xml:space="preserve">  John</v>
      </c>
    </row>
    <row r="22" spans="1:9" ht="15.6" x14ac:dyDescent="0.3">
      <c r="A22" s="4" t="s">
        <v>65</v>
      </c>
      <c r="E22" s="4" t="s">
        <v>4773</v>
      </c>
      <c r="F22" t="s">
        <v>4735</v>
      </c>
      <c r="G22" t="s">
        <v>4774</v>
      </c>
      <c r="I22" t="str">
        <f t="shared" si="0"/>
        <v xml:space="preserve">  Myles</v>
      </c>
    </row>
    <row r="23" spans="1:9" ht="15.6" x14ac:dyDescent="0.3">
      <c r="A23" s="4" t="s">
        <v>68</v>
      </c>
      <c r="E23" s="4" t="s">
        <v>4775</v>
      </c>
      <c r="F23" t="s">
        <v>4732</v>
      </c>
      <c r="G23" t="s">
        <v>4776</v>
      </c>
      <c r="I23" t="str">
        <f t="shared" si="0"/>
        <v xml:space="preserve">  Madelyn C</v>
      </c>
    </row>
    <row r="24" spans="1:9" ht="15.6" x14ac:dyDescent="0.3">
      <c r="A24" s="4" t="s">
        <v>71</v>
      </c>
      <c r="E24" s="4" t="s">
        <v>4777</v>
      </c>
      <c r="F24" t="s">
        <v>4732</v>
      </c>
      <c r="G24" t="s">
        <v>4778</v>
      </c>
      <c r="I24" t="str">
        <f t="shared" si="0"/>
        <v xml:space="preserve">  Nicole</v>
      </c>
    </row>
    <row r="25" spans="1:9" ht="15.6" x14ac:dyDescent="0.3">
      <c r="A25" s="4" t="s">
        <v>74</v>
      </c>
      <c r="E25" s="4" t="s">
        <v>4779</v>
      </c>
      <c r="F25" t="s">
        <v>4735</v>
      </c>
      <c r="G25" t="s">
        <v>4780</v>
      </c>
      <c r="I25" t="str">
        <f t="shared" si="0"/>
        <v xml:space="preserve">  Eric A</v>
      </c>
    </row>
    <row r="26" spans="1:9" ht="15.6" x14ac:dyDescent="0.3">
      <c r="A26" s="4" t="s">
        <v>77</v>
      </c>
      <c r="E26" s="4" t="s">
        <v>4781</v>
      </c>
      <c r="F26" t="s">
        <v>4735</v>
      </c>
      <c r="G26" t="s">
        <v>4782</v>
      </c>
      <c r="I26" t="str">
        <f t="shared" si="0"/>
        <v xml:space="preserve">  Emiliano I</v>
      </c>
    </row>
    <row r="27" spans="1:9" ht="15.6" x14ac:dyDescent="0.3">
      <c r="A27" s="4" t="s">
        <v>79</v>
      </c>
      <c r="E27" s="4" t="s">
        <v>4783</v>
      </c>
      <c r="F27" t="s">
        <v>4735</v>
      </c>
      <c r="G27" t="s">
        <v>4784</v>
      </c>
      <c r="I27" t="str">
        <f t="shared" si="0"/>
        <v xml:space="preserve">  Adam</v>
      </c>
    </row>
    <row r="28" spans="1:9" ht="15.6" x14ac:dyDescent="0.3">
      <c r="A28" s="4" t="s">
        <v>82</v>
      </c>
      <c r="E28" s="4" t="s">
        <v>4785</v>
      </c>
      <c r="F28" t="s">
        <v>4735</v>
      </c>
      <c r="G28" t="s">
        <v>4786</v>
      </c>
      <c r="I28" t="str">
        <f t="shared" si="0"/>
        <v xml:space="preserve">  Zach</v>
      </c>
    </row>
    <row r="29" spans="1:9" ht="15.6" x14ac:dyDescent="0.3">
      <c r="A29" s="4" t="s">
        <v>85</v>
      </c>
      <c r="E29" s="4" t="s">
        <v>4787</v>
      </c>
      <c r="F29" t="s">
        <v>4732</v>
      </c>
      <c r="G29" t="s">
        <v>4788</v>
      </c>
      <c r="I29" t="str">
        <f t="shared" si="0"/>
        <v xml:space="preserve">  Stephanie W</v>
      </c>
    </row>
    <row r="30" spans="1:9" ht="15.6" x14ac:dyDescent="0.3">
      <c r="A30" s="4" t="s">
        <v>87</v>
      </c>
      <c r="E30" s="4" t="s">
        <v>4789</v>
      </c>
      <c r="F30" t="s">
        <v>4735</v>
      </c>
      <c r="G30" t="s">
        <v>4748</v>
      </c>
      <c r="I30" t="str">
        <f t="shared" si="0"/>
        <v xml:space="preserve">  Stephen</v>
      </c>
    </row>
    <row r="31" spans="1:9" ht="15.6" x14ac:dyDescent="0.3">
      <c r="A31" s="4" t="s">
        <v>89</v>
      </c>
      <c r="E31" s="4" t="s">
        <v>4790</v>
      </c>
      <c r="F31" t="s">
        <v>4732</v>
      </c>
      <c r="G31" t="s">
        <v>4791</v>
      </c>
      <c r="I31" t="str">
        <f t="shared" si="0"/>
        <v xml:space="preserve">  Natalie</v>
      </c>
    </row>
    <row r="32" spans="1:9" ht="15.6" x14ac:dyDescent="0.3">
      <c r="A32" s="4" t="s">
        <v>91</v>
      </c>
      <c r="E32" s="4" t="s">
        <v>4792</v>
      </c>
      <c r="F32" t="s">
        <v>4732</v>
      </c>
      <c r="G32" t="s">
        <v>4793</v>
      </c>
      <c r="I32" t="str">
        <f t="shared" si="0"/>
        <v xml:space="preserve">  Nicole J</v>
      </c>
    </row>
    <row r="33" spans="1:9" ht="15.6" x14ac:dyDescent="0.3">
      <c r="A33" s="4" t="s">
        <v>95</v>
      </c>
      <c r="E33" s="4" t="s">
        <v>4794</v>
      </c>
      <c r="F33" t="s">
        <v>4735</v>
      </c>
      <c r="G33" t="s">
        <v>4795</v>
      </c>
      <c r="I33" t="str">
        <f t="shared" si="0"/>
        <v xml:space="preserve">  Jefferson D</v>
      </c>
    </row>
    <row r="34" spans="1:9" ht="15.6" x14ac:dyDescent="0.3">
      <c r="A34" s="4" t="s">
        <v>97</v>
      </c>
      <c r="E34" s="4" t="s">
        <v>4796</v>
      </c>
      <c r="F34" t="s">
        <v>4735</v>
      </c>
      <c r="G34" t="s">
        <v>4797</v>
      </c>
      <c r="I34" t="str">
        <f t="shared" si="0"/>
        <v xml:space="preserve">  Brendan D</v>
      </c>
    </row>
    <row r="35" spans="1:9" ht="15.6" x14ac:dyDescent="0.3">
      <c r="A35" s="4" t="s">
        <v>100</v>
      </c>
      <c r="E35" s="4" t="s">
        <v>4798</v>
      </c>
      <c r="F35" t="s">
        <v>4732</v>
      </c>
      <c r="G35" t="s">
        <v>4799</v>
      </c>
      <c r="I35" t="str">
        <f t="shared" si="0"/>
        <v xml:space="preserve">  Courtney</v>
      </c>
    </row>
    <row r="36" spans="1:9" ht="15.6" x14ac:dyDescent="0.3">
      <c r="A36" s="4" t="s">
        <v>102</v>
      </c>
      <c r="E36" s="4" t="s">
        <v>4800</v>
      </c>
      <c r="F36" t="s">
        <v>4732</v>
      </c>
      <c r="G36" t="s">
        <v>4801</v>
      </c>
      <c r="I36" t="str">
        <f t="shared" si="0"/>
        <v xml:space="preserve">  Sydney L</v>
      </c>
    </row>
    <row r="37" spans="1:9" ht="15.6" x14ac:dyDescent="0.3">
      <c r="A37" s="4" t="s">
        <v>105</v>
      </c>
      <c r="E37" s="4" t="s">
        <v>4802</v>
      </c>
      <c r="F37" t="s">
        <v>4735</v>
      </c>
      <c r="G37" t="s">
        <v>4803</v>
      </c>
      <c r="I37" t="str">
        <f t="shared" si="0"/>
        <v xml:space="preserve">  Julien</v>
      </c>
    </row>
    <row r="38" spans="1:9" ht="15.6" x14ac:dyDescent="0.3">
      <c r="A38" s="4" t="s">
        <v>107</v>
      </c>
      <c r="E38" s="4" t="s">
        <v>4804</v>
      </c>
      <c r="F38" t="s">
        <v>4735</v>
      </c>
      <c r="G38" t="s">
        <v>4805</v>
      </c>
      <c r="I38" t="str">
        <f t="shared" si="0"/>
        <v xml:space="preserve">  Ryan M</v>
      </c>
    </row>
    <row r="39" spans="1:9" ht="15.6" x14ac:dyDescent="0.3">
      <c r="A39" s="4" t="s">
        <v>109</v>
      </c>
      <c r="E39" s="4" t="s">
        <v>4806</v>
      </c>
      <c r="F39" t="s">
        <v>4732</v>
      </c>
      <c r="G39" t="s">
        <v>4807</v>
      </c>
      <c r="I39" t="str">
        <f t="shared" si="0"/>
        <v xml:space="preserve">  Anna H</v>
      </c>
    </row>
    <row r="40" spans="1:9" ht="15.6" x14ac:dyDescent="0.3">
      <c r="A40" s="4" t="s">
        <v>111</v>
      </c>
      <c r="E40" s="4" t="s">
        <v>4808</v>
      </c>
      <c r="F40" t="s">
        <v>4732</v>
      </c>
      <c r="G40" t="s">
        <v>4809</v>
      </c>
      <c r="I40" t="str">
        <f t="shared" si="0"/>
        <v xml:space="preserve">  Samantha</v>
      </c>
    </row>
    <row r="41" spans="1:9" ht="15.6" x14ac:dyDescent="0.3">
      <c r="A41" s="4" t="s">
        <v>114</v>
      </c>
      <c r="E41" s="4" t="s">
        <v>4810</v>
      </c>
      <c r="F41" t="s">
        <v>4735</v>
      </c>
      <c r="G41" t="s">
        <v>4811</v>
      </c>
      <c r="I41" t="str">
        <f t="shared" si="0"/>
        <v xml:space="preserve">  Robert</v>
      </c>
    </row>
    <row r="42" spans="1:9" ht="15.6" x14ac:dyDescent="0.3">
      <c r="A42" s="4" t="s">
        <v>116</v>
      </c>
      <c r="E42" s="4" t="s">
        <v>4812</v>
      </c>
      <c r="F42" t="s">
        <v>4735</v>
      </c>
      <c r="G42" t="s">
        <v>4813</v>
      </c>
      <c r="I42" t="str">
        <f t="shared" si="0"/>
        <v xml:space="preserve">  James R</v>
      </c>
    </row>
    <row r="43" spans="1:9" ht="15.6" x14ac:dyDescent="0.3">
      <c r="A43" s="4" t="s">
        <v>118</v>
      </c>
      <c r="E43" s="4" t="s">
        <v>4814</v>
      </c>
      <c r="F43" t="s">
        <v>4732</v>
      </c>
      <c r="G43" t="s">
        <v>4815</v>
      </c>
      <c r="I43" t="str">
        <f t="shared" si="0"/>
        <v xml:space="preserve">  Roseann</v>
      </c>
    </row>
    <row r="44" spans="1:9" ht="15.6" x14ac:dyDescent="0.3">
      <c r="A44" s="4" t="s">
        <v>121</v>
      </c>
      <c r="E44" s="4" t="s">
        <v>4816</v>
      </c>
      <c r="F44" t="s">
        <v>4732</v>
      </c>
      <c r="G44" t="s">
        <v>4778</v>
      </c>
      <c r="I44" t="str">
        <f t="shared" si="0"/>
        <v xml:space="preserve">  Nicole</v>
      </c>
    </row>
    <row r="45" spans="1:9" ht="15.6" x14ac:dyDescent="0.3">
      <c r="A45" s="4" t="s">
        <v>123</v>
      </c>
      <c r="E45" s="4" t="s">
        <v>4817</v>
      </c>
      <c r="F45" t="s">
        <v>4735</v>
      </c>
      <c r="G45" t="s">
        <v>4818</v>
      </c>
      <c r="I45" t="str">
        <f t="shared" si="0"/>
        <v xml:space="preserve">  Spencer</v>
      </c>
    </row>
    <row r="46" spans="1:9" ht="15.6" x14ac:dyDescent="0.3">
      <c r="A46" s="4" t="s">
        <v>126</v>
      </c>
      <c r="E46" s="4" t="s">
        <v>4819</v>
      </c>
      <c r="F46" t="s">
        <v>4735</v>
      </c>
      <c r="G46" t="s">
        <v>4820</v>
      </c>
      <c r="I46" t="str">
        <f t="shared" si="0"/>
        <v xml:space="preserve">  Eric W</v>
      </c>
    </row>
    <row r="47" spans="1:9" ht="15.6" x14ac:dyDescent="0.3">
      <c r="A47" s="4" t="s">
        <v>128</v>
      </c>
      <c r="E47" s="4" t="s">
        <v>4821</v>
      </c>
      <c r="F47" t="s">
        <v>4732</v>
      </c>
      <c r="G47" t="s">
        <v>4822</v>
      </c>
      <c r="I47" t="str">
        <f t="shared" si="0"/>
        <v xml:space="preserve">  Brianna L</v>
      </c>
    </row>
    <row r="48" spans="1:9" ht="15.6" x14ac:dyDescent="0.3">
      <c r="A48" s="4" t="s">
        <v>130</v>
      </c>
      <c r="E48" s="4" t="s">
        <v>4823</v>
      </c>
      <c r="F48" t="s">
        <v>4735</v>
      </c>
      <c r="G48" t="s">
        <v>4824</v>
      </c>
      <c r="I48" t="str">
        <f t="shared" si="0"/>
        <v xml:space="preserve">  Thomas J</v>
      </c>
    </row>
    <row r="49" spans="1:9" ht="15.6" x14ac:dyDescent="0.3">
      <c r="A49" s="4" t="s">
        <v>132</v>
      </c>
      <c r="E49" s="4" t="s">
        <v>4814</v>
      </c>
      <c r="F49" t="s">
        <v>4732</v>
      </c>
      <c r="G49" t="s">
        <v>4825</v>
      </c>
      <c r="I49" t="str">
        <f t="shared" si="0"/>
        <v xml:space="preserve">  Melissa L</v>
      </c>
    </row>
    <row r="50" spans="1:9" ht="15.6" x14ac:dyDescent="0.3">
      <c r="A50" s="4" t="s">
        <v>134</v>
      </c>
      <c r="E50" s="4" t="s">
        <v>4826</v>
      </c>
      <c r="F50" t="s">
        <v>4735</v>
      </c>
      <c r="G50" t="s">
        <v>4827</v>
      </c>
      <c r="I50" t="str">
        <f t="shared" si="0"/>
        <v xml:space="preserve">  Flavio</v>
      </c>
    </row>
    <row r="51" spans="1:9" ht="15.6" x14ac:dyDescent="0.3">
      <c r="A51" s="4" t="s">
        <v>137</v>
      </c>
      <c r="E51" s="4" t="s">
        <v>4828</v>
      </c>
      <c r="F51" t="s">
        <v>4735</v>
      </c>
      <c r="G51" t="s">
        <v>4829</v>
      </c>
      <c r="I51" t="str">
        <f t="shared" si="0"/>
        <v xml:space="preserve">  Ryan</v>
      </c>
    </row>
    <row r="52" spans="1:9" ht="15.6" x14ac:dyDescent="0.3">
      <c r="A52" s="4" t="s">
        <v>139</v>
      </c>
      <c r="E52" s="4" t="s">
        <v>4830</v>
      </c>
      <c r="F52" t="s">
        <v>4735</v>
      </c>
      <c r="G52" t="s">
        <v>4831</v>
      </c>
      <c r="I52" t="str">
        <f t="shared" si="0"/>
        <v xml:space="preserve">  Anthony J</v>
      </c>
    </row>
    <row r="53" spans="1:9" ht="15.6" x14ac:dyDescent="0.3">
      <c r="A53" s="4" t="s">
        <v>141</v>
      </c>
      <c r="E53" s="4" t="s">
        <v>4832</v>
      </c>
      <c r="F53" t="s">
        <v>4732</v>
      </c>
      <c r="G53" t="s">
        <v>4833</v>
      </c>
      <c r="I53" t="str">
        <f t="shared" si="0"/>
        <v xml:space="preserve">  Alex</v>
      </c>
    </row>
    <row r="54" spans="1:9" ht="15.6" x14ac:dyDescent="0.3">
      <c r="A54" s="4" t="s">
        <v>144</v>
      </c>
      <c r="E54" s="4" t="s">
        <v>4834</v>
      </c>
      <c r="F54" t="s">
        <v>4735</v>
      </c>
      <c r="G54" t="s">
        <v>4756</v>
      </c>
      <c r="I54" t="str">
        <f t="shared" si="0"/>
        <v xml:space="preserve">  David</v>
      </c>
    </row>
    <row r="55" spans="1:9" ht="15.6" x14ac:dyDescent="0.3">
      <c r="A55" s="4" t="s">
        <v>146</v>
      </c>
      <c r="E55" s="4" t="s">
        <v>4835</v>
      </c>
      <c r="F55" t="s">
        <v>4735</v>
      </c>
      <c r="G55" t="s">
        <v>4836</v>
      </c>
      <c r="I55" t="str">
        <f t="shared" si="0"/>
        <v xml:space="preserve">  Andrew B</v>
      </c>
    </row>
    <row r="56" spans="1:9" ht="15.6" x14ac:dyDescent="0.3">
      <c r="A56" s="4" t="s">
        <v>148</v>
      </c>
      <c r="E56" s="4" t="s">
        <v>4837</v>
      </c>
      <c r="F56" t="s">
        <v>4732</v>
      </c>
      <c r="G56" t="s">
        <v>4838</v>
      </c>
      <c r="I56" t="str">
        <f t="shared" si="0"/>
        <v xml:space="preserve">  Dara E</v>
      </c>
    </row>
    <row r="57" spans="1:9" ht="15.6" x14ac:dyDescent="0.3">
      <c r="A57" s="4" t="s">
        <v>151</v>
      </c>
      <c r="E57" s="4" t="s">
        <v>4839</v>
      </c>
      <c r="F57" t="s">
        <v>4732</v>
      </c>
      <c r="G57" t="s">
        <v>4840</v>
      </c>
      <c r="I57" t="str">
        <f t="shared" si="0"/>
        <v xml:space="preserve">  Inna</v>
      </c>
    </row>
    <row r="58" spans="1:9" ht="15.6" x14ac:dyDescent="0.3">
      <c r="A58" s="4" t="s">
        <v>153</v>
      </c>
      <c r="E58" s="4" t="s">
        <v>4841</v>
      </c>
      <c r="F58" t="s">
        <v>4735</v>
      </c>
      <c r="G58" t="s">
        <v>4842</v>
      </c>
      <c r="I58" t="str">
        <f t="shared" si="0"/>
        <v xml:space="preserve">  Ari</v>
      </c>
    </row>
    <row r="59" spans="1:9" ht="15.6" x14ac:dyDescent="0.3">
      <c r="A59" s="4" t="s">
        <v>155</v>
      </c>
      <c r="E59" s="4" t="s">
        <v>4843</v>
      </c>
      <c r="F59" t="s">
        <v>4732</v>
      </c>
      <c r="G59" t="s">
        <v>4844</v>
      </c>
      <c r="I59" t="str">
        <f t="shared" si="0"/>
        <v xml:space="preserve">  Lindsey</v>
      </c>
    </row>
    <row r="60" spans="1:9" ht="15.6" x14ac:dyDescent="0.3">
      <c r="A60" s="4" t="s">
        <v>158</v>
      </c>
      <c r="E60" s="4" t="s">
        <v>4845</v>
      </c>
      <c r="F60" t="s">
        <v>4735</v>
      </c>
      <c r="G60" t="s">
        <v>4846</v>
      </c>
      <c r="I60" t="str">
        <f t="shared" si="0"/>
        <v xml:space="preserve">  Kenny</v>
      </c>
    </row>
    <row r="61" spans="1:9" ht="15.6" x14ac:dyDescent="0.3">
      <c r="A61" s="4" t="s">
        <v>160</v>
      </c>
      <c r="E61" s="4" t="s">
        <v>4847</v>
      </c>
      <c r="F61" t="s">
        <v>4732</v>
      </c>
      <c r="G61" t="s">
        <v>4848</v>
      </c>
      <c r="I61" t="str">
        <f t="shared" si="0"/>
        <v xml:space="preserve">  Louise</v>
      </c>
    </row>
    <row r="62" spans="1:9" ht="15.6" x14ac:dyDescent="0.3">
      <c r="A62" s="4" t="s">
        <v>162</v>
      </c>
      <c r="E62" s="4" t="s">
        <v>4849</v>
      </c>
      <c r="F62" t="s">
        <v>4735</v>
      </c>
      <c r="G62" t="s">
        <v>4850</v>
      </c>
      <c r="I62" t="str">
        <f t="shared" si="0"/>
        <v xml:space="preserve">  Cameron</v>
      </c>
    </row>
    <row r="63" spans="1:9" ht="15.6" x14ac:dyDescent="0.3">
      <c r="A63" s="4" t="s">
        <v>164</v>
      </c>
      <c r="E63" s="4" t="s">
        <v>4851</v>
      </c>
      <c r="F63" t="s">
        <v>4732</v>
      </c>
      <c r="G63" t="s">
        <v>4852</v>
      </c>
      <c r="I63" t="str">
        <f t="shared" si="0"/>
        <v xml:space="preserve">  Katie T</v>
      </c>
    </row>
    <row r="64" spans="1:9" ht="15.6" x14ac:dyDescent="0.3">
      <c r="A64" s="4" t="s">
        <v>167</v>
      </c>
      <c r="E64" s="4" t="s">
        <v>4853</v>
      </c>
      <c r="F64" t="s">
        <v>4732</v>
      </c>
      <c r="G64" t="s">
        <v>4854</v>
      </c>
      <c r="I64" t="str">
        <f t="shared" si="0"/>
        <v xml:space="preserve">  Casey</v>
      </c>
    </row>
    <row r="65" spans="1:9" ht="15.6" x14ac:dyDescent="0.3">
      <c r="A65" s="4" t="s">
        <v>170</v>
      </c>
      <c r="E65" s="4" t="s">
        <v>4855</v>
      </c>
      <c r="F65" t="s">
        <v>4735</v>
      </c>
      <c r="G65" t="s">
        <v>4756</v>
      </c>
      <c r="I65" t="str">
        <f t="shared" si="0"/>
        <v xml:space="preserve">  David</v>
      </c>
    </row>
    <row r="66" spans="1:9" ht="15.6" x14ac:dyDescent="0.3">
      <c r="A66" s="4" t="s">
        <v>173</v>
      </c>
      <c r="E66" s="4" t="s">
        <v>4856</v>
      </c>
      <c r="F66" t="s">
        <v>4735</v>
      </c>
      <c r="G66" t="s">
        <v>4857</v>
      </c>
      <c r="I66" t="str">
        <f t="shared" si="0"/>
        <v xml:space="preserve">  Bryson C</v>
      </c>
    </row>
    <row r="67" spans="1:9" ht="15.6" x14ac:dyDescent="0.3">
      <c r="A67" s="4" t="s">
        <v>175</v>
      </c>
      <c r="E67" s="4" t="s">
        <v>4858</v>
      </c>
      <c r="F67" t="s">
        <v>4732</v>
      </c>
      <c r="G67" t="s">
        <v>4859</v>
      </c>
      <c r="I67" t="str">
        <f t="shared" ref="I67:I130" si="1">_xlfn.TEXTJOIN("",TRUE,G67)</f>
        <v xml:space="preserve">  Megan</v>
      </c>
    </row>
    <row r="68" spans="1:9" ht="15.6" x14ac:dyDescent="0.3">
      <c r="A68" s="4" t="s">
        <v>178</v>
      </c>
      <c r="E68" s="4" t="s">
        <v>4860</v>
      </c>
      <c r="F68" t="s">
        <v>4735</v>
      </c>
      <c r="G68" t="s">
        <v>4861</v>
      </c>
      <c r="I68" t="str">
        <f t="shared" si="1"/>
        <v xml:space="preserve">  Daniel</v>
      </c>
    </row>
    <row r="69" spans="1:9" ht="15.6" x14ac:dyDescent="0.3">
      <c r="A69" s="4" t="s">
        <v>180</v>
      </c>
      <c r="E69" s="4" t="s">
        <v>4862</v>
      </c>
      <c r="F69" t="s">
        <v>4735</v>
      </c>
      <c r="G69" t="s">
        <v>4863</v>
      </c>
      <c r="I69" t="str">
        <f t="shared" si="1"/>
        <v xml:space="preserve">  Steven M</v>
      </c>
    </row>
    <row r="70" spans="1:9" ht="15.6" x14ac:dyDescent="0.3">
      <c r="A70" s="4" t="s">
        <v>182</v>
      </c>
      <c r="E70" s="4" t="s">
        <v>4864</v>
      </c>
      <c r="F70" t="s">
        <v>4732</v>
      </c>
      <c r="G70" t="s">
        <v>4865</v>
      </c>
      <c r="I70" t="str">
        <f t="shared" si="1"/>
        <v xml:space="preserve">  Jenna L</v>
      </c>
    </row>
    <row r="71" spans="1:9" ht="15.6" x14ac:dyDescent="0.3">
      <c r="A71" s="4" t="s">
        <v>184</v>
      </c>
      <c r="E71" s="4" t="s">
        <v>4866</v>
      </c>
      <c r="F71" t="s">
        <v>4735</v>
      </c>
      <c r="G71" t="s">
        <v>4867</v>
      </c>
      <c r="I71" t="str">
        <f t="shared" si="1"/>
        <v xml:space="preserve">  Freeman</v>
      </c>
    </row>
    <row r="72" spans="1:9" ht="15.6" x14ac:dyDescent="0.3">
      <c r="A72" s="4" t="s">
        <v>187</v>
      </c>
      <c r="E72" s="4" t="s">
        <v>4868</v>
      </c>
      <c r="F72" t="s">
        <v>4735</v>
      </c>
      <c r="G72" t="s">
        <v>4869</v>
      </c>
      <c r="I72" t="str">
        <f t="shared" si="1"/>
        <v xml:space="preserve">  Jeff</v>
      </c>
    </row>
    <row r="73" spans="1:9" ht="15.6" x14ac:dyDescent="0.3">
      <c r="A73" s="4" t="s">
        <v>189</v>
      </c>
      <c r="E73" s="4" t="s">
        <v>4870</v>
      </c>
      <c r="F73" t="s">
        <v>4735</v>
      </c>
      <c r="G73" t="s">
        <v>4871</v>
      </c>
      <c r="H73" t="s">
        <v>4872</v>
      </c>
      <c r="I73" t="str">
        <f t="shared" si="1"/>
        <v xml:space="preserve">  Elenilton V</v>
      </c>
    </row>
    <row r="74" spans="1:9" ht="15.6" x14ac:dyDescent="0.3">
      <c r="A74" s="4" t="s">
        <v>191</v>
      </c>
      <c r="E74" s="4" t="s">
        <v>4873</v>
      </c>
      <c r="F74" t="s">
        <v>4732</v>
      </c>
      <c r="G74" t="s">
        <v>4874</v>
      </c>
      <c r="I74" t="str">
        <f t="shared" si="1"/>
        <v xml:space="preserve">  Maurya</v>
      </c>
    </row>
    <row r="75" spans="1:9" ht="15.6" x14ac:dyDescent="0.3">
      <c r="A75" s="4" t="s">
        <v>194</v>
      </c>
      <c r="E75" s="4" t="s">
        <v>4875</v>
      </c>
      <c r="F75" t="s">
        <v>4732</v>
      </c>
      <c r="G75" t="s">
        <v>4876</v>
      </c>
      <c r="I75" t="str">
        <f t="shared" si="1"/>
        <v xml:space="preserve">  Samantha C</v>
      </c>
    </row>
    <row r="76" spans="1:9" ht="15.6" x14ac:dyDescent="0.3">
      <c r="A76" s="4" t="s">
        <v>197</v>
      </c>
      <c r="E76" s="4" t="s">
        <v>4877</v>
      </c>
      <c r="F76" t="s">
        <v>4732</v>
      </c>
      <c r="G76" t="s">
        <v>4878</v>
      </c>
      <c r="I76" t="str">
        <f t="shared" si="1"/>
        <v xml:space="preserve">  Bethany A</v>
      </c>
    </row>
    <row r="77" spans="1:9" ht="15.6" x14ac:dyDescent="0.3">
      <c r="A77" s="4" t="s">
        <v>199</v>
      </c>
      <c r="E77" s="4" t="s">
        <v>4879</v>
      </c>
      <c r="F77" t="s">
        <v>4735</v>
      </c>
      <c r="G77" t="s">
        <v>4880</v>
      </c>
      <c r="I77" t="str">
        <f t="shared" si="1"/>
        <v xml:space="preserve">  Yves</v>
      </c>
    </row>
    <row r="78" spans="1:9" ht="15.6" x14ac:dyDescent="0.3">
      <c r="A78" s="4" t="s">
        <v>201</v>
      </c>
      <c r="E78" s="4" t="s">
        <v>4881</v>
      </c>
      <c r="F78" t="s">
        <v>4732</v>
      </c>
      <c r="G78" t="s">
        <v>4882</v>
      </c>
      <c r="I78" t="str">
        <f t="shared" si="1"/>
        <v xml:space="preserve">  Danielle</v>
      </c>
    </row>
    <row r="79" spans="1:9" ht="15.6" x14ac:dyDescent="0.3">
      <c r="A79" s="4" t="s">
        <v>205</v>
      </c>
      <c r="E79" s="4" t="s">
        <v>4883</v>
      </c>
      <c r="F79" t="s">
        <v>4732</v>
      </c>
      <c r="G79" t="s">
        <v>4884</v>
      </c>
      <c r="I79" t="str">
        <f t="shared" si="1"/>
        <v xml:space="preserve">  Julia</v>
      </c>
    </row>
    <row r="80" spans="1:9" ht="15.6" x14ac:dyDescent="0.3">
      <c r="A80" s="4" t="s">
        <v>207</v>
      </c>
      <c r="E80" s="4" t="s">
        <v>4885</v>
      </c>
      <c r="F80" t="s">
        <v>4735</v>
      </c>
      <c r="G80" t="s">
        <v>4886</v>
      </c>
      <c r="I80" t="str">
        <f t="shared" si="1"/>
        <v xml:space="preserve">  Joshua</v>
      </c>
    </row>
    <row r="81" spans="1:9" ht="15.6" x14ac:dyDescent="0.3">
      <c r="A81" s="4" t="s">
        <v>209</v>
      </c>
      <c r="E81" s="4" t="s">
        <v>4887</v>
      </c>
      <c r="F81" t="s">
        <v>4732</v>
      </c>
      <c r="G81" t="s">
        <v>4888</v>
      </c>
      <c r="I81" t="str">
        <f t="shared" si="1"/>
        <v xml:space="preserve">  Jennifer</v>
      </c>
    </row>
    <row r="82" spans="1:9" ht="15.6" x14ac:dyDescent="0.3">
      <c r="A82" s="4" t="s">
        <v>212</v>
      </c>
      <c r="E82" s="4" t="s">
        <v>4889</v>
      </c>
      <c r="F82" t="s">
        <v>4732</v>
      </c>
      <c r="G82" t="s">
        <v>4890</v>
      </c>
      <c r="I82" t="str">
        <f t="shared" si="1"/>
        <v xml:space="preserve">  Gwen M</v>
      </c>
    </row>
    <row r="83" spans="1:9" ht="15.6" x14ac:dyDescent="0.3">
      <c r="A83" s="4" t="s">
        <v>214</v>
      </c>
      <c r="E83" s="4" t="s">
        <v>4891</v>
      </c>
      <c r="F83" t="s">
        <v>4735</v>
      </c>
      <c r="G83" t="s">
        <v>4892</v>
      </c>
      <c r="I83" t="str">
        <f t="shared" si="1"/>
        <v xml:space="preserve">  Patrick</v>
      </c>
    </row>
    <row r="84" spans="1:9" ht="15.6" x14ac:dyDescent="0.3">
      <c r="A84" s="4" t="s">
        <v>216</v>
      </c>
      <c r="E84" s="4" t="s">
        <v>4893</v>
      </c>
      <c r="F84" t="s">
        <v>4732</v>
      </c>
      <c r="G84" t="s">
        <v>4894</v>
      </c>
      <c r="I84" t="str">
        <f t="shared" si="1"/>
        <v xml:space="preserve">  Kate</v>
      </c>
    </row>
    <row r="85" spans="1:9" ht="15.6" x14ac:dyDescent="0.3">
      <c r="A85" s="4" t="s">
        <v>218</v>
      </c>
      <c r="E85" s="4" t="s">
        <v>4895</v>
      </c>
      <c r="F85" t="s">
        <v>4735</v>
      </c>
      <c r="G85" t="s">
        <v>4896</v>
      </c>
      <c r="I85" t="str">
        <f t="shared" si="1"/>
        <v xml:space="preserve">  Kevin</v>
      </c>
    </row>
    <row r="86" spans="1:9" ht="15.6" x14ac:dyDescent="0.3">
      <c r="A86" s="4" t="s">
        <v>220</v>
      </c>
      <c r="E86" s="4" t="s">
        <v>4897</v>
      </c>
      <c r="F86" t="s">
        <v>4735</v>
      </c>
      <c r="G86" t="s">
        <v>4898</v>
      </c>
      <c r="I86" t="str">
        <f t="shared" si="1"/>
        <v xml:space="preserve">  Stephen II</v>
      </c>
    </row>
    <row r="87" spans="1:9" ht="15.6" x14ac:dyDescent="0.3">
      <c r="A87" s="4" t="s">
        <v>223</v>
      </c>
      <c r="E87" s="4" t="s">
        <v>4899</v>
      </c>
      <c r="F87" t="s">
        <v>4735</v>
      </c>
      <c r="G87" t="s">
        <v>4900</v>
      </c>
      <c r="I87" t="str">
        <f t="shared" si="1"/>
        <v xml:space="preserve">  Philip</v>
      </c>
    </row>
    <row r="88" spans="1:9" ht="15.6" x14ac:dyDescent="0.3">
      <c r="A88" s="4" t="s">
        <v>225</v>
      </c>
      <c r="E88" s="4" t="s">
        <v>4901</v>
      </c>
      <c r="F88" t="s">
        <v>4735</v>
      </c>
      <c r="G88" t="s">
        <v>4902</v>
      </c>
      <c r="I88" t="str">
        <f t="shared" si="1"/>
        <v xml:space="preserve">  Brett A</v>
      </c>
    </row>
    <row r="89" spans="1:9" ht="15.6" x14ac:dyDescent="0.3">
      <c r="A89" s="4" t="s">
        <v>227</v>
      </c>
      <c r="E89" s="4" t="s">
        <v>4903</v>
      </c>
      <c r="F89" t="s">
        <v>4732</v>
      </c>
      <c r="G89" t="s">
        <v>4904</v>
      </c>
      <c r="I89" t="str">
        <f t="shared" si="1"/>
        <v xml:space="preserve">  Rebecca</v>
      </c>
    </row>
    <row r="90" spans="1:9" ht="15.6" x14ac:dyDescent="0.3">
      <c r="A90" s="4" t="s">
        <v>230</v>
      </c>
      <c r="E90" s="4" t="s">
        <v>4905</v>
      </c>
      <c r="F90" t="s">
        <v>4732</v>
      </c>
      <c r="G90" t="s">
        <v>4906</v>
      </c>
      <c r="I90" t="str">
        <f t="shared" si="1"/>
        <v xml:space="preserve">  Kelley</v>
      </c>
    </row>
    <row r="91" spans="1:9" ht="15.6" x14ac:dyDescent="0.3">
      <c r="A91" s="4" t="s">
        <v>232</v>
      </c>
      <c r="E91" s="4" t="s">
        <v>4907</v>
      </c>
      <c r="F91" t="s">
        <v>4732</v>
      </c>
      <c r="G91" t="s">
        <v>4908</v>
      </c>
      <c r="I91" t="str">
        <f t="shared" si="1"/>
        <v xml:space="preserve">  Abigail K</v>
      </c>
    </row>
    <row r="92" spans="1:9" ht="15.6" x14ac:dyDescent="0.3">
      <c r="A92" s="4" t="s">
        <v>235</v>
      </c>
      <c r="E92" s="4" t="s">
        <v>4909</v>
      </c>
      <c r="F92" t="s">
        <v>4732</v>
      </c>
      <c r="G92" t="s">
        <v>4910</v>
      </c>
      <c r="I92" t="str">
        <f t="shared" si="1"/>
        <v xml:space="preserve">  Hope</v>
      </c>
    </row>
    <row r="93" spans="1:9" ht="15.6" x14ac:dyDescent="0.3">
      <c r="A93" s="4" t="s">
        <v>238</v>
      </c>
      <c r="E93" s="4" t="s">
        <v>4911</v>
      </c>
      <c r="F93" t="s">
        <v>4732</v>
      </c>
      <c r="G93" t="s">
        <v>4912</v>
      </c>
      <c r="I93" t="str">
        <f t="shared" si="1"/>
        <v xml:space="preserve">  Elyse M</v>
      </c>
    </row>
    <row r="94" spans="1:9" ht="15.6" x14ac:dyDescent="0.3">
      <c r="A94" s="4" t="s">
        <v>240</v>
      </c>
      <c r="E94" s="4" t="s">
        <v>4913</v>
      </c>
      <c r="F94" t="s">
        <v>4735</v>
      </c>
      <c r="G94" t="s">
        <v>4914</v>
      </c>
      <c r="I94" t="str">
        <f t="shared" si="1"/>
        <v xml:space="preserve">  Nicholas</v>
      </c>
    </row>
    <row r="95" spans="1:9" ht="15.6" x14ac:dyDescent="0.3">
      <c r="A95" s="4" t="s">
        <v>243</v>
      </c>
      <c r="E95" s="4" t="s">
        <v>4915</v>
      </c>
      <c r="F95" t="s">
        <v>4735</v>
      </c>
      <c r="G95" t="s">
        <v>4756</v>
      </c>
      <c r="I95" t="str">
        <f t="shared" si="1"/>
        <v xml:space="preserve">  David</v>
      </c>
    </row>
    <row r="96" spans="1:9" ht="15.6" x14ac:dyDescent="0.3">
      <c r="A96" s="4" t="s">
        <v>246</v>
      </c>
      <c r="E96" s="4" t="s">
        <v>4916</v>
      </c>
      <c r="F96" t="s">
        <v>4732</v>
      </c>
      <c r="G96" t="s">
        <v>4791</v>
      </c>
      <c r="I96" t="str">
        <f t="shared" si="1"/>
        <v xml:space="preserve">  Natalie</v>
      </c>
    </row>
    <row r="97" spans="1:9" ht="15.6" x14ac:dyDescent="0.3">
      <c r="A97" s="4" t="s">
        <v>248</v>
      </c>
      <c r="E97" s="4" t="s">
        <v>4917</v>
      </c>
      <c r="F97" t="s">
        <v>4735</v>
      </c>
      <c r="G97" t="s">
        <v>4918</v>
      </c>
      <c r="I97" t="str">
        <f t="shared" si="1"/>
        <v xml:space="preserve">  Thomas</v>
      </c>
    </row>
    <row r="98" spans="1:9" ht="15.6" x14ac:dyDescent="0.3">
      <c r="A98" s="4" t="s">
        <v>250</v>
      </c>
      <c r="E98" s="4" t="s">
        <v>4919</v>
      </c>
      <c r="F98" t="s">
        <v>4732</v>
      </c>
      <c r="G98" t="s">
        <v>4920</v>
      </c>
      <c r="I98" t="str">
        <f t="shared" si="1"/>
        <v xml:space="preserve">  Pamela J</v>
      </c>
    </row>
    <row r="99" spans="1:9" ht="15.6" x14ac:dyDescent="0.3">
      <c r="A99" s="4" t="s">
        <v>253</v>
      </c>
      <c r="E99" s="4" t="s">
        <v>4921</v>
      </c>
      <c r="F99" t="s">
        <v>4732</v>
      </c>
      <c r="G99" t="s">
        <v>4922</v>
      </c>
      <c r="I99" t="str">
        <f t="shared" si="1"/>
        <v xml:space="preserve">  Jessica</v>
      </c>
    </row>
    <row r="100" spans="1:9" ht="15.6" x14ac:dyDescent="0.3">
      <c r="A100" s="4" t="s">
        <v>256</v>
      </c>
      <c r="E100" s="4" t="s">
        <v>4923</v>
      </c>
      <c r="F100" t="s">
        <v>4735</v>
      </c>
      <c r="G100" t="s">
        <v>4924</v>
      </c>
      <c r="I100" t="str">
        <f t="shared" si="1"/>
        <v xml:space="preserve">  Ron N</v>
      </c>
    </row>
    <row r="101" spans="1:9" ht="15.6" x14ac:dyDescent="0.3">
      <c r="A101" s="4" t="s">
        <v>258</v>
      </c>
      <c r="E101" s="4" t="s">
        <v>4925</v>
      </c>
      <c r="F101" t="s">
        <v>4735</v>
      </c>
      <c r="G101" t="s">
        <v>4861</v>
      </c>
      <c r="I101" t="str">
        <f t="shared" si="1"/>
        <v xml:space="preserve">  Daniel</v>
      </c>
    </row>
    <row r="102" spans="1:9" ht="15.6" x14ac:dyDescent="0.3">
      <c r="A102" s="4" t="s">
        <v>261</v>
      </c>
      <c r="E102" s="4" t="s">
        <v>4926</v>
      </c>
      <c r="F102" t="s">
        <v>4735</v>
      </c>
      <c r="G102" t="s">
        <v>4927</v>
      </c>
      <c r="I102" t="str">
        <f t="shared" si="1"/>
        <v xml:space="preserve">  Brian</v>
      </c>
    </row>
    <row r="103" spans="1:9" ht="15.6" x14ac:dyDescent="0.3">
      <c r="A103" s="4" t="s">
        <v>263</v>
      </c>
      <c r="E103" s="4" t="s">
        <v>4928</v>
      </c>
      <c r="F103" t="s">
        <v>4732</v>
      </c>
      <c r="G103" t="s">
        <v>4929</v>
      </c>
      <c r="I103" t="str">
        <f t="shared" si="1"/>
        <v xml:space="preserve">  Sari</v>
      </c>
    </row>
    <row r="104" spans="1:9" ht="15.6" x14ac:dyDescent="0.3">
      <c r="A104" s="4" t="s">
        <v>265</v>
      </c>
      <c r="E104" s="4" t="s">
        <v>4930</v>
      </c>
      <c r="F104" t="s">
        <v>4735</v>
      </c>
      <c r="G104" t="s">
        <v>4931</v>
      </c>
      <c r="I104" t="str">
        <f t="shared" si="1"/>
        <v xml:space="preserve">  Robert M</v>
      </c>
    </row>
    <row r="105" spans="1:9" ht="15.6" x14ac:dyDescent="0.3">
      <c r="A105" s="4" t="s">
        <v>268</v>
      </c>
      <c r="E105" s="4" t="s">
        <v>4932</v>
      </c>
      <c r="F105" t="s">
        <v>4735</v>
      </c>
      <c r="G105" t="s">
        <v>4933</v>
      </c>
      <c r="I105" t="str">
        <f t="shared" si="1"/>
        <v xml:space="preserve">  Ricardo</v>
      </c>
    </row>
    <row r="106" spans="1:9" ht="15.6" x14ac:dyDescent="0.3">
      <c r="A106" s="4" t="s">
        <v>270</v>
      </c>
      <c r="E106" s="4" t="s">
        <v>4934</v>
      </c>
      <c r="F106" t="s">
        <v>4735</v>
      </c>
      <c r="G106" t="s">
        <v>4935</v>
      </c>
      <c r="I106" t="str">
        <f t="shared" si="1"/>
        <v xml:space="preserve">  Gedion</v>
      </c>
    </row>
    <row r="107" spans="1:9" ht="15.6" x14ac:dyDescent="0.3">
      <c r="A107" s="4" t="s">
        <v>273</v>
      </c>
      <c r="E107" s="4" t="s">
        <v>4936</v>
      </c>
      <c r="F107" t="s">
        <v>4735</v>
      </c>
      <c r="G107" t="s">
        <v>4937</v>
      </c>
      <c r="I107" t="str">
        <f t="shared" si="1"/>
        <v xml:space="preserve">  Mark</v>
      </c>
    </row>
    <row r="108" spans="1:9" ht="15.6" x14ac:dyDescent="0.3">
      <c r="A108" s="4" t="s">
        <v>275</v>
      </c>
      <c r="E108" s="4" t="s">
        <v>4938</v>
      </c>
      <c r="F108" t="s">
        <v>4735</v>
      </c>
      <c r="G108" t="s">
        <v>4939</v>
      </c>
      <c r="I108" t="str">
        <f t="shared" si="1"/>
        <v xml:space="preserve">  Gamini P</v>
      </c>
    </row>
    <row r="109" spans="1:9" ht="15.6" x14ac:dyDescent="0.3">
      <c r="A109" s="4" t="s">
        <v>278</v>
      </c>
      <c r="E109" s="4" t="s">
        <v>4940</v>
      </c>
      <c r="F109" t="s">
        <v>4732</v>
      </c>
      <c r="G109" t="s">
        <v>4941</v>
      </c>
      <c r="I109" t="str">
        <f t="shared" si="1"/>
        <v xml:space="preserve">  Emily J</v>
      </c>
    </row>
    <row r="110" spans="1:9" ht="15.6" x14ac:dyDescent="0.3">
      <c r="A110" s="4" t="s">
        <v>280</v>
      </c>
      <c r="E110" s="4" t="s">
        <v>4942</v>
      </c>
      <c r="F110" t="s">
        <v>4732</v>
      </c>
      <c r="G110" t="s">
        <v>4943</v>
      </c>
      <c r="I110" t="str">
        <f t="shared" si="1"/>
        <v xml:space="preserve">  Amanda</v>
      </c>
    </row>
    <row r="111" spans="1:9" ht="15.6" x14ac:dyDescent="0.3">
      <c r="A111" s="4" t="s">
        <v>283</v>
      </c>
      <c r="E111" s="4" t="s">
        <v>4944</v>
      </c>
      <c r="F111" t="s">
        <v>4735</v>
      </c>
      <c r="G111" t="s">
        <v>4914</v>
      </c>
      <c r="I111" t="str">
        <f t="shared" si="1"/>
        <v xml:space="preserve">  Nicholas</v>
      </c>
    </row>
    <row r="112" spans="1:9" ht="15.6" x14ac:dyDescent="0.3">
      <c r="A112" s="4" t="s">
        <v>285</v>
      </c>
      <c r="E112" s="4" t="s">
        <v>4945</v>
      </c>
      <c r="F112" t="s">
        <v>4735</v>
      </c>
      <c r="G112" t="s">
        <v>4946</v>
      </c>
      <c r="I112" t="str">
        <f t="shared" si="1"/>
        <v xml:space="preserve">  Knox</v>
      </c>
    </row>
    <row r="113" spans="1:9" ht="15.6" x14ac:dyDescent="0.3">
      <c r="A113" s="4" t="s">
        <v>287</v>
      </c>
      <c r="E113" s="4" t="s">
        <v>4947</v>
      </c>
      <c r="F113" t="s">
        <v>4732</v>
      </c>
      <c r="G113" t="s">
        <v>4948</v>
      </c>
      <c r="I113" t="str">
        <f t="shared" si="1"/>
        <v xml:space="preserve">  Yianna</v>
      </c>
    </row>
    <row r="114" spans="1:9" ht="15.6" x14ac:dyDescent="0.3">
      <c r="A114" s="4" t="s">
        <v>290</v>
      </c>
      <c r="E114" s="4" t="s">
        <v>4949</v>
      </c>
      <c r="F114" t="s">
        <v>4732</v>
      </c>
      <c r="G114" t="s">
        <v>4950</v>
      </c>
      <c r="I114" t="str">
        <f t="shared" si="1"/>
        <v xml:space="preserve">  Roberta</v>
      </c>
    </row>
    <row r="115" spans="1:9" ht="15.6" x14ac:dyDescent="0.3">
      <c r="A115" s="4" t="s">
        <v>292</v>
      </c>
      <c r="E115" s="4" t="s">
        <v>4951</v>
      </c>
      <c r="F115" t="s">
        <v>4735</v>
      </c>
      <c r="G115" t="s">
        <v>4952</v>
      </c>
      <c r="I115" t="str">
        <f t="shared" si="1"/>
        <v xml:space="preserve">  Benjamin P</v>
      </c>
    </row>
    <row r="116" spans="1:9" ht="15.6" x14ac:dyDescent="0.3">
      <c r="A116" s="4" t="s">
        <v>295</v>
      </c>
      <c r="E116" s="4" t="s">
        <v>4953</v>
      </c>
      <c r="F116" t="s">
        <v>4735</v>
      </c>
      <c r="G116" t="s">
        <v>4954</v>
      </c>
      <c r="I116" t="str">
        <f t="shared" si="1"/>
        <v xml:space="preserve">  Craig</v>
      </c>
    </row>
    <row r="117" spans="1:9" ht="15.6" x14ac:dyDescent="0.3">
      <c r="A117" s="4" t="s">
        <v>297</v>
      </c>
      <c r="E117" s="4" t="s">
        <v>4955</v>
      </c>
      <c r="F117" t="s">
        <v>4732</v>
      </c>
      <c r="G117" t="s">
        <v>4956</v>
      </c>
      <c r="I117" t="str">
        <f t="shared" si="1"/>
        <v xml:space="preserve">  Ann</v>
      </c>
    </row>
    <row r="118" spans="1:9" ht="15.6" x14ac:dyDescent="0.3">
      <c r="A118" s="4" t="s">
        <v>300</v>
      </c>
      <c r="E118" s="4" t="s">
        <v>4957</v>
      </c>
      <c r="F118" t="s">
        <v>4735</v>
      </c>
      <c r="G118" t="s">
        <v>4958</v>
      </c>
      <c r="I118" t="str">
        <f t="shared" si="1"/>
        <v xml:space="preserve">  Jamie P</v>
      </c>
    </row>
    <row r="119" spans="1:9" ht="15.6" x14ac:dyDescent="0.3">
      <c r="A119" s="4" t="s">
        <v>302</v>
      </c>
      <c r="E119" s="4" t="s">
        <v>4959</v>
      </c>
      <c r="F119" t="s">
        <v>4735</v>
      </c>
      <c r="G119" t="s">
        <v>4772</v>
      </c>
      <c r="I119" t="str">
        <f t="shared" si="1"/>
        <v xml:space="preserve">  John</v>
      </c>
    </row>
    <row r="120" spans="1:9" ht="15.6" x14ac:dyDescent="0.3">
      <c r="A120" s="4" t="s">
        <v>305</v>
      </c>
      <c r="E120" s="4" t="s">
        <v>4960</v>
      </c>
      <c r="F120" t="s">
        <v>4735</v>
      </c>
      <c r="G120" t="s">
        <v>4961</v>
      </c>
      <c r="I120" t="str">
        <f t="shared" si="1"/>
        <v xml:space="preserve">  Charlie</v>
      </c>
    </row>
    <row r="121" spans="1:9" ht="15.6" x14ac:dyDescent="0.3">
      <c r="A121" s="4" t="s">
        <v>307</v>
      </c>
      <c r="E121" s="4" t="s">
        <v>4962</v>
      </c>
      <c r="F121" t="s">
        <v>4735</v>
      </c>
      <c r="G121" t="s">
        <v>4963</v>
      </c>
      <c r="I121" t="str">
        <f t="shared" si="1"/>
        <v xml:space="preserve">  Meb</v>
      </c>
    </row>
    <row r="122" spans="1:9" ht="15.6" x14ac:dyDescent="0.3">
      <c r="A122" s="4" t="s">
        <v>309</v>
      </c>
      <c r="E122" s="4" t="s">
        <v>4964</v>
      </c>
      <c r="F122" t="s">
        <v>4735</v>
      </c>
      <c r="G122" t="s">
        <v>4965</v>
      </c>
      <c r="I122" t="str">
        <f t="shared" si="1"/>
        <v xml:space="preserve">  Aaqib L</v>
      </c>
    </row>
    <row r="123" spans="1:9" ht="15.6" x14ac:dyDescent="0.3">
      <c r="A123" s="4" t="s">
        <v>312</v>
      </c>
      <c r="E123" s="4" t="s">
        <v>4966</v>
      </c>
      <c r="F123" t="s">
        <v>4735</v>
      </c>
      <c r="G123" t="s">
        <v>4967</v>
      </c>
      <c r="I123" t="str">
        <f t="shared" si="1"/>
        <v xml:space="preserve">  Craig A</v>
      </c>
    </row>
    <row r="124" spans="1:9" ht="15.6" x14ac:dyDescent="0.3">
      <c r="A124" s="4" t="s">
        <v>314</v>
      </c>
      <c r="E124" s="4" t="s">
        <v>4968</v>
      </c>
      <c r="F124" t="s">
        <v>4732</v>
      </c>
      <c r="G124" t="s">
        <v>4969</v>
      </c>
      <c r="I124" t="str">
        <f t="shared" si="1"/>
        <v xml:space="preserve">  Meredith</v>
      </c>
    </row>
    <row r="125" spans="1:9" ht="15.6" x14ac:dyDescent="0.3">
      <c r="A125" s="4" t="s">
        <v>317</v>
      </c>
      <c r="E125" s="4" t="s">
        <v>4970</v>
      </c>
      <c r="F125" t="s">
        <v>4735</v>
      </c>
      <c r="G125" t="s">
        <v>4971</v>
      </c>
      <c r="I125" t="str">
        <f t="shared" si="1"/>
        <v xml:space="preserve">  Doug</v>
      </c>
    </row>
    <row r="126" spans="1:9" ht="15.6" x14ac:dyDescent="0.3">
      <c r="A126" s="4" t="s">
        <v>319</v>
      </c>
      <c r="E126" s="4" t="s">
        <v>4972</v>
      </c>
      <c r="F126" t="s">
        <v>4732</v>
      </c>
      <c r="G126" t="s">
        <v>4973</v>
      </c>
      <c r="I126" t="str">
        <f t="shared" si="1"/>
        <v xml:space="preserve">  Elizabeth J</v>
      </c>
    </row>
    <row r="127" spans="1:9" ht="15.6" x14ac:dyDescent="0.3">
      <c r="A127" s="4" t="s">
        <v>321</v>
      </c>
      <c r="E127" s="4" t="s">
        <v>4974</v>
      </c>
      <c r="F127" t="s">
        <v>4735</v>
      </c>
      <c r="G127" t="s">
        <v>4975</v>
      </c>
      <c r="I127" t="str">
        <f t="shared" si="1"/>
        <v xml:space="preserve">  Matthew P</v>
      </c>
    </row>
    <row r="128" spans="1:9" ht="15.6" x14ac:dyDescent="0.3">
      <c r="A128" s="4" t="s">
        <v>324</v>
      </c>
      <c r="E128" s="4" t="s">
        <v>4976</v>
      </c>
      <c r="F128" t="s">
        <v>4735</v>
      </c>
      <c r="G128" t="s">
        <v>4977</v>
      </c>
      <c r="I128" t="str">
        <f t="shared" si="1"/>
        <v xml:space="preserve">  Guillermo Sr</v>
      </c>
    </row>
    <row r="129" spans="1:9" ht="15.6" x14ac:dyDescent="0.3">
      <c r="A129" s="4" t="s">
        <v>326</v>
      </c>
      <c r="E129" s="4" t="s">
        <v>4978</v>
      </c>
      <c r="F129" t="s">
        <v>4735</v>
      </c>
      <c r="G129" t="s">
        <v>4979</v>
      </c>
      <c r="I129" t="str">
        <f t="shared" si="1"/>
        <v xml:space="preserve">  Ryan C</v>
      </c>
    </row>
    <row r="130" spans="1:9" ht="15.6" x14ac:dyDescent="0.3">
      <c r="A130" s="4" t="s">
        <v>328</v>
      </c>
      <c r="E130" s="4" t="s">
        <v>4980</v>
      </c>
      <c r="F130" t="s">
        <v>4735</v>
      </c>
      <c r="G130" t="s">
        <v>4981</v>
      </c>
      <c r="I130" t="str">
        <f t="shared" si="1"/>
        <v xml:space="preserve">  Dane</v>
      </c>
    </row>
    <row r="131" spans="1:9" ht="15.6" x14ac:dyDescent="0.3">
      <c r="A131" s="4" t="s">
        <v>331</v>
      </c>
      <c r="E131" s="4" t="s">
        <v>4982</v>
      </c>
      <c r="F131" t="s">
        <v>4735</v>
      </c>
      <c r="G131" t="s">
        <v>4983</v>
      </c>
      <c r="I131" t="str">
        <f t="shared" ref="I131:I194" si="2">_xlfn.TEXTJOIN("",TRUE,G131)</f>
        <v xml:space="preserve">  Jonas</v>
      </c>
    </row>
    <row r="132" spans="1:9" ht="15.6" x14ac:dyDescent="0.3">
      <c r="A132" s="4" t="s">
        <v>333</v>
      </c>
      <c r="E132" s="4" t="s">
        <v>4984</v>
      </c>
      <c r="F132" t="s">
        <v>4735</v>
      </c>
      <c r="G132" t="s">
        <v>4985</v>
      </c>
      <c r="I132" t="str">
        <f t="shared" si="2"/>
        <v xml:space="preserve">  George E</v>
      </c>
    </row>
    <row r="133" spans="1:9" ht="15.6" x14ac:dyDescent="0.3">
      <c r="A133" s="4" t="s">
        <v>336</v>
      </c>
      <c r="E133" s="4" t="s">
        <v>4986</v>
      </c>
      <c r="F133" t="s">
        <v>4732</v>
      </c>
      <c r="G133" t="s">
        <v>4987</v>
      </c>
      <c r="I133" t="str">
        <f t="shared" si="2"/>
        <v xml:space="preserve">  Sara S</v>
      </c>
    </row>
    <row r="134" spans="1:9" ht="15.6" x14ac:dyDescent="0.3">
      <c r="A134" s="4" t="s">
        <v>338</v>
      </c>
      <c r="E134" s="4" t="s">
        <v>4988</v>
      </c>
      <c r="F134" t="s">
        <v>4735</v>
      </c>
      <c r="G134" t="s">
        <v>4989</v>
      </c>
      <c r="I134" t="str">
        <f t="shared" si="2"/>
        <v xml:space="preserve">  Nick</v>
      </c>
    </row>
    <row r="135" spans="1:9" ht="15.6" x14ac:dyDescent="0.3">
      <c r="A135" s="4" t="s">
        <v>341</v>
      </c>
      <c r="E135" s="4" t="s">
        <v>4990</v>
      </c>
      <c r="F135" t="s">
        <v>4735</v>
      </c>
      <c r="G135" t="s">
        <v>4991</v>
      </c>
      <c r="I135" t="str">
        <f t="shared" si="2"/>
        <v xml:space="preserve">  Timothy</v>
      </c>
    </row>
    <row r="136" spans="1:9" ht="15.6" x14ac:dyDescent="0.3">
      <c r="A136" s="4" t="s">
        <v>343</v>
      </c>
      <c r="E136" s="4" t="s">
        <v>4992</v>
      </c>
      <c r="F136" t="s">
        <v>4732</v>
      </c>
      <c r="G136" t="s">
        <v>4993</v>
      </c>
      <c r="I136" t="str">
        <f t="shared" si="2"/>
        <v xml:space="preserve">  Becky L</v>
      </c>
    </row>
    <row r="137" spans="1:9" ht="15.6" x14ac:dyDescent="0.3">
      <c r="A137" s="4" t="s">
        <v>345</v>
      </c>
      <c r="E137" s="4" t="s">
        <v>4994</v>
      </c>
      <c r="F137" t="s">
        <v>4732</v>
      </c>
      <c r="G137" t="s">
        <v>4995</v>
      </c>
      <c r="I137" t="str">
        <f t="shared" si="2"/>
        <v xml:space="preserve">  Steph K</v>
      </c>
    </row>
    <row r="138" spans="1:9" ht="15.6" x14ac:dyDescent="0.3">
      <c r="A138" s="4" t="s">
        <v>348</v>
      </c>
      <c r="E138" s="4" t="s">
        <v>4996</v>
      </c>
      <c r="F138" t="s">
        <v>4732</v>
      </c>
      <c r="G138" t="s">
        <v>4997</v>
      </c>
      <c r="I138" t="str">
        <f t="shared" si="2"/>
        <v xml:space="preserve">  Kristine B</v>
      </c>
    </row>
    <row r="139" spans="1:9" ht="15.6" x14ac:dyDescent="0.3">
      <c r="A139" s="4" t="s">
        <v>350</v>
      </c>
      <c r="E139" s="4" t="s">
        <v>4998</v>
      </c>
      <c r="F139" t="s">
        <v>4735</v>
      </c>
      <c r="G139" t="s">
        <v>4999</v>
      </c>
      <c r="I139" t="str">
        <f t="shared" si="2"/>
        <v xml:space="preserve">  Taylor B</v>
      </c>
    </row>
    <row r="140" spans="1:9" ht="15.6" x14ac:dyDescent="0.3">
      <c r="A140" s="4" t="s">
        <v>352</v>
      </c>
      <c r="E140" s="4" t="s">
        <v>5000</v>
      </c>
      <c r="F140" t="s">
        <v>4735</v>
      </c>
      <c r="G140" t="s">
        <v>5001</v>
      </c>
      <c r="I140" t="str">
        <f t="shared" si="2"/>
        <v xml:space="preserve">  William</v>
      </c>
    </row>
    <row r="141" spans="1:9" ht="15.6" x14ac:dyDescent="0.3">
      <c r="A141" s="4" t="s">
        <v>355</v>
      </c>
      <c r="E141" s="4" t="s">
        <v>5002</v>
      </c>
      <c r="F141" t="s">
        <v>4735</v>
      </c>
      <c r="G141" t="s">
        <v>5003</v>
      </c>
      <c r="I141" t="str">
        <f t="shared" si="2"/>
        <v xml:space="preserve">  Sage</v>
      </c>
    </row>
    <row r="142" spans="1:9" ht="15.6" x14ac:dyDescent="0.3">
      <c r="A142" s="4" t="s">
        <v>357</v>
      </c>
      <c r="E142" s="4" t="s">
        <v>5004</v>
      </c>
      <c r="F142" t="s">
        <v>4735</v>
      </c>
      <c r="G142" t="s">
        <v>5005</v>
      </c>
      <c r="I142" t="str">
        <f t="shared" si="2"/>
        <v xml:space="preserve">  Cole</v>
      </c>
    </row>
    <row r="143" spans="1:9" ht="15.6" x14ac:dyDescent="0.3">
      <c r="A143" s="4" t="s">
        <v>359</v>
      </c>
      <c r="E143" s="4" t="s">
        <v>5006</v>
      </c>
      <c r="F143" t="s">
        <v>4735</v>
      </c>
      <c r="G143" t="s">
        <v>5007</v>
      </c>
      <c r="I143" t="str">
        <f t="shared" si="2"/>
        <v xml:space="preserve">  Jesse</v>
      </c>
    </row>
    <row r="144" spans="1:9" ht="15.6" x14ac:dyDescent="0.3">
      <c r="A144" s="4" t="s">
        <v>362</v>
      </c>
      <c r="E144" s="4" t="s">
        <v>5008</v>
      </c>
      <c r="F144" t="s">
        <v>4732</v>
      </c>
      <c r="G144" t="s">
        <v>5009</v>
      </c>
      <c r="I144" t="str">
        <f t="shared" si="2"/>
        <v xml:space="preserve">  Tammi J</v>
      </c>
    </row>
    <row r="145" spans="1:9" ht="15.6" x14ac:dyDescent="0.3">
      <c r="A145" s="4" t="s">
        <v>364</v>
      </c>
      <c r="E145" s="4" t="s">
        <v>5010</v>
      </c>
      <c r="F145" t="s">
        <v>4735</v>
      </c>
      <c r="G145" t="s">
        <v>5011</v>
      </c>
      <c r="I145" t="str">
        <f t="shared" si="2"/>
        <v xml:space="preserve">  Matthew S</v>
      </c>
    </row>
    <row r="146" spans="1:9" ht="15.6" x14ac:dyDescent="0.3">
      <c r="A146" s="4" t="s">
        <v>366</v>
      </c>
      <c r="E146" s="4" t="s">
        <v>5012</v>
      </c>
      <c r="F146" t="s">
        <v>4735</v>
      </c>
      <c r="G146" t="s">
        <v>5013</v>
      </c>
      <c r="I146" t="str">
        <f t="shared" si="2"/>
        <v xml:space="preserve">  Eric</v>
      </c>
    </row>
    <row r="147" spans="1:9" ht="15.6" x14ac:dyDescent="0.3">
      <c r="A147" s="4" t="s">
        <v>369</v>
      </c>
      <c r="E147" s="4" t="s">
        <v>5014</v>
      </c>
      <c r="F147" t="s">
        <v>4732</v>
      </c>
      <c r="G147" t="s">
        <v>5015</v>
      </c>
      <c r="I147" t="str">
        <f t="shared" si="2"/>
        <v xml:space="preserve">  Valeria R</v>
      </c>
    </row>
    <row r="148" spans="1:9" ht="15.6" x14ac:dyDescent="0.3">
      <c r="A148" s="4" t="s">
        <v>371</v>
      </c>
      <c r="E148" s="4" t="s">
        <v>4889</v>
      </c>
      <c r="F148" t="s">
        <v>4735</v>
      </c>
      <c r="G148" t="s">
        <v>5016</v>
      </c>
      <c r="I148" t="str">
        <f t="shared" si="2"/>
        <v xml:space="preserve">  Michael P</v>
      </c>
    </row>
    <row r="149" spans="1:9" ht="15.6" x14ac:dyDescent="0.3">
      <c r="A149" s="4" t="s">
        <v>373</v>
      </c>
      <c r="E149" s="4" t="s">
        <v>5017</v>
      </c>
      <c r="F149" t="s">
        <v>4735</v>
      </c>
      <c r="G149" t="s">
        <v>5018</v>
      </c>
      <c r="I149" t="str">
        <f t="shared" si="2"/>
        <v xml:space="preserve">  Rami</v>
      </c>
    </row>
    <row r="150" spans="1:9" ht="15.6" x14ac:dyDescent="0.3">
      <c r="A150" s="4" t="s">
        <v>376</v>
      </c>
      <c r="E150" s="4" t="s">
        <v>5019</v>
      </c>
      <c r="F150" t="s">
        <v>4735</v>
      </c>
      <c r="G150" t="s">
        <v>5020</v>
      </c>
      <c r="I150" t="str">
        <f t="shared" si="2"/>
        <v xml:space="preserve">  Denis</v>
      </c>
    </row>
    <row r="151" spans="1:9" ht="15.6" x14ac:dyDescent="0.3">
      <c r="A151" s="4" t="s">
        <v>378</v>
      </c>
      <c r="E151" s="4" t="s">
        <v>5021</v>
      </c>
      <c r="F151" t="s">
        <v>4735</v>
      </c>
      <c r="G151" t="s">
        <v>5022</v>
      </c>
      <c r="I151" t="str">
        <f t="shared" si="2"/>
        <v xml:space="preserve">  Brian E</v>
      </c>
    </row>
    <row r="152" spans="1:9" ht="15.6" x14ac:dyDescent="0.3">
      <c r="A152" s="4" t="s">
        <v>380</v>
      </c>
      <c r="E152" s="4" t="s">
        <v>5023</v>
      </c>
      <c r="F152" t="s">
        <v>4732</v>
      </c>
      <c r="G152" t="s">
        <v>5024</v>
      </c>
      <c r="I152" t="str">
        <f t="shared" si="2"/>
        <v xml:space="preserve">  Bonnie</v>
      </c>
    </row>
    <row r="153" spans="1:9" ht="15.6" x14ac:dyDescent="0.3">
      <c r="A153" s="4" t="s">
        <v>383</v>
      </c>
      <c r="E153" s="4" t="s">
        <v>5025</v>
      </c>
      <c r="F153" t="s">
        <v>4735</v>
      </c>
      <c r="G153" t="s">
        <v>5016</v>
      </c>
      <c r="I153" t="str">
        <f t="shared" si="2"/>
        <v xml:space="preserve">  Michael P</v>
      </c>
    </row>
    <row r="154" spans="1:9" ht="15.6" x14ac:dyDescent="0.3">
      <c r="A154" s="4" t="s">
        <v>385</v>
      </c>
      <c r="E154" s="4" t="s">
        <v>5026</v>
      </c>
      <c r="F154" t="s">
        <v>4735</v>
      </c>
      <c r="G154" t="s">
        <v>5027</v>
      </c>
      <c r="I154" t="str">
        <f t="shared" si="2"/>
        <v xml:space="preserve">  Paul</v>
      </c>
    </row>
    <row r="155" spans="1:9" ht="15.6" x14ac:dyDescent="0.3">
      <c r="A155" s="4" t="s">
        <v>387</v>
      </c>
      <c r="E155" s="4" t="s">
        <v>5028</v>
      </c>
      <c r="F155" t="s">
        <v>4735</v>
      </c>
      <c r="G155" t="s">
        <v>5029</v>
      </c>
      <c r="I155" t="str">
        <f t="shared" si="2"/>
        <v xml:space="preserve">  Michael</v>
      </c>
    </row>
    <row r="156" spans="1:9" ht="15.6" x14ac:dyDescent="0.3">
      <c r="A156" s="4" t="s">
        <v>390</v>
      </c>
      <c r="E156" s="4" t="s">
        <v>5030</v>
      </c>
      <c r="F156" t="s">
        <v>4735</v>
      </c>
      <c r="G156" t="s">
        <v>5031</v>
      </c>
      <c r="I156" t="str">
        <f t="shared" si="2"/>
        <v xml:space="preserve">  Samuel</v>
      </c>
    </row>
    <row r="157" spans="1:9" ht="15.6" x14ac:dyDescent="0.3">
      <c r="A157" s="4" t="s">
        <v>392</v>
      </c>
      <c r="E157" s="4" t="s">
        <v>5032</v>
      </c>
      <c r="F157" t="s">
        <v>4735</v>
      </c>
      <c r="G157" t="s">
        <v>5033</v>
      </c>
      <c r="I157" t="str">
        <f t="shared" si="2"/>
        <v xml:space="preserve">  Matthew</v>
      </c>
    </row>
    <row r="158" spans="1:9" ht="15.6" x14ac:dyDescent="0.3">
      <c r="A158" s="4" t="s">
        <v>394</v>
      </c>
      <c r="E158" s="4" t="s">
        <v>5034</v>
      </c>
      <c r="F158" t="s">
        <v>4735</v>
      </c>
      <c r="G158" t="s">
        <v>4861</v>
      </c>
      <c r="I158" t="str">
        <f t="shared" si="2"/>
        <v xml:space="preserve">  Daniel</v>
      </c>
    </row>
    <row r="159" spans="1:9" ht="15.6" x14ac:dyDescent="0.3">
      <c r="A159" s="4" t="s">
        <v>397</v>
      </c>
      <c r="E159" s="4" t="s">
        <v>5035</v>
      </c>
      <c r="F159" t="s">
        <v>4732</v>
      </c>
      <c r="G159" t="s">
        <v>5036</v>
      </c>
      <c r="I159" t="str">
        <f t="shared" si="2"/>
        <v xml:space="preserve">  Syndy</v>
      </c>
    </row>
    <row r="160" spans="1:9" ht="15.6" x14ac:dyDescent="0.3">
      <c r="A160" s="4" t="s">
        <v>399</v>
      </c>
      <c r="E160" s="4" t="s">
        <v>5037</v>
      </c>
      <c r="F160" t="s">
        <v>4732</v>
      </c>
      <c r="G160" t="s">
        <v>5038</v>
      </c>
      <c r="I160" t="str">
        <f t="shared" si="2"/>
        <v xml:space="preserve">  Aleksandra</v>
      </c>
    </row>
    <row r="161" spans="1:9" ht="15.6" x14ac:dyDescent="0.3">
      <c r="A161" s="4" t="s">
        <v>401</v>
      </c>
      <c r="E161" s="4" t="s">
        <v>5039</v>
      </c>
      <c r="F161" t="s">
        <v>4735</v>
      </c>
      <c r="G161" t="s">
        <v>5040</v>
      </c>
      <c r="I161" t="str">
        <f t="shared" si="2"/>
        <v xml:space="preserve">  Steeve T Sr</v>
      </c>
    </row>
    <row r="162" spans="1:9" ht="15.6" x14ac:dyDescent="0.3">
      <c r="A162" s="4" t="s">
        <v>403</v>
      </c>
      <c r="E162" s="4" t="s">
        <v>5041</v>
      </c>
      <c r="F162" t="s">
        <v>4735</v>
      </c>
      <c r="G162" t="s">
        <v>5042</v>
      </c>
      <c r="I162" t="str">
        <f t="shared" si="2"/>
        <v xml:space="preserve">  Richard</v>
      </c>
    </row>
    <row r="163" spans="1:9" ht="15.6" x14ac:dyDescent="0.3">
      <c r="A163" s="4" t="s">
        <v>405</v>
      </c>
      <c r="E163" s="4" t="s">
        <v>5043</v>
      </c>
      <c r="F163" t="s">
        <v>4735</v>
      </c>
      <c r="G163" t="s">
        <v>5044</v>
      </c>
      <c r="I163" t="str">
        <f t="shared" si="2"/>
        <v xml:space="preserve">  Aaron T</v>
      </c>
    </row>
    <row r="164" spans="1:9" ht="15.6" x14ac:dyDescent="0.3">
      <c r="A164" s="4" t="s">
        <v>407</v>
      </c>
      <c r="E164" s="4" t="s">
        <v>5045</v>
      </c>
      <c r="F164" t="s">
        <v>4735</v>
      </c>
      <c r="G164" t="s">
        <v>5046</v>
      </c>
      <c r="I164" t="str">
        <f t="shared" si="2"/>
        <v xml:space="preserve">  Akira</v>
      </c>
    </row>
    <row r="165" spans="1:9" ht="15.6" x14ac:dyDescent="0.3">
      <c r="A165" s="4" t="s">
        <v>410</v>
      </c>
      <c r="E165" s="4" t="s">
        <v>5047</v>
      </c>
      <c r="F165" t="s">
        <v>4735</v>
      </c>
      <c r="G165" t="s">
        <v>5048</v>
      </c>
      <c r="I165" t="str">
        <f t="shared" si="2"/>
        <v xml:space="preserve">  Ben</v>
      </c>
    </row>
    <row r="166" spans="1:9" ht="15.6" x14ac:dyDescent="0.3">
      <c r="A166" s="4" t="s">
        <v>412</v>
      </c>
      <c r="E166" s="4" t="s">
        <v>5049</v>
      </c>
      <c r="F166" t="s">
        <v>4732</v>
      </c>
      <c r="G166" t="s">
        <v>5050</v>
      </c>
      <c r="I166" t="str">
        <f t="shared" si="2"/>
        <v xml:space="preserve">  Jana</v>
      </c>
    </row>
    <row r="167" spans="1:9" ht="15.6" x14ac:dyDescent="0.3">
      <c r="A167" s="4" t="s">
        <v>414</v>
      </c>
      <c r="E167" s="4" t="s">
        <v>5051</v>
      </c>
      <c r="F167" t="s">
        <v>4735</v>
      </c>
      <c r="G167" t="s">
        <v>5052</v>
      </c>
      <c r="I167" t="str">
        <f t="shared" si="2"/>
        <v xml:space="preserve">  Jay T</v>
      </c>
    </row>
    <row r="168" spans="1:9" ht="15.6" x14ac:dyDescent="0.3">
      <c r="A168" s="4" t="s">
        <v>417</v>
      </c>
      <c r="E168" s="4" t="s">
        <v>5053</v>
      </c>
      <c r="F168" t="s">
        <v>4732</v>
      </c>
      <c r="G168" t="s">
        <v>5054</v>
      </c>
      <c r="I168" t="str">
        <f t="shared" si="2"/>
        <v xml:space="preserve">  Marie-Helene</v>
      </c>
    </row>
    <row r="169" spans="1:9" ht="15.6" x14ac:dyDescent="0.3">
      <c r="A169" s="4" t="s">
        <v>419</v>
      </c>
      <c r="E169" s="4" t="s">
        <v>5055</v>
      </c>
      <c r="F169" t="s">
        <v>4732</v>
      </c>
      <c r="G169" t="s">
        <v>5056</v>
      </c>
      <c r="I169" t="str">
        <f t="shared" si="2"/>
        <v xml:space="preserve">  Bret R</v>
      </c>
    </row>
    <row r="170" spans="1:9" ht="15.6" x14ac:dyDescent="0.3">
      <c r="A170" s="4" t="s">
        <v>422</v>
      </c>
      <c r="E170" s="4" t="s">
        <v>5057</v>
      </c>
      <c r="F170" t="s">
        <v>4735</v>
      </c>
      <c r="G170" t="s">
        <v>5058</v>
      </c>
      <c r="I170" t="str">
        <f t="shared" si="2"/>
        <v xml:space="preserve">  Gardner L</v>
      </c>
    </row>
    <row r="171" spans="1:9" ht="15.6" x14ac:dyDescent="0.3">
      <c r="A171" s="4" t="s">
        <v>424</v>
      </c>
      <c r="E171" s="4" t="s">
        <v>5059</v>
      </c>
      <c r="F171" t="s">
        <v>4735</v>
      </c>
      <c r="G171" t="s">
        <v>5060</v>
      </c>
      <c r="I171" t="str">
        <f t="shared" si="2"/>
        <v xml:space="preserve">  Bobby</v>
      </c>
    </row>
    <row r="172" spans="1:9" ht="15.6" x14ac:dyDescent="0.3">
      <c r="A172" s="4" t="s">
        <v>426</v>
      </c>
      <c r="E172" s="4" t="s">
        <v>5061</v>
      </c>
      <c r="F172" t="s">
        <v>4732</v>
      </c>
      <c r="G172" t="s">
        <v>4791</v>
      </c>
      <c r="I172" t="str">
        <f t="shared" si="2"/>
        <v xml:space="preserve">  Natalie</v>
      </c>
    </row>
    <row r="173" spans="1:9" ht="15.6" x14ac:dyDescent="0.3">
      <c r="A173" s="4" t="s">
        <v>429</v>
      </c>
      <c r="E173" s="4" t="s">
        <v>5062</v>
      </c>
      <c r="F173" t="s">
        <v>4732</v>
      </c>
      <c r="G173" t="s">
        <v>5063</v>
      </c>
      <c r="I173" t="str">
        <f t="shared" si="2"/>
        <v xml:space="preserve">  Lina</v>
      </c>
    </row>
    <row r="174" spans="1:9" ht="15.6" x14ac:dyDescent="0.3">
      <c r="A174" s="4" t="s">
        <v>431</v>
      </c>
      <c r="E174" s="4" t="s">
        <v>5064</v>
      </c>
      <c r="F174" t="s">
        <v>4735</v>
      </c>
      <c r="G174" t="s">
        <v>5065</v>
      </c>
      <c r="I174" t="str">
        <f t="shared" si="2"/>
        <v xml:space="preserve">  Zebulon</v>
      </c>
    </row>
    <row r="175" spans="1:9" ht="15.6" x14ac:dyDescent="0.3">
      <c r="A175" s="4" t="s">
        <v>434</v>
      </c>
      <c r="E175" s="4" t="s">
        <v>5066</v>
      </c>
      <c r="F175" t="s">
        <v>4732</v>
      </c>
      <c r="G175" t="s">
        <v>4943</v>
      </c>
      <c r="I175" t="str">
        <f t="shared" si="2"/>
        <v xml:space="preserve">  Amanda</v>
      </c>
    </row>
    <row r="176" spans="1:9" ht="15.6" x14ac:dyDescent="0.3">
      <c r="A176" s="4" t="s">
        <v>436</v>
      </c>
      <c r="E176" s="4" t="s">
        <v>5067</v>
      </c>
      <c r="F176" t="s">
        <v>4735</v>
      </c>
      <c r="G176" t="s">
        <v>5068</v>
      </c>
      <c r="I176" t="str">
        <f t="shared" si="2"/>
        <v xml:space="preserve">  Greg</v>
      </c>
    </row>
    <row r="177" spans="1:9" ht="15.6" x14ac:dyDescent="0.3">
      <c r="A177" s="4" t="s">
        <v>438</v>
      </c>
      <c r="E177" s="4" t="s">
        <v>5069</v>
      </c>
      <c r="F177" t="s">
        <v>4735</v>
      </c>
      <c r="G177" t="s">
        <v>4772</v>
      </c>
      <c r="I177" t="str">
        <f t="shared" si="2"/>
        <v xml:space="preserve">  John</v>
      </c>
    </row>
    <row r="178" spans="1:9" ht="15.6" x14ac:dyDescent="0.3">
      <c r="A178" s="4" t="s">
        <v>441</v>
      </c>
      <c r="E178" s="4" t="s">
        <v>5070</v>
      </c>
      <c r="F178" t="s">
        <v>4732</v>
      </c>
      <c r="G178" t="s">
        <v>5071</v>
      </c>
      <c r="I178" t="str">
        <f t="shared" si="2"/>
        <v xml:space="preserve">  Kelsey A</v>
      </c>
    </row>
    <row r="179" spans="1:9" ht="15.6" x14ac:dyDescent="0.3">
      <c r="A179" s="4" t="s">
        <v>443</v>
      </c>
      <c r="E179" s="4" t="s">
        <v>5072</v>
      </c>
      <c r="F179" t="s">
        <v>4732</v>
      </c>
      <c r="G179" t="s">
        <v>5073</v>
      </c>
      <c r="I179" t="str">
        <f t="shared" si="2"/>
        <v xml:space="preserve">  Bronwen L</v>
      </c>
    </row>
    <row r="180" spans="1:9" ht="15.6" x14ac:dyDescent="0.3">
      <c r="A180" s="4" t="s">
        <v>446</v>
      </c>
      <c r="E180" s="4" t="s">
        <v>5074</v>
      </c>
      <c r="F180" t="s">
        <v>4732</v>
      </c>
      <c r="G180" t="s">
        <v>5075</v>
      </c>
      <c r="I180" t="str">
        <f t="shared" si="2"/>
        <v xml:space="preserve">  Manuela</v>
      </c>
    </row>
    <row r="181" spans="1:9" ht="15.6" x14ac:dyDescent="0.3">
      <c r="A181" s="4" t="s">
        <v>448</v>
      </c>
      <c r="E181" s="4" t="s">
        <v>5076</v>
      </c>
      <c r="F181" t="s">
        <v>4732</v>
      </c>
      <c r="G181" t="s">
        <v>5077</v>
      </c>
      <c r="I181" t="str">
        <f t="shared" si="2"/>
        <v xml:space="preserve">  Jennifer L</v>
      </c>
    </row>
    <row r="182" spans="1:9" ht="15.6" x14ac:dyDescent="0.3">
      <c r="A182" s="4" t="s">
        <v>451</v>
      </c>
      <c r="E182" s="4" t="s">
        <v>5078</v>
      </c>
      <c r="F182" t="s">
        <v>4732</v>
      </c>
      <c r="G182" t="s">
        <v>5079</v>
      </c>
      <c r="I182" t="str">
        <f t="shared" si="2"/>
        <v xml:space="preserve">  Abby W</v>
      </c>
    </row>
    <row r="183" spans="1:9" ht="15.6" x14ac:dyDescent="0.3">
      <c r="A183" s="4" t="s">
        <v>453</v>
      </c>
      <c r="E183" s="4" t="s">
        <v>5080</v>
      </c>
      <c r="F183" t="s">
        <v>4735</v>
      </c>
      <c r="G183" t="s">
        <v>5081</v>
      </c>
      <c r="I183" t="str">
        <f t="shared" si="2"/>
        <v xml:space="preserve">  Tyler</v>
      </c>
    </row>
    <row r="184" spans="1:9" ht="15.6" x14ac:dyDescent="0.3">
      <c r="A184" s="4" t="s">
        <v>455</v>
      </c>
      <c r="E184" s="4" t="s">
        <v>5082</v>
      </c>
      <c r="F184" t="s">
        <v>4735</v>
      </c>
      <c r="G184" t="s">
        <v>5083</v>
      </c>
      <c r="I184" t="str">
        <f t="shared" si="2"/>
        <v xml:space="preserve">  Jeffrey</v>
      </c>
    </row>
    <row r="185" spans="1:9" ht="15.6" x14ac:dyDescent="0.3">
      <c r="A185" s="4" t="s">
        <v>458</v>
      </c>
      <c r="E185" s="4" t="s">
        <v>5084</v>
      </c>
      <c r="F185" t="s">
        <v>4735</v>
      </c>
      <c r="G185" t="s">
        <v>5085</v>
      </c>
      <c r="I185" t="str">
        <f t="shared" si="2"/>
        <v xml:space="preserve">  Matthew F</v>
      </c>
    </row>
    <row r="186" spans="1:9" ht="15.6" x14ac:dyDescent="0.3">
      <c r="A186" s="4" t="s">
        <v>460</v>
      </c>
      <c r="E186" s="4" t="s">
        <v>5086</v>
      </c>
      <c r="F186" t="s">
        <v>4735</v>
      </c>
      <c r="G186" t="s">
        <v>5087</v>
      </c>
      <c r="I186" t="str">
        <f t="shared" si="2"/>
        <v xml:space="preserve">  Ryan J</v>
      </c>
    </row>
    <row r="187" spans="1:9" ht="15.6" x14ac:dyDescent="0.3">
      <c r="A187" s="4" t="s">
        <v>463</v>
      </c>
      <c r="E187" s="4" t="s">
        <v>5088</v>
      </c>
      <c r="F187" t="s">
        <v>4732</v>
      </c>
      <c r="G187" t="s">
        <v>5089</v>
      </c>
      <c r="I187" t="str">
        <f t="shared" si="2"/>
        <v xml:space="preserve">  Amy</v>
      </c>
    </row>
    <row r="188" spans="1:9" ht="15.6" x14ac:dyDescent="0.3">
      <c r="A188" s="4" t="s">
        <v>465</v>
      </c>
      <c r="E188" s="4" t="s">
        <v>5090</v>
      </c>
      <c r="F188" t="s">
        <v>4735</v>
      </c>
      <c r="G188" t="s">
        <v>5091</v>
      </c>
      <c r="I188" t="str">
        <f t="shared" si="2"/>
        <v xml:space="preserve">  Andrew P</v>
      </c>
    </row>
    <row r="189" spans="1:9" ht="15.6" x14ac:dyDescent="0.3">
      <c r="A189" s="4" t="s">
        <v>467</v>
      </c>
      <c r="E189" s="4" t="s">
        <v>5092</v>
      </c>
      <c r="F189" t="s">
        <v>4735</v>
      </c>
      <c r="G189" t="s">
        <v>5093</v>
      </c>
      <c r="H189" t="s">
        <v>5094</v>
      </c>
      <c r="I189" t="str">
        <f t="shared" si="2"/>
        <v xml:space="preserve">  George M</v>
      </c>
    </row>
    <row r="190" spans="1:9" ht="15.6" x14ac:dyDescent="0.3">
      <c r="A190" s="4" t="s">
        <v>470</v>
      </c>
      <c r="E190" s="4" t="s">
        <v>5095</v>
      </c>
      <c r="F190" t="s">
        <v>4732</v>
      </c>
      <c r="G190" t="s">
        <v>5096</v>
      </c>
      <c r="I190" t="str">
        <f t="shared" si="2"/>
        <v xml:space="preserve">  Sarah</v>
      </c>
    </row>
    <row r="191" spans="1:9" ht="15.6" x14ac:dyDescent="0.3">
      <c r="A191" s="4" t="s">
        <v>473</v>
      </c>
      <c r="E191" s="4" t="s">
        <v>5097</v>
      </c>
      <c r="F191" t="s">
        <v>4732</v>
      </c>
      <c r="G191" t="s">
        <v>5098</v>
      </c>
      <c r="I191" t="str">
        <f t="shared" si="2"/>
        <v xml:space="preserve">  Lara</v>
      </c>
    </row>
    <row r="192" spans="1:9" ht="15.6" x14ac:dyDescent="0.3">
      <c r="A192" s="4" t="s">
        <v>475</v>
      </c>
      <c r="E192" s="4" t="s">
        <v>5099</v>
      </c>
      <c r="F192" t="s">
        <v>4735</v>
      </c>
      <c r="G192" t="s">
        <v>5100</v>
      </c>
      <c r="I192" t="str">
        <f t="shared" si="2"/>
        <v xml:space="preserve">  Sebastien</v>
      </c>
    </row>
    <row r="193" spans="1:9" ht="15.6" x14ac:dyDescent="0.3">
      <c r="A193" s="4" t="s">
        <v>478</v>
      </c>
      <c r="E193" s="4" t="s">
        <v>5101</v>
      </c>
      <c r="F193" t="s">
        <v>4735</v>
      </c>
      <c r="G193" t="s">
        <v>5102</v>
      </c>
      <c r="I193" t="str">
        <f t="shared" si="2"/>
        <v xml:space="preserve">  Padraig</v>
      </c>
    </row>
    <row r="194" spans="1:9" ht="15.6" x14ac:dyDescent="0.3">
      <c r="A194" s="4" t="s">
        <v>480</v>
      </c>
      <c r="E194" s="4" t="s">
        <v>5103</v>
      </c>
      <c r="F194" t="s">
        <v>4732</v>
      </c>
      <c r="G194" t="s">
        <v>5104</v>
      </c>
      <c r="I194" t="str">
        <f t="shared" si="2"/>
        <v xml:space="preserve">  Heather</v>
      </c>
    </row>
    <row r="195" spans="1:9" ht="15.6" x14ac:dyDescent="0.3">
      <c r="A195" s="4" t="s">
        <v>482</v>
      </c>
      <c r="E195" s="4" t="s">
        <v>5105</v>
      </c>
      <c r="F195" t="s">
        <v>4735</v>
      </c>
      <c r="G195" t="s">
        <v>5106</v>
      </c>
      <c r="I195" t="str">
        <f t="shared" ref="I195:I258" si="3">_xlfn.TEXTJOIN("",TRUE,G195)</f>
        <v xml:space="preserve">  Jorge</v>
      </c>
    </row>
    <row r="196" spans="1:9" ht="15.6" x14ac:dyDescent="0.3">
      <c r="A196" s="4" t="s">
        <v>484</v>
      </c>
      <c r="E196" s="4" t="s">
        <v>5107</v>
      </c>
      <c r="F196" t="s">
        <v>4735</v>
      </c>
      <c r="G196" t="s">
        <v>5108</v>
      </c>
      <c r="I196" t="str">
        <f t="shared" si="3"/>
        <v xml:space="preserve">  Jack R</v>
      </c>
    </row>
    <row r="197" spans="1:9" ht="15.6" x14ac:dyDescent="0.3">
      <c r="A197" s="4" t="s">
        <v>486</v>
      </c>
      <c r="E197" s="4" t="s">
        <v>5109</v>
      </c>
      <c r="F197" t="s">
        <v>4735</v>
      </c>
      <c r="G197" t="s">
        <v>5110</v>
      </c>
      <c r="I197" t="str">
        <f t="shared" si="3"/>
        <v xml:space="preserve">  Felix</v>
      </c>
    </row>
    <row r="198" spans="1:9" ht="15.6" x14ac:dyDescent="0.3">
      <c r="A198" s="4" t="s">
        <v>489</v>
      </c>
      <c r="E198" s="4" t="s">
        <v>5111</v>
      </c>
      <c r="F198" t="s">
        <v>4735</v>
      </c>
      <c r="G198" t="s">
        <v>5112</v>
      </c>
      <c r="I198" t="str">
        <f t="shared" si="3"/>
        <v xml:space="preserve">  Christopher C</v>
      </c>
    </row>
    <row r="199" spans="1:9" ht="15.6" x14ac:dyDescent="0.3">
      <c r="A199" s="4" t="s">
        <v>491</v>
      </c>
      <c r="E199" s="4" t="s">
        <v>5113</v>
      </c>
      <c r="F199" t="s">
        <v>4735</v>
      </c>
      <c r="G199" t="s">
        <v>5007</v>
      </c>
      <c r="I199" t="str">
        <f t="shared" si="3"/>
        <v xml:space="preserve">  Jesse</v>
      </c>
    </row>
    <row r="200" spans="1:9" ht="15.6" x14ac:dyDescent="0.3">
      <c r="A200" s="4" t="s">
        <v>493</v>
      </c>
      <c r="E200" s="4" t="s">
        <v>5114</v>
      </c>
      <c r="F200" t="s">
        <v>4732</v>
      </c>
      <c r="G200" t="s">
        <v>5115</v>
      </c>
      <c r="I200" t="str">
        <f t="shared" si="3"/>
        <v xml:space="preserve">  Jill</v>
      </c>
    </row>
    <row r="201" spans="1:9" ht="15.6" x14ac:dyDescent="0.3">
      <c r="A201" s="4" t="s">
        <v>496</v>
      </c>
      <c r="E201" s="4" t="s">
        <v>5116</v>
      </c>
      <c r="F201" t="s">
        <v>4735</v>
      </c>
      <c r="G201" t="s">
        <v>5001</v>
      </c>
      <c r="I201" t="str">
        <f t="shared" si="3"/>
        <v xml:space="preserve">  William</v>
      </c>
    </row>
    <row r="202" spans="1:9" ht="15.6" x14ac:dyDescent="0.3">
      <c r="A202" s="4" t="s">
        <v>498</v>
      </c>
      <c r="E202" s="4" t="s">
        <v>5117</v>
      </c>
      <c r="F202" t="s">
        <v>4735</v>
      </c>
      <c r="G202" t="s">
        <v>5118</v>
      </c>
      <c r="I202" t="str">
        <f t="shared" si="3"/>
        <v xml:space="preserve">  Alejandro</v>
      </c>
    </row>
    <row r="203" spans="1:9" ht="15.6" x14ac:dyDescent="0.3">
      <c r="A203" s="4" t="s">
        <v>500</v>
      </c>
      <c r="E203" s="4" t="s">
        <v>5119</v>
      </c>
      <c r="F203" t="s">
        <v>4735</v>
      </c>
      <c r="G203" t="s">
        <v>5120</v>
      </c>
      <c r="I203" t="str">
        <f t="shared" si="3"/>
        <v xml:space="preserve">  Ian E</v>
      </c>
    </row>
    <row r="204" spans="1:9" ht="15.6" x14ac:dyDescent="0.3">
      <c r="A204" s="4" t="s">
        <v>503</v>
      </c>
      <c r="E204" s="4" t="s">
        <v>5121</v>
      </c>
      <c r="F204" t="s">
        <v>4735</v>
      </c>
      <c r="G204" t="s">
        <v>5122</v>
      </c>
      <c r="I204" t="str">
        <f t="shared" si="3"/>
        <v xml:space="preserve">  Hector Sr</v>
      </c>
    </row>
    <row r="205" spans="1:9" ht="15.6" x14ac:dyDescent="0.3">
      <c r="A205" s="4" t="s">
        <v>505</v>
      </c>
      <c r="E205" s="4" t="s">
        <v>5123</v>
      </c>
      <c r="F205" t="s">
        <v>4732</v>
      </c>
      <c r="G205" t="s">
        <v>4904</v>
      </c>
      <c r="I205" t="str">
        <f t="shared" si="3"/>
        <v xml:space="preserve">  Rebecca</v>
      </c>
    </row>
    <row r="206" spans="1:9" ht="15.6" x14ac:dyDescent="0.3">
      <c r="A206" s="4" t="s">
        <v>508</v>
      </c>
      <c r="E206" s="4" t="s">
        <v>5124</v>
      </c>
      <c r="F206" t="s">
        <v>4735</v>
      </c>
      <c r="G206" t="s">
        <v>5125</v>
      </c>
      <c r="I206" t="str">
        <f t="shared" si="3"/>
        <v xml:space="preserve">  Matt</v>
      </c>
    </row>
    <row r="207" spans="1:9" ht="15.6" x14ac:dyDescent="0.3">
      <c r="A207" s="4" t="s">
        <v>510</v>
      </c>
      <c r="E207" s="4" t="s">
        <v>5126</v>
      </c>
      <c r="F207" t="s">
        <v>4732</v>
      </c>
      <c r="G207" t="s">
        <v>5127</v>
      </c>
      <c r="I207" t="str">
        <f t="shared" si="3"/>
        <v xml:space="preserve">  Elizabeth H</v>
      </c>
    </row>
    <row r="208" spans="1:9" ht="15.6" x14ac:dyDescent="0.3">
      <c r="A208" s="4" t="s">
        <v>512</v>
      </c>
      <c r="E208" s="4" t="s">
        <v>5128</v>
      </c>
      <c r="F208" t="s">
        <v>4732</v>
      </c>
      <c r="G208" t="s">
        <v>5129</v>
      </c>
      <c r="I208" t="str">
        <f t="shared" si="3"/>
        <v xml:space="preserve">  Grace</v>
      </c>
    </row>
    <row r="209" spans="1:9" ht="15.6" x14ac:dyDescent="0.3">
      <c r="A209" s="4" t="s">
        <v>515</v>
      </c>
      <c r="E209" s="4" t="s">
        <v>5130</v>
      </c>
      <c r="F209" t="s">
        <v>4735</v>
      </c>
      <c r="G209" t="s">
        <v>5131</v>
      </c>
      <c r="I209" t="str">
        <f t="shared" si="3"/>
        <v xml:space="preserve">  Jaime</v>
      </c>
    </row>
    <row r="210" spans="1:9" ht="15.6" x14ac:dyDescent="0.3">
      <c r="A210" s="4" t="s">
        <v>517</v>
      </c>
      <c r="E210" s="4" t="s">
        <v>5132</v>
      </c>
      <c r="F210" t="s">
        <v>4732</v>
      </c>
      <c r="G210" t="s">
        <v>5133</v>
      </c>
      <c r="I210" t="str">
        <f t="shared" si="3"/>
        <v xml:space="preserve">  Calesse</v>
      </c>
    </row>
    <row r="211" spans="1:9" ht="15.6" x14ac:dyDescent="0.3">
      <c r="A211" s="4" t="s">
        <v>520</v>
      </c>
      <c r="E211" s="4" t="s">
        <v>5134</v>
      </c>
      <c r="F211" t="s">
        <v>4732</v>
      </c>
      <c r="G211" t="s">
        <v>5135</v>
      </c>
      <c r="I211" t="str">
        <f t="shared" si="3"/>
        <v xml:space="preserve">  Kate L</v>
      </c>
    </row>
    <row r="212" spans="1:9" ht="15.6" x14ac:dyDescent="0.3">
      <c r="A212" s="4" t="s">
        <v>522</v>
      </c>
      <c r="E212" s="4" t="s">
        <v>5136</v>
      </c>
      <c r="F212" t="s">
        <v>4735</v>
      </c>
      <c r="G212" t="s">
        <v>5137</v>
      </c>
      <c r="I212" t="str">
        <f t="shared" si="3"/>
        <v xml:space="preserve">  Sergey</v>
      </c>
    </row>
    <row r="213" spans="1:9" ht="15.6" x14ac:dyDescent="0.3">
      <c r="A213" s="4" t="s">
        <v>524</v>
      </c>
      <c r="E213" s="4" t="s">
        <v>5138</v>
      </c>
      <c r="F213" t="s">
        <v>4735</v>
      </c>
      <c r="G213" t="s">
        <v>5139</v>
      </c>
      <c r="I213" t="str">
        <f t="shared" si="3"/>
        <v xml:space="preserve">  Timothy V</v>
      </c>
    </row>
    <row r="214" spans="1:9" ht="15.6" x14ac:dyDescent="0.3">
      <c r="A214" s="4" t="s">
        <v>527</v>
      </c>
      <c r="E214" s="4" t="s">
        <v>5140</v>
      </c>
      <c r="F214" t="s">
        <v>4735</v>
      </c>
      <c r="G214" t="s">
        <v>5141</v>
      </c>
      <c r="I214" t="str">
        <f t="shared" si="3"/>
        <v xml:space="preserve">  Andrew S</v>
      </c>
    </row>
    <row r="215" spans="1:9" ht="15.6" x14ac:dyDescent="0.3">
      <c r="A215" s="4" t="s">
        <v>529</v>
      </c>
      <c r="E215" s="4" t="s">
        <v>5142</v>
      </c>
      <c r="F215" t="s">
        <v>4735</v>
      </c>
      <c r="G215" t="s">
        <v>4736</v>
      </c>
      <c r="I215" t="str">
        <f t="shared" si="3"/>
        <v xml:space="preserve">  Matthew D</v>
      </c>
    </row>
    <row r="216" spans="1:9" ht="15.6" x14ac:dyDescent="0.3">
      <c r="A216" s="4" t="s">
        <v>531</v>
      </c>
      <c r="E216" s="4" t="s">
        <v>5143</v>
      </c>
      <c r="F216" t="s">
        <v>4732</v>
      </c>
      <c r="G216" t="s">
        <v>4922</v>
      </c>
      <c r="I216" t="str">
        <f t="shared" si="3"/>
        <v xml:space="preserve">  Jessica</v>
      </c>
    </row>
    <row r="217" spans="1:9" ht="15.6" x14ac:dyDescent="0.3">
      <c r="A217" s="4" t="s">
        <v>534</v>
      </c>
      <c r="E217" s="4" t="s">
        <v>5144</v>
      </c>
      <c r="F217" t="s">
        <v>4735</v>
      </c>
      <c r="G217" t="s">
        <v>5145</v>
      </c>
      <c r="I217" t="str">
        <f t="shared" si="3"/>
        <v xml:space="preserve">  Lawrence</v>
      </c>
    </row>
    <row r="218" spans="1:9" ht="15.6" x14ac:dyDescent="0.3">
      <c r="A218" s="4" t="s">
        <v>536</v>
      </c>
      <c r="E218" s="4" t="s">
        <v>5146</v>
      </c>
      <c r="F218" t="s">
        <v>4735</v>
      </c>
      <c r="G218" t="s">
        <v>4833</v>
      </c>
      <c r="I218" t="str">
        <f t="shared" si="3"/>
        <v xml:space="preserve">  Alex</v>
      </c>
    </row>
    <row r="219" spans="1:9" ht="15.6" x14ac:dyDescent="0.3">
      <c r="A219" s="4" t="s">
        <v>538</v>
      </c>
      <c r="E219" s="4" t="s">
        <v>5147</v>
      </c>
      <c r="F219" t="s">
        <v>4735</v>
      </c>
      <c r="G219" t="s">
        <v>4896</v>
      </c>
      <c r="I219" t="str">
        <f t="shared" si="3"/>
        <v xml:space="preserve">  Kevin</v>
      </c>
    </row>
    <row r="220" spans="1:9" ht="15.6" x14ac:dyDescent="0.3">
      <c r="A220" s="4" t="s">
        <v>541</v>
      </c>
      <c r="E220" s="4" t="s">
        <v>5148</v>
      </c>
      <c r="F220" t="s">
        <v>4735</v>
      </c>
      <c r="G220" t="s">
        <v>5149</v>
      </c>
      <c r="I220" t="str">
        <f t="shared" si="3"/>
        <v xml:space="preserve">  Gavin M</v>
      </c>
    </row>
    <row r="221" spans="1:9" ht="15.6" x14ac:dyDescent="0.3">
      <c r="A221" s="4" t="s">
        <v>543</v>
      </c>
      <c r="E221" s="4" t="s">
        <v>4889</v>
      </c>
      <c r="F221" t="s">
        <v>4735</v>
      </c>
      <c r="G221" t="s">
        <v>5150</v>
      </c>
      <c r="I221" t="str">
        <f t="shared" si="3"/>
        <v xml:space="preserve">  Rick E</v>
      </c>
    </row>
    <row r="222" spans="1:9" ht="15.6" x14ac:dyDescent="0.3">
      <c r="A222" s="4" t="s">
        <v>545</v>
      </c>
      <c r="E222" s="4" t="s">
        <v>5151</v>
      </c>
      <c r="F222" t="s">
        <v>4732</v>
      </c>
      <c r="G222" t="s">
        <v>5152</v>
      </c>
      <c r="I222" t="str">
        <f t="shared" si="3"/>
        <v xml:space="preserve">  Andrea H</v>
      </c>
    </row>
    <row r="223" spans="1:9" ht="15.6" x14ac:dyDescent="0.3">
      <c r="A223" s="4" t="s">
        <v>548</v>
      </c>
      <c r="E223" s="4" t="s">
        <v>5153</v>
      </c>
      <c r="F223" t="s">
        <v>4735</v>
      </c>
      <c r="G223" t="s">
        <v>5154</v>
      </c>
      <c r="I223" t="str">
        <f t="shared" si="3"/>
        <v xml:space="preserve">  Anthony S</v>
      </c>
    </row>
    <row r="224" spans="1:9" ht="15.6" x14ac:dyDescent="0.3">
      <c r="A224" s="4" t="s">
        <v>550</v>
      </c>
      <c r="E224" s="4" t="s">
        <v>5155</v>
      </c>
      <c r="F224" t="s">
        <v>4735</v>
      </c>
      <c r="G224" t="s">
        <v>5156</v>
      </c>
      <c r="I224" t="str">
        <f t="shared" si="3"/>
        <v xml:space="preserve">  Erik</v>
      </c>
    </row>
    <row r="225" spans="1:9" ht="15.6" x14ac:dyDescent="0.3">
      <c r="A225" s="4" t="s">
        <v>552</v>
      </c>
      <c r="E225" s="4" t="s">
        <v>5157</v>
      </c>
      <c r="F225" t="s">
        <v>4732</v>
      </c>
      <c r="G225" t="s">
        <v>5158</v>
      </c>
      <c r="I225" t="str">
        <f t="shared" si="3"/>
        <v xml:space="preserve">  Kiley D</v>
      </c>
    </row>
    <row r="226" spans="1:9" ht="15.6" x14ac:dyDescent="0.3">
      <c r="A226" s="4" t="s">
        <v>555</v>
      </c>
      <c r="E226" s="4" t="s">
        <v>5159</v>
      </c>
      <c r="F226" t="s">
        <v>4732</v>
      </c>
      <c r="G226" t="s">
        <v>4888</v>
      </c>
      <c r="I226" t="str">
        <f t="shared" si="3"/>
        <v xml:space="preserve">  Jennifer</v>
      </c>
    </row>
    <row r="227" spans="1:9" ht="15.6" x14ac:dyDescent="0.3">
      <c r="A227" s="4" t="s">
        <v>557</v>
      </c>
      <c r="E227" s="4" t="s">
        <v>4856</v>
      </c>
      <c r="F227" t="s">
        <v>4735</v>
      </c>
      <c r="G227" t="s">
        <v>5160</v>
      </c>
      <c r="I227" t="str">
        <f t="shared" si="3"/>
        <v xml:space="preserve">  Chris</v>
      </c>
    </row>
    <row r="228" spans="1:9" ht="15.6" x14ac:dyDescent="0.3">
      <c r="A228" s="4" t="s">
        <v>559</v>
      </c>
      <c r="E228" s="4" t="s">
        <v>5161</v>
      </c>
      <c r="F228" t="s">
        <v>4732</v>
      </c>
      <c r="G228" t="s">
        <v>5162</v>
      </c>
      <c r="I228" t="str">
        <f t="shared" si="3"/>
        <v xml:space="preserve">  Marian M</v>
      </c>
    </row>
    <row r="229" spans="1:9" ht="15.6" x14ac:dyDescent="0.3">
      <c r="A229" s="4" t="s">
        <v>562</v>
      </c>
      <c r="E229" s="4" t="s">
        <v>5163</v>
      </c>
      <c r="F229" t="s">
        <v>4735</v>
      </c>
      <c r="G229" t="s">
        <v>5164</v>
      </c>
      <c r="I229" t="str">
        <f t="shared" si="3"/>
        <v xml:space="preserve">  Jeremy</v>
      </c>
    </row>
    <row r="230" spans="1:9" ht="15.6" x14ac:dyDescent="0.3">
      <c r="A230" s="4" t="s">
        <v>564</v>
      </c>
      <c r="E230" s="4" t="s">
        <v>5165</v>
      </c>
      <c r="F230" t="s">
        <v>4732</v>
      </c>
      <c r="G230" t="s">
        <v>5166</v>
      </c>
      <c r="I230" t="str">
        <f t="shared" si="3"/>
        <v xml:space="preserve">  Allison H</v>
      </c>
    </row>
    <row r="231" spans="1:9" ht="15.6" x14ac:dyDescent="0.3">
      <c r="A231" s="4" t="s">
        <v>566</v>
      </c>
      <c r="E231" s="4" t="s">
        <v>5167</v>
      </c>
      <c r="F231" t="s">
        <v>4732</v>
      </c>
      <c r="G231" t="s">
        <v>5168</v>
      </c>
      <c r="I231" t="str">
        <f t="shared" si="3"/>
        <v xml:space="preserve">  Elizabeth</v>
      </c>
    </row>
    <row r="232" spans="1:9" ht="15.6" x14ac:dyDescent="0.3">
      <c r="A232" s="4" t="s">
        <v>569</v>
      </c>
      <c r="E232" s="4" t="s">
        <v>5169</v>
      </c>
      <c r="F232" t="s">
        <v>4735</v>
      </c>
      <c r="G232" t="s">
        <v>5170</v>
      </c>
      <c r="I232" t="str">
        <f t="shared" si="3"/>
        <v xml:space="preserve">  Andrew</v>
      </c>
    </row>
    <row r="233" spans="1:9" ht="15.6" x14ac:dyDescent="0.3">
      <c r="A233" s="4" t="s">
        <v>571</v>
      </c>
      <c r="E233" s="4" t="s">
        <v>5171</v>
      </c>
      <c r="F233" t="s">
        <v>4735</v>
      </c>
      <c r="G233" t="s">
        <v>5172</v>
      </c>
      <c r="I233" t="str">
        <f t="shared" si="3"/>
        <v xml:space="preserve">  Anders J</v>
      </c>
    </row>
    <row r="234" spans="1:9" ht="15.6" x14ac:dyDescent="0.3">
      <c r="A234" s="4" t="s">
        <v>573</v>
      </c>
      <c r="E234" s="4" t="s">
        <v>5173</v>
      </c>
      <c r="F234" t="s">
        <v>4735</v>
      </c>
      <c r="G234" t="s">
        <v>5174</v>
      </c>
      <c r="I234" t="str">
        <f t="shared" si="3"/>
        <v xml:space="preserve">  Sean</v>
      </c>
    </row>
    <row r="235" spans="1:9" ht="15.6" x14ac:dyDescent="0.3">
      <c r="A235" s="4" t="s">
        <v>576</v>
      </c>
      <c r="E235" s="4" t="s">
        <v>5175</v>
      </c>
      <c r="F235" t="s">
        <v>4735</v>
      </c>
      <c r="G235" t="s">
        <v>5176</v>
      </c>
      <c r="I235" t="str">
        <f t="shared" si="3"/>
        <v xml:space="preserve">  Brian M</v>
      </c>
    </row>
    <row r="236" spans="1:9" ht="15.6" x14ac:dyDescent="0.3">
      <c r="A236" s="4" t="s">
        <v>578</v>
      </c>
      <c r="E236" s="4" t="s">
        <v>4990</v>
      </c>
      <c r="F236" t="s">
        <v>4735</v>
      </c>
      <c r="G236" t="s">
        <v>5164</v>
      </c>
      <c r="I236" t="str">
        <f t="shared" si="3"/>
        <v xml:space="preserve">  Jeremy</v>
      </c>
    </row>
    <row r="237" spans="1:9" ht="15.6" x14ac:dyDescent="0.3">
      <c r="A237" s="4" t="s">
        <v>580</v>
      </c>
      <c r="E237" s="4" t="s">
        <v>5177</v>
      </c>
      <c r="F237" t="s">
        <v>4732</v>
      </c>
      <c r="G237" t="s">
        <v>5178</v>
      </c>
      <c r="I237" t="str">
        <f t="shared" si="3"/>
        <v xml:space="preserve">  Susannah</v>
      </c>
    </row>
    <row r="238" spans="1:9" ht="15.6" x14ac:dyDescent="0.3">
      <c r="A238" s="4" t="s">
        <v>583</v>
      </c>
      <c r="E238" s="4" t="s">
        <v>5179</v>
      </c>
      <c r="F238" t="s">
        <v>4735</v>
      </c>
      <c r="G238" t="s">
        <v>5180</v>
      </c>
      <c r="I238" t="str">
        <f t="shared" si="3"/>
        <v xml:space="preserve">  Randy</v>
      </c>
    </row>
    <row r="239" spans="1:9" ht="15.6" x14ac:dyDescent="0.3">
      <c r="A239" s="4" t="s">
        <v>585</v>
      </c>
      <c r="E239" s="4" t="s">
        <v>5181</v>
      </c>
      <c r="F239" t="s">
        <v>4735</v>
      </c>
      <c r="G239" t="s">
        <v>5182</v>
      </c>
      <c r="I239" t="str">
        <f t="shared" si="3"/>
        <v xml:space="preserve">  Leslie</v>
      </c>
    </row>
    <row r="240" spans="1:9" ht="15.6" x14ac:dyDescent="0.3">
      <c r="A240" s="4" t="s">
        <v>588</v>
      </c>
      <c r="E240" s="4" t="s">
        <v>5183</v>
      </c>
      <c r="F240" t="s">
        <v>4732</v>
      </c>
      <c r="G240" t="s">
        <v>5184</v>
      </c>
      <c r="I240" t="str">
        <f t="shared" si="3"/>
        <v xml:space="preserve">  Brittany L</v>
      </c>
    </row>
    <row r="241" spans="1:9" ht="15.6" x14ac:dyDescent="0.3">
      <c r="A241" s="4" t="s">
        <v>590</v>
      </c>
      <c r="E241" s="4" t="s">
        <v>5185</v>
      </c>
      <c r="F241" t="s">
        <v>4732</v>
      </c>
      <c r="G241" t="s">
        <v>5186</v>
      </c>
      <c r="I241" t="str">
        <f t="shared" si="3"/>
        <v xml:space="preserve">  Cassie J</v>
      </c>
    </row>
    <row r="242" spans="1:9" ht="15.6" x14ac:dyDescent="0.3">
      <c r="A242" s="4" t="s">
        <v>592</v>
      </c>
      <c r="E242" s="4" t="s">
        <v>5187</v>
      </c>
      <c r="F242" t="s">
        <v>4735</v>
      </c>
      <c r="G242" t="s">
        <v>5188</v>
      </c>
      <c r="I242" t="str">
        <f t="shared" si="3"/>
        <v xml:space="preserve">  Peter W</v>
      </c>
    </row>
    <row r="243" spans="1:9" ht="15.6" x14ac:dyDescent="0.3">
      <c r="A243" s="4" t="s">
        <v>595</v>
      </c>
      <c r="E243" s="4" t="s">
        <v>5189</v>
      </c>
      <c r="F243" t="s">
        <v>4735</v>
      </c>
      <c r="G243" t="s">
        <v>5190</v>
      </c>
      <c r="I243" t="str">
        <f t="shared" si="3"/>
        <v xml:space="preserve">  Douglas</v>
      </c>
    </row>
    <row r="244" spans="1:9" ht="15.6" x14ac:dyDescent="0.3">
      <c r="A244" s="4" t="s">
        <v>597</v>
      </c>
      <c r="E244" s="4" t="s">
        <v>5191</v>
      </c>
      <c r="F244" t="s">
        <v>4735</v>
      </c>
      <c r="G244" t="s">
        <v>5192</v>
      </c>
      <c r="I244" t="str">
        <f t="shared" si="3"/>
        <v xml:space="preserve">  Dan</v>
      </c>
    </row>
    <row r="245" spans="1:9" ht="15.6" x14ac:dyDescent="0.3">
      <c r="A245" s="4" t="s">
        <v>602</v>
      </c>
      <c r="E245" s="4" t="s">
        <v>5193</v>
      </c>
      <c r="F245" t="s">
        <v>4735</v>
      </c>
      <c r="G245" t="s">
        <v>5194</v>
      </c>
      <c r="I245" t="str">
        <f t="shared" si="3"/>
        <v xml:space="preserve">  Dan M</v>
      </c>
    </row>
    <row r="246" spans="1:9" ht="15.6" x14ac:dyDescent="0.3">
      <c r="A246" s="4" t="s">
        <v>604</v>
      </c>
      <c r="E246" s="4" t="s">
        <v>5195</v>
      </c>
      <c r="F246" t="s">
        <v>4735</v>
      </c>
      <c r="G246" t="s">
        <v>5196</v>
      </c>
      <c r="I246" t="str">
        <f t="shared" si="3"/>
        <v xml:space="preserve">  Eric L</v>
      </c>
    </row>
    <row r="247" spans="1:9" ht="15.6" x14ac:dyDescent="0.3">
      <c r="A247" s="4" t="s">
        <v>607</v>
      </c>
      <c r="E247" s="4" t="s">
        <v>5197</v>
      </c>
      <c r="F247" t="s">
        <v>4735</v>
      </c>
      <c r="G247" t="s">
        <v>5198</v>
      </c>
      <c r="I247" t="str">
        <f t="shared" si="3"/>
        <v xml:space="preserve">  Les J</v>
      </c>
    </row>
    <row r="248" spans="1:9" ht="15.6" x14ac:dyDescent="0.3">
      <c r="A248" s="4" t="s">
        <v>609</v>
      </c>
      <c r="E248" s="4" t="s">
        <v>5199</v>
      </c>
      <c r="F248" t="s">
        <v>4732</v>
      </c>
      <c r="G248" t="s">
        <v>5200</v>
      </c>
      <c r="I248" t="str">
        <f t="shared" si="3"/>
        <v xml:space="preserve">  Stephanie</v>
      </c>
    </row>
    <row r="249" spans="1:9" ht="15.6" x14ac:dyDescent="0.3">
      <c r="A249" s="4" t="s">
        <v>612</v>
      </c>
      <c r="E249" s="4" t="s">
        <v>5201</v>
      </c>
      <c r="F249" t="s">
        <v>4732</v>
      </c>
      <c r="G249" t="s">
        <v>5202</v>
      </c>
      <c r="I249" t="str">
        <f t="shared" si="3"/>
        <v xml:space="preserve">  Melissa Y</v>
      </c>
    </row>
    <row r="250" spans="1:9" ht="15.6" x14ac:dyDescent="0.3">
      <c r="A250" s="4" t="s">
        <v>614</v>
      </c>
      <c r="E250" s="4" t="s">
        <v>5203</v>
      </c>
      <c r="F250" t="s">
        <v>4732</v>
      </c>
      <c r="G250" t="s">
        <v>5204</v>
      </c>
      <c r="I250" t="str">
        <f t="shared" si="3"/>
        <v xml:space="preserve">  Ashley</v>
      </c>
    </row>
    <row r="251" spans="1:9" ht="15.6" x14ac:dyDescent="0.3">
      <c r="A251" s="4" t="s">
        <v>617</v>
      </c>
      <c r="E251" s="4" t="s">
        <v>5205</v>
      </c>
      <c r="F251" t="s">
        <v>4732</v>
      </c>
      <c r="G251" t="s">
        <v>5206</v>
      </c>
      <c r="I251" t="str">
        <f t="shared" si="3"/>
        <v xml:space="preserve">  Stephanie M</v>
      </c>
    </row>
    <row r="252" spans="1:9" ht="15.6" x14ac:dyDescent="0.3">
      <c r="A252" s="4" t="s">
        <v>619</v>
      </c>
      <c r="E252" s="4" t="s">
        <v>5207</v>
      </c>
      <c r="F252" t="s">
        <v>4732</v>
      </c>
      <c r="G252" t="s">
        <v>5208</v>
      </c>
      <c r="I252" t="str">
        <f t="shared" si="3"/>
        <v xml:space="preserve">  Kylie</v>
      </c>
    </row>
    <row r="253" spans="1:9" ht="15.6" x14ac:dyDescent="0.3">
      <c r="A253" s="4" t="s">
        <v>621</v>
      </c>
      <c r="E253" s="4" t="s">
        <v>5209</v>
      </c>
      <c r="F253" t="s">
        <v>4732</v>
      </c>
      <c r="G253" t="s">
        <v>4733</v>
      </c>
      <c r="I253" t="str">
        <f t="shared" si="3"/>
        <v xml:space="preserve">  Kelly</v>
      </c>
    </row>
    <row r="254" spans="1:9" ht="15.6" x14ac:dyDescent="0.3">
      <c r="A254" s="4" t="s">
        <v>624</v>
      </c>
      <c r="E254" s="4" t="s">
        <v>5210</v>
      </c>
      <c r="F254" t="s">
        <v>4732</v>
      </c>
      <c r="G254" t="s">
        <v>5211</v>
      </c>
      <c r="I254" t="str">
        <f t="shared" si="3"/>
        <v xml:space="preserve">  Carrie</v>
      </c>
    </row>
    <row r="255" spans="1:9" ht="15.6" x14ac:dyDescent="0.3">
      <c r="A255" s="4" t="s">
        <v>627</v>
      </c>
      <c r="E255" s="4" t="s">
        <v>5212</v>
      </c>
      <c r="F255" t="s">
        <v>4735</v>
      </c>
      <c r="G255" t="s">
        <v>4833</v>
      </c>
      <c r="I255" t="str">
        <f t="shared" si="3"/>
        <v xml:space="preserve">  Alex</v>
      </c>
    </row>
    <row r="256" spans="1:9" ht="15.6" x14ac:dyDescent="0.3">
      <c r="A256" s="4" t="s">
        <v>629</v>
      </c>
      <c r="E256" s="4" t="s">
        <v>5213</v>
      </c>
      <c r="F256" t="s">
        <v>4735</v>
      </c>
      <c r="G256" t="s">
        <v>5214</v>
      </c>
      <c r="I256" t="str">
        <f t="shared" si="3"/>
        <v xml:space="preserve">  Zach S</v>
      </c>
    </row>
    <row r="257" spans="1:9" ht="15.6" x14ac:dyDescent="0.3">
      <c r="A257" s="4" t="s">
        <v>631</v>
      </c>
      <c r="E257" s="4" t="s">
        <v>5215</v>
      </c>
      <c r="F257" t="s">
        <v>4735</v>
      </c>
      <c r="G257" t="s">
        <v>5216</v>
      </c>
      <c r="I257" t="str">
        <f t="shared" si="3"/>
        <v xml:space="preserve">  Alan</v>
      </c>
    </row>
    <row r="258" spans="1:9" ht="15.6" x14ac:dyDescent="0.3">
      <c r="A258" s="4" t="s">
        <v>634</v>
      </c>
      <c r="E258" s="4" t="s">
        <v>5217</v>
      </c>
      <c r="F258" t="s">
        <v>4735</v>
      </c>
      <c r="G258" t="s">
        <v>5218</v>
      </c>
      <c r="I258" t="str">
        <f t="shared" si="3"/>
        <v xml:space="preserve">  Nate</v>
      </c>
    </row>
    <row r="259" spans="1:9" ht="15.6" x14ac:dyDescent="0.3">
      <c r="A259" s="4" t="s">
        <v>636</v>
      </c>
      <c r="E259" s="4" t="s">
        <v>5219</v>
      </c>
      <c r="F259" t="s">
        <v>4735</v>
      </c>
      <c r="G259" t="s">
        <v>5220</v>
      </c>
      <c r="I259" t="str">
        <f t="shared" ref="I259:I322" si="4">_xlfn.TEXTJOIN("",TRUE,G259)</f>
        <v xml:space="preserve">  Jesse G</v>
      </c>
    </row>
    <row r="260" spans="1:9" ht="15.6" x14ac:dyDescent="0.3">
      <c r="A260" s="4" t="s">
        <v>639</v>
      </c>
      <c r="E260" s="4" t="s">
        <v>5221</v>
      </c>
      <c r="F260" t="s">
        <v>4735</v>
      </c>
      <c r="G260" t="s">
        <v>5222</v>
      </c>
      <c r="I260" t="str">
        <f t="shared" si="4"/>
        <v xml:space="preserve">  Jason</v>
      </c>
    </row>
    <row r="261" spans="1:9" ht="15.6" x14ac:dyDescent="0.3">
      <c r="A261" s="4" t="s">
        <v>641</v>
      </c>
      <c r="E261" s="4" t="s">
        <v>5223</v>
      </c>
      <c r="F261" t="s">
        <v>4732</v>
      </c>
      <c r="G261" t="s">
        <v>5224</v>
      </c>
      <c r="I261" t="str">
        <f t="shared" si="4"/>
        <v xml:space="preserve">  Megan A</v>
      </c>
    </row>
    <row r="262" spans="1:9" ht="15.6" x14ac:dyDescent="0.3">
      <c r="A262" s="4" t="s">
        <v>643</v>
      </c>
      <c r="E262" s="4" t="s">
        <v>5225</v>
      </c>
      <c r="F262" t="s">
        <v>4735</v>
      </c>
      <c r="G262" t="s">
        <v>5226</v>
      </c>
      <c r="I262" t="str">
        <f t="shared" si="4"/>
        <v xml:space="preserve">  Luke M</v>
      </c>
    </row>
    <row r="263" spans="1:9" ht="15.6" x14ac:dyDescent="0.3">
      <c r="A263" s="4" t="s">
        <v>646</v>
      </c>
      <c r="E263" s="4" t="s">
        <v>5227</v>
      </c>
      <c r="F263" t="s">
        <v>4732</v>
      </c>
      <c r="G263" t="s">
        <v>5228</v>
      </c>
      <c r="I263" t="str">
        <f t="shared" si="4"/>
        <v xml:space="preserve">  Jacy D</v>
      </c>
    </row>
    <row r="264" spans="1:9" ht="15.6" x14ac:dyDescent="0.3">
      <c r="A264" s="4" t="s">
        <v>648</v>
      </c>
      <c r="E264" s="4" t="s">
        <v>5229</v>
      </c>
      <c r="F264" t="s">
        <v>4735</v>
      </c>
      <c r="G264" t="s">
        <v>5230</v>
      </c>
      <c r="I264" t="str">
        <f t="shared" si="4"/>
        <v xml:space="preserve">  Simon G</v>
      </c>
    </row>
    <row r="265" spans="1:9" ht="15.6" x14ac:dyDescent="0.3">
      <c r="A265" s="4" t="s">
        <v>651</v>
      </c>
      <c r="E265" s="4" t="s">
        <v>5231</v>
      </c>
      <c r="F265" t="s">
        <v>4732</v>
      </c>
      <c r="G265" t="s">
        <v>5232</v>
      </c>
      <c r="I265" t="str">
        <f t="shared" si="4"/>
        <v xml:space="preserve">  Ainsley E</v>
      </c>
    </row>
    <row r="266" spans="1:9" ht="15.6" x14ac:dyDescent="0.3">
      <c r="A266" s="4" t="s">
        <v>653</v>
      </c>
      <c r="E266" s="4" t="s">
        <v>5233</v>
      </c>
      <c r="F266" t="s">
        <v>4732</v>
      </c>
      <c r="G266" t="s">
        <v>5234</v>
      </c>
      <c r="I266" t="str">
        <f t="shared" si="4"/>
        <v xml:space="preserve">  Erica A</v>
      </c>
    </row>
    <row r="267" spans="1:9" ht="15.6" x14ac:dyDescent="0.3">
      <c r="A267" s="4" t="s">
        <v>655</v>
      </c>
      <c r="E267" s="4" t="s">
        <v>5235</v>
      </c>
      <c r="F267" t="s">
        <v>4735</v>
      </c>
      <c r="G267" t="s">
        <v>5156</v>
      </c>
      <c r="I267" t="str">
        <f t="shared" si="4"/>
        <v xml:space="preserve">  Erik</v>
      </c>
    </row>
    <row r="268" spans="1:9" ht="15.6" x14ac:dyDescent="0.3">
      <c r="A268" s="4" t="s">
        <v>658</v>
      </c>
      <c r="E268" s="4" t="s">
        <v>5236</v>
      </c>
      <c r="F268" t="s">
        <v>4732</v>
      </c>
      <c r="G268" t="s">
        <v>5237</v>
      </c>
      <c r="I268" t="str">
        <f t="shared" si="4"/>
        <v xml:space="preserve">  Erin C</v>
      </c>
    </row>
    <row r="269" spans="1:9" ht="15.6" x14ac:dyDescent="0.3">
      <c r="A269" s="4" t="s">
        <v>660</v>
      </c>
      <c r="E269" s="4" t="s">
        <v>5097</v>
      </c>
      <c r="F269" t="s">
        <v>4732</v>
      </c>
      <c r="G269" t="s">
        <v>5238</v>
      </c>
      <c r="I269" t="str">
        <f t="shared" si="4"/>
        <v xml:space="preserve">  Adrienne</v>
      </c>
    </row>
    <row r="270" spans="1:9" ht="15.6" x14ac:dyDescent="0.3">
      <c r="A270" s="4" t="s">
        <v>663</v>
      </c>
      <c r="E270" s="4" t="s">
        <v>5239</v>
      </c>
      <c r="F270" t="s">
        <v>4735</v>
      </c>
      <c r="G270" t="s">
        <v>4784</v>
      </c>
      <c r="I270" t="str">
        <f t="shared" si="4"/>
        <v xml:space="preserve">  Adam</v>
      </c>
    </row>
    <row r="271" spans="1:9" ht="15.6" x14ac:dyDescent="0.3">
      <c r="A271" s="4" t="s">
        <v>665</v>
      </c>
      <c r="E271" s="4" t="s">
        <v>5240</v>
      </c>
      <c r="F271" t="s">
        <v>4735</v>
      </c>
      <c r="G271" t="s">
        <v>5241</v>
      </c>
      <c r="I271" t="str">
        <f t="shared" si="4"/>
        <v xml:space="preserve">  Yutaka</v>
      </c>
    </row>
    <row r="272" spans="1:9" ht="15.6" x14ac:dyDescent="0.3">
      <c r="A272" s="4" t="s">
        <v>667</v>
      </c>
      <c r="E272" s="4" t="s">
        <v>5242</v>
      </c>
      <c r="F272" t="s">
        <v>4735</v>
      </c>
      <c r="G272" t="s">
        <v>5243</v>
      </c>
      <c r="I272" t="str">
        <f t="shared" si="4"/>
        <v xml:space="preserve">  Tyler M</v>
      </c>
    </row>
    <row r="273" spans="1:9" ht="15.6" x14ac:dyDescent="0.3">
      <c r="A273" s="4" t="s">
        <v>670</v>
      </c>
      <c r="E273" s="4" t="s">
        <v>5244</v>
      </c>
      <c r="F273" t="s">
        <v>4735</v>
      </c>
      <c r="G273" t="s">
        <v>4748</v>
      </c>
      <c r="I273" t="str">
        <f t="shared" si="4"/>
        <v xml:space="preserve">  Stephen</v>
      </c>
    </row>
    <row r="274" spans="1:9" ht="15.6" x14ac:dyDescent="0.3">
      <c r="A274" s="4" t="s">
        <v>672</v>
      </c>
      <c r="E274" s="4" t="s">
        <v>5245</v>
      </c>
      <c r="F274" t="s">
        <v>4735</v>
      </c>
      <c r="G274" t="s">
        <v>4836</v>
      </c>
      <c r="I274" t="str">
        <f t="shared" si="4"/>
        <v xml:space="preserve">  Andrew B</v>
      </c>
    </row>
    <row r="275" spans="1:9" ht="15.6" x14ac:dyDescent="0.3">
      <c r="A275" s="4" t="s">
        <v>674</v>
      </c>
      <c r="E275" s="4" t="s">
        <v>5246</v>
      </c>
      <c r="F275" t="s">
        <v>4735</v>
      </c>
      <c r="G275" t="s">
        <v>5247</v>
      </c>
      <c r="I275" t="str">
        <f t="shared" si="4"/>
        <v xml:space="preserve">  James</v>
      </c>
    </row>
    <row r="276" spans="1:9" ht="15.6" x14ac:dyDescent="0.3">
      <c r="A276" s="4" t="s">
        <v>677</v>
      </c>
      <c r="E276" s="4" t="s">
        <v>5248</v>
      </c>
      <c r="F276" t="s">
        <v>4735</v>
      </c>
      <c r="G276" t="s">
        <v>5249</v>
      </c>
      <c r="I276" t="str">
        <f t="shared" si="4"/>
        <v xml:space="preserve">  Shawn P</v>
      </c>
    </row>
    <row r="277" spans="1:9" ht="15.6" x14ac:dyDescent="0.3">
      <c r="A277" s="4" t="s">
        <v>679</v>
      </c>
      <c r="E277" s="4" t="s">
        <v>5250</v>
      </c>
      <c r="F277" t="s">
        <v>4735</v>
      </c>
      <c r="G277" t="s">
        <v>5125</v>
      </c>
      <c r="I277" t="str">
        <f t="shared" si="4"/>
        <v xml:space="preserve">  Matt</v>
      </c>
    </row>
    <row r="278" spans="1:9" ht="15.6" x14ac:dyDescent="0.3">
      <c r="A278" s="4" t="s">
        <v>682</v>
      </c>
      <c r="E278" s="4" t="s">
        <v>5251</v>
      </c>
      <c r="F278" t="s">
        <v>4735</v>
      </c>
      <c r="G278" t="s">
        <v>5252</v>
      </c>
      <c r="I278" t="str">
        <f t="shared" si="4"/>
        <v xml:space="preserve">  Nathaniel</v>
      </c>
    </row>
    <row r="279" spans="1:9" ht="15.6" x14ac:dyDescent="0.3">
      <c r="A279" s="4" t="s">
        <v>684</v>
      </c>
      <c r="E279" s="4" t="s">
        <v>5253</v>
      </c>
      <c r="F279" t="s">
        <v>4735</v>
      </c>
      <c r="G279" t="s">
        <v>5254</v>
      </c>
      <c r="I279" t="str">
        <f t="shared" si="4"/>
        <v xml:space="preserve">  Kevin D</v>
      </c>
    </row>
    <row r="280" spans="1:9" ht="15.6" x14ac:dyDescent="0.3">
      <c r="A280" s="4" t="s">
        <v>686</v>
      </c>
      <c r="E280" s="4" t="s">
        <v>5078</v>
      </c>
      <c r="F280" t="s">
        <v>4732</v>
      </c>
      <c r="G280" t="s">
        <v>5255</v>
      </c>
      <c r="I280" t="str">
        <f t="shared" si="4"/>
        <v xml:space="preserve">  Joan</v>
      </c>
    </row>
    <row r="281" spans="1:9" ht="15.6" x14ac:dyDescent="0.3">
      <c r="A281" s="4" t="s">
        <v>689</v>
      </c>
      <c r="E281" s="4" t="s">
        <v>5256</v>
      </c>
      <c r="F281" t="s">
        <v>4735</v>
      </c>
      <c r="G281" t="s">
        <v>5257</v>
      </c>
      <c r="I281" t="str">
        <f t="shared" si="4"/>
        <v xml:space="preserve">  Christopher A</v>
      </c>
    </row>
    <row r="282" spans="1:9" ht="15.6" x14ac:dyDescent="0.3">
      <c r="A282" s="4" t="s">
        <v>691</v>
      </c>
      <c r="E282" s="4" t="s">
        <v>5258</v>
      </c>
      <c r="F282" t="s">
        <v>4732</v>
      </c>
      <c r="G282" t="s">
        <v>5259</v>
      </c>
      <c r="I282" t="str">
        <f t="shared" si="4"/>
        <v xml:space="preserve">  Kacy L</v>
      </c>
    </row>
    <row r="283" spans="1:9" ht="15.6" x14ac:dyDescent="0.3">
      <c r="A283" s="4" t="s">
        <v>693</v>
      </c>
      <c r="E283" s="4" t="s">
        <v>4915</v>
      </c>
      <c r="F283" t="s">
        <v>4735</v>
      </c>
      <c r="G283" t="s">
        <v>5260</v>
      </c>
      <c r="I283" t="str">
        <f t="shared" si="4"/>
        <v xml:space="preserve">  Benjamin H</v>
      </c>
    </row>
    <row r="284" spans="1:9" ht="15.6" x14ac:dyDescent="0.3">
      <c r="A284" s="4" t="s">
        <v>696</v>
      </c>
      <c r="E284" s="4" t="s">
        <v>5261</v>
      </c>
      <c r="F284" t="s">
        <v>4735</v>
      </c>
      <c r="G284" t="s">
        <v>5262</v>
      </c>
      <c r="I284" t="str">
        <f t="shared" si="4"/>
        <v xml:space="preserve">  Xaviour J</v>
      </c>
    </row>
    <row r="285" spans="1:9" ht="15.6" x14ac:dyDescent="0.3">
      <c r="A285" s="4" t="s">
        <v>698</v>
      </c>
      <c r="E285" s="4" t="s">
        <v>5263</v>
      </c>
      <c r="F285" t="s">
        <v>4735</v>
      </c>
      <c r="G285" t="s">
        <v>5264</v>
      </c>
      <c r="I285" t="str">
        <f t="shared" si="4"/>
        <v xml:space="preserve">  Michael T</v>
      </c>
    </row>
    <row r="286" spans="1:9" ht="15.6" x14ac:dyDescent="0.3">
      <c r="A286" s="4" t="s">
        <v>701</v>
      </c>
      <c r="E286" s="4" t="s">
        <v>5265</v>
      </c>
      <c r="F286" t="s">
        <v>4735</v>
      </c>
      <c r="G286" t="s">
        <v>5266</v>
      </c>
      <c r="I286" t="str">
        <f t="shared" si="4"/>
        <v xml:space="preserve">  Bradley</v>
      </c>
    </row>
    <row r="287" spans="1:9" ht="15.6" x14ac:dyDescent="0.3">
      <c r="A287" s="4" t="s">
        <v>703</v>
      </c>
      <c r="E287" s="4" t="s">
        <v>5267</v>
      </c>
      <c r="F287" t="s">
        <v>4732</v>
      </c>
      <c r="G287" t="s">
        <v>5268</v>
      </c>
      <c r="I287" t="str">
        <f t="shared" si="4"/>
        <v xml:space="preserve">  Andrea</v>
      </c>
    </row>
    <row r="288" spans="1:9" ht="15.6" x14ac:dyDescent="0.3">
      <c r="A288" s="4" t="s">
        <v>706</v>
      </c>
      <c r="E288" s="4" t="s">
        <v>5269</v>
      </c>
      <c r="F288" t="s">
        <v>4732</v>
      </c>
      <c r="G288" t="s">
        <v>5270</v>
      </c>
      <c r="I288" t="str">
        <f t="shared" si="4"/>
        <v xml:space="preserve">  Nancy M</v>
      </c>
    </row>
    <row r="289" spans="1:9" ht="15.6" x14ac:dyDescent="0.3">
      <c r="A289" s="4" t="s">
        <v>708</v>
      </c>
      <c r="E289" s="4" t="s">
        <v>5271</v>
      </c>
      <c r="F289" t="s">
        <v>4735</v>
      </c>
      <c r="G289" t="s">
        <v>5125</v>
      </c>
      <c r="I289" t="str">
        <f t="shared" si="4"/>
        <v xml:space="preserve">  Matt</v>
      </c>
    </row>
    <row r="290" spans="1:9" ht="15.6" x14ac:dyDescent="0.3">
      <c r="A290" s="4" t="s">
        <v>710</v>
      </c>
      <c r="E290" s="4" t="s">
        <v>5272</v>
      </c>
      <c r="F290" t="s">
        <v>4735</v>
      </c>
      <c r="G290" t="s">
        <v>5273</v>
      </c>
      <c r="I290" t="str">
        <f t="shared" si="4"/>
        <v xml:space="preserve">  Lee</v>
      </c>
    </row>
    <row r="291" spans="1:9" ht="15.6" x14ac:dyDescent="0.3">
      <c r="A291" s="4" t="s">
        <v>713</v>
      </c>
      <c r="E291" s="4" t="s">
        <v>5274</v>
      </c>
      <c r="F291" t="s">
        <v>4735</v>
      </c>
      <c r="G291" t="s">
        <v>5160</v>
      </c>
      <c r="I291" t="str">
        <f t="shared" si="4"/>
        <v xml:space="preserve">  Chris</v>
      </c>
    </row>
    <row r="292" spans="1:9" ht="15.6" x14ac:dyDescent="0.3">
      <c r="A292" s="4" t="s">
        <v>715</v>
      </c>
      <c r="E292" s="4" t="s">
        <v>5275</v>
      </c>
      <c r="F292" t="s">
        <v>4735</v>
      </c>
      <c r="G292" t="s">
        <v>5276</v>
      </c>
      <c r="I292" t="str">
        <f t="shared" si="4"/>
        <v xml:space="preserve">  Erik T</v>
      </c>
    </row>
    <row r="293" spans="1:9" ht="15.6" x14ac:dyDescent="0.3">
      <c r="A293" s="4" t="s">
        <v>717</v>
      </c>
      <c r="E293" s="4" t="s">
        <v>5277</v>
      </c>
      <c r="F293" t="s">
        <v>4735</v>
      </c>
      <c r="G293" t="s">
        <v>5278</v>
      </c>
      <c r="I293" t="str">
        <f t="shared" si="4"/>
        <v xml:space="preserve">  Rod W</v>
      </c>
    </row>
    <row r="294" spans="1:9" ht="15.6" x14ac:dyDescent="0.3">
      <c r="A294" s="4" t="s">
        <v>720</v>
      </c>
      <c r="E294" s="4" t="s">
        <v>5279</v>
      </c>
      <c r="F294" t="s">
        <v>4735</v>
      </c>
      <c r="G294" t="s">
        <v>5280</v>
      </c>
      <c r="I294" t="str">
        <f t="shared" si="4"/>
        <v xml:space="preserve">  Joey</v>
      </c>
    </row>
    <row r="295" spans="1:9" ht="15.6" x14ac:dyDescent="0.3">
      <c r="A295" s="4" t="s">
        <v>722</v>
      </c>
      <c r="E295" s="4" t="s">
        <v>5281</v>
      </c>
      <c r="F295" t="s">
        <v>4732</v>
      </c>
      <c r="G295" t="s">
        <v>5282</v>
      </c>
      <c r="I295" t="str">
        <f t="shared" si="4"/>
        <v xml:space="preserve">  Hillary L</v>
      </c>
    </row>
    <row r="296" spans="1:9" ht="15.6" x14ac:dyDescent="0.3">
      <c r="A296" s="4" t="s">
        <v>724</v>
      </c>
      <c r="E296" s="4" t="s">
        <v>5283</v>
      </c>
      <c r="F296" t="s">
        <v>4735</v>
      </c>
      <c r="G296" t="s">
        <v>5284</v>
      </c>
      <c r="I296" t="str">
        <f t="shared" si="4"/>
        <v xml:space="preserve">  Eric J</v>
      </c>
    </row>
    <row r="297" spans="1:9" ht="15.6" x14ac:dyDescent="0.3">
      <c r="A297" s="4" t="s">
        <v>726</v>
      </c>
      <c r="E297" s="4" t="s">
        <v>5285</v>
      </c>
      <c r="F297" t="s">
        <v>4735</v>
      </c>
      <c r="G297" t="s">
        <v>5286</v>
      </c>
      <c r="I297" t="str">
        <f t="shared" si="4"/>
        <v xml:space="preserve">  Nicolas</v>
      </c>
    </row>
    <row r="298" spans="1:9" ht="15.6" x14ac:dyDescent="0.3">
      <c r="A298" s="4" t="s">
        <v>728</v>
      </c>
      <c r="E298" s="4" t="s">
        <v>5287</v>
      </c>
      <c r="F298" t="s">
        <v>4735</v>
      </c>
      <c r="G298" t="s">
        <v>5288</v>
      </c>
      <c r="I298" t="str">
        <f t="shared" si="4"/>
        <v xml:space="preserve">  Marcel</v>
      </c>
    </row>
    <row r="299" spans="1:9" ht="15.6" x14ac:dyDescent="0.3">
      <c r="A299" s="4" t="s">
        <v>730</v>
      </c>
      <c r="E299" s="4" t="s">
        <v>5289</v>
      </c>
      <c r="F299" t="s">
        <v>4732</v>
      </c>
      <c r="G299" t="s">
        <v>5290</v>
      </c>
      <c r="I299" t="str">
        <f t="shared" si="4"/>
        <v xml:space="preserve">  Ashley N</v>
      </c>
    </row>
    <row r="300" spans="1:9" ht="15.6" x14ac:dyDescent="0.3">
      <c r="A300" s="4" t="s">
        <v>732</v>
      </c>
      <c r="E300" s="4" t="s">
        <v>5291</v>
      </c>
      <c r="F300" t="s">
        <v>4735</v>
      </c>
      <c r="G300" t="s">
        <v>5292</v>
      </c>
      <c r="I300" t="str">
        <f t="shared" si="4"/>
        <v xml:space="preserve">  Evan D</v>
      </c>
    </row>
    <row r="301" spans="1:9" ht="15.6" x14ac:dyDescent="0.3">
      <c r="A301" s="4" t="s">
        <v>735</v>
      </c>
      <c r="E301" s="4" t="s">
        <v>5293</v>
      </c>
      <c r="F301" t="s">
        <v>4732</v>
      </c>
      <c r="G301" t="s">
        <v>5294</v>
      </c>
      <c r="I301" t="str">
        <f t="shared" si="4"/>
        <v xml:space="preserve">  Krisana</v>
      </c>
    </row>
    <row r="302" spans="1:9" ht="15.6" x14ac:dyDescent="0.3">
      <c r="A302" s="4" t="s">
        <v>737</v>
      </c>
      <c r="E302" s="4" t="s">
        <v>5191</v>
      </c>
      <c r="F302" t="s">
        <v>4735</v>
      </c>
      <c r="G302" t="s">
        <v>5295</v>
      </c>
      <c r="I302" t="str">
        <f t="shared" si="4"/>
        <v xml:space="preserve">  Kyle</v>
      </c>
    </row>
    <row r="303" spans="1:9" ht="15.6" x14ac:dyDescent="0.3">
      <c r="A303" s="4" t="s">
        <v>740</v>
      </c>
      <c r="E303" s="4" t="s">
        <v>5296</v>
      </c>
      <c r="F303" t="s">
        <v>4732</v>
      </c>
      <c r="G303" t="s">
        <v>4894</v>
      </c>
      <c r="I303" t="str">
        <f t="shared" si="4"/>
        <v xml:space="preserve">  Kate</v>
      </c>
    </row>
    <row r="304" spans="1:9" ht="15.6" x14ac:dyDescent="0.3">
      <c r="A304" s="4" t="s">
        <v>742</v>
      </c>
      <c r="E304" s="4" t="s">
        <v>5297</v>
      </c>
      <c r="F304" t="s">
        <v>4735</v>
      </c>
      <c r="G304" t="s">
        <v>5298</v>
      </c>
      <c r="I304" t="str">
        <f t="shared" si="4"/>
        <v xml:space="preserve">  Martin A</v>
      </c>
    </row>
    <row r="305" spans="1:9" ht="15.6" x14ac:dyDescent="0.3">
      <c r="A305" s="4" t="s">
        <v>744</v>
      </c>
      <c r="E305" s="4" t="s">
        <v>5299</v>
      </c>
      <c r="F305" t="s">
        <v>4732</v>
      </c>
      <c r="G305" t="s">
        <v>5300</v>
      </c>
      <c r="I305" t="str">
        <f t="shared" si="4"/>
        <v xml:space="preserve">  Stacey</v>
      </c>
    </row>
    <row r="306" spans="1:9" ht="15.6" x14ac:dyDescent="0.3">
      <c r="A306" s="4" t="s">
        <v>747</v>
      </c>
      <c r="E306" s="4" t="s">
        <v>5301</v>
      </c>
      <c r="F306" t="s">
        <v>4732</v>
      </c>
      <c r="G306" t="s">
        <v>5302</v>
      </c>
      <c r="I306" t="str">
        <f t="shared" si="4"/>
        <v xml:space="preserve">  Christine</v>
      </c>
    </row>
    <row r="307" spans="1:9" ht="15.6" x14ac:dyDescent="0.3">
      <c r="A307" s="4" t="s">
        <v>749</v>
      </c>
      <c r="E307" s="4" t="s">
        <v>5185</v>
      </c>
      <c r="F307" t="s">
        <v>4732</v>
      </c>
      <c r="G307" t="s">
        <v>5303</v>
      </c>
      <c r="I307" t="str">
        <f t="shared" si="4"/>
        <v xml:space="preserve">  Sarah C</v>
      </c>
    </row>
    <row r="308" spans="1:9" ht="15.6" x14ac:dyDescent="0.3">
      <c r="A308" s="4" t="s">
        <v>751</v>
      </c>
      <c r="E308" s="4" t="s">
        <v>5304</v>
      </c>
      <c r="F308" t="s">
        <v>4732</v>
      </c>
      <c r="G308" t="s">
        <v>4859</v>
      </c>
      <c r="I308" t="str">
        <f t="shared" si="4"/>
        <v xml:space="preserve">  Megan</v>
      </c>
    </row>
    <row r="309" spans="1:9" ht="15.6" x14ac:dyDescent="0.3">
      <c r="A309" s="4" t="s">
        <v>754</v>
      </c>
      <c r="E309" s="4" t="s">
        <v>5305</v>
      </c>
      <c r="F309" t="s">
        <v>4735</v>
      </c>
      <c r="G309" t="s">
        <v>5306</v>
      </c>
      <c r="I309" t="str">
        <f t="shared" si="4"/>
        <v xml:space="preserve">  Jason W</v>
      </c>
    </row>
    <row r="310" spans="1:9" ht="15.6" x14ac:dyDescent="0.3">
      <c r="A310" s="4" t="s">
        <v>756</v>
      </c>
      <c r="E310" s="4" t="s">
        <v>5307</v>
      </c>
      <c r="F310" t="s">
        <v>4732</v>
      </c>
      <c r="G310" t="s">
        <v>5308</v>
      </c>
      <c r="I310" t="str">
        <f t="shared" si="4"/>
        <v xml:space="preserve">  Michele</v>
      </c>
    </row>
    <row r="311" spans="1:9" ht="15.6" x14ac:dyDescent="0.3">
      <c r="A311" s="4" t="s">
        <v>759</v>
      </c>
      <c r="E311" s="4" t="s">
        <v>5309</v>
      </c>
      <c r="F311" t="s">
        <v>4732</v>
      </c>
      <c r="G311" t="s">
        <v>5310</v>
      </c>
      <c r="I311" t="str">
        <f t="shared" si="4"/>
        <v xml:space="preserve">  Nikki</v>
      </c>
    </row>
    <row r="312" spans="1:9" ht="15.6" x14ac:dyDescent="0.3">
      <c r="A312" s="4" t="s">
        <v>761</v>
      </c>
      <c r="E312" s="4" t="s">
        <v>4868</v>
      </c>
      <c r="F312" t="s">
        <v>4735</v>
      </c>
      <c r="G312" t="s">
        <v>5311</v>
      </c>
      <c r="I312" t="str">
        <f t="shared" si="4"/>
        <v xml:space="preserve">  Philip J</v>
      </c>
    </row>
    <row r="313" spans="1:9" ht="15.6" x14ac:dyDescent="0.3">
      <c r="A313" s="4" t="s">
        <v>763</v>
      </c>
      <c r="E313" s="4" t="s">
        <v>5312</v>
      </c>
      <c r="F313" t="s">
        <v>4735</v>
      </c>
      <c r="G313" t="s">
        <v>5313</v>
      </c>
      <c r="I313" t="str">
        <f t="shared" si="4"/>
        <v xml:space="preserve">  Bryan L</v>
      </c>
    </row>
    <row r="314" spans="1:9" ht="15.6" x14ac:dyDescent="0.3">
      <c r="A314" s="4" t="s">
        <v>766</v>
      </c>
      <c r="E314" s="4" t="s">
        <v>5314</v>
      </c>
      <c r="F314" t="s">
        <v>4735</v>
      </c>
      <c r="G314" t="s">
        <v>5315</v>
      </c>
      <c r="I314" t="str">
        <f t="shared" si="4"/>
        <v xml:space="preserve">  Timothy F</v>
      </c>
    </row>
    <row r="315" spans="1:9" ht="15.6" x14ac:dyDescent="0.3">
      <c r="A315" s="4" t="s">
        <v>768</v>
      </c>
      <c r="E315" s="4" t="s">
        <v>5316</v>
      </c>
      <c r="F315" t="s">
        <v>4732</v>
      </c>
      <c r="G315" t="s">
        <v>5317</v>
      </c>
      <c r="I315" t="str">
        <f t="shared" si="4"/>
        <v xml:space="preserve">  Angielyn M</v>
      </c>
    </row>
    <row r="316" spans="1:9" ht="15.6" x14ac:dyDescent="0.3">
      <c r="A316" s="4" t="s">
        <v>770</v>
      </c>
      <c r="E316" s="4" t="s">
        <v>5318</v>
      </c>
      <c r="F316" t="s">
        <v>4732</v>
      </c>
      <c r="G316" t="s">
        <v>5319</v>
      </c>
      <c r="I316" t="str">
        <f t="shared" si="4"/>
        <v xml:space="preserve">  Jeanie M</v>
      </c>
    </row>
    <row r="317" spans="1:9" ht="15.6" x14ac:dyDescent="0.3">
      <c r="A317" s="4" t="s">
        <v>773</v>
      </c>
      <c r="E317" s="4" t="s">
        <v>5320</v>
      </c>
      <c r="F317" t="s">
        <v>4735</v>
      </c>
      <c r="G317" t="s">
        <v>5068</v>
      </c>
      <c r="I317" t="str">
        <f t="shared" si="4"/>
        <v xml:space="preserve">  Greg</v>
      </c>
    </row>
    <row r="318" spans="1:9" ht="15.6" x14ac:dyDescent="0.3">
      <c r="A318" s="4" t="s">
        <v>775</v>
      </c>
      <c r="E318" s="4" t="s">
        <v>5321</v>
      </c>
      <c r="F318" t="s">
        <v>4735</v>
      </c>
      <c r="G318" t="s">
        <v>4772</v>
      </c>
      <c r="I318" t="str">
        <f t="shared" si="4"/>
        <v xml:space="preserve">  John</v>
      </c>
    </row>
    <row r="319" spans="1:9" ht="15.6" x14ac:dyDescent="0.3">
      <c r="A319" s="4" t="s">
        <v>777</v>
      </c>
      <c r="E319" s="4" t="s">
        <v>5322</v>
      </c>
      <c r="F319" t="s">
        <v>4735</v>
      </c>
      <c r="G319" t="s">
        <v>5323</v>
      </c>
      <c r="I319" t="str">
        <f t="shared" si="4"/>
        <v xml:space="preserve">  Aliaksandr</v>
      </c>
    </row>
    <row r="320" spans="1:9" ht="15.6" x14ac:dyDescent="0.3">
      <c r="A320" s="4" t="s">
        <v>779</v>
      </c>
      <c r="E320" s="4" t="s">
        <v>5324</v>
      </c>
      <c r="F320" t="s">
        <v>4735</v>
      </c>
      <c r="G320" t="s">
        <v>5325</v>
      </c>
      <c r="I320" t="str">
        <f t="shared" si="4"/>
        <v xml:space="preserve">  Jason M</v>
      </c>
    </row>
    <row r="321" spans="1:9" ht="15.6" x14ac:dyDescent="0.3">
      <c r="A321" s="4" t="s">
        <v>782</v>
      </c>
      <c r="E321" s="4" t="s">
        <v>5326</v>
      </c>
      <c r="F321" t="s">
        <v>4732</v>
      </c>
      <c r="G321" t="s">
        <v>5327</v>
      </c>
      <c r="I321" t="str">
        <f t="shared" si="4"/>
        <v xml:space="preserve">  Sheera K</v>
      </c>
    </row>
    <row r="322" spans="1:9" ht="15.6" x14ac:dyDescent="0.3">
      <c r="A322" s="4" t="s">
        <v>785</v>
      </c>
      <c r="E322" s="4" t="s">
        <v>5328</v>
      </c>
      <c r="F322" t="s">
        <v>4732</v>
      </c>
      <c r="G322" t="s">
        <v>5329</v>
      </c>
      <c r="I322" t="str">
        <f t="shared" si="4"/>
        <v xml:space="preserve">  Janice</v>
      </c>
    </row>
    <row r="323" spans="1:9" ht="15.6" x14ac:dyDescent="0.3">
      <c r="A323" s="4" t="s">
        <v>787</v>
      </c>
      <c r="E323" s="4" t="s">
        <v>5330</v>
      </c>
      <c r="F323" t="s">
        <v>4735</v>
      </c>
      <c r="G323" t="s">
        <v>5331</v>
      </c>
      <c r="I323" t="str">
        <f t="shared" ref="I323:I386" si="5">_xlfn.TEXTJOIN("",TRUE,G323)</f>
        <v xml:space="preserve">  Timothy G</v>
      </c>
    </row>
    <row r="324" spans="1:9" ht="15.6" x14ac:dyDescent="0.3">
      <c r="A324" s="4" t="s">
        <v>789</v>
      </c>
      <c r="E324" s="4" t="s">
        <v>5261</v>
      </c>
      <c r="F324" t="s">
        <v>4735</v>
      </c>
      <c r="G324" t="s">
        <v>5332</v>
      </c>
      <c r="I324" t="str">
        <f t="shared" si="5"/>
        <v xml:space="preserve">  Alan R</v>
      </c>
    </row>
    <row r="325" spans="1:9" ht="15.6" x14ac:dyDescent="0.3">
      <c r="A325" s="4" t="s">
        <v>792</v>
      </c>
      <c r="E325" s="4" t="s">
        <v>5333</v>
      </c>
      <c r="F325" t="s">
        <v>4735</v>
      </c>
      <c r="G325" t="s">
        <v>5029</v>
      </c>
      <c r="I325" t="str">
        <f t="shared" si="5"/>
        <v xml:space="preserve">  Michael</v>
      </c>
    </row>
    <row r="326" spans="1:9" ht="15.6" x14ac:dyDescent="0.3">
      <c r="A326" s="4" t="s">
        <v>794</v>
      </c>
      <c r="E326" s="4" t="s">
        <v>5334</v>
      </c>
      <c r="F326" t="s">
        <v>4732</v>
      </c>
      <c r="G326" t="s">
        <v>5335</v>
      </c>
      <c r="I326" t="str">
        <f t="shared" si="5"/>
        <v xml:space="preserve">  Marie-France</v>
      </c>
    </row>
    <row r="327" spans="1:9" ht="15.6" x14ac:dyDescent="0.3">
      <c r="A327" s="4" t="s">
        <v>797</v>
      </c>
      <c r="E327" s="4" t="s">
        <v>5336</v>
      </c>
      <c r="F327" t="s">
        <v>4735</v>
      </c>
      <c r="G327" t="s">
        <v>5337</v>
      </c>
      <c r="I327" t="str">
        <f t="shared" si="5"/>
        <v xml:space="preserve">  Erik F</v>
      </c>
    </row>
    <row r="328" spans="1:9" ht="15.6" x14ac:dyDescent="0.3">
      <c r="A328" s="4" t="s">
        <v>799</v>
      </c>
      <c r="E328" s="4" t="s">
        <v>5338</v>
      </c>
      <c r="F328" t="s">
        <v>4735</v>
      </c>
      <c r="G328" t="s">
        <v>5170</v>
      </c>
      <c r="I328" t="str">
        <f t="shared" si="5"/>
        <v xml:space="preserve">  Andrew</v>
      </c>
    </row>
    <row r="329" spans="1:9" ht="15.6" x14ac:dyDescent="0.3">
      <c r="A329" s="4" t="s">
        <v>802</v>
      </c>
      <c r="E329" s="4" t="s">
        <v>5339</v>
      </c>
      <c r="F329" t="s">
        <v>4735</v>
      </c>
      <c r="G329" t="s">
        <v>5340</v>
      </c>
      <c r="I329" t="str">
        <f t="shared" si="5"/>
        <v xml:space="preserve">  Anthony</v>
      </c>
    </row>
    <row r="330" spans="1:9" ht="15.6" x14ac:dyDescent="0.3">
      <c r="A330" s="4" t="s">
        <v>804</v>
      </c>
      <c r="E330" s="4" t="s">
        <v>5341</v>
      </c>
      <c r="F330" t="s">
        <v>4735</v>
      </c>
      <c r="G330" t="s">
        <v>5160</v>
      </c>
      <c r="I330" t="str">
        <f t="shared" si="5"/>
        <v xml:space="preserve">  Chris</v>
      </c>
    </row>
    <row r="331" spans="1:9" ht="15.6" x14ac:dyDescent="0.3">
      <c r="A331" s="4" t="s">
        <v>807</v>
      </c>
      <c r="E331" s="4" t="s">
        <v>5342</v>
      </c>
      <c r="F331" t="s">
        <v>4735</v>
      </c>
      <c r="G331" t="s">
        <v>5343</v>
      </c>
      <c r="I331" t="str">
        <f t="shared" si="5"/>
        <v xml:space="preserve">  Yu</v>
      </c>
    </row>
    <row r="332" spans="1:9" ht="15.6" x14ac:dyDescent="0.3">
      <c r="A332" s="4" t="s">
        <v>809</v>
      </c>
      <c r="E332" s="4" t="s">
        <v>5344</v>
      </c>
      <c r="F332" t="s">
        <v>4735</v>
      </c>
      <c r="G332" t="s">
        <v>5345</v>
      </c>
      <c r="I332" t="str">
        <f t="shared" si="5"/>
        <v xml:space="preserve">  Caleb N</v>
      </c>
    </row>
    <row r="333" spans="1:9" ht="15.6" x14ac:dyDescent="0.3">
      <c r="A333" s="4" t="s">
        <v>812</v>
      </c>
      <c r="E333" s="4" t="s">
        <v>5346</v>
      </c>
      <c r="F333" t="s">
        <v>4735</v>
      </c>
      <c r="G333" t="s">
        <v>5325</v>
      </c>
      <c r="I333" t="str">
        <f t="shared" si="5"/>
        <v xml:space="preserve">  Jason M</v>
      </c>
    </row>
    <row r="334" spans="1:9" ht="15.6" x14ac:dyDescent="0.3">
      <c r="A334" s="4" t="s">
        <v>814</v>
      </c>
      <c r="E334" s="4" t="s">
        <v>5347</v>
      </c>
      <c r="F334" t="s">
        <v>4732</v>
      </c>
      <c r="G334" t="s">
        <v>5348</v>
      </c>
      <c r="I334" t="str">
        <f t="shared" si="5"/>
        <v xml:space="preserve">  Angela R</v>
      </c>
    </row>
    <row r="335" spans="1:9" ht="15.6" x14ac:dyDescent="0.3">
      <c r="A335" s="4" t="s">
        <v>817</v>
      </c>
      <c r="E335" s="4" t="s">
        <v>5349</v>
      </c>
      <c r="F335" t="s">
        <v>4735</v>
      </c>
      <c r="G335" t="s">
        <v>5350</v>
      </c>
      <c r="I335" t="str">
        <f t="shared" si="5"/>
        <v xml:space="preserve">  Keith J</v>
      </c>
    </row>
    <row r="336" spans="1:9" ht="15.6" x14ac:dyDescent="0.3">
      <c r="A336" s="4" t="s">
        <v>819</v>
      </c>
      <c r="E336" s="4" t="s">
        <v>5351</v>
      </c>
      <c r="F336" t="s">
        <v>4732</v>
      </c>
      <c r="G336" t="s">
        <v>5352</v>
      </c>
      <c r="I336" t="str">
        <f t="shared" si="5"/>
        <v xml:space="preserve">  Emma</v>
      </c>
    </row>
    <row r="337" spans="1:9" ht="15.6" x14ac:dyDescent="0.3">
      <c r="A337" s="4" t="s">
        <v>822</v>
      </c>
      <c r="E337" s="4" t="s">
        <v>5353</v>
      </c>
      <c r="F337" t="s">
        <v>4735</v>
      </c>
      <c r="G337" t="s">
        <v>5354</v>
      </c>
      <c r="I337" t="str">
        <f t="shared" si="5"/>
        <v xml:space="preserve">  Nathan A</v>
      </c>
    </row>
    <row r="338" spans="1:9" ht="15.6" x14ac:dyDescent="0.3">
      <c r="A338" s="4" t="s">
        <v>824</v>
      </c>
      <c r="E338" s="4" t="s">
        <v>5355</v>
      </c>
      <c r="F338" t="s">
        <v>4732</v>
      </c>
      <c r="G338" t="s">
        <v>5356</v>
      </c>
      <c r="I338" t="str">
        <f t="shared" si="5"/>
        <v xml:space="preserve">  Kathryn</v>
      </c>
    </row>
    <row r="339" spans="1:9" ht="15.6" x14ac:dyDescent="0.3">
      <c r="A339" s="4" t="s">
        <v>827</v>
      </c>
      <c r="E339" s="4" t="s">
        <v>5357</v>
      </c>
      <c r="F339" t="s">
        <v>4732</v>
      </c>
      <c r="G339" t="s">
        <v>5127</v>
      </c>
      <c r="I339" t="str">
        <f t="shared" si="5"/>
        <v xml:space="preserve">  Elizabeth H</v>
      </c>
    </row>
    <row r="340" spans="1:9" ht="15.6" x14ac:dyDescent="0.3">
      <c r="A340" s="4" t="s">
        <v>829</v>
      </c>
      <c r="E340" s="4" t="s">
        <v>5358</v>
      </c>
      <c r="F340" t="s">
        <v>4735</v>
      </c>
      <c r="G340" t="s">
        <v>5048</v>
      </c>
      <c r="I340" t="str">
        <f t="shared" si="5"/>
        <v xml:space="preserve">  Ben</v>
      </c>
    </row>
    <row r="341" spans="1:9" ht="15.6" x14ac:dyDescent="0.3">
      <c r="A341" s="4" t="s">
        <v>832</v>
      </c>
      <c r="E341" s="4" t="s">
        <v>5359</v>
      </c>
      <c r="F341" t="s">
        <v>4732</v>
      </c>
      <c r="G341" t="s">
        <v>5360</v>
      </c>
      <c r="I341" t="str">
        <f t="shared" si="5"/>
        <v xml:space="preserve">  Cheryl A</v>
      </c>
    </row>
    <row r="342" spans="1:9" ht="15.6" x14ac:dyDescent="0.3">
      <c r="A342" s="4" t="s">
        <v>834</v>
      </c>
      <c r="E342" s="4" t="s">
        <v>5361</v>
      </c>
      <c r="F342" t="s">
        <v>4732</v>
      </c>
      <c r="G342" t="s">
        <v>5362</v>
      </c>
      <c r="I342" t="str">
        <f t="shared" si="5"/>
        <v xml:space="preserve">  Kimberly A</v>
      </c>
    </row>
    <row r="343" spans="1:9" ht="15.6" x14ac:dyDescent="0.3">
      <c r="A343" s="4" t="s">
        <v>837</v>
      </c>
      <c r="E343" s="4" t="s">
        <v>5363</v>
      </c>
      <c r="F343" t="s">
        <v>4732</v>
      </c>
      <c r="G343" t="s">
        <v>5364</v>
      </c>
      <c r="I343" t="str">
        <f t="shared" si="5"/>
        <v xml:space="preserve">  Cynthia</v>
      </c>
    </row>
    <row r="344" spans="1:9" ht="15.6" x14ac:dyDescent="0.3">
      <c r="A344" s="4" t="s">
        <v>839</v>
      </c>
      <c r="E344" s="4" t="s">
        <v>5365</v>
      </c>
      <c r="F344" t="s">
        <v>4732</v>
      </c>
      <c r="G344" t="s">
        <v>4922</v>
      </c>
      <c r="I344" t="str">
        <f t="shared" si="5"/>
        <v xml:space="preserve">  Jessica</v>
      </c>
    </row>
    <row r="345" spans="1:9" ht="15.6" x14ac:dyDescent="0.3">
      <c r="A345" s="4" t="s">
        <v>842</v>
      </c>
      <c r="E345" s="4" t="s">
        <v>5366</v>
      </c>
      <c r="F345" t="s">
        <v>4735</v>
      </c>
      <c r="G345" t="s">
        <v>5367</v>
      </c>
      <c r="I345" t="str">
        <f t="shared" si="5"/>
        <v xml:space="preserve">  Bruce</v>
      </c>
    </row>
    <row r="346" spans="1:9" ht="15.6" x14ac:dyDescent="0.3">
      <c r="A346" s="4" t="s">
        <v>844</v>
      </c>
      <c r="E346" s="4" t="s">
        <v>5368</v>
      </c>
      <c r="F346" t="s">
        <v>4732</v>
      </c>
      <c r="G346" t="s">
        <v>5369</v>
      </c>
      <c r="I346" t="str">
        <f t="shared" si="5"/>
        <v xml:space="preserve">  Allison</v>
      </c>
    </row>
    <row r="347" spans="1:9" ht="15.6" x14ac:dyDescent="0.3">
      <c r="A347" s="4" t="s">
        <v>847</v>
      </c>
      <c r="E347" s="4" t="s">
        <v>5370</v>
      </c>
      <c r="F347" t="s">
        <v>4735</v>
      </c>
      <c r="G347" t="s">
        <v>4833</v>
      </c>
      <c r="I347" t="str">
        <f t="shared" si="5"/>
        <v xml:space="preserve">  Alex</v>
      </c>
    </row>
    <row r="348" spans="1:9" ht="15.6" x14ac:dyDescent="0.3">
      <c r="A348" s="4" t="s">
        <v>849</v>
      </c>
      <c r="E348" s="4" t="s">
        <v>5371</v>
      </c>
      <c r="F348" t="s">
        <v>4732</v>
      </c>
      <c r="G348" t="s">
        <v>5372</v>
      </c>
      <c r="I348" t="str">
        <f t="shared" si="5"/>
        <v xml:space="preserve">  Gabriela</v>
      </c>
    </row>
    <row r="349" spans="1:9" ht="15.6" x14ac:dyDescent="0.3">
      <c r="A349" s="4" t="s">
        <v>852</v>
      </c>
      <c r="E349" s="4" t="s">
        <v>5373</v>
      </c>
      <c r="F349" t="s">
        <v>4732</v>
      </c>
      <c r="G349" t="s">
        <v>5374</v>
      </c>
      <c r="I349" t="str">
        <f t="shared" si="5"/>
        <v xml:space="preserve">  Sharon</v>
      </c>
    </row>
    <row r="350" spans="1:9" ht="15.6" x14ac:dyDescent="0.3">
      <c r="A350" s="4" t="s">
        <v>854</v>
      </c>
      <c r="E350" s="4" t="s">
        <v>5375</v>
      </c>
      <c r="F350" t="s">
        <v>4735</v>
      </c>
      <c r="G350" t="s">
        <v>5376</v>
      </c>
      <c r="I350" t="str">
        <f t="shared" si="5"/>
        <v xml:space="preserve">  Jason A</v>
      </c>
    </row>
    <row r="351" spans="1:9" ht="15.6" x14ac:dyDescent="0.3">
      <c r="A351" s="4" t="s">
        <v>857</v>
      </c>
      <c r="E351" s="4" t="s">
        <v>5377</v>
      </c>
      <c r="F351" t="s">
        <v>4732</v>
      </c>
      <c r="G351" t="s">
        <v>5378</v>
      </c>
      <c r="I351" t="str">
        <f t="shared" si="5"/>
        <v xml:space="preserve">  Chelsey C</v>
      </c>
    </row>
    <row r="352" spans="1:9" ht="15.6" x14ac:dyDescent="0.3">
      <c r="A352" s="4" t="s">
        <v>859</v>
      </c>
      <c r="E352" s="4" t="s">
        <v>5379</v>
      </c>
      <c r="F352" t="s">
        <v>4735</v>
      </c>
      <c r="G352" t="s">
        <v>5380</v>
      </c>
      <c r="I352" t="str">
        <f t="shared" si="5"/>
        <v xml:space="preserve">  Devon A</v>
      </c>
    </row>
    <row r="353" spans="1:9" ht="15.6" x14ac:dyDescent="0.3">
      <c r="A353" s="4" t="s">
        <v>862</v>
      </c>
      <c r="E353" s="4" t="s">
        <v>5381</v>
      </c>
      <c r="F353" t="s">
        <v>4732</v>
      </c>
      <c r="G353" t="s">
        <v>5382</v>
      </c>
      <c r="I353" t="str">
        <f t="shared" si="5"/>
        <v xml:space="preserve">  Joni L</v>
      </c>
    </row>
    <row r="354" spans="1:9" ht="15.6" x14ac:dyDescent="0.3">
      <c r="A354" s="4" t="s">
        <v>864</v>
      </c>
      <c r="E354" s="4" t="s">
        <v>4889</v>
      </c>
      <c r="F354" t="s">
        <v>4735</v>
      </c>
      <c r="G354" t="s">
        <v>5383</v>
      </c>
      <c r="I354" t="str">
        <f t="shared" si="5"/>
        <v xml:space="preserve">  Colin</v>
      </c>
    </row>
    <row r="355" spans="1:9" ht="15.6" x14ac:dyDescent="0.3">
      <c r="A355" s="4" t="s">
        <v>867</v>
      </c>
      <c r="E355" s="4" t="s">
        <v>5384</v>
      </c>
      <c r="F355" t="s">
        <v>4732</v>
      </c>
      <c r="G355" t="s">
        <v>5385</v>
      </c>
      <c r="I355" t="str">
        <f t="shared" si="5"/>
        <v xml:space="preserve">  Rachael</v>
      </c>
    </row>
    <row r="356" spans="1:9" ht="15.6" x14ac:dyDescent="0.3">
      <c r="A356" s="4" t="s">
        <v>869</v>
      </c>
      <c r="E356" s="4" t="s">
        <v>5386</v>
      </c>
      <c r="F356" t="s">
        <v>4732</v>
      </c>
      <c r="G356" t="s">
        <v>5387</v>
      </c>
      <c r="I356" t="str">
        <f t="shared" si="5"/>
        <v xml:space="preserve">  Maricela</v>
      </c>
    </row>
    <row r="357" spans="1:9" ht="15.6" x14ac:dyDescent="0.3">
      <c r="A357" s="4" t="s">
        <v>871</v>
      </c>
      <c r="E357" s="4" t="s">
        <v>5388</v>
      </c>
      <c r="F357" t="s">
        <v>4732</v>
      </c>
      <c r="G357" t="s">
        <v>5389</v>
      </c>
      <c r="I357" t="str">
        <f t="shared" si="5"/>
        <v xml:space="preserve">  Marie</v>
      </c>
    </row>
    <row r="358" spans="1:9" ht="15.6" x14ac:dyDescent="0.3">
      <c r="A358" s="4" t="s">
        <v>874</v>
      </c>
      <c r="E358" s="4" t="s">
        <v>5390</v>
      </c>
      <c r="F358" t="s">
        <v>4735</v>
      </c>
      <c r="G358" t="s">
        <v>5391</v>
      </c>
      <c r="I358" t="str">
        <f t="shared" si="5"/>
        <v xml:space="preserve">  Frank</v>
      </c>
    </row>
    <row r="359" spans="1:9" ht="15.6" x14ac:dyDescent="0.3">
      <c r="A359" s="4" t="s">
        <v>876</v>
      </c>
      <c r="E359" s="4" t="s">
        <v>5392</v>
      </c>
      <c r="F359" t="s">
        <v>4735</v>
      </c>
      <c r="G359" t="s">
        <v>5393</v>
      </c>
      <c r="I359" t="str">
        <f t="shared" si="5"/>
        <v xml:space="preserve">  Jeffry</v>
      </c>
    </row>
    <row r="360" spans="1:9" ht="15.6" x14ac:dyDescent="0.3">
      <c r="A360" s="4" t="s">
        <v>879</v>
      </c>
      <c r="E360" s="4" t="s">
        <v>5394</v>
      </c>
      <c r="F360" t="s">
        <v>4735</v>
      </c>
      <c r="G360" t="s">
        <v>5395</v>
      </c>
      <c r="I360" t="str">
        <f t="shared" si="5"/>
        <v xml:space="preserve">  Mike</v>
      </c>
    </row>
    <row r="361" spans="1:9" ht="15.6" x14ac:dyDescent="0.3">
      <c r="A361" s="4" t="s">
        <v>881</v>
      </c>
      <c r="E361" s="4" t="s">
        <v>5095</v>
      </c>
      <c r="F361" t="s">
        <v>4735</v>
      </c>
      <c r="G361" t="s">
        <v>5396</v>
      </c>
      <c r="I361" t="str">
        <f t="shared" si="5"/>
        <v xml:space="preserve">  Rick</v>
      </c>
    </row>
    <row r="362" spans="1:9" ht="15.6" x14ac:dyDescent="0.3">
      <c r="A362" s="4" t="s">
        <v>884</v>
      </c>
      <c r="E362" s="4" t="s">
        <v>5397</v>
      </c>
      <c r="F362" t="s">
        <v>4735</v>
      </c>
      <c r="G362" t="s">
        <v>5398</v>
      </c>
      <c r="I362" t="str">
        <f t="shared" si="5"/>
        <v xml:space="preserve">  Pierre-Michel</v>
      </c>
    </row>
    <row r="363" spans="1:9" ht="15.6" x14ac:dyDescent="0.3">
      <c r="A363" s="4" t="s">
        <v>886</v>
      </c>
      <c r="E363" s="4" t="s">
        <v>5399</v>
      </c>
      <c r="F363" t="s">
        <v>4735</v>
      </c>
      <c r="G363" t="s">
        <v>4861</v>
      </c>
      <c r="I363" t="str">
        <f t="shared" si="5"/>
        <v xml:space="preserve">  Daniel</v>
      </c>
    </row>
    <row r="364" spans="1:9" ht="15.6" x14ac:dyDescent="0.3">
      <c r="A364" s="4" t="s">
        <v>889</v>
      </c>
      <c r="E364" s="4" t="s">
        <v>5400</v>
      </c>
      <c r="F364" t="s">
        <v>4735</v>
      </c>
      <c r="G364" t="s">
        <v>5401</v>
      </c>
      <c r="I364" t="str">
        <f t="shared" si="5"/>
        <v xml:space="preserve">  Brian L</v>
      </c>
    </row>
    <row r="365" spans="1:9" ht="15.6" x14ac:dyDescent="0.3">
      <c r="A365" s="4" t="s">
        <v>892</v>
      </c>
      <c r="E365" s="4" t="s">
        <v>5402</v>
      </c>
      <c r="F365" t="s">
        <v>4732</v>
      </c>
      <c r="G365" t="s">
        <v>5403</v>
      </c>
      <c r="I365" t="str">
        <f t="shared" si="5"/>
        <v xml:space="preserve">  Morgan M</v>
      </c>
    </row>
    <row r="366" spans="1:9" ht="15.6" x14ac:dyDescent="0.3">
      <c r="A366" s="4" t="s">
        <v>894</v>
      </c>
      <c r="E366" s="4" t="s">
        <v>5404</v>
      </c>
      <c r="F366" t="s">
        <v>4732</v>
      </c>
      <c r="G366" t="s">
        <v>5405</v>
      </c>
      <c r="I366" t="str">
        <f t="shared" si="5"/>
        <v xml:space="preserve">  Caroline</v>
      </c>
    </row>
    <row r="367" spans="1:9" ht="15.6" x14ac:dyDescent="0.3">
      <c r="A367" s="4" t="s">
        <v>897</v>
      </c>
      <c r="E367" s="4" t="s">
        <v>5406</v>
      </c>
      <c r="F367" t="s">
        <v>4735</v>
      </c>
      <c r="G367" t="s">
        <v>5407</v>
      </c>
      <c r="I367" t="str">
        <f t="shared" si="5"/>
        <v xml:space="preserve">  Drew T</v>
      </c>
    </row>
    <row r="368" spans="1:9" ht="15.6" x14ac:dyDescent="0.3">
      <c r="A368" s="4" t="s">
        <v>899</v>
      </c>
      <c r="E368" s="4" t="s">
        <v>5408</v>
      </c>
      <c r="F368" t="s">
        <v>4735</v>
      </c>
      <c r="G368" t="s">
        <v>5409</v>
      </c>
      <c r="I368" t="str">
        <f t="shared" si="5"/>
        <v xml:space="preserve">  Austin W</v>
      </c>
    </row>
    <row r="369" spans="1:9" ht="15.6" x14ac:dyDescent="0.3">
      <c r="A369" s="4" t="s">
        <v>902</v>
      </c>
      <c r="E369" s="4" t="s">
        <v>5410</v>
      </c>
      <c r="F369" t="s">
        <v>4732</v>
      </c>
      <c r="G369" t="s">
        <v>5411</v>
      </c>
      <c r="I369" t="str">
        <f t="shared" si="5"/>
        <v xml:space="preserve">  Berenice</v>
      </c>
    </row>
    <row r="370" spans="1:9" ht="15.6" x14ac:dyDescent="0.3">
      <c r="A370" s="4" t="s">
        <v>904</v>
      </c>
      <c r="E370" s="4" t="s">
        <v>5412</v>
      </c>
      <c r="F370" t="s">
        <v>4735</v>
      </c>
      <c r="G370" t="s">
        <v>5413</v>
      </c>
      <c r="I370" t="str">
        <f t="shared" si="5"/>
        <v xml:space="preserve">  Kenneth A</v>
      </c>
    </row>
    <row r="371" spans="1:9" ht="15.6" x14ac:dyDescent="0.3">
      <c r="A371" s="4" t="s">
        <v>907</v>
      </c>
      <c r="E371" s="4" t="s">
        <v>5414</v>
      </c>
      <c r="F371" t="s">
        <v>4735</v>
      </c>
      <c r="G371" t="s">
        <v>5415</v>
      </c>
      <c r="I371" t="str">
        <f t="shared" si="5"/>
        <v xml:space="preserve">  Miguel</v>
      </c>
    </row>
    <row r="372" spans="1:9" ht="15.6" x14ac:dyDescent="0.3">
      <c r="A372" s="4" t="s">
        <v>909</v>
      </c>
      <c r="E372" s="4" t="s">
        <v>5416</v>
      </c>
      <c r="F372" t="s">
        <v>4732</v>
      </c>
      <c r="G372" t="s">
        <v>5417</v>
      </c>
      <c r="I372" t="str">
        <f t="shared" si="5"/>
        <v xml:space="preserve">  Hadley T</v>
      </c>
    </row>
    <row r="373" spans="1:9" ht="15.6" x14ac:dyDescent="0.3">
      <c r="A373" s="4" t="s">
        <v>912</v>
      </c>
      <c r="E373" s="4" t="s">
        <v>5418</v>
      </c>
      <c r="F373" t="s">
        <v>4735</v>
      </c>
      <c r="G373" t="s">
        <v>5419</v>
      </c>
      <c r="I373" t="str">
        <f t="shared" si="5"/>
        <v xml:space="preserve">  Taylor</v>
      </c>
    </row>
    <row r="374" spans="1:9" ht="15.6" x14ac:dyDescent="0.3">
      <c r="A374" s="4" t="s">
        <v>914</v>
      </c>
      <c r="E374" s="4" t="s">
        <v>5420</v>
      </c>
      <c r="F374" t="s">
        <v>4732</v>
      </c>
      <c r="G374" t="s">
        <v>5421</v>
      </c>
      <c r="I374" t="str">
        <f t="shared" si="5"/>
        <v xml:space="preserve">  Tenielle M</v>
      </c>
    </row>
    <row r="375" spans="1:9" ht="15.6" x14ac:dyDescent="0.3">
      <c r="A375" s="4" t="s">
        <v>917</v>
      </c>
      <c r="E375" s="4" t="s">
        <v>5422</v>
      </c>
      <c r="F375" t="s">
        <v>4732</v>
      </c>
      <c r="G375" t="s">
        <v>5268</v>
      </c>
      <c r="I375" t="str">
        <f t="shared" si="5"/>
        <v xml:space="preserve">  Andrea</v>
      </c>
    </row>
    <row r="376" spans="1:9" ht="15.6" x14ac:dyDescent="0.3">
      <c r="A376" s="4" t="s">
        <v>920</v>
      </c>
      <c r="E376" s="4" t="s">
        <v>5423</v>
      </c>
      <c r="F376" t="s">
        <v>4732</v>
      </c>
      <c r="G376" t="s">
        <v>5424</v>
      </c>
      <c r="I376" t="str">
        <f t="shared" si="5"/>
        <v xml:space="preserve">  Nora P</v>
      </c>
    </row>
    <row r="377" spans="1:9" ht="15.6" x14ac:dyDescent="0.3">
      <c r="A377" s="4" t="s">
        <v>922</v>
      </c>
      <c r="E377" s="4" t="s">
        <v>5425</v>
      </c>
      <c r="F377" t="s">
        <v>4735</v>
      </c>
      <c r="G377" t="s">
        <v>5426</v>
      </c>
      <c r="I377" t="str">
        <f t="shared" si="5"/>
        <v xml:space="preserve">  Zachary</v>
      </c>
    </row>
    <row r="378" spans="1:9" ht="15.6" x14ac:dyDescent="0.3">
      <c r="A378" s="4" t="s">
        <v>925</v>
      </c>
      <c r="E378" s="4" t="s">
        <v>5427</v>
      </c>
      <c r="F378" t="s">
        <v>4735</v>
      </c>
      <c r="G378" t="s">
        <v>5029</v>
      </c>
      <c r="I378" t="str">
        <f t="shared" si="5"/>
        <v xml:space="preserve">  Michael</v>
      </c>
    </row>
    <row r="379" spans="1:9" ht="15.6" x14ac:dyDescent="0.3">
      <c r="A379" s="4" t="s">
        <v>927</v>
      </c>
      <c r="E379" s="4" t="s">
        <v>5428</v>
      </c>
      <c r="F379" t="s">
        <v>4732</v>
      </c>
      <c r="G379" t="s">
        <v>5429</v>
      </c>
      <c r="I379" t="str">
        <f t="shared" si="5"/>
        <v xml:space="preserve">  Alyssa K</v>
      </c>
    </row>
    <row r="380" spans="1:9" ht="15.6" x14ac:dyDescent="0.3">
      <c r="A380" s="4" t="s">
        <v>930</v>
      </c>
      <c r="E380" s="4" t="s">
        <v>5430</v>
      </c>
      <c r="F380" t="s">
        <v>4732</v>
      </c>
      <c r="G380" t="s">
        <v>5104</v>
      </c>
      <c r="I380" t="str">
        <f t="shared" si="5"/>
        <v xml:space="preserve">  Heather</v>
      </c>
    </row>
    <row r="381" spans="1:9" ht="15.6" x14ac:dyDescent="0.3">
      <c r="A381" s="4" t="s">
        <v>932</v>
      </c>
      <c r="E381" s="4" t="s">
        <v>5431</v>
      </c>
      <c r="F381" t="s">
        <v>4735</v>
      </c>
      <c r="G381" t="s">
        <v>5432</v>
      </c>
      <c r="I381" t="str">
        <f t="shared" si="5"/>
        <v xml:space="preserve">  Dante</v>
      </c>
    </row>
    <row r="382" spans="1:9" ht="15.6" x14ac:dyDescent="0.3">
      <c r="A382" s="4" t="s">
        <v>935</v>
      </c>
      <c r="E382" s="4" t="s">
        <v>5433</v>
      </c>
      <c r="F382" t="s">
        <v>4732</v>
      </c>
      <c r="G382" t="s">
        <v>5434</v>
      </c>
      <c r="I382" t="str">
        <f t="shared" si="5"/>
        <v xml:space="preserve">  Sara E</v>
      </c>
    </row>
    <row r="383" spans="1:9" ht="15.6" x14ac:dyDescent="0.3">
      <c r="A383" s="4" t="s">
        <v>937</v>
      </c>
      <c r="E383" s="4" t="s">
        <v>5435</v>
      </c>
      <c r="F383" t="s">
        <v>4735</v>
      </c>
      <c r="G383" t="s">
        <v>4746</v>
      </c>
      <c r="I383" t="str">
        <f t="shared" si="5"/>
        <v xml:space="preserve">  Scott</v>
      </c>
    </row>
    <row r="384" spans="1:9" ht="15.6" x14ac:dyDescent="0.3">
      <c r="A384" s="4" t="s">
        <v>940</v>
      </c>
      <c r="E384" s="4" t="s">
        <v>5436</v>
      </c>
      <c r="F384" t="s">
        <v>4735</v>
      </c>
      <c r="G384" t="s">
        <v>5174</v>
      </c>
      <c r="I384" t="str">
        <f t="shared" si="5"/>
        <v xml:space="preserve">  Sean</v>
      </c>
    </row>
    <row r="385" spans="1:9" ht="15.6" x14ac:dyDescent="0.3">
      <c r="A385" s="4" t="s">
        <v>942</v>
      </c>
      <c r="E385" s="4" t="s">
        <v>5437</v>
      </c>
      <c r="F385" t="s">
        <v>4732</v>
      </c>
      <c r="G385" t="s">
        <v>4882</v>
      </c>
      <c r="I385" t="str">
        <f t="shared" si="5"/>
        <v xml:space="preserve">  Danielle</v>
      </c>
    </row>
    <row r="386" spans="1:9" ht="15.6" x14ac:dyDescent="0.3">
      <c r="A386" s="4" t="s">
        <v>945</v>
      </c>
      <c r="E386" s="4" t="s">
        <v>5438</v>
      </c>
      <c r="F386" t="s">
        <v>4735</v>
      </c>
      <c r="G386" t="s">
        <v>5439</v>
      </c>
      <c r="I386" t="str">
        <f t="shared" si="5"/>
        <v xml:space="preserve">  Andrew D</v>
      </c>
    </row>
    <row r="387" spans="1:9" ht="15.6" x14ac:dyDescent="0.3">
      <c r="A387" s="4" t="s">
        <v>947</v>
      </c>
      <c r="E387" s="4" t="s">
        <v>5440</v>
      </c>
      <c r="F387" t="s">
        <v>4735</v>
      </c>
      <c r="G387" t="s">
        <v>5441</v>
      </c>
      <c r="I387" t="str">
        <f t="shared" ref="I387:I450" si="6">_xlfn.TEXTJOIN("",TRUE,G387)</f>
        <v xml:space="preserve">  Joel D</v>
      </c>
    </row>
    <row r="388" spans="1:9" ht="15.6" x14ac:dyDescent="0.3">
      <c r="A388" s="4" t="s">
        <v>950</v>
      </c>
      <c r="E388" s="4" t="s">
        <v>5442</v>
      </c>
      <c r="F388" t="s">
        <v>4732</v>
      </c>
      <c r="G388" t="s">
        <v>5443</v>
      </c>
      <c r="I388" t="str">
        <f t="shared" si="6"/>
        <v xml:space="preserve">  Michelle</v>
      </c>
    </row>
    <row r="389" spans="1:9" ht="15.6" x14ac:dyDescent="0.3">
      <c r="A389" s="4" t="s">
        <v>952</v>
      </c>
      <c r="E389" s="4" t="s">
        <v>5444</v>
      </c>
      <c r="F389" t="s">
        <v>4735</v>
      </c>
      <c r="G389" t="s">
        <v>5445</v>
      </c>
      <c r="I389" t="str">
        <f t="shared" si="6"/>
        <v xml:space="preserve">  Michael J</v>
      </c>
    </row>
    <row r="390" spans="1:9" ht="15.6" x14ac:dyDescent="0.3">
      <c r="A390" s="4" t="s">
        <v>955</v>
      </c>
      <c r="E390" s="4" t="s">
        <v>5446</v>
      </c>
      <c r="F390" t="s">
        <v>4732</v>
      </c>
      <c r="G390" t="s">
        <v>5310</v>
      </c>
      <c r="I390" t="str">
        <f t="shared" si="6"/>
        <v xml:space="preserve">  Nikki</v>
      </c>
    </row>
    <row r="391" spans="1:9" ht="15.6" x14ac:dyDescent="0.3">
      <c r="A391" s="4" t="s">
        <v>957</v>
      </c>
      <c r="E391" s="4" t="s">
        <v>5447</v>
      </c>
      <c r="F391" t="s">
        <v>4732</v>
      </c>
      <c r="G391" t="s">
        <v>5448</v>
      </c>
      <c r="I391" t="str">
        <f t="shared" si="6"/>
        <v xml:space="preserve">  Summer B</v>
      </c>
    </row>
    <row r="392" spans="1:9" ht="15.6" x14ac:dyDescent="0.3">
      <c r="A392" s="4" t="s">
        <v>960</v>
      </c>
      <c r="E392" s="4" t="s">
        <v>5449</v>
      </c>
      <c r="F392" t="s">
        <v>4735</v>
      </c>
      <c r="G392" t="s">
        <v>5450</v>
      </c>
      <c r="I392" t="str">
        <f t="shared" si="6"/>
        <v xml:space="preserve">  Edward</v>
      </c>
    </row>
    <row r="393" spans="1:9" ht="15.6" x14ac:dyDescent="0.3">
      <c r="A393" s="4" t="s">
        <v>962</v>
      </c>
      <c r="E393" s="4" t="s">
        <v>5451</v>
      </c>
      <c r="F393" t="s">
        <v>4735</v>
      </c>
      <c r="G393" t="s">
        <v>4829</v>
      </c>
      <c r="I393" t="str">
        <f t="shared" si="6"/>
        <v xml:space="preserve">  Ryan</v>
      </c>
    </row>
    <row r="394" spans="1:9" ht="15.6" x14ac:dyDescent="0.3">
      <c r="A394" s="4" t="s">
        <v>965</v>
      </c>
      <c r="E394" s="4" t="s">
        <v>5452</v>
      </c>
      <c r="F394" t="s">
        <v>4732</v>
      </c>
      <c r="G394" t="s">
        <v>5453</v>
      </c>
      <c r="I394" t="str">
        <f t="shared" si="6"/>
        <v xml:space="preserve">  Kacee</v>
      </c>
    </row>
    <row r="395" spans="1:9" ht="15.6" x14ac:dyDescent="0.3">
      <c r="A395" s="4" t="s">
        <v>968</v>
      </c>
      <c r="E395" s="4" t="s">
        <v>5126</v>
      </c>
      <c r="F395" t="s">
        <v>4735</v>
      </c>
      <c r="G395" t="s">
        <v>5454</v>
      </c>
      <c r="I395" t="str">
        <f t="shared" si="6"/>
        <v xml:space="preserve">  Dave</v>
      </c>
    </row>
    <row r="396" spans="1:9" ht="15.6" x14ac:dyDescent="0.3">
      <c r="A396" s="4" t="s">
        <v>970</v>
      </c>
      <c r="E396" s="4" t="s">
        <v>5455</v>
      </c>
      <c r="F396" t="s">
        <v>4732</v>
      </c>
      <c r="G396" t="s">
        <v>5456</v>
      </c>
      <c r="I396" t="str">
        <f t="shared" si="6"/>
        <v xml:space="preserve">  Maryanna</v>
      </c>
    </row>
    <row r="397" spans="1:9" ht="15.6" x14ac:dyDescent="0.3">
      <c r="A397" s="4" t="s">
        <v>973</v>
      </c>
      <c r="E397" s="4" t="s">
        <v>5457</v>
      </c>
      <c r="F397" t="s">
        <v>4732</v>
      </c>
      <c r="G397" t="s">
        <v>5458</v>
      </c>
      <c r="I397" t="str">
        <f t="shared" si="6"/>
        <v xml:space="preserve">  Jessica H</v>
      </c>
    </row>
    <row r="398" spans="1:9" ht="15.6" x14ac:dyDescent="0.3">
      <c r="A398" s="4" t="s">
        <v>976</v>
      </c>
      <c r="E398" s="4" t="s">
        <v>5459</v>
      </c>
      <c r="F398" t="s">
        <v>4732</v>
      </c>
      <c r="G398" t="s">
        <v>5460</v>
      </c>
      <c r="I398" t="str">
        <f t="shared" si="6"/>
        <v xml:space="preserve">  Deanna</v>
      </c>
    </row>
    <row r="399" spans="1:9" ht="15.6" x14ac:dyDescent="0.3">
      <c r="A399" s="4" t="s">
        <v>978</v>
      </c>
      <c r="E399" s="4" t="s">
        <v>5461</v>
      </c>
      <c r="F399" t="s">
        <v>4735</v>
      </c>
      <c r="G399" t="s">
        <v>5462</v>
      </c>
      <c r="I399" t="str">
        <f t="shared" si="6"/>
        <v xml:space="preserve">  Peter</v>
      </c>
    </row>
    <row r="400" spans="1:9" ht="15.6" x14ac:dyDescent="0.3">
      <c r="A400" s="4" t="s">
        <v>982</v>
      </c>
      <c r="E400" s="4" t="s">
        <v>5463</v>
      </c>
      <c r="F400" t="s">
        <v>4732</v>
      </c>
      <c r="G400" t="s">
        <v>4904</v>
      </c>
      <c r="I400" t="str">
        <f t="shared" si="6"/>
        <v xml:space="preserve">  Rebecca</v>
      </c>
    </row>
    <row r="401" spans="1:9" ht="15.6" x14ac:dyDescent="0.3">
      <c r="A401" s="4" t="s">
        <v>984</v>
      </c>
      <c r="E401" s="4" t="s">
        <v>5464</v>
      </c>
      <c r="F401" t="s">
        <v>4732</v>
      </c>
      <c r="G401" t="s">
        <v>5465</v>
      </c>
      <c r="I401" t="str">
        <f t="shared" si="6"/>
        <v xml:space="preserve">  Elizabeth M</v>
      </c>
    </row>
    <row r="402" spans="1:9" ht="15.6" x14ac:dyDescent="0.3">
      <c r="A402" s="4" t="s">
        <v>988</v>
      </c>
      <c r="E402" s="4" t="s">
        <v>5466</v>
      </c>
      <c r="F402" t="s">
        <v>4735</v>
      </c>
      <c r="G402" t="s">
        <v>5467</v>
      </c>
      <c r="I402" t="str">
        <f t="shared" si="6"/>
        <v xml:space="preserve">  Gregory</v>
      </c>
    </row>
    <row r="403" spans="1:9" ht="15.6" x14ac:dyDescent="0.3">
      <c r="A403" s="4" t="s">
        <v>991</v>
      </c>
      <c r="E403" s="4" t="s">
        <v>5468</v>
      </c>
      <c r="F403" t="s">
        <v>4732</v>
      </c>
      <c r="G403" t="s">
        <v>5469</v>
      </c>
      <c r="I403" t="str">
        <f t="shared" si="6"/>
        <v xml:space="preserve">  Sarah E</v>
      </c>
    </row>
    <row r="404" spans="1:9" ht="15.6" x14ac:dyDescent="0.3">
      <c r="A404" s="4" t="s">
        <v>993</v>
      </c>
      <c r="E404" s="4" t="s">
        <v>5470</v>
      </c>
      <c r="F404" t="s">
        <v>4732</v>
      </c>
      <c r="G404" t="s">
        <v>5471</v>
      </c>
      <c r="I404" t="str">
        <f t="shared" si="6"/>
        <v xml:space="preserve">  Anne Elise</v>
      </c>
    </row>
    <row r="405" spans="1:9" ht="15.6" x14ac:dyDescent="0.3">
      <c r="A405" s="4" t="s">
        <v>997</v>
      </c>
      <c r="E405" s="4" t="s">
        <v>5472</v>
      </c>
      <c r="F405" t="s">
        <v>4735</v>
      </c>
      <c r="G405" t="s">
        <v>5473</v>
      </c>
      <c r="I405" t="str">
        <f t="shared" si="6"/>
        <v xml:space="preserve">  Christopher R</v>
      </c>
    </row>
    <row r="406" spans="1:9" ht="15.6" x14ac:dyDescent="0.3">
      <c r="A406" s="4" t="s">
        <v>1000</v>
      </c>
      <c r="E406" s="4" t="s">
        <v>5474</v>
      </c>
      <c r="F406" t="s">
        <v>4735</v>
      </c>
      <c r="G406" t="s">
        <v>5475</v>
      </c>
      <c r="I406" t="str">
        <f t="shared" si="6"/>
        <v xml:space="preserve">  Elliot</v>
      </c>
    </row>
    <row r="407" spans="1:9" ht="15.6" x14ac:dyDescent="0.3">
      <c r="A407" s="4" t="s">
        <v>1002</v>
      </c>
      <c r="E407" s="4" t="s">
        <v>5476</v>
      </c>
      <c r="F407" t="s">
        <v>4735</v>
      </c>
      <c r="G407" t="s">
        <v>5477</v>
      </c>
      <c r="I407" t="str">
        <f t="shared" si="6"/>
        <v xml:space="preserve">  Christopher D</v>
      </c>
    </row>
    <row r="408" spans="1:9" ht="15.6" x14ac:dyDescent="0.3">
      <c r="A408" s="4" t="s">
        <v>1005</v>
      </c>
      <c r="E408" s="4" t="s">
        <v>5478</v>
      </c>
      <c r="F408" t="s">
        <v>4735</v>
      </c>
      <c r="G408" t="s">
        <v>5479</v>
      </c>
      <c r="I408" t="str">
        <f t="shared" si="6"/>
        <v xml:space="preserve">  Corey</v>
      </c>
    </row>
    <row r="409" spans="1:9" ht="15.6" x14ac:dyDescent="0.3">
      <c r="A409" s="4" t="s">
        <v>1007</v>
      </c>
      <c r="E409" s="4" t="s">
        <v>5480</v>
      </c>
      <c r="F409" t="s">
        <v>4735</v>
      </c>
      <c r="G409" t="s">
        <v>5481</v>
      </c>
      <c r="I409" t="str">
        <f t="shared" si="6"/>
        <v xml:space="preserve">  Patrick D</v>
      </c>
    </row>
    <row r="410" spans="1:9" ht="15.6" x14ac:dyDescent="0.3">
      <c r="A410" s="4" t="s">
        <v>1010</v>
      </c>
      <c r="E410" s="4" t="s">
        <v>5482</v>
      </c>
      <c r="F410" t="s">
        <v>4735</v>
      </c>
      <c r="G410" t="s">
        <v>5483</v>
      </c>
      <c r="I410" t="str">
        <f t="shared" si="6"/>
        <v xml:space="preserve">  Anthony D</v>
      </c>
    </row>
    <row r="411" spans="1:9" ht="15.6" x14ac:dyDescent="0.3">
      <c r="A411" s="4" t="s">
        <v>1012</v>
      </c>
      <c r="E411" s="4" t="s">
        <v>5484</v>
      </c>
      <c r="F411" t="s">
        <v>4732</v>
      </c>
      <c r="G411" t="s">
        <v>5485</v>
      </c>
      <c r="I411" t="str">
        <f t="shared" si="6"/>
        <v xml:space="preserve">  Melissa</v>
      </c>
    </row>
    <row r="412" spans="1:9" ht="15.6" x14ac:dyDescent="0.3">
      <c r="A412" s="4" t="s">
        <v>1015</v>
      </c>
      <c r="E412" s="4" t="s">
        <v>5486</v>
      </c>
      <c r="F412" t="s">
        <v>4732</v>
      </c>
      <c r="G412" t="s">
        <v>5487</v>
      </c>
      <c r="I412" t="str">
        <f t="shared" si="6"/>
        <v xml:space="preserve">  Raven</v>
      </c>
    </row>
    <row r="413" spans="1:9" ht="15.6" x14ac:dyDescent="0.3">
      <c r="A413" s="4" t="s">
        <v>1017</v>
      </c>
      <c r="E413" s="4" t="s">
        <v>5488</v>
      </c>
      <c r="F413" t="s">
        <v>4735</v>
      </c>
      <c r="G413" t="s">
        <v>5489</v>
      </c>
      <c r="I413" t="str">
        <f t="shared" si="6"/>
        <v xml:space="preserve">  Christopher</v>
      </c>
    </row>
    <row r="414" spans="1:9" ht="15.6" x14ac:dyDescent="0.3">
      <c r="A414" s="4" t="s">
        <v>1020</v>
      </c>
      <c r="E414" s="4" t="s">
        <v>5490</v>
      </c>
      <c r="F414" t="s">
        <v>4732</v>
      </c>
      <c r="G414" t="s">
        <v>5491</v>
      </c>
      <c r="I414" t="str">
        <f t="shared" si="6"/>
        <v xml:space="preserve">  Kendra A</v>
      </c>
    </row>
    <row r="415" spans="1:9" ht="15.6" x14ac:dyDescent="0.3">
      <c r="A415" s="4" t="s">
        <v>1023</v>
      </c>
      <c r="E415" s="4" t="s">
        <v>5492</v>
      </c>
      <c r="F415" t="s">
        <v>4732</v>
      </c>
      <c r="G415" t="s">
        <v>5493</v>
      </c>
      <c r="I415" t="str">
        <f t="shared" si="6"/>
        <v xml:space="preserve">  Jordan</v>
      </c>
    </row>
    <row r="416" spans="1:9" ht="15.6" x14ac:dyDescent="0.3">
      <c r="A416" s="4" t="s">
        <v>1025</v>
      </c>
      <c r="E416" s="4" t="s">
        <v>5494</v>
      </c>
      <c r="F416" t="s">
        <v>4735</v>
      </c>
      <c r="G416" t="s">
        <v>5495</v>
      </c>
      <c r="I416" t="str">
        <f t="shared" si="6"/>
        <v xml:space="preserve">  Nils</v>
      </c>
    </row>
    <row r="417" spans="1:9" ht="15.6" x14ac:dyDescent="0.3">
      <c r="A417" s="4" t="s">
        <v>1028</v>
      </c>
      <c r="E417" s="4" t="s">
        <v>5496</v>
      </c>
      <c r="F417" t="s">
        <v>4735</v>
      </c>
      <c r="G417" t="s">
        <v>4746</v>
      </c>
      <c r="I417" t="str">
        <f t="shared" si="6"/>
        <v xml:space="preserve">  Scott</v>
      </c>
    </row>
    <row r="418" spans="1:9" ht="15.6" x14ac:dyDescent="0.3">
      <c r="A418" s="4" t="s">
        <v>1031</v>
      </c>
      <c r="E418" s="4" t="s">
        <v>5497</v>
      </c>
      <c r="F418" t="s">
        <v>4732</v>
      </c>
      <c r="G418" t="s">
        <v>5498</v>
      </c>
      <c r="I418" t="str">
        <f t="shared" si="6"/>
        <v xml:space="preserve">  Angela</v>
      </c>
    </row>
    <row r="419" spans="1:9" ht="15.6" x14ac:dyDescent="0.3">
      <c r="A419" s="4" t="s">
        <v>1033</v>
      </c>
      <c r="E419" s="4" t="s">
        <v>5499</v>
      </c>
      <c r="F419" t="s">
        <v>4732</v>
      </c>
      <c r="G419" t="s">
        <v>5369</v>
      </c>
      <c r="I419" t="str">
        <f t="shared" si="6"/>
        <v xml:space="preserve">  Allison</v>
      </c>
    </row>
    <row r="420" spans="1:9" ht="15.6" x14ac:dyDescent="0.3">
      <c r="A420" s="4" t="s">
        <v>1036</v>
      </c>
      <c r="E420" s="4" t="s">
        <v>5500</v>
      </c>
      <c r="F420" t="s">
        <v>4732</v>
      </c>
      <c r="G420" t="s">
        <v>5501</v>
      </c>
      <c r="I420" t="str">
        <f t="shared" si="6"/>
        <v xml:space="preserve">  Caitlin O</v>
      </c>
    </row>
    <row r="421" spans="1:9" ht="15.6" x14ac:dyDescent="0.3">
      <c r="A421" s="4" t="s">
        <v>1038</v>
      </c>
      <c r="E421" s="4" t="s">
        <v>5502</v>
      </c>
      <c r="F421" t="s">
        <v>4732</v>
      </c>
      <c r="G421" t="s">
        <v>5503</v>
      </c>
      <c r="I421" t="str">
        <f t="shared" si="6"/>
        <v xml:space="preserve">  Tracy M</v>
      </c>
    </row>
    <row r="422" spans="1:9" ht="15.6" x14ac:dyDescent="0.3">
      <c r="A422" s="4" t="s">
        <v>1041</v>
      </c>
      <c r="E422" s="4" t="s">
        <v>5504</v>
      </c>
      <c r="F422" t="s">
        <v>4735</v>
      </c>
      <c r="G422" t="s">
        <v>5505</v>
      </c>
      <c r="I422" t="str">
        <f t="shared" si="6"/>
        <v xml:space="preserve">  Dustin M</v>
      </c>
    </row>
    <row r="423" spans="1:9" ht="15.6" x14ac:dyDescent="0.3">
      <c r="A423" s="4" t="s">
        <v>1043</v>
      </c>
      <c r="E423" s="4" t="s">
        <v>4945</v>
      </c>
      <c r="F423" t="s">
        <v>4732</v>
      </c>
      <c r="G423" t="s">
        <v>5506</v>
      </c>
      <c r="I423" t="str">
        <f t="shared" si="6"/>
        <v xml:space="preserve">  Jenny</v>
      </c>
    </row>
    <row r="424" spans="1:9" ht="15.6" x14ac:dyDescent="0.3">
      <c r="A424" s="4" t="s">
        <v>1045</v>
      </c>
      <c r="E424" s="4" t="s">
        <v>5507</v>
      </c>
      <c r="F424" t="s">
        <v>4732</v>
      </c>
      <c r="G424" t="s">
        <v>5508</v>
      </c>
      <c r="I424" t="str">
        <f t="shared" si="6"/>
        <v xml:space="preserve">  Emily</v>
      </c>
    </row>
    <row r="425" spans="1:9" ht="15.6" x14ac:dyDescent="0.3">
      <c r="A425" s="4" t="s">
        <v>1048</v>
      </c>
      <c r="E425" s="4" t="s">
        <v>5509</v>
      </c>
      <c r="F425" t="s">
        <v>4732</v>
      </c>
      <c r="G425" t="s">
        <v>5510</v>
      </c>
      <c r="I425" t="str">
        <f t="shared" si="6"/>
        <v xml:space="preserve">  Fabienne</v>
      </c>
    </row>
    <row r="426" spans="1:9" ht="15.6" x14ac:dyDescent="0.3">
      <c r="A426" s="4" t="s">
        <v>1052</v>
      </c>
      <c r="E426" s="4" t="s">
        <v>5511</v>
      </c>
      <c r="F426" t="s">
        <v>4735</v>
      </c>
      <c r="G426" t="s">
        <v>5493</v>
      </c>
      <c r="I426" t="str">
        <f t="shared" si="6"/>
        <v xml:space="preserve">  Jordan</v>
      </c>
    </row>
    <row r="427" spans="1:9" ht="15.6" x14ac:dyDescent="0.3">
      <c r="A427" s="4" t="s">
        <v>1054</v>
      </c>
      <c r="E427" s="4" t="s">
        <v>5512</v>
      </c>
      <c r="F427" t="s">
        <v>4735</v>
      </c>
      <c r="G427" t="s">
        <v>5125</v>
      </c>
      <c r="I427" t="str">
        <f t="shared" si="6"/>
        <v xml:space="preserve">  Matt</v>
      </c>
    </row>
    <row r="428" spans="1:9" ht="15.6" x14ac:dyDescent="0.3">
      <c r="A428" s="4" t="s">
        <v>1057</v>
      </c>
      <c r="E428" s="4" t="s">
        <v>5513</v>
      </c>
      <c r="F428" t="s">
        <v>4732</v>
      </c>
      <c r="G428" t="s">
        <v>5514</v>
      </c>
      <c r="I428" t="str">
        <f t="shared" si="6"/>
        <v xml:space="preserve">  Taryn L</v>
      </c>
    </row>
    <row r="429" spans="1:9" ht="15.6" x14ac:dyDescent="0.3">
      <c r="A429" s="4" t="s">
        <v>1059</v>
      </c>
      <c r="E429" s="4" t="s">
        <v>5515</v>
      </c>
      <c r="F429" t="s">
        <v>4732</v>
      </c>
      <c r="G429" t="s">
        <v>5516</v>
      </c>
      <c r="I429" t="str">
        <f t="shared" si="6"/>
        <v xml:space="preserve">  Temima</v>
      </c>
    </row>
    <row r="430" spans="1:9" ht="15.6" x14ac:dyDescent="0.3">
      <c r="A430" s="4" t="s">
        <v>1062</v>
      </c>
      <c r="E430" s="4" t="s">
        <v>5517</v>
      </c>
      <c r="F430" t="s">
        <v>4732</v>
      </c>
      <c r="G430" t="s">
        <v>4888</v>
      </c>
      <c r="I430" t="str">
        <f t="shared" si="6"/>
        <v xml:space="preserve">  Jennifer</v>
      </c>
    </row>
    <row r="431" spans="1:9" ht="15.6" x14ac:dyDescent="0.3">
      <c r="A431" s="4" t="s">
        <v>1064</v>
      </c>
      <c r="E431" s="4" t="s">
        <v>5518</v>
      </c>
      <c r="F431" t="s">
        <v>4732</v>
      </c>
      <c r="G431" t="s">
        <v>5519</v>
      </c>
      <c r="I431" t="str">
        <f t="shared" si="6"/>
        <v xml:space="preserve">  Serena M</v>
      </c>
    </row>
    <row r="432" spans="1:9" ht="15.6" x14ac:dyDescent="0.3">
      <c r="A432" s="4" t="s">
        <v>1067</v>
      </c>
      <c r="E432" s="4" t="s">
        <v>5520</v>
      </c>
      <c r="F432" t="s">
        <v>4732</v>
      </c>
      <c r="G432" t="s">
        <v>5521</v>
      </c>
      <c r="I432" t="str">
        <f t="shared" si="6"/>
        <v xml:space="preserve">  Victoria M</v>
      </c>
    </row>
    <row r="433" spans="1:9" ht="15.6" x14ac:dyDescent="0.3">
      <c r="A433" s="4" t="s">
        <v>1070</v>
      </c>
      <c r="E433" s="4" t="s">
        <v>5522</v>
      </c>
      <c r="F433" t="s">
        <v>4732</v>
      </c>
      <c r="G433" t="s">
        <v>5523</v>
      </c>
      <c r="I433" t="str">
        <f t="shared" si="6"/>
        <v xml:space="preserve">  Phoebe</v>
      </c>
    </row>
    <row r="434" spans="1:9" ht="15.6" x14ac:dyDescent="0.3">
      <c r="A434" s="4" t="s">
        <v>1072</v>
      </c>
      <c r="E434" s="4" t="s">
        <v>5524</v>
      </c>
      <c r="F434" t="s">
        <v>4735</v>
      </c>
      <c r="G434" t="s">
        <v>5479</v>
      </c>
      <c r="I434" t="str">
        <f t="shared" si="6"/>
        <v xml:space="preserve">  Corey</v>
      </c>
    </row>
    <row r="435" spans="1:9" ht="15.6" x14ac:dyDescent="0.3">
      <c r="A435" s="4" t="s">
        <v>1075</v>
      </c>
      <c r="E435" s="4" t="s">
        <v>5525</v>
      </c>
      <c r="F435" t="s">
        <v>4732</v>
      </c>
      <c r="G435" t="s">
        <v>4904</v>
      </c>
      <c r="I435" t="str">
        <f t="shared" si="6"/>
        <v xml:space="preserve">  Rebecca</v>
      </c>
    </row>
    <row r="436" spans="1:9" ht="15.6" x14ac:dyDescent="0.3">
      <c r="A436" s="4" t="s">
        <v>1077</v>
      </c>
      <c r="E436" s="4" t="s">
        <v>5526</v>
      </c>
      <c r="F436" t="s">
        <v>4735</v>
      </c>
      <c r="G436" t="s">
        <v>5527</v>
      </c>
      <c r="I436" t="str">
        <f t="shared" si="6"/>
        <v xml:space="preserve">  Nicholas D</v>
      </c>
    </row>
    <row r="437" spans="1:9" ht="15.6" x14ac:dyDescent="0.3">
      <c r="A437" s="4" t="s">
        <v>1080</v>
      </c>
      <c r="E437" s="4" t="s">
        <v>5528</v>
      </c>
      <c r="F437" t="s">
        <v>4735</v>
      </c>
      <c r="G437" t="s">
        <v>5529</v>
      </c>
      <c r="I437" t="str">
        <f t="shared" si="6"/>
        <v xml:space="preserve">  Christian</v>
      </c>
    </row>
    <row r="438" spans="1:9" ht="15.6" x14ac:dyDescent="0.3">
      <c r="A438" s="4" t="s">
        <v>1083</v>
      </c>
      <c r="E438" s="4" t="s">
        <v>5530</v>
      </c>
      <c r="F438" t="s">
        <v>4735</v>
      </c>
      <c r="G438" t="s">
        <v>5531</v>
      </c>
      <c r="I438" t="str">
        <f t="shared" si="6"/>
        <v xml:space="preserve">  Jonathon S</v>
      </c>
    </row>
    <row r="439" spans="1:9" ht="15.6" x14ac:dyDescent="0.3">
      <c r="A439" s="4" t="s">
        <v>1085</v>
      </c>
      <c r="E439" s="4" t="s">
        <v>5532</v>
      </c>
      <c r="F439" t="s">
        <v>4732</v>
      </c>
      <c r="G439" t="s">
        <v>5405</v>
      </c>
      <c r="I439" t="str">
        <f t="shared" si="6"/>
        <v xml:space="preserve">  Caroline</v>
      </c>
    </row>
    <row r="440" spans="1:9" ht="15.6" x14ac:dyDescent="0.3">
      <c r="A440" s="4" t="s">
        <v>1088</v>
      </c>
      <c r="E440" s="4" t="s">
        <v>5533</v>
      </c>
      <c r="F440" t="s">
        <v>4735</v>
      </c>
      <c r="G440" t="s">
        <v>5534</v>
      </c>
      <c r="I440" t="str">
        <f t="shared" si="6"/>
        <v xml:space="preserve">  Joshua D</v>
      </c>
    </row>
    <row r="441" spans="1:9" ht="15.6" x14ac:dyDescent="0.3">
      <c r="A441" s="4" t="s">
        <v>1090</v>
      </c>
      <c r="E441" s="4" t="s">
        <v>5535</v>
      </c>
      <c r="F441" t="s">
        <v>4732</v>
      </c>
      <c r="G441" t="s">
        <v>5536</v>
      </c>
      <c r="I441" t="str">
        <f t="shared" si="6"/>
        <v xml:space="preserve">  Nichole</v>
      </c>
    </row>
    <row r="442" spans="1:9" ht="15.6" x14ac:dyDescent="0.3">
      <c r="A442" s="4" t="s">
        <v>1093</v>
      </c>
      <c r="E442" s="4" t="s">
        <v>5537</v>
      </c>
      <c r="F442" t="s">
        <v>4732</v>
      </c>
      <c r="G442" t="s">
        <v>5538</v>
      </c>
      <c r="I442" t="str">
        <f t="shared" si="6"/>
        <v xml:space="preserve">  Denise M</v>
      </c>
    </row>
    <row r="443" spans="1:9" ht="15.6" x14ac:dyDescent="0.3">
      <c r="A443" s="4" t="s">
        <v>1095</v>
      </c>
      <c r="E443" s="4" t="s">
        <v>5539</v>
      </c>
      <c r="F443" t="s">
        <v>4735</v>
      </c>
      <c r="G443" t="s">
        <v>5540</v>
      </c>
      <c r="I443" t="str">
        <f t="shared" si="6"/>
        <v xml:space="preserve">  Peter R</v>
      </c>
    </row>
    <row r="444" spans="1:9" ht="15.6" x14ac:dyDescent="0.3">
      <c r="A444" s="4" t="s">
        <v>1098</v>
      </c>
      <c r="E444" s="4" t="s">
        <v>4866</v>
      </c>
      <c r="F444" t="s">
        <v>4735</v>
      </c>
      <c r="G444" t="s">
        <v>5541</v>
      </c>
      <c r="I444" t="str">
        <f t="shared" si="6"/>
        <v xml:space="preserve">  Johnson K</v>
      </c>
    </row>
    <row r="445" spans="1:9" ht="15.6" x14ac:dyDescent="0.3">
      <c r="A445" s="4" t="s">
        <v>1101</v>
      </c>
      <c r="E445" s="4" t="s">
        <v>5542</v>
      </c>
      <c r="F445" t="s">
        <v>4732</v>
      </c>
      <c r="G445" t="s">
        <v>5543</v>
      </c>
      <c r="I445" t="str">
        <f t="shared" si="6"/>
        <v xml:space="preserve">  Katherine</v>
      </c>
    </row>
    <row r="446" spans="1:9" ht="15.6" x14ac:dyDescent="0.3">
      <c r="A446" s="4" t="s">
        <v>1103</v>
      </c>
      <c r="E446" s="4" t="s">
        <v>5544</v>
      </c>
      <c r="F446" t="s">
        <v>4732</v>
      </c>
      <c r="G446" t="s">
        <v>5545</v>
      </c>
      <c r="I446" t="str">
        <f t="shared" si="6"/>
        <v xml:space="preserve">  Lynda</v>
      </c>
    </row>
    <row r="447" spans="1:9" ht="15.6" x14ac:dyDescent="0.3">
      <c r="A447" s="4" t="s">
        <v>1106</v>
      </c>
      <c r="E447" s="4" t="s">
        <v>5546</v>
      </c>
      <c r="F447" t="s">
        <v>4735</v>
      </c>
      <c r="G447" t="s">
        <v>5340</v>
      </c>
      <c r="I447" t="str">
        <f t="shared" si="6"/>
        <v xml:space="preserve">  Anthony</v>
      </c>
    </row>
    <row r="448" spans="1:9" ht="15.6" x14ac:dyDescent="0.3">
      <c r="A448" s="4" t="s">
        <v>1109</v>
      </c>
      <c r="E448" s="4" t="s">
        <v>5547</v>
      </c>
      <c r="F448" t="s">
        <v>4732</v>
      </c>
      <c r="G448" t="s">
        <v>5548</v>
      </c>
      <c r="I448" t="str">
        <f t="shared" si="6"/>
        <v xml:space="preserve">  Linnea C</v>
      </c>
    </row>
    <row r="449" spans="1:9" ht="15.6" x14ac:dyDescent="0.3">
      <c r="A449" s="4" t="s">
        <v>1112</v>
      </c>
      <c r="E449" s="4" t="s">
        <v>5549</v>
      </c>
      <c r="F449" t="s">
        <v>4735</v>
      </c>
      <c r="G449" t="s">
        <v>5550</v>
      </c>
      <c r="I449" t="str">
        <f t="shared" si="6"/>
        <v xml:space="preserve">  Massimiliano A</v>
      </c>
    </row>
    <row r="450" spans="1:9" ht="15.6" x14ac:dyDescent="0.3">
      <c r="A450" s="4" t="s">
        <v>1115</v>
      </c>
      <c r="E450" s="4" t="s">
        <v>5551</v>
      </c>
      <c r="F450" t="s">
        <v>4735</v>
      </c>
      <c r="G450" t="s">
        <v>5552</v>
      </c>
      <c r="I450" t="str">
        <f t="shared" si="6"/>
        <v xml:space="preserve">  James M</v>
      </c>
    </row>
    <row r="451" spans="1:9" ht="15.6" x14ac:dyDescent="0.3">
      <c r="A451" s="4" t="s">
        <v>1117</v>
      </c>
      <c r="E451" s="4" t="s">
        <v>5553</v>
      </c>
      <c r="F451" t="s">
        <v>4732</v>
      </c>
      <c r="G451" t="s">
        <v>5554</v>
      </c>
      <c r="I451" t="str">
        <f t="shared" ref="I451:I514" si="7">_xlfn.TEXTJOIN("",TRUE,G451)</f>
        <v xml:space="preserve">  Lauren</v>
      </c>
    </row>
    <row r="452" spans="1:9" ht="15.6" x14ac:dyDescent="0.3">
      <c r="A452" s="4" t="s">
        <v>1120</v>
      </c>
      <c r="E452" s="4" t="s">
        <v>5377</v>
      </c>
      <c r="F452" t="s">
        <v>4732</v>
      </c>
      <c r="G452" t="s">
        <v>5555</v>
      </c>
      <c r="I452" t="str">
        <f t="shared" si="7"/>
        <v xml:space="preserve">  Michele V</v>
      </c>
    </row>
    <row r="453" spans="1:9" ht="15.6" x14ac:dyDescent="0.3">
      <c r="A453" s="4" t="s">
        <v>1122</v>
      </c>
      <c r="E453" s="4" t="s">
        <v>4832</v>
      </c>
      <c r="F453" t="s">
        <v>4735</v>
      </c>
      <c r="G453" t="s">
        <v>5556</v>
      </c>
      <c r="I453" t="str">
        <f t="shared" si="7"/>
        <v xml:space="preserve">  Xiao</v>
      </c>
    </row>
    <row r="454" spans="1:9" ht="15.6" x14ac:dyDescent="0.3">
      <c r="A454" s="4" t="s">
        <v>1125</v>
      </c>
      <c r="E454" s="4" t="s">
        <v>5557</v>
      </c>
      <c r="F454" t="s">
        <v>4732</v>
      </c>
      <c r="G454" t="s">
        <v>5558</v>
      </c>
      <c r="I454" t="str">
        <f t="shared" si="7"/>
        <v xml:space="preserve">  Harper L</v>
      </c>
    </row>
    <row r="455" spans="1:9" ht="15.6" x14ac:dyDescent="0.3">
      <c r="A455" s="4" t="s">
        <v>1128</v>
      </c>
      <c r="E455" s="4" t="s">
        <v>5559</v>
      </c>
      <c r="F455" t="s">
        <v>4735</v>
      </c>
      <c r="G455" t="s">
        <v>4989</v>
      </c>
      <c r="I455" t="str">
        <f t="shared" si="7"/>
        <v xml:space="preserve">  Nick</v>
      </c>
    </row>
    <row r="456" spans="1:9" ht="15.6" x14ac:dyDescent="0.3">
      <c r="A456" s="4" t="s">
        <v>1130</v>
      </c>
      <c r="E456" s="4" t="s">
        <v>5560</v>
      </c>
      <c r="F456" t="s">
        <v>4735</v>
      </c>
      <c r="G456" t="s">
        <v>4746</v>
      </c>
      <c r="I456" t="str">
        <f t="shared" si="7"/>
        <v xml:space="preserve">  Scott</v>
      </c>
    </row>
    <row r="457" spans="1:9" ht="15.6" x14ac:dyDescent="0.3">
      <c r="A457" s="4" t="s">
        <v>1133</v>
      </c>
      <c r="E457" s="4" t="s">
        <v>5561</v>
      </c>
      <c r="F457" t="s">
        <v>4735</v>
      </c>
      <c r="G457" t="s">
        <v>5562</v>
      </c>
      <c r="I457" t="str">
        <f t="shared" si="7"/>
        <v xml:space="preserve">  Wilson</v>
      </c>
    </row>
    <row r="458" spans="1:9" ht="15.6" x14ac:dyDescent="0.3">
      <c r="A458" s="4" t="s">
        <v>1135</v>
      </c>
      <c r="E458" s="4" t="s">
        <v>5563</v>
      </c>
      <c r="F458" t="s">
        <v>4735</v>
      </c>
      <c r="G458" t="s">
        <v>5273</v>
      </c>
      <c r="I458" t="str">
        <f t="shared" si="7"/>
        <v xml:space="preserve">  Lee</v>
      </c>
    </row>
    <row r="459" spans="1:9" ht="15.6" x14ac:dyDescent="0.3">
      <c r="A459" s="4" t="s">
        <v>1138</v>
      </c>
      <c r="E459" s="4" t="s">
        <v>5564</v>
      </c>
      <c r="F459" t="s">
        <v>4735</v>
      </c>
      <c r="G459" t="s">
        <v>5565</v>
      </c>
      <c r="I459" t="str">
        <f t="shared" si="7"/>
        <v xml:space="preserve">  Shizhong</v>
      </c>
    </row>
    <row r="460" spans="1:9" ht="15.6" x14ac:dyDescent="0.3">
      <c r="A460" s="4" t="s">
        <v>1141</v>
      </c>
      <c r="E460" s="4" t="s">
        <v>5566</v>
      </c>
      <c r="F460" t="s">
        <v>4732</v>
      </c>
      <c r="G460" t="s">
        <v>5567</v>
      </c>
      <c r="I460" t="str">
        <f t="shared" si="7"/>
        <v xml:space="preserve">  Marie-Claire</v>
      </c>
    </row>
    <row r="461" spans="1:9" ht="15.6" x14ac:dyDescent="0.3">
      <c r="A461" s="4" t="s">
        <v>1144</v>
      </c>
      <c r="E461" s="4" t="s">
        <v>4856</v>
      </c>
      <c r="F461" t="s">
        <v>4735</v>
      </c>
      <c r="G461" t="s">
        <v>5568</v>
      </c>
      <c r="I461" t="str">
        <f t="shared" si="7"/>
        <v xml:space="preserve">  Todd J</v>
      </c>
    </row>
    <row r="462" spans="1:9" ht="15.6" x14ac:dyDescent="0.3">
      <c r="A462" s="4" t="s">
        <v>1146</v>
      </c>
      <c r="E462" s="4" t="s">
        <v>5283</v>
      </c>
      <c r="F462" t="s">
        <v>4732</v>
      </c>
      <c r="G462" t="s">
        <v>5569</v>
      </c>
      <c r="I462" t="str">
        <f t="shared" si="7"/>
        <v xml:space="preserve">  Carolyn</v>
      </c>
    </row>
    <row r="463" spans="1:9" ht="15.6" x14ac:dyDescent="0.3">
      <c r="A463" s="4" t="s">
        <v>1149</v>
      </c>
      <c r="E463" s="4" t="s">
        <v>4889</v>
      </c>
      <c r="F463" t="s">
        <v>4732</v>
      </c>
      <c r="G463" t="s">
        <v>4844</v>
      </c>
      <c r="I463" t="str">
        <f t="shared" si="7"/>
        <v xml:space="preserve">  Lindsey</v>
      </c>
    </row>
    <row r="464" spans="1:9" ht="15.6" x14ac:dyDescent="0.3">
      <c r="A464" s="4" t="s">
        <v>1151</v>
      </c>
      <c r="E464" s="4" t="s">
        <v>5570</v>
      </c>
      <c r="F464" t="s">
        <v>4732</v>
      </c>
      <c r="G464" t="s">
        <v>5571</v>
      </c>
      <c r="I464" t="str">
        <f t="shared" si="7"/>
        <v xml:space="preserve">  Marissa D</v>
      </c>
    </row>
    <row r="465" spans="1:9" ht="15.6" x14ac:dyDescent="0.3">
      <c r="A465" s="4" t="s">
        <v>1154</v>
      </c>
      <c r="E465" s="4" t="s">
        <v>5572</v>
      </c>
      <c r="F465" t="s">
        <v>4735</v>
      </c>
      <c r="G465" t="s">
        <v>5573</v>
      </c>
      <c r="I465" t="str">
        <f t="shared" si="7"/>
        <v xml:space="preserve">  Jean Luc</v>
      </c>
    </row>
    <row r="466" spans="1:9" ht="15.6" x14ac:dyDescent="0.3">
      <c r="A466" s="4" t="s">
        <v>1157</v>
      </c>
      <c r="E466" s="4" t="s">
        <v>5574</v>
      </c>
      <c r="F466" t="s">
        <v>4732</v>
      </c>
      <c r="G466" t="s">
        <v>4882</v>
      </c>
      <c r="I466" t="str">
        <f t="shared" si="7"/>
        <v xml:space="preserve">  Danielle</v>
      </c>
    </row>
    <row r="467" spans="1:9" ht="15.6" x14ac:dyDescent="0.3">
      <c r="A467" s="4" t="s">
        <v>1160</v>
      </c>
      <c r="E467" s="4" t="s">
        <v>5575</v>
      </c>
      <c r="F467" t="s">
        <v>4735</v>
      </c>
      <c r="G467" t="s">
        <v>5576</v>
      </c>
      <c r="I467" t="str">
        <f t="shared" si="7"/>
        <v xml:space="preserve">  Jim</v>
      </c>
    </row>
    <row r="468" spans="1:9" ht="15.6" x14ac:dyDescent="0.3">
      <c r="A468" s="4" t="s">
        <v>1163</v>
      </c>
      <c r="E468" s="4" t="s">
        <v>4862</v>
      </c>
      <c r="F468" t="s">
        <v>4735</v>
      </c>
      <c r="G468" t="s">
        <v>5577</v>
      </c>
      <c r="I468" t="str">
        <f t="shared" si="7"/>
        <v xml:space="preserve">  Matthew T</v>
      </c>
    </row>
    <row r="469" spans="1:9" ht="15.6" x14ac:dyDescent="0.3">
      <c r="A469" s="4" t="s">
        <v>1165</v>
      </c>
      <c r="E469" s="4" t="s">
        <v>5578</v>
      </c>
      <c r="F469" t="s">
        <v>4732</v>
      </c>
      <c r="G469" t="s">
        <v>5579</v>
      </c>
      <c r="I469" t="str">
        <f t="shared" si="7"/>
        <v xml:space="preserve">  Rachel L</v>
      </c>
    </row>
    <row r="470" spans="1:9" ht="15.6" x14ac:dyDescent="0.3">
      <c r="A470" s="4" t="s">
        <v>1168</v>
      </c>
      <c r="E470" s="4" t="s">
        <v>5580</v>
      </c>
      <c r="F470" t="s">
        <v>4732</v>
      </c>
      <c r="G470" t="s">
        <v>5581</v>
      </c>
      <c r="I470" t="str">
        <f t="shared" si="7"/>
        <v xml:space="preserve">  Corina</v>
      </c>
    </row>
    <row r="471" spans="1:9" ht="15.6" x14ac:dyDescent="0.3">
      <c r="A471" s="4" t="s">
        <v>1171</v>
      </c>
      <c r="E471" s="4" t="s">
        <v>5582</v>
      </c>
      <c r="F471" t="s">
        <v>4735</v>
      </c>
      <c r="G471" t="s">
        <v>5583</v>
      </c>
      <c r="I471" t="str">
        <f t="shared" si="7"/>
        <v xml:space="preserve">  Guannan</v>
      </c>
    </row>
    <row r="472" spans="1:9" ht="15.6" x14ac:dyDescent="0.3">
      <c r="A472" s="4" t="s">
        <v>1174</v>
      </c>
      <c r="E472" s="4" t="s">
        <v>5584</v>
      </c>
      <c r="F472" t="s">
        <v>4735</v>
      </c>
      <c r="G472" t="s">
        <v>5585</v>
      </c>
      <c r="I472" t="str">
        <f t="shared" si="7"/>
        <v xml:space="preserve">  Don</v>
      </c>
    </row>
    <row r="473" spans="1:9" ht="15.6" x14ac:dyDescent="0.3">
      <c r="A473" s="4" t="s">
        <v>1177</v>
      </c>
      <c r="E473" s="4" t="s">
        <v>5586</v>
      </c>
      <c r="F473" t="s">
        <v>4735</v>
      </c>
      <c r="G473" t="s">
        <v>5160</v>
      </c>
      <c r="I473" t="str">
        <f t="shared" si="7"/>
        <v xml:space="preserve">  Chris</v>
      </c>
    </row>
    <row r="474" spans="1:9" ht="15.6" x14ac:dyDescent="0.3">
      <c r="A474" s="4" t="s">
        <v>1179</v>
      </c>
      <c r="E474" s="4" t="s">
        <v>5195</v>
      </c>
      <c r="F474" t="s">
        <v>4735</v>
      </c>
      <c r="G474" t="s">
        <v>5587</v>
      </c>
      <c r="I474" t="str">
        <f t="shared" si="7"/>
        <v xml:space="preserve">  Gavin V</v>
      </c>
    </row>
    <row r="475" spans="1:9" ht="15.6" x14ac:dyDescent="0.3">
      <c r="A475" s="4" t="s">
        <v>1182</v>
      </c>
      <c r="E475" s="4" t="s">
        <v>5588</v>
      </c>
      <c r="F475" t="s">
        <v>4735</v>
      </c>
      <c r="G475" t="s">
        <v>4756</v>
      </c>
      <c r="I475" t="str">
        <f t="shared" si="7"/>
        <v xml:space="preserve">  David</v>
      </c>
    </row>
    <row r="476" spans="1:9" ht="15.6" x14ac:dyDescent="0.3">
      <c r="A476" s="4" t="s">
        <v>1185</v>
      </c>
      <c r="E476" s="4" t="s">
        <v>5589</v>
      </c>
      <c r="F476" t="s">
        <v>4735</v>
      </c>
      <c r="G476" t="s">
        <v>5590</v>
      </c>
      <c r="I476" t="str">
        <f t="shared" si="7"/>
        <v xml:space="preserve">  Jatin</v>
      </c>
    </row>
    <row r="477" spans="1:9" ht="15.6" x14ac:dyDescent="0.3">
      <c r="A477" s="4" t="s">
        <v>1188</v>
      </c>
      <c r="E477" s="4" t="s">
        <v>5591</v>
      </c>
      <c r="F477" t="s">
        <v>4735</v>
      </c>
      <c r="G477" t="s">
        <v>5592</v>
      </c>
      <c r="H477" t="s">
        <v>5593</v>
      </c>
      <c r="I477" t="str">
        <f t="shared" si="7"/>
        <v xml:space="preserve">  J P</v>
      </c>
    </row>
    <row r="478" spans="1:9" ht="15.6" x14ac:dyDescent="0.3">
      <c r="A478" s="4" t="s">
        <v>1191</v>
      </c>
      <c r="E478" s="4" t="s">
        <v>5594</v>
      </c>
      <c r="F478" t="s">
        <v>4732</v>
      </c>
      <c r="G478" t="s">
        <v>5595</v>
      </c>
      <c r="I478" t="str">
        <f t="shared" si="7"/>
        <v xml:space="preserve">  Angela M</v>
      </c>
    </row>
    <row r="479" spans="1:9" ht="15.6" x14ac:dyDescent="0.3">
      <c r="A479" s="4" t="s">
        <v>1194</v>
      </c>
      <c r="E479" s="4" t="s">
        <v>5596</v>
      </c>
      <c r="F479" t="s">
        <v>4735</v>
      </c>
      <c r="G479" t="s">
        <v>5597</v>
      </c>
      <c r="I479" t="str">
        <f t="shared" si="7"/>
        <v xml:space="preserve">  Blake K</v>
      </c>
    </row>
    <row r="480" spans="1:9" ht="15.6" x14ac:dyDescent="0.3">
      <c r="A480" s="4" t="s">
        <v>1197</v>
      </c>
      <c r="E480" s="4" t="s">
        <v>5598</v>
      </c>
      <c r="F480" t="s">
        <v>4735</v>
      </c>
      <c r="G480" t="s">
        <v>5599</v>
      </c>
      <c r="I480" t="str">
        <f t="shared" si="7"/>
        <v xml:space="preserve">  Brian T</v>
      </c>
    </row>
    <row r="481" spans="1:9" ht="15.6" x14ac:dyDescent="0.3">
      <c r="A481" s="4" t="s">
        <v>1200</v>
      </c>
      <c r="E481" s="4" t="s">
        <v>5600</v>
      </c>
      <c r="F481" t="s">
        <v>4735</v>
      </c>
      <c r="G481" t="s">
        <v>5601</v>
      </c>
      <c r="I481" t="str">
        <f t="shared" si="7"/>
        <v xml:space="preserve">  Damon</v>
      </c>
    </row>
    <row r="482" spans="1:9" ht="15.6" x14ac:dyDescent="0.3">
      <c r="A482" s="4" t="s">
        <v>1203</v>
      </c>
      <c r="E482" s="4" t="s">
        <v>5602</v>
      </c>
      <c r="F482" t="s">
        <v>4735</v>
      </c>
      <c r="G482" t="s">
        <v>5083</v>
      </c>
      <c r="I482" t="str">
        <f t="shared" si="7"/>
        <v xml:space="preserve">  Jeffrey</v>
      </c>
    </row>
    <row r="483" spans="1:9" ht="15.6" x14ac:dyDescent="0.3">
      <c r="A483" s="4" t="s">
        <v>1206</v>
      </c>
      <c r="E483" s="4" t="s">
        <v>5603</v>
      </c>
      <c r="F483" t="s">
        <v>4735</v>
      </c>
      <c r="G483" t="s">
        <v>5604</v>
      </c>
      <c r="I483" t="str">
        <f t="shared" si="7"/>
        <v xml:space="preserve">  Malcolm J</v>
      </c>
    </row>
    <row r="484" spans="1:9" ht="15.6" x14ac:dyDescent="0.3">
      <c r="A484" s="4" t="s">
        <v>1209</v>
      </c>
      <c r="E484" s="4" t="s">
        <v>5605</v>
      </c>
      <c r="F484" t="s">
        <v>4732</v>
      </c>
      <c r="G484" t="s">
        <v>5606</v>
      </c>
      <c r="I484" t="str">
        <f t="shared" si="7"/>
        <v xml:space="preserve">  Margaret B</v>
      </c>
    </row>
    <row r="485" spans="1:9" ht="15.6" x14ac:dyDescent="0.3">
      <c r="A485" s="4" t="s">
        <v>1211</v>
      </c>
      <c r="E485" s="4" t="s">
        <v>4984</v>
      </c>
      <c r="F485" t="s">
        <v>4732</v>
      </c>
      <c r="G485" t="s">
        <v>5607</v>
      </c>
      <c r="I485" t="str">
        <f t="shared" si="7"/>
        <v xml:space="preserve">  Helen</v>
      </c>
    </row>
    <row r="486" spans="1:9" ht="15.6" x14ac:dyDescent="0.3">
      <c r="A486" s="4" t="s">
        <v>1214</v>
      </c>
      <c r="E486" s="4" t="s">
        <v>5608</v>
      </c>
      <c r="F486" t="s">
        <v>4735</v>
      </c>
      <c r="G486" t="s">
        <v>5033</v>
      </c>
      <c r="I486" t="str">
        <f t="shared" si="7"/>
        <v xml:space="preserve">  Matthew</v>
      </c>
    </row>
    <row r="487" spans="1:9" ht="15.6" x14ac:dyDescent="0.3">
      <c r="A487" s="4" t="s">
        <v>1217</v>
      </c>
      <c r="E487" s="4" t="s">
        <v>5341</v>
      </c>
      <c r="F487" t="s">
        <v>4735</v>
      </c>
      <c r="G487" t="s">
        <v>4869</v>
      </c>
      <c r="I487" t="str">
        <f t="shared" si="7"/>
        <v xml:space="preserve">  Jeff</v>
      </c>
    </row>
    <row r="488" spans="1:9" ht="15.6" x14ac:dyDescent="0.3">
      <c r="A488" s="4" t="s">
        <v>1220</v>
      </c>
      <c r="E488" s="4" t="s">
        <v>5609</v>
      </c>
      <c r="F488" t="s">
        <v>5610</v>
      </c>
      <c r="G488" t="s">
        <v>5611</v>
      </c>
      <c r="I488" t="str">
        <f t="shared" si="7"/>
        <v xml:space="preserve">  Tara R</v>
      </c>
    </row>
    <row r="489" spans="1:9" ht="15.6" x14ac:dyDescent="0.3">
      <c r="A489" s="4" t="s">
        <v>1222</v>
      </c>
      <c r="E489" s="4" t="s">
        <v>5612</v>
      </c>
      <c r="F489" t="s">
        <v>4732</v>
      </c>
      <c r="G489" t="s">
        <v>5613</v>
      </c>
      <c r="I489" t="str">
        <f t="shared" si="7"/>
        <v xml:space="preserve">  Kristin</v>
      </c>
    </row>
    <row r="490" spans="1:9" ht="15.6" x14ac:dyDescent="0.3">
      <c r="A490" s="4" t="s">
        <v>1225</v>
      </c>
      <c r="E490" s="4" t="s">
        <v>5614</v>
      </c>
      <c r="F490" t="s">
        <v>4735</v>
      </c>
      <c r="G490" t="s">
        <v>4991</v>
      </c>
      <c r="I490" t="str">
        <f t="shared" si="7"/>
        <v xml:space="preserve">  Timothy</v>
      </c>
    </row>
    <row r="491" spans="1:9" ht="15.6" x14ac:dyDescent="0.3">
      <c r="A491" s="4" t="s">
        <v>1228</v>
      </c>
      <c r="E491" s="4" t="s">
        <v>5615</v>
      </c>
      <c r="F491" t="s">
        <v>4735</v>
      </c>
      <c r="G491" t="s">
        <v>4746</v>
      </c>
      <c r="I491" t="str">
        <f t="shared" si="7"/>
        <v xml:space="preserve">  Scott</v>
      </c>
    </row>
    <row r="492" spans="1:9" ht="15.6" x14ac:dyDescent="0.3">
      <c r="A492" s="4" t="s">
        <v>1231</v>
      </c>
      <c r="E492" s="4" t="s">
        <v>5616</v>
      </c>
      <c r="F492" t="s">
        <v>4732</v>
      </c>
      <c r="G492" t="s">
        <v>5617</v>
      </c>
      <c r="I492" t="str">
        <f t="shared" si="7"/>
        <v xml:space="preserve">  Carly E</v>
      </c>
    </row>
    <row r="493" spans="1:9" ht="15.6" x14ac:dyDescent="0.3">
      <c r="A493" s="4" t="s">
        <v>1234</v>
      </c>
      <c r="E493" s="4" t="s">
        <v>5618</v>
      </c>
      <c r="F493" t="s">
        <v>4732</v>
      </c>
      <c r="G493" t="s">
        <v>5619</v>
      </c>
      <c r="I493" t="str">
        <f t="shared" si="7"/>
        <v xml:space="preserve">  Lisa</v>
      </c>
    </row>
    <row r="494" spans="1:9" ht="15.6" x14ac:dyDescent="0.3">
      <c r="A494" s="4" t="s">
        <v>1236</v>
      </c>
      <c r="E494" s="4" t="s">
        <v>5620</v>
      </c>
      <c r="F494" t="s">
        <v>4732</v>
      </c>
      <c r="G494" t="s">
        <v>5300</v>
      </c>
      <c r="I494" t="str">
        <f t="shared" si="7"/>
        <v xml:space="preserve">  Stacey</v>
      </c>
    </row>
    <row r="495" spans="1:9" ht="15.6" x14ac:dyDescent="0.3">
      <c r="A495" s="4" t="s">
        <v>1239</v>
      </c>
      <c r="E495" s="4" t="s">
        <v>5621</v>
      </c>
      <c r="F495" t="s">
        <v>4735</v>
      </c>
      <c r="G495" t="s">
        <v>5622</v>
      </c>
      <c r="I495" t="str">
        <f t="shared" si="7"/>
        <v xml:space="preserve">  Louis</v>
      </c>
    </row>
    <row r="496" spans="1:9" ht="15.6" x14ac:dyDescent="0.3">
      <c r="A496" s="4" t="s">
        <v>1241</v>
      </c>
      <c r="E496" s="4" t="s">
        <v>5602</v>
      </c>
      <c r="F496" t="s">
        <v>4735</v>
      </c>
      <c r="G496" t="s">
        <v>5623</v>
      </c>
      <c r="I496" t="str">
        <f t="shared" si="7"/>
        <v xml:space="preserve">  Brian R</v>
      </c>
    </row>
    <row r="497" spans="1:9" ht="15.6" x14ac:dyDescent="0.3">
      <c r="A497" s="4" t="s">
        <v>1244</v>
      </c>
      <c r="E497" s="4" t="s">
        <v>5624</v>
      </c>
      <c r="F497" t="s">
        <v>5610</v>
      </c>
      <c r="G497" t="s">
        <v>4922</v>
      </c>
      <c r="I497" t="str">
        <f t="shared" si="7"/>
        <v xml:space="preserve">  Jessica</v>
      </c>
    </row>
    <row r="498" spans="1:9" ht="15.6" x14ac:dyDescent="0.3">
      <c r="A498" s="4" t="s">
        <v>1246</v>
      </c>
      <c r="E498" s="4" t="s">
        <v>5625</v>
      </c>
      <c r="F498" t="s">
        <v>4732</v>
      </c>
      <c r="G498" t="s">
        <v>5626</v>
      </c>
      <c r="I498" t="str">
        <f t="shared" si="7"/>
        <v xml:space="preserve">  Dawn M</v>
      </c>
    </row>
    <row r="499" spans="1:9" ht="15.6" x14ac:dyDescent="0.3">
      <c r="A499" s="4" t="s">
        <v>1249</v>
      </c>
      <c r="E499" s="4" t="s">
        <v>5627</v>
      </c>
      <c r="F499" t="s">
        <v>4735</v>
      </c>
      <c r="G499" t="s">
        <v>5160</v>
      </c>
      <c r="I499" t="str">
        <f t="shared" si="7"/>
        <v xml:space="preserve">  Chris</v>
      </c>
    </row>
    <row r="500" spans="1:9" ht="15.6" x14ac:dyDescent="0.3">
      <c r="A500" s="4" t="s">
        <v>1252</v>
      </c>
      <c r="E500" s="4" t="s">
        <v>5628</v>
      </c>
      <c r="F500" t="s">
        <v>4732</v>
      </c>
      <c r="G500" t="s">
        <v>5629</v>
      </c>
      <c r="I500" t="str">
        <f t="shared" si="7"/>
        <v xml:space="preserve">  Karen</v>
      </c>
    </row>
    <row r="501" spans="1:9" ht="15.6" x14ac:dyDescent="0.3">
      <c r="A501" s="4" t="s">
        <v>1255</v>
      </c>
      <c r="E501" s="4" t="s">
        <v>5630</v>
      </c>
      <c r="F501" t="s">
        <v>4732</v>
      </c>
      <c r="G501" t="s">
        <v>4922</v>
      </c>
      <c r="I501" t="str">
        <f t="shared" si="7"/>
        <v xml:space="preserve">  Jessica</v>
      </c>
    </row>
    <row r="502" spans="1:9" ht="15.6" x14ac:dyDescent="0.3">
      <c r="A502" s="4" t="s">
        <v>1258</v>
      </c>
      <c r="E502" s="4" t="s">
        <v>5631</v>
      </c>
      <c r="F502" t="s">
        <v>4735</v>
      </c>
      <c r="G502" t="s">
        <v>5632</v>
      </c>
      <c r="I502" t="str">
        <f t="shared" si="7"/>
        <v xml:space="preserve">  Mathieu</v>
      </c>
    </row>
    <row r="503" spans="1:9" ht="15.6" x14ac:dyDescent="0.3">
      <c r="A503" s="4" t="s">
        <v>1260</v>
      </c>
      <c r="E503" s="4" t="s">
        <v>4866</v>
      </c>
      <c r="F503" t="s">
        <v>4735</v>
      </c>
      <c r="G503" t="s">
        <v>5633</v>
      </c>
      <c r="I503" t="str">
        <f t="shared" si="7"/>
        <v xml:space="preserve">  Kam S</v>
      </c>
    </row>
    <row r="504" spans="1:9" ht="15.6" x14ac:dyDescent="0.3">
      <c r="A504" s="4" t="s">
        <v>1263</v>
      </c>
      <c r="E504" s="4" t="s">
        <v>5634</v>
      </c>
      <c r="F504" t="s">
        <v>4732</v>
      </c>
      <c r="G504" t="s">
        <v>5635</v>
      </c>
      <c r="I504" t="str">
        <f t="shared" si="7"/>
        <v xml:space="preserve">  Valerie A</v>
      </c>
    </row>
    <row r="505" spans="1:9" ht="15.6" x14ac:dyDescent="0.3">
      <c r="A505" s="4" t="s">
        <v>1265</v>
      </c>
      <c r="E505" s="4" t="s">
        <v>5636</v>
      </c>
      <c r="F505" t="s">
        <v>4732</v>
      </c>
      <c r="G505" t="s">
        <v>5637</v>
      </c>
      <c r="I505" t="str">
        <f t="shared" si="7"/>
        <v xml:space="preserve">  Freya R</v>
      </c>
    </row>
    <row r="506" spans="1:9" ht="15.6" x14ac:dyDescent="0.3">
      <c r="A506" s="4" t="s">
        <v>1268</v>
      </c>
      <c r="E506" s="4" t="s">
        <v>5638</v>
      </c>
      <c r="F506" t="s">
        <v>4732</v>
      </c>
      <c r="G506" t="s">
        <v>4888</v>
      </c>
      <c r="I506" t="str">
        <f t="shared" si="7"/>
        <v xml:space="preserve">  Jennifer</v>
      </c>
    </row>
    <row r="507" spans="1:9" ht="15.6" x14ac:dyDescent="0.3">
      <c r="A507" s="4" t="s">
        <v>1271</v>
      </c>
      <c r="E507" s="4" t="s">
        <v>5639</v>
      </c>
      <c r="F507" t="s">
        <v>4732</v>
      </c>
      <c r="G507" t="s">
        <v>5640</v>
      </c>
      <c r="I507" t="str">
        <f t="shared" si="7"/>
        <v xml:space="preserve">  Kara</v>
      </c>
    </row>
    <row r="508" spans="1:9" ht="15.6" x14ac:dyDescent="0.3">
      <c r="A508" s="4" t="s">
        <v>1273</v>
      </c>
      <c r="E508" s="4" t="s">
        <v>5641</v>
      </c>
      <c r="F508" t="s">
        <v>4735</v>
      </c>
      <c r="G508" t="s">
        <v>5642</v>
      </c>
      <c r="I508" t="str">
        <f t="shared" si="7"/>
        <v xml:space="preserve">  Bradley A</v>
      </c>
    </row>
    <row r="509" spans="1:9" ht="15.6" x14ac:dyDescent="0.3">
      <c r="A509" s="4" t="s">
        <v>1276</v>
      </c>
      <c r="E509" s="4" t="s">
        <v>5643</v>
      </c>
      <c r="F509" t="s">
        <v>4735</v>
      </c>
      <c r="G509" t="s">
        <v>5644</v>
      </c>
      <c r="I509" t="str">
        <f t="shared" si="7"/>
        <v xml:space="preserve">  Brendan</v>
      </c>
    </row>
    <row r="510" spans="1:9" ht="15.6" x14ac:dyDescent="0.3">
      <c r="A510" s="4" t="s">
        <v>1279</v>
      </c>
      <c r="E510" s="4" t="s">
        <v>5645</v>
      </c>
      <c r="F510" t="s">
        <v>4732</v>
      </c>
      <c r="G510" t="s">
        <v>5646</v>
      </c>
      <c r="I510" t="str">
        <f t="shared" si="7"/>
        <v xml:space="preserve">  Amber R</v>
      </c>
    </row>
    <row r="511" spans="1:9" ht="15.6" x14ac:dyDescent="0.3">
      <c r="A511" s="4" t="s">
        <v>1283</v>
      </c>
      <c r="E511" s="4" t="s">
        <v>5647</v>
      </c>
      <c r="F511" t="s">
        <v>4735</v>
      </c>
      <c r="G511" t="s">
        <v>5648</v>
      </c>
      <c r="I511" t="str">
        <f t="shared" si="7"/>
        <v xml:space="preserve">  Sean K</v>
      </c>
    </row>
    <row r="512" spans="1:9" ht="15.6" x14ac:dyDescent="0.3">
      <c r="A512" s="4" t="s">
        <v>1286</v>
      </c>
      <c r="E512" s="4" t="s">
        <v>5649</v>
      </c>
      <c r="F512" t="s">
        <v>4735</v>
      </c>
      <c r="G512" t="s">
        <v>5396</v>
      </c>
      <c r="I512" t="str">
        <f t="shared" si="7"/>
        <v xml:space="preserve">  Rick</v>
      </c>
    </row>
    <row r="513" spans="1:9" ht="15.6" x14ac:dyDescent="0.3">
      <c r="A513" s="4" t="s">
        <v>1289</v>
      </c>
      <c r="E513" s="4" t="s">
        <v>5650</v>
      </c>
      <c r="F513" t="s">
        <v>4735</v>
      </c>
      <c r="G513" t="s">
        <v>5033</v>
      </c>
      <c r="I513" t="str">
        <f t="shared" si="7"/>
        <v xml:space="preserve">  Matthew</v>
      </c>
    </row>
    <row r="514" spans="1:9" ht="15.6" x14ac:dyDescent="0.3">
      <c r="A514" s="4" t="s">
        <v>1291</v>
      </c>
      <c r="E514" s="4" t="s">
        <v>5651</v>
      </c>
      <c r="F514" t="s">
        <v>4735</v>
      </c>
      <c r="G514" t="s">
        <v>5652</v>
      </c>
      <c r="I514" t="str">
        <f t="shared" si="7"/>
        <v xml:space="preserve">  Brady</v>
      </c>
    </row>
    <row r="515" spans="1:9" ht="15.6" x14ac:dyDescent="0.3">
      <c r="A515" s="4" t="s">
        <v>1294</v>
      </c>
      <c r="E515" s="4" t="s">
        <v>5653</v>
      </c>
      <c r="F515" t="s">
        <v>4732</v>
      </c>
      <c r="G515" t="s">
        <v>5654</v>
      </c>
      <c r="I515" t="str">
        <f t="shared" ref="I515:I578" si="8">_xlfn.TEXTJOIN("",TRUE,G515)</f>
        <v xml:space="preserve">  Kameko</v>
      </c>
    </row>
    <row r="516" spans="1:9" ht="15.6" x14ac:dyDescent="0.3">
      <c r="A516" s="4" t="s">
        <v>1297</v>
      </c>
      <c r="E516" s="4" t="s">
        <v>5655</v>
      </c>
      <c r="F516" t="s">
        <v>4735</v>
      </c>
      <c r="G516" t="s">
        <v>5656</v>
      </c>
      <c r="I516" t="str">
        <f t="shared" si="8"/>
        <v xml:space="preserve">  Jeremy A</v>
      </c>
    </row>
    <row r="517" spans="1:9" ht="15.6" x14ac:dyDescent="0.3">
      <c r="A517" s="4" t="s">
        <v>1299</v>
      </c>
      <c r="E517" s="4" t="s">
        <v>5657</v>
      </c>
      <c r="F517" t="s">
        <v>4735</v>
      </c>
      <c r="G517" t="s">
        <v>4861</v>
      </c>
      <c r="I517" t="str">
        <f t="shared" si="8"/>
        <v xml:space="preserve">  Daniel</v>
      </c>
    </row>
    <row r="518" spans="1:9" ht="15.6" x14ac:dyDescent="0.3">
      <c r="A518" s="4" t="s">
        <v>1302</v>
      </c>
      <c r="E518" s="4" t="s">
        <v>5658</v>
      </c>
      <c r="F518" t="s">
        <v>4732</v>
      </c>
      <c r="G518" t="s">
        <v>4943</v>
      </c>
      <c r="I518" t="str">
        <f t="shared" si="8"/>
        <v xml:space="preserve">  Amanda</v>
      </c>
    </row>
    <row r="519" spans="1:9" ht="15.6" x14ac:dyDescent="0.3">
      <c r="A519" s="4" t="s">
        <v>1305</v>
      </c>
      <c r="E519" s="4" t="s">
        <v>5659</v>
      </c>
      <c r="F519" t="s">
        <v>4732</v>
      </c>
      <c r="G519" t="s">
        <v>5629</v>
      </c>
      <c r="I519" t="str">
        <f t="shared" si="8"/>
        <v xml:space="preserve">  Karen</v>
      </c>
    </row>
    <row r="520" spans="1:9" ht="15.6" x14ac:dyDescent="0.3">
      <c r="A520" s="4" t="s">
        <v>1307</v>
      </c>
      <c r="E520" s="4" t="s">
        <v>5660</v>
      </c>
      <c r="F520" t="s">
        <v>4735</v>
      </c>
      <c r="G520" t="s">
        <v>5467</v>
      </c>
      <c r="I520" t="str">
        <f t="shared" si="8"/>
        <v xml:space="preserve">  Gregory</v>
      </c>
    </row>
    <row r="521" spans="1:9" ht="15.6" x14ac:dyDescent="0.3">
      <c r="A521" s="4" t="s">
        <v>1310</v>
      </c>
      <c r="E521" s="4" t="s">
        <v>5661</v>
      </c>
      <c r="F521" t="s">
        <v>4732</v>
      </c>
      <c r="G521" t="s">
        <v>5662</v>
      </c>
      <c r="I521" t="str">
        <f t="shared" si="8"/>
        <v xml:space="preserve">  Sabine</v>
      </c>
    </row>
    <row r="522" spans="1:9" ht="15.6" x14ac:dyDescent="0.3">
      <c r="A522" s="4" t="s">
        <v>1313</v>
      </c>
      <c r="E522" s="4" t="s">
        <v>5663</v>
      </c>
      <c r="F522" t="s">
        <v>4735</v>
      </c>
      <c r="G522" t="s">
        <v>5664</v>
      </c>
      <c r="I522" t="str">
        <f t="shared" si="8"/>
        <v xml:space="preserve">  Joseph</v>
      </c>
    </row>
    <row r="523" spans="1:9" ht="15.6" x14ac:dyDescent="0.3">
      <c r="A523" s="4" t="s">
        <v>1316</v>
      </c>
      <c r="E523" s="4" t="s">
        <v>5665</v>
      </c>
      <c r="F523" t="s">
        <v>4735</v>
      </c>
      <c r="G523" t="s">
        <v>4784</v>
      </c>
      <c r="I523" t="str">
        <f t="shared" si="8"/>
        <v xml:space="preserve">  Adam</v>
      </c>
    </row>
    <row r="524" spans="1:9" ht="15.6" x14ac:dyDescent="0.3">
      <c r="A524" s="4" t="s">
        <v>1318</v>
      </c>
      <c r="E524" s="4" t="s">
        <v>5666</v>
      </c>
      <c r="F524" t="s">
        <v>4732</v>
      </c>
      <c r="G524" t="s">
        <v>5667</v>
      </c>
      <c r="I524" t="str">
        <f t="shared" si="8"/>
        <v xml:space="preserve">  Karolyn A</v>
      </c>
    </row>
    <row r="525" spans="1:9" ht="15.6" x14ac:dyDescent="0.3">
      <c r="A525" s="4" t="s">
        <v>1321</v>
      </c>
      <c r="E525" s="4" t="s">
        <v>5668</v>
      </c>
      <c r="F525" t="s">
        <v>5610</v>
      </c>
      <c r="G525" t="s">
        <v>5669</v>
      </c>
      <c r="I525" t="str">
        <f t="shared" si="8"/>
        <v xml:space="preserve">  Anita L</v>
      </c>
    </row>
    <row r="526" spans="1:9" ht="15.6" x14ac:dyDescent="0.3">
      <c r="A526" s="4" t="s">
        <v>1324</v>
      </c>
      <c r="E526" s="4" t="s">
        <v>5670</v>
      </c>
      <c r="F526" t="s">
        <v>4732</v>
      </c>
      <c r="G526" t="s">
        <v>5671</v>
      </c>
      <c r="I526" t="str">
        <f t="shared" si="8"/>
        <v xml:space="preserve">  Laura E</v>
      </c>
    </row>
    <row r="527" spans="1:9" ht="15.6" x14ac:dyDescent="0.3">
      <c r="A527" s="4" t="s">
        <v>1326</v>
      </c>
      <c r="E527" s="4" t="s">
        <v>5672</v>
      </c>
      <c r="F527" t="s">
        <v>4732</v>
      </c>
      <c r="G527" t="s">
        <v>5096</v>
      </c>
      <c r="I527" t="str">
        <f t="shared" si="8"/>
        <v xml:space="preserve">  Sarah</v>
      </c>
    </row>
    <row r="528" spans="1:9" ht="15.6" x14ac:dyDescent="0.3">
      <c r="A528" s="4" t="s">
        <v>1329</v>
      </c>
      <c r="E528" s="4" t="s">
        <v>5673</v>
      </c>
      <c r="F528" t="s">
        <v>5610</v>
      </c>
      <c r="G528" t="s">
        <v>5674</v>
      </c>
      <c r="I528" t="str">
        <f t="shared" si="8"/>
        <v xml:space="preserve">  Ashley E</v>
      </c>
    </row>
    <row r="529" spans="1:9" ht="15.6" x14ac:dyDescent="0.3">
      <c r="A529" s="4" t="s">
        <v>1332</v>
      </c>
      <c r="E529" s="4" t="s">
        <v>5675</v>
      </c>
      <c r="F529" t="s">
        <v>4732</v>
      </c>
      <c r="G529" t="s">
        <v>4844</v>
      </c>
      <c r="I529" t="str">
        <f t="shared" si="8"/>
        <v xml:space="preserve">  Lindsey</v>
      </c>
    </row>
    <row r="530" spans="1:9" ht="15.6" x14ac:dyDescent="0.3">
      <c r="A530" s="4" t="s">
        <v>1334</v>
      </c>
      <c r="E530" s="4" t="s">
        <v>5676</v>
      </c>
      <c r="F530" t="s">
        <v>4735</v>
      </c>
      <c r="G530" t="s">
        <v>5216</v>
      </c>
      <c r="I530" t="str">
        <f t="shared" si="8"/>
        <v xml:space="preserve">  Alan</v>
      </c>
    </row>
    <row r="531" spans="1:9" ht="15.6" x14ac:dyDescent="0.3">
      <c r="A531" s="4" t="s">
        <v>1337</v>
      </c>
      <c r="E531" s="4" t="s">
        <v>5677</v>
      </c>
      <c r="F531" t="s">
        <v>4735</v>
      </c>
      <c r="G531" t="s">
        <v>5678</v>
      </c>
      <c r="I531" t="str">
        <f t="shared" si="8"/>
        <v xml:space="preserve">  Dan R</v>
      </c>
    </row>
    <row r="532" spans="1:9" ht="15.6" x14ac:dyDescent="0.3">
      <c r="A532" s="4" t="s">
        <v>1339</v>
      </c>
      <c r="E532" s="4" t="s">
        <v>5679</v>
      </c>
      <c r="F532" t="s">
        <v>4732</v>
      </c>
      <c r="G532" t="s">
        <v>5680</v>
      </c>
      <c r="I532" t="str">
        <f t="shared" si="8"/>
        <v xml:space="preserve">  Katie</v>
      </c>
    </row>
    <row r="533" spans="1:9" ht="15.6" x14ac:dyDescent="0.3">
      <c r="A533" s="4" t="s">
        <v>1342</v>
      </c>
      <c r="E533" s="4" t="s">
        <v>5681</v>
      </c>
      <c r="F533" t="s">
        <v>4735</v>
      </c>
      <c r="G533" t="s">
        <v>5013</v>
      </c>
      <c r="I533" t="str">
        <f t="shared" si="8"/>
        <v xml:space="preserve">  Eric</v>
      </c>
    </row>
    <row r="534" spans="1:9" ht="15.6" x14ac:dyDescent="0.3">
      <c r="A534" s="4" t="s">
        <v>1344</v>
      </c>
      <c r="E534" s="4" t="s">
        <v>5682</v>
      </c>
      <c r="F534" t="s">
        <v>4732</v>
      </c>
      <c r="G534" t="s">
        <v>5683</v>
      </c>
      <c r="I534" t="str">
        <f t="shared" si="8"/>
        <v xml:space="preserve">  Cathryn</v>
      </c>
    </row>
    <row r="535" spans="1:9" ht="15.6" x14ac:dyDescent="0.3">
      <c r="A535" s="4" t="s">
        <v>1347</v>
      </c>
      <c r="E535" s="4" t="s">
        <v>5684</v>
      </c>
      <c r="F535" t="s">
        <v>4735</v>
      </c>
      <c r="G535" t="s">
        <v>5644</v>
      </c>
      <c r="I535" t="str">
        <f t="shared" si="8"/>
        <v xml:space="preserve">  Brendan</v>
      </c>
    </row>
    <row r="536" spans="1:9" ht="15.6" x14ac:dyDescent="0.3">
      <c r="A536" s="4" t="s">
        <v>1349</v>
      </c>
      <c r="E536" s="4" t="s">
        <v>5685</v>
      </c>
      <c r="F536" t="s">
        <v>4732</v>
      </c>
      <c r="G536" t="s">
        <v>5686</v>
      </c>
      <c r="I536" t="str">
        <f t="shared" si="8"/>
        <v xml:space="preserve">  Shauna</v>
      </c>
    </row>
    <row r="537" spans="1:9" ht="15.6" x14ac:dyDescent="0.3">
      <c r="A537" s="4" t="s">
        <v>1352</v>
      </c>
      <c r="E537" s="4" t="s">
        <v>4866</v>
      </c>
      <c r="F537" t="s">
        <v>4735</v>
      </c>
      <c r="G537" t="s">
        <v>5687</v>
      </c>
      <c r="I537" t="str">
        <f t="shared" si="8"/>
        <v xml:space="preserve">  Terence</v>
      </c>
    </row>
    <row r="538" spans="1:9" ht="15.6" x14ac:dyDescent="0.3">
      <c r="A538" s="4" t="s">
        <v>1354</v>
      </c>
      <c r="E538" s="4" t="s">
        <v>5688</v>
      </c>
      <c r="F538" t="s">
        <v>4732</v>
      </c>
      <c r="G538" t="s">
        <v>5689</v>
      </c>
      <c r="I538" t="str">
        <f t="shared" si="8"/>
        <v xml:space="preserve">  Marisol</v>
      </c>
    </row>
    <row r="539" spans="1:9" ht="15.6" x14ac:dyDescent="0.3">
      <c r="A539" s="4" t="s">
        <v>1357</v>
      </c>
      <c r="E539" s="4" t="s">
        <v>5690</v>
      </c>
      <c r="F539" t="s">
        <v>4732</v>
      </c>
      <c r="G539" t="s">
        <v>5691</v>
      </c>
      <c r="I539" t="str">
        <f t="shared" si="8"/>
        <v xml:space="preserve">  Lindsay</v>
      </c>
    </row>
    <row r="540" spans="1:9" ht="15.6" x14ac:dyDescent="0.3">
      <c r="A540" s="4" t="s">
        <v>1360</v>
      </c>
      <c r="E540" s="4" t="s">
        <v>5692</v>
      </c>
      <c r="F540" t="s">
        <v>4732</v>
      </c>
      <c r="G540" t="s">
        <v>5680</v>
      </c>
      <c r="I540" t="str">
        <f t="shared" si="8"/>
        <v xml:space="preserve">  Katie</v>
      </c>
    </row>
    <row r="541" spans="1:9" ht="15.6" x14ac:dyDescent="0.3">
      <c r="A541" s="4" t="s">
        <v>1362</v>
      </c>
      <c r="E541" s="4" t="s">
        <v>5693</v>
      </c>
      <c r="F541" t="s">
        <v>4735</v>
      </c>
      <c r="G541" t="s">
        <v>4861</v>
      </c>
      <c r="I541" t="str">
        <f t="shared" si="8"/>
        <v xml:space="preserve">  Daniel</v>
      </c>
    </row>
    <row r="542" spans="1:9" ht="15.6" x14ac:dyDescent="0.3">
      <c r="A542" s="4" t="s">
        <v>1365</v>
      </c>
      <c r="E542" s="4" t="s">
        <v>5694</v>
      </c>
      <c r="F542" t="s">
        <v>4735</v>
      </c>
      <c r="G542" t="s">
        <v>5695</v>
      </c>
      <c r="I542" t="str">
        <f t="shared" si="8"/>
        <v xml:space="preserve">  Brett W</v>
      </c>
    </row>
    <row r="543" spans="1:9" ht="15.6" x14ac:dyDescent="0.3">
      <c r="A543" s="4" t="s">
        <v>1367</v>
      </c>
      <c r="E543" s="4" t="s">
        <v>5696</v>
      </c>
      <c r="F543" t="s">
        <v>4735</v>
      </c>
      <c r="G543" t="s">
        <v>5697</v>
      </c>
      <c r="I543" t="str">
        <f t="shared" si="8"/>
        <v xml:space="preserve">  Dylan J</v>
      </c>
    </row>
    <row r="544" spans="1:9" ht="15.6" x14ac:dyDescent="0.3">
      <c r="A544" s="4" t="s">
        <v>1370</v>
      </c>
      <c r="E544" s="4" t="s">
        <v>5698</v>
      </c>
      <c r="F544" t="s">
        <v>4732</v>
      </c>
      <c r="G544" t="s">
        <v>5168</v>
      </c>
      <c r="I544" t="str">
        <f t="shared" si="8"/>
        <v xml:space="preserve">  Elizabeth</v>
      </c>
    </row>
    <row r="545" spans="1:9" ht="15.6" x14ac:dyDescent="0.3">
      <c r="A545" s="4" t="s">
        <v>1373</v>
      </c>
      <c r="E545" s="4" t="s">
        <v>5699</v>
      </c>
      <c r="F545" t="s">
        <v>4732</v>
      </c>
      <c r="G545" t="s">
        <v>5700</v>
      </c>
      <c r="I545" t="str">
        <f t="shared" si="8"/>
        <v xml:space="preserve">  Brooke M</v>
      </c>
    </row>
    <row r="546" spans="1:9" ht="15.6" x14ac:dyDescent="0.3">
      <c r="A546" s="4" t="s">
        <v>1375</v>
      </c>
      <c r="E546" s="4" t="s">
        <v>5701</v>
      </c>
      <c r="F546" t="s">
        <v>5610</v>
      </c>
      <c r="G546" t="s">
        <v>5702</v>
      </c>
      <c r="I546" t="str">
        <f t="shared" si="8"/>
        <v xml:space="preserve">  Teiko</v>
      </c>
    </row>
    <row r="547" spans="1:9" ht="15.6" x14ac:dyDescent="0.3">
      <c r="A547" s="4" t="s">
        <v>1378</v>
      </c>
      <c r="E547" s="4" t="s">
        <v>5703</v>
      </c>
      <c r="F547" t="s">
        <v>4735</v>
      </c>
      <c r="G547" t="s">
        <v>5426</v>
      </c>
      <c r="I547" t="str">
        <f t="shared" si="8"/>
        <v xml:space="preserve">  Zachary</v>
      </c>
    </row>
    <row r="548" spans="1:9" ht="15.6" x14ac:dyDescent="0.3">
      <c r="A548" s="4" t="s">
        <v>1380</v>
      </c>
      <c r="E548" s="4" t="s">
        <v>5704</v>
      </c>
      <c r="F548" t="s">
        <v>4732</v>
      </c>
      <c r="G548" t="s">
        <v>5705</v>
      </c>
      <c r="I548" t="str">
        <f t="shared" si="8"/>
        <v xml:space="preserve">  Johannah</v>
      </c>
    </row>
    <row r="549" spans="1:9" ht="15.6" x14ac:dyDescent="0.3">
      <c r="A549" s="4" t="s">
        <v>1383</v>
      </c>
      <c r="E549" s="4" t="s">
        <v>5706</v>
      </c>
      <c r="F549" t="s">
        <v>4735</v>
      </c>
      <c r="G549" t="s">
        <v>5707</v>
      </c>
      <c r="I549" t="str">
        <f t="shared" si="8"/>
        <v xml:space="preserve">  Ryan A</v>
      </c>
    </row>
    <row r="550" spans="1:9" ht="15.6" x14ac:dyDescent="0.3">
      <c r="A550" s="4" t="s">
        <v>1386</v>
      </c>
      <c r="E550" s="4" t="s">
        <v>5708</v>
      </c>
      <c r="F550" t="s">
        <v>4735</v>
      </c>
      <c r="G550" t="s">
        <v>5709</v>
      </c>
      <c r="I550" t="str">
        <f t="shared" si="8"/>
        <v xml:space="preserve">  Andres Sr</v>
      </c>
    </row>
    <row r="551" spans="1:9" ht="15.6" x14ac:dyDescent="0.3">
      <c r="A551" s="4" t="s">
        <v>1388</v>
      </c>
      <c r="E551" s="4" t="s">
        <v>5710</v>
      </c>
      <c r="F551" t="s">
        <v>4735</v>
      </c>
      <c r="G551" t="s">
        <v>5711</v>
      </c>
      <c r="I551" t="str">
        <f t="shared" si="8"/>
        <v xml:space="preserve">  Bryan</v>
      </c>
    </row>
    <row r="552" spans="1:9" ht="15.6" x14ac:dyDescent="0.3">
      <c r="A552" s="4" t="s">
        <v>1391</v>
      </c>
      <c r="E552" s="4" t="s">
        <v>5712</v>
      </c>
      <c r="F552" t="s">
        <v>4732</v>
      </c>
      <c r="G552" t="s">
        <v>5713</v>
      </c>
      <c r="I552" t="str">
        <f t="shared" si="8"/>
        <v xml:space="preserve">  Lizette</v>
      </c>
    </row>
    <row r="553" spans="1:9" ht="15.6" x14ac:dyDescent="0.3">
      <c r="A553" s="4" t="s">
        <v>1393</v>
      </c>
      <c r="E553" s="4" t="s">
        <v>5076</v>
      </c>
      <c r="F553" t="s">
        <v>4735</v>
      </c>
      <c r="G553" t="s">
        <v>5585</v>
      </c>
      <c r="I553" t="str">
        <f t="shared" si="8"/>
        <v xml:space="preserve">  Don</v>
      </c>
    </row>
    <row r="554" spans="1:9" ht="15.6" x14ac:dyDescent="0.3">
      <c r="A554" s="4" t="s">
        <v>1396</v>
      </c>
      <c r="E554" s="4" t="s">
        <v>5714</v>
      </c>
      <c r="F554" t="s">
        <v>4735</v>
      </c>
      <c r="G554" t="s">
        <v>5715</v>
      </c>
      <c r="I554" t="str">
        <f t="shared" si="8"/>
        <v xml:space="preserve">  Jeb</v>
      </c>
    </row>
    <row r="555" spans="1:9" ht="15.6" x14ac:dyDescent="0.3">
      <c r="A555" s="4" t="s">
        <v>1399</v>
      </c>
      <c r="E555" s="4" t="s">
        <v>5716</v>
      </c>
      <c r="F555" t="s">
        <v>4732</v>
      </c>
      <c r="G555" t="s">
        <v>5717</v>
      </c>
      <c r="I555" t="str">
        <f t="shared" si="8"/>
        <v xml:space="preserve">  Amy R</v>
      </c>
    </row>
    <row r="556" spans="1:9" ht="15.6" x14ac:dyDescent="0.3">
      <c r="A556" s="4" t="s">
        <v>1402</v>
      </c>
      <c r="E556" s="4" t="s">
        <v>5718</v>
      </c>
      <c r="F556" t="s">
        <v>4735</v>
      </c>
      <c r="G556" t="s">
        <v>4927</v>
      </c>
      <c r="I556" t="str">
        <f t="shared" si="8"/>
        <v xml:space="preserve">  Brian</v>
      </c>
    </row>
    <row r="557" spans="1:9" ht="15.6" x14ac:dyDescent="0.3">
      <c r="A557" s="4" t="s">
        <v>1404</v>
      </c>
      <c r="E557" s="4" t="s">
        <v>5719</v>
      </c>
      <c r="F557" t="s">
        <v>4735</v>
      </c>
      <c r="G557" t="s">
        <v>5720</v>
      </c>
      <c r="I557" t="str">
        <f t="shared" si="8"/>
        <v xml:space="preserve">  Mike G</v>
      </c>
    </row>
    <row r="558" spans="1:9" ht="15.6" x14ac:dyDescent="0.3">
      <c r="A558" s="4" t="s">
        <v>1407</v>
      </c>
      <c r="E558" s="4" t="s">
        <v>5721</v>
      </c>
      <c r="F558" t="s">
        <v>4732</v>
      </c>
      <c r="G558" t="s">
        <v>5722</v>
      </c>
      <c r="I558" t="str">
        <f t="shared" si="8"/>
        <v xml:space="preserve">  Simonezitrone Sr</v>
      </c>
    </row>
    <row r="559" spans="1:9" ht="15.6" x14ac:dyDescent="0.3">
      <c r="A559" s="4" t="s">
        <v>1409</v>
      </c>
      <c r="E559" s="4" t="s">
        <v>5723</v>
      </c>
      <c r="F559" t="s">
        <v>4735</v>
      </c>
      <c r="G559" t="s">
        <v>4914</v>
      </c>
      <c r="I559" t="str">
        <f t="shared" si="8"/>
        <v xml:space="preserve">  Nicholas</v>
      </c>
    </row>
    <row r="560" spans="1:9" ht="15.6" x14ac:dyDescent="0.3">
      <c r="A560" s="4" t="s">
        <v>1412</v>
      </c>
      <c r="E560" s="4" t="s">
        <v>5724</v>
      </c>
      <c r="F560" t="s">
        <v>4732</v>
      </c>
      <c r="G560" t="s">
        <v>5595</v>
      </c>
      <c r="I560" t="str">
        <f t="shared" si="8"/>
        <v xml:space="preserve">  Angela M</v>
      </c>
    </row>
    <row r="561" spans="1:9" ht="15.6" x14ac:dyDescent="0.3">
      <c r="A561" s="4" t="s">
        <v>1414</v>
      </c>
      <c r="E561" s="4" t="s">
        <v>5725</v>
      </c>
      <c r="F561" t="s">
        <v>4735</v>
      </c>
      <c r="G561" t="s">
        <v>5726</v>
      </c>
      <c r="I561" t="str">
        <f t="shared" si="8"/>
        <v xml:space="preserve">  Oz</v>
      </c>
    </row>
    <row r="562" spans="1:9" ht="15.6" x14ac:dyDescent="0.3">
      <c r="A562" s="4" t="s">
        <v>1416</v>
      </c>
      <c r="E562" s="4" t="s">
        <v>5727</v>
      </c>
      <c r="F562" t="s">
        <v>4732</v>
      </c>
      <c r="G562" t="s">
        <v>5728</v>
      </c>
      <c r="I562" t="str">
        <f t="shared" si="8"/>
        <v xml:space="preserve">  Erin M</v>
      </c>
    </row>
    <row r="563" spans="1:9" ht="15.6" x14ac:dyDescent="0.3">
      <c r="A563" s="4" t="s">
        <v>1418</v>
      </c>
      <c r="E563" s="4" t="s">
        <v>5729</v>
      </c>
      <c r="F563" t="s">
        <v>4735</v>
      </c>
      <c r="G563" t="s">
        <v>5730</v>
      </c>
      <c r="I563" t="str">
        <f t="shared" si="8"/>
        <v xml:space="preserve">  Bobby E</v>
      </c>
    </row>
    <row r="564" spans="1:9" ht="15.6" x14ac:dyDescent="0.3">
      <c r="A564" s="4" t="s">
        <v>1420</v>
      </c>
      <c r="E564" s="4" t="s">
        <v>5731</v>
      </c>
      <c r="F564" t="s">
        <v>4735</v>
      </c>
      <c r="G564" t="s">
        <v>5732</v>
      </c>
      <c r="I564" t="str">
        <f t="shared" si="8"/>
        <v xml:space="preserve">  Daniel P</v>
      </c>
    </row>
    <row r="565" spans="1:9" ht="15.6" x14ac:dyDescent="0.3">
      <c r="A565" s="4" t="s">
        <v>1422</v>
      </c>
      <c r="E565" s="4" t="s">
        <v>5733</v>
      </c>
      <c r="F565" t="s">
        <v>4732</v>
      </c>
      <c r="G565" t="s">
        <v>5734</v>
      </c>
      <c r="I565" t="str">
        <f t="shared" si="8"/>
        <v xml:space="preserve">  Marie E</v>
      </c>
    </row>
    <row r="566" spans="1:9" ht="15.6" x14ac:dyDescent="0.3">
      <c r="A566" s="4" t="s">
        <v>1424</v>
      </c>
      <c r="E566" s="4" t="s">
        <v>5735</v>
      </c>
      <c r="F566" t="s">
        <v>5610</v>
      </c>
      <c r="G566" t="s">
        <v>5680</v>
      </c>
      <c r="I566" t="str">
        <f t="shared" si="8"/>
        <v xml:space="preserve">  Katie</v>
      </c>
    </row>
    <row r="567" spans="1:9" ht="15.6" x14ac:dyDescent="0.3">
      <c r="A567" s="4" t="s">
        <v>1426</v>
      </c>
      <c r="E567" s="4" t="s">
        <v>5736</v>
      </c>
      <c r="F567" t="s">
        <v>4735</v>
      </c>
      <c r="G567" t="s">
        <v>5737</v>
      </c>
      <c r="I567" t="str">
        <f t="shared" si="8"/>
        <v xml:space="preserve">  Eric D</v>
      </c>
    </row>
    <row r="568" spans="1:9" ht="15.6" x14ac:dyDescent="0.3">
      <c r="A568" s="4" t="s">
        <v>1428</v>
      </c>
      <c r="E568" s="4" t="s">
        <v>5738</v>
      </c>
      <c r="F568" t="s">
        <v>4732</v>
      </c>
      <c r="G568" t="s">
        <v>5739</v>
      </c>
      <c r="I568" t="str">
        <f t="shared" si="8"/>
        <v xml:space="preserve">  Tara</v>
      </c>
    </row>
    <row r="569" spans="1:9" ht="15.6" x14ac:dyDescent="0.3">
      <c r="A569" s="4" t="s">
        <v>1431</v>
      </c>
      <c r="E569" s="4" t="s">
        <v>5740</v>
      </c>
      <c r="F569" t="s">
        <v>4732</v>
      </c>
      <c r="G569" t="s">
        <v>5741</v>
      </c>
      <c r="I569" t="str">
        <f t="shared" si="8"/>
        <v xml:space="preserve">  Haley L</v>
      </c>
    </row>
    <row r="570" spans="1:9" ht="15.6" x14ac:dyDescent="0.3">
      <c r="A570" s="4" t="s">
        <v>1433</v>
      </c>
      <c r="E570" s="4" t="s">
        <v>5742</v>
      </c>
      <c r="F570" t="s">
        <v>4732</v>
      </c>
      <c r="G570" t="s">
        <v>5743</v>
      </c>
      <c r="I570" t="str">
        <f t="shared" si="8"/>
        <v xml:space="preserve">  Kayla B</v>
      </c>
    </row>
    <row r="571" spans="1:9" ht="15.6" x14ac:dyDescent="0.3">
      <c r="A571" s="4" t="s">
        <v>1436</v>
      </c>
      <c r="E571" s="4" t="s">
        <v>5744</v>
      </c>
      <c r="F571" t="s">
        <v>4735</v>
      </c>
      <c r="G571" t="s">
        <v>5745</v>
      </c>
      <c r="I571" t="str">
        <f t="shared" si="8"/>
        <v xml:space="preserve">  Mark D</v>
      </c>
    </row>
    <row r="572" spans="1:9" ht="15.6" x14ac:dyDescent="0.3">
      <c r="A572" s="4" t="s">
        <v>1438</v>
      </c>
      <c r="E572" s="4" t="s">
        <v>5746</v>
      </c>
      <c r="F572" t="s">
        <v>4735</v>
      </c>
      <c r="G572" t="s">
        <v>5747</v>
      </c>
      <c r="I572" t="str">
        <f t="shared" si="8"/>
        <v xml:space="preserve">  Patrick J</v>
      </c>
    </row>
    <row r="573" spans="1:9" ht="15.6" x14ac:dyDescent="0.3">
      <c r="A573" s="4" t="s">
        <v>1440</v>
      </c>
      <c r="E573" s="4" t="s">
        <v>5748</v>
      </c>
      <c r="F573" t="s">
        <v>4735</v>
      </c>
      <c r="G573" t="s">
        <v>5118</v>
      </c>
      <c r="I573" t="str">
        <f t="shared" si="8"/>
        <v xml:space="preserve">  Alejandro</v>
      </c>
    </row>
    <row r="574" spans="1:9" ht="15.6" x14ac:dyDescent="0.3">
      <c r="A574" s="4" t="s">
        <v>1443</v>
      </c>
      <c r="E574" s="4" t="s">
        <v>5749</v>
      </c>
      <c r="F574" t="s">
        <v>5610</v>
      </c>
      <c r="G574" t="s">
        <v>5750</v>
      </c>
      <c r="I574" t="str">
        <f t="shared" si="8"/>
        <v xml:space="preserve">  Beth A</v>
      </c>
    </row>
    <row r="575" spans="1:9" ht="15.6" x14ac:dyDescent="0.3">
      <c r="A575" s="4" t="s">
        <v>1446</v>
      </c>
      <c r="E575" s="4" t="s">
        <v>5751</v>
      </c>
      <c r="F575" t="s">
        <v>4735</v>
      </c>
      <c r="G575" t="s">
        <v>5752</v>
      </c>
      <c r="I575" t="str">
        <f t="shared" si="8"/>
        <v xml:space="preserve">  Jason R</v>
      </c>
    </row>
    <row r="576" spans="1:9" ht="15.6" x14ac:dyDescent="0.3">
      <c r="A576" s="4" t="s">
        <v>1448</v>
      </c>
      <c r="E576" s="4" t="s">
        <v>5753</v>
      </c>
      <c r="F576" t="s">
        <v>4735</v>
      </c>
      <c r="G576" t="s">
        <v>5754</v>
      </c>
      <c r="I576" t="str">
        <f t="shared" si="8"/>
        <v xml:space="preserve">  Yoshinori</v>
      </c>
    </row>
    <row r="577" spans="1:9" ht="15.6" x14ac:dyDescent="0.3">
      <c r="A577" s="4" t="s">
        <v>1450</v>
      </c>
      <c r="E577" s="4" t="s">
        <v>5755</v>
      </c>
      <c r="F577" t="s">
        <v>4732</v>
      </c>
      <c r="G577" t="s">
        <v>5756</v>
      </c>
      <c r="I577" t="str">
        <f t="shared" si="8"/>
        <v xml:space="preserve">  Adrienne G</v>
      </c>
    </row>
    <row r="578" spans="1:9" ht="15.6" x14ac:dyDescent="0.3">
      <c r="A578" s="4" t="s">
        <v>1453</v>
      </c>
      <c r="E578" s="4" t="s">
        <v>5757</v>
      </c>
      <c r="F578" t="s">
        <v>5610</v>
      </c>
      <c r="G578" t="s">
        <v>4969</v>
      </c>
      <c r="I578" t="str">
        <f t="shared" si="8"/>
        <v xml:space="preserve">  Meredith</v>
      </c>
    </row>
    <row r="579" spans="1:9" ht="15.6" x14ac:dyDescent="0.3">
      <c r="A579" s="4" t="s">
        <v>1455</v>
      </c>
      <c r="E579" s="4" t="s">
        <v>5758</v>
      </c>
      <c r="F579" t="s">
        <v>4735</v>
      </c>
      <c r="G579" t="s">
        <v>5759</v>
      </c>
      <c r="I579" t="str">
        <f t="shared" ref="I579:I642" si="9">_xlfn.TEXTJOIN("",TRUE,G579)</f>
        <v xml:space="preserve">  Junyong</v>
      </c>
    </row>
    <row r="580" spans="1:9" ht="15.6" x14ac:dyDescent="0.3">
      <c r="A580" s="4" t="s">
        <v>1458</v>
      </c>
      <c r="E580" s="4" t="s">
        <v>5760</v>
      </c>
      <c r="F580" t="s">
        <v>4732</v>
      </c>
      <c r="G580" t="s">
        <v>5761</v>
      </c>
      <c r="I580" t="str">
        <f t="shared" si="9"/>
        <v xml:space="preserve">  Kristen A</v>
      </c>
    </row>
    <row r="581" spans="1:9" ht="15.6" x14ac:dyDescent="0.3">
      <c r="A581" s="4" t="s">
        <v>1460</v>
      </c>
      <c r="E581" s="4" t="s">
        <v>5762</v>
      </c>
      <c r="F581" t="s">
        <v>4732</v>
      </c>
      <c r="G581" t="s">
        <v>5763</v>
      </c>
      <c r="I581" t="str">
        <f t="shared" si="9"/>
        <v xml:space="preserve">  Maria I</v>
      </c>
    </row>
    <row r="582" spans="1:9" ht="15.6" x14ac:dyDescent="0.3">
      <c r="A582" s="4" t="s">
        <v>1463</v>
      </c>
      <c r="E582" s="4" t="s">
        <v>5764</v>
      </c>
      <c r="F582" t="s">
        <v>4735</v>
      </c>
      <c r="G582" t="s">
        <v>5765</v>
      </c>
      <c r="I582" t="str">
        <f t="shared" si="9"/>
        <v xml:space="preserve">  Jonathan</v>
      </c>
    </row>
    <row r="583" spans="1:9" ht="15.6" x14ac:dyDescent="0.3">
      <c r="A583" s="4" t="s">
        <v>1465</v>
      </c>
      <c r="E583" s="4" t="s">
        <v>5766</v>
      </c>
      <c r="F583" t="s">
        <v>4735</v>
      </c>
      <c r="G583" t="s">
        <v>4738</v>
      </c>
      <c r="I583" t="str">
        <f t="shared" si="9"/>
        <v xml:space="preserve">  Phil</v>
      </c>
    </row>
    <row r="584" spans="1:9" ht="15.6" x14ac:dyDescent="0.3">
      <c r="A584" s="4" t="s">
        <v>1468</v>
      </c>
      <c r="E584" s="4" t="s">
        <v>5767</v>
      </c>
      <c r="F584" t="s">
        <v>4732</v>
      </c>
      <c r="G584" t="s">
        <v>5768</v>
      </c>
      <c r="I584" t="str">
        <f t="shared" si="9"/>
        <v xml:space="preserve">  Benjamina C</v>
      </c>
    </row>
    <row r="585" spans="1:9" ht="15.6" x14ac:dyDescent="0.3">
      <c r="A585" s="4" t="s">
        <v>1470</v>
      </c>
      <c r="E585" s="4" t="s">
        <v>5769</v>
      </c>
      <c r="F585" t="s">
        <v>4735</v>
      </c>
      <c r="G585" t="s">
        <v>5489</v>
      </c>
      <c r="I585" t="str">
        <f t="shared" si="9"/>
        <v xml:space="preserve">  Christopher</v>
      </c>
    </row>
    <row r="586" spans="1:9" ht="15.6" x14ac:dyDescent="0.3">
      <c r="A586" s="4" t="s">
        <v>1473</v>
      </c>
      <c r="E586" s="4" t="s">
        <v>5770</v>
      </c>
      <c r="F586" t="s">
        <v>4732</v>
      </c>
      <c r="G586" t="s">
        <v>5771</v>
      </c>
      <c r="I586" t="str">
        <f t="shared" si="9"/>
        <v xml:space="preserve">  Alison B</v>
      </c>
    </row>
    <row r="587" spans="1:9" ht="15.6" x14ac:dyDescent="0.3">
      <c r="A587" s="4" t="s">
        <v>1475</v>
      </c>
      <c r="E587" s="4" t="s">
        <v>5772</v>
      </c>
      <c r="F587" t="s">
        <v>4732</v>
      </c>
      <c r="G587" t="s">
        <v>5405</v>
      </c>
      <c r="I587" t="str">
        <f t="shared" si="9"/>
        <v xml:space="preserve">  Caroline</v>
      </c>
    </row>
    <row r="588" spans="1:9" ht="15.6" x14ac:dyDescent="0.3">
      <c r="A588" s="4" t="s">
        <v>1478</v>
      </c>
      <c r="E588" s="4" t="s">
        <v>5773</v>
      </c>
      <c r="F588" t="s">
        <v>4732</v>
      </c>
      <c r="G588" t="s">
        <v>5774</v>
      </c>
      <c r="I588" t="str">
        <f t="shared" si="9"/>
        <v xml:space="preserve">  Alexis N</v>
      </c>
    </row>
    <row r="589" spans="1:9" ht="15.6" x14ac:dyDescent="0.3">
      <c r="A589" s="4" t="s">
        <v>1480</v>
      </c>
      <c r="E589" s="4" t="s">
        <v>5775</v>
      </c>
      <c r="F589" t="s">
        <v>4732</v>
      </c>
      <c r="G589" t="s">
        <v>5776</v>
      </c>
      <c r="I589" t="str">
        <f t="shared" si="9"/>
        <v xml:space="preserve">  Shanda L</v>
      </c>
    </row>
    <row r="590" spans="1:9" ht="15.6" x14ac:dyDescent="0.3">
      <c r="A590" s="4" t="s">
        <v>1483</v>
      </c>
      <c r="E590" s="4" t="s">
        <v>4885</v>
      </c>
      <c r="F590" t="s">
        <v>5610</v>
      </c>
      <c r="G590" t="s">
        <v>5777</v>
      </c>
      <c r="I590" t="str">
        <f t="shared" si="9"/>
        <v xml:space="preserve">  Lacey</v>
      </c>
    </row>
    <row r="591" spans="1:9" ht="15.6" x14ac:dyDescent="0.3">
      <c r="A591" s="4" t="s">
        <v>1486</v>
      </c>
      <c r="E591" s="4" t="s">
        <v>5778</v>
      </c>
      <c r="F591" t="s">
        <v>4732</v>
      </c>
      <c r="G591" t="s">
        <v>5779</v>
      </c>
      <c r="I591" t="str">
        <f t="shared" si="9"/>
        <v xml:space="preserve">  Laurette</v>
      </c>
    </row>
    <row r="592" spans="1:9" ht="15.6" x14ac:dyDescent="0.3">
      <c r="A592" s="4" t="s">
        <v>1488</v>
      </c>
      <c r="E592" s="4" t="s">
        <v>5780</v>
      </c>
      <c r="F592" t="s">
        <v>4735</v>
      </c>
      <c r="G592" t="s">
        <v>5222</v>
      </c>
      <c r="I592" t="str">
        <f t="shared" si="9"/>
        <v xml:space="preserve">  Jason</v>
      </c>
    </row>
    <row r="593" spans="1:9" ht="15.6" x14ac:dyDescent="0.3">
      <c r="A593" s="4" t="s">
        <v>1491</v>
      </c>
      <c r="E593" s="4" t="s">
        <v>4862</v>
      </c>
      <c r="F593" t="s">
        <v>4732</v>
      </c>
      <c r="G593" t="s">
        <v>5781</v>
      </c>
      <c r="I593" t="str">
        <f t="shared" si="9"/>
        <v xml:space="preserve">  Mary</v>
      </c>
    </row>
    <row r="594" spans="1:9" ht="15.6" x14ac:dyDescent="0.3">
      <c r="A594" s="4" t="s">
        <v>1494</v>
      </c>
      <c r="E594" s="4" t="s">
        <v>5782</v>
      </c>
      <c r="F594" t="s">
        <v>4732</v>
      </c>
      <c r="G594" t="s">
        <v>5783</v>
      </c>
      <c r="I594" t="str">
        <f t="shared" si="9"/>
        <v xml:space="preserve">  Kati A</v>
      </c>
    </row>
    <row r="595" spans="1:9" ht="15.6" x14ac:dyDescent="0.3">
      <c r="A595" s="4" t="s">
        <v>1496</v>
      </c>
      <c r="E595" s="4" t="s">
        <v>5784</v>
      </c>
      <c r="F595" t="s">
        <v>5610</v>
      </c>
      <c r="G595" t="s">
        <v>5785</v>
      </c>
      <c r="I595" t="str">
        <f t="shared" si="9"/>
        <v xml:space="preserve">  Kelly J</v>
      </c>
    </row>
    <row r="596" spans="1:9" ht="15.6" x14ac:dyDescent="0.3">
      <c r="A596" s="4" t="s">
        <v>1499</v>
      </c>
      <c r="E596" s="4" t="s">
        <v>5786</v>
      </c>
      <c r="F596" t="s">
        <v>4732</v>
      </c>
      <c r="G596" t="s">
        <v>5787</v>
      </c>
      <c r="I596" t="str">
        <f t="shared" si="9"/>
        <v xml:space="preserve">  Greer D</v>
      </c>
    </row>
    <row r="597" spans="1:9" ht="15.6" x14ac:dyDescent="0.3">
      <c r="A597" s="4" t="s">
        <v>1501</v>
      </c>
      <c r="E597" s="4" t="s">
        <v>5788</v>
      </c>
      <c r="F597" t="s">
        <v>4735</v>
      </c>
      <c r="G597" t="s">
        <v>5789</v>
      </c>
      <c r="I597" t="str">
        <f t="shared" si="9"/>
        <v xml:space="preserve">  Brent</v>
      </c>
    </row>
    <row r="598" spans="1:9" ht="15.6" x14ac:dyDescent="0.3">
      <c r="A598" s="4" t="s">
        <v>1504</v>
      </c>
      <c r="E598" s="4" t="s">
        <v>5790</v>
      </c>
      <c r="F598" t="s">
        <v>4735</v>
      </c>
      <c r="G598" t="s">
        <v>5791</v>
      </c>
      <c r="I598" t="str">
        <f t="shared" si="9"/>
        <v xml:space="preserve">  Eugene M</v>
      </c>
    </row>
    <row r="599" spans="1:9" ht="15.6" x14ac:dyDescent="0.3">
      <c r="A599" s="4" t="s">
        <v>1506</v>
      </c>
      <c r="E599" s="4" t="s">
        <v>5792</v>
      </c>
      <c r="F599" t="s">
        <v>4732</v>
      </c>
      <c r="G599" t="s">
        <v>5793</v>
      </c>
      <c r="I599" t="str">
        <f t="shared" si="9"/>
        <v xml:space="preserve">  Erin D</v>
      </c>
    </row>
    <row r="600" spans="1:9" ht="15.6" x14ac:dyDescent="0.3">
      <c r="A600" s="4" t="s">
        <v>1509</v>
      </c>
      <c r="E600" s="4" t="s">
        <v>5794</v>
      </c>
      <c r="F600" t="s">
        <v>4732</v>
      </c>
      <c r="G600" t="s">
        <v>5795</v>
      </c>
      <c r="I600" t="str">
        <f t="shared" si="9"/>
        <v xml:space="preserve">  Kamilla</v>
      </c>
    </row>
    <row r="601" spans="1:9" ht="15.6" x14ac:dyDescent="0.3">
      <c r="A601" s="4" t="s">
        <v>1512</v>
      </c>
      <c r="E601" s="4" t="s">
        <v>5796</v>
      </c>
      <c r="F601" t="s">
        <v>4735</v>
      </c>
      <c r="G601" t="s">
        <v>5797</v>
      </c>
      <c r="I601" t="str">
        <f t="shared" si="9"/>
        <v xml:space="preserve">  Wayne I</v>
      </c>
    </row>
    <row r="602" spans="1:9" ht="15.6" x14ac:dyDescent="0.3">
      <c r="A602" s="4" t="s">
        <v>1514</v>
      </c>
      <c r="E602" s="4" t="s">
        <v>5798</v>
      </c>
      <c r="F602" t="s">
        <v>4732</v>
      </c>
      <c r="G602" t="s">
        <v>5799</v>
      </c>
      <c r="I602" t="str">
        <f t="shared" si="9"/>
        <v xml:space="preserve">  Tracy L</v>
      </c>
    </row>
    <row r="603" spans="1:9" ht="15.6" x14ac:dyDescent="0.3">
      <c r="A603" s="4" t="s">
        <v>1517</v>
      </c>
      <c r="E603" s="4" t="s">
        <v>5800</v>
      </c>
      <c r="F603" t="s">
        <v>5610</v>
      </c>
      <c r="G603" t="s">
        <v>5104</v>
      </c>
      <c r="I603" t="str">
        <f t="shared" si="9"/>
        <v xml:space="preserve">  Heather</v>
      </c>
    </row>
    <row r="604" spans="1:9" ht="15.6" x14ac:dyDescent="0.3">
      <c r="A604" s="4" t="s">
        <v>1519</v>
      </c>
      <c r="E604" s="4" t="s">
        <v>5801</v>
      </c>
      <c r="F604" t="s">
        <v>5610</v>
      </c>
      <c r="G604" t="s">
        <v>5802</v>
      </c>
      <c r="I604" t="str">
        <f t="shared" si="9"/>
        <v xml:space="preserve">  Megan C</v>
      </c>
    </row>
    <row r="605" spans="1:9" ht="15.6" x14ac:dyDescent="0.3">
      <c r="A605" s="4" t="s">
        <v>1522</v>
      </c>
      <c r="E605" s="4" t="s">
        <v>5803</v>
      </c>
      <c r="F605" t="s">
        <v>4735</v>
      </c>
      <c r="G605" t="s">
        <v>5765</v>
      </c>
      <c r="I605" t="str">
        <f t="shared" si="9"/>
        <v xml:space="preserve">  Jonathan</v>
      </c>
    </row>
    <row r="606" spans="1:9" ht="15.6" x14ac:dyDescent="0.3">
      <c r="A606" s="4" t="s">
        <v>1524</v>
      </c>
      <c r="E606" s="4" t="s">
        <v>4955</v>
      </c>
      <c r="F606" t="s">
        <v>4735</v>
      </c>
      <c r="G606" t="s">
        <v>5804</v>
      </c>
      <c r="I606" t="str">
        <f t="shared" si="9"/>
        <v xml:space="preserve">  Greg D</v>
      </c>
    </row>
    <row r="607" spans="1:9" ht="15.6" x14ac:dyDescent="0.3">
      <c r="A607" s="4" t="s">
        <v>1527</v>
      </c>
      <c r="E607" s="4" t="s">
        <v>5805</v>
      </c>
      <c r="F607" t="s">
        <v>4735</v>
      </c>
      <c r="G607" t="s">
        <v>5806</v>
      </c>
      <c r="I607" t="str">
        <f t="shared" si="9"/>
        <v xml:space="preserve">  Steven L</v>
      </c>
    </row>
    <row r="608" spans="1:9" ht="15.6" x14ac:dyDescent="0.3">
      <c r="A608" s="4" t="s">
        <v>1530</v>
      </c>
      <c r="E608" s="4" t="s">
        <v>5807</v>
      </c>
      <c r="F608" t="s">
        <v>4735</v>
      </c>
      <c r="G608" t="s">
        <v>5808</v>
      </c>
      <c r="I608" t="str">
        <f t="shared" si="9"/>
        <v xml:space="preserve">  Gianfilippo</v>
      </c>
    </row>
    <row r="609" spans="1:9" ht="15.6" x14ac:dyDescent="0.3">
      <c r="A609" s="4" t="s">
        <v>1533</v>
      </c>
      <c r="E609" s="4" t="s">
        <v>5809</v>
      </c>
      <c r="F609" t="s">
        <v>4735</v>
      </c>
      <c r="G609" t="s">
        <v>5810</v>
      </c>
      <c r="I609" t="str">
        <f t="shared" si="9"/>
        <v xml:space="preserve">  Hector</v>
      </c>
    </row>
    <row r="610" spans="1:9" ht="15.6" x14ac:dyDescent="0.3">
      <c r="A610" s="4" t="s">
        <v>1535</v>
      </c>
      <c r="E610" s="4" t="s">
        <v>5811</v>
      </c>
      <c r="F610" t="s">
        <v>4735</v>
      </c>
      <c r="G610" t="s">
        <v>5812</v>
      </c>
      <c r="I610" t="str">
        <f t="shared" si="9"/>
        <v xml:space="preserve">  Mark W</v>
      </c>
    </row>
    <row r="611" spans="1:9" ht="15.6" x14ac:dyDescent="0.3">
      <c r="A611" s="4" t="s">
        <v>1537</v>
      </c>
      <c r="E611" s="4" t="s">
        <v>5813</v>
      </c>
      <c r="F611" t="s">
        <v>5610</v>
      </c>
      <c r="G611" t="s">
        <v>5814</v>
      </c>
      <c r="I611" t="str">
        <f t="shared" si="9"/>
        <v xml:space="preserve">  Aubri</v>
      </c>
    </row>
    <row r="612" spans="1:9" ht="15.6" x14ac:dyDescent="0.3">
      <c r="A612" s="4" t="s">
        <v>1539</v>
      </c>
      <c r="E612" s="4" t="s">
        <v>5815</v>
      </c>
      <c r="F612" t="s">
        <v>4735</v>
      </c>
      <c r="G612" t="s">
        <v>5816</v>
      </c>
      <c r="I612" t="str">
        <f t="shared" si="9"/>
        <v xml:space="preserve">  Justin</v>
      </c>
    </row>
    <row r="613" spans="1:9" ht="15.6" x14ac:dyDescent="0.3">
      <c r="A613" s="4" t="s">
        <v>1541</v>
      </c>
      <c r="E613" s="4" t="s">
        <v>5817</v>
      </c>
      <c r="F613" t="s">
        <v>4732</v>
      </c>
      <c r="G613" t="s">
        <v>5224</v>
      </c>
      <c r="I613" t="str">
        <f t="shared" si="9"/>
        <v xml:space="preserve">  Megan A</v>
      </c>
    </row>
    <row r="614" spans="1:9" ht="15.6" x14ac:dyDescent="0.3">
      <c r="A614" s="4" t="s">
        <v>1543</v>
      </c>
      <c r="E614" s="4" t="s">
        <v>5818</v>
      </c>
      <c r="F614" t="s">
        <v>4732</v>
      </c>
      <c r="G614" t="s">
        <v>5819</v>
      </c>
      <c r="I614" t="str">
        <f t="shared" si="9"/>
        <v xml:space="preserve">  Erika M</v>
      </c>
    </row>
    <row r="615" spans="1:9" ht="15.6" x14ac:dyDescent="0.3">
      <c r="A615" s="4" t="s">
        <v>1546</v>
      </c>
      <c r="E615" s="4" t="s">
        <v>5820</v>
      </c>
      <c r="F615" t="s">
        <v>4735</v>
      </c>
      <c r="G615" t="s">
        <v>5821</v>
      </c>
      <c r="I615" t="str">
        <f t="shared" si="9"/>
        <v xml:space="preserve">  Daniel G</v>
      </c>
    </row>
    <row r="616" spans="1:9" ht="15.6" x14ac:dyDescent="0.3">
      <c r="A616" s="4" t="s">
        <v>1548</v>
      </c>
      <c r="E616" s="4" t="s">
        <v>5822</v>
      </c>
      <c r="F616" t="s">
        <v>4732</v>
      </c>
      <c r="G616" t="s">
        <v>5823</v>
      </c>
      <c r="I616" t="str">
        <f t="shared" si="9"/>
        <v xml:space="preserve">  Devin C</v>
      </c>
    </row>
    <row r="617" spans="1:9" ht="15.6" x14ac:dyDescent="0.3">
      <c r="A617" s="4" t="s">
        <v>1550</v>
      </c>
      <c r="E617" s="4" t="s">
        <v>4868</v>
      </c>
      <c r="F617" t="s">
        <v>4732</v>
      </c>
      <c r="G617" t="s">
        <v>5824</v>
      </c>
      <c r="I617" t="str">
        <f t="shared" si="9"/>
        <v xml:space="preserve">  Louise A</v>
      </c>
    </row>
    <row r="618" spans="1:9" ht="15.6" x14ac:dyDescent="0.3">
      <c r="A618" s="4" t="s">
        <v>1552</v>
      </c>
      <c r="E618" s="4" t="s">
        <v>5261</v>
      </c>
      <c r="F618" t="s">
        <v>5610</v>
      </c>
      <c r="G618" t="s">
        <v>5096</v>
      </c>
      <c r="I618" t="str">
        <f t="shared" si="9"/>
        <v xml:space="preserve">  Sarah</v>
      </c>
    </row>
    <row r="619" spans="1:9" ht="15.6" x14ac:dyDescent="0.3">
      <c r="A619" s="4" t="s">
        <v>1555</v>
      </c>
      <c r="E619" s="4" t="s">
        <v>5825</v>
      </c>
      <c r="F619" t="s">
        <v>4732</v>
      </c>
      <c r="G619" t="s">
        <v>5089</v>
      </c>
      <c r="I619" t="str">
        <f t="shared" si="9"/>
        <v xml:space="preserve">  Amy</v>
      </c>
    </row>
    <row r="620" spans="1:9" ht="15.6" x14ac:dyDescent="0.3">
      <c r="A620" s="4" t="s">
        <v>1557</v>
      </c>
      <c r="E620" s="4" t="s">
        <v>5826</v>
      </c>
      <c r="F620" t="s">
        <v>4732</v>
      </c>
      <c r="G620" t="s">
        <v>5184</v>
      </c>
      <c r="I620" t="str">
        <f t="shared" si="9"/>
        <v xml:space="preserve">  Brittany L</v>
      </c>
    </row>
    <row r="621" spans="1:9" ht="15.6" x14ac:dyDescent="0.3">
      <c r="A621" s="4" t="s">
        <v>1560</v>
      </c>
      <c r="E621" s="4" t="s">
        <v>5827</v>
      </c>
      <c r="F621" t="s">
        <v>4732</v>
      </c>
      <c r="G621" t="s">
        <v>5828</v>
      </c>
      <c r="I621" t="str">
        <f t="shared" si="9"/>
        <v xml:space="preserve">  Jessica L</v>
      </c>
    </row>
    <row r="622" spans="1:9" ht="15.6" x14ac:dyDescent="0.3">
      <c r="A622" s="4" t="s">
        <v>1562</v>
      </c>
      <c r="E622" s="4" t="s">
        <v>5829</v>
      </c>
      <c r="F622" t="s">
        <v>5610</v>
      </c>
      <c r="G622" t="s">
        <v>5830</v>
      </c>
      <c r="I622" t="str">
        <f t="shared" si="9"/>
        <v xml:space="preserve">  Kristina K</v>
      </c>
    </row>
    <row r="623" spans="1:9" ht="15.6" x14ac:dyDescent="0.3">
      <c r="A623" s="4" t="s">
        <v>1565</v>
      </c>
      <c r="E623" s="4" t="s">
        <v>5831</v>
      </c>
      <c r="F623" t="s">
        <v>4735</v>
      </c>
      <c r="G623" t="s">
        <v>5832</v>
      </c>
      <c r="I623" t="str">
        <f t="shared" si="9"/>
        <v xml:space="preserve">  Brad</v>
      </c>
    </row>
    <row r="624" spans="1:9" ht="15.6" x14ac:dyDescent="0.3">
      <c r="A624" s="4" t="s">
        <v>1567</v>
      </c>
      <c r="E624" s="4" t="s">
        <v>5833</v>
      </c>
      <c r="F624" t="s">
        <v>4732</v>
      </c>
      <c r="G624" t="s">
        <v>5834</v>
      </c>
      <c r="I624" t="str">
        <f t="shared" si="9"/>
        <v xml:space="preserve">  Margaret O</v>
      </c>
    </row>
    <row r="625" spans="1:9" ht="15.6" x14ac:dyDescent="0.3">
      <c r="A625" s="4" t="s">
        <v>1570</v>
      </c>
      <c r="E625" s="4" t="s">
        <v>5835</v>
      </c>
      <c r="F625" t="s">
        <v>4735</v>
      </c>
      <c r="G625" t="s">
        <v>5836</v>
      </c>
      <c r="I625" t="str">
        <f t="shared" si="9"/>
        <v xml:space="preserve">  Craig R</v>
      </c>
    </row>
    <row r="626" spans="1:9" ht="15.6" x14ac:dyDescent="0.3">
      <c r="A626" s="4" t="s">
        <v>1572</v>
      </c>
      <c r="E626" s="4" t="s">
        <v>5837</v>
      </c>
      <c r="F626" t="s">
        <v>4735</v>
      </c>
      <c r="G626" t="s">
        <v>5838</v>
      </c>
      <c r="I626" t="str">
        <f t="shared" si="9"/>
        <v xml:space="preserve">  Simo</v>
      </c>
    </row>
    <row r="627" spans="1:9" ht="15.6" x14ac:dyDescent="0.3">
      <c r="A627" s="4" t="s">
        <v>1575</v>
      </c>
      <c r="E627" s="4" t="s">
        <v>5839</v>
      </c>
      <c r="F627" t="s">
        <v>4735</v>
      </c>
      <c r="G627" t="s">
        <v>5840</v>
      </c>
      <c r="I627" t="str">
        <f t="shared" si="9"/>
        <v xml:space="preserve">  Christopher J</v>
      </c>
    </row>
    <row r="628" spans="1:9" ht="15.6" x14ac:dyDescent="0.3">
      <c r="A628" s="4" t="s">
        <v>1578</v>
      </c>
      <c r="E628" s="4" t="s">
        <v>5841</v>
      </c>
      <c r="F628" t="s">
        <v>4735</v>
      </c>
      <c r="G628" t="s">
        <v>5842</v>
      </c>
      <c r="I628" t="str">
        <f t="shared" si="9"/>
        <v xml:space="preserve">  Mario Sr</v>
      </c>
    </row>
    <row r="629" spans="1:9" ht="15.6" x14ac:dyDescent="0.3">
      <c r="A629" s="4" t="s">
        <v>1580</v>
      </c>
      <c r="E629" s="4" t="s">
        <v>5843</v>
      </c>
      <c r="F629" t="s">
        <v>5610</v>
      </c>
      <c r="G629" t="s">
        <v>5844</v>
      </c>
      <c r="I629" t="str">
        <f t="shared" si="9"/>
        <v xml:space="preserve">  Meghann R</v>
      </c>
    </row>
    <row r="630" spans="1:9" ht="15.6" x14ac:dyDescent="0.3">
      <c r="A630" s="4" t="s">
        <v>1583</v>
      </c>
      <c r="E630" s="4" t="s">
        <v>5845</v>
      </c>
      <c r="F630" t="s">
        <v>4735</v>
      </c>
      <c r="G630" t="s">
        <v>5846</v>
      </c>
      <c r="I630" t="str">
        <f t="shared" si="9"/>
        <v xml:space="preserve">  Scott M</v>
      </c>
    </row>
    <row r="631" spans="1:9" ht="15.6" x14ac:dyDescent="0.3">
      <c r="A631" s="4" t="s">
        <v>1585</v>
      </c>
      <c r="E631" s="4" t="s">
        <v>5242</v>
      </c>
      <c r="F631" t="s">
        <v>4732</v>
      </c>
      <c r="G631" t="s">
        <v>5847</v>
      </c>
      <c r="I631" t="str">
        <f t="shared" si="9"/>
        <v xml:space="preserve">  Caitlin E</v>
      </c>
    </row>
    <row r="632" spans="1:9" ht="15.6" x14ac:dyDescent="0.3">
      <c r="A632" s="4" t="s">
        <v>1588</v>
      </c>
      <c r="E632" s="4" t="s">
        <v>5848</v>
      </c>
      <c r="F632" t="s">
        <v>5610</v>
      </c>
      <c r="G632" t="s">
        <v>5849</v>
      </c>
      <c r="I632" t="str">
        <f t="shared" si="9"/>
        <v xml:space="preserve">  Samantha A</v>
      </c>
    </row>
    <row r="633" spans="1:9" ht="15.6" x14ac:dyDescent="0.3">
      <c r="A633" s="4" t="s">
        <v>1590</v>
      </c>
      <c r="E633" s="4" t="s">
        <v>5850</v>
      </c>
      <c r="F633" t="s">
        <v>4735</v>
      </c>
      <c r="G633" t="s">
        <v>5156</v>
      </c>
      <c r="I633" t="str">
        <f t="shared" si="9"/>
        <v xml:space="preserve">  Erik</v>
      </c>
    </row>
    <row r="634" spans="1:9" ht="15.6" x14ac:dyDescent="0.3">
      <c r="A634" s="4" t="s">
        <v>1593</v>
      </c>
      <c r="E634" s="4" t="s">
        <v>5851</v>
      </c>
      <c r="F634" t="s">
        <v>4735</v>
      </c>
      <c r="G634" t="s">
        <v>5489</v>
      </c>
      <c r="I634" t="str">
        <f t="shared" si="9"/>
        <v xml:space="preserve">  Christopher</v>
      </c>
    </row>
    <row r="635" spans="1:9" ht="15.6" x14ac:dyDescent="0.3">
      <c r="A635" s="4" t="s">
        <v>1595</v>
      </c>
      <c r="E635" s="4" t="s">
        <v>5852</v>
      </c>
      <c r="F635" t="s">
        <v>5610</v>
      </c>
      <c r="G635" t="s">
        <v>5853</v>
      </c>
      <c r="I635" t="str">
        <f t="shared" si="9"/>
        <v xml:space="preserve">  Maya</v>
      </c>
    </row>
    <row r="636" spans="1:9" ht="15.6" x14ac:dyDescent="0.3">
      <c r="A636" s="4" t="s">
        <v>1598</v>
      </c>
      <c r="E636" s="4" t="s">
        <v>5346</v>
      </c>
      <c r="F636" t="s">
        <v>4735</v>
      </c>
      <c r="G636" t="s">
        <v>5854</v>
      </c>
      <c r="I636" t="str">
        <f t="shared" si="9"/>
        <v xml:space="preserve">  Zachary T</v>
      </c>
    </row>
    <row r="637" spans="1:9" ht="15.6" x14ac:dyDescent="0.3">
      <c r="A637" s="4" t="s">
        <v>1600</v>
      </c>
      <c r="E637" s="4" t="s">
        <v>5855</v>
      </c>
      <c r="F637" t="s">
        <v>5610</v>
      </c>
      <c r="G637" t="s">
        <v>5856</v>
      </c>
      <c r="I637" t="str">
        <f t="shared" si="9"/>
        <v xml:space="preserve">  Hilda</v>
      </c>
    </row>
    <row r="638" spans="1:9" ht="15.6" x14ac:dyDescent="0.3">
      <c r="A638" s="4" t="s">
        <v>1602</v>
      </c>
      <c r="E638" s="4" t="s">
        <v>5857</v>
      </c>
      <c r="F638" t="s">
        <v>4732</v>
      </c>
      <c r="G638" t="s">
        <v>5200</v>
      </c>
      <c r="I638" t="str">
        <f t="shared" si="9"/>
        <v xml:space="preserve">  Stephanie</v>
      </c>
    </row>
    <row r="639" spans="1:9" ht="15.6" x14ac:dyDescent="0.3">
      <c r="A639" s="4" t="s">
        <v>1604</v>
      </c>
      <c r="E639" s="4" t="s">
        <v>5858</v>
      </c>
      <c r="F639" t="s">
        <v>4735</v>
      </c>
      <c r="G639" t="s">
        <v>4971</v>
      </c>
      <c r="I639" t="str">
        <f t="shared" si="9"/>
        <v xml:space="preserve">  Doug</v>
      </c>
    </row>
    <row r="640" spans="1:9" ht="15.6" x14ac:dyDescent="0.3">
      <c r="A640" s="4" t="s">
        <v>1606</v>
      </c>
      <c r="E640" s="4" t="s">
        <v>5859</v>
      </c>
      <c r="F640" t="s">
        <v>4732</v>
      </c>
      <c r="G640" t="s">
        <v>5860</v>
      </c>
      <c r="I640" t="str">
        <f t="shared" si="9"/>
        <v xml:space="preserve">  Bethany N</v>
      </c>
    </row>
    <row r="641" spans="1:9" ht="15.6" x14ac:dyDescent="0.3">
      <c r="A641" s="4" t="s">
        <v>1609</v>
      </c>
      <c r="E641" s="4" t="s">
        <v>4739</v>
      </c>
      <c r="F641" t="s">
        <v>5610</v>
      </c>
      <c r="G641" t="s">
        <v>5861</v>
      </c>
      <c r="I641" t="str">
        <f t="shared" si="9"/>
        <v xml:space="preserve">  Sandra H</v>
      </c>
    </row>
    <row r="642" spans="1:9" ht="15.6" x14ac:dyDescent="0.3">
      <c r="A642" s="4" t="s">
        <v>1611</v>
      </c>
      <c r="E642" s="4" t="s">
        <v>5862</v>
      </c>
      <c r="F642" t="s">
        <v>4735</v>
      </c>
      <c r="G642" t="s">
        <v>5863</v>
      </c>
      <c r="I642" t="str">
        <f t="shared" si="9"/>
        <v xml:space="preserve">  Takuo</v>
      </c>
    </row>
    <row r="643" spans="1:9" ht="15.6" x14ac:dyDescent="0.3">
      <c r="A643" s="4" t="s">
        <v>1613</v>
      </c>
      <c r="E643" s="4" t="s">
        <v>4856</v>
      </c>
      <c r="F643" t="s">
        <v>4732</v>
      </c>
      <c r="G643" t="s">
        <v>5864</v>
      </c>
      <c r="I643" t="str">
        <f t="shared" ref="I643:I706" si="10">_xlfn.TEXTJOIN("",TRUE,G643)</f>
        <v xml:space="preserve">  Kelly A</v>
      </c>
    </row>
    <row r="644" spans="1:9" ht="15.6" x14ac:dyDescent="0.3">
      <c r="A644" s="4" t="s">
        <v>1616</v>
      </c>
      <c r="E644" s="4" t="s">
        <v>5865</v>
      </c>
      <c r="F644" t="s">
        <v>4735</v>
      </c>
      <c r="G644" t="s">
        <v>4746</v>
      </c>
      <c r="I644" t="str">
        <f t="shared" si="10"/>
        <v xml:space="preserve">  Scott</v>
      </c>
    </row>
    <row r="645" spans="1:9" ht="15.6" x14ac:dyDescent="0.3">
      <c r="A645" s="4" t="s">
        <v>1618</v>
      </c>
      <c r="E645" s="4" t="s">
        <v>5866</v>
      </c>
      <c r="F645" t="s">
        <v>4735</v>
      </c>
      <c r="G645" t="s">
        <v>5867</v>
      </c>
      <c r="I645" t="str">
        <f t="shared" si="10"/>
        <v xml:space="preserve">  Benoit</v>
      </c>
    </row>
    <row r="646" spans="1:9" ht="15.6" x14ac:dyDescent="0.3">
      <c r="A646" s="4" t="s">
        <v>1620</v>
      </c>
      <c r="E646" s="4" t="s">
        <v>5868</v>
      </c>
      <c r="F646" t="s">
        <v>4732</v>
      </c>
      <c r="G646" t="s">
        <v>5465</v>
      </c>
      <c r="I646" t="str">
        <f t="shared" si="10"/>
        <v xml:space="preserve">  Elizabeth M</v>
      </c>
    </row>
    <row r="647" spans="1:9" ht="15.6" x14ac:dyDescent="0.3">
      <c r="A647" s="4" t="s">
        <v>1622</v>
      </c>
      <c r="E647" s="4" t="s">
        <v>5869</v>
      </c>
      <c r="F647" t="s">
        <v>4732</v>
      </c>
      <c r="G647" t="s">
        <v>5870</v>
      </c>
      <c r="I647" t="str">
        <f t="shared" si="10"/>
        <v xml:space="preserve">  Jessica A</v>
      </c>
    </row>
    <row r="648" spans="1:9" ht="15.6" x14ac:dyDescent="0.3">
      <c r="A648" s="4" t="s">
        <v>1625</v>
      </c>
      <c r="E648" s="4" t="s">
        <v>5871</v>
      </c>
      <c r="F648" t="s">
        <v>4732</v>
      </c>
      <c r="G648" t="s">
        <v>5872</v>
      </c>
      <c r="I648" t="str">
        <f t="shared" si="10"/>
        <v xml:space="preserve">  Monica K</v>
      </c>
    </row>
    <row r="649" spans="1:9" ht="15.6" x14ac:dyDescent="0.3">
      <c r="A649" s="4" t="s">
        <v>1627</v>
      </c>
      <c r="E649" s="4" t="s">
        <v>5873</v>
      </c>
      <c r="F649" t="s">
        <v>4735</v>
      </c>
      <c r="G649" t="s">
        <v>5874</v>
      </c>
      <c r="I649" t="str">
        <f t="shared" si="10"/>
        <v xml:space="preserve">  Kevin L</v>
      </c>
    </row>
    <row r="650" spans="1:9" ht="15.6" x14ac:dyDescent="0.3">
      <c r="A650" s="4" t="s">
        <v>1629</v>
      </c>
      <c r="E650" s="4" t="s">
        <v>5875</v>
      </c>
      <c r="F650" t="s">
        <v>4735</v>
      </c>
      <c r="G650" t="s">
        <v>5467</v>
      </c>
      <c r="I650" t="str">
        <f t="shared" si="10"/>
        <v xml:space="preserve">  Gregory</v>
      </c>
    </row>
    <row r="651" spans="1:9" ht="15.6" x14ac:dyDescent="0.3">
      <c r="A651" s="4" t="s">
        <v>1631</v>
      </c>
      <c r="E651" s="4" t="s">
        <v>5876</v>
      </c>
      <c r="F651" t="s">
        <v>4732</v>
      </c>
      <c r="G651" t="s">
        <v>5877</v>
      </c>
      <c r="I651" t="str">
        <f t="shared" si="10"/>
        <v xml:space="preserve">  Della</v>
      </c>
    </row>
    <row r="652" spans="1:9" ht="15.6" x14ac:dyDescent="0.3">
      <c r="A652" s="4" t="s">
        <v>1634</v>
      </c>
      <c r="E652" s="4" t="s">
        <v>5878</v>
      </c>
      <c r="F652" t="s">
        <v>4735</v>
      </c>
      <c r="G652" t="s">
        <v>4756</v>
      </c>
      <c r="I652" t="str">
        <f t="shared" si="10"/>
        <v xml:space="preserve">  David</v>
      </c>
    </row>
    <row r="653" spans="1:9" ht="15.6" x14ac:dyDescent="0.3">
      <c r="A653" s="4" t="s">
        <v>1636</v>
      </c>
      <c r="E653" s="4" t="s">
        <v>5879</v>
      </c>
      <c r="F653" t="s">
        <v>4732</v>
      </c>
      <c r="G653" t="s">
        <v>5880</v>
      </c>
      <c r="I653" t="str">
        <f t="shared" si="10"/>
        <v xml:space="preserve">  Victoria</v>
      </c>
    </row>
    <row r="654" spans="1:9" ht="15.6" x14ac:dyDescent="0.3">
      <c r="A654" s="4" t="s">
        <v>1639</v>
      </c>
      <c r="E654" s="4" t="s">
        <v>5881</v>
      </c>
      <c r="F654" t="s">
        <v>4735</v>
      </c>
      <c r="G654" t="s">
        <v>5882</v>
      </c>
      <c r="I654" t="str">
        <f t="shared" si="10"/>
        <v xml:space="preserve">  Tasos</v>
      </c>
    </row>
    <row r="655" spans="1:9" ht="15.6" x14ac:dyDescent="0.3">
      <c r="A655" s="4" t="s">
        <v>1641</v>
      </c>
      <c r="E655" s="4" t="s">
        <v>5883</v>
      </c>
      <c r="F655" t="s">
        <v>4735</v>
      </c>
      <c r="G655" t="s">
        <v>4918</v>
      </c>
      <c r="I655" t="str">
        <f t="shared" si="10"/>
        <v xml:space="preserve">  Thomas</v>
      </c>
    </row>
    <row r="656" spans="1:9" ht="15.6" x14ac:dyDescent="0.3">
      <c r="A656" s="4" t="s">
        <v>1644</v>
      </c>
      <c r="E656" s="4" t="s">
        <v>5884</v>
      </c>
      <c r="F656" t="s">
        <v>4735</v>
      </c>
      <c r="G656" t="s">
        <v>5885</v>
      </c>
      <c r="I656" t="str">
        <f t="shared" si="10"/>
        <v xml:space="preserve">  Lukasz</v>
      </c>
    </row>
    <row r="657" spans="1:9" ht="15.6" x14ac:dyDescent="0.3">
      <c r="A657" s="4" t="s">
        <v>1646</v>
      </c>
      <c r="E657" s="4" t="s">
        <v>5886</v>
      </c>
      <c r="F657" t="s">
        <v>4735</v>
      </c>
      <c r="G657" t="s">
        <v>5887</v>
      </c>
      <c r="I657" t="str">
        <f t="shared" si="10"/>
        <v xml:space="preserve">  Matthew A</v>
      </c>
    </row>
    <row r="658" spans="1:9" ht="15.6" x14ac:dyDescent="0.3">
      <c r="A658" s="4" t="s">
        <v>1649</v>
      </c>
      <c r="E658" s="4" t="s">
        <v>5888</v>
      </c>
      <c r="F658" t="s">
        <v>4732</v>
      </c>
      <c r="G658" t="s">
        <v>5889</v>
      </c>
      <c r="I658" t="str">
        <f t="shared" si="10"/>
        <v xml:space="preserve">  Meta</v>
      </c>
    </row>
    <row r="659" spans="1:9" ht="15.6" x14ac:dyDescent="0.3">
      <c r="A659" s="4" t="s">
        <v>1651</v>
      </c>
      <c r="E659" s="4" t="s">
        <v>5890</v>
      </c>
      <c r="F659" t="s">
        <v>4732</v>
      </c>
      <c r="G659" t="s">
        <v>5891</v>
      </c>
      <c r="I659" t="str">
        <f t="shared" si="10"/>
        <v xml:space="preserve">  Rachel E</v>
      </c>
    </row>
    <row r="660" spans="1:9" ht="15.6" x14ac:dyDescent="0.3">
      <c r="A660" s="4" t="s">
        <v>1654</v>
      </c>
      <c r="E660" s="4" t="s">
        <v>5892</v>
      </c>
      <c r="F660" t="s">
        <v>4732</v>
      </c>
      <c r="G660" t="s">
        <v>5893</v>
      </c>
      <c r="I660" t="str">
        <f t="shared" si="10"/>
        <v xml:space="preserve">  Angelica</v>
      </c>
    </row>
    <row r="661" spans="1:9" ht="15.6" x14ac:dyDescent="0.3">
      <c r="A661" s="4" t="s">
        <v>1657</v>
      </c>
      <c r="E661" s="4" t="s">
        <v>5894</v>
      </c>
      <c r="F661" t="s">
        <v>4732</v>
      </c>
      <c r="G661" t="s">
        <v>5895</v>
      </c>
      <c r="I661" t="str">
        <f t="shared" si="10"/>
        <v xml:space="preserve">  Kathleen</v>
      </c>
    </row>
    <row r="662" spans="1:9" ht="15.6" x14ac:dyDescent="0.3">
      <c r="A662" s="4" t="s">
        <v>1659</v>
      </c>
      <c r="E662" s="4" t="s">
        <v>5896</v>
      </c>
      <c r="F662" t="s">
        <v>4735</v>
      </c>
      <c r="G662" t="s">
        <v>5897</v>
      </c>
      <c r="I662" t="str">
        <f t="shared" si="10"/>
        <v xml:space="preserve">  Gabriel D</v>
      </c>
    </row>
    <row r="663" spans="1:9" ht="15.6" x14ac:dyDescent="0.3">
      <c r="A663" s="4" t="s">
        <v>1661</v>
      </c>
      <c r="E663" s="4" t="s">
        <v>5898</v>
      </c>
      <c r="F663" t="s">
        <v>4735</v>
      </c>
      <c r="G663" t="s">
        <v>5899</v>
      </c>
      <c r="I663" t="str">
        <f t="shared" si="10"/>
        <v xml:space="preserve">  Jeff T</v>
      </c>
    </row>
    <row r="664" spans="1:9" ht="15.6" x14ac:dyDescent="0.3">
      <c r="A664" s="4" t="s">
        <v>1664</v>
      </c>
      <c r="E664" s="4" t="s">
        <v>5900</v>
      </c>
      <c r="F664" t="s">
        <v>4735</v>
      </c>
      <c r="G664" t="s">
        <v>5901</v>
      </c>
      <c r="I664" t="str">
        <f t="shared" si="10"/>
        <v xml:space="preserve">  Neil D</v>
      </c>
    </row>
    <row r="665" spans="1:9" ht="15.6" x14ac:dyDescent="0.3">
      <c r="A665" s="4" t="s">
        <v>1666</v>
      </c>
      <c r="E665" s="4" t="s">
        <v>5902</v>
      </c>
      <c r="F665" t="s">
        <v>4732</v>
      </c>
      <c r="G665" t="s">
        <v>5903</v>
      </c>
      <c r="I665" t="str">
        <f t="shared" si="10"/>
        <v xml:space="preserve">  Katherine L</v>
      </c>
    </row>
    <row r="666" spans="1:9" ht="15.6" x14ac:dyDescent="0.3">
      <c r="A666" s="4" t="s">
        <v>1669</v>
      </c>
      <c r="E666" s="4" t="s">
        <v>5904</v>
      </c>
      <c r="F666" t="s">
        <v>4732</v>
      </c>
      <c r="G666" t="s">
        <v>5905</v>
      </c>
      <c r="I666" t="str">
        <f t="shared" si="10"/>
        <v xml:space="preserve">  Ariel E</v>
      </c>
    </row>
    <row r="667" spans="1:9" ht="15.6" x14ac:dyDescent="0.3">
      <c r="A667" s="4" t="s">
        <v>1671</v>
      </c>
      <c r="E667" s="4" t="s">
        <v>5906</v>
      </c>
      <c r="F667" t="s">
        <v>4735</v>
      </c>
      <c r="G667" t="s">
        <v>5907</v>
      </c>
      <c r="I667" t="str">
        <f t="shared" si="10"/>
        <v xml:space="preserve">  Christopher P</v>
      </c>
    </row>
    <row r="668" spans="1:9" ht="15.6" x14ac:dyDescent="0.3">
      <c r="A668" s="4" t="s">
        <v>1673</v>
      </c>
      <c r="E668" s="4" t="s">
        <v>5908</v>
      </c>
      <c r="F668" t="s">
        <v>5610</v>
      </c>
      <c r="G668" t="s">
        <v>5728</v>
      </c>
      <c r="I668" t="str">
        <f t="shared" si="10"/>
        <v xml:space="preserve">  Erin M</v>
      </c>
    </row>
    <row r="669" spans="1:9" ht="15.6" x14ac:dyDescent="0.3">
      <c r="A669" s="4" t="s">
        <v>1675</v>
      </c>
      <c r="E669" s="4" t="s">
        <v>5909</v>
      </c>
      <c r="F669" t="s">
        <v>5610</v>
      </c>
      <c r="G669" t="s">
        <v>5910</v>
      </c>
      <c r="I669" t="str">
        <f t="shared" si="10"/>
        <v xml:space="preserve">  Molly K</v>
      </c>
    </row>
    <row r="670" spans="1:9" ht="15.6" x14ac:dyDescent="0.3">
      <c r="A670" s="4" t="s">
        <v>1677</v>
      </c>
      <c r="E670" s="4" t="s">
        <v>5911</v>
      </c>
      <c r="F670" t="s">
        <v>4735</v>
      </c>
      <c r="G670" t="s">
        <v>5087</v>
      </c>
      <c r="I670" t="str">
        <f t="shared" si="10"/>
        <v xml:space="preserve">  Ryan J</v>
      </c>
    </row>
    <row r="671" spans="1:9" ht="15.6" x14ac:dyDescent="0.3">
      <c r="A671" s="4" t="s">
        <v>1680</v>
      </c>
      <c r="E671" s="4" t="s">
        <v>5406</v>
      </c>
      <c r="F671" t="s">
        <v>5610</v>
      </c>
      <c r="G671" t="s">
        <v>4888</v>
      </c>
      <c r="I671" t="str">
        <f t="shared" si="10"/>
        <v xml:space="preserve">  Jennifer</v>
      </c>
    </row>
    <row r="672" spans="1:9" ht="15.6" x14ac:dyDescent="0.3">
      <c r="A672" s="4" t="s">
        <v>1682</v>
      </c>
      <c r="E672" s="4" t="s">
        <v>5912</v>
      </c>
      <c r="F672" t="s">
        <v>4735</v>
      </c>
      <c r="G672" t="s">
        <v>5913</v>
      </c>
      <c r="I672" t="str">
        <f t="shared" si="10"/>
        <v xml:space="preserve">  Daniel M</v>
      </c>
    </row>
    <row r="673" spans="1:9" ht="15.6" x14ac:dyDescent="0.3">
      <c r="A673" s="4" t="s">
        <v>1685</v>
      </c>
      <c r="E673" s="4" t="s">
        <v>5914</v>
      </c>
      <c r="F673" t="s">
        <v>4732</v>
      </c>
      <c r="G673" t="s">
        <v>5915</v>
      </c>
      <c r="I673" t="str">
        <f t="shared" si="10"/>
        <v xml:space="preserve">  Hiruni</v>
      </c>
    </row>
    <row r="674" spans="1:9" ht="15.6" x14ac:dyDescent="0.3">
      <c r="A674" s="4" t="s">
        <v>1687</v>
      </c>
      <c r="E674" s="4" t="s">
        <v>5916</v>
      </c>
      <c r="F674" t="s">
        <v>4732</v>
      </c>
      <c r="G674" t="s">
        <v>5917</v>
      </c>
      <c r="I674" t="str">
        <f t="shared" si="10"/>
        <v xml:space="preserve">  Reina H</v>
      </c>
    </row>
    <row r="675" spans="1:9" ht="15.6" x14ac:dyDescent="0.3">
      <c r="A675" s="4" t="s">
        <v>1689</v>
      </c>
      <c r="E675" s="4" t="s">
        <v>5918</v>
      </c>
      <c r="F675" t="s">
        <v>4732</v>
      </c>
      <c r="G675" t="s">
        <v>5919</v>
      </c>
      <c r="I675" t="str">
        <f t="shared" si="10"/>
        <v xml:space="preserve">  Kristi</v>
      </c>
    </row>
    <row r="676" spans="1:9" ht="15.6" x14ac:dyDescent="0.3">
      <c r="A676" s="4" t="s">
        <v>1692</v>
      </c>
      <c r="E676" s="4" t="s">
        <v>5920</v>
      </c>
      <c r="F676" t="s">
        <v>4732</v>
      </c>
      <c r="G676" t="s">
        <v>5921</v>
      </c>
      <c r="I676" t="str">
        <f t="shared" si="10"/>
        <v xml:space="preserve">  Meredith L</v>
      </c>
    </row>
    <row r="677" spans="1:9" ht="15.6" x14ac:dyDescent="0.3">
      <c r="A677" s="4" t="s">
        <v>1694</v>
      </c>
      <c r="E677" s="4" t="s">
        <v>5922</v>
      </c>
      <c r="F677" t="s">
        <v>4732</v>
      </c>
      <c r="G677" t="s">
        <v>5923</v>
      </c>
      <c r="I677" t="str">
        <f t="shared" si="10"/>
        <v xml:space="preserve">  Jocelyn</v>
      </c>
    </row>
    <row r="678" spans="1:9" ht="15.6" x14ac:dyDescent="0.3">
      <c r="A678" s="4" t="s">
        <v>1697</v>
      </c>
      <c r="E678" s="4" t="s">
        <v>5924</v>
      </c>
      <c r="F678" t="s">
        <v>5610</v>
      </c>
      <c r="G678" t="s">
        <v>5925</v>
      </c>
      <c r="I678" t="str">
        <f t="shared" si="10"/>
        <v xml:space="preserve">  Daphne</v>
      </c>
    </row>
    <row r="679" spans="1:9" ht="15.6" x14ac:dyDescent="0.3">
      <c r="A679" s="4" t="s">
        <v>1699</v>
      </c>
      <c r="E679" s="4" t="s">
        <v>5926</v>
      </c>
      <c r="F679" t="s">
        <v>4732</v>
      </c>
      <c r="G679" t="s">
        <v>5927</v>
      </c>
      <c r="I679" t="str">
        <f t="shared" si="10"/>
        <v xml:space="preserve">  Margaret E</v>
      </c>
    </row>
    <row r="680" spans="1:9" ht="15.6" x14ac:dyDescent="0.3">
      <c r="A680" s="4" t="s">
        <v>1702</v>
      </c>
      <c r="E680" s="4" t="s">
        <v>5928</v>
      </c>
      <c r="F680" t="s">
        <v>4735</v>
      </c>
      <c r="G680" t="s">
        <v>5929</v>
      </c>
      <c r="I680" t="str">
        <f t="shared" si="10"/>
        <v xml:space="preserve">  Mario J</v>
      </c>
    </row>
    <row r="681" spans="1:9" ht="15.6" x14ac:dyDescent="0.3">
      <c r="A681" s="4" t="s">
        <v>1704</v>
      </c>
      <c r="E681" s="4" t="s">
        <v>5930</v>
      </c>
      <c r="F681" t="s">
        <v>4735</v>
      </c>
      <c r="G681" t="s">
        <v>5462</v>
      </c>
      <c r="I681" t="str">
        <f t="shared" si="10"/>
        <v xml:space="preserve">  Peter</v>
      </c>
    </row>
    <row r="682" spans="1:9" ht="15.6" x14ac:dyDescent="0.3">
      <c r="A682" s="4" t="s">
        <v>1707</v>
      </c>
      <c r="E682" s="4" t="s">
        <v>5931</v>
      </c>
      <c r="F682" t="s">
        <v>4732</v>
      </c>
      <c r="G682" t="s">
        <v>5932</v>
      </c>
      <c r="I682" t="str">
        <f t="shared" si="10"/>
        <v xml:space="preserve">  Carolina</v>
      </c>
    </row>
    <row r="683" spans="1:9" ht="15.6" x14ac:dyDescent="0.3">
      <c r="A683" s="4" t="s">
        <v>1709</v>
      </c>
      <c r="E683" s="4" t="s">
        <v>5933</v>
      </c>
      <c r="F683" t="s">
        <v>5610</v>
      </c>
      <c r="G683" t="s">
        <v>5934</v>
      </c>
      <c r="I683" t="str">
        <f t="shared" si="10"/>
        <v xml:space="preserve">  Jenny K</v>
      </c>
    </row>
    <row r="684" spans="1:9" ht="15.6" x14ac:dyDescent="0.3">
      <c r="A684" s="4" t="s">
        <v>1712</v>
      </c>
      <c r="E684" s="4" t="s">
        <v>5935</v>
      </c>
      <c r="F684" t="s">
        <v>4732</v>
      </c>
      <c r="G684" t="s">
        <v>4922</v>
      </c>
      <c r="I684" t="str">
        <f t="shared" si="10"/>
        <v xml:space="preserve">  Jessica</v>
      </c>
    </row>
    <row r="685" spans="1:9" ht="15.6" x14ac:dyDescent="0.3">
      <c r="A685" s="4" t="s">
        <v>1715</v>
      </c>
      <c r="E685" s="4" t="s">
        <v>5936</v>
      </c>
      <c r="F685" t="s">
        <v>4732</v>
      </c>
      <c r="G685" t="s">
        <v>5937</v>
      </c>
      <c r="I685" t="str">
        <f t="shared" si="10"/>
        <v xml:space="preserve">  Kimberly D</v>
      </c>
    </row>
    <row r="686" spans="1:9" ht="15.6" x14ac:dyDescent="0.3">
      <c r="A686" s="4" t="s">
        <v>1717</v>
      </c>
      <c r="E686" s="4" t="s">
        <v>5938</v>
      </c>
      <c r="F686" t="s">
        <v>4735</v>
      </c>
      <c r="G686" t="s">
        <v>5939</v>
      </c>
      <c r="I686" t="str">
        <f t="shared" si="10"/>
        <v xml:space="preserve">  Marc-Olivier</v>
      </c>
    </row>
    <row r="687" spans="1:9" ht="15.6" x14ac:dyDescent="0.3">
      <c r="A687" s="4" t="s">
        <v>1720</v>
      </c>
      <c r="E687" s="4" t="s">
        <v>5940</v>
      </c>
      <c r="F687" t="s">
        <v>4735</v>
      </c>
      <c r="G687" t="s">
        <v>5941</v>
      </c>
      <c r="I687" t="str">
        <f t="shared" si="10"/>
        <v xml:space="preserve">  Russell J</v>
      </c>
    </row>
    <row r="688" spans="1:9" ht="15.6" x14ac:dyDescent="0.3">
      <c r="A688" s="4" t="s">
        <v>1722</v>
      </c>
      <c r="E688" s="4" t="s">
        <v>5942</v>
      </c>
      <c r="F688" t="s">
        <v>4732</v>
      </c>
      <c r="G688" t="s">
        <v>5943</v>
      </c>
      <c r="I688" t="str">
        <f t="shared" si="10"/>
        <v xml:space="preserve">  Karine</v>
      </c>
    </row>
    <row r="689" spans="1:9" ht="15.6" x14ac:dyDescent="0.3">
      <c r="A689" s="4" t="s">
        <v>1725</v>
      </c>
      <c r="E689" s="4" t="s">
        <v>5944</v>
      </c>
      <c r="F689" t="s">
        <v>4732</v>
      </c>
      <c r="G689" t="s">
        <v>5945</v>
      </c>
      <c r="I689" t="str">
        <f t="shared" si="10"/>
        <v xml:space="preserve">  Cheryl</v>
      </c>
    </row>
    <row r="690" spans="1:9" ht="15.6" x14ac:dyDescent="0.3">
      <c r="A690" s="4" t="s">
        <v>1727</v>
      </c>
      <c r="E690" s="4" t="s">
        <v>5946</v>
      </c>
      <c r="F690" t="s">
        <v>4732</v>
      </c>
      <c r="G690" t="s">
        <v>5947</v>
      </c>
      <c r="I690" t="str">
        <f t="shared" si="10"/>
        <v xml:space="preserve">  Allison M</v>
      </c>
    </row>
    <row r="691" spans="1:9" ht="15.6" x14ac:dyDescent="0.3">
      <c r="A691" s="4" t="s">
        <v>1730</v>
      </c>
      <c r="E691" s="4" t="s">
        <v>5948</v>
      </c>
      <c r="F691" t="s">
        <v>4732</v>
      </c>
      <c r="G691" t="s">
        <v>5949</v>
      </c>
      <c r="I691" t="str">
        <f t="shared" si="10"/>
        <v xml:space="preserve">  Adriana</v>
      </c>
    </row>
    <row r="692" spans="1:9" ht="15.6" x14ac:dyDescent="0.3">
      <c r="A692" s="4" t="s">
        <v>1732</v>
      </c>
      <c r="E692" s="4" t="s">
        <v>5950</v>
      </c>
      <c r="F692" t="s">
        <v>4732</v>
      </c>
      <c r="G692" t="s">
        <v>5951</v>
      </c>
      <c r="I692" t="str">
        <f t="shared" si="10"/>
        <v xml:space="preserve">  Miranda J</v>
      </c>
    </row>
    <row r="693" spans="1:9" ht="15.6" x14ac:dyDescent="0.3">
      <c r="A693" s="4" t="s">
        <v>1734</v>
      </c>
      <c r="E693" s="4" t="s">
        <v>5952</v>
      </c>
      <c r="F693" t="s">
        <v>4735</v>
      </c>
      <c r="G693" t="s">
        <v>5953</v>
      </c>
      <c r="I693" t="str">
        <f t="shared" si="10"/>
        <v xml:space="preserve">  Roberto</v>
      </c>
    </row>
    <row r="694" spans="1:9" ht="15.6" x14ac:dyDescent="0.3">
      <c r="A694" s="4" t="s">
        <v>1737</v>
      </c>
      <c r="E694" s="4" t="s">
        <v>5954</v>
      </c>
      <c r="F694" t="s">
        <v>5610</v>
      </c>
      <c r="G694" t="s">
        <v>5955</v>
      </c>
      <c r="I694" t="str">
        <f t="shared" si="10"/>
        <v xml:space="preserve">  Rebecca B</v>
      </c>
    </row>
    <row r="695" spans="1:9" ht="15.6" x14ac:dyDescent="0.3">
      <c r="A695" s="4" t="s">
        <v>1739</v>
      </c>
      <c r="E695" s="4" t="s">
        <v>5956</v>
      </c>
      <c r="F695" t="s">
        <v>4732</v>
      </c>
      <c r="G695" t="s">
        <v>5957</v>
      </c>
      <c r="I695" t="str">
        <f t="shared" si="10"/>
        <v xml:space="preserve">  Tiffany</v>
      </c>
    </row>
    <row r="696" spans="1:9" ht="15.6" x14ac:dyDescent="0.3">
      <c r="A696" s="4" t="s">
        <v>1742</v>
      </c>
      <c r="E696" s="4" t="s">
        <v>5958</v>
      </c>
      <c r="F696" t="s">
        <v>4735</v>
      </c>
      <c r="G696" t="s">
        <v>5959</v>
      </c>
      <c r="I696" t="str">
        <f t="shared" si="10"/>
        <v xml:space="preserve">  Alexander</v>
      </c>
    </row>
    <row r="697" spans="1:9" ht="15.6" x14ac:dyDescent="0.3">
      <c r="A697" s="4" t="s">
        <v>1744</v>
      </c>
      <c r="E697" s="4" t="s">
        <v>5960</v>
      </c>
      <c r="F697" t="s">
        <v>4735</v>
      </c>
      <c r="G697" t="s">
        <v>5961</v>
      </c>
      <c r="I697" t="str">
        <f t="shared" si="10"/>
        <v xml:space="preserve">  Rich M</v>
      </c>
    </row>
    <row r="698" spans="1:9" ht="15.6" x14ac:dyDescent="0.3">
      <c r="A698" s="4" t="s">
        <v>1747</v>
      </c>
      <c r="E698" s="4" t="s">
        <v>5962</v>
      </c>
      <c r="F698" t="s">
        <v>4735</v>
      </c>
      <c r="G698" t="s">
        <v>5963</v>
      </c>
      <c r="I698" t="str">
        <f t="shared" si="10"/>
        <v xml:space="preserve">  Aaron C</v>
      </c>
    </row>
    <row r="699" spans="1:9" ht="15.6" x14ac:dyDescent="0.3">
      <c r="A699" s="4" t="s">
        <v>1749</v>
      </c>
      <c r="E699" s="4" t="s">
        <v>5964</v>
      </c>
      <c r="F699" t="s">
        <v>4732</v>
      </c>
      <c r="G699" t="s">
        <v>4894</v>
      </c>
      <c r="I699" t="str">
        <f t="shared" si="10"/>
        <v xml:space="preserve">  Kate</v>
      </c>
    </row>
    <row r="700" spans="1:9" ht="15.6" x14ac:dyDescent="0.3">
      <c r="A700" s="4" t="s">
        <v>1752</v>
      </c>
      <c r="E700" s="4" t="s">
        <v>5965</v>
      </c>
      <c r="F700" t="s">
        <v>4732</v>
      </c>
      <c r="G700" t="s">
        <v>5966</v>
      </c>
      <c r="I700" t="str">
        <f t="shared" si="10"/>
        <v xml:space="preserve">  Maria M</v>
      </c>
    </row>
    <row r="701" spans="1:9" ht="15.6" x14ac:dyDescent="0.3">
      <c r="A701" s="4" t="s">
        <v>1754</v>
      </c>
      <c r="E701" s="4" t="s">
        <v>5967</v>
      </c>
      <c r="F701" t="s">
        <v>4735</v>
      </c>
      <c r="G701" t="s">
        <v>5968</v>
      </c>
      <c r="I701" t="str">
        <f t="shared" si="10"/>
        <v xml:space="preserve">  Daven W</v>
      </c>
    </row>
    <row r="702" spans="1:9" ht="15.6" x14ac:dyDescent="0.3">
      <c r="A702" s="4" t="s">
        <v>1756</v>
      </c>
      <c r="E702" s="4" t="s">
        <v>5969</v>
      </c>
      <c r="F702" t="s">
        <v>5610</v>
      </c>
      <c r="G702" t="s">
        <v>5970</v>
      </c>
      <c r="I702" t="str">
        <f t="shared" si="10"/>
        <v xml:space="preserve">  Brianne</v>
      </c>
    </row>
    <row r="703" spans="1:9" ht="15.6" x14ac:dyDescent="0.3">
      <c r="A703" s="4" t="s">
        <v>1758</v>
      </c>
      <c r="E703" s="4" t="s">
        <v>5971</v>
      </c>
      <c r="F703" t="s">
        <v>4735</v>
      </c>
      <c r="G703" t="s">
        <v>5972</v>
      </c>
      <c r="I703" t="str">
        <f t="shared" si="10"/>
        <v xml:space="preserve">  Hiroki</v>
      </c>
    </row>
    <row r="704" spans="1:9" ht="15.6" x14ac:dyDescent="0.3">
      <c r="A704" s="4" t="s">
        <v>1761</v>
      </c>
      <c r="E704" s="4" t="s">
        <v>5973</v>
      </c>
      <c r="F704" t="s">
        <v>4735</v>
      </c>
      <c r="G704" t="s">
        <v>5974</v>
      </c>
      <c r="I704" t="str">
        <f t="shared" si="10"/>
        <v xml:space="preserve">  Anders</v>
      </c>
    </row>
    <row r="705" spans="1:9" ht="15.6" x14ac:dyDescent="0.3">
      <c r="A705" s="4" t="s">
        <v>1763</v>
      </c>
      <c r="E705" s="4" t="s">
        <v>5975</v>
      </c>
      <c r="F705" t="s">
        <v>4732</v>
      </c>
      <c r="G705" t="s">
        <v>4882</v>
      </c>
      <c r="I705" t="str">
        <f t="shared" si="10"/>
        <v xml:space="preserve">  Danielle</v>
      </c>
    </row>
    <row r="706" spans="1:9" ht="15.6" x14ac:dyDescent="0.3">
      <c r="A706" s="4" t="s">
        <v>1766</v>
      </c>
      <c r="E706" s="4" t="s">
        <v>5976</v>
      </c>
      <c r="F706" t="s">
        <v>4732</v>
      </c>
      <c r="G706" t="s">
        <v>5977</v>
      </c>
      <c r="I706" t="str">
        <f t="shared" si="10"/>
        <v xml:space="preserve">  Candace N</v>
      </c>
    </row>
    <row r="707" spans="1:9" ht="15.6" x14ac:dyDescent="0.3">
      <c r="A707" s="4" t="s">
        <v>1768</v>
      </c>
      <c r="E707" s="4" t="s">
        <v>5978</v>
      </c>
      <c r="F707" t="s">
        <v>4735</v>
      </c>
      <c r="G707" t="s">
        <v>5979</v>
      </c>
      <c r="I707" t="str">
        <f t="shared" ref="I707:I770" si="11">_xlfn.TEXTJOIN("",TRUE,G707)</f>
        <v xml:space="preserve">  Bruno F</v>
      </c>
    </row>
    <row r="708" spans="1:9" ht="15.6" x14ac:dyDescent="0.3">
      <c r="A708" s="4" t="s">
        <v>1771</v>
      </c>
      <c r="E708" s="4" t="s">
        <v>5980</v>
      </c>
      <c r="F708" t="s">
        <v>4732</v>
      </c>
      <c r="G708" t="s">
        <v>5508</v>
      </c>
      <c r="I708" t="str">
        <f t="shared" si="11"/>
        <v xml:space="preserve">  Emily</v>
      </c>
    </row>
    <row r="709" spans="1:9" ht="15.6" x14ac:dyDescent="0.3">
      <c r="A709" s="4" t="s">
        <v>1773</v>
      </c>
      <c r="E709" s="4" t="s">
        <v>5602</v>
      </c>
      <c r="F709" t="s">
        <v>5610</v>
      </c>
      <c r="G709" t="s">
        <v>5680</v>
      </c>
      <c r="I709" t="str">
        <f t="shared" si="11"/>
        <v xml:space="preserve">  Katie</v>
      </c>
    </row>
    <row r="710" spans="1:9" ht="15.6" x14ac:dyDescent="0.3">
      <c r="A710" s="4" t="s">
        <v>1776</v>
      </c>
      <c r="E710" s="4" t="s">
        <v>5981</v>
      </c>
      <c r="F710" t="s">
        <v>5610</v>
      </c>
      <c r="G710" t="s">
        <v>5982</v>
      </c>
      <c r="I710" t="str">
        <f t="shared" si="11"/>
        <v xml:space="preserve">  Sally</v>
      </c>
    </row>
    <row r="711" spans="1:9" ht="15.6" x14ac:dyDescent="0.3">
      <c r="A711" s="4" t="s">
        <v>1779</v>
      </c>
      <c r="E711" s="4" t="s">
        <v>5983</v>
      </c>
      <c r="F711" t="s">
        <v>4732</v>
      </c>
      <c r="G711" t="s">
        <v>5984</v>
      </c>
      <c r="I711" t="str">
        <f t="shared" si="11"/>
        <v xml:space="preserve">  Meaghan J</v>
      </c>
    </row>
    <row r="712" spans="1:9" ht="15.6" x14ac:dyDescent="0.3">
      <c r="A712" s="4" t="s">
        <v>1781</v>
      </c>
      <c r="E712" s="4" t="s">
        <v>5985</v>
      </c>
      <c r="F712" t="s">
        <v>4732</v>
      </c>
      <c r="G712" t="s">
        <v>5986</v>
      </c>
      <c r="I712" t="str">
        <f t="shared" si="11"/>
        <v xml:space="preserve">  Rina</v>
      </c>
    </row>
    <row r="713" spans="1:9" ht="15.6" x14ac:dyDescent="0.3">
      <c r="A713" s="4" t="s">
        <v>1784</v>
      </c>
      <c r="E713" s="4" t="s">
        <v>5987</v>
      </c>
      <c r="F713" t="s">
        <v>4732</v>
      </c>
      <c r="G713" t="s">
        <v>5988</v>
      </c>
      <c r="I713" t="str">
        <f t="shared" si="11"/>
        <v xml:space="preserve">  Kristin P</v>
      </c>
    </row>
    <row r="714" spans="1:9" ht="15.6" x14ac:dyDescent="0.3">
      <c r="A714" s="4" t="s">
        <v>1786</v>
      </c>
      <c r="E714" s="4" t="s">
        <v>5989</v>
      </c>
      <c r="F714" t="s">
        <v>4735</v>
      </c>
      <c r="G714" t="s">
        <v>5990</v>
      </c>
      <c r="I714" t="str">
        <f t="shared" si="11"/>
        <v xml:space="preserve">  Albert</v>
      </c>
    </row>
    <row r="715" spans="1:9" ht="15.6" x14ac:dyDescent="0.3">
      <c r="A715" s="4" t="s">
        <v>1788</v>
      </c>
      <c r="E715" s="4" t="s">
        <v>5991</v>
      </c>
      <c r="F715" t="s">
        <v>5610</v>
      </c>
      <c r="G715" t="s">
        <v>5204</v>
      </c>
      <c r="I715" t="str">
        <f t="shared" si="11"/>
        <v xml:space="preserve">  Ashley</v>
      </c>
    </row>
    <row r="716" spans="1:9" ht="15.6" x14ac:dyDescent="0.3">
      <c r="A716" s="4" t="s">
        <v>1791</v>
      </c>
      <c r="E716" s="4" t="s">
        <v>4856</v>
      </c>
      <c r="F716" t="s">
        <v>5610</v>
      </c>
      <c r="G716" t="s">
        <v>5992</v>
      </c>
      <c r="I716" t="str">
        <f t="shared" si="11"/>
        <v xml:space="preserve">  Shannon L</v>
      </c>
    </row>
    <row r="717" spans="1:9" ht="15.6" x14ac:dyDescent="0.3">
      <c r="A717" s="4" t="s">
        <v>1793</v>
      </c>
      <c r="E717" s="4" t="s">
        <v>5993</v>
      </c>
      <c r="F717" t="s">
        <v>4732</v>
      </c>
      <c r="G717" t="s">
        <v>5994</v>
      </c>
      <c r="I717" t="str">
        <f t="shared" si="11"/>
        <v xml:space="preserve">  Amy B</v>
      </c>
    </row>
    <row r="718" spans="1:9" ht="15.6" x14ac:dyDescent="0.3">
      <c r="A718" s="4" t="s">
        <v>1796</v>
      </c>
      <c r="E718" s="4" t="s">
        <v>5995</v>
      </c>
      <c r="F718" t="s">
        <v>4732</v>
      </c>
      <c r="G718" t="s">
        <v>5996</v>
      </c>
      <c r="I718" t="str">
        <f t="shared" si="11"/>
        <v xml:space="preserve">  A Danielle</v>
      </c>
    </row>
    <row r="719" spans="1:9" ht="15.6" x14ac:dyDescent="0.3">
      <c r="A719" s="4" t="s">
        <v>1798</v>
      </c>
      <c r="E719" s="4" t="s">
        <v>5997</v>
      </c>
      <c r="F719" t="s">
        <v>4735</v>
      </c>
      <c r="G719" t="s">
        <v>5998</v>
      </c>
      <c r="I719" t="str">
        <f t="shared" si="11"/>
        <v xml:space="preserve">  Conrad F</v>
      </c>
    </row>
    <row r="720" spans="1:9" ht="15.6" x14ac:dyDescent="0.3">
      <c r="A720" s="4" t="s">
        <v>1801</v>
      </c>
      <c r="E720" s="4" t="s">
        <v>5999</v>
      </c>
      <c r="F720" t="s">
        <v>4735</v>
      </c>
      <c r="G720" t="s">
        <v>6000</v>
      </c>
      <c r="I720" t="str">
        <f t="shared" si="11"/>
        <v xml:space="preserve">  Josh</v>
      </c>
    </row>
    <row r="721" spans="1:9" ht="15.6" x14ac:dyDescent="0.3">
      <c r="A721" s="4" t="s">
        <v>1803</v>
      </c>
      <c r="E721" s="4" t="s">
        <v>6001</v>
      </c>
      <c r="F721" t="s">
        <v>4735</v>
      </c>
      <c r="G721" t="s">
        <v>6002</v>
      </c>
      <c r="I721" t="str">
        <f t="shared" si="11"/>
        <v xml:space="preserve">  Maxime</v>
      </c>
    </row>
    <row r="722" spans="1:9" ht="15.6" x14ac:dyDescent="0.3">
      <c r="A722" s="4" t="s">
        <v>1806</v>
      </c>
      <c r="E722" s="4" t="s">
        <v>6003</v>
      </c>
      <c r="F722" t="s">
        <v>4732</v>
      </c>
      <c r="G722" t="s">
        <v>4791</v>
      </c>
      <c r="I722" t="str">
        <f t="shared" si="11"/>
        <v xml:space="preserve">  Natalie</v>
      </c>
    </row>
    <row r="723" spans="1:9" ht="15.6" x14ac:dyDescent="0.3">
      <c r="A723" s="4" t="s">
        <v>1808</v>
      </c>
      <c r="E723" s="4" t="s">
        <v>6004</v>
      </c>
      <c r="F723" t="s">
        <v>4732</v>
      </c>
      <c r="G723" t="s">
        <v>5485</v>
      </c>
      <c r="I723" t="str">
        <f t="shared" si="11"/>
        <v xml:space="preserve">  Melissa</v>
      </c>
    </row>
    <row r="724" spans="1:9" ht="15.6" x14ac:dyDescent="0.3">
      <c r="A724" s="4" t="s">
        <v>1811</v>
      </c>
      <c r="E724" s="4" t="s">
        <v>6005</v>
      </c>
      <c r="F724" t="s">
        <v>4732</v>
      </c>
      <c r="G724" t="s">
        <v>6006</v>
      </c>
      <c r="I724" t="str">
        <f t="shared" si="11"/>
        <v xml:space="preserve">  Laura P</v>
      </c>
    </row>
    <row r="725" spans="1:9" ht="15.6" x14ac:dyDescent="0.3">
      <c r="A725" s="4" t="s">
        <v>1813</v>
      </c>
      <c r="E725" s="4" t="s">
        <v>6007</v>
      </c>
      <c r="F725" t="s">
        <v>5610</v>
      </c>
      <c r="G725" t="s">
        <v>5619</v>
      </c>
      <c r="I725" t="str">
        <f t="shared" si="11"/>
        <v xml:space="preserve">  Lisa</v>
      </c>
    </row>
    <row r="726" spans="1:9" ht="15.6" x14ac:dyDescent="0.3">
      <c r="A726" s="4" t="s">
        <v>1815</v>
      </c>
      <c r="E726" s="4" t="s">
        <v>6008</v>
      </c>
      <c r="F726" t="s">
        <v>4735</v>
      </c>
      <c r="G726" t="s">
        <v>6009</v>
      </c>
      <c r="H726" t="s">
        <v>6010</v>
      </c>
      <c r="I726" t="str">
        <f t="shared" si="11"/>
        <v xml:space="preserve">  William D</v>
      </c>
    </row>
    <row r="727" spans="1:9" ht="15.6" x14ac:dyDescent="0.3">
      <c r="A727" s="4" t="s">
        <v>1818</v>
      </c>
      <c r="E727" s="4" t="s">
        <v>4905</v>
      </c>
      <c r="F727" t="s">
        <v>4735</v>
      </c>
      <c r="G727" t="s">
        <v>5247</v>
      </c>
      <c r="I727" t="str">
        <f t="shared" si="11"/>
        <v xml:space="preserve">  James</v>
      </c>
    </row>
    <row r="728" spans="1:9" ht="15.6" x14ac:dyDescent="0.3">
      <c r="A728" s="4" t="s">
        <v>1820</v>
      </c>
      <c r="E728" s="4" t="s">
        <v>6011</v>
      </c>
      <c r="F728" t="s">
        <v>4735</v>
      </c>
      <c r="G728" t="s">
        <v>4772</v>
      </c>
      <c r="I728" t="str">
        <f t="shared" si="11"/>
        <v xml:space="preserve">  John</v>
      </c>
    </row>
    <row r="729" spans="1:9" ht="15.6" x14ac:dyDescent="0.3">
      <c r="A729" s="4" t="s">
        <v>1823</v>
      </c>
      <c r="E729" s="4" t="s">
        <v>6012</v>
      </c>
      <c r="F729" t="s">
        <v>4735</v>
      </c>
      <c r="G729" t="s">
        <v>6013</v>
      </c>
      <c r="I729" t="str">
        <f t="shared" si="11"/>
        <v xml:space="preserve">  Adam S</v>
      </c>
    </row>
    <row r="730" spans="1:9" ht="15.6" x14ac:dyDescent="0.3">
      <c r="A730" s="4" t="s">
        <v>1825</v>
      </c>
      <c r="E730" s="4" t="s">
        <v>5999</v>
      </c>
      <c r="F730" t="s">
        <v>4735</v>
      </c>
      <c r="G730" t="s">
        <v>6014</v>
      </c>
      <c r="I730" t="str">
        <f t="shared" si="11"/>
        <v xml:space="preserve">  Armando</v>
      </c>
    </row>
    <row r="731" spans="1:9" ht="15.6" x14ac:dyDescent="0.3">
      <c r="A731" s="4" t="s">
        <v>1828</v>
      </c>
      <c r="E731" s="4" t="s">
        <v>6015</v>
      </c>
      <c r="F731" t="s">
        <v>4732</v>
      </c>
      <c r="G731" t="s">
        <v>6016</v>
      </c>
      <c r="I731" t="str">
        <f t="shared" si="11"/>
        <v xml:space="preserve">  Dana</v>
      </c>
    </row>
    <row r="732" spans="1:9" ht="15.6" x14ac:dyDescent="0.3">
      <c r="A732" s="4" t="s">
        <v>1830</v>
      </c>
      <c r="E732" s="4" t="s">
        <v>6017</v>
      </c>
      <c r="F732" t="s">
        <v>4732</v>
      </c>
      <c r="G732" t="s">
        <v>5077</v>
      </c>
      <c r="I732" t="str">
        <f t="shared" si="11"/>
        <v xml:space="preserve">  Jennifer L</v>
      </c>
    </row>
    <row r="733" spans="1:9" ht="15.6" x14ac:dyDescent="0.3">
      <c r="A733" s="4" t="s">
        <v>1833</v>
      </c>
      <c r="E733" s="4" t="s">
        <v>6018</v>
      </c>
      <c r="F733" t="s">
        <v>4735</v>
      </c>
      <c r="G733" t="s">
        <v>6019</v>
      </c>
      <c r="I733" t="str">
        <f t="shared" si="11"/>
        <v xml:space="preserve">  Benjamin</v>
      </c>
    </row>
    <row r="734" spans="1:9" ht="15.6" x14ac:dyDescent="0.3">
      <c r="A734" s="4" t="s">
        <v>1835</v>
      </c>
      <c r="E734" s="4" t="s">
        <v>6020</v>
      </c>
      <c r="F734" t="s">
        <v>4732</v>
      </c>
      <c r="G734" t="s">
        <v>6021</v>
      </c>
      <c r="I734" t="str">
        <f t="shared" si="11"/>
        <v xml:space="preserve">  Tanya</v>
      </c>
    </row>
    <row r="735" spans="1:9" ht="15.6" x14ac:dyDescent="0.3">
      <c r="A735" s="4" t="s">
        <v>1837</v>
      </c>
      <c r="E735" s="4" t="s">
        <v>4862</v>
      </c>
      <c r="F735" t="s">
        <v>4732</v>
      </c>
      <c r="G735" t="s">
        <v>6022</v>
      </c>
      <c r="I735" t="str">
        <f t="shared" si="11"/>
        <v xml:space="preserve">  Tracy</v>
      </c>
    </row>
    <row r="736" spans="1:9" ht="15.6" x14ac:dyDescent="0.3">
      <c r="A736" s="4" t="s">
        <v>1840</v>
      </c>
      <c r="E736" s="4" t="s">
        <v>6023</v>
      </c>
      <c r="F736" t="s">
        <v>4732</v>
      </c>
      <c r="G736" t="s">
        <v>6024</v>
      </c>
      <c r="I736" t="str">
        <f t="shared" si="11"/>
        <v xml:space="preserve">  Emily S</v>
      </c>
    </row>
    <row r="737" spans="1:9" ht="15.6" x14ac:dyDescent="0.3">
      <c r="A737" s="4" t="s">
        <v>1843</v>
      </c>
      <c r="E737" s="4" t="s">
        <v>6025</v>
      </c>
      <c r="F737" t="s">
        <v>4732</v>
      </c>
      <c r="G737" t="s">
        <v>6026</v>
      </c>
      <c r="I737" t="str">
        <f t="shared" si="11"/>
        <v xml:space="preserve">  Kelly R</v>
      </c>
    </row>
    <row r="738" spans="1:9" ht="15.6" x14ac:dyDescent="0.3">
      <c r="A738" s="4" t="s">
        <v>1846</v>
      </c>
      <c r="E738" s="4" t="s">
        <v>6027</v>
      </c>
      <c r="F738" t="s">
        <v>4735</v>
      </c>
      <c r="G738" t="s">
        <v>5295</v>
      </c>
      <c r="I738" t="str">
        <f t="shared" si="11"/>
        <v xml:space="preserve">  Kyle</v>
      </c>
    </row>
    <row r="739" spans="1:9" ht="15.6" x14ac:dyDescent="0.3">
      <c r="A739" s="4" t="s">
        <v>1848</v>
      </c>
      <c r="E739" s="4" t="s">
        <v>6028</v>
      </c>
      <c r="F739" t="s">
        <v>4735</v>
      </c>
      <c r="G739" t="s">
        <v>6029</v>
      </c>
      <c r="I739" t="str">
        <f t="shared" si="11"/>
        <v xml:space="preserve">  Bruce A Jr</v>
      </c>
    </row>
    <row r="740" spans="1:9" ht="15.6" x14ac:dyDescent="0.3">
      <c r="A740" s="4" t="s">
        <v>1851</v>
      </c>
      <c r="E740" s="4" t="s">
        <v>6030</v>
      </c>
      <c r="F740" t="s">
        <v>4735</v>
      </c>
      <c r="G740" t="s">
        <v>6031</v>
      </c>
      <c r="I740" t="str">
        <f t="shared" si="11"/>
        <v xml:space="preserve">  Cary J</v>
      </c>
    </row>
    <row r="741" spans="1:9" ht="15.6" x14ac:dyDescent="0.3">
      <c r="A741" s="4" t="s">
        <v>1853</v>
      </c>
      <c r="E741" s="4" t="s">
        <v>6032</v>
      </c>
      <c r="F741" t="s">
        <v>5610</v>
      </c>
      <c r="G741" t="s">
        <v>6033</v>
      </c>
      <c r="I741" t="str">
        <f t="shared" si="11"/>
        <v xml:space="preserve">  Jill M</v>
      </c>
    </row>
    <row r="742" spans="1:9" ht="15.6" x14ac:dyDescent="0.3">
      <c r="A742" s="4" t="s">
        <v>1856</v>
      </c>
      <c r="E742" s="4" t="s">
        <v>6034</v>
      </c>
      <c r="F742" t="s">
        <v>4735</v>
      </c>
      <c r="G742" t="s">
        <v>5160</v>
      </c>
      <c r="I742" t="str">
        <f t="shared" si="11"/>
        <v xml:space="preserve">  Chris</v>
      </c>
    </row>
    <row r="743" spans="1:9" ht="15.6" x14ac:dyDescent="0.3">
      <c r="A743" s="4" t="s">
        <v>1858</v>
      </c>
      <c r="E743" s="4" t="s">
        <v>6035</v>
      </c>
      <c r="F743" t="s">
        <v>4735</v>
      </c>
      <c r="G743" t="s">
        <v>6036</v>
      </c>
      <c r="I743" t="str">
        <f t="shared" si="11"/>
        <v xml:space="preserve">  Michael E</v>
      </c>
    </row>
    <row r="744" spans="1:9" ht="15.6" x14ac:dyDescent="0.3">
      <c r="A744" s="4" t="s">
        <v>1861</v>
      </c>
      <c r="E744" s="4" t="s">
        <v>6037</v>
      </c>
      <c r="F744" t="s">
        <v>5610</v>
      </c>
      <c r="G744" t="s">
        <v>5554</v>
      </c>
      <c r="I744" t="str">
        <f t="shared" si="11"/>
        <v xml:space="preserve">  Lauren</v>
      </c>
    </row>
    <row r="745" spans="1:9" ht="15.6" x14ac:dyDescent="0.3">
      <c r="A745" s="4" t="s">
        <v>1863</v>
      </c>
      <c r="E745" s="4" t="s">
        <v>4775</v>
      </c>
      <c r="F745" t="s">
        <v>5610</v>
      </c>
      <c r="G745" t="s">
        <v>6038</v>
      </c>
      <c r="I745" t="str">
        <f t="shared" si="11"/>
        <v xml:space="preserve">  Kathryn E</v>
      </c>
    </row>
    <row r="746" spans="1:9" ht="15.6" x14ac:dyDescent="0.3">
      <c r="A746" s="4" t="s">
        <v>1866</v>
      </c>
      <c r="E746" s="4" t="s">
        <v>6039</v>
      </c>
      <c r="F746" t="s">
        <v>4732</v>
      </c>
      <c r="G746" t="s">
        <v>6040</v>
      </c>
      <c r="I746" t="str">
        <f t="shared" si="11"/>
        <v xml:space="preserve">  Polly</v>
      </c>
    </row>
    <row r="747" spans="1:9" ht="15.6" x14ac:dyDescent="0.3">
      <c r="A747" s="4" t="s">
        <v>1868</v>
      </c>
      <c r="E747" s="4" t="s">
        <v>6041</v>
      </c>
      <c r="F747" t="s">
        <v>4735</v>
      </c>
      <c r="G747" t="s">
        <v>6042</v>
      </c>
      <c r="I747" t="str">
        <f t="shared" si="11"/>
        <v xml:space="preserve">  Mark H</v>
      </c>
    </row>
    <row r="748" spans="1:9" ht="15.6" x14ac:dyDescent="0.3">
      <c r="A748" s="4" t="s">
        <v>1871</v>
      </c>
      <c r="E748" s="4" t="s">
        <v>6043</v>
      </c>
      <c r="F748" t="s">
        <v>5610</v>
      </c>
      <c r="G748" t="s">
        <v>6044</v>
      </c>
      <c r="I748" t="str">
        <f t="shared" si="11"/>
        <v xml:space="preserve">  Jessie M</v>
      </c>
    </row>
    <row r="749" spans="1:9" ht="15.6" x14ac:dyDescent="0.3">
      <c r="A749" s="4" t="s">
        <v>1873</v>
      </c>
      <c r="E749" s="4" t="s">
        <v>6045</v>
      </c>
      <c r="F749" t="s">
        <v>4735</v>
      </c>
      <c r="G749" t="s">
        <v>5160</v>
      </c>
      <c r="I749" t="str">
        <f t="shared" si="11"/>
        <v xml:space="preserve">  Chris</v>
      </c>
    </row>
    <row r="750" spans="1:9" ht="15.6" x14ac:dyDescent="0.3">
      <c r="A750" s="4" t="s">
        <v>1876</v>
      </c>
      <c r="E750" s="4" t="s">
        <v>6046</v>
      </c>
      <c r="F750" t="s">
        <v>4735</v>
      </c>
      <c r="G750" t="s">
        <v>4861</v>
      </c>
      <c r="I750" t="str">
        <f t="shared" si="11"/>
        <v xml:space="preserve">  Daniel</v>
      </c>
    </row>
    <row r="751" spans="1:9" ht="15.6" x14ac:dyDescent="0.3">
      <c r="A751" s="4" t="s">
        <v>1878</v>
      </c>
      <c r="E751" s="4" t="s">
        <v>6047</v>
      </c>
      <c r="F751" t="s">
        <v>4732</v>
      </c>
      <c r="G751" t="s">
        <v>4859</v>
      </c>
      <c r="I751" t="str">
        <f t="shared" si="11"/>
        <v xml:space="preserve">  Megan</v>
      </c>
    </row>
    <row r="752" spans="1:9" ht="15.6" x14ac:dyDescent="0.3">
      <c r="A752" s="4" t="s">
        <v>1888</v>
      </c>
      <c r="E752" s="4" t="s">
        <v>6048</v>
      </c>
      <c r="F752" t="s">
        <v>4735</v>
      </c>
      <c r="G752" t="s">
        <v>4896</v>
      </c>
      <c r="I752" t="str">
        <f t="shared" si="11"/>
        <v xml:space="preserve">  Kevin</v>
      </c>
    </row>
    <row r="753" spans="1:9" ht="15.6" x14ac:dyDescent="0.3">
      <c r="A753" s="4" t="s">
        <v>1890</v>
      </c>
      <c r="E753" s="4" t="s">
        <v>6049</v>
      </c>
      <c r="F753" t="s">
        <v>4732</v>
      </c>
      <c r="G753" t="s">
        <v>6050</v>
      </c>
      <c r="I753" t="str">
        <f t="shared" si="11"/>
        <v xml:space="preserve">  Caroline S</v>
      </c>
    </row>
    <row r="754" spans="1:9" ht="15.6" x14ac:dyDescent="0.3">
      <c r="A754" s="4" t="s">
        <v>1893</v>
      </c>
      <c r="E754" s="4" t="s">
        <v>6051</v>
      </c>
      <c r="F754" t="s">
        <v>4732</v>
      </c>
      <c r="G754" t="s">
        <v>6052</v>
      </c>
      <c r="I754" t="str">
        <f t="shared" si="11"/>
        <v xml:space="preserve">  Nuta</v>
      </c>
    </row>
    <row r="755" spans="1:9" ht="15.6" x14ac:dyDescent="0.3">
      <c r="A755" s="4" t="s">
        <v>1896</v>
      </c>
      <c r="E755" s="4" t="s">
        <v>6053</v>
      </c>
      <c r="F755" t="s">
        <v>4732</v>
      </c>
      <c r="G755" t="s">
        <v>6054</v>
      </c>
      <c r="I755" t="str">
        <f t="shared" si="11"/>
        <v xml:space="preserve">  Margie</v>
      </c>
    </row>
    <row r="756" spans="1:9" ht="15.6" x14ac:dyDescent="0.3">
      <c r="A756" s="4" t="s">
        <v>1898</v>
      </c>
      <c r="E756" s="4" t="s">
        <v>6055</v>
      </c>
      <c r="F756" t="s">
        <v>5610</v>
      </c>
      <c r="G756" t="s">
        <v>6056</v>
      </c>
      <c r="I756" t="str">
        <f t="shared" si="11"/>
        <v xml:space="preserve">  Heidi</v>
      </c>
    </row>
    <row r="757" spans="1:9" ht="15.6" x14ac:dyDescent="0.3">
      <c r="A757" s="4" t="s">
        <v>1901</v>
      </c>
      <c r="E757" s="4" t="s">
        <v>6057</v>
      </c>
      <c r="F757" t="s">
        <v>4735</v>
      </c>
      <c r="G757" t="s">
        <v>6058</v>
      </c>
      <c r="I757" t="str">
        <f t="shared" si="11"/>
        <v xml:space="preserve">  Diego J</v>
      </c>
    </row>
    <row r="758" spans="1:9" ht="15.6" x14ac:dyDescent="0.3">
      <c r="A758" s="4" t="s">
        <v>1904</v>
      </c>
      <c r="E758" s="4" t="s">
        <v>6059</v>
      </c>
      <c r="F758" t="s">
        <v>4735</v>
      </c>
      <c r="G758" t="s">
        <v>6060</v>
      </c>
      <c r="I758" t="str">
        <f t="shared" si="11"/>
        <v xml:space="preserve">  Enrique M Sr</v>
      </c>
    </row>
    <row r="759" spans="1:9" ht="15.6" x14ac:dyDescent="0.3">
      <c r="A759" s="4" t="s">
        <v>1906</v>
      </c>
      <c r="E759" s="4" t="s">
        <v>6061</v>
      </c>
      <c r="F759" t="s">
        <v>4735</v>
      </c>
      <c r="G759" t="s">
        <v>5068</v>
      </c>
      <c r="I759" t="str">
        <f t="shared" si="11"/>
        <v xml:space="preserve">  Greg</v>
      </c>
    </row>
    <row r="760" spans="1:9" ht="15.6" x14ac:dyDescent="0.3">
      <c r="A760" s="4" t="s">
        <v>1909</v>
      </c>
      <c r="E760" s="4" t="s">
        <v>6062</v>
      </c>
      <c r="F760" t="s">
        <v>4735</v>
      </c>
      <c r="G760" t="s">
        <v>6063</v>
      </c>
      <c r="I760" t="str">
        <f t="shared" si="11"/>
        <v xml:space="preserve">  Filip</v>
      </c>
    </row>
    <row r="761" spans="1:9" ht="15.6" x14ac:dyDescent="0.3">
      <c r="A761" s="4" t="s">
        <v>1911</v>
      </c>
      <c r="E761" s="4" t="s">
        <v>6064</v>
      </c>
      <c r="F761" t="s">
        <v>4732</v>
      </c>
      <c r="G761" t="s">
        <v>6065</v>
      </c>
      <c r="I761" t="str">
        <f t="shared" si="11"/>
        <v xml:space="preserve">  Rosemary E</v>
      </c>
    </row>
    <row r="762" spans="1:9" ht="15.6" x14ac:dyDescent="0.3">
      <c r="A762" s="4" t="s">
        <v>1914</v>
      </c>
      <c r="E762" s="4" t="s">
        <v>6066</v>
      </c>
      <c r="F762" t="s">
        <v>4732</v>
      </c>
      <c r="G762" t="s">
        <v>5619</v>
      </c>
      <c r="I762" t="str">
        <f t="shared" si="11"/>
        <v xml:space="preserve">  Lisa</v>
      </c>
    </row>
    <row r="763" spans="1:9" ht="15.6" x14ac:dyDescent="0.3">
      <c r="A763" s="4" t="s">
        <v>1916</v>
      </c>
      <c r="E763" s="4" t="s">
        <v>6067</v>
      </c>
      <c r="F763" t="s">
        <v>4735</v>
      </c>
      <c r="G763" t="s">
        <v>5222</v>
      </c>
      <c r="I763" t="str">
        <f t="shared" si="11"/>
        <v xml:space="preserve">  Jason</v>
      </c>
    </row>
    <row r="764" spans="1:9" ht="15.6" x14ac:dyDescent="0.3">
      <c r="A764" s="4" t="s">
        <v>1918</v>
      </c>
      <c r="E764" s="4" t="s">
        <v>6068</v>
      </c>
      <c r="F764" t="s">
        <v>4732</v>
      </c>
      <c r="G764" t="s">
        <v>4799</v>
      </c>
      <c r="I764" t="str">
        <f t="shared" si="11"/>
        <v xml:space="preserve">  Courtney</v>
      </c>
    </row>
    <row r="765" spans="1:9" ht="15.6" x14ac:dyDescent="0.3">
      <c r="A765" s="4" t="s">
        <v>1921</v>
      </c>
      <c r="E765" s="4" t="s">
        <v>6069</v>
      </c>
      <c r="F765" t="s">
        <v>4732</v>
      </c>
      <c r="G765" t="s">
        <v>6070</v>
      </c>
      <c r="I765" t="str">
        <f t="shared" si="11"/>
        <v xml:space="preserve">  Jennifer R</v>
      </c>
    </row>
    <row r="766" spans="1:9" ht="15.6" x14ac:dyDescent="0.3">
      <c r="A766" s="4" t="s">
        <v>1923</v>
      </c>
      <c r="E766" s="4" t="s">
        <v>6071</v>
      </c>
      <c r="F766" t="s">
        <v>4732</v>
      </c>
      <c r="G766" t="s">
        <v>6072</v>
      </c>
      <c r="I766" t="str">
        <f t="shared" si="11"/>
        <v xml:space="preserve">  Lauren E</v>
      </c>
    </row>
    <row r="767" spans="1:9" ht="15.6" x14ac:dyDescent="0.3">
      <c r="A767" s="4" t="s">
        <v>1925</v>
      </c>
      <c r="E767" s="4" t="s">
        <v>6073</v>
      </c>
      <c r="F767" t="s">
        <v>4732</v>
      </c>
      <c r="G767" t="s">
        <v>6074</v>
      </c>
      <c r="I767" t="str">
        <f t="shared" si="11"/>
        <v xml:space="preserve">  Ashley M</v>
      </c>
    </row>
    <row r="768" spans="1:9" ht="15.6" x14ac:dyDescent="0.3">
      <c r="A768" s="4" t="s">
        <v>1928</v>
      </c>
      <c r="E768" s="4" t="s">
        <v>6075</v>
      </c>
      <c r="F768" t="s">
        <v>4732</v>
      </c>
      <c r="G768" t="s">
        <v>6076</v>
      </c>
      <c r="I768" t="str">
        <f t="shared" si="11"/>
        <v xml:space="preserve">  Alison R</v>
      </c>
    </row>
    <row r="769" spans="1:9" ht="15.6" x14ac:dyDescent="0.3">
      <c r="A769" s="4" t="s">
        <v>1930</v>
      </c>
      <c r="E769" s="4" t="s">
        <v>6077</v>
      </c>
      <c r="F769" t="s">
        <v>4732</v>
      </c>
      <c r="G769" t="s">
        <v>6078</v>
      </c>
      <c r="I769" t="str">
        <f t="shared" si="11"/>
        <v xml:space="preserve">  Madeleine</v>
      </c>
    </row>
    <row r="770" spans="1:9" ht="15.6" x14ac:dyDescent="0.3">
      <c r="A770" s="4" t="s">
        <v>1933</v>
      </c>
      <c r="E770" s="4" t="s">
        <v>6079</v>
      </c>
      <c r="F770" t="s">
        <v>4732</v>
      </c>
      <c r="G770" t="s">
        <v>5300</v>
      </c>
      <c r="I770" t="str">
        <f t="shared" si="11"/>
        <v xml:space="preserve">  Stacey</v>
      </c>
    </row>
    <row r="771" spans="1:9" ht="15.6" x14ac:dyDescent="0.3">
      <c r="A771" s="4" t="s">
        <v>1935</v>
      </c>
      <c r="E771" s="4" t="s">
        <v>6080</v>
      </c>
      <c r="F771" t="s">
        <v>4732</v>
      </c>
      <c r="G771" t="s">
        <v>6081</v>
      </c>
      <c r="I771" t="str">
        <f t="shared" ref="I771:I834" si="12">_xlfn.TEXTJOIN("",TRUE,G771)</f>
        <v xml:space="preserve">  Kimberly</v>
      </c>
    </row>
    <row r="772" spans="1:9" ht="15.6" x14ac:dyDescent="0.3">
      <c r="A772" s="4" t="s">
        <v>1937</v>
      </c>
      <c r="E772" s="4" t="s">
        <v>6082</v>
      </c>
      <c r="F772" t="s">
        <v>4735</v>
      </c>
      <c r="G772" t="s">
        <v>4736</v>
      </c>
      <c r="I772" t="str">
        <f t="shared" si="12"/>
        <v xml:space="preserve">  Matthew D</v>
      </c>
    </row>
    <row r="773" spans="1:9" ht="15.6" x14ac:dyDescent="0.3">
      <c r="A773" s="4" t="s">
        <v>1940</v>
      </c>
      <c r="E773" s="4" t="s">
        <v>6083</v>
      </c>
      <c r="F773" t="s">
        <v>4735</v>
      </c>
      <c r="G773" t="s">
        <v>5029</v>
      </c>
      <c r="I773" t="str">
        <f t="shared" si="12"/>
        <v xml:space="preserve">  Michael</v>
      </c>
    </row>
    <row r="774" spans="1:9" ht="15.6" x14ac:dyDescent="0.3">
      <c r="A774" s="4" t="s">
        <v>1942</v>
      </c>
      <c r="E774" s="4" t="s">
        <v>6084</v>
      </c>
      <c r="F774" t="s">
        <v>4735</v>
      </c>
      <c r="G774" t="s">
        <v>5048</v>
      </c>
      <c r="I774" t="str">
        <f t="shared" si="12"/>
        <v xml:space="preserve">  Ben</v>
      </c>
    </row>
    <row r="775" spans="1:9" ht="15.6" x14ac:dyDescent="0.3">
      <c r="A775" s="4" t="s">
        <v>1945</v>
      </c>
      <c r="E775" s="4" t="s">
        <v>6085</v>
      </c>
      <c r="F775" t="s">
        <v>4735</v>
      </c>
      <c r="G775" t="s">
        <v>5160</v>
      </c>
      <c r="I775" t="str">
        <f t="shared" si="12"/>
        <v xml:space="preserve">  Chris</v>
      </c>
    </row>
    <row r="776" spans="1:9" ht="15.6" x14ac:dyDescent="0.3">
      <c r="A776" s="4" t="s">
        <v>1947</v>
      </c>
      <c r="E776" s="4" t="s">
        <v>6086</v>
      </c>
      <c r="F776" t="s">
        <v>4735</v>
      </c>
      <c r="G776" t="s">
        <v>6087</v>
      </c>
      <c r="I776" t="str">
        <f t="shared" si="12"/>
        <v xml:space="preserve">  Jeremy J</v>
      </c>
    </row>
    <row r="777" spans="1:9" ht="15.6" x14ac:dyDescent="0.3">
      <c r="A777" s="4" t="s">
        <v>1949</v>
      </c>
      <c r="E777" s="4" t="s">
        <v>6088</v>
      </c>
      <c r="F777" t="s">
        <v>5610</v>
      </c>
      <c r="G777" t="s">
        <v>6089</v>
      </c>
      <c r="I777" t="str">
        <f t="shared" si="12"/>
        <v xml:space="preserve">  Amy L</v>
      </c>
    </row>
    <row r="778" spans="1:9" ht="15.6" x14ac:dyDescent="0.3">
      <c r="A778" s="4" t="s">
        <v>1952</v>
      </c>
      <c r="E778" s="4" t="s">
        <v>4866</v>
      </c>
      <c r="F778" t="s">
        <v>5610</v>
      </c>
      <c r="G778" t="s">
        <v>6090</v>
      </c>
      <c r="I778" t="str">
        <f t="shared" si="12"/>
        <v xml:space="preserve">  Karen L</v>
      </c>
    </row>
    <row r="779" spans="1:9" ht="15.6" x14ac:dyDescent="0.3">
      <c r="A779" s="4" t="s">
        <v>1954</v>
      </c>
      <c r="E779" s="4" t="s">
        <v>6091</v>
      </c>
      <c r="F779" t="s">
        <v>4732</v>
      </c>
      <c r="G779" t="s">
        <v>6092</v>
      </c>
      <c r="I779" t="str">
        <f t="shared" si="12"/>
        <v xml:space="preserve">  Tennille</v>
      </c>
    </row>
    <row r="780" spans="1:9" ht="15.6" x14ac:dyDescent="0.3">
      <c r="A780" s="4" t="s">
        <v>1956</v>
      </c>
      <c r="E780" s="4" t="s">
        <v>6093</v>
      </c>
      <c r="F780" t="s">
        <v>4735</v>
      </c>
      <c r="G780" t="s">
        <v>5125</v>
      </c>
      <c r="I780" t="str">
        <f t="shared" si="12"/>
        <v xml:space="preserve">  Matt</v>
      </c>
    </row>
    <row r="781" spans="1:9" ht="15.6" x14ac:dyDescent="0.3">
      <c r="A781" s="4" t="s">
        <v>1958</v>
      </c>
      <c r="E781" s="4" t="s">
        <v>6094</v>
      </c>
      <c r="F781" t="s">
        <v>4732</v>
      </c>
      <c r="G781" t="s">
        <v>5508</v>
      </c>
      <c r="I781" t="str">
        <f t="shared" si="12"/>
        <v xml:space="preserve">  Emily</v>
      </c>
    </row>
    <row r="782" spans="1:9" ht="15.6" x14ac:dyDescent="0.3">
      <c r="A782" s="4" t="s">
        <v>1961</v>
      </c>
      <c r="E782" s="4" t="s">
        <v>6095</v>
      </c>
      <c r="F782" t="s">
        <v>4735</v>
      </c>
      <c r="G782" t="s">
        <v>6096</v>
      </c>
      <c r="I782" t="str">
        <f t="shared" si="12"/>
        <v xml:space="preserve">  Justin E</v>
      </c>
    </row>
    <row r="783" spans="1:9" ht="15.6" x14ac:dyDescent="0.3">
      <c r="A783" s="4" t="s">
        <v>1963</v>
      </c>
      <c r="E783" s="4" t="s">
        <v>5908</v>
      </c>
      <c r="F783" t="s">
        <v>4732</v>
      </c>
      <c r="G783" t="s">
        <v>6097</v>
      </c>
      <c r="I783" t="str">
        <f t="shared" si="12"/>
        <v xml:space="preserve">  Shalane</v>
      </c>
    </row>
    <row r="784" spans="1:9" ht="15.6" x14ac:dyDescent="0.3">
      <c r="A784" s="4" t="s">
        <v>1965</v>
      </c>
      <c r="E784" s="4" t="s">
        <v>6098</v>
      </c>
      <c r="F784" t="s">
        <v>4732</v>
      </c>
      <c r="G784" t="s">
        <v>6099</v>
      </c>
      <c r="I784" t="str">
        <f t="shared" si="12"/>
        <v xml:space="preserve">  Jessica N</v>
      </c>
    </row>
    <row r="785" spans="1:9" ht="15.6" x14ac:dyDescent="0.3">
      <c r="A785" s="4" t="s">
        <v>1968</v>
      </c>
      <c r="E785" s="4" t="s">
        <v>6100</v>
      </c>
      <c r="F785" t="s">
        <v>4732</v>
      </c>
      <c r="G785" t="s">
        <v>6101</v>
      </c>
      <c r="I785" t="str">
        <f t="shared" si="12"/>
        <v xml:space="preserve">  Melanie</v>
      </c>
    </row>
    <row r="786" spans="1:9" ht="15.6" x14ac:dyDescent="0.3">
      <c r="A786" s="4" t="s">
        <v>1970</v>
      </c>
      <c r="E786" s="4" t="s">
        <v>6102</v>
      </c>
      <c r="F786" t="s">
        <v>4732</v>
      </c>
      <c r="G786" t="s">
        <v>6103</v>
      </c>
      <c r="I786" t="str">
        <f t="shared" si="12"/>
        <v xml:space="preserve">  Ruth Angelica</v>
      </c>
    </row>
    <row r="787" spans="1:9" ht="15.6" x14ac:dyDescent="0.3">
      <c r="A787" s="4" t="s">
        <v>1973</v>
      </c>
      <c r="E787" s="4" t="s">
        <v>6104</v>
      </c>
      <c r="F787" t="s">
        <v>4732</v>
      </c>
      <c r="G787" t="s">
        <v>6105</v>
      </c>
      <c r="I787" t="str">
        <f t="shared" si="12"/>
        <v xml:space="preserve">  Una M</v>
      </c>
    </row>
    <row r="788" spans="1:9" ht="15.6" x14ac:dyDescent="0.3">
      <c r="A788" s="4" t="s">
        <v>1975</v>
      </c>
      <c r="E788" s="4" t="s">
        <v>6106</v>
      </c>
      <c r="F788" t="s">
        <v>4732</v>
      </c>
      <c r="G788" t="s">
        <v>6107</v>
      </c>
      <c r="I788" t="str">
        <f t="shared" si="12"/>
        <v xml:space="preserve">  Taralyn</v>
      </c>
    </row>
    <row r="789" spans="1:9" ht="15.6" x14ac:dyDescent="0.3">
      <c r="A789" s="4" t="s">
        <v>1988</v>
      </c>
      <c r="E789" s="4" t="s">
        <v>4810</v>
      </c>
      <c r="F789" t="s">
        <v>4735</v>
      </c>
      <c r="G789" t="s">
        <v>6108</v>
      </c>
      <c r="I789" t="str">
        <f t="shared" si="12"/>
        <v xml:space="preserve">  James A</v>
      </c>
    </row>
    <row r="790" spans="1:9" ht="15.6" x14ac:dyDescent="0.3">
      <c r="A790" s="4" t="s">
        <v>1991</v>
      </c>
      <c r="E790" s="4" t="s">
        <v>6109</v>
      </c>
      <c r="F790" t="s">
        <v>4735</v>
      </c>
      <c r="G790" t="s">
        <v>6110</v>
      </c>
      <c r="I790" t="str">
        <f t="shared" si="12"/>
        <v xml:space="preserve">  Ning</v>
      </c>
    </row>
    <row r="791" spans="1:9" ht="15.6" x14ac:dyDescent="0.3">
      <c r="A791" s="4" t="s">
        <v>1994</v>
      </c>
      <c r="E791" s="4" t="s">
        <v>6111</v>
      </c>
      <c r="F791" t="s">
        <v>4735</v>
      </c>
      <c r="G791" t="s">
        <v>6112</v>
      </c>
      <c r="I791" t="str">
        <f t="shared" si="12"/>
        <v xml:space="preserve">  Joel</v>
      </c>
    </row>
    <row r="792" spans="1:9" ht="15.6" x14ac:dyDescent="0.3">
      <c r="A792" s="4" t="s">
        <v>1996</v>
      </c>
      <c r="E792" s="4" t="s">
        <v>6113</v>
      </c>
      <c r="F792" t="s">
        <v>4732</v>
      </c>
      <c r="G792" t="s">
        <v>4920</v>
      </c>
      <c r="I792" t="str">
        <f t="shared" si="12"/>
        <v xml:space="preserve">  Pamela J</v>
      </c>
    </row>
    <row r="793" spans="1:9" ht="15.6" x14ac:dyDescent="0.3">
      <c r="A793" s="4" t="s">
        <v>2000</v>
      </c>
      <c r="E793" s="4" t="s">
        <v>6114</v>
      </c>
      <c r="F793" t="s">
        <v>4732</v>
      </c>
      <c r="G793" t="s">
        <v>6115</v>
      </c>
      <c r="I793" t="str">
        <f t="shared" si="12"/>
        <v xml:space="preserve">  Brittney</v>
      </c>
    </row>
    <row r="794" spans="1:9" ht="15.6" x14ac:dyDescent="0.3">
      <c r="A794" s="4" t="s">
        <v>2002</v>
      </c>
      <c r="E794" s="4" t="s">
        <v>6116</v>
      </c>
      <c r="F794" t="s">
        <v>5610</v>
      </c>
      <c r="G794" t="s">
        <v>6117</v>
      </c>
      <c r="I794" t="str">
        <f t="shared" si="12"/>
        <v xml:space="preserve">  Sheila</v>
      </c>
    </row>
    <row r="795" spans="1:9" ht="15.6" x14ac:dyDescent="0.3">
      <c r="A795" s="4" t="s">
        <v>2005</v>
      </c>
      <c r="E795" s="4" t="s">
        <v>6118</v>
      </c>
      <c r="F795" t="s">
        <v>4735</v>
      </c>
      <c r="G795" t="s">
        <v>6119</v>
      </c>
      <c r="I795" t="str">
        <f t="shared" si="12"/>
        <v xml:space="preserve">  Koji</v>
      </c>
    </row>
    <row r="796" spans="1:9" ht="15.6" x14ac:dyDescent="0.3">
      <c r="A796" s="4" t="s">
        <v>2007</v>
      </c>
      <c r="E796" s="4" t="s">
        <v>6120</v>
      </c>
      <c r="F796" t="s">
        <v>4732</v>
      </c>
      <c r="G796" t="s">
        <v>5096</v>
      </c>
      <c r="I796" t="str">
        <f t="shared" si="12"/>
        <v xml:space="preserve">  Sarah</v>
      </c>
    </row>
    <row r="797" spans="1:9" ht="15.6" x14ac:dyDescent="0.3">
      <c r="A797" s="4" t="s">
        <v>2010</v>
      </c>
      <c r="E797" s="4" t="s">
        <v>6121</v>
      </c>
      <c r="F797" t="s">
        <v>5610</v>
      </c>
      <c r="G797" t="s">
        <v>6122</v>
      </c>
      <c r="I797" t="str">
        <f t="shared" si="12"/>
        <v xml:space="preserve">  Colleen M</v>
      </c>
    </row>
    <row r="798" spans="1:9" ht="15.6" x14ac:dyDescent="0.3">
      <c r="A798" s="4" t="s">
        <v>2012</v>
      </c>
      <c r="E798" s="4" t="s">
        <v>6123</v>
      </c>
      <c r="F798" t="s">
        <v>4732</v>
      </c>
      <c r="G798" t="s">
        <v>6124</v>
      </c>
      <c r="I798" t="str">
        <f t="shared" si="12"/>
        <v xml:space="preserve">  Deedra G</v>
      </c>
    </row>
    <row r="799" spans="1:9" ht="15.6" x14ac:dyDescent="0.3">
      <c r="A799" s="4" t="s">
        <v>2015</v>
      </c>
      <c r="E799" s="4" t="s">
        <v>6125</v>
      </c>
      <c r="F799" t="s">
        <v>5610</v>
      </c>
      <c r="G799" t="s">
        <v>6126</v>
      </c>
      <c r="I799" t="str">
        <f t="shared" si="12"/>
        <v xml:space="preserve">  Kulwinder</v>
      </c>
    </row>
    <row r="800" spans="1:9" ht="15.6" x14ac:dyDescent="0.3">
      <c r="A800" s="4" t="s">
        <v>2017</v>
      </c>
      <c r="E800" s="4" t="s">
        <v>5618</v>
      </c>
      <c r="F800" t="s">
        <v>4732</v>
      </c>
      <c r="G800" t="s">
        <v>6127</v>
      </c>
      <c r="I800" t="str">
        <f t="shared" si="12"/>
        <v xml:space="preserve">  Ann M</v>
      </c>
    </row>
    <row r="801" spans="1:9" ht="15.6" x14ac:dyDescent="0.3">
      <c r="A801" s="4" t="s">
        <v>2020</v>
      </c>
      <c r="E801" s="4" t="s">
        <v>6128</v>
      </c>
      <c r="F801" t="s">
        <v>4732</v>
      </c>
      <c r="G801" t="s">
        <v>5469</v>
      </c>
      <c r="I801" t="str">
        <f t="shared" si="12"/>
        <v xml:space="preserve">  Sarah E</v>
      </c>
    </row>
    <row r="802" spans="1:9" ht="15.6" x14ac:dyDescent="0.3">
      <c r="A802" s="4" t="s">
        <v>2022</v>
      </c>
      <c r="E802" s="4" t="s">
        <v>6129</v>
      </c>
      <c r="F802" t="s">
        <v>4732</v>
      </c>
      <c r="G802" t="s">
        <v>6130</v>
      </c>
      <c r="I802" t="str">
        <f t="shared" si="12"/>
        <v xml:space="preserve">  Apryl J</v>
      </c>
    </row>
    <row r="803" spans="1:9" ht="15.6" x14ac:dyDescent="0.3">
      <c r="A803" s="4" t="s">
        <v>2024</v>
      </c>
      <c r="E803" s="4" t="s">
        <v>6131</v>
      </c>
      <c r="F803" t="s">
        <v>5610</v>
      </c>
      <c r="G803" t="s">
        <v>6132</v>
      </c>
      <c r="I803" t="str">
        <f t="shared" si="12"/>
        <v xml:space="preserve">  Ilana</v>
      </c>
    </row>
    <row r="804" spans="1:9" ht="15.6" x14ac:dyDescent="0.3">
      <c r="A804" s="4" t="s">
        <v>2027</v>
      </c>
      <c r="E804" s="4" t="s">
        <v>5242</v>
      </c>
      <c r="F804" t="s">
        <v>4732</v>
      </c>
      <c r="G804" t="s">
        <v>5543</v>
      </c>
      <c r="I804" t="str">
        <f t="shared" si="12"/>
        <v xml:space="preserve">  Katherine</v>
      </c>
    </row>
    <row r="805" spans="1:9" ht="15.6" x14ac:dyDescent="0.3">
      <c r="A805" s="4" t="s">
        <v>2029</v>
      </c>
      <c r="E805" s="4" t="s">
        <v>6133</v>
      </c>
      <c r="F805" t="s">
        <v>4732</v>
      </c>
      <c r="G805" t="s">
        <v>5543</v>
      </c>
      <c r="I805" t="str">
        <f t="shared" si="12"/>
        <v xml:space="preserve">  Katherine</v>
      </c>
    </row>
    <row r="806" spans="1:9" ht="15.6" x14ac:dyDescent="0.3">
      <c r="A806" s="4" t="s">
        <v>2032</v>
      </c>
      <c r="E806" s="4" t="s">
        <v>6134</v>
      </c>
      <c r="F806" t="s">
        <v>4735</v>
      </c>
      <c r="G806" t="s">
        <v>6135</v>
      </c>
      <c r="I806" t="str">
        <f t="shared" si="12"/>
        <v xml:space="preserve">  Karl</v>
      </c>
    </row>
    <row r="807" spans="1:9" ht="15.6" x14ac:dyDescent="0.3">
      <c r="A807" s="4" t="s">
        <v>2034</v>
      </c>
      <c r="E807" s="4" t="s">
        <v>6136</v>
      </c>
      <c r="F807" t="s">
        <v>4735</v>
      </c>
      <c r="G807" t="s">
        <v>4748</v>
      </c>
      <c r="I807" t="str">
        <f t="shared" si="12"/>
        <v xml:space="preserve">  Stephen</v>
      </c>
    </row>
    <row r="808" spans="1:9" ht="15.6" x14ac:dyDescent="0.3">
      <c r="A808" s="4" t="s">
        <v>2037</v>
      </c>
      <c r="E808" s="4" t="s">
        <v>6137</v>
      </c>
      <c r="F808" t="s">
        <v>4735</v>
      </c>
      <c r="G808" t="s">
        <v>6138</v>
      </c>
      <c r="I808" t="str">
        <f t="shared" si="12"/>
        <v xml:space="preserve">  Will</v>
      </c>
    </row>
    <row r="809" spans="1:9" ht="15.6" x14ac:dyDescent="0.3">
      <c r="A809" s="4" t="s">
        <v>2039</v>
      </c>
      <c r="E809" s="4" t="s">
        <v>6139</v>
      </c>
      <c r="F809" t="s">
        <v>4735</v>
      </c>
      <c r="G809" t="s">
        <v>6140</v>
      </c>
      <c r="I809" t="str">
        <f t="shared" si="12"/>
        <v xml:space="preserve">  Bradley D</v>
      </c>
    </row>
    <row r="810" spans="1:9" ht="15.6" x14ac:dyDescent="0.3">
      <c r="A810" s="4" t="s">
        <v>2042</v>
      </c>
      <c r="E810" s="4" t="s">
        <v>6141</v>
      </c>
      <c r="F810" t="s">
        <v>5610</v>
      </c>
      <c r="G810" t="s">
        <v>6142</v>
      </c>
      <c r="I810" t="str">
        <f t="shared" si="12"/>
        <v xml:space="preserve">  Amy M</v>
      </c>
    </row>
    <row r="811" spans="1:9" ht="15.6" x14ac:dyDescent="0.3">
      <c r="A811" s="4" t="s">
        <v>2044</v>
      </c>
      <c r="E811" s="4" t="s">
        <v>6143</v>
      </c>
      <c r="F811" t="s">
        <v>4735</v>
      </c>
      <c r="G811" t="s">
        <v>6144</v>
      </c>
      <c r="I811" t="str">
        <f t="shared" si="12"/>
        <v xml:space="preserve">  Matthew W</v>
      </c>
    </row>
    <row r="812" spans="1:9" ht="15.6" x14ac:dyDescent="0.3">
      <c r="A812" s="4" t="s">
        <v>2047</v>
      </c>
      <c r="E812" s="4" t="s">
        <v>6145</v>
      </c>
      <c r="F812" t="s">
        <v>4735</v>
      </c>
      <c r="G812" t="s">
        <v>4971</v>
      </c>
      <c r="I812" t="str">
        <f t="shared" si="12"/>
        <v xml:space="preserve">  Doug</v>
      </c>
    </row>
    <row r="813" spans="1:9" ht="15.6" x14ac:dyDescent="0.3">
      <c r="A813" s="4" t="s">
        <v>2049</v>
      </c>
      <c r="E813" s="4" t="s">
        <v>5464</v>
      </c>
      <c r="F813" t="s">
        <v>4735</v>
      </c>
      <c r="G813" t="s">
        <v>6146</v>
      </c>
      <c r="I813" t="str">
        <f t="shared" si="12"/>
        <v xml:space="preserve">  Tom</v>
      </c>
    </row>
    <row r="814" spans="1:9" ht="15.6" x14ac:dyDescent="0.3">
      <c r="A814" s="4" t="s">
        <v>2051</v>
      </c>
      <c r="E814" s="4" t="s">
        <v>6147</v>
      </c>
      <c r="F814" t="s">
        <v>4735</v>
      </c>
      <c r="G814" t="s">
        <v>5765</v>
      </c>
      <c r="I814" t="str">
        <f t="shared" si="12"/>
        <v xml:space="preserve">  Jonathan</v>
      </c>
    </row>
    <row r="815" spans="1:9" ht="15.6" x14ac:dyDescent="0.3">
      <c r="A815" s="4" t="s">
        <v>2054</v>
      </c>
      <c r="E815" s="4" t="s">
        <v>6148</v>
      </c>
      <c r="F815" t="s">
        <v>4735</v>
      </c>
      <c r="G815" t="s">
        <v>6149</v>
      </c>
      <c r="I815" t="str">
        <f t="shared" si="12"/>
        <v xml:space="preserve">  Wayne A</v>
      </c>
    </row>
    <row r="816" spans="1:9" ht="15.6" x14ac:dyDescent="0.3">
      <c r="A816" s="4" t="s">
        <v>2056</v>
      </c>
      <c r="E816" s="4" t="s">
        <v>6150</v>
      </c>
      <c r="F816" t="s">
        <v>4735</v>
      </c>
      <c r="G816" t="s">
        <v>6151</v>
      </c>
      <c r="I816" t="str">
        <f t="shared" si="12"/>
        <v xml:space="preserve">  Nobuyori</v>
      </c>
    </row>
    <row r="817" spans="1:9" ht="15.6" x14ac:dyDescent="0.3">
      <c r="A817" s="4" t="s">
        <v>2059</v>
      </c>
      <c r="E817" s="4" t="s">
        <v>6152</v>
      </c>
      <c r="F817" t="s">
        <v>4735</v>
      </c>
      <c r="G817" t="s">
        <v>6153</v>
      </c>
      <c r="I817" t="str">
        <f t="shared" si="12"/>
        <v xml:space="preserve">  Rich</v>
      </c>
    </row>
    <row r="818" spans="1:9" ht="15.6" x14ac:dyDescent="0.3">
      <c r="A818" s="4" t="s">
        <v>2061</v>
      </c>
      <c r="E818" s="4" t="s">
        <v>6154</v>
      </c>
      <c r="F818" t="s">
        <v>4735</v>
      </c>
      <c r="G818" t="s">
        <v>6155</v>
      </c>
      <c r="I818" t="str">
        <f t="shared" si="12"/>
        <v xml:space="preserve">  Marcos S</v>
      </c>
    </row>
    <row r="819" spans="1:9" ht="15.6" x14ac:dyDescent="0.3">
      <c r="A819" s="4" t="s">
        <v>2064</v>
      </c>
      <c r="E819" s="4" t="s">
        <v>5299</v>
      </c>
      <c r="F819" t="s">
        <v>4735</v>
      </c>
      <c r="G819" t="s">
        <v>5454</v>
      </c>
      <c r="I819" t="str">
        <f t="shared" si="12"/>
        <v xml:space="preserve">  Dave</v>
      </c>
    </row>
    <row r="820" spans="1:9" ht="15.6" x14ac:dyDescent="0.3">
      <c r="A820" s="4" t="s">
        <v>2066</v>
      </c>
      <c r="E820" s="4" t="s">
        <v>6156</v>
      </c>
      <c r="F820" t="s">
        <v>4735</v>
      </c>
      <c r="G820" t="s">
        <v>6157</v>
      </c>
      <c r="I820" t="str">
        <f t="shared" si="12"/>
        <v xml:space="preserve">  Andy</v>
      </c>
    </row>
    <row r="821" spans="1:9" ht="15.6" x14ac:dyDescent="0.3">
      <c r="A821" s="4" t="s">
        <v>2069</v>
      </c>
      <c r="E821" s="4" t="s">
        <v>6158</v>
      </c>
      <c r="F821" t="s">
        <v>4732</v>
      </c>
      <c r="G821" t="s">
        <v>5781</v>
      </c>
      <c r="I821" t="str">
        <f t="shared" si="12"/>
        <v xml:space="preserve">  Mary</v>
      </c>
    </row>
    <row r="822" spans="1:9" ht="15.6" x14ac:dyDescent="0.3">
      <c r="A822" s="4" t="s">
        <v>2071</v>
      </c>
      <c r="E822" s="4" t="s">
        <v>6159</v>
      </c>
      <c r="F822" t="s">
        <v>4735</v>
      </c>
      <c r="G822" t="s">
        <v>6160</v>
      </c>
      <c r="I822" t="str">
        <f t="shared" si="12"/>
        <v xml:space="preserve">  Marcus B</v>
      </c>
    </row>
    <row r="823" spans="1:9" ht="15.6" x14ac:dyDescent="0.3">
      <c r="A823" s="4" t="s">
        <v>2073</v>
      </c>
      <c r="E823" s="4" t="s">
        <v>6161</v>
      </c>
      <c r="F823" t="s">
        <v>4735</v>
      </c>
      <c r="G823" t="s">
        <v>6162</v>
      </c>
      <c r="I823" t="str">
        <f t="shared" si="12"/>
        <v xml:space="preserve">  Thomas K</v>
      </c>
    </row>
    <row r="824" spans="1:9" ht="15.6" x14ac:dyDescent="0.3">
      <c r="A824" s="4" t="s">
        <v>2076</v>
      </c>
      <c r="E824" s="4" t="s">
        <v>6163</v>
      </c>
      <c r="F824" t="s">
        <v>4735</v>
      </c>
      <c r="G824" t="s">
        <v>4811</v>
      </c>
      <c r="I824" t="str">
        <f t="shared" si="12"/>
        <v xml:space="preserve">  Robert</v>
      </c>
    </row>
    <row r="825" spans="1:9" ht="15.6" x14ac:dyDescent="0.3">
      <c r="A825" s="4" t="s">
        <v>2078</v>
      </c>
      <c r="E825" s="4" t="s">
        <v>5948</v>
      </c>
      <c r="F825" t="s">
        <v>4735</v>
      </c>
      <c r="G825" t="s">
        <v>6164</v>
      </c>
      <c r="I825" t="str">
        <f t="shared" si="12"/>
        <v xml:space="preserve">  Geoff</v>
      </c>
    </row>
    <row r="826" spans="1:9" ht="15.6" x14ac:dyDescent="0.3">
      <c r="A826" s="4" t="s">
        <v>2080</v>
      </c>
      <c r="E826" s="4" t="s">
        <v>6165</v>
      </c>
      <c r="F826" t="s">
        <v>4735</v>
      </c>
      <c r="G826" t="s">
        <v>6166</v>
      </c>
      <c r="I826" t="str">
        <f t="shared" si="12"/>
        <v xml:space="preserve">  Chris J</v>
      </c>
    </row>
    <row r="827" spans="1:9" ht="15.6" x14ac:dyDescent="0.3">
      <c r="A827" s="4" t="s">
        <v>2083</v>
      </c>
      <c r="E827" s="4" t="s">
        <v>6167</v>
      </c>
      <c r="F827" t="s">
        <v>4732</v>
      </c>
      <c r="G827" t="s">
        <v>6168</v>
      </c>
      <c r="I827" t="str">
        <f t="shared" si="12"/>
        <v xml:space="preserve">  Kate A</v>
      </c>
    </row>
    <row r="828" spans="1:9" ht="15.6" x14ac:dyDescent="0.3">
      <c r="A828" s="4" t="s">
        <v>2085</v>
      </c>
      <c r="E828" s="4" t="s">
        <v>6169</v>
      </c>
      <c r="F828" t="s">
        <v>4732</v>
      </c>
      <c r="G828" t="s">
        <v>6170</v>
      </c>
      <c r="I828" t="str">
        <f t="shared" si="12"/>
        <v xml:space="preserve">  Kelli</v>
      </c>
    </row>
    <row r="829" spans="1:9" ht="15.6" x14ac:dyDescent="0.3">
      <c r="A829" s="4" t="s">
        <v>2087</v>
      </c>
      <c r="E829" s="4" t="s">
        <v>5618</v>
      </c>
      <c r="F829" t="s">
        <v>5610</v>
      </c>
      <c r="G829" t="s">
        <v>6171</v>
      </c>
      <c r="I829" t="str">
        <f t="shared" si="12"/>
        <v xml:space="preserve">  Maggie M</v>
      </c>
    </row>
    <row r="830" spans="1:9" ht="15.6" x14ac:dyDescent="0.3">
      <c r="A830" s="4" t="s">
        <v>2089</v>
      </c>
      <c r="E830" s="4" t="s">
        <v>5647</v>
      </c>
      <c r="F830" t="s">
        <v>5610</v>
      </c>
      <c r="G830" t="s">
        <v>6172</v>
      </c>
      <c r="I830" t="str">
        <f t="shared" si="12"/>
        <v xml:space="preserve">  Michelle L</v>
      </c>
    </row>
    <row r="831" spans="1:9" ht="15.6" x14ac:dyDescent="0.3">
      <c r="A831" s="4" t="s">
        <v>2092</v>
      </c>
      <c r="E831" s="4" t="s">
        <v>6173</v>
      </c>
      <c r="F831" t="s">
        <v>5610</v>
      </c>
      <c r="G831" t="s">
        <v>6174</v>
      </c>
      <c r="I831" t="str">
        <f t="shared" si="12"/>
        <v xml:space="preserve">  Ashley K</v>
      </c>
    </row>
    <row r="832" spans="1:9" ht="15.6" x14ac:dyDescent="0.3">
      <c r="A832" s="4" t="s">
        <v>2094</v>
      </c>
      <c r="E832" s="4" t="s">
        <v>6175</v>
      </c>
      <c r="F832" t="s">
        <v>4735</v>
      </c>
      <c r="G832" t="s">
        <v>5029</v>
      </c>
      <c r="I832" t="str">
        <f t="shared" si="12"/>
        <v xml:space="preserve">  Michael</v>
      </c>
    </row>
    <row r="833" spans="1:9" ht="15.6" x14ac:dyDescent="0.3">
      <c r="A833" s="4" t="s">
        <v>2096</v>
      </c>
      <c r="E833" s="4" t="s">
        <v>6176</v>
      </c>
      <c r="F833" t="s">
        <v>4735</v>
      </c>
      <c r="G833" t="s">
        <v>6177</v>
      </c>
      <c r="I833" t="str">
        <f t="shared" si="12"/>
        <v xml:space="preserve">  Ryan K</v>
      </c>
    </row>
    <row r="834" spans="1:9" ht="15.6" x14ac:dyDescent="0.3">
      <c r="A834" s="4" t="s">
        <v>2099</v>
      </c>
      <c r="E834" s="4" t="s">
        <v>6178</v>
      </c>
      <c r="F834" t="s">
        <v>4735</v>
      </c>
      <c r="G834" t="s">
        <v>6179</v>
      </c>
      <c r="I834" t="str">
        <f t="shared" si="12"/>
        <v xml:space="preserve">  Matthew J</v>
      </c>
    </row>
    <row r="835" spans="1:9" ht="15.6" x14ac:dyDescent="0.3">
      <c r="A835" s="4" t="s">
        <v>2101</v>
      </c>
      <c r="E835" s="4" t="s">
        <v>6180</v>
      </c>
      <c r="F835" t="s">
        <v>5610</v>
      </c>
      <c r="G835" t="s">
        <v>5943</v>
      </c>
      <c r="I835" t="str">
        <f t="shared" ref="I835:I898" si="13">_xlfn.TEXTJOIN("",TRUE,G835)</f>
        <v xml:space="preserve">  Karine</v>
      </c>
    </row>
    <row r="836" spans="1:9" ht="15.6" x14ac:dyDescent="0.3">
      <c r="A836" s="4" t="s">
        <v>2103</v>
      </c>
      <c r="E836" s="4" t="s">
        <v>6181</v>
      </c>
      <c r="F836" t="s">
        <v>4732</v>
      </c>
      <c r="G836" t="s">
        <v>6182</v>
      </c>
      <c r="I836" t="str">
        <f t="shared" si="13"/>
        <v xml:space="preserve">  Antonia G</v>
      </c>
    </row>
    <row r="837" spans="1:9" ht="15.6" x14ac:dyDescent="0.3">
      <c r="A837" s="4" t="s">
        <v>2106</v>
      </c>
      <c r="E837" s="4" t="s">
        <v>5148</v>
      </c>
      <c r="F837" t="s">
        <v>4732</v>
      </c>
      <c r="G837" t="s">
        <v>6183</v>
      </c>
      <c r="I837" t="str">
        <f t="shared" si="13"/>
        <v xml:space="preserve">  Casondra L</v>
      </c>
    </row>
    <row r="838" spans="1:9" ht="15.6" x14ac:dyDescent="0.3">
      <c r="A838" s="4" t="s">
        <v>2108</v>
      </c>
      <c r="E838" s="4" t="s">
        <v>6184</v>
      </c>
      <c r="F838" t="s">
        <v>4732</v>
      </c>
      <c r="G838" t="s">
        <v>6185</v>
      </c>
      <c r="I838" t="str">
        <f t="shared" si="13"/>
        <v xml:space="preserve">  Wendy</v>
      </c>
    </row>
    <row r="839" spans="1:9" ht="15.6" x14ac:dyDescent="0.3">
      <c r="A839" s="4" t="s">
        <v>2110</v>
      </c>
      <c r="E839" s="4" t="s">
        <v>5845</v>
      </c>
      <c r="F839" t="s">
        <v>4735</v>
      </c>
      <c r="G839" t="s">
        <v>5737</v>
      </c>
      <c r="I839" t="str">
        <f t="shared" si="13"/>
        <v xml:space="preserve">  Eric D</v>
      </c>
    </row>
    <row r="840" spans="1:9" ht="15.6" x14ac:dyDescent="0.3">
      <c r="A840" s="4" t="s">
        <v>2113</v>
      </c>
      <c r="E840" s="4" t="s">
        <v>6186</v>
      </c>
      <c r="F840" t="s">
        <v>4732</v>
      </c>
      <c r="G840" t="s">
        <v>5168</v>
      </c>
      <c r="I840" t="str">
        <f t="shared" si="13"/>
        <v xml:space="preserve">  Elizabeth</v>
      </c>
    </row>
    <row r="841" spans="1:9" ht="15.6" x14ac:dyDescent="0.3">
      <c r="A841" s="4" t="s">
        <v>2115</v>
      </c>
      <c r="E841" s="4" t="s">
        <v>6187</v>
      </c>
      <c r="F841" t="s">
        <v>4732</v>
      </c>
      <c r="G841" t="s">
        <v>6188</v>
      </c>
      <c r="I841" t="str">
        <f t="shared" si="13"/>
        <v xml:space="preserve">  Laura F</v>
      </c>
    </row>
    <row r="842" spans="1:9" ht="15.6" x14ac:dyDescent="0.3">
      <c r="A842" s="4" t="s">
        <v>2117</v>
      </c>
      <c r="E842" s="4" t="s">
        <v>6189</v>
      </c>
      <c r="F842" t="s">
        <v>4732</v>
      </c>
      <c r="G842" t="s">
        <v>6190</v>
      </c>
      <c r="I842" t="str">
        <f t="shared" si="13"/>
        <v xml:space="preserve">  Amelia F</v>
      </c>
    </row>
    <row r="843" spans="1:9" ht="15.6" x14ac:dyDescent="0.3">
      <c r="A843" s="4" t="s">
        <v>2120</v>
      </c>
      <c r="E843" s="4" t="s">
        <v>6191</v>
      </c>
      <c r="F843" t="s">
        <v>4732</v>
      </c>
      <c r="G843" t="s">
        <v>6089</v>
      </c>
      <c r="I843" t="str">
        <f t="shared" si="13"/>
        <v xml:space="preserve">  Amy L</v>
      </c>
    </row>
    <row r="844" spans="1:9" ht="15.6" x14ac:dyDescent="0.3">
      <c r="A844" s="4" t="s">
        <v>2122</v>
      </c>
      <c r="E844" s="4" t="s">
        <v>6192</v>
      </c>
      <c r="F844" t="s">
        <v>4732</v>
      </c>
      <c r="G844" t="s">
        <v>6193</v>
      </c>
      <c r="I844" t="str">
        <f t="shared" si="13"/>
        <v xml:space="preserve">  Katie J</v>
      </c>
    </row>
    <row r="845" spans="1:9" ht="15.6" x14ac:dyDescent="0.3">
      <c r="A845" s="4" t="s">
        <v>2125</v>
      </c>
      <c r="E845" s="4" t="s">
        <v>5010</v>
      </c>
      <c r="F845" t="s">
        <v>4732</v>
      </c>
      <c r="G845" t="s">
        <v>5671</v>
      </c>
      <c r="I845" t="str">
        <f t="shared" si="13"/>
        <v xml:space="preserve">  Laura E</v>
      </c>
    </row>
    <row r="846" spans="1:9" ht="15.6" x14ac:dyDescent="0.3">
      <c r="A846" s="4" t="s">
        <v>2127</v>
      </c>
      <c r="E846" s="4" t="s">
        <v>6194</v>
      </c>
      <c r="F846" t="s">
        <v>5610</v>
      </c>
      <c r="G846" t="s">
        <v>6195</v>
      </c>
      <c r="I846" t="str">
        <f t="shared" si="13"/>
        <v xml:space="preserve">  Mayumi</v>
      </c>
    </row>
    <row r="847" spans="1:9" ht="15.6" x14ac:dyDescent="0.3">
      <c r="A847" s="4" t="s">
        <v>2130</v>
      </c>
      <c r="E847" s="4" t="s">
        <v>6196</v>
      </c>
      <c r="F847" t="s">
        <v>4732</v>
      </c>
      <c r="G847" t="s">
        <v>6197</v>
      </c>
      <c r="I847" t="str">
        <f t="shared" si="13"/>
        <v xml:space="preserve">  Vanessa</v>
      </c>
    </row>
    <row r="848" spans="1:9" ht="15.6" x14ac:dyDescent="0.3">
      <c r="A848" s="4" t="s">
        <v>2132</v>
      </c>
      <c r="E848" s="4" t="s">
        <v>6198</v>
      </c>
      <c r="F848" t="s">
        <v>4732</v>
      </c>
      <c r="G848" t="s">
        <v>6199</v>
      </c>
      <c r="I848" t="str">
        <f t="shared" si="13"/>
        <v xml:space="preserve">  Natali N</v>
      </c>
    </row>
    <row r="849" spans="1:9" ht="15.6" x14ac:dyDescent="0.3">
      <c r="A849" s="4" t="s">
        <v>2134</v>
      </c>
      <c r="E849" s="4" t="s">
        <v>6200</v>
      </c>
      <c r="F849" t="s">
        <v>4732</v>
      </c>
      <c r="G849" t="s">
        <v>6201</v>
      </c>
      <c r="I849" t="str">
        <f t="shared" si="13"/>
        <v xml:space="preserve">  Beth</v>
      </c>
    </row>
    <row r="850" spans="1:9" ht="15.6" x14ac:dyDescent="0.3">
      <c r="A850" s="4" t="s">
        <v>2137</v>
      </c>
      <c r="E850" s="4" t="s">
        <v>6202</v>
      </c>
      <c r="F850" t="s">
        <v>4735</v>
      </c>
      <c r="G850" t="s">
        <v>4833</v>
      </c>
      <c r="I850" t="str">
        <f t="shared" si="13"/>
        <v xml:space="preserve">  Alex</v>
      </c>
    </row>
    <row r="851" spans="1:9" ht="15.6" x14ac:dyDescent="0.3">
      <c r="A851" s="4" t="s">
        <v>2139</v>
      </c>
      <c r="E851" s="4" t="s">
        <v>6203</v>
      </c>
      <c r="F851" t="s">
        <v>4735</v>
      </c>
      <c r="G851" t="s">
        <v>4818</v>
      </c>
      <c r="I851" t="str">
        <f t="shared" si="13"/>
        <v xml:space="preserve">  Spencer</v>
      </c>
    </row>
    <row r="852" spans="1:9" ht="15.6" x14ac:dyDescent="0.3">
      <c r="A852" s="4" t="s">
        <v>2142</v>
      </c>
      <c r="E852" s="4" t="s">
        <v>6204</v>
      </c>
      <c r="F852" t="s">
        <v>4732</v>
      </c>
      <c r="G852" t="s">
        <v>6205</v>
      </c>
      <c r="I852" t="str">
        <f t="shared" si="13"/>
        <v xml:space="preserve">  Andee W</v>
      </c>
    </row>
    <row r="853" spans="1:9" ht="15.6" x14ac:dyDescent="0.3">
      <c r="A853" s="4" t="s">
        <v>2144</v>
      </c>
      <c r="E853" s="4" t="s">
        <v>6206</v>
      </c>
      <c r="F853" t="s">
        <v>5610</v>
      </c>
      <c r="G853" t="s">
        <v>5089</v>
      </c>
      <c r="I853" t="str">
        <f t="shared" si="13"/>
        <v xml:space="preserve">  Amy</v>
      </c>
    </row>
    <row r="854" spans="1:9" ht="15.6" x14ac:dyDescent="0.3">
      <c r="A854" s="4" t="s">
        <v>2147</v>
      </c>
      <c r="E854" s="4" t="s">
        <v>5069</v>
      </c>
      <c r="F854" t="s">
        <v>4735</v>
      </c>
      <c r="G854" t="s">
        <v>4886</v>
      </c>
      <c r="I854" t="str">
        <f t="shared" si="13"/>
        <v xml:space="preserve">  Joshua</v>
      </c>
    </row>
    <row r="855" spans="1:9" ht="15.6" x14ac:dyDescent="0.3">
      <c r="A855" s="4" t="s">
        <v>2149</v>
      </c>
      <c r="E855" s="4" t="s">
        <v>6207</v>
      </c>
      <c r="F855" t="s">
        <v>4735</v>
      </c>
      <c r="G855" t="s">
        <v>6208</v>
      </c>
      <c r="I855" t="str">
        <f t="shared" si="13"/>
        <v xml:space="preserve">  C Fred</v>
      </c>
    </row>
    <row r="856" spans="1:9" ht="15.6" x14ac:dyDescent="0.3">
      <c r="A856" s="4" t="s">
        <v>2151</v>
      </c>
      <c r="E856" s="4" t="s">
        <v>6209</v>
      </c>
      <c r="F856" t="s">
        <v>4735</v>
      </c>
      <c r="G856" t="s">
        <v>5164</v>
      </c>
      <c r="I856" t="str">
        <f t="shared" si="13"/>
        <v xml:space="preserve">  Jeremy</v>
      </c>
    </row>
    <row r="857" spans="1:9" ht="15.6" x14ac:dyDescent="0.3">
      <c r="A857" s="4" t="s">
        <v>2154</v>
      </c>
      <c r="E857" s="4" t="s">
        <v>6210</v>
      </c>
      <c r="F857" t="s">
        <v>4735</v>
      </c>
      <c r="G857" t="s">
        <v>6211</v>
      </c>
      <c r="I857" t="str">
        <f t="shared" si="13"/>
        <v xml:space="preserve">  Patrick Sr</v>
      </c>
    </row>
    <row r="858" spans="1:9" ht="15.6" x14ac:dyDescent="0.3">
      <c r="A858" s="4" t="s">
        <v>2156</v>
      </c>
      <c r="E858" s="4" t="s">
        <v>6212</v>
      </c>
      <c r="F858" t="s">
        <v>4732</v>
      </c>
      <c r="G858" t="s">
        <v>6213</v>
      </c>
      <c r="I858" t="str">
        <f t="shared" si="13"/>
        <v xml:space="preserve">  Kelly M</v>
      </c>
    </row>
    <row r="859" spans="1:9" ht="15.6" x14ac:dyDescent="0.3">
      <c r="A859" s="4" t="s">
        <v>2159</v>
      </c>
      <c r="E859" s="4" t="s">
        <v>6214</v>
      </c>
      <c r="F859" t="s">
        <v>4732</v>
      </c>
      <c r="G859" t="s">
        <v>5543</v>
      </c>
      <c r="I859" t="str">
        <f t="shared" si="13"/>
        <v xml:space="preserve">  Katherine</v>
      </c>
    </row>
    <row r="860" spans="1:9" ht="15.6" x14ac:dyDescent="0.3">
      <c r="A860" s="4" t="s">
        <v>2161</v>
      </c>
      <c r="E860" s="4" t="s">
        <v>6215</v>
      </c>
      <c r="F860" t="s">
        <v>4732</v>
      </c>
      <c r="G860" t="s">
        <v>6216</v>
      </c>
      <c r="I860" t="str">
        <f t="shared" si="13"/>
        <v xml:space="preserve">  Keila L</v>
      </c>
    </row>
    <row r="861" spans="1:9" ht="15.6" x14ac:dyDescent="0.3">
      <c r="A861" s="4" t="s">
        <v>2163</v>
      </c>
      <c r="E861" s="4" t="s">
        <v>6217</v>
      </c>
      <c r="F861" t="s">
        <v>4732</v>
      </c>
      <c r="G861" t="s">
        <v>6218</v>
      </c>
      <c r="I861" t="str">
        <f t="shared" si="13"/>
        <v xml:space="preserve">  Zanae E</v>
      </c>
    </row>
    <row r="862" spans="1:9" ht="15.6" x14ac:dyDescent="0.3">
      <c r="A862" s="4" t="s">
        <v>2166</v>
      </c>
      <c r="E862" s="4" t="s">
        <v>6219</v>
      </c>
      <c r="F862" t="s">
        <v>4735</v>
      </c>
      <c r="G862" t="s">
        <v>4833</v>
      </c>
      <c r="I862" t="str">
        <f t="shared" si="13"/>
        <v xml:space="preserve">  Alex</v>
      </c>
    </row>
    <row r="863" spans="1:9" ht="15.6" x14ac:dyDescent="0.3">
      <c r="A863" s="4" t="s">
        <v>2168</v>
      </c>
      <c r="E863" s="4" t="s">
        <v>6220</v>
      </c>
      <c r="F863" t="s">
        <v>4732</v>
      </c>
      <c r="G863" t="s">
        <v>5356</v>
      </c>
      <c r="I863" t="str">
        <f t="shared" si="13"/>
        <v xml:space="preserve">  Kathryn</v>
      </c>
    </row>
    <row r="864" spans="1:9" ht="15.6" x14ac:dyDescent="0.3">
      <c r="A864" s="4" t="s">
        <v>2171</v>
      </c>
      <c r="E864" s="4" t="s">
        <v>6221</v>
      </c>
      <c r="F864" t="s">
        <v>4735</v>
      </c>
      <c r="G864" t="s">
        <v>6222</v>
      </c>
      <c r="I864" t="str">
        <f t="shared" si="13"/>
        <v xml:space="preserve">  Jason L</v>
      </c>
    </row>
    <row r="865" spans="1:9" ht="15.6" x14ac:dyDescent="0.3">
      <c r="A865" s="4" t="s">
        <v>2173</v>
      </c>
      <c r="E865" s="4" t="s">
        <v>6223</v>
      </c>
      <c r="F865" t="s">
        <v>4735</v>
      </c>
      <c r="G865" t="s">
        <v>6224</v>
      </c>
      <c r="I865" t="str">
        <f t="shared" si="13"/>
        <v xml:space="preserve">  Benjamin J</v>
      </c>
    </row>
    <row r="866" spans="1:9" ht="15.6" x14ac:dyDescent="0.3">
      <c r="A866" s="4" t="s">
        <v>2176</v>
      </c>
      <c r="E866" s="4" t="s">
        <v>6225</v>
      </c>
      <c r="F866" t="s">
        <v>4735</v>
      </c>
      <c r="G866" t="s">
        <v>4863</v>
      </c>
      <c r="I866" t="str">
        <f t="shared" si="13"/>
        <v xml:space="preserve">  Steven M</v>
      </c>
    </row>
    <row r="867" spans="1:9" ht="15.6" x14ac:dyDescent="0.3">
      <c r="A867" s="4" t="s">
        <v>2178</v>
      </c>
      <c r="E867" s="4" t="s">
        <v>6226</v>
      </c>
      <c r="F867" t="s">
        <v>5610</v>
      </c>
      <c r="G867" t="s">
        <v>6227</v>
      </c>
      <c r="I867" t="str">
        <f t="shared" si="13"/>
        <v xml:space="preserve">  Erika</v>
      </c>
    </row>
    <row r="868" spans="1:9" ht="15.6" x14ac:dyDescent="0.3">
      <c r="A868" s="4" t="s">
        <v>2181</v>
      </c>
      <c r="E868" s="4" t="s">
        <v>6228</v>
      </c>
      <c r="F868" t="s">
        <v>4735</v>
      </c>
      <c r="G868" t="s">
        <v>6229</v>
      </c>
      <c r="I868" t="str">
        <f t="shared" si="13"/>
        <v xml:space="preserve">  Chad</v>
      </c>
    </row>
    <row r="869" spans="1:9" ht="15.6" x14ac:dyDescent="0.3">
      <c r="A869" s="4" t="s">
        <v>2183</v>
      </c>
      <c r="E869" s="4" t="s">
        <v>6230</v>
      </c>
      <c r="F869" t="s">
        <v>4735</v>
      </c>
      <c r="G869" t="s">
        <v>4937</v>
      </c>
      <c r="I869" t="str">
        <f t="shared" si="13"/>
        <v xml:space="preserve">  Mark</v>
      </c>
    </row>
    <row r="870" spans="1:9" ht="15.6" x14ac:dyDescent="0.3">
      <c r="A870" s="4" t="s">
        <v>2185</v>
      </c>
      <c r="E870" s="4" t="s">
        <v>6231</v>
      </c>
      <c r="F870" t="s">
        <v>4735</v>
      </c>
      <c r="G870" t="s">
        <v>4756</v>
      </c>
      <c r="I870" t="str">
        <f t="shared" si="13"/>
        <v xml:space="preserve">  David</v>
      </c>
    </row>
    <row r="871" spans="1:9" ht="15.6" x14ac:dyDescent="0.3">
      <c r="A871" s="4" t="s">
        <v>2188</v>
      </c>
      <c r="E871" s="4" t="s">
        <v>6232</v>
      </c>
      <c r="F871" t="s">
        <v>4735</v>
      </c>
      <c r="G871" t="s">
        <v>6233</v>
      </c>
      <c r="I871" t="str">
        <f t="shared" si="13"/>
        <v xml:space="preserve">  Matthew R</v>
      </c>
    </row>
    <row r="872" spans="1:9" ht="15.6" x14ac:dyDescent="0.3">
      <c r="A872" s="4" t="s">
        <v>2190</v>
      </c>
      <c r="E872" s="4" t="s">
        <v>6234</v>
      </c>
      <c r="F872" t="s">
        <v>5610</v>
      </c>
      <c r="G872" t="s">
        <v>6235</v>
      </c>
      <c r="I872" t="str">
        <f t="shared" si="13"/>
        <v xml:space="preserve">  Orla</v>
      </c>
    </row>
    <row r="873" spans="1:9" ht="15.6" x14ac:dyDescent="0.3">
      <c r="A873" s="4" t="s">
        <v>2192</v>
      </c>
      <c r="E873" s="4" t="s">
        <v>6236</v>
      </c>
      <c r="F873" t="s">
        <v>4732</v>
      </c>
      <c r="G873" t="s">
        <v>6237</v>
      </c>
      <c r="I873" t="str">
        <f t="shared" si="13"/>
        <v xml:space="preserve">  Shaista S</v>
      </c>
    </row>
    <row r="874" spans="1:9" ht="15.6" x14ac:dyDescent="0.3">
      <c r="A874" s="4" t="s">
        <v>2195</v>
      </c>
      <c r="E874" s="4" t="s">
        <v>6238</v>
      </c>
      <c r="F874" t="s">
        <v>5610</v>
      </c>
      <c r="G874" t="s">
        <v>5508</v>
      </c>
      <c r="I874" t="str">
        <f t="shared" si="13"/>
        <v xml:space="preserve">  Emily</v>
      </c>
    </row>
    <row r="875" spans="1:9" ht="15.6" x14ac:dyDescent="0.3">
      <c r="A875" s="4" t="s">
        <v>2197</v>
      </c>
      <c r="E875" s="4" t="s">
        <v>6239</v>
      </c>
      <c r="F875" t="s">
        <v>4732</v>
      </c>
      <c r="G875" t="s">
        <v>6240</v>
      </c>
      <c r="I875" t="str">
        <f t="shared" si="13"/>
        <v xml:space="preserve">  Julie A</v>
      </c>
    </row>
    <row r="876" spans="1:9" ht="15.6" x14ac:dyDescent="0.3">
      <c r="A876" s="4" t="s">
        <v>2199</v>
      </c>
      <c r="E876" s="4" t="s">
        <v>6241</v>
      </c>
      <c r="F876" t="s">
        <v>4732</v>
      </c>
      <c r="G876" t="s">
        <v>6242</v>
      </c>
      <c r="I876" t="str">
        <f t="shared" si="13"/>
        <v xml:space="preserve">  Megumi</v>
      </c>
    </row>
    <row r="877" spans="1:9" ht="15.6" x14ac:dyDescent="0.3">
      <c r="A877" s="4" t="s">
        <v>2202</v>
      </c>
      <c r="E877" s="4" t="s">
        <v>6243</v>
      </c>
      <c r="F877" t="s">
        <v>4732</v>
      </c>
      <c r="G877" t="s">
        <v>6244</v>
      </c>
      <c r="I877" t="str">
        <f t="shared" si="13"/>
        <v xml:space="preserve">  Skylar</v>
      </c>
    </row>
    <row r="878" spans="1:9" ht="15.6" x14ac:dyDescent="0.3">
      <c r="A878" s="4" t="s">
        <v>2204</v>
      </c>
      <c r="E878" s="4" t="s">
        <v>6245</v>
      </c>
      <c r="F878" t="s">
        <v>5610</v>
      </c>
      <c r="G878" t="s">
        <v>5880</v>
      </c>
      <c r="I878" t="str">
        <f t="shared" si="13"/>
        <v xml:space="preserve">  Victoria</v>
      </c>
    </row>
    <row r="879" spans="1:9" ht="15.6" x14ac:dyDescent="0.3">
      <c r="A879" s="4" t="s">
        <v>2206</v>
      </c>
      <c r="E879" s="4" t="s">
        <v>6246</v>
      </c>
      <c r="F879" t="s">
        <v>5610</v>
      </c>
      <c r="G879" t="s">
        <v>6247</v>
      </c>
      <c r="I879" t="str">
        <f t="shared" si="13"/>
        <v xml:space="preserve">  Amanda L</v>
      </c>
    </row>
    <row r="880" spans="1:9" ht="15.6" x14ac:dyDescent="0.3">
      <c r="A880" s="4" t="s">
        <v>2209</v>
      </c>
      <c r="E880" s="4" t="s">
        <v>6248</v>
      </c>
      <c r="F880" t="s">
        <v>4732</v>
      </c>
      <c r="G880" t="s">
        <v>6249</v>
      </c>
      <c r="I880" t="str">
        <f t="shared" si="13"/>
        <v xml:space="preserve">  Renee</v>
      </c>
    </row>
    <row r="881" spans="1:9" ht="15.6" x14ac:dyDescent="0.3">
      <c r="A881" s="4" t="s">
        <v>2211</v>
      </c>
      <c r="E881" s="4" t="s">
        <v>6250</v>
      </c>
      <c r="F881" t="s">
        <v>4732</v>
      </c>
      <c r="G881" t="s">
        <v>6251</v>
      </c>
      <c r="I881" t="str">
        <f t="shared" si="13"/>
        <v xml:space="preserve">  Nellie A</v>
      </c>
    </row>
    <row r="882" spans="1:9" ht="15.6" x14ac:dyDescent="0.3">
      <c r="A882" s="4" t="s">
        <v>2213</v>
      </c>
      <c r="E882" s="4" t="s">
        <v>6252</v>
      </c>
      <c r="F882" t="s">
        <v>4732</v>
      </c>
      <c r="G882" t="s">
        <v>6253</v>
      </c>
      <c r="I882" t="str">
        <f t="shared" si="13"/>
        <v xml:space="preserve">  Tamara</v>
      </c>
    </row>
    <row r="883" spans="1:9" ht="15.6" x14ac:dyDescent="0.3">
      <c r="A883" s="4" t="s">
        <v>2215</v>
      </c>
      <c r="E883" s="4" t="s">
        <v>6254</v>
      </c>
      <c r="F883" t="s">
        <v>4732</v>
      </c>
      <c r="G883" t="s">
        <v>5255</v>
      </c>
      <c r="I883" t="str">
        <f t="shared" si="13"/>
        <v xml:space="preserve">  Joan</v>
      </c>
    </row>
    <row r="884" spans="1:9" ht="15.6" x14ac:dyDescent="0.3">
      <c r="A884" s="4" t="s">
        <v>2217</v>
      </c>
      <c r="E884" s="4" t="s">
        <v>6255</v>
      </c>
      <c r="F884" t="s">
        <v>4732</v>
      </c>
      <c r="G884" t="s">
        <v>6256</v>
      </c>
      <c r="I884" t="str">
        <f t="shared" si="13"/>
        <v xml:space="preserve">  Aimee J</v>
      </c>
    </row>
    <row r="885" spans="1:9" ht="15.6" x14ac:dyDescent="0.3">
      <c r="A885" s="4" t="s">
        <v>2220</v>
      </c>
      <c r="E885" s="4" t="s">
        <v>6257</v>
      </c>
      <c r="F885" t="s">
        <v>4732</v>
      </c>
      <c r="G885" t="s">
        <v>6258</v>
      </c>
      <c r="I885" t="str">
        <f t="shared" si="13"/>
        <v xml:space="preserve">  Suzanne</v>
      </c>
    </row>
    <row r="886" spans="1:9" ht="15.6" x14ac:dyDescent="0.3">
      <c r="A886" s="4" t="s">
        <v>2222</v>
      </c>
      <c r="E886" s="4" t="s">
        <v>6259</v>
      </c>
      <c r="F886" t="s">
        <v>4732</v>
      </c>
      <c r="G886" t="s">
        <v>6260</v>
      </c>
      <c r="I886" t="str">
        <f t="shared" si="13"/>
        <v xml:space="preserve">  Kristin A</v>
      </c>
    </row>
    <row r="887" spans="1:9" ht="15.6" x14ac:dyDescent="0.3">
      <c r="A887" s="4" t="s">
        <v>2224</v>
      </c>
      <c r="E887" s="4" t="s">
        <v>6261</v>
      </c>
      <c r="F887" t="s">
        <v>4732</v>
      </c>
      <c r="G887" t="s">
        <v>6262</v>
      </c>
      <c r="I887" t="str">
        <f t="shared" si="13"/>
        <v xml:space="preserve">  Bronwyn</v>
      </c>
    </row>
    <row r="888" spans="1:9" ht="15.6" x14ac:dyDescent="0.3">
      <c r="A888" s="4" t="s">
        <v>2226</v>
      </c>
      <c r="E888" s="4" t="s">
        <v>6263</v>
      </c>
      <c r="F888" t="s">
        <v>4732</v>
      </c>
      <c r="G888" t="s">
        <v>6264</v>
      </c>
      <c r="I888" t="str">
        <f t="shared" si="13"/>
        <v xml:space="preserve">  Taylor J</v>
      </c>
    </row>
    <row r="889" spans="1:9" ht="15.6" x14ac:dyDescent="0.3">
      <c r="A889" s="4" t="s">
        <v>2228</v>
      </c>
      <c r="E889" s="4" t="s">
        <v>6265</v>
      </c>
      <c r="F889" t="s">
        <v>5610</v>
      </c>
      <c r="G889" t="s">
        <v>6266</v>
      </c>
      <c r="I889" t="str">
        <f t="shared" si="13"/>
        <v xml:space="preserve">  Kimberly M</v>
      </c>
    </row>
    <row r="890" spans="1:9" ht="15.6" x14ac:dyDescent="0.3">
      <c r="A890" s="4" t="s">
        <v>2230</v>
      </c>
      <c r="E890" s="4" t="s">
        <v>6267</v>
      </c>
      <c r="F890" t="s">
        <v>4735</v>
      </c>
      <c r="G890" t="s">
        <v>6268</v>
      </c>
      <c r="I890" t="str">
        <f t="shared" si="13"/>
        <v xml:space="preserve">  Joshua E</v>
      </c>
    </row>
    <row r="891" spans="1:9" ht="15.6" x14ac:dyDescent="0.3">
      <c r="A891" s="4" t="s">
        <v>2233</v>
      </c>
      <c r="E891" s="4" t="s">
        <v>6269</v>
      </c>
      <c r="F891" t="s">
        <v>4735</v>
      </c>
      <c r="G891" t="s">
        <v>5083</v>
      </c>
      <c r="I891" t="str">
        <f t="shared" si="13"/>
        <v xml:space="preserve">  Jeffrey</v>
      </c>
    </row>
    <row r="892" spans="1:9" ht="15.6" x14ac:dyDescent="0.3">
      <c r="A892" s="4" t="s">
        <v>2235</v>
      </c>
      <c r="E892" s="4" t="s">
        <v>6270</v>
      </c>
      <c r="F892" t="s">
        <v>4735</v>
      </c>
      <c r="G892" t="s">
        <v>6271</v>
      </c>
      <c r="I892" t="str">
        <f t="shared" si="13"/>
        <v xml:space="preserve">  Andrew R</v>
      </c>
    </row>
    <row r="893" spans="1:9" ht="15.6" x14ac:dyDescent="0.3">
      <c r="A893" s="4" t="s">
        <v>2237</v>
      </c>
      <c r="E893" s="4" t="s">
        <v>6272</v>
      </c>
      <c r="F893" t="s">
        <v>4735</v>
      </c>
      <c r="G893" t="s">
        <v>6273</v>
      </c>
      <c r="H893" t="s">
        <v>4872</v>
      </c>
      <c r="I893" t="str">
        <f t="shared" si="13"/>
        <v xml:space="preserve">  Francisco J</v>
      </c>
    </row>
    <row r="894" spans="1:9" ht="15.6" x14ac:dyDescent="0.3">
      <c r="A894" s="4" t="s">
        <v>2239</v>
      </c>
      <c r="E894" s="4" t="s">
        <v>6274</v>
      </c>
      <c r="F894" t="s">
        <v>5610</v>
      </c>
      <c r="G894" t="s">
        <v>6275</v>
      </c>
      <c r="I894" t="str">
        <f t="shared" si="13"/>
        <v xml:space="preserve">  Rhonda</v>
      </c>
    </row>
    <row r="895" spans="1:9" ht="15.6" x14ac:dyDescent="0.3">
      <c r="A895" s="4" t="s">
        <v>2241</v>
      </c>
      <c r="E895" s="4" t="s">
        <v>6276</v>
      </c>
      <c r="F895" t="s">
        <v>4735</v>
      </c>
      <c r="G895" t="s">
        <v>4772</v>
      </c>
      <c r="I895" t="str">
        <f t="shared" si="13"/>
        <v xml:space="preserve">  John</v>
      </c>
    </row>
    <row r="896" spans="1:9" ht="15.6" x14ac:dyDescent="0.3">
      <c r="A896" s="4" t="s">
        <v>2244</v>
      </c>
      <c r="E896" s="4" t="s">
        <v>6277</v>
      </c>
      <c r="F896" t="s">
        <v>4735</v>
      </c>
      <c r="G896" t="s">
        <v>6278</v>
      </c>
      <c r="I896" t="str">
        <f t="shared" si="13"/>
        <v xml:space="preserve">  Miles J</v>
      </c>
    </row>
    <row r="897" spans="1:9" ht="15.6" x14ac:dyDescent="0.3">
      <c r="A897" s="4" t="s">
        <v>2246</v>
      </c>
      <c r="E897" s="4" t="s">
        <v>6279</v>
      </c>
      <c r="F897" t="s">
        <v>4732</v>
      </c>
      <c r="G897" t="s">
        <v>6280</v>
      </c>
      <c r="I897" t="str">
        <f t="shared" si="13"/>
        <v xml:space="preserve">  Justyna I</v>
      </c>
    </row>
    <row r="898" spans="1:9" ht="15.6" x14ac:dyDescent="0.3">
      <c r="A898" s="4" t="s">
        <v>2248</v>
      </c>
      <c r="E898" s="4" t="s">
        <v>5668</v>
      </c>
      <c r="F898" t="s">
        <v>4732</v>
      </c>
      <c r="G898" t="s">
        <v>6281</v>
      </c>
      <c r="I898" t="str">
        <f t="shared" si="13"/>
        <v xml:space="preserve">  Lucille</v>
      </c>
    </row>
    <row r="899" spans="1:9" ht="15.6" x14ac:dyDescent="0.3">
      <c r="A899" s="4" t="s">
        <v>2250</v>
      </c>
      <c r="E899" s="4" t="s">
        <v>6282</v>
      </c>
      <c r="F899" t="s">
        <v>4732</v>
      </c>
      <c r="G899" t="s">
        <v>6283</v>
      </c>
      <c r="I899" t="str">
        <f t="shared" ref="I899:I962" si="14">_xlfn.TEXTJOIN("",TRUE,G899)</f>
        <v xml:space="preserve">  April</v>
      </c>
    </row>
    <row r="900" spans="1:9" ht="15.6" x14ac:dyDescent="0.3">
      <c r="A900" s="4" t="s">
        <v>2252</v>
      </c>
      <c r="E900" s="4" t="s">
        <v>5116</v>
      </c>
      <c r="F900" t="s">
        <v>4735</v>
      </c>
      <c r="G900" t="s">
        <v>4811</v>
      </c>
      <c r="I900" t="str">
        <f t="shared" si="14"/>
        <v xml:space="preserve">  Robert</v>
      </c>
    </row>
    <row r="901" spans="1:9" ht="15.6" x14ac:dyDescent="0.3">
      <c r="A901" s="4" t="s">
        <v>2254</v>
      </c>
      <c r="E901" s="4" t="s">
        <v>5146</v>
      </c>
      <c r="F901" t="s">
        <v>5610</v>
      </c>
      <c r="G901" t="s">
        <v>6284</v>
      </c>
      <c r="I901" t="str">
        <f t="shared" si="14"/>
        <v xml:space="preserve">  Alyssa</v>
      </c>
    </row>
    <row r="902" spans="1:9" ht="15.6" x14ac:dyDescent="0.3">
      <c r="A902" s="4" t="s">
        <v>2257</v>
      </c>
      <c r="E902" s="4" t="s">
        <v>6285</v>
      </c>
      <c r="F902" t="s">
        <v>4732</v>
      </c>
      <c r="G902" t="s">
        <v>6286</v>
      </c>
      <c r="I902" t="str">
        <f t="shared" si="14"/>
        <v xml:space="preserve">  Jessica E</v>
      </c>
    </row>
    <row r="903" spans="1:9" ht="15.6" x14ac:dyDescent="0.3">
      <c r="A903" s="4" t="s">
        <v>2259</v>
      </c>
      <c r="E903" s="4" t="s">
        <v>6287</v>
      </c>
      <c r="F903" t="s">
        <v>4735</v>
      </c>
      <c r="G903" t="s">
        <v>5747</v>
      </c>
      <c r="I903" t="str">
        <f t="shared" si="14"/>
        <v xml:space="preserve">  Patrick J</v>
      </c>
    </row>
    <row r="904" spans="1:9" ht="15.6" x14ac:dyDescent="0.3">
      <c r="A904" s="4" t="s">
        <v>2261</v>
      </c>
      <c r="E904" s="4" t="s">
        <v>6288</v>
      </c>
      <c r="F904" t="s">
        <v>4732</v>
      </c>
      <c r="G904" t="s">
        <v>6289</v>
      </c>
      <c r="I904" t="str">
        <f t="shared" si="14"/>
        <v xml:space="preserve">  Emilie</v>
      </c>
    </row>
    <row r="905" spans="1:9" ht="15.6" x14ac:dyDescent="0.3">
      <c r="A905" s="4" t="s">
        <v>2263</v>
      </c>
      <c r="E905" s="4" t="s">
        <v>6290</v>
      </c>
      <c r="F905" t="s">
        <v>4732</v>
      </c>
      <c r="G905" t="s">
        <v>6291</v>
      </c>
      <c r="I905" t="str">
        <f t="shared" si="14"/>
        <v xml:space="preserve">  Caitlin B</v>
      </c>
    </row>
    <row r="906" spans="1:9" ht="15.6" x14ac:dyDescent="0.3">
      <c r="A906" s="4" t="s">
        <v>2265</v>
      </c>
      <c r="E906" s="4" t="s">
        <v>6292</v>
      </c>
      <c r="F906" t="s">
        <v>4735</v>
      </c>
      <c r="G906" t="s">
        <v>6293</v>
      </c>
      <c r="I906" t="str">
        <f t="shared" si="14"/>
        <v xml:space="preserve">  Joseph W</v>
      </c>
    </row>
    <row r="907" spans="1:9" ht="15.6" x14ac:dyDescent="0.3">
      <c r="A907" s="4" t="s">
        <v>2267</v>
      </c>
      <c r="E907" s="4" t="s">
        <v>6294</v>
      </c>
      <c r="F907" t="s">
        <v>4732</v>
      </c>
      <c r="G907" t="s">
        <v>6185</v>
      </c>
      <c r="I907" t="str">
        <f t="shared" si="14"/>
        <v xml:space="preserve">  Wendy</v>
      </c>
    </row>
    <row r="908" spans="1:9" ht="15.6" x14ac:dyDescent="0.3">
      <c r="A908" s="4" t="s">
        <v>2270</v>
      </c>
      <c r="E908" s="4" t="s">
        <v>6295</v>
      </c>
      <c r="F908" t="s">
        <v>5610</v>
      </c>
      <c r="G908" t="s">
        <v>6296</v>
      </c>
      <c r="I908" t="str">
        <f t="shared" si="14"/>
        <v xml:space="preserve">  Leah L</v>
      </c>
    </row>
    <row r="909" spans="1:9" ht="15.6" x14ac:dyDescent="0.3">
      <c r="A909" s="4" t="s">
        <v>2272</v>
      </c>
      <c r="E909" s="4" t="s">
        <v>6297</v>
      </c>
      <c r="F909" t="s">
        <v>4735</v>
      </c>
      <c r="G909" t="s">
        <v>6298</v>
      </c>
      <c r="I909" t="str">
        <f t="shared" si="14"/>
        <v xml:space="preserve">  Wayne L</v>
      </c>
    </row>
    <row r="910" spans="1:9" ht="15.6" x14ac:dyDescent="0.3">
      <c r="A910" s="4" t="s">
        <v>2274</v>
      </c>
      <c r="E910" s="4" t="s">
        <v>6299</v>
      </c>
      <c r="F910" t="s">
        <v>4735</v>
      </c>
      <c r="G910" t="s">
        <v>5325</v>
      </c>
      <c r="I910" t="str">
        <f t="shared" si="14"/>
        <v xml:space="preserve">  Jason M</v>
      </c>
    </row>
    <row r="911" spans="1:9" ht="15.6" x14ac:dyDescent="0.3">
      <c r="A911" s="4" t="s">
        <v>2276</v>
      </c>
      <c r="E911" s="4" t="s">
        <v>6300</v>
      </c>
      <c r="F911" t="s">
        <v>4735</v>
      </c>
      <c r="G911" t="s">
        <v>6301</v>
      </c>
      <c r="I911" t="str">
        <f t="shared" si="14"/>
        <v xml:space="preserve">  Floris</v>
      </c>
    </row>
    <row r="912" spans="1:9" ht="15.6" x14ac:dyDescent="0.3">
      <c r="A912" s="4" t="s">
        <v>2278</v>
      </c>
      <c r="E912" s="4" t="s">
        <v>6302</v>
      </c>
      <c r="F912" t="s">
        <v>4735</v>
      </c>
      <c r="G912" t="s">
        <v>6303</v>
      </c>
      <c r="I912" t="str">
        <f t="shared" si="14"/>
        <v xml:space="preserve">  Marc</v>
      </c>
    </row>
    <row r="913" spans="1:9" ht="15.6" x14ac:dyDescent="0.3">
      <c r="A913" s="4" t="s">
        <v>2281</v>
      </c>
      <c r="E913" s="4" t="s">
        <v>6304</v>
      </c>
      <c r="F913" t="s">
        <v>4735</v>
      </c>
      <c r="G913" t="s">
        <v>5489</v>
      </c>
      <c r="I913" t="str">
        <f t="shared" si="14"/>
        <v xml:space="preserve">  Christopher</v>
      </c>
    </row>
    <row r="914" spans="1:9" ht="15.6" x14ac:dyDescent="0.3">
      <c r="A914" s="4" t="s">
        <v>2283</v>
      </c>
      <c r="E914" s="4" t="s">
        <v>6305</v>
      </c>
      <c r="F914" t="s">
        <v>4735</v>
      </c>
      <c r="G914" t="s">
        <v>4896</v>
      </c>
      <c r="I914" t="str">
        <f t="shared" si="14"/>
        <v xml:space="preserve">  Kevin</v>
      </c>
    </row>
    <row r="915" spans="1:9" ht="15.6" x14ac:dyDescent="0.3">
      <c r="A915" s="4" t="s">
        <v>2285</v>
      </c>
      <c r="E915" s="4" t="s">
        <v>4984</v>
      </c>
      <c r="F915" t="s">
        <v>4735</v>
      </c>
      <c r="G915" t="s">
        <v>6306</v>
      </c>
      <c r="I915" t="str">
        <f t="shared" si="14"/>
        <v xml:space="preserve">  Aharon N</v>
      </c>
    </row>
    <row r="916" spans="1:9" ht="15.6" x14ac:dyDescent="0.3">
      <c r="A916" s="4" t="s">
        <v>2287</v>
      </c>
      <c r="E916" s="4" t="s">
        <v>6307</v>
      </c>
      <c r="F916" t="s">
        <v>4735</v>
      </c>
      <c r="G916" t="s">
        <v>6308</v>
      </c>
      <c r="I916" t="str">
        <f t="shared" si="14"/>
        <v xml:space="preserve">  Lawrence D</v>
      </c>
    </row>
    <row r="917" spans="1:9" ht="15.6" x14ac:dyDescent="0.3">
      <c r="A917" s="4" t="s">
        <v>2290</v>
      </c>
      <c r="E917" s="4" t="s">
        <v>5146</v>
      </c>
      <c r="F917" t="s">
        <v>4735</v>
      </c>
      <c r="G917" t="s">
        <v>6309</v>
      </c>
      <c r="I917" t="str">
        <f t="shared" si="14"/>
        <v xml:space="preserve">  Malcolm</v>
      </c>
    </row>
    <row r="918" spans="1:9" ht="15.6" x14ac:dyDescent="0.3">
      <c r="A918" s="4" t="s">
        <v>2292</v>
      </c>
      <c r="E918" s="4" t="s">
        <v>6310</v>
      </c>
      <c r="F918" t="s">
        <v>4732</v>
      </c>
      <c r="G918" t="s">
        <v>6311</v>
      </c>
      <c r="I918" t="str">
        <f t="shared" si="14"/>
        <v xml:space="preserve">  Anna E</v>
      </c>
    </row>
    <row r="919" spans="1:9" ht="15.6" x14ac:dyDescent="0.3">
      <c r="A919" s="4" t="s">
        <v>2294</v>
      </c>
      <c r="E919" s="4" t="s">
        <v>6312</v>
      </c>
      <c r="F919" t="s">
        <v>4732</v>
      </c>
      <c r="G919" t="s">
        <v>5506</v>
      </c>
      <c r="I919" t="str">
        <f t="shared" si="14"/>
        <v xml:space="preserve">  Jenny</v>
      </c>
    </row>
    <row r="920" spans="1:9" ht="15.6" x14ac:dyDescent="0.3">
      <c r="A920" s="4" t="s">
        <v>2296</v>
      </c>
      <c r="E920" s="4" t="s">
        <v>6313</v>
      </c>
      <c r="F920" t="s">
        <v>4732</v>
      </c>
      <c r="G920" t="s">
        <v>4825</v>
      </c>
      <c r="I920" t="str">
        <f t="shared" si="14"/>
        <v xml:space="preserve">  Melissa L</v>
      </c>
    </row>
    <row r="921" spans="1:9" ht="15.6" x14ac:dyDescent="0.3">
      <c r="A921" s="4" t="s">
        <v>2299</v>
      </c>
      <c r="E921" s="4" t="s">
        <v>6314</v>
      </c>
      <c r="F921" t="s">
        <v>4732</v>
      </c>
      <c r="G921" t="s">
        <v>6315</v>
      </c>
      <c r="I921" t="str">
        <f t="shared" si="14"/>
        <v xml:space="preserve">  Chia J</v>
      </c>
    </row>
    <row r="922" spans="1:9" ht="15.6" x14ac:dyDescent="0.3">
      <c r="A922" s="4" t="s">
        <v>2301</v>
      </c>
      <c r="E922" s="4" t="s">
        <v>6316</v>
      </c>
      <c r="F922" t="s">
        <v>4732</v>
      </c>
      <c r="G922" t="s">
        <v>6317</v>
      </c>
      <c r="I922" t="str">
        <f t="shared" si="14"/>
        <v xml:space="preserve">  Laura A</v>
      </c>
    </row>
    <row r="923" spans="1:9" ht="15.6" x14ac:dyDescent="0.3">
      <c r="A923" s="4" t="s">
        <v>2303</v>
      </c>
      <c r="E923" s="4" t="s">
        <v>6318</v>
      </c>
      <c r="F923" t="s">
        <v>4732</v>
      </c>
      <c r="G923" t="s">
        <v>6319</v>
      </c>
      <c r="I923" t="str">
        <f t="shared" si="14"/>
        <v xml:space="preserve">  Aditi</v>
      </c>
    </row>
    <row r="924" spans="1:9" ht="15.6" x14ac:dyDescent="0.3">
      <c r="A924" s="4" t="s">
        <v>2306</v>
      </c>
      <c r="E924" s="4" t="s">
        <v>6320</v>
      </c>
      <c r="F924" t="s">
        <v>4732</v>
      </c>
      <c r="G924" t="s">
        <v>6321</v>
      </c>
      <c r="I924" t="str">
        <f t="shared" si="14"/>
        <v xml:space="preserve">  Leah A</v>
      </c>
    </row>
    <row r="925" spans="1:9" ht="15.6" x14ac:dyDescent="0.3">
      <c r="A925" s="4" t="s">
        <v>2308</v>
      </c>
      <c r="E925" s="4" t="s">
        <v>6322</v>
      </c>
      <c r="F925" t="s">
        <v>4732</v>
      </c>
      <c r="G925" t="s">
        <v>6323</v>
      </c>
      <c r="I925" t="str">
        <f t="shared" si="14"/>
        <v xml:space="preserve">  Marianne</v>
      </c>
    </row>
    <row r="926" spans="1:9" ht="15.6" x14ac:dyDescent="0.3">
      <c r="A926" s="4" t="s">
        <v>2311</v>
      </c>
      <c r="E926" s="4" t="s">
        <v>6324</v>
      </c>
      <c r="F926" t="s">
        <v>4732</v>
      </c>
      <c r="G926" t="s">
        <v>6325</v>
      </c>
      <c r="I926" t="str">
        <f t="shared" si="14"/>
        <v xml:space="preserve">  Carla</v>
      </c>
    </row>
    <row r="927" spans="1:9" ht="15.6" x14ac:dyDescent="0.3">
      <c r="A927" s="4" t="s">
        <v>2313</v>
      </c>
      <c r="E927" s="4" t="s">
        <v>6326</v>
      </c>
      <c r="F927" t="s">
        <v>4732</v>
      </c>
      <c r="G927" t="s">
        <v>6327</v>
      </c>
      <c r="I927" t="str">
        <f t="shared" si="14"/>
        <v xml:space="preserve">  Oksana</v>
      </c>
    </row>
    <row r="928" spans="1:9" ht="15.6" x14ac:dyDescent="0.3">
      <c r="A928" s="4" t="s">
        <v>2316</v>
      </c>
      <c r="E928" s="4" t="s">
        <v>6328</v>
      </c>
      <c r="F928" t="s">
        <v>4732</v>
      </c>
      <c r="G928" t="s">
        <v>5955</v>
      </c>
      <c r="I928" t="str">
        <f t="shared" si="14"/>
        <v xml:space="preserve">  Rebecca B</v>
      </c>
    </row>
    <row r="929" spans="1:9" ht="15.6" x14ac:dyDescent="0.3">
      <c r="A929" s="4" t="s">
        <v>2318</v>
      </c>
      <c r="E929" s="4" t="s">
        <v>6329</v>
      </c>
      <c r="F929" t="s">
        <v>4732</v>
      </c>
      <c r="G929" t="s">
        <v>6330</v>
      </c>
      <c r="I929" t="str">
        <f t="shared" si="14"/>
        <v xml:space="preserve">  Maria A</v>
      </c>
    </row>
    <row r="930" spans="1:9" ht="15.6" x14ac:dyDescent="0.3">
      <c r="A930" s="4" t="s">
        <v>2321</v>
      </c>
      <c r="E930" s="4" t="s">
        <v>6331</v>
      </c>
      <c r="F930" t="s">
        <v>5610</v>
      </c>
      <c r="G930" t="s">
        <v>6332</v>
      </c>
      <c r="I930" t="str">
        <f t="shared" si="14"/>
        <v xml:space="preserve">  Lisa M</v>
      </c>
    </row>
    <row r="931" spans="1:9" ht="15.6" x14ac:dyDescent="0.3">
      <c r="A931" s="4" t="s">
        <v>2323</v>
      </c>
      <c r="E931" s="4" t="s">
        <v>6333</v>
      </c>
      <c r="F931" t="s">
        <v>4735</v>
      </c>
      <c r="G931" t="s">
        <v>6334</v>
      </c>
      <c r="I931" t="str">
        <f t="shared" si="14"/>
        <v xml:space="preserve">  Steve Jr</v>
      </c>
    </row>
    <row r="932" spans="1:9" ht="15.6" x14ac:dyDescent="0.3">
      <c r="A932" s="4" t="s">
        <v>2326</v>
      </c>
      <c r="E932" s="4" t="s">
        <v>6335</v>
      </c>
      <c r="F932" t="s">
        <v>5610</v>
      </c>
      <c r="G932" t="s">
        <v>5957</v>
      </c>
      <c r="I932" t="str">
        <f t="shared" si="14"/>
        <v xml:space="preserve">  Tiffany</v>
      </c>
    </row>
    <row r="933" spans="1:9" ht="15.6" x14ac:dyDescent="0.3">
      <c r="A933" s="4" t="s">
        <v>2328</v>
      </c>
      <c r="E933" s="4" t="s">
        <v>6336</v>
      </c>
      <c r="F933" t="s">
        <v>4735</v>
      </c>
      <c r="G933" t="s">
        <v>5068</v>
      </c>
      <c r="I933" t="str">
        <f t="shared" si="14"/>
        <v xml:space="preserve">  Greg</v>
      </c>
    </row>
    <row r="934" spans="1:9" ht="15.6" x14ac:dyDescent="0.3">
      <c r="A934" s="4" t="s">
        <v>2331</v>
      </c>
      <c r="E934" s="4" t="s">
        <v>6337</v>
      </c>
      <c r="F934" t="s">
        <v>4735</v>
      </c>
      <c r="G934" t="s">
        <v>6338</v>
      </c>
      <c r="I934" t="str">
        <f t="shared" si="14"/>
        <v xml:space="preserve">  Dale</v>
      </c>
    </row>
    <row r="935" spans="1:9" ht="15.6" x14ac:dyDescent="0.3">
      <c r="A935" s="4" t="s">
        <v>2333</v>
      </c>
      <c r="E935" s="4" t="s">
        <v>4749</v>
      </c>
      <c r="F935" t="s">
        <v>4732</v>
      </c>
      <c r="G935" t="s">
        <v>6339</v>
      </c>
      <c r="I935" t="str">
        <f t="shared" si="14"/>
        <v xml:space="preserve">  Brittany A</v>
      </c>
    </row>
    <row r="936" spans="1:9" ht="15.6" x14ac:dyDescent="0.3">
      <c r="A936" s="4" t="s">
        <v>2335</v>
      </c>
      <c r="E936" s="4" t="s">
        <v>6340</v>
      </c>
      <c r="F936" t="s">
        <v>4735</v>
      </c>
      <c r="G936" t="s">
        <v>6341</v>
      </c>
      <c r="I936" t="str">
        <f t="shared" si="14"/>
        <v xml:space="preserve">  Robert S</v>
      </c>
    </row>
    <row r="937" spans="1:9" ht="15.6" x14ac:dyDescent="0.3">
      <c r="A937" s="4" t="s">
        <v>2338</v>
      </c>
      <c r="E937" s="4" t="s">
        <v>6342</v>
      </c>
      <c r="F937" t="s">
        <v>4735</v>
      </c>
      <c r="G937" t="s">
        <v>4850</v>
      </c>
      <c r="I937" t="str">
        <f t="shared" si="14"/>
        <v xml:space="preserve">  Cameron</v>
      </c>
    </row>
    <row r="938" spans="1:9" ht="15.6" x14ac:dyDescent="0.3">
      <c r="A938" s="4" t="s">
        <v>2340</v>
      </c>
      <c r="E938" s="4" t="s">
        <v>6310</v>
      </c>
      <c r="F938" t="s">
        <v>5610</v>
      </c>
      <c r="G938" t="s">
        <v>6343</v>
      </c>
      <c r="I938" t="str">
        <f t="shared" si="14"/>
        <v xml:space="preserve">  Ulrike</v>
      </c>
    </row>
    <row r="939" spans="1:9" ht="15.6" x14ac:dyDescent="0.3">
      <c r="A939" s="4" t="s">
        <v>2343</v>
      </c>
      <c r="E939" s="4" t="s">
        <v>6344</v>
      </c>
      <c r="F939" t="s">
        <v>4732</v>
      </c>
      <c r="G939" t="s">
        <v>6345</v>
      </c>
      <c r="I939" t="str">
        <f t="shared" si="14"/>
        <v xml:space="preserve">  Katlyn A</v>
      </c>
    </row>
    <row r="940" spans="1:9" ht="15.6" x14ac:dyDescent="0.3">
      <c r="A940" s="4" t="s">
        <v>2345</v>
      </c>
      <c r="E940" s="4" t="s">
        <v>6346</v>
      </c>
      <c r="F940" t="s">
        <v>4735</v>
      </c>
      <c r="G940" t="s">
        <v>6347</v>
      </c>
      <c r="I940" t="str">
        <f t="shared" si="14"/>
        <v xml:space="preserve">  Morgan B</v>
      </c>
    </row>
    <row r="941" spans="1:9" ht="15.6" x14ac:dyDescent="0.3">
      <c r="A941" s="4" t="s">
        <v>2348</v>
      </c>
      <c r="E941" s="4" t="s">
        <v>6348</v>
      </c>
      <c r="F941" t="s">
        <v>4735</v>
      </c>
      <c r="G941" t="s">
        <v>5462</v>
      </c>
      <c r="I941" t="str">
        <f t="shared" si="14"/>
        <v xml:space="preserve">  Peter</v>
      </c>
    </row>
    <row r="942" spans="1:9" ht="15.6" x14ac:dyDescent="0.3">
      <c r="A942" s="4" t="s">
        <v>2350</v>
      </c>
      <c r="E942" s="4" t="s">
        <v>6349</v>
      </c>
      <c r="F942" t="s">
        <v>4732</v>
      </c>
      <c r="G942" t="s">
        <v>6350</v>
      </c>
      <c r="I942" t="str">
        <f t="shared" si="14"/>
        <v xml:space="preserve">  Chandler</v>
      </c>
    </row>
    <row r="943" spans="1:9" ht="15.6" x14ac:dyDescent="0.3">
      <c r="A943" s="4" t="s">
        <v>2353</v>
      </c>
      <c r="E943" s="4" t="s">
        <v>6351</v>
      </c>
      <c r="F943" t="s">
        <v>4732</v>
      </c>
      <c r="G943" t="s">
        <v>6352</v>
      </c>
      <c r="I943" t="str">
        <f t="shared" si="14"/>
        <v xml:space="preserve">  Silvana M</v>
      </c>
    </row>
    <row r="944" spans="1:9" ht="15.6" x14ac:dyDescent="0.3">
      <c r="A944" s="4" t="s">
        <v>2355</v>
      </c>
      <c r="E944" s="4" t="s">
        <v>6353</v>
      </c>
      <c r="F944" t="s">
        <v>4732</v>
      </c>
      <c r="G944" t="s">
        <v>6354</v>
      </c>
      <c r="I944" t="str">
        <f t="shared" si="14"/>
        <v xml:space="preserve">  Natty</v>
      </c>
    </row>
    <row r="945" spans="1:9" ht="15.6" x14ac:dyDescent="0.3">
      <c r="A945" s="4" t="s">
        <v>2357</v>
      </c>
      <c r="E945" s="4" t="s">
        <v>5444</v>
      </c>
      <c r="F945" t="s">
        <v>4735</v>
      </c>
      <c r="G945" t="s">
        <v>6355</v>
      </c>
      <c r="I945" t="str">
        <f t="shared" si="14"/>
        <v xml:space="preserve">  Nicholas T</v>
      </c>
    </row>
    <row r="946" spans="1:9" ht="15.6" x14ac:dyDescent="0.3">
      <c r="A946" s="4" t="s">
        <v>2359</v>
      </c>
      <c r="E946" s="4" t="s">
        <v>6356</v>
      </c>
      <c r="F946" t="s">
        <v>4732</v>
      </c>
      <c r="G946" t="s">
        <v>4904</v>
      </c>
      <c r="I946" t="str">
        <f t="shared" si="14"/>
        <v xml:space="preserve">  Rebecca</v>
      </c>
    </row>
    <row r="947" spans="1:9" ht="15.6" x14ac:dyDescent="0.3">
      <c r="A947" s="4" t="s">
        <v>2362</v>
      </c>
      <c r="E947" s="4" t="s">
        <v>6357</v>
      </c>
      <c r="F947" t="s">
        <v>4735</v>
      </c>
      <c r="G947" t="s">
        <v>4772</v>
      </c>
      <c r="I947" t="str">
        <f t="shared" si="14"/>
        <v xml:space="preserve">  John</v>
      </c>
    </row>
    <row r="948" spans="1:9" ht="15.6" x14ac:dyDescent="0.3">
      <c r="A948" s="4" t="s">
        <v>2364</v>
      </c>
      <c r="E948" s="4" t="s">
        <v>5800</v>
      </c>
      <c r="F948" t="s">
        <v>4735</v>
      </c>
      <c r="G948" t="s">
        <v>6358</v>
      </c>
      <c r="I948" t="str">
        <f t="shared" si="14"/>
        <v xml:space="preserve">  Antony G</v>
      </c>
    </row>
    <row r="949" spans="1:9" ht="15.6" x14ac:dyDescent="0.3">
      <c r="A949" s="4" t="s">
        <v>2366</v>
      </c>
      <c r="E949" s="4" t="s">
        <v>6359</v>
      </c>
      <c r="F949" t="s">
        <v>4735</v>
      </c>
      <c r="G949" t="s">
        <v>5013</v>
      </c>
      <c r="I949" t="str">
        <f t="shared" si="14"/>
        <v xml:space="preserve">  Eric</v>
      </c>
    </row>
    <row r="950" spans="1:9" ht="15.6" x14ac:dyDescent="0.3">
      <c r="A950" s="4" t="s">
        <v>2369</v>
      </c>
      <c r="E950" s="4" t="s">
        <v>6360</v>
      </c>
      <c r="F950" t="s">
        <v>4735</v>
      </c>
      <c r="G950" t="s">
        <v>5156</v>
      </c>
      <c r="I950" t="str">
        <f t="shared" si="14"/>
        <v xml:space="preserve">  Erik</v>
      </c>
    </row>
    <row r="951" spans="1:9" ht="15.6" x14ac:dyDescent="0.3">
      <c r="A951" s="4" t="s">
        <v>2372</v>
      </c>
      <c r="E951" s="4" t="s">
        <v>6361</v>
      </c>
      <c r="F951" t="s">
        <v>4735</v>
      </c>
      <c r="G951" t="s">
        <v>5577</v>
      </c>
      <c r="I951" t="str">
        <f t="shared" si="14"/>
        <v xml:space="preserve">  Matthew T</v>
      </c>
    </row>
    <row r="952" spans="1:9" ht="15.6" x14ac:dyDescent="0.3">
      <c r="A952" s="4" t="s">
        <v>2374</v>
      </c>
      <c r="E952" s="4" t="s">
        <v>6362</v>
      </c>
      <c r="F952" t="s">
        <v>4732</v>
      </c>
      <c r="G952" t="s">
        <v>6363</v>
      </c>
      <c r="I952" t="str">
        <f t="shared" si="14"/>
        <v xml:space="preserve">  Cassandra</v>
      </c>
    </row>
    <row r="953" spans="1:9" ht="15.6" x14ac:dyDescent="0.3">
      <c r="A953" s="4" t="s">
        <v>2377</v>
      </c>
      <c r="E953" s="4" t="s">
        <v>5357</v>
      </c>
      <c r="F953" t="s">
        <v>4732</v>
      </c>
      <c r="G953" t="s">
        <v>6364</v>
      </c>
      <c r="I953" t="str">
        <f t="shared" si="14"/>
        <v xml:space="preserve">  Rosemary C</v>
      </c>
    </row>
    <row r="954" spans="1:9" ht="15.6" x14ac:dyDescent="0.3">
      <c r="A954" s="4" t="s">
        <v>2379</v>
      </c>
      <c r="E954" s="4" t="s">
        <v>6365</v>
      </c>
      <c r="F954" t="s">
        <v>4732</v>
      </c>
      <c r="G954" t="s">
        <v>6366</v>
      </c>
      <c r="I954" t="str">
        <f t="shared" si="14"/>
        <v xml:space="preserve">  Carrie A</v>
      </c>
    </row>
    <row r="955" spans="1:9" ht="15.6" x14ac:dyDescent="0.3">
      <c r="A955" s="4" t="s">
        <v>2382</v>
      </c>
      <c r="E955" s="4" t="s">
        <v>6367</v>
      </c>
      <c r="F955" t="s">
        <v>4735</v>
      </c>
      <c r="G955" t="s">
        <v>6368</v>
      </c>
      <c r="I955" t="str">
        <f t="shared" si="14"/>
        <v xml:space="preserve">  Gerardo Sr</v>
      </c>
    </row>
    <row r="956" spans="1:9" ht="15.6" x14ac:dyDescent="0.3">
      <c r="A956" s="4" t="s">
        <v>2384</v>
      </c>
      <c r="E956" s="4" t="s">
        <v>6369</v>
      </c>
      <c r="F956" t="s">
        <v>4735</v>
      </c>
      <c r="G956" t="s">
        <v>6233</v>
      </c>
      <c r="I956" t="str">
        <f t="shared" si="14"/>
        <v xml:space="preserve">  Matthew R</v>
      </c>
    </row>
    <row r="957" spans="1:9" ht="15.6" x14ac:dyDescent="0.3">
      <c r="A957" s="4" t="s">
        <v>2386</v>
      </c>
      <c r="E957" s="4" t="s">
        <v>6370</v>
      </c>
      <c r="F957" t="s">
        <v>5610</v>
      </c>
      <c r="G957" t="s">
        <v>6371</v>
      </c>
      <c r="I957" t="str">
        <f t="shared" si="14"/>
        <v xml:space="preserve">  Meghan E</v>
      </c>
    </row>
    <row r="958" spans="1:9" ht="15.6" x14ac:dyDescent="0.3">
      <c r="A958" s="4" t="s">
        <v>2388</v>
      </c>
      <c r="E958" s="4" t="s">
        <v>6272</v>
      </c>
      <c r="F958" t="s">
        <v>4735</v>
      </c>
      <c r="G958" t="s">
        <v>5013</v>
      </c>
      <c r="I958" t="str">
        <f t="shared" si="14"/>
        <v xml:space="preserve">  Eric</v>
      </c>
    </row>
    <row r="959" spans="1:9" ht="15.6" x14ac:dyDescent="0.3">
      <c r="A959" s="4" t="s">
        <v>2391</v>
      </c>
      <c r="E959" s="4" t="s">
        <v>6372</v>
      </c>
      <c r="F959" t="s">
        <v>4732</v>
      </c>
      <c r="G959" t="s">
        <v>6373</v>
      </c>
      <c r="I959" t="str">
        <f t="shared" si="14"/>
        <v xml:space="preserve">  Lisa B</v>
      </c>
    </row>
    <row r="960" spans="1:9" ht="15.6" x14ac:dyDescent="0.3">
      <c r="A960" s="4" t="s">
        <v>2393</v>
      </c>
      <c r="E960" s="4" t="s">
        <v>6374</v>
      </c>
      <c r="F960" t="s">
        <v>5610</v>
      </c>
      <c r="G960" t="s">
        <v>6375</v>
      </c>
      <c r="I960" t="str">
        <f t="shared" si="14"/>
        <v xml:space="preserve">  Jane R</v>
      </c>
    </row>
    <row r="961" spans="1:9" ht="15.6" x14ac:dyDescent="0.3">
      <c r="A961" s="4" t="s">
        <v>2396</v>
      </c>
      <c r="E961" s="4" t="s">
        <v>6376</v>
      </c>
      <c r="F961" t="s">
        <v>4732</v>
      </c>
      <c r="G961" t="s">
        <v>5947</v>
      </c>
      <c r="I961" t="str">
        <f t="shared" si="14"/>
        <v xml:space="preserve">  Allison M</v>
      </c>
    </row>
    <row r="962" spans="1:9" ht="15.6" x14ac:dyDescent="0.3">
      <c r="A962" s="4" t="s">
        <v>2398</v>
      </c>
      <c r="E962" s="4" t="s">
        <v>6377</v>
      </c>
      <c r="F962" t="s">
        <v>5610</v>
      </c>
      <c r="G962" t="s">
        <v>5469</v>
      </c>
      <c r="I962" t="str">
        <f t="shared" si="14"/>
        <v xml:space="preserve">  Sarah E</v>
      </c>
    </row>
    <row r="963" spans="1:9" ht="15.6" x14ac:dyDescent="0.3">
      <c r="A963" s="4" t="s">
        <v>2400</v>
      </c>
      <c r="E963" s="4" t="s">
        <v>5281</v>
      </c>
      <c r="F963" t="s">
        <v>4735</v>
      </c>
      <c r="G963" t="s">
        <v>5311</v>
      </c>
      <c r="I963" t="str">
        <f t="shared" ref="I963:I1026" si="15">_xlfn.TEXTJOIN("",TRUE,G963)</f>
        <v xml:space="preserve">  Philip J</v>
      </c>
    </row>
    <row r="964" spans="1:9" ht="15.6" x14ac:dyDescent="0.3">
      <c r="A964" s="4" t="s">
        <v>2403</v>
      </c>
      <c r="E964" s="4" t="s">
        <v>6378</v>
      </c>
      <c r="F964" t="s">
        <v>4732</v>
      </c>
      <c r="G964" t="s">
        <v>6379</v>
      </c>
      <c r="I964" t="str">
        <f t="shared" si="15"/>
        <v xml:space="preserve">  Jillian A</v>
      </c>
    </row>
    <row r="965" spans="1:9" ht="15.6" x14ac:dyDescent="0.3">
      <c r="A965" s="4" t="s">
        <v>2405</v>
      </c>
      <c r="E965" s="4" t="s">
        <v>6380</v>
      </c>
      <c r="F965" t="s">
        <v>5610</v>
      </c>
      <c r="G965" t="s">
        <v>6381</v>
      </c>
      <c r="I965" t="str">
        <f t="shared" si="15"/>
        <v xml:space="preserve">  Laura D</v>
      </c>
    </row>
    <row r="966" spans="1:9" ht="15.6" x14ac:dyDescent="0.3">
      <c r="A966" s="4" t="s">
        <v>2416</v>
      </c>
      <c r="E966" s="4" t="s">
        <v>6382</v>
      </c>
      <c r="F966" t="s">
        <v>4732</v>
      </c>
      <c r="G966" t="s">
        <v>6383</v>
      </c>
      <c r="I966" t="str">
        <f t="shared" si="15"/>
        <v xml:space="preserve">  Megan E</v>
      </c>
    </row>
    <row r="967" spans="1:9" ht="15.6" x14ac:dyDescent="0.3">
      <c r="A967" s="4" t="s">
        <v>2419</v>
      </c>
      <c r="E967" s="4" t="s">
        <v>6384</v>
      </c>
      <c r="F967" t="s">
        <v>4732</v>
      </c>
      <c r="G967" t="s">
        <v>6385</v>
      </c>
      <c r="I967" t="str">
        <f t="shared" si="15"/>
        <v xml:space="preserve">  Shannon J</v>
      </c>
    </row>
    <row r="968" spans="1:9" ht="15.6" x14ac:dyDescent="0.3">
      <c r="A968" s="4" t="s">
        <v>2422</v>
      </c>
      <c r="E968" s="4" t="s">
        <v>6386</v>
      </c>
      <c r="F968" t="s">
        <v>4732</v>
      </c>
      <c r="G968" t="s">
        <v>6387</v>
      </c>
      <c r="I968" t="str">
        <f t="shared" si="15"/>
        <v xml:space="preserve">  Rachelle M</v>
      </c>
    </row>
    <row r="969" spans="1:9" ht="15.6" x14ac:dyDescent="0.3">
      <c r="A969" s="4" t="s">
        <v>2424</v>
      </c>
      <c r="E969" s="4" t="s">
        <v>6388</v>
      </c>
      <c r="F969" t="s">
        <v>4735</v>
      </c>
      <c r="G969" t="s">
        <v>4854</v>
      </c>
      <c r="I969" t="str">
        <f t="shared" si="15"/>
        <v xml:space="preserve">  Casey</v>
      </c>
    </row>
    <row r="970" spans="1:9" ht="15.6" x14ac:dyDescent="0.3">
      <c r="A970" s="4" t="s">
        <v>2427</v>
      </c>
      <c r="E970" s="4" t="s">
        <v>6389</v>
      </c>
      <c r="F970" t="s">
        <v>4732</v>
      </c>
      <c r="G970" t="s">
        <v>5828</v>
      </c>
      <c r="I970" t="str">
        <f t="shared" si="15"/>
        <v xml:space="preserve">  Jessica L</v>
      </c>
    </row>
    <row r="971" spans="1:9" ht="15.6" x14ac:dyDescent="0.3">
      <c r="A971" s="4" t="s">
        <v>2429</v>
      </c>
      <c r="E971" s="4" t="s">
        <v>6390</v>
      </c>
      <c r="F971" t="s">
        <v>4735</v>
      </c>
      <c r="G971" t="s">
        <v>6391</v>
      </c>
      <c r="I971" t="str">
        <f t="shared" si="15"/>
        <v xml:space="preserve">  Brandon F</v>
      </c>
    </row>
    <row r="972" spans="1:9" ht="15.6" x14ac:dyDescent="0.3">
      <c r="A972" s="4" t="s">
        <v>2432</v>
      </c>
      <c r="E972" s="4" t="s">
        <v>6392</v>
      </c>
      <c r="F972" t="s">
        <v>4732</v>
      </c>
      <c r="G972" t="s">
        <v>5485</v>
      </c>
      <c r="I972" t="str">
        <f t="shared" si="15"/>
        <v xml:space="preserve">  Melissa</v>
      </c>
    </row>
    <row r="973" spans="1:9" ht="15.6" x14ac:dyDescent="0.3">
      <c r="A973" s="4" t="s">
        <v>2434</v>
      </c>
      <c r="E973" s="4" t="s">
        <v>6393</v>
      </c>
      <c r="F973" t="s">
        <v>4732</v>
      </c>
      <c r="G973" t="s">
        <v>6394</v>
      </c>
      <c r="I973" t="str">
        <f t="shared" si="15"/>
        <v xml:space="preserve">  Danielle N</v>
      </c>
    </row>
    <row r="974" spans="1:9" ht="15.6" x14ac:dyDescent="0.3">
      <c r="A974" s="4" t="s">
        <v>2437</v>
      </c>
      <c r="E974" s="4" t="s">
        <v>6395</v>
      </c>
      <c r="F974" t="s">
        <v>4735</v>
      </c>
      <c r="G974" t="s">
        <v>5033</v>
      </c>
      <c r="I974" t="str">
        <f t="shared" si="15"/>
        <v xml:space="preserve">  Matthew</v>
      </c>
    </row>
    <row r="975" spans="1:9" ht="15.6" x14ac:dyDescent="0.3">
      <c r="A975" s="4" t="s">
        <v>2439</v>
      </c>
      <c r="E975" s="4" t="s">
        <v>6069</v>
      </c>
      <c r="F975" t="s">
        <v>5610</v>
      </c>
      <c r="G975" t="s">
        <v>6396</v>
      </c>
      <c r="I975" t="str">
        <f t="shared" si="15"/>
        <v xml:space="preserve">  Bettina</v>
      </c>
    </row>
    <row r="976" spans="1:9" ht="15.6" x14ac:dyDescent="0.3">
      <c r="A976" s="4" t="s">
        <v>2441</v>
      </c>
      <c r="E976" s="4" t="s">
        <v>6397</v>
      </c>
      <c r="F976" t="s">
        <v>4735</v>
      </c>
      <c r="G976" t="s">
        <v>5959</v>
      </c>
      <c r="I976" t="str">
        <f t="shared" si="15"/>
        <v xml:space="preserve">  Alexander</v>
      </c>
    </row>
    <row r="977" spans="1:9" ht="15.6" x14ac:dyDescent="0.3">
      <c r="A977" s="4" t="s">
        <v>2444</v>
      </c>
      <c r="E977" s="4" t="s">
        <v>6398</v>
      </c>
      <c r="F977" t="s">
        <v>5610</v>
      </c>
      <c r="G977" t="s">
        <v>6399</v>
      </c>
      <c r="I977" t="str">
        <f t="shared" si="15"/>
        <v xml:space="preserve">  Holli</v>
      </c>
    </row>
    <row r="978" spans="1:9" ht="15.6" x14ac:dyDescent="0.3">
      <c r="A978" s="4" t="s">
        <v>2446</v>
      </c>
      <c r="E978" s="4" t="s">
        <v>5602</v>
      </c>
      <c r="F978" t="s">
        <v>5610</v>
      </c>
      <c r="G978" t="s">
        <v>6400</v>
      </c>
      <c r="I978" t="str">
        <f t="shared" si="15"/>
        <v xml:space="preserve">  Heather C</v>
      </c>
    </row>
    <row r="979" spans="1:9" ht="15.6" x14ac:dyDescent="0.3">
      <c r="A979" s="4" t="s">
        <v>2448</v>
      </c>
      <c r="E979" s="4" t="s">
        <v>6401</v>
      </c>
      <c r="F979" t="s">
        <v>4735</v>
      </c>
      <c r="G979" t="s">
        <v>5295</v>
      </c>
      <c r="I979" t="str">
        <f t="shared" si="15"/>
        <v xml:space="preserve">  Kyle</v>
      </c>
    </row>
    <row r="980" spans="1:9" ht="15.6" x14ac:dyDescent="0.3">
      <c r="A980" s="4" t="s">
        <v>2451</v>
      </c>
      <c r="E980" s="4" t="s">
        <v>6402</v>
      </c>
      <c r="F980" t="s">
        <v>4735</v>
      </c>
      <c r="G980" t="s">
        <v>4824</v>
      </c>
      <c r="I980" t="str">
        <f t="shared" si="15"/>
        <v xml:space="preserve">  Thomas J</v>
      </c>
    </row>
    <row r="981" spans="1:9" ht="15.6" x14ac:dyDescent="0.3">
      <c r="A981" s="4" t="s">
        <v>2453</v>
      </c>
      <c r="E981" s="4" t="s">
        <v>6403</v>
      </c>
      <c r="F981" t="s">
        <v>4735</v>
      </c>
      <c r="G981" t="s">
        <v>5160</v>
      </c>
      <c r="I981" t="str">
        <f t="shared" si="15"/>
        <v xml:space="preserve">  Chris</v>
      </c>
    </row>
    <row r="982" spans="1:9" ht="15.6" x14ac:dyDescent="0.3">
      <c r="A982" s="4" t="s">
        <v>2456</v>
      </c>
      <c r="E982" s="4" t="s">
        <v>6404</v>
      </c>
      <c r="F982" t="s">
        <v>4735</v>
      </c>
      <c r="G982" t="s">
        <v>6405</v>
      </c>
      <c r="I982" t="str">
        <f t="shared" si="15"/>
        <v xml:space="preserve">  Graham</v>
      </c>
    </row>
    <row r="983" spans="1:9" ht="15.6" x14ac:dyDescent="0.3">
      <c r="A983" s="4" t="s">
        <v>2458</v>
      </c>
      <c r="E983" s="4" t="s">
        <v>6406</v>
      </c>
      <c r="F983" t="s">
        <v>4735</v>
      </c>
      <c r="G983" t="s">
        <v>6407</v>
      </c>
      <c r="I983" t="str">
        <f t="shared" si="15"/>
        <v xml:space="preserve">  Garrett</v>
      </c>
    </row>
    <row r="984" spans="1:9" ht="15.6" x14ac:dyDescent="0.3">
      <c r="A984" s="4" t="s">
        <v>2461</v>
      </c>
      <c r="E984" s="4" t="s">
        <v>6408</v>
      </c>
      <c r="F984" t="s">
        <v>4735</v>
      </c>
      <c r="G984" t="s">
        <v>5170</v>
      </c>
      <c r="I984" t="str">
        <f t="shared" si="15"/>
        <v xml:space="preserve">  Andrew</v>
      </c>
    </row>
    <row r="985" spans="1:9" ht="15.6" x14ac:dyDescent="0.3">
      <c r="A985" s="4" t="s">
        <v>2463</v>
      </c>
      <c r="E985" s="4" t="s">
        <v>6409</v>
      </c>
      <c r="F985" t="s">
        <v>5610</v>
      </c>
      <c r="G985" t="s">
        <v>6410</v>
      </c>
      <c r="I985" t="str">
        <f t="shared" si="15"/>
        <v xml:space="preserve">  Annabelle M</v>
      </c>
    </row>
    <row r="986" spans="1:9" ht="15.6" x14ac:dyDescent="0.3">
      <c r="A986" s="4" t="s">
        <v>2466</v>
      </c>
      <c r="E986" s="4" t="s">
        <v>6411</v>
      </c>
      <c r="F986" t="s">
        <v>4735</v>
      </c>
      <c r="G986" t="s">
        <v>6412</v>
      </c>
      <c r="I986" t="str">
        <f t="shared" si="15"/>
        <v xml:space="preserve">  Daniel T</v>
      </c>
    </row>
    <row r="987" spans="1:9" ht="15.6" x14ac:dyDescent="0.3">
      <c r="A987" s="4" t="s">
        <v>2468</v>
      </c>
      <c r="E987" s="4" t="s">
        <v>6413</v>
      </c>
      <c r="F987" t="s">
        <v>4732</v>
      </c>
      <c r="G987" t="s">
        <v>6414</v>
      </c>
      <c r="I987" t="str">
        <f t="shared" si="15"/>
        <v xml:space="preserve">  Deanne</v>
      </c>
    </row>
    <row r="988" spans="1:9" ht="15.6" x14ac:dyDescent="0.3">
      <c r="A988" s="4" t="s">
        <v>2470</v>
      </c>
      <c r="E988" s="4" t="s">
        <v>5010</v>
      </c>
      <c r="F988" t="s">
        <v>4732</v>
      </c>
      <c r="G988" t="s">
        <v>5211</v>
      </c>
      <c r="I988" t="str">
        <f t="shared" si="15"/>
        <v xml:space="preserve">  Carrie</v>
      </c>
    </row>
    <row r="989" spans="1:9" ht="15.6" x14ac:dyDescent="0.3">
      <c r="A989" s="4" t="s">
        <v>2473</v>
      </c>
      <c r="E989" s="4" t="s">
        <v>6415</v>
      </c>
      <c r="F989" t="s">
        <v>5610</v>
      </c>
      <c r="G989" t="s">
        <v>6258</v>
      </c>
      <c r="I989" t="str">
        <f t="shared" si="15"/>
        <v xml:space="preserve">  Suzanne</v>
      </c>
    </row>
    <row r="990" spans="1:9" ht="15.6" x14ac:dyDescent="0.3">
      <c r="A990" s="4" t="s">
        <v>2475</v>
      </c>
      <c r="E990" s="4" t="s">
        <v>6416</v>
      </c>
      <c r="F990" t="s">
        <v>4732</v>
      </c>
      <c r="G990" t="s">
        <v>6417</v>
      </c>
      <c r="I990" t="str">
        <f t="shared" si="15"/>
        <v xml:space="preserve">  Jasmine P</v>
      </c>
    </row>
    <row r="991" spans="1:9" ht="15.6" x14ac:dyDescent="0.3">
      <c r="A991" s="4" t="s">
        <v>2478</v>
      </c>
      <c r="E991" s="4" t="s">
        <v>6418</v>
      </c>
      <c r="F991" t="s">
        <v>4732</v>
      </c>
      <c r="G991" t="s">
        <v>4888</v>
      </c>
      <c r="I991" t="str">
        <f t="shared" si="15"/>
        <v xml:space="preserve">  Jennifer</v>
      </c>
    </row>
    <row r="992" spans="1:9" ht="15.6" x14ac:dyDescent="0.3">
      <c r="A992" s="4" t="s">
        <v>2480</v>
      </c>
      <c r="E992" s="4" t="s">
        <v>6419</v>
      </c>
      <c r="F992" t="s">
        <v>4732</v>
      </c>
      <c r="G992" t="s">
        <v>6420</v>
      </c>
      <c r="I992" t="str">
        <f t="shared" si="15"/>
        <v xml:space="preserve">  Tracie</v>
      </c>
    </row>
    <row r="993" spans="1:9" ht="15.6" x14ac:dyDescent="0.3">
      <c r="A993" s="4" t="s">
        <v>2483</v>
      </c>
      <c r="E993" s="4" t="s">
        <v>4907</v>
      </c>
      <c r="F993" t="s">
        <v>4735</v>
      </c>
      <c r="G993" t="s">
        <v>6421</v>
      </c>
      <c r="I993" t="str">
        <f t="shared" si="15"/>
        <v xml:space="preserve">  Tristan D</v>
      </c>
    </row>
    <row r="994" spans="1:9" ht="15.6" x14ac:dyDescent="0.3">
      <c r="A994" s="4" t="s">
        <v>2485</v>
      </c>
      <c r="E994" s="4" t="s">
        <v>6422</v>
      </c>
      <c r="F994" t="s">
        <v>4735</v>
      </c>
      <c r="G994" t="s">
        <v>6423</v>
      </c>
      <c r="I994" t="str">
        <f t="shared" si="15"/>
        <v xml:space="preserve">  Peiweng</v>
      </c>
    </row>
    <row r="995" spans="1:9" ht="15.6" x14ac:dyDescent="0.3">
      <c r="A995" s="4" t="s">
        <v>2487</v>
      </c>
      <c r="E995" s="4" t="s">
        <v>6424</v>
      </c>
      <c r="F995" t="s">
        <v>4732</v>
      </c>
      <c r="G995" t="s">
        <v>6425</v>
      </c>
      <c r="I995" t="str">
        <f t="shared" si="15"/>
        <v xml:space="preserve">  Theresa M</v>
      </c>
    </row>
    <row r="996" spans="1:9" ht="15.6" x14ac:dyDescent="0.3">
      <c r="A996" s="4" t="s">
        <v>2490</v>
      </c>
      <c r="E996" s="4" t="s">
        <v>4814</v>
      </c>
      <c r="F996" t="s">
        <v>4735</v>
      </c>
      <c r="G996" t="s">
        <v>6426</v>
      </c>
      <c r="I996" t="str">
        <f t="shared" si="15"/>
        <v xml:space="preserve">  Daniel J</v>
      </c>
    </row>
    <row r="997" spans="1:9" ht="15.6" x14ac:dyDescent="0.3">
      <c r="A997" s="4" t="s">
        <v>2492</v>
      </c>
      <c r="E997" s="4" t="s">
        <v>6427</v>
      </c>
      <c r="F997" t="s">
        <v>5610</v>
      </c>
      <c r="G997" t="s">
        <v>6428</v>
      </c>
      <c r="I997" t="str">
        <f t="shared" si="15"/>
        <v xml:space="preserve">  Courtney M</v>
      </c>
    </row>
    <row r="998" spans="1:9" ht="15.6" x14ac:dyDescent="0.3">
      <c r="A998" s="4" t="s">
        <v>2495</v>
      </c>
      <c r="E998" s="4" t="s">
        <v>4781</v>
      </c>
      <c r="F998" t="s">
        <v>4735</v>
      </c>
      <c r="G998" t="s">
        <v>6429</v>
      </c>
      <c r="I998" t="str">
        <f t="shared" si="15"/>
        <v xml:space="preserve">  Jose A</v>
      </c>
    </row>
    <row r="999" spans="1:9" ht="15.6" x14ac:dyDescent="0.3">
      <c r="A999" s="4" t="s">
        <v>2497</v>
      </c>
      <c r="E999" s="4" t="s">
        <v>6430</v>
      </c>
      <c r="F999" t="s">
        <v>5610</v>
      </c>
      <c r="G999" t="s">
        <v>5554</v>
      </c>
      <c r="I999" t="str">
        <f t="shared" si="15"/>
        <v xml:space="preserve">  Lauren</v>
      </c>
    </row>
    <row r="1000" spans="1:9" ht="15.6" x14ac:dyDescent="0.3">
      <c r="A1000" s="4" t="s">
        <v>2500</v>
      </c>
      <c r="E1000" s="4" t="s">
        <v>5716</v>
      </c>
      <c r="F1000" t="s">
        <v>4735</v>
      </c>
      <c r="G1000" t="s">
        <v>6431</v>
      </c>
      <c r="I1000" t="str">
        <f t="shared" si="15"/>
        <v xml:space="preserve">  Jonathon M</v>
      </c>
    </row>
    <row r="1001" spans="1:9" ht="15.6" x14ac:dyDescent="0.3">
      <c r="A1001" s="4" t="s">
        <v>2502</v>
      </c>
      <c r="E1001" s="4" t="s">
        <v>6432</v>
      </c>
      <c r="F1001" t="s">
        <v>5610</v>
      </c>
      <c r="G1001" t="s">
        <v>6433</v>
      </c>
      <c r="I1001" t="str">
        <f t="shared" si="15"/>
        <v xml:space="preserve">  Stephanie A</v>
      </c>
    </row>
    <row r="1002" spans="1:9" ht="15.6" x14ac:dyDescent="0.3">
      <c r="A1002" s="4" t="s">
        <v>2505</v>
      </c>
      <c r="E1002" s="4" t="s">
        <v>6434</v>
      </c>
      <c r="F1002" t="s">
        <v>4735</v>
      </c>
      <c r="G1002" t="s">
        <v>4892</v>
      </c>
      <c r="I1002" t="str">
        <f t="shared" si="15"/>
        <v xml:space="preserve">  Patrick</v>
      </c>
    </row>
    <row r="1003" spans="1:9" ht="15.6" x14ac:dyDescent="0.3">
      <c r="A1003" s="4" t="s">
        <v>2507</v>
      </c>
      <c r="E1003" s="4" t="s">
        <v>6435</v>
      </c>
      <c r="F1003" t="s">
        <v>5610</v>
      </c>
      <c r="G1003" t="s">
        <v>6436</v>
      </c>
      <c r="I1003" t="str">
        <f t="shared" si="15"/>
        <v xml:space="preserve">  Krista</v>
      </c>
    </row>
    <row r="1004" spans="1:9" ht="15.6" x14ac:dyDescent="0.3">
      <c r="A1004" s="4" t="s">
        <v>2510</v>
      </c>
      <c r="E1004" s="4" t="s">
        <v>6437</v>
      </c>
      <c r="F1004" t="s">
        <v>4732</v>
      </c>
      <c r="G1004" t="s">
        <v>6438</v>
      </c>
      <c r="I1004" t="str">
        <f t="shared" si="15"/>
        <v xml:space="preserve">  Jenessa</v>
      </c>
    </row>
    <row r="1005" spans="1:9" ht="15.6" x14ac:dyDescent="0.3">
      <c r="A1005" s="4" t="s">
        <v>2512</v>
      </c>
      <c r="E1005" s="4" t="s">
        <v>6439</v>
      </c>
      <c r="F1005" t="s">
        <v>4735</v>
      </c>
      <c r="G1005" t="s">
        <v>4805</v>
      </c>
      <c r="I1005" t="str">
        <f t="shared" si="15"/>
        <v xml:space="preserve">  Ryan M</v>
      </c>
    </row>
    <row r="1006" spans="1:9" ht="15.6" x14ac:dyDescent="0.3">
      <c r="A1006" s="4" t="s">
        <v>2515</v>
      </c>
      <c r="E1006" s="4" t="s">
        <v>6440</v>
      </c>
      <c r="F1006" t="s">
        <v>4735</v>
      </c>
      <c r="G1006" t="s">
        <v>4918</v>
      </c>
      <c r="I1006" t="str">
        <f t="shared" si="15"/>
        <v xml:space="preserve">  Thomas</v>
      </c>
    </row>
    <row r="1007" spans="1:9" ht="15.6" x14ac:dyDescent="0.3">
      <c r="A1007" s="4" t="s">
        <v>2517</v>
      </c>
      <c r="E1007" s="4" t="s">
        <v>6441</v>
      </c>
      <c r="F1007" t="s">
        <v>4732</v>
      </c>
      <c r="G1007" t="s">
        <v>6442</v>
      </c>
      <c r="I1007" t="str">
        <f t="shared" si="15"/>
        <v xml:space="preserve">  Amanda N</v>
      </c>
    </row>
    <row r="1008" spans="1:9" ht="15.6" x14ac:dyDescent="0.3">
      <c r="A1008" s="4" t="s">
        <v>2520</v>
      </c>
      <c r="E1008" s="4" t="s">
        <v>5225</v>
      </c>
      <c r="F1008" t="s">
        <v>4732</v>
      </c>
      <c r="G1008" t="s">
        <v>6443</v>
      </c>
      <c r="I1008" t="str">
        <f t="shared" si="15"/>
        <v xml:space="preserve">  Teresa P</v>
      </c>
    </row>
    <row r="1009" spans="1:9" ht="15.6" x14ac:dyDescent="0.3">
      <c r="A1009" s="4" t="s">
        <v>2522</v>
      </c>
      <c r="E1009" s="4" t="s">
        <v>6444</v>
      </c>
      <c r="F1009" t="s">
        <v>4735</v>
      </c>
      <c r="G1009" t="s">
        <v>6445</v>
      </c>
      <c r="I1009" t="str">
        <f t="shared" si="15"/>
        <v xml:space="preserve">  Dorian</v>
      </c>
    </row>
    <row r="1010" spans="1:9" ht="15.6" x14ac:dyDescent="0.3">
      <c r="A1010" s="4" t="s">
        <v>2525</v>
      </c>
      <c r="E1010" s="4" t="s">
        <v>6446</v>
      </c>
      <c r="F1010" t="s">
        <v>4732</v>
      </c>
      <c r="G1010" t="s">
        <v>5089</v>
      </c>
      <c r="I1010" t="str">
        <f t="shared" si="15"/>
        <v xml:space="preserve">  Amy</v>
      </c>
    </row>
    <row r="1011" spans="1:9" ht="15.6" x14ac:dyDescent="0.3">
      <c r="A1011" s="4" t="s">
        <v>2528</v>
      </c>
      <c r="E1011" s="4" t="s">
        <v>6447</v>
      </c>
      <c r="F1011" t="s">
        <v>4732</v>
      </c>
      <c r="G1011" t="s">
        <v>6448</v>
      </c>
      <c r="I1011" t="str">
        <f t="shared" si="15"/>
        <v xml:space="preserve">  Aberu</v>
      </c>
    </row>
    <row r="1012" spans="1:9" ht="15.6" x14ac:dyDescent="0.3">
      <c r="A1012" s="4" t="s">
        <v>2530</v>
      </c>
      <c r="E1012" s="4" t="s">
        <v>6449</v>
      </c>
      <c r="F1012" t="s">
        <v>4732</v>
      </c>
      <c r="G1012" t="s">
        <v>5204</v>
      </c>
      <c r="I1012" t="str">
        <f t="shared" si="15"/>
        <v xml:space="preserve">  Ashley</v>
      </c>
    </row>
    <row r="1013" spans="1:9" ht="15.6" x14ac:dyDescent="0.3">
      <c r="A1013" s="4" t="s">
        <v>2533</v>
      </c>
      <c r="E1013" s="4" t="s">
        <v>6450</v>
      </c>
      <c r="F1013" t="s">
        <v>4732</v>
      </c>
      <c r="G1013" t="s">
        <v>6311</v>
      </c>
      <c r="I1013" t="str">
        <f t="shared" si="15"/>
        <v xml:space="preserve">  Anna E</v>
      </c>
    </row>
    <row r="1014" spans="1:9" ht="15.6" x14ac:dyDescent="0.3">
      <c r="A1014" s="4" t="s">
        <v>2535</v>
      </c>
      <c r="E1014" s="4" t="s">
        <v>6451</v>
      </c>
      <c r="F1014" t="s">
        <v>4732</v>
      </c>
      <c r="G1014" t="s">
        <v>6452</v>
      </c>
      <c r="I1014" t="str">
        <f t="shared" si="15"/>
        <v xml:space="preserve">  Tania K</v>
      </c>
    </row>
    <row r="1015" spans="1:9" ht="15.6" x14ac:dyDescent="0.3">
      <c r="A1015" s="4" t="s">
        <v>2538</v>
      </c>
      <c r="E1015" s="4" t="s">
        <v>6453</v>
      </c>
      <c r="F1015" t="s">
        <v>4732</v>
      </c>
      <c r="G1015" t="s">
        <v>5674</v>
      </c>
      <c r="I1015" t="str">
        <f t="shared" si="15"/>
        <v xml:space="preserve">  Ashley E</v>
      </c>
    </row>
    <row r="1016" spans="1:9" ht="15.6" x14ac:dyDescent="0.3">
      <c r="A1016" s="4" t="s">
        <v>2541</v>
      </c>
      <c r="E1016" s="4" t="s">
        <v>6454</v>
      </c>
      <c r="F1016" t="s">
        <v>4732</v>
      </c>
      <c r="G1016" t="s">
        <v>5038</v>
      </c>
      <c r="I1016" t="str">
        <f t="shared" si="15"/>
        <v xml:space="preserve">  Aleksandra</v>
      </c>
    </row>
    <row r="1017" spans="1:9" ht="15.6" x14ac:dyDescent="0.3">
      <c r="A1017" s="4" t="s">
        <v>2543</v>
      </c>
      <c r="E1017" s="4" t="s">
        <v>6455</v>
      </c>
      <c r="F1017" t="s">
        <v>4732</v>
      </c>
      <c r="G1017" t="s">
        <v>6456</v>
      </c>
      <c r="I1017" t="str">
        <f t="shared" si="15"/>
        <v xml:space="preserve">  Valery L</v>
      </c>
    </row>
    <row r="1018" spans="1:9" ht="15.6" x14ac:dyDescent="0.3">
      <c r="A1018" s="4" t="s">
        <v>2545</v>
      </c>
      <c r="E1018" s="4" t="s">
        <v>6457</v>
      </c>
      <c r="F1018" t="s">
        <v>5610</v>
      </c>
      <c r="G1018" t="s">
        <v>6458</v>
      </c>
      <c r="I1018" t="str">
        <f t="shared" si="15"/>
        <v xml:space="preserve">  Joanna G</v>
      </c>
    </row>
    <row r="1019" spans="1:9" ht="15.6" x14ac:dyDescent="0.3">
      <c r="A1019" s="4" t="s">
        <v>2548</v>
      </c>
      <c r="E1019" s="4" t="s">
        <v>6459</v>
      </c>
      <c r="F1019" t="s">
        <v>5610</v>
      </c>
      <c r="G1019" t="s">
        <v>6460</v>
      </c>
      <c r="I1019" t="str">
        <f t="shared" si="15"/>
        <v xml:space="preserve">  Stefanie F</v>
      </c>
    </row>
    <row r="1020" spans="1:9" ht="15.6" x14ac:dyDescent="0.3">
      <c r="A1020" s="4" t="s">
        <v>2550</v>
      </c>
      <c r="E1020" s="4" t="s">
        <v>6461</v>
      </c>
      <c r="F1020" t="s">
        <v>4735</v>
      </c>
      <c r="G1020" t="s">
        <v>4748</v>
      </c>
      <c r="I1020" t="str">
        <f t="shared" si="15"/>
        <v xml:space="preserve">  Stephen</v>
      </c>
    </row>
    <row r="1021" spans="1:9" ht="15.6" x14ac:dyDescent="0.3">
      <c r="A1021" s="4" t="s">
        <v>2552</v>
      </c>
      <c r="E1021" s="4" t="s">
        <v>6462</v>
      </c>
      <c r="F1021" t="s">
        <v>4732</v>
      </c>
      <c r="G1021" t="s">
        <v>6463</v>
      </c>
      <c r="I1021" t="str">
        <f t="shared" si="15"/>
        <v xml:space="preserve">  Liza J</v>
      </c>
    </row>
    <row r="1022" spans="1:9" ht="15.6" x14ac:dyDescent="0.3">
      <c r="A1022" s="4" t="s">
        <v>2555</v>
      </c>
      <c r="E1022" s="4" t="s">
        <v>6464</v>
      </c>
      <c r="F1022" t="s">
        <v>4735</v>
      </c>
      <c r="G1022" t="s">
        <v>6465</v>
      </c>
      <c r="I1022" t="str">
        <f t="shared" si="15"/>
        <v xml:space="preserve">  Ian M</v>
      </c>
    </row>
    <row r="1023" spans="1:9" ht="15.6" x14ac:dyDescent="0.3">
      <c r="A1023" s="4" t="s">
        <v>2557</v>
      </c>
      <c r="E1023" s="4" t="s">
        <v>6466</v>
      </c>
      <c r="F1023" t="s">
        <v>4732</v>
      </c>
      <c r="G1023" t="s">
        <v>6467</v>
      </c>
      <c r="I1023" t="str">
        <f t="shared" si="15"/>
        <v xml:space="preserve">  Claudia L</v>
      </c>
    </row>
    <row r="1024" spans="1:9" ht="15.6" x14ac:dyDescent="0.3">
      <c r="A1024" s="4" t="s">
        <v>2559</v>
      </c>
      <c r="E1024" s="4" t="s">
        <v>6468</v>
      </c>
      <c r="F1024" t="s">
        <v>4732</v>
      </c>
      <c r="G1024" t="s">
        <v>6469</v>
      </c>
      <c r="I1024" t="str">
        <f t="shared" si="15"/>
        <v xml:space="preserve">  Jessica M</v>
      </c>
    </row>
    <row r="1025" spans="1:9" ht="15.6" x14ac:dyDescent="0.3">
      <c r="A1025" s="4" t="s">
        <v>2562</v>
      </c>
      <c r="E1025" s="4" t="s">
        <v>6470</v>
      </c>
      <c r="F1025" t="s">
        <v>4735</v>
      </c>
      <c r="G1025" t="s">
        <v>6471</v>
      </c>
      <c r="I1025" t="str">
        <f t="shared" si="15"/>
        <v xml:space="preserve">  Billy Jr</v>
      </c>
    </row>
    <row r="1026" spans="1:9" ht="15.6" x14ac:dyDescent="0.3">
      <c r="A1026" s="4" t="s">
        <v>2564</v>
      </c>
      <c r="E1026" s="4" t="s">
        <v>6472</v>
      </c>
      <c r="F1026" t="s">
        <v>4735</v>
      </c>
      <c r="G1026" t="s">
        <v>4756</v>
      </c>
      <c r="I1026" t="str">
        <f t="shared" si="15"/>
        <v xml:space="preserve">  David</v>
      </c>
    </row>
    <row r="1027" spans="1:9" ht="15.6" x14ac:dyDescent="0.3">
      <c r="A1027" s="4" t="s">
        <v>2566</v>
      </c>
      <c r="E1027" s="4" t="s">
        <v>6473</v>
      </c>
      <c r="F1027" t="s">
        <v>4735</v>
      </c>
      <c r="G1027" t="s">
        <v>6474</v>
      </c>
      <c r="I1027" t="str">
        <f t="shared" ref="I1027:I1090" si="16">_xlfn.TEXTJOIN("",TRUE,G1027)</f>
        <v xml:space="preserve">  Tim</v>
      </c>
    </row>
    <row r="1028" spans="1:9" ht="15.6" x14ac:dyDescent="0.3">
      <c r="A1028" s="4" t="s">
        <v>2569</v>
      </c>
      <c r="E1028" s="4" t="s">
        <v>6475</v>
      </c>
      <c r="F1028" t="s">
        <v>4732</v>
      </c>
      <c r="G1028" t="s">
        <v>6476</v>
      </c>
      <c r="I1028" t="str">
        <f t="shared" si="16"/>
        <v xml:space="preserve">  Emma M</v>
      </c>
    </row>
    <row r="1029" spans="1:9" ht="15.6" x14ac:dyDescent="0.3">
      <c r="A1029" s="4" t="s">
        <v>2571</v>
      </c>
      <c r="E1029" s="4" t="s">
        <v>6477</v>
      </c>
      <c r="F1029" t="s">
        <v>4735</v>
      </c>
      <c r="G1029" t="s">
        <v>6474</v>
      </c>
      <c r="I1029" t="str">
        <f t="shared" si="16"/>
        <v xml:space="preserve">  Tim</v>
      </c>
    </row>
    <row r="1030" spans="1:9" ht="15.6" x14ac:dyDescent="0.3">
      <c r="A1030" s="4" t="s">
        <v>2573</v>
      </c>
      <c r="E1030" s="4" t="s">
        <v>6478</v>
      </c>
      <c r="F1030" t="s">
        <v>4735</v>
      </c>
      <c r="G1030" t="s">
        <v>4892</v>
      </c>
      <c r="I1030" t="str">
        <f t="shared" si="16"/>
        <v xml:space="preserve">  Patrick</v>
      </c>
    </row>
    <row r="1031" spans="1:9" ht="15.6" x14ac:dyDescent="0.3">
      <c r="A1031" s="4" t="s">
        <v>2576</v>
      </c>
      <c r="E1031" s="4" t="s">
        <v>6479</v>
      </c>
      <c r="F1031" t="s">
        <v>4732</v>
      </c>
      <c r="G1031" t="s">
        <v>6480</v>
      </c>
      <c r="I1031" t="str">
        <f t="shared" si="16"/>
        <v xml:space="preserve">  Bridget K</v>
      </c>
    </row>
    <row r="1032" spans="1:9" ht="15.6" x14ac:dyDescent="0.3">
      <c r="A1032" s="4" t="s">
        <v>2578</v>
      </c>
      <c r="E1032" s="4" t="s">
        <v>6481</v>
      </c>
      <c r="F1032" t="s">
        <v>4735</v>
      </c>
      <c r="G1032" t="s">
        <v>6482</v>
      </c>
      <c r="I1032" t="str">
        <f t="shared" si="16"/>
        <v xml:space="preserve">  Gabriel</v>
      </c>
    </row>
    <row r="1033" spans="1:9" ht="15.6" x14ac:dyDescent="0.3">
      <c r="A1033" s="4" t="s">
        <v>2581</v>
      </c>
      <c r="E1033" s="4" t="s">
        <v>6483</v>
      </c>
      <c r="F1033" t="s">
        <v>4732</v>
      </c>
      <c r="G1033" t="s">
        <v>6484</v>
      </c>
      <c r="I1033" t="str">
        <f t="shared" si="16"/>
        <v xml:space="preserve">  Natasha</v>
      </c>
    </row>
    <row r="1034" spans="1:9" ht="15.6" x14ac:dyDescent="0.3">
      <c r="A1034" s="4" t="s">
        <v>2583</v>
      </c>
      <c r="E1034" s="4" t="s">
        <v>5898</v>
      </c>
      <c r="F1034" t="s">
        <v>4732</v>
      </c>
      <c r="G1034" t="s">
        <v>6485</v>
      </c>
      <c r="I1034" t="str">
        <f t="shared" si="16"/>
        <v xml:space="preserve">  Abby A</v>
      </c>
    </row>
    <row r="1035" spans="1:9" ht="15.6" x14ac:dyDescent="0.3">
      <c r="A1035" s="4" t="s">
        <v>2586</v>
      </c>
      <c r="E1035" s="4" t="s">
        <v>6486</v>
      </c>
      <c r="F1035" t="s">
        <v>4732</v>
      </c>
      <c r="G1035" t="s">
        <v>5443</v>
      </c>
      <c r="I1035" t="str">
        <f t="shared" si="16"/>
        <v xml:space="preserve">  Michelle</v>
      </c>
    </row>
    <row r="1036" spans="1:9" ht="15.6" x14ac:dyDescent="0.3">
      <c r="A1036" s="4" t="s">
        <v>2588</v>
      </c>
      <c r="E1036" s="4" t="s">
        <v>6487</v>
      </c>
      <c r="F1036" t="s">
        <v>4732</v>
      </c>
      <c r="G1036" t="s">
        <v>6488</v>
      </c>
      <c r="I1036" t="str">
        <f t="shared" si="16"/>
        <v xml:space="preserve">  Mckendree</v>
      </c>
    </row>
    <row r="1037" spans="1:9" ht="15.6" x14ac:dyDescent="0.3">
      <c r="A1037" s="4" t="s">
        <v>2591</v>
      </c>
      <c r="E1037" s="4" t="s">
        <v>6489</v>
      </c>
      <c r="F1037" t="s">
        <v>4732</v>
      </c>
      <c r="G1037" t="s">
        <v>5739</v>
      </c>
      <c r="I1037" t="str">
        <f t="shared" si="16"/>
        <v xml:space="preserve">  Tara</v>
      </c>
    </row>
    <row r="1038" spans="1:9" ht="15.6" x14ac:dyDescent="0.3">
      <c r="A1038" s="4" t="s">
        <v>2593</v>
      </c>
      <c r="E1038" s="4" t="s">
        <v>6490</v>
      </c>
      <c r="F1038" t="s">
        <v>4735</v>
      </c>
      <c r="G1038" t="s">
        <v>4861</v>
      </c>
      <c r="I1038" t="str">
        <f t="shared" si="16"/>
        <v xml:space="preserve">  Daniel</v>
      </c>
    </row>
    <row r="1039" spans="1:9" ht="15.6" x14ac:dyDescent="0.3">
      <c r="A1039" s="4" t="s">
        <v>2595</v>
      </c>
      <c r="E1039" s="4" t="s">
        <v>6491</v>
      </c>
      <c r="F1039" t="s">
        <v>4735</v>
      </c>
      <c r="G1039" t="s">
        <v>6492</v>
      </c>
      <c r="I1039" t="str">
        <f t="shared" si="16"/>
        <v xml:space="preserve">  Joshua P</v>
      </c>
    </row>
    <row r="1040" spans="1:9" ht="15.6" x14ac:dyDescent="0.3">
      <c r="A1040" s="4" t="s">
        <v>2598</v>
      </c>
      <c r="E1040" s="4" t="s">
        <v>6493</v>
      </c>
      <c r="F1040" t="s">
        <v>4732</v>
      </c>
      <c r="G1040" t="s">
        <v>5237</v>
      </c>
      <c r="I1040" t="str">
        <f t="shared" si="16"/>
        <v xml:space="preserve">  Erin C</v>
      </c>
    </row>
    <row r="1041" spans="1:9" ht="15.6" x14ac:dyDescent="0.3">
      <c r="A1041" s="4" t="s">
        <v>2600</v>
      </c>
      <c r="E1041" s="4" t="s">
        <v>6494</v>
      </c>
      <c r="F1041" t="s">
        <v>4732</v>
      </c>
      <c r="G1041" t="s">
        <v>6495</v>
      </c>
      <c r="I1041" t="str">
        <f t="shared" si="16"/>
        <v xml:space="preserve">  Shure</v>
      </c>
    </row>
    <row r="1042" spans="1:9" ht="15.6" x14ac:dyDescent="0.3">
      <c r="A1042" s="4" t="s">
        <v>2603</v>
      </c>
      <c r="E1042" s="4" t="s">
        <v>5948</v>
      </c>
      <c r="F1042" t="s">
        <v>4735</v>
      </c>
      <c r="G1042" t="s">
        <v>5042</v>
      </c>
      <c r="I1042" t="str">
        <f t="shared" si="16"/>
        <v xml:space="preserve">  Richard</v>
      </c>
    </row>
    <row r="1043" spans="1:9" ht="15.6" x14ac:dyDescent="0.3">
      <c r="A1043" s="4" t="s">
        <v>2606</v>
      </c>
      <c r="E1043" s="4" t="s">
        <v>6496</v>
      </c>
      <c r="F1043" t="s">
        <v>4732</v>
      </c>
      <c r="G1043" t="s">
        <v>6497</v>
      </c>
      <c r="I1043" t="str">
        <f t="shared" si="16"/>
        <v xml:space="preserve">  Brenda</v>
      </c>
    </row>
    <row r="1044" spans="1:9" ht="15.6" x14ac:dyDescent="0.3">
      <c r="A1044" s="4" t="s">
        <v>2608</v>
      </c>
      <c r="E1044" s="4" t="s">
        <v>6498</v>
      </c>
      <c r="F1044" t="s">
        <v>4735</v>
      </c>
      <c r="G1044" t="s">
        <v>6499</v>
      </c>
      <c r="I1044" t="str">
        <f t="shared" si="16"/>
        <v xml:space="preserve">  Joseph M</v>
      </c>
    </row>
    <row r="1045" spans="1:9" ht="15.6" x14ac:dyDescent="0.3">
      <c r="A1045" s="4" t="s">
        <v>2610</v>
      </c>
      <c r="E1045" s="4" t="s">
        <v>6500</v>
      </c>
      <c r="F1045" t="s">
        <v>4735</v>
      </c>
      <c r="G1045" t="s">
        <v>6501</v>
      </c>
      <c r="I1045" t="str">
        <f t="shared" si="16"/>
        <v xml:space="preserve">  Stephen J</v>
      </c>
    </row>
    <row r="1046" spans="1:9" ht="15.6" x14ac:dyDescent="0.3">
      <c r="A1046" s="4" t="s">
        <v>2612</v>
      </c>
      <c r="E1046" s="4" t="s">
        <v>6502</v>
      </c>
      <c r="F1046" t="s">
        <v>5610</v>
      </c>
      <c r="G1046" t="s">
        <v>6503</v>
      </c>
      <c r="I1046" t="str">
        <f t="shared" si="16"/>
        <v xml:space="preserve">  Kathya</v>
      </c>
    </row>
    <row r="1047" spans="1:9" ht="15.6" x14ac:dyDescent="0.3">
      <c r="A1047" s="4" t="s">
        <v>2615</v>
      </c>
      <c r="E1047" s="4" t="s">
        <v>6504</v>
      </c>
      <c r="F1047" t="s">
        <v>4735</v>
      </c>
      <c r="G1047" t="s">
        <v>6505</v>
      </c>
      <c r="I1047" t="str">
        <f t="shared" si="16"/>
        <v xml:space="preserve">  Wesley</v>
      </c>
    </row>
    <row r="1048" spans="1:9" ht="15.6" x14ac:dyDescent="0.3">
      <c r="A1048" s="4" t="s">
        <v>2617</v>
      </c>
      <c r="E1048" s="4" t="s">
        <v>6506</v>
      </c>
      <c r="F1048" t="s">
        <v>4735</v>
      </c>
      <c r="G1048" t="s">
        <v>6474</v>
      </c>
      <c r="I1048" t="str">
        <f t="shared" si="16"/>
        <v xml:space="preserve">  Tim</v>
      </c>
    </row>
    <row r="1049" spans="1:9" ht="15.6" x14ac:dyDescent="0.3">
      <c r="A1049" s="4" t="s">
        <v>2619</v>
      </c>
      <c r="E1049" s="4" t="s">
        <v>6507</v>
      </c>
      <c r="F1049" t="s">
        <v>4732</v>
      </c>
      <c r="G1049" t="s">
        <v>6508</v>
      </c>
      <c r="I1049" t="str">
        <f t="shared" si="16"/>
        <v xml:space="preserve">  Jamie L</v>
      </c>
    </row>
    <row r="1050" spans="1:9" ht="15.6" x14ac:dyDescent="0.3">
      <c r="A1050" s="4" t="s">
        <v>2622</v>
      </c>
      <c r="E1050" s="4" t="s">
        <v>6509</v>
      </c>
      <c r="F1050" t="s">
        <v>4732</v>
      </c>
      <c r="G1050" t="s">
        <v>6510</v>
      </c>
      <c r="I1050" t="str">
        <f t="shared" si="16"/>
        <v xml:space="preserve">  Alexandra</v>
      </c>
    </row>
    <row r="1051" spans="1:9" ht="15.6" x14ac:dyDescent="0.3">
      <c r="A1051" s="4" t="s">
        <v>2624</v>
      </c>
      <c r="E1051" s="4" t="s">
        <v>6511</v>
      </c>
      <c r="F1051" t="s">
        <v>4732</v>
      </c>
      <c r="G1051" t="s">
        <v>5957</v>
      </c>
      <c r="I1051" t="str">
        <f t="shared" si="16"/>
        <v xml:space="preserve">  Tiffany</v>
      </c>
    </row>
    <row r="1052" spans="1:9" ht="15.6" x14ac:dyDescent="0.3">
      <c r="A1052" s="4" t="s">
        <v>2627</v>
      </c>
      <c r="E1052" s="4" t="s">
        <v>6512</v>
      </c>
      <c r="F1052" t="s">
        <v>5610</v>
      </c>
      <c r="G1052" t="s">
        <v>6513</v>
      </c>
      <c r="I1052" t="str">
        <f t="shared" si="16"/>
        <v xml:space="preserve">  Rebecca J</v>
      </c>
    </row>
    <row r="1053" spans="1:9" ht="15.6" x14ac:dyDescent="0.3">
      <c r="A1053" s="4" t="s">
        <v>2629</v>
      </c>
      <c r="E1053" s="4" t="s">
        <v>6514</v>
      </c>
      <c r="F1053" t="s">
        <v>4735</v>
      </c>
      <c r="G1053" t="s">
        <v>6515</v>
      </c>
      <c r="I1053" t="str">
        <f t="shared" si="16"/>
        <v xml:space="preserve">  Austin T</v>
      </c>
    </row>
    <row r="1054" spans="1:9" ht="15.6" x14ac:dyDescent="0.3">
      <c r="A1054" s="4" t="s">
        <v>2632</v>
      </c>
      <c r="E1054" s="4" t="s">
        <v>6516</v>
      </c>
      <c r="F1054" t="s">
        <v>4732</v>
      </c>
      <c r="G1054" t="s">
        <v>6517</v>
      </c>
      <c r="I1054" t="str">
        <f t="shared" si="16"/>
        <v xml:space="preserve">  Jamie T</v>
      </c>
    </row>
    <row r="1055" spans="1:9" ht="15.6" x14ac:dyDescent="0.3">
      <c r="A1055" s="4" t="s">
        <v>2634</v>
      </c>
      <c r="E1055" s="4" t="s">
        <v>6518</v>
      </c>
      <c r="F1055" t="s">
        <v>4735</v>
      </c>
      <c r="G1055" t="s">
        <v>5577</v>
      </c>
      <c r="I1055" t="str">
        <f t="shared" si="16"/>
        <v xml:space="preserve">  Matthew T</v>
      </c>
    </row>
    <row r="1056" spans="1:9" ht="15.6" x14ac:dyDescent="0.3">
      <c r="A1056" s="4" t="s">
        <v>2637</v>
      </c>
      <c r="E1056" s="4" t="s">
        <v>6519</v>
      </c>
      <c r="F1056" t="s">
        <v>5610</v>
      </c>
      <c r="G1056" t="s">
        <v>5508</v>
      </c>
      <c r="I1056" t="str">
        <f t="shared" si="16"/>
        <v xml:space="preserve">  Emily</v>
      </c>
    </row>
    <row r="1057" spans="1:9" ht="15.6" x14ac:dyDescent="0.3">
      <c r="A1057" s="4" t="s">
        <v>2640</v>
      </c>
      <c r="E1057" s="4" t="s">
        <v>6520</v>
      </c>
      <c r="F1057" t="s">
        <v>4732</v>
      </c>
      <c r="G1057" t="s">
        <v>6521</v>
      </c>
      <c r="I1057" t="str">
        <f t="shared" si="16"/>
        <v xml:space="preserve">  Gillian</v>
      </c>
    </row>
    <row r="1058" spans="1:9" ht="15.6" x14ac:dyDescent="0.3">
      <c r="A1058" s="4" t="s">
        <v>2643</v>
      </c>
      <c r="E1058" s="4" t="s">
        <v>6418</v>
      </c>
      <c r="F1058" t="s">
        <v>5610</v>
      </c>
      <c r="G1058" t="s">
        <v>6522</v>
      </c>
      <c r="I1058" t="str">
        <f t="shared" si="16"/>
        <v xml:space="preserve">  Brenn E</v>
      </c>
    </row>
    <row r="1059" spans="1:9" ht="15.6" x14ac:dyDescent="0.3">
      <c r="A1059" s="4" t="s">
        <v>2646</v>
      </c>
      <c r="E1059" s="4" t="s">
        <v>6523</v>
      </c>
      <c r="F1059" t="s">
        <v>4732</v>
      </c>
      <c r="G1059" t="s">
        <v>6332</v>
      </c>
      <c r="I1059" t="str">
        <f t="shared" si="16"/>
        <v xml:space="preserve">  Lisa M</v>
      </c>
    </row>
    <row r="1060" spans="1:9" ht="15.6" x14ac:dyDescent="0.3">
      <c r="A1060" s="4" t="s">
        <v>2650</v>
      </c>
      <c r="E1060" s="4" t="s">
        <v>6524</v>
      </c>
      <c r="F1060" t="s">
        <v>4735</v>
      </c>
      <c r="G1060" t="s">
        <v>5125</v>
      </c>
      <c r="I1060" t="str">
        <f t="shared" si="16"/>
        <v xml:space="preserve">  Matt</v>
      </c>
    </row>
    <row r="1061" spans="1:9" ht="15.6" x14ac:dyDescent="0.3">
      <c r="A1061" s="4" t="s">
        <v>2652</v>
      </c>
      <c r="E1061" s="4" t="s">
        <v>6525</v>
      </c>
      <c r="F1061" t="s">
        <v>4735</v>
      </c>
      <c r="G1061" t="s">
        <v>6526</v>
      </c>
      <c r="I1061" t="str">
        <f t="shared" si="16"/>
        <v xml:space="preserve">  Thomas A</v>
      </c>
    </row>
    <row r="1062" spans="1:9" ht="15.6" x14ac:dyDescent="0.3">
      <c r="A1062" s="4" t="s">
        <v>2655</v>
      </c>
      <c r="E1062" s="4" t="s">
        <v>6527</v>
      </c>
      <c r="F1062" t="s">
        <v>4735</v>
      </c>
      <c r="G1062" t="s">
        <v>6528</v>
      </c>
      <c r="I1062" t="str">
        <f t="shared" si="16"/>
        <v xml:space="preserve">  Kevin J</v>
      </c>
    </row>
    <row r="1063" spans="1:9" ht="15.6" x14ac:dyDescent="0.3">
      <c r="A1063" s="4" t="s">
        <v>2657</v>
      </c>
      <c r="E1063" s="4" t="s">
        <v>6075</v>
      </c>
      <c r="F1063" t="s">
        <v>4735</v>
      </c>
      <c r="G1063" t="s">
        <v>6529</v>
      </c>
      <c r="H1063" t="s">
        <v>6530</v>
      </c>
      <c r="I1063" t="str">
        <f t="shared" si="16"/>
        <v xml:space="preserve">  William H</v>
      </c>
    </row>
    <row r="1064" spans="1:9" ht="15.6" x14ac:dyDescent="0.3">
      <c r="A1064" s="4" t="s">
        <v>2660</v>
      </c>
      <c r="E1064" s="4" t="s">
        <v>6531</v>
      </c>
      <c r="F1064" t="s">
        <v>4735</v>
      </c>
      <c r="G1064" t="s">
        <v>6532</v>
      </c>
      <c r="I1064" t="str">
        <f t="shared" si="16"/>
        <v xml:space="preserve">  Gal</v>
      </c>
    </row>
    <row r="1065" spans="1:9" ht="15.6" x14ac:dyDescent="0.3">
      <c r="A1065" s="4" t="s">
        <v>2662</v>
      </c>
      <c r="E1065" s="4" t="s">
        <v>6533</v>
      </c>
      <c r="F1065" t="s">
        <v>4735</v>
      </c>
      <c r="G1065" t="s">
        <v>6534</v>
      </c>
      <c r="I1065" t="str">
        <f t="shared" si="16"/>
        <v xml:space="preserve">  Anton</v>
      </c>
    </row>
    <row r="1066" spans="1:9" ht="15.6" x14ac:dyDescent="0.3">
      <c r="A1066" s="4" t="s">
        <v>2665</v>
      </c>
      <c r="E1066" s="4" t="s">
        <v>6535</v>
      </c>
      <c r="F1066" t="s">
        <v>4732</v>
      </c>
      <c r="G1066" t="s">
        <v>6536</v>
      </c>
      <c r="I1066" t="str">
        <f t="shared" si="16"/>
        <v xml:space="preserve">  Yazmin</v>
      </c>
    </row>
    <row r="1067" spans="1:9" ht="15.6" x14ac:dyDescent="0.3">
      <c r="A1067" s="4" t="s">
        <v>2667</v>
      </c>
      <c r="E1067" s="4" t="s">
        <v>6537</v>
      </c>
      <c r="F1067" t="s">
        <v>4735</v>
      </c>
      <c r="G1067" t="s">
        <v>6538</v>
      </c>
      <c r="I1067" t="str">
        <f t="shared" si="16"/>
        <v xml:space="preserve">  Florian</v>
      </c>
    </row>
    <row r="1068" spans="1:9" ht="15.6" x14ac:dyDescent="0.3">
      <c r="A1068" s="4" t="s">
        <v>2670</v>
      </c>
      <c r="E1068" s="4" t="s">
        <v>6539</v>
      </c>
      <c r="F1068" t="s">
        <v>4732</v>
      </c>
      <c r="G1068" t="s">
        <v>6090</v>
      </c>
      <c r="I1068" t="str">
        <f t="shared" si="16"/>
        <v xml:space="preserve">  Karen L</v>
      </c>
    </row>
    <row r="1069" spans="1:9" ht="15.6" x14ac:dyDescent="0.3">
      <c r="A1069" s="4" t="s">
        <v>2672</v>
      </c>
      <c r="E1069" s="4" t="s">
        <v>6540</v>
      </c>
      <c r="F1069" t="s">
        <v>4735</v>
      </c>
      <c r="G1069" t="s">
        <v>4746</v>
      </c>
      <c r="I1069" t="str">
        <f t="shared" si="16"/>
        <v xml:space="preserve">  Scott</v>
      </c>
    </row>
    <row r="1070" spans="1:9" ht="15.6" x14ac:dyDescent="0.3">
      <c r="A1070" s="4" t="s">
        <v>2674</v>
      </c>
      <c r="E1070" s="4" t="s">
        <v>6086</v>
      </c>
      <c r="F1070" t="s">
        <v>4732</v>
      </c>
      <c r="G1070" t="s">
        <v>6541</v>
      </c>
      <c r="I1070" t="str">
        <f t="shared" si="16"/>
        <v xml:space="preserve">  Claire</v>
      </c>
    </row>
    <row r="1071" spans="1:9" ht="15.6" x14ac:dyDescent="0.3">
      <c r="A1071" s="4" t="s">
        <v>2677</v>
      </c>
      <c r="E1071" s="4" t="s">
        <v>6542</v>
      </c>
      <c r="F1071" t="s">
        <v>4732</v>
      </c>
      <c r="G1071" t="s">
        <v>6543</v>
      </c>
      <c r="I1071" t="str">
        <f t="shared" si="16"/>
        <v xml:space="preserve">  Lynn M</v>
      </c>
    </row>
    <row r="1072" spans="1:9" ht="15.6" x14ac:dyDescent="0.3">
      <c r="A1072" s="4" t="s">
        <v>2679</v>
      </c>
      <c r="E1072" s="4" t="s">
        <v>6544</v>
      </c>
      <c r="F1072" t="s">
        <v>4732</v>
      </c>
      <c r="G1072" t="s">
        <v>5374</v>
      </c>
      <c r="I1072" t="str">
        <f t="shared" si="16"/>
        <v xml:space="preserve">  Sharon</v>
      </c>
    </row>
    <row r="1073" spans="1:9" ht="15.6" x14ac:dyDescent="0.3">
      <c r="A1073" s="4" t="s">
        <v>2681</v>
      </c>
      <c r="E1073" s="4" t="s">
        <v>6545</v>
      </c>
      <c r="F1073" t="s">
        <v>5610</v>
      </c>
      <c r="G1073" t="s">
        <v>6546</v>
      </c>
      <c r="I1073" t="str">
        <f t="shared" si="16"/>
        <v xml:space="preserve">  Candice</v>
      </c>
    </row>
    <row r="1074" spans="1:9" ht="15.6" x14ac:dyDescent="0.3">
      <c r="A1074" s="4" t="s">
        <v>2684</v>
      </c>
      <c r="E1074" s="4" t="s">
        <v>6547</v>
      </c>
      <c r="F1074" t="s">
        <v>4732</v>
      </c>
      <c r="G1074" t="s">
        <v>6548</v>
      </c>
      <c r="I1074" t="str">
        <f t="shared" si="16"/>
        <v xml:space="preserve">  Jennifer D</v>
      </c>
    </row>
    <row r="1075" spans="1:9" ht="15.6" x14ac:dyDescent="0.3">
      <c r="A1075" s="4" t="s">
        <v>2686</v>
      </c>
      <c r="E1075" s="4" t="s">
        <v>6549</v>
      </c>
      <c r="F1075" t="s">
        <v>4735</v>
      </c>
      <c r="G1075" t="s">
        <v>5013</v>
      </c>
      <c r="I1075" t="str">
        <f t="shared" si="16"/>
        <v xml:space="preserve">  Eric</v>
      </c>
    </row>
    <row r="1076" spans="1:9" ht="15.6" x14ac:dyDescent="0.3">
      <c r="A1076" s="4" t="s">
        <v>2688</v>
      </c>
      <c r="E1076" s="4" t="s">
        <v>6550</v>
      </c>
      <c r="F1076" t="s">
        <v>4735</v>
      </c>
      <c r="G1076" t="s">
        <v>5711</v>
      </c>
      <c r="I1076" t="str">
        <f t="shared" si="16"/>
        <v xml:space="preserve">  Bryan</v>
      </c>
    </row>
    <row r="1077" spans="1:9" ht="15.6" x14ac:dyDescent="0.3">
      <c r="A1077" s="4" t="s">
        <v>2691</v>
      </c>
      <c r="E1077" s="4" t="s">
        <v>5638</v>
      </c>
      <c r="F1077" t="s">
        <v>4735</v>
      </c>
      <c r="G1077" t="s">
        <v>6551</v>
      </c>
      <c r="I1077" t="str">
        <f t="shared" si="16"/>
        <v xml:space="preserve">  Devon R</v>
      </c>
    </row>
    <row r="1078" spans="1:9" ht="15.6" x14ac:dyDescent="0.3">
      <c r="A1078" s="4" t="s">
        <v>2693</v>
      </c>
      <c r="E1078" s="4" t="s">
        <v>6552</v>
      </c>
      <c r="F1078" t="s">
        <v>4732</v>
      </c>
      <c r="G1078" t="s">
        <v>6553</v>
      </c>
      <c r="I1078" t="str">
        <f t="shared" si="16"/>
        <v xml:space="preserve">  Elena</v>
      </c>
    </row>
    <row r="1079" spans="1:9" ht="15.6" x14ac:dyDescent="0.3">
      <c r="A1079" s="4" t="s">
        <v>2695</v>
      </c>
      <c r="E1079" s="4" t="s">
        <v>6554</v>
      </c>
      <c r="F1079" t="s">
        <v>4735</v>
      </c>
      <c r="G1079" t="s">
        <v>5160</v>
      </c>
      <c r="I1079" t="str">
        <f t="shared" si="16"/>
        <v xml:space="preserve">  Chris</v>
      </c>
    </row>
    <row r="1080" spans="1:9" ht="15.6" x14ac:dyDescent="0.3">
      <c r="A1080" s="4" t="s">
        <v>2698</v>
      </c>
      <c r="E1080" s="4" t="s">
        <v>6555</v>
      </c>
      <c r="F1080" t="s">
        <v>4735</v>
      </c>
      <c r="G1080" t="s">
        <v>6556</v>
      </c>
      <c r="I1080" t="str">
        <f t="shared" si="16"/>
        <v xml:space="preserve">  Bert</v>
      </c>
    </row>
    <row r="1081" spans="1:9" ht="15.6" x14ac:dyDescent="0.3">
      <c r="A1081" s="4" t="s">
        <v>2700</v>
      </c>
      <c r="E1081" s="4" t="s">
        <v>6557</v>
      </c>
      <c r="F1081" t="s">
        <v>4735</v>
      </c>
      <c r="G1081" t="s">
        <v>6558</v>
      </c>
      <c r="I1081" t="str">
        <f t="shared" si="16"/>
        <v xml:space="preserve">  John P</v>
      </c>
    </row>
    <row r="1082" spans="1:9" ht="15.6" x14ac:dyDescent="0.3">
      <c r="A1082" s="4" t="s">
        <v>2702</v>
      </c>
      <c r="E1082" s="4" t="s">
        <v>6559</v>
      </c>
      <c r="F1082" t="s">
        <v>4735</v>
      </c>
      <c r="G1082" t="s">
        <v>5732</v>
      </c>
      <c r="I1082" t="str">
        <f t="shared" si="16"/>
        <v xml:space="preserve">  Daniel P</v>
      </c>
    </row>
    <row r="1083" spans="1:9" ht="15.6" x14ac:dyDescent="0.3">
      <c r="A1083" s="4" t="s">
        <v>2705</v>
      </c>
      <c r="E1083" s="4" t="s">
        <v>6560</v>
      </c>
      <c r="F1083" t="s">
        <v>5610</v>
      </c>
      <c r="G1083" t="s">
        <v>6561</v>
      </c>
      <c r="I1083" t="str">
        <f t="shared" si="16"/>
        <v xml:space="preserve">  Lisa K</v>
      </c>
    </row>
    <row r="1084" spans="1:9" ht="15.6" x14ac:dyDescent="0.3">
      <c r="A1084" s="4" t="s">
        <v>2707</v>
      </c>
      <c r="E1084" s="4" t="s">
        <v>6562</v>
      </c>
      <c r="F1084" t="s">
        <v>5610</v>
      </c>
      <c r="G1084" t="s">
        <v>6563</v>
      </c>
      <c r="I1084" t="str">
        <f t="shared" si="16"/>
        <v xml:space="preserve">  Kristine</v>
      </c>
    </row>
    <row r="1085" spans="1:9" ht="15.6" x14ac:dyDescent="0.3">
      <c r="A1085" s="4" t="s">
        <v>2710</v>
      </c>
      <c r="E1085" s="4" t="s">
        <v>6564</v>
      </c>
      <c r="F1085" t="s">
        <v>4735</v>
      </c>
      <c r="G1085" t="s">
        <v>6565</v>
      </c>
      <c r="I1085" t="str">
        <f t="shared" si="16"/>
        <v xml:space="preserve">  Paul A</v>
      </c>
    </row>
    <row r="1086" spans="1:9" ht="15.6" x14ac:dyDescent="0.3">
      <c r="A1086" s="4" t="s">
        <v>2712</v>
      </c>
      <c r="E1086" s="4" t="s">
        <v>6566</v>
      </c>
      <c r="F1086" t="s">
        <v>4735</v>
      </c>
      <c r="G1086" t="s">
        <v>5711</v>
      </c>
      <c r="I1086" t="str">
        <f t="shared" si="16"/>
        <v xml:space="preserve">  Bryan</v>
      </c>
    </row>
    <row r="1087" spans="1:9" ht="15.6" x14ac:dyDescent="0.3">
      <c r="A1087" s="4" t="s">
        <v>2714</v>
      </c>
      <c r="E1087" s="4" t="s">
        <v>6567</v>
      </c>
      <c r="F1087" t="s">
        <v>4735</v>
      </c>
      <c r="G1087" t="s">
        <v>5160</v>
      </c>
      <c r="I1087" t="str">
        <f t="shared" si="16"/>
        <v xml:space="preserve">  Chris</v>
      </c>
    </row>
    <row r="1088" spans="1:9" ht="15.6" x14ac:dyDescent="0.3">
      <c r="A1088" s="4" t="s">
        <v>2717</v>
      </c>
      <c r="E1088" s="4" t="s">
        <v>6568</v>
      </c>
      <c r="F1088" t="s">
        <v>4732</v>
      </c>
      <c r="G1088" t="s">
        <v>6569</v>
      </c>
      <c r="I1088" t="str">
        <f t="shared" si="16"/>
        <v xml:space="preserve">  Milah B</v>
      </c>
    </row>
    <row r="1089" spans="1:9" ht="15.6" x14ac:dyDescent="0.3">
      <c r="A1089" s="4" t="s">
        <v>2719</v>
      </c>
      <c r="E1089" s="4" t="s">
        <v>6570</v>
      </c>
      <c r="F1089" t="s">
        <v>4732</v>
      </c>
      <c r="G1089" t="s">
        <v>6571</v>
      </c>
      <c r="I1089" t="str">
        <f t="shared" si="16"/>
        <v xml:space="preserve">  Annette M</v>
      </c>
    </row>
    <row r="1090" spans="1:9" ht="15.6" x14ac:dyDescent="0.3">
      <c r="A1090" s="4" t="s">
        <v>2722</v>
      </c>
      <c r="E1090" s="4" t="s">
        <v>6572</v>
      </c>
      <c r="F1090" t="s">
        <v>5610</v>
      </c>
      <c r="G1090" t="s">
        <v>6573</v>
      </c>
      <c r="I1090" t="str">
        <f t="shared" si="16"/>
        <v xml:space="preserve">  Yoko</v>
      </c>
    </row>
    <row r="1091" spans="1:9" ht="15.6" x14ac:dyDescent="0.3">
      <c r="A1091" s="4" t="s">
        <v>2724</v>
      </c>
      <c r="E1091" s="4" t="s">
        <v>6574</v>
      </c>
      <c r="F1091" t="s">
        <v>4732</v>
      </c>
      <c r="G1091" t="s">
        <v>6575</v>
      </c>
      <c r="I1091" t="str">
        <f t="shared" ref="I1091:I1154" si="17">_xlfn.TEXTJOIN("",TRUE,G1091)</f>
        <v xml:space="preserve">  Laura</v>
      </c>
    </row>
    <row r="1092" spans="1:9" ht="15.6" x14ac:dyDescent="0.3">
      <c r="A1092" s="4" t="s">
        <v>2727</v>
      </c>
      <c r="E1092" s="4" t="s">
        <v>6491</v>
      </c>
      <c r="F1092" t="s">
        <v>4732</v>
      </c>
      <c r="G1092" t="s">
        <v>6576</v>
      </c>
      <c r="I1092" t="str">
        <f t="shared" si="17"/>
        <v xml:space="preserve">  Tess A</v>
      </c>
    </row>
    <row r="1093" spans="1:9" ht="15.6" x14ac:dyDescent="0.3">
      <c r="A1093" s="4" t="s">
        <v>2729</v>
      </c>
      <c r="E1093" s="4" t="s">
        <v>6577</v>
      </c>
      <c r="F1093" t="s">
        <v>4735</v>
      </c>
      <c r="G1093" t="s">
        <v>6578</v>
      </c>
      <c r="I1093" t="str">
        <f t="shared" si="17"/>
        <v xml:space="preserve">  William G</v>
      </c>
    </row>
    <row r="1094" spans="1:9" ht="15.6" x14ac:dyDescent="0.3">
      <c r="A1094" s="4" t="s">
        <v>2732</v>
      </c>
      <c r="E1094" s="4" t="s">
        <v>6579</v>
      </c>
      <c r="F1094" t="s">
        <v>4732</v>
      </c>
      <c r="G1094" t="s">
        <v>6580</v>
      </c>
      <c r="I1094" t="str">
        <f t="shared" si="17"/>
        <v xml:space="preserve">  Paige</v>
      </c>
    </row>
    <row r="1095" spans="1:9" ht="15.6" x14ac:dyDescent="0.3">
      <c r="A1095" s="4" t="s">
        <v>2734</v>
      </c>
      <c r="E1095" s="4" t="s">
        <v>4856</v>
      </c>
      <c r="F1095" t="s">
        <v>4735</v>
      </c>
      <c r="G1095" t="s">
        <v>6179</v>
      </c>
      <c r="I1095" t="str">
        <f t="shared" si="17"/>
        <v xml:space="preserve">  Matthew J</v>
      </c>
    </row>
    <row r="1096" spans="1:9" ht="15.6" x14ac:dyDescent="0.3">
      <c r="A1096" s="4" t="s">
        <v>2736</v>
      </c>
      <c r="E1096" s="4" t="s">
        <v>6581</v>
      </c>
      <c r="F1096" t="s">
        <v>4735</v>
      </c>
      <c r="G1096" t="s">
        <v>5033</v>
      </c>
      <c r="I1096" t="str">
        <f t="shared" si="17"/>
        <v xml:space="preserve">  Matthew</v>
      </c>
    </row>
    <row r="1097" spans="1:9" ht="15.6" x14ac:dyDescent="0.3">
      <c r="A1097" s="4" t="s">
        <v>2739</v>
      </c>
      <c r="E1097" s="4" t="s">
        <v>6582</v>
      </c>
      <c r="F1097" t="s">
        <v>5610</v>
      </c>
      <c r="G1097" t="s">
        <v>6583</v>
      </c>
      <c r="I1097" t="str">
        <f t="shared" si="17"/>
        <v xml:space="preserve">  Maria</v>
      </c>
    </row>
    <row r="1098" spans="1:9" ht="15.6" x14ac:dyDescent="0.3">
      <c r="A1098" s="4" t="s">
        <v>2741</v>
      </c>
      <c r="E1098" s="4" t="s">
        <v>6584</v>
      </c>
      <c r="F1098" t="s">
        <v>4732</v>
      </c>
      <c r="G1098" t="s">
        <v>6585</v>
      </c>
      <c r="I1098" t="str">
        <f t="shared" si="17"/>
        <v xml:space="preserve">  Stephanie D</v>
      </c>
    </row>
    <row r="1099" spans="1:9" ht="15.6" x14ac:dyDescent="0.3">
      <c r="A1099" s="4" t="s">
        <v>2743</v>
      </c>
      <c r="E1099" s="4" t="s">
        <v>6586</v>
      </c>
      <c r="F1099" t="s">
        <v>4732</v>
      </c>
      <c r="G1099" t="s">
        <v>5957</v>
      </c>
      <c r="I1099" t="str">
        <f t="shared" si="17"/>
        <v xml:space="preserve">  Tiffany</v>
      </c>
    </row>
    <row r="1100" spans="1:9" ht="15.6" x14ac:dyDescent="0.3">
      <c r="A1100" s="4" t="s">
        <v>2746</v>
      </c>
      <c r="E1100" s="4" t="s">
        <v>5215</v>
      </c>
      <c r="F1100" t="s">
        <v>4732</v>
      </c>
      <c r="G1100" t="s">
        <v>6587</v>
      </c>
      <c r="I1100" t="str">
        <f t="shared" si="17"/>
        <v xml:space="preserve">  Sara M</v>
      </c>
    </row>
    <row r="1101" spans="1:9" ht="15.6" x14ac:dyDescent="0.3">
      <c r="A1101" s="4" t="s">
        <v>2748</v>
      </c>
      <c r="E1101" s="4" t="s">
        <v>6588</v>
      </c>
      <c r="F1101" t="s">
        <v>4735</v>
      </c>
      <c r="G1101" t="s">
        <v>6589</v>
      </c>
      <c r="I1101" t="str">
        <f t="shared" si="17"/>
        <v xml:space="preserve">  Scott A</v>
      </c>
    </row>
    <row r="1102" spans="1:9" ht="15.6" x14ac:dyDescent="0.3">
      <c r="A1102" s="4" t="s">
        <v>2750</v>
      </c>
      <c r="E1102" s="4" t="s">
        <v>6590</v>
      </c>
      <c r="F1102" t="s">
        <v>5610</v>
      </c>
      <c r="G1102" t="s">
        <v>5554</v>
      </c>
      <c r="I1102" t="str">
        <f t="shared" si="17"/>
        <v xml:space="preserve">  Lauren</v>
      </c>
    </row>
    <row r="1103" spans="1:9" ht="15.6" x14ac:dyDescent="0.3">
      <c r="A1103" s="4" t="s">
        <v>2753</v>
      </c>
      <c r="E1103" s="4" t="s">
        <v>5598</v>
      </c>
      <c r="F1103" t="s">
        <v>4735</v>
      </c>
      <c r="G1103" t="s">
        <v>4746</v>
      </c>
      <c r="I1103" t="str">
        <f t="shared" si="17"/>
        <v xml:space="preserve">  Scott</v>
      </c>
    </row>
    <row r="1104" spans="1:9" ht="15.6" x14ac:dyDescent="0.3">
      <c r="A1104" s="4" t="s">
        <v>2755</v>
      </c>
      <c r="E1104" s="4" t="s">
        <v>6591</v>
      </c>
      <c r="F1104" t="s">
        <v>4735</v>
      </c>
      <c r="G1104" t="s">
        <v>6592</v>
      </c>
      <c r="I1104" t="str">
        <f t="shared" si="17"/>
        <v xml:space="preserve">  Brian A</v>
      </c>
    </row>
    <row r="1105" spans="1:9" ht="15.6" x14ac:dyDescent="0.3">
      <c r="A1105" s="4" t="s">
        <v>2758</v>
      </c>
      <c r="E1105" s="4" t="s">
        <v>6593</v>
      </c>
      <c r="F1105" t="s">
        <v>4732</v>
      </c>
      <c r="G1105" t="s">
        <v>6594</v>
      </c>
      <c r="I1105" t="str">
        <f t="shared" si="17"/>
        <v xml:space="preserve">  Kaitlin R</v>
      </c>
    </row>
    <row r="1106" spans="1:9" ht="15.6" x14ac:dyDescent="0.3">
      <c r="A1106" s="4" t="s">
        <v>2761</v>
      </c>
      <c r="E1106" s="4" t="s">
        <v>6595</v>
      </c>
      <c r="F1106" t="s">
        <v>4735</v>
      </c>
      <c r="G1106" t="s">
        <v>6596</v>
      </c>
      <c r="I1106" t="str">
        <f t="shared" si="17"/>
        <v xml:space="preserve">  Mohammad</v>
      </c>
    </row>
    <row r="1107" spans="1:9" ht="15.6" x14ac:dyDescent="0.3">
      <c r="A1107" s="4" t="s">
        <v>2763</v>
      </c>
      <c r="E1107" s="4" t="s">
        <v>6597</v>
      </c>
      <c r="F1107" t="s">
        <v>4735</v>
      </c>
      <c r="G1107" t="s">
        <v>4961</v>
      </c>
      <c r="I1107" t="str">
        <f t="shared" si="17"/>
        <v xml:space="preserve">  Charlie</v>
      </c>
    </row>
    <row r="1108" spans="1:9" ht="15.6" x14ac:dyDescent="0.3">
      <c r="A1108" s="4" t="s">
        <v>2765</v>
      </c>
      <c r="E1108" s="4" t="s">
        <v>6598</v>
      </c>
      <c r="F1108" t="s">
        <v>4735</v>
      </c>
      <c r="G1108" t="s">
        <v>5789</v>
      </c>
      <c r="I1108" t="str">
        <f t="shared" si="17"/>
        <v xml:space="preserve">  Brent</v>
      </c>
    </row>
    <row r="1109" spans="1:9" ht="15.6" x14ac:dyDescent="0.3">
      <c r="A1109" s="4" t="s">
        <v>2767</v>
      </c>
      <c r="E1109" s="4" t="s">
        <v>6599</v>
      </c>
      <c r="F1109" t="s">
        <v>4732</v>
      </c>
      <c r="G1109" t="s">
        <v>6600</v>
      </c>
      <c r="I1109" t="str">
        <f t="shared" si="17"/>
        <v xml:space="preserve">  Kelli M</v>
      </c>
    </row>
    <row r="1110" spans="1:9" ht="15.6" x14ac:dyDescent="0.3">
      <c r="A1110" s="4" t="s">
        <v>2770</v>
      </c>
      <c r="E1110" s="4" t="s">
        <v>6601</v>
      </c>
      <c r="F1110" t="s">
        <v>5610</v>
      </c>
      <c r="G1110" t="s">
        <v>6602</v>
      </c>
      <c r="I1110" t="str">
        <f t="shared" si="17"/>
        <v xml:space="preserve">  Sheridan H</v>
      </c>
    </row>
    <row r="1111" spans="1:9" ht="15.6" x14ac:dyDescent="0.3">
      <c r="A1111" s="4" t="s">
        <v>2772</v>
      </c>
      <c r="E1111" s="4" t="s">
        <v>6603</v>
      </c>
      <c r="F1111" t="s">
        <v>5610</v>
      </c>
      <c r="G1111" t="s">
        <v>6604</v>
      </c>
      <c r="I1111" t="str">
        <f t="shared" si="17"/>
        <v xml:space="preserve">  Sarah M</v>
      </c>
    </row>
    <row r="1112" spans="1:9" ht="15.6" x14ac:dyDescent="0.3">
      <c r="A1112" s="4" t="s">
        <v>2775</v>
      </c>
      <c r="E1112" s="4" t="s">
        <v>5464</v>
      </c>
      <c r="F1112" t="s">
        <v>4732</v>
      </c>
      <c r="G1112" t="s">
        <v>4888</v>
      </c>
      <c r="I1112" t="str">
        <f t="shared" si="17"/>
        <v xml:space="preserve">  Jennifer</v>
      </c>
    </row>
    <row r="1113" spans="1:9" ht="15.6" x14ac:dyDescent="0.3">
      <c r="A1113" s="4" t="s">
        <v>2780</v>
      </c>
      <c r="E1113" s="4" t="s">
        <v>6605</v>
      </c>
      <c r="F1113" t="s">
        <v>5610</v>
      </c>
      <c r="G1113" t="s">
        <v>6606</v>
      </c>
      <c r="I1113" t="str">
        <f t="shared" si="17"/>
        <v xml:space="preserve">  Laura J</v>
      </c>
    </row>
    <row r="1114" spans="1:9" ht="15.6" x14ac:dyDescent="0.3">
      <c r="A1114" s="4" t="s">
        <v>2783</v>
      </c>
      <c r="E1114" s="4" t="s">
        <v>6607</v>
      </c>
      <c r="F1114" t="s">
        <v>4735</v>
      </c>
      <c r="G1114" t="s">
        <v>4918</v>
      </c>
      <c r="I1114" t="str">
        <f t="shared" si="17"/>
        <v xml:space="preserve">  Thomas</v>
      </c>
    </row>
    <row r="1115" spans="1:9" ht="15.6" x14ac:dyDescent="0.3">
      <c r="A1115" s="4" t="s">
        <v>2785</v>
      </c>
      <c r="E1115" s="4" t="s">
        <v>6608</v>
      </c>
      <c r="F1115" t="s">
        <v>4732</v>
      </c>
      <c r="G1115" t="s">
        <v>6609</v>
      </c>
      <c r="I1115" t="str">
        <f t="shared" si="17"/>
        <v xml:space="preserve">  Gisele</v>
      </c>
    </row>
    <row r="1116" spans="1:9" ht="15.6" x14ac:dyDescent="0.3">
      <c r="A1116" s="4" t="s">
        <v>2788</v>
      </c>
      <c r="E1116" s="4" t="s">
        <v>6610</v>
      </c>
      <c r="F1116" t="s">
        <v>4732</v>
      </c>
      <c r="G1116" t="s">
        <v>6611</v>
      </c>
      <c r="I1116" t="str">
        <f t="shared" si="17"/>
        <v xml:space="preserve">  Myra L</v>
      </c>
    </row>
    <row r="1117" spans="1:9" ht="15.6" x14ac:dyDescent="0.3">
      <c r="A1117" s="4" t="s">
        <v>2790</v>
      </c>
      <c r="E1117" s="4" t="s">
        <v>6612</v>
      </c>
      <c r="F1117" t="s">
        <v>4732</v>
      </c>
      <c r="G1117" t="s">
        <v>6613</v>
      </c>
      <c r="I1117" t="str">
        <f t="shared" si="17"/>
        <v xml:space="preserve">  Melissa M</v>
      </c>
    </row>
    <row r="1118" spans="1:9" ht="15.6" x14ac:dyDescent="0.3">
      <c r="A1118" s="4" t="s">
        <v>2793</v>
      </c>
      <c r="E1118" s="4" t="s">
        <v>6614</v>
      </c>
      <c r="F1118" t="s">
        <v>4732</v>
      </c>
      <c r="G1118" t="s">
        <v>6615</v>
      </c>
      <c r="I1118" t="str">
        <f t="shared" si="17"/>
        <v xml:space="preserve">  Eleanor F</v>
      </c>
    </row>
    <row r="1119" spans="1:9" ht="15.6" x14ac:dyDescent="0.3">
      <c r="A1119" s="4" t="s">
        <v>2795</v>
      </c>
      <c r="E1119" s="4" t="s">
        <v>6616</v>
      </c>
      <c r="F1119" t="s">
        <v>4732</v>
      </c>
      <c r="G1119" t="s">
        <v>5168</v>
      </c>
      <c r="I1119" t="str">
        <f t="shared" si="17"/>
        <v xml:space="preserve">  Elizabeth</v>
      </c>
    </row>
    <row r="1120" spans="1:9" ht="15.6" x14ac:dyDescent="0.3">
      <c r="A1120" s="4" t="s">
        <v>2798</v>
      </c>
      <c r="E1120" s="4" t="s">
        <v>6617</v>
      </c>
      <c r="F1120" t="s">
        <v>4735</v>
      </c>
      <c r="G1120" t="s">
        <v>6618</v>
      </c>
      <c r="I1120" t="str">
        <f t="shared" si="17"/>
        <v xml:space="preserve">  Kenneth</v>
      </c>
    </row>
    <row r="1121" spans="1:9" ht="15.6" x14ac:dyDescent="0.3">
      <c r="A1121" s="4" t="s">
        <v>2800</v>
      </c>
      <c r="E1121" s="4" t="s">
        <v>6619</v>
      </c>
      <c r="F1121" t="s">
        <v>4735</v>
      </c>
      <c r="G1121" t="s">
        <v>6620</v>
      </c>
      <c r="I1121" t="str">
        <f t="shared" si="17"/>
        <v xml:space="preserve">  Robert G</v>
      </c>
    </row>
    <row r="1122" spans="1:9" ht="15.6" x14ac:dyDescent="0.3">
      <c r="A1122" s="4" t="s">
        <v>2803</v>
      </c>
      <c r="E1122" s="4" t="s">
        <v>6621</v>
      </c>
      <c r="F1122" t="s">
        <v>4735</v>
      </c>
      <c r="G1122" t="s">
        <v>6622</v>
      </c>
      <c r="I1122" t="str">
        <f t="shared" si="17"/>
        <v xml:space="preserve">  Thomas C</v>
      </c>
    </row>
    <row r="1123" spans="1:9" ht="15.6" x14ac:dyDescent="0.3">
      <c r="A1123" s="4" t="s">
        <v>2805</v>
      </c>
      <c r="E1123" s="4" t="s">
        <v>6623</v>
      </c>
      <c r="F1123" t="s">
        <v>4735</v>
      </c>
      <c r="G1123" t="s">
        <v>6179</v>
      </c>
      <c r="I1123" t="str">
        <f t="shared" si="17"/>
        <v xml:space="preserve">  Matthew J</v>
      </c>
    </row>
    <row r="1124" spans="1:9" ht="15.6" x14ac:dyDescent="0.3">
      <c r="A1124" s="4" t="s">
        <v>2808</v>
      </c>
      <c r="E1124" s="4" t="s">
        <v>6624</v>
      </c>
      <c r="F1124" t="s">
        <v>4732</v>
      </c>
      <c r="G1124" t="s">
        <v>6625</v>
      </c>
      <c r="I1124" t="str">
        <f t="shared" si="17"/>
        <v xml:space="preserve">  Mallory D</v>
      </c>
    </row>
    <row r="1125" spans="1:9" ht="15.6" x14ac:dyDescent="0.3">
      <c r="A1125" s="4" t="s">
        <v>2810</v>
      </c>
      <c r="E1125" s="4" t="s">
        <v>6626</v>
      </c>
      <c r="F1125" t="s">
        <v>4735</v>
      </c>
      <c r="G1125" t="s">
        <v>5477</v>
      </c>
      <c r="I1125" t="str">
        <f t="shared" si="17"/>
        <v xml:space="preserve">  Christopher D</v>
      </c>
    </row>
    <row r="1126" spans="1:9" ht="15.6" x14ac:dyDescent="0.3">
      <c r="A1126" s="4" t="s">
        <v>2813</v>
      </c>
      <c r="E1126" s="4" t="s">
        <v>6627</v>
      </c>
      <c r="F1126" t="s">
        <v>5610</v>
      </c>
      <c r="G1126" t="s">
        <v>6628</v>
      </c>
      <c r="I1126" t="str">
        <f t="shared" si="17"/>
        <v xml:space="preserve">  Jamie</v>
      </c>
    </row>
    <row r="1127" spans="1:9" ht="15.6" x14ac:dyDescent="0.3">
      <c r="A1127" s="4" t="s">
        <v>2815</v>
      </c>
      <c r="E1127" s="4" t="s">
        <v>6629</v>
      </c>
      <c r="F1127" t="s">
        <v>4732</v>
      </c>
      <c r="G1127" t="s">
        <v>6630</v>
      </c>
      <c r="I1127" t="str">
        <f t="shared" si="17"/>
        <v xml:space="preserve">  Ariell</v>
      </c>
    </row>
    <row r="1128" spans="1:9" ht="15.6" x14ac:dyDescent="0.3">
      <c r="A1128" s="4" t="s">
        <v>2818</v>
      </c>
      <c r="E1128" s="4" t="s">
        <v>6631</v>
      </c>
      <c r="F1128" t="s">
        <v>4735</v>
      </c>
      <c r="G1128" t="s">
        <v>5489</v>
      </c>
      <c r="I1128" t="str">
        <f t="shared" si="17"/>
        <v xml:space="preserve">  Christopher</v>
      </c>
    </row>
    <row r="1129" spans="1:9" ht="15.6" x14ac:dyDescent="0.3">
      <c r="A1129" s="4" t="s">
        <v>2820</v>
      </c>
      <c r="E1129" s="4" t="s">
        <v>6632</v>
      </c>
      <c r="F1129" t="s">
        <v>4735</v>
      </c>
      <c r="G1129" t="s">
        <v>4829</v>
      </c>
      <c r="I1129" t="str">
        <f t="shared" si="17"/>
        <v xml:space="preserve">  Ryan</v>
      </c>
    </row>
    <row r="1130" spans="1:9" ht="15.6" x14ac:dyDescent="0.3">
      <c r="A1130" s="4" t="s">
        <v>2823</v>
      </c>
      <c r="E1130" s="4" t="s">
        <v>6633</v>
      </c>
      <c r="F1130" t="s">
        <v>4735</v>
      </c>
      <c r="G1130" t="s">
        <v>6634</v>
      </c>
      <c r="I1130" t="str">
        <f t="shared" si="17"/>
        <v xml:space="preserve">  Thomas B</v>
      </c>
    </row>
    <row r="1131" spans="1:9" ht="15.6" x14ac:dyDescent="0.3">
      <c r="A1131" s="4" t="s">
        <v>2825</v>
      </c>
      <c r="E1131" s="4" t="s">
        <v>6635</v>
      </c>
      <c r="F1131" t="s">
        <v>4732</v>
      </c>
      <c r="G1131" t="s">
        <v>5680</v>
      </c>
      <c r="I1131" t="str">
        <f t="shared" si="17"/>
        <v xml:space="preserve">  Katie</v>
      </c>
    </row>
    <row r="1132" spans="1:9" ht="15.6" x14ac:dyDescent="0.3">
      <c r="A1132" s="4" t="s">
        <v>2828</v>
      </c>
      <c r="E1132" s="4" t="s">
        <v>6636</v>
      </c>
      <c r="F1132" t="s">
        <v>5610</v>
      </c>
      <c r="G1132" t="s">
        <v>6637</v>
      </c>
      <c r="I1132" t="str">
        <f t="shared" si="17"/>
        <v xml:space="preserve">  Rachelle L</v>
      </c>
    </row>
    <row r="1133" spans="1:9" ht="15.6" x14ac:dyDescent="0.3">
      <c r="A1133" s="4" t="s">
        <v>2830</v>
      </c>
      <c r="E1133" s="4" t="s">
        <v>6638</v>
      </c>
      <c r="F1133" t="s">
        <v>4732</v>
      </c>
      <c r="G1133" t="s">
        <v>6639</v>
      </c>
      <c r="I1133" t="str">
        <f t="shared" si="17"/>
        <v xml:space="preserve">  Colleen</v>
      </c>
    </row>
    <row r="1134" spans="1:9" ht="15.6" x14ac:dyDescent="0.3">
      <c r="A1134" s="4" t="s">
        <v>2832</v>
      </c>
      <c r="E1134" s="4" t="s">
        <v>6640</v>
      </c>
      <c r="F1134" t="s">
        <v>4735</v>
      </c>
      <c r="G1134" t="s">
        <v>6641</v>
      </c>
      <c r="I1134" t="str">
        <f t="shared" si="17"/>
        <v xml:space="preserve">  Gregory A</v>
      </c>
    </row>
    <row r="1135" spans="1:9" ht="15.6" x14ac:dyDescent="0.3">
      <c r="A1135" s="4" t="s">
        <v>2834</v>
      </c>
      <c r="E1135" s="4" t="s">
        <v>6642</v>
      </c>
      <c r="F1135" t="s">
        <v>4732</v>
      </c>
      <c r="G1135" t="s">
        <v>5098</v>
      </c>
      <c r="I1135" t="str">
        <f t="shared" si="17"/>
        <v xml:space="preserve">  Lara</v>
      </c>
    </row>
    <row r="1136" spans="1:9" ht="15.6" x14ac:dyDescent="0.3">
      <c r="A1136" s="4" t="s">
        <v>2837</v>
      </c>
      <c r="E1136" s="4" t="s">
        <v>6643</v>
      </c>
      <c r="F1136" t="s">
        <v>4732</v>
      </c>
      <c r="G1136" t="s">
        <v>4859</v>
      </c>
      <c r="I1136" t="str">
        <f t="shared" si="17"/>
        <v xml:space="preserve">  Megan</v>
      </c>
    </row>
    <row r="1137" spans="1:9" ht="15.6" x14ac:dyDescent="0.3">
      <c r="A1137" s="4" t="s">
        <v>2839</v>
      </c>
      <c r="E1137" s="4" t="s">
        <v>6644</v>
      </c>
      <c r="F1137" t="s">
        <v>4732</v>
      </c>
      <c r="G1137" t="s">
        <v>6645</v>
      </c>
      <c r="I1137" t="str">
        <f t="shared" si="17"/>
        <v xml:space="preserve">  Sara</v>
      </c>
    </row>
    <row r="1138" spans="1:9" ht="15.6" x14ac:dyDescent="0.3">
      <c r="A1138" s="4" t="s">
        <v>2842</v>
      </c>
      <c r="E1138" s="4" t="s">
        <v>6646</v>
      </c>
      <c r="F1138" t="s">
        <v>4732</v>
      </c>
      <c r="G1138" t="s">
        <v>6647</v>
      </c>
      <c r="I1138" t="str">
        <f t="shared" si="17"/>
        <v xml:space="preserve">  Lucie J</v>
      </c>
    </row>
    <row r="1139" spans="1:9" ht="15.6" x14ac:dyDescent="0.3">
      <c r="A1139" s="4" t="s">
        <v>2844</v>
      </c>
      <c r="E1139" s="4" t="s">
        <v>6648</v>
      </c>
      <c r="F1139" t="s">
        <v>4732</v>
      </c>
      <c r="G1139" t="s">
        <v>6649</v>
      </c>
      <c r="I1139" t="str">
        <f t="shared" si="17"/>
        <v xml:space="preserve">  Elizabeth S</v>
      </c>
    </row>
    <row r="1140" spans="1:9" ht="15.6" x14ac:dyDescent="0.3">
      <c r="A1140" s="4" t="s">
        <v>2847</v>
      </c>
      <c r="E1140" s="4" t="s">
        <v>6650</v>
      </c>
      <c r="F1140" t="s">
        <v>4732</v>
      </c>
      <c r="G1140" t="s">
        <v>6651</v>
      </c>
      <c r="I1140" t="str">
        <f t="shared" si="17"/>
        <v xml:space="preserve">  Carma S</v>
      </c>
    </row>
    <row r="1141" spans="1:9" ht="15.6" x14ac:dyDescent="0.3">
      <c r="A1141" s="4" t="s">
        <v>2849</v>
      </c>
      <c r="E1141" s="4" t="s">
        <v>6652</v>
      </c>
      <c r="F1141" t="s">
        <v>4735</v>
      </c>
      <c r="G1141" t="s">
        <v>4829</v>
      </c>
      <c r="I1141" t="str">
        <f t="shared" si="17"/>
        <v xml:space="preserve">  Ryan</v>
      </c>
    </row>
    <row r="1142" spans="1:9" ht="15.6" x14ac:dyDescent="0.3">
      <c r="A1142" s="4" t="s">
        <v>2852</v>
      </c>
      <c r="E1142" s="4" t="s">
        <v>5148</v>
      </c>
      <c r="F1142" t="s">
        <v>4735</v>
      </c>
      <c r="G1142" t="s">
        <v>4861</v>
      </c>
      <c r="I1142" t="str">
        <f t="shared" si="17"/>
        <v xml:space="preserve">  Daniel</v>
      </c>
    </row>
    <row r="1143" spans="1:9" ht="15.6" x14ac:dyDescent="0.3">
      <c r="A1143" s="4" t="s">
        <v>2854</v>
      </c>
      <c r="E1143" s="4" t="s">
        <v>6653</v>
      </c>
      <c r="F1143" t="s">
        <v>4732</v>
      </c>
      <c r="G1143" t="s">
        <v>5096</v>
      </c>
      <c r="I1143" t="str">
        <f t="shared" si="17"/>
        <v xml:space="preserve">  Sarah</v>
      </c>
    </row>
    <row r="1144" spans="1:9" ht="15.6" x14ac:dyDescent="0.3">
      <c r="A1144" s="4" t="s">
        <v>2856</v>
      </c>
      <c r="E1144" s="4" t="s">
        <v>6654</v>
      </c>
      <c r="F1144" t="s">
        <v>4735</v>
      </c>
      <c r="G1144" t="s">
        <v>6179</v>
      </c>
      <c r="I1144" t="str">
        <f t="shared" si="17"/>
        <v xml:space="preserve">  Matthew J</v>
      </c>
    </row>
    <row r="1145" spans="1:9" ht="15.6" x14ac:dyDescent="0.3">
      <c r="A1145" s="4" t="s">
        <v>2859</v>
      </c>
      <c r="E1145" s="4" t="s">
        <v>6655</v>
      </c>
      <c r="F1145" t="s">
        <v>4732</v>
      </c>
      <c r="G1145" t="s">
        <v>6656</v>
      </c>
      <c r="I1145" t="str">
        <f t="shared" si="17"/>
        <v xml:space="preserve">  Francesca</v>
      </c>
    </row>
    <row r="1146" spans="1:9" ht="15.6" x14ac:dyDescent="0.3">
      <c r="A1146" s="4" t="s">
        <v>2861</v>
      </c>
      <c r="E1146" s="4" t="s">
        <v>6657</v>
      </c>
      <c r="F1146" t="s">
        <v>4732</v>
      </c>
      <c r="G1146" t="s">
        <v>4778</v>
      </c>
      <c r="I1146" t="str">
        <f t="shared" si="17"/>
        <v xml:space="preserve">  Nicole</v>
      </c>
    </row>
    <row r="1147" spans="1:9" ht="15.6" x14ac:dyDescent="0.3">
      <c r="A1147" s="4" t="s">
        <v>2864</v>
      </c>
      <c r="E1147" s="4" t="s">
        <v>6658</v>
      </c>
      <c r="F1147" t="s">
        <v>4735</v>
      </c>
      <c r="G1147" t="s">
        <v>6659</v>
      </c>
      <c r="I1147" t="str">
        <f t="shared" si="17"/>
        <v xml:space="preserve">  Toshiyuki</v>
      </c>
    </row>
    <row r="1148" spans="1:9" ht="15.6" x14ac:dyDescent="0.3">
      <c r="A1148" s="4" t="s">
        <v>2866</v>
      </c>
      <c r="E1148" s="4" t="s">
        <v>6660</v>
      </c>
      <c r="F1148" t="s">
        <v>4735</v>
      </c>
      <c r="G1148" t="s">
        <v>6661</v>
      </c>
      <c r="I1148" t="str">
        <f t="shared" si="17"/>
        <v xml:space="preserve">  Tom L</v>
      </c>
    </row>
    <row r="1149" spans="1:9" ht="15.6" x14ac:dyDescent="0.3">
      <c r="A1149" s="4" t="s">
        <v>2869</v>
      </c>
      <c r="E1149" s="4" t="s">
        <v>6662</v>
      </c>
      <c r="F1149" t="s">
        <v>4735</v>
      </c>
      <c r="G1149" t="s">
        <v>4927</v>
      </c>
      <c r="I1149" t="str">
        <f t="shared" si="17"/>
        <v xml:space="preserve">  Brian</v>
      </c>
    </row>
    <row r="1150" spans="1:9" ht="15.6" x14ac:dyDescent="0.3">
      <c r="A1150" s="4" t="s">
        <v>2871</v>
      </c>
      <c r="E1150" s="4" t="s">
        <v>6663</v>
      </c>
      <c r="F1150" t="s">
        <v>4735</v>
      </c>
      <c r="G1150" t="s">
        <v>5033</v>
      </c>
      <c r="I1150" t="str">
        <f t="shared" si="17"/>
        <v xml:space="preserve">  Matthew</v>
      </c>
    </row>
    <row r="1151" spans="1:9" ht="15.6" x14ac:dyDescent="0.3">
      <c r="A1151" s="4" t="s">
        <v>2874</v>
      </c>
      <c r="E1151" s="4" t="s">
        <v>6664</v>
      </c>
      <c r="F1151" t="s">
        <v>4732</v>
      </c>
      <c r="G1151" t="s">
        <v>6665</v>
      </c>
      <c r="I1151" t="str">
        <f t="shared" si="17"/>
        <v xml:space="preserve">  Julee</v>
      </c>
    </row>
    <row r="1152" spans="1:9" ht="15.6" x14ac:dyDescent="0.3">
      <c r="A1152" s="4" t="s">
        <v>2876</v>
      </c>
      <c r="E1152" s="4" t="s">
        <v>5668</v>
      </c>
      <c r="F1152" t="s">
        <v>4735</v>
      </c>
      <c r="G1152" t="s">
        <v>6666</v>
      </c>
      <c r="I1152" t="str">
        <f t="shared" si="17"/>
        <v xml:space="preserve">  Christopher M</v>
      </c>
    </row>
    <row r="1153" spans="1:9" ht="15.6" x14ac:dyDescent="0.3">
      <c r="A1153" s="4" t="s">
        <v>2879</v>
      </c>
      <c r="E1153" s="4" t="s">
        <v>6667</v>
      </c>
      <c r="F1153" t="s">
        <v>4735</v>
      </c>
      <c r="G1153" t="s">
        <v>6668</v>
      </c>
      <c r="I1153" t="str">
        <f t="shared" si="17"/>
        <v xml:space="preserve">  Ciaran</v>
      </c>
    </row>
    <row r="1154" spans="1:9" ht="15.6" x14ac:dyDescent="0.3">
      <c r="A1154" s="4" t="s">
        <v>2881</v>
      </c>
      <c r="E1154" s="4" t="s">
        <v>6669</v>
      </c>
      <c r="F1154" t="s">
        <v>4732</v>
      </c>
      <c r="G1154" t="s">
        <v>5640</v>
      </c>
      <c r="I1154" t="str">
        <f t="shared" si="17"/>
        <v xml:space="preserve">  Kara</v>
      </c>
    </row>
    <row r="1155" spans="1:9" ht="15.6" x14ac:dyDescent="0.3">
      <c r="A1155" s="4" t="s">
        <v>2884</v>
      </c>
      <c r="E1155" s="4" t="s">
        <v>6670</v>
      </c>
      <c r="F1155" t="s">
        <v>4732</v>
      </c>
      <c r="G1155" t="s">
        <v>6671</v>
      </c>
      <c r="I1155" t="str">
        <f t="shared" ref="I1155:I1218" si="18">_xlfn.TEXTJOIN("",TRUE,G1155)</f>
        <v xml:space="preserve">  Makie</v>
      </c>
    </row>
    <row r="1156" spans="1:9" ht="15.6" x14ac:dyDescent="0.3">
      <c r="A1156" s="4" t="s">
        <v>2886</v>
      </c>
      <c r="E1156" s="4" t="s">
        <v>6672</v>
      </c>
      <c r="F1156" t="s">
        <v>4732</v>
      </c>
      <c r="G1156" t="s">
        <v>6673</v>
      </c>
      <c r="I1156" t="str">
        <f t="shared" si="18"/>
        <v xml:space="preserve">  Emily E</v>
      </c>
    </row>
    <row r="1157" spans="1:9" ht="15.6" x14ac:dyDescent="0.3">
      <c r="A1157" s="4" t="s">
        <v>2889</v>
      </c>
      <c r="E1157" s="4" t="s">
        <v>6674</v>
      </c>
      <c r="F1157" t="s">
        <v>4735</v>
      </c>
      <c r="G1157" t="s">
        <v>6675</v>
      </c>
      <c r="I1157" t="str">
        <f t="shared" si="18"/>
        <v xml:space="preserve">  Cary</v>
      </c>
    </row>
    <row r="1158" spans="1:9" ht="15.6" x14ac:dyDescent="0.3">
      <c r="A1158" s="4" t="s">
        <v>2891</v>
      </c>
      <c r="E1158" s="4" t="s">
        <v>6676</v>
      </c>
      <c r="F1158" t="s">
        <v>4735</v>
      </c>
      <c r="G1158" t="s">
        <v>6677</v>
      </c>
      <c r="I1158" t="str">
        <f t="shared" si="18"/>
        <v xml:space="preserve">  Steven</v>
      </c>
    </row>
    <row r="1159" spans="1:9" ht="15.6" x14ac:dyDescent="0.3">
      <c r="A1159" s="4" t="s">
        <v>2894</v>
      </c>
      <c r="E1159" s="4" t="s">
        <v>6678</v>
      </c>
      <c r="F1159" t="s">
        <v>4735</v>
      </c>
      <c r="G1159" t="s">
        <v>6679</v>
      </c>
      <c r="I1159" t="str">
        <f t="shared" si="18"/>
        <v xml:space="preserve">  Jose Antonio Sr</v>
      </c>
    </row>
    <row r="1160" spans="1:9" ht="15.6" x14ac:dyDescent="0.3">
      <c r="A1160" s="4" t="s">
        <v>2896</v>
      </c>
      <c r="E1160" s="4" t="s">
        <v>6680</v>
      </c>
      <c r="F1160" t="s">
        <v>4732</v>
      </c>
      <c r="G1160" t="s">
        <v>6681</v>
      </c>
      <c r="I1160" t="str">
        <f t="shared" si="18"/>
        <v xml:space="preserve">  Tatiana</v>
      </c>
    </row>
    <row r="1161" spans="1:9" ht="15.6" x14ac:dyDescent="0.3">
      <c r="A1161" s="4" t="s">
        <v>2899</v>
      </c>
      <c r="E1161" s="4" t="s">
        <v>6682</v>
      </c>
      <c r="F1161" t="s">
        <v>4735</v>
      </c>
      <c r="G1161" t="s">
        <v>6683</v>
      </c>
      <c r="I1161" t="str">
        <f t="shared" si="18"/>
        <v xml:space="preserve">  Dan T</v>
      </c>
    </row>
    <row r="1162" spans="1:9" ht="15.6" x14ac:dyDescent="0.3">
      <c r="A1162" s="4" t="s">
        <v>2901</v>
      </c>
      <c r="E1162" s="4" t="s">
        <v>6684</v>
      </c>
      <c r="F1162" t="s">
        <v>4732</v>
      </c>
      <c r="G1162" t="s">
        <v>6685</v>
      </c>
      <c r="I1162" t="str">
        <f t="shared" si="18"/>
        <v xml:space="preserve">  Liisa A</v>
      </c>
    </row>
    <row r="1163" spans="1:9" ht="15.6" x14ac:dyDescent="0.3">
      <c r="A1163" s="4" t="s">
        <v>2904</v>
      </c>
      <c r="E1163" s="4" t="s">
        <v>6686</v>
      </c>
      <c r="F1163" t="s">
        <v>4732</v>
      </c>
      <c r="G1163" t="s">
        <v>6038</v>
      </c>
      <c r="I1163" t="str">
        <f t="shared" si="18"/>
        <v xml:space="preserve">  Kathryn E</v>
      </c>
    </row>
    <row r="1164" spans="1:9" ht="15.6" x14ac:dyDescent="0.3">
      <c r="A1164" s="4" t="s">
        <v>2906</v>
      </c>
      <c r="E1164" s="4" t="s">
        <v>6687</v>
      </c>
      <c r="F1164" t="s">
        <v>4735</v>
      </c>
      <c r="G1164" t="s">
        <v>6688</v>
      </c>
      <c r="I1164" t="str">
        <f t="shared" si="18"/>
        <v xml:space="preserve">  Maxwell</v>
      </c>
    </row>
    <row r="1165" spans="1:9" ht="15.6" x14ac:dyDescent="0.3">
      <c r="A1165" s="4" t="s">
        <v>2909</v>
      </c>
      <c r="E1165" s="4" t="s">
        <v>6689</v>
      </c>
      <c r="F1165" t="s">
        <v>4732</v>
      </c>
      <c r="G1165" t="s">
        <v>6690</v>
      </c>
      <c r="I1165" t="str">
        <f t="shared" si="18"/>
        <v xml:space="preserve">  Pascale</v>
      </c>
    </row>
    <row r="1166" spans="1:9" ht="15.6" x14ac:dyDescent="0.3">
      <c r="A1166" s="4" t="s">
        <v>2912</v>
      </c>
      <c r="E1166" s="4" t="s">
        <v>6691</v>
      </c>
      <c r="F1166" t="s">
        <v>4732</v>
      </c>
      <c r="G1166" t="s">
        <v>6692</v>
      </c>
      <c r="I1166" t="str">
        <f t="shared" si="18"/>
        <v xml:space="preserve">  Becca</v>
      </c>
    </row>
    <row r="1167" spans="1:9" ht="15.6" x14ac:dyDescent="0.3">
      <c r="A1167" s="4" t="s">
        <v>2914</v>
      </c>
      <c r="E1167" s="4" t="s">
        <v>6693</v>
      </c>
      <c r="F1167" t="s">
        <v>4732</v>
      </c>
      <c r="G1167" t="s">
        <v>5129</v>
      </c>
      <c r="I1167" t="str">
        <f t="shared" si="18"/>
        <v xml:space="preserve">  Grace</v>
      </c>
    </row>
    <row r="1168" spans="1:9" ht="15.6" x14ac:dyDescent="0.3">
      <c r="A1168" s="4" t="s">
        <v>2917</v>
      </c>
      <c r="E1168" s="4" t="s">
        <v>6694</v>
      </c>
      <c r="F1168" t="s">
        <v>4732</v>
      </c>
      <c r="G1168" t="s">
        <v>4809</v>
      </c>
      <c r="I1168" t="str">
        <f t="shared" si="18"/>
        <v xml:space="preserve">  Samantha</v>
      </c>
    </row>
    <row r="1169" spans="1:9" ht="15.6" x14ac:dyDescent="0.3">
      <c r="A1169" s="4" t="s">
        <v>2919</v>
      </c>
      <c r="E1169" s="4" t="s">
        <v>6695</v>
      </c>
      <c r="F1169" t="s">
        <v>5610</v>
      </c>
      <c r="G1169" t="s">
        <v>6696</v>
      </c>
      <c r="I1169" t="str">
        <f t="shared" si="18"/>
        <v xml:space="preserve">  Nicole R</v>
      </c>
    </row>
    <row r="1170" spans="1:9" ht="15.6" x14ac:dyDescent="0.3">
      <c r="A1170" s="4" t="s">
        <v>2922</v>
      </c>
      <c r="E1170" s="4" t="s">
        <v>4814</v>
      </c>
      <c r="F1170" t="s">
        <v>4735</v>
      </c>
      <c r="G1170" t="s">
        <v>6697</v>
      </c>
      <c r="I1170" t="str">
        <f t="shared" si="18"/>
        <v xml:space="preserve">  David W</v>
      </c>
    </row>
    <row r="1171" spans="1:9" ht="15.6" x14ac:dyDescent="0.3">
      <c r="A1171" s="4" t="s">
        <v>2925</v>
      </c>
      <c r="E1171" s="4" t="s">
        <v>6698</v>
      </c>
      <c r="F1171" t="s">
        <v>4735</v>
      </c>
      <c r="G1171" t="s">
        <v>6699</v>
      </c>
      <c r="I1171" t="str">
        <f t="shared" si="18"/>
        <v xml:space="preserve">  Grant</v>
      </c>
    </row>
    <row r="1172" spans="1:9" ht="15.6" x14ac:dyDescent="0.3">
      <c r="A1172" s="4" t="s">
        <v>2927</v>
      </c>
      <c r="E1172" s="4" t="s">
        <v>6422</v>
      </c>
      <c r="F1172" t="s">
        <v>5610</v>
      </c>
      <c r="G1172" t="s">
        <v>6700</v>
      </c>
      <c r="I1172" t="str">
        <f t="shared" si="18"/>
        <v xml:space="preserve">  Sophia</v>
      </c>
    </row>
    <row r="1173" spans="1:9" ht="15.6" x14ac:dyDescent="0.3">
      <c r="A1173" s="4" t="s">
        <v>2929</v>
      </c>
      <c r="E1173" s="4" t="s">
        <v>6701</v>
      </c>
      <c r="F1173" t="s">
        <v>4732</v>
      </c>
      <c r="G1173" t="s">
        <v>6702</v>
      </c>
      <c r="I1173" t="str">
        <f t="shared" si="18"/>
        <v xml:space="preserve">  Christina</v>
      </c>
    </row>
    <row r="1174" spans="1:9" ht="15.6" x14ac:dyDescent="0.3">
      <c r="A1174" s="4" t="s">
        <v>2932</v>
      </c>
      <c r="E1174" s="4" t="s">
        <v>6703</v>
      </c>
      <c r="F1174" t="s">
        <v>4735</v>
      </c>
      <c r="G1174" t="s">
        <v>6704</v>
      </c>
      <c r="I1174" t="str">
        <f t="shared" si="18"/>
        <v xml:space="preserve">  Sam L</v>
      </c>
    </row>
    <row r="1175" spans="1:9" ht="15.6" x14ac:dyDescent="0.3">
      <c r="A1175" s="4" t="s">
        <v>2934</v>
      </c>
      <c r="E1175" s="4" t="s">
        <v>6705</v>
      </c>
      <c r="F1175" t="s">
        <v>5610</v>
      </c>
      <c r="G1175" t="s">
        <v>6706</v>
      </c>
      <c r="I1175" t="str">
        <f t="shared" si="18"/>
        <v xml:space="preserve">  Haley R</v>
      </c>
    </row>
    <row r="1176" spans="1:9" ht="15.6" x14ac:dyDescent="0.3">
      <c r="A1176" s="4" t="s">
        <v>2937</v>
      </c>
      <c r="E1176" s="4" t="s">
        <v>6707</v>
      </c>
      <c r="F1176" t="s">
        <v>4735</v>
      </c>
      <c r="G1176" t="s">
        <v>6708</v>
      </c>
      <c r="I1176" t="str">
        <f t="shared" si="18"/>
        <v xml:space="preserve">  Ethan</v>
      </c>
    </row>
    <row r="1177" spans="1:9" ht="15.6" x14ac:dyDescent="0.3">
      <c r="A1177" s="4" t="s">
        <v>2939</v>
      </c>
      <c r="E1177" s="4" t="s">
        <v>6709</v>
      </c>
      <c r="F1177" t="s">
        <v>4735</v>
      </c>
      <c r="G1177" t="s">
        <v>6710</v>
      </c>
      <c r="I1177" t="str">
        <f t="shared" si="18"/>
        <v xml:space="preserve">  Andrew W</v>
      </c>
    </row>
    <row r="1178" spans="1:9" ht="15.6" x14ac:dyDescent="0.3">
      <c r="A1178" s="4" t="s">
        <v>2942</v>
      </c>
      <c r="E1178" s="4" t="s">
        <v>6711</v>
      </c>
      <c r="F1178" t="s">
        <v>4735</v>
      </c>
      <c r="G1178" t="s">
        <v>6712</v>
      </c>
      <c r="I1178" t="str">
        <f t="shared" si="18"/>
        <v xml:space="preserve">  Mark G</v>
      </c>
    </row>
    <row r="1179" spans="1:9" ht="15.6" x14ac:dyDescent="0.3">
      <c r="A1179" s="4" t="s">
        <v>2944</v>
      </c>
      <c r="E1179" s="4" t="s">
        <v>6713</v>
      </c>
      <c r="F1179" t="s">
        <v>4732</v>
      </c>
      <c r="G1179" t="s">
        <v>6714</v>
      </c>
      <c r="I1179" t="str">
        <f t="shared" si="18"/>
        <v xml:space="preserve">  Kasey E</v>
      </c>
    </row>
    <row r="1180" spans="1:9" ht="15.6" x14ac:dyDescent="0.3">
      <c r="A1180" s="4" t="s">
        <v>2947</v>
      </c>
      <c r="E1180" s="4" t="s">
        <v>6715</v>
      </c>
      <c r="F1180" t="s">
        <v>4735</v>
      </c>
      <c r="G1180" t="s">
        <v>4869</v>
      </c>
      <c r="I1180" t="str">
        <f t="shared" si="18"/>
        <v xml:space="preserve">  Jeff</v>
      </c>
    </row>
    <row r="1181" spans="1:9" ht="15.6" x14ac:dyDescent="0.3">
      <c r="A1181" s="4" t="s">
        <v>2949</v>
      </c>
      <c r="E1181" s="4" t="s">
        <v>6716</v>
      </c>
      <c r="F1181" t="s">
        <v>4732</v>
      </c>
      <c r="G1181" t="s">
        <v>5089</v>
      </c>
      <c r="I1181" t="str">
        <f t="shared" si="18"/>
        <v xml:space="preserve">  Amy</v>
      </c>
    </row>
    <row r="1182" spans="1:9" ht="15.6" x14ac:dyDescent="0.3">
      <c r="A1182" s="4" t="s">
        <v>2952</v>
      </c>
      <c r="E1182" s="4" t="s">
        <v>6717</v>
      </c>
      <c r="F1182" t="s">
        <v>4735</v>
      </c>
      <c r="G1182" t="s">
        <v>4784</v>
      </c>
      <c r="I1182" t="str">
        <f t="shared" si="18"/>
        <v xml:space="preserve">  Adam</v>
      </c>
    </row>
    <row r="1183" spans="1:9" ht="15.6" x14ac:dyDescent="0.3">
      <c r="A1183" s="4" t="s">
        <v>2954</v>
      </c>
      <c r="E1183" s="4" t="s">
        <v>4812</v>
      </c>
      <c r="F1183" t="s">
        <v>4732</v>
      </c>
      <c r="G1183" t="s">
        <v>6718</v>
      </c>
      <c r="I1183" t="str">
        <f t="shared" si="18"/>
        <v xml:space="preserve">  Kristin M</v>
      </c>
    </row>
    <row r="1184" spans="1:9" ht="15.6" x14ac:dyDescent="0.3">
      <c r="A1184" s="4" t="s">
        <v>2956</v>
      </c>
      <c r="E1184" s="4" t="s">
        <v>6719</v>
      </c>
      <c r="F1184" t="s">
        <v>4732</v>
      </c>
      <c r="G1184" t="s">
        <v>6720</v>
      </c>
      <c r="I1184" t="str">
        <f t="shared" si="18"/>
        <v xml:space="preserve">  Mary-Lynn B</v>
      </c>
    </row>
    <row r="1185" spans="1:9" ht="15.6" x14ac:dyDescent="0.3">
      <c r="A1185" s="4" t="s">
        <v>2959</v>
      </c>
      <c r="E1185" s="4" t="s">
        <v>6721</v>
      </c>
      <c r="F1185" t="s">
        <v>5610</v>
      </c>
      <c r="G1185" t="s">
        <v>6722</v>
      </c>
      <c r="I1185" t="str">
        <f t="shared" si="18"/>
        <v xml:space="preserve">  Jamie A</v>
      </c>
    </row>
    <row r="1186" spans="1:9" ht="15.6" x14ac:dyDescent="0.3">
      <c r="A1186" s="4" t="s">
        <v>2961</v>
      </c>
      <c r="E1186" s="4" t="s">
        <v>6723</v>
      </c>
      <c r="F1186" t="s">
        <v>4735</v>
      </c>
      <c r="G1186" t="s">
        <v>6724</v>
      </c>
      <c r="I1186" t="str">
        <f t="shared" si="18"/>
        <v xml:space="preserve">  Jeffrey A</v>
      </c>
    </row>
    <row r="1187" spans="1:9" ht="15.6" x14ac:dyDescent="0.3">
      <c r="A1187" s="4" t="s">
        <v>2964</v>
      </c>
      <c r="E1187" s="4" t="s">
        <v>6725</v>
      </c>
      <c r="F1187" t="s">
        <v>4732</v>
      </c>
      <c r="G1187" t="s">
        <v>4778</v>
      </c>
      <c r="I1187" t="str">
        <f t="shared" si="18"/>
        <v xml:space="preserve">  Nicole</v>
      </c>
    </row>
    <row r="1188" spans="1:9" ht="15.6" x14ac:dyDescent="0.3">
      <c r="A1188" s="4" t="s">
        <v>2966</v>
      </c>
      <c r="E1188" s="4" t="s">
        <v>6726</v>
      </c>
      <c r="F1188" t="s">
        <v>4732</v>
      </c>
      <c r="G1188" t="s">
        <v>6727</v>
      </c>
      <c r="I1188" t="str">
        <f t="shared" si="18"/>
        <v xml:space="preserve">  Audrey</v>
      </c>
    </row>
    <row r="1189" spans="1:9" ht="15.6" x14ac:dyDescent="0.3">
      <c r="A1189" s="4" t="s">
        <v>2969</v>
      </c>
      <c r="E1189" s="4" t="s">
        <v>5248</v>
      </c>
      <c r="F1189" t="s">
        <v>4735</v>
      </c>
      <c r="G1189" t="s">
        <v>6728</v>
      </c>
      <c r="I1189" t="str">
        <f t="shared" si="18"/>
        <v xml:space="preserve">  Jacob</v>
      </c>
    </row>
    <row r="1190" spans="1:9" ht="15.6" x14ac:dyDescent="0.3">
      <c r="A1190" s="4" t="s">
        <v>2971</v>
      </c>
      <c r="E1190" s="4" t="s">
        <v>6729</v>
      </c>
      <c r="F1190" t="s">
        <v>4735</v>
      </c>
      <c r="G1190" t="s">
        <v>6730</v>
      </c>
      <c r="I1190" t="str">
        <f t="shared" si="18"/>
        <v xml:space="preserve">  Daniel S</v>
      </c>
    </row>
    <row r="1191" spans="1:9" ht="15.6" x14ac:dyDescent="0.3">
      <c r="A1191" s="4" t="s">
        <v>2974</v>
      </c>
      <c r="E1191" s="4" t="s">
        <v>6731</v>
      </c>
      <c r="F1191" t="s">
        <v>4735</v>
      </c>
      <c r="G1191" t="s">
        <v>6732</v>
      </c>
      <c r="I1191" t="str">
        <f t="shared" si="18"/>
        <v xml:space="preserve">  Marc C</v>
      </c>
    </row>
    <row r="1192" spans="1:9" ht="15.6" x14ac:dyDescent="0.3">
      <c r="A1192" s="4" t="s">
        <v>2976</v>
      </c>
      <c r="E1192" s="4" t="s">
        <v>6733</v>
      </c>
      <c r="F1192" t="s">
        <v>4735</v>
      </c>
      <c r="G1192" t="s">
        <v>6734</v>
      </c>
      <c r="I1192" t="str">
        <f t="shared" si="18"/>
        <v xml:space="preserve">  Mark S</v>
      </c>
    </row>
    <row r="1193" spans="1:9" ht="15.6" x14ac:dyDescent="0.3">
      <c r="A1193" s="4" t="s">
        <v>2979</v>
      </c>
      <c r="E1193" s="4" t="s">
        <v>6735</v>
      </c>
      <c r="F1193" t="s">
        <v>4735</v>
      </c>
      <c r="G1193" t="s">
        <v>5192</v>
      </c>
      <c r="I1193" t="str">
        <f t="shared" si="18"/>
        <v xml:space="preserve">  Dan</v>
      </c>
    </row>
    <row r="1194" spans="1:9" ht="15.6" x14ac:dyDescent="0.3">
      <c r="A1194" s="4" t="s">
        <v>2981</v>
      </c>
      <c r="E1194" s="4" t="s">
        <v>6736</v>
      </c>
      <c r="F1194" t="s">
        <v>4732</v>
      </c>
      <c r="G1194" t="s">
        <v>5372</v>
      </c>
      <c r="I1194" t="str">
        <f t="shared" si="18"/>
        <v xml:space="preserve">  Gabriela</v>
      </c>
    </row>
    <row r="1195" spans="1:9" ht="15.6" x14ac:dyDescent="0.3">
      <c r="A1195" s="4" t="s">
        <v>2984</v>
      </c>
      <c r="E1195" s="4" t="s">
        <v>6737</v>
      </c>
      <c r="F1195" t="s">
        <v>4732</v>
      </c>
      <c r="G1195" t="s">
        <v>4943</v>
      </c>
      <c r="I1195" t="str">
        <f t="shared" si="18"/>
        <v xml:space="preserve">  Amanda</v>
      </c>
    </row>
    <row r="1196" spans="1:9" ht="15.6" x14ac:dyDescent="0.3">
      <c r="A1196" s="4" t="s">
        <v>2986</v>
      </c>
      <c r="E1196" s="4" t="s">
        <v>6738</v>
      </c>
      <c r="F1196" t="s">
        <v>4732</v>
      </c>
      <c r="G1196" t="s">
        <v>6739</v>
      </c>
      <c r="I1196" t="str">
        <f t="shared" si="18"/>
        <v xml:space="preserve">  Dara</v>
      </c>
    </row>
    <row r="1197" spans="1:9" ht="15.6" x14ac:dyDescent="0.3">
      <c r="A1197" s="4" t="s">
        <v>2989</v>
      </c>
      <c r="E1197" s="4" t="s">
        <v>6740</v>
      </c>
      <c r="F1197" t="s">
        <v>4732</v>
      </c>
      <c r="G1197" t="s">
        <v>6741</v>
      </c>
      <c r="I1197" t="str">
        <f t="shared" si="18"/>
        <v xml:space="preserve">  Rachelle R</v>
      </c>
    </row>
    <row r="1198" spans="1:9" ht="15.6" x14ac:dyDescent="0.3">
      <c r="A1198" s="4" t="s">
        <v>2991</v>
      </c>
      <c r="E1198" s="4" t="s">
        <v>6742</v>
      </c>
      <c r="F1198" t="s">
        <v>4732</v>
      </c>
      <c r="G1198" t="s">
        <v>6743</v>
      </c>
      <c r="I1198" t="str">
        <f t="shared" si="18"/>
        <v xml:space="preserve">  Brenda J</v>
      </c>
    </row>
    <row r="1199" spans="1:9" ht="15.6" x14ac:dyDescent="0.3">
      <c r="A1199" s="4" t="s">
        <v>2994</v>
      </c>
      <c r="E1199" s="4" t="s">
        <v>6744</v>
      </c>
      <c r="F1199" t="s">
        <v>4735</v>
      </c>
      <c r="G1199" t="s">
        <v>6474</v>
      </c>
      <c r="I1199" t="str">
        <f t="shared" si="18"/>
        <v xml:space="preserve">  Tim</v>
      </c>
    </row>
    <row r="1200" spans="1:9" ht="15.6" x14ac:dyDescent="0.3">
      <c r="A1200" s="4" t="s">
        <v>2996</v>
      </c>
      <c r="E1200" s="4" t="s">
        <v>6745</v>
      </c>
      <c r="F1200" t="s">
        <v>4735</v>
      </c>
      <c r="G1200" t="s">
        <v>6746</v>
      </c>
      <c r="I1200" t="str">
        <f t="shared" si="18"/>
        <v xml:space="preserve">  Sylvain</v>
      </c>
    </row>
    <row r="1201" spans="1:9" ht="15.6" x14ac:dyDescent="0.3">
      <c r="A1201" s="4" t="s">
        <v>2998</v>
      </c>
      <c r="E1201" s="4" t="s">
        <v>6747</v>
      </c>
      <c r="F1201" t="s">
        <v>5610</v>
      </c>
      <c r="G1201" t="s">
        <v>6332</v>
      </c>
      <c r="I1201" t="str">
        <f t="shared" si="18"/>
        <v xml:space="preserve">  Lisa M</v>
      </c>
    </row>
    <row r="1202" spans="1:9" ht="15.6" x14ac:dyDescent="0.3">
      <c r="A1202" s="4" t="s">
        <v>3001</v>
      </c>
      <c r="E1202" s="4" t="s">
        <v>6184</v>
      </c>
      <c r="F1202" t="s">
        <v>4735</v>
      </c>
      <c r="G1202" t="s">
        <v>4829</v>
      </c>
      <c r="I1202" t="str">
        <f t="shared" si="18"/>
        <v xml:space="preserve">  Ryan</v>
      </c>
    </row>
    <row r="1203" spans="1:9" ht="15.6" x14ac:dyDescent="0.3">
      <c r="A1203" s="4" t="s">
        <v>3003</v>
      </c>
      <c r="E1203" s="4" t="s">
        <v>6748</v>
      </c>
      <c r="F1203" t="s">
        <v>5610</v>
      </c>
      <c r="G1203" t="s">
        <v>6749</v>
      </c>
      <c r="I1203" t="str">
        <f t="shared" si="18"/>
        <v xml:space="preserve">  Kaitlin M</v>
      </c>
    </row>
    <row r="1204" spans="1:9" ht="15.6" x14ac:dyDescent="0.3">
      <c r="A1204" s="4" t="s">
        <v>3006</v>
      </c>
      <c r="E1204" s="4" t="s">
        <v>6750</v>
      </c>
      <c r="F1204" t="s">
        <v>4735</v>
      </c>
      <c r="G1204" t="s">
        <v>6751</v>
      </c>
      <c r="I1204" t="str">
        <f t="shared" si="18"/>
        <v xml:space="preserve">  William R</v>
      </c>
    </row>
    <row r="1205" spans="1:9" ht="15.6" x14ac:dyDescent="0.3">
      <c r="A1205" s="4" t="s">
        <v>3008</v>
      </c>
      <c r="E1205" s="4" t="s">
        <v>6752</v>
      </c>
      <c r="F1205" t="s">
        <v>4735</v>
      </c>
      <c r="G1205" t="s">
        <v>5367</v>
      </c>
      <c r="I1205" t="str">
        <f t="shared" si="18"/>
        <v xml:space="preserve">  Bruce</v>
      </c>
    </row>
    <row r="1206" spans="1:9" ht="15.6" x14ac:dyDescent="0.3">
      <c r="A1206" s="4" t="s">
        <v>3011</v>
      </c>
      <c r="E1206" s="4" t="s">
        <v>6753</v>
      </c>
      <c r="F1206" t="s">
        <v>5610</v>
      </c>
      <c r="G1206" t="s">
        <v>6754</v>
      </c>
      <c r="I1206" t="str">
        <f t="shared" si="18"/>
        <v xml:space="preserve">  Veronica</v>
      </c>
    </row>
    <row r="1207" spans="1:9" ht="15.6" x14ac:dyDescent="0.3">
      <c r="A1207" s="4" t="s">
        <v>3013</v>
      </c>
      <c r="E1207" s="4" t="s">
        <v>6755</v>
      </c>
      <c r="F1207" t="s">
        <v>4735</v>
      </c>
      <c r="G1207" t="s">
        <v>6756</v>
      </c>
      <c r="I1207" t="str">
        <f t="shared" si="18"/>
        <v xml:space="preserve">  Warren</v>
      </c>
    </row>
    <row r="1208" spans="1:9" ht="15.6" x14ac:dyDescent="0.3">
      <c r="A1208" s="4" t="s">
        <v>3016</v>
      </c>
      <c r="E1208" s="4" t="s">
        <v>6757</v>
      </c>
      <c r="F1208" t="s">
        <v>5610</v>
      </c>
      <c r="G1208" t="s">
        <v>6758</v>
      </c>
      <c r="I1208" t="str">
        <f t="shared" si="18"/>
        <v xml:space="preserve">  Daniela</v>
      </c>
    </row>
    <row r="1209" spans="1:9" ht="15.6" x14ac:dyDescent="0.3">
      <c r="A1209" s="4" t="s">
        <v>3018</v>
      </c>
      <c r="E1209" s="4" t="s">
        <v>5736</v>
      </c>
      <c r="F1209" t="s">
        <v>4732</v>
      </c>
      <c r="G1209" t="s">
        <v>6759</v>
      </c>
      <c r="I1209" t="str">
        <f t="shared" si="18"/>
        <v xml:space="preserve">  Deirdre A</v>
      </c>
    </row>
    <row r="1210" spans="1:9" ht="15.6" x14ac:dyDescent="0.3">
      <c r="A1210" s="4" t="s">
        <v>3021</v>
      </c>
      <c r="E1210" s="4" t="s">
        <v>6760</v>
      </c>
      <c r="F1210" t="s">
        <v>4735</v>
      </c>
      <c r="G1210" t="s">
        <v>6761</v>
      </c>
      <c r="I1210" t="str">
        <f t="shared" si="18"/>
        <v xml:space="preserve">  Mathias</v>
      </c>
    </row>
    <row r="1211" spans="1:9" ht="15.6" x14ac:dyDescent="0.3">
      <c r="A1211" s="4" t="s">
        <v>3023</v>
      </c>
      <c r="E1211" s="4" t="s">
        <v>5843</v>
      </c>
      <c r="F1211" t="s">
        <v>4735</v>
      </c>
      <c r="G1211" t="s">
        <v>5033</v>
      </c>
      <c r="I1211" t="str">
        <f t="shared" si="18"/>
        <v xml:space="preserve">  Matthew</v>
      </c>
    </row>
    <row r="1212" spans="1:9" ht="15.6" x14ac:dyDescent="0.3">
      <c r="A1212" s="4" t="s">
        <v>3025</v>
      </c>
      <c r="E1212" s="4" t="s">
        <v>6762</v>
      </c>
      <c r="F1212" t="s">
        <v>4735</v>
      </c>
      <c r="G1212" t="s">
        <v>6763</v>
      </c>
      <c r="I1212" t="str">
        <f t="shared" si="18"/>
        <v xml:space="preserve">  Kurt</v>
      </c>
    </row>
    <row r="1213" spans="1:9" ht="15.6" x14ac:dyDescent="0.3">
      <c r="A1213" s="4" t="s">
        <v>3028</v>
      </c>
      <c r="E1213" s="4" t="s">
        <v>6764</v>
      </c>
      <c r="F1213" t="s">
        <v>4735</v>
      </c>
      <c r="G1213" t="s">
        <v>5031</v>
      </c>
      <c r="I1213" t="str">
        <f t="shared" si="18"/>
        <v xml:space="preserve">  Samuel</v>
      </c>
    </row>
    <row r="1214" spans="1:9" ht="15.6" x14ac:dyDescent="0.3">
      <c r="A1214" s="4" t="s">
        <v>3030</v>
      </c>
      <c r="E1214" s="4" t="s">
        <v>6765</v>
      </c>
      <c r="F1214" t="s">
        <v>5610</v>
      </c>
      <c r="G1214" t="s">
        <v>5508</v>
      </c>
      <c r="I1214" t="str">
        <f t="shared" si="18"/>
        <v xml:space="preserve">  Emily</v>
      </c>
    </row>
    <row r="1215" spans="1:9" ht="15.6" x14ac:dyDescent="0.3">
      <c r="A1215" s="4" t="s">
        <v>3033</v>
      </c>
      <c r="E1215" s="4" t="s">
        <v>6766</v>
      </c>
      <c r="F1215" t="s">
        <v>4732</v>
      </c>
      <c r="G1215" t="s">
        <v>5957</v>
      </c>
      <c r="I1215" t="str">
        <f t="shared" si="18"/>
        <v xml:space="preserve">  Tiffany</v>
      </c>
    </row>
    <row r="1216" spans="1:9" ht="15.6" x14ac:dyDescent="0.3">
      <c r="A1216" s="4" t="s">
        <v>3035</v>
      </c>
      <c r="E1216" s="4" t="s">
        <v>6767</v>
      </c>
      <c r="F1216" t="s">
        <v>4735</v>
      </c>
      <c r="G1216" t="s">
        <v>6768</v>
      </c>
      <c r="I1216" t="str">
        <f t="shared" si="18"/>
        <v xml:space="preserve">  Alex F</v>
      </c>
    </row>
    <row r="1217" spans="1:9" ht="15.6" x14ac:dyDescent="0.3">
      <c r="A1217" s="4" t="s">
        <v>3038</v>
      </c>
      <c r="E1217" s="4" t="s">
        <v>6769</v>
      </c>
      <c r="F1217" t="s">
        <v>4732</v>
      </c>
      <c r="G1217" t="s">
        <v>6770</v>
      </c>
      <c r="I1217" t="str">
        <f t="shared" si="18"/>
        <v xml:space="preserve">  Alice</v>
      </c>
    </row>
    <row r="1218" spans="1:9" ht="15.6" x14ac:dyDescent="0.3">
      <c r="A1218" s="4" t="s">
        <v>3040</v>
      </c>
      <c r="E1218" s="4" t="s">
        <v>6047</v>
      </c>
      <c r="F1218" t="s">
        <v>4732</v>
      </c>
      <c r="G1218" t="s">
        <v>5947</v>
      </c>
      <c r="I1218" t="str">
        <f t="shared" si="18"/>
        <v xml:space="preserve">  Allison M</v>
      </c>
    </row>
    <row r="1219" spans="1:9" ht="15.6" x14ac:dyDescent="0.3">
      <c r="A1219" s="4" t="s">
        <v>3043</v>
      </c>
      <c r="E1219" s="4" t="s">
        <v>6771</v>
      </c>
      <c r="F1219" t="s">
        <v>4735</v>
      </c>
      <c r="G1219" t="s">
        <v>6772</v>
      </c>
      <c r="I1219" t="str">
        <f t="shared" ref="I1219:I1282" si="19">_xlfn.TEXTJOIN("",TRUE,G1219)</f>
        <v xml:space="preserve">  Johannes Fiskerstand</v>
      </c>
    </row>
    <row r="1220" spans="1:9" ht="15.6" x14ac:dyDescent="0.3">
      <c r="A1220" s="4" t="s">
        <v>3045</v>
      </c>
      <c r="E1220" s="4" t="s">
        <v>6773</v>
      </c>
      <c r="F1220" t="s">
        <v>4735</v>
      </c>
      <c r="G1220" t="s">
        <v>4748</v>
      </c>
      <c r="I1220" t="str">
        <f t="shared" si="19"/>
        <v xml:space="preserve">  Stephen</v>
      </c>
    </row>
    <row r="1221" spans="1:9" ht="15.6" x14ac:dyDescent="0.3">
      <c r="A1221" s="4" t="s">
        <v>3048</v>
      </c>
      <c r="E1221" s="4" t="s">
        <v>6774</v>
      </c>
      <c r="F1221" t="s">
        <v>4735</v>
      </c>
      <c r="G1221" t="s">
        <v>6775</v>
      </c>
      <c r="I1221" t="str">
        <f t="shared" si="19"/>
        <v xml:space="preserve">  Jon M</v>
      </c>
    </row>
    <row r="1222" spans="1:9" ht="15.6" x14ac:dyDescent="0.3">
      <c r="A1222" s="4" t="s">
        <v>3050</v>
      </c>
      <c r="E1222" s="4" t="s">
        <v>6776</v>
      </c>
      <c r="F1222" t="s">
        <v>4735</v>
      </c>
      <c r="G1222" t="s">
        <v>6777</v>
      </c>
      <c r="I1222" t="str">
        <f t="shared" si="19"/>
        <v xml:space="preserve">  Fasil</v>
      </c>
    </row>
    <row r="1223" spans="1:9" ht="15.6" x14ac:dyDescent="0.3">
      <c r="A1223" s="4" t="s">
        <v>3052</v>
      </c>
      <c r="E1223" s="4" t="s">
        <v>6778</v>
      </c>
      <c r="F1223" t="s">
        <v>4732</v>
      </c>
      <c r="G1223" t="s">
        <v>5802</v>
      </c>
      <c r="I1223" t="str">
        <f t="shared" si="19"/>
        <v xml:space="preserve">  Megan C</v>
      </c>
    </row>
    <row r="1224" spans="1:9" ht="15.6" x14ac:dyDescent="0.3">
      <c r="A1224" s="4" t="s">
        <v>3055</v>
      </c>
      <c r="E1224" s="4" t="s">
        <v>6779</v>
      </c>
      <c r="F1224" t="s">
        <v>4732</v>
      </c>
      <c r="G1224" t="s">
        <v>6780</v>
      </c>
      <c r="I1224" t="str">
        <f t="shared" si="19"/>
        <v xml:space="preserve">  Lisa J</v>
      </c>
    </row>
    <row r="1225" spans="1:9" ht="15.6" x14ac:dyDescent="0.3">
      <c r="A1225" s="4" t="s">
        <v>3057</v>
      </c>
      <c r="E1225" s="4" t="s">
        <v>5299</v>
      </c>
      <c r="F1225" t="s">
        <v>4735</v>
      </c>
      <c r="G1225" t="s">
        <v>6781</v>
      </c>
      <c r="I1225" t="str">
        <f t="shared" si="19"/>
        <v xml:space="preserve">  Doron P</v>
      </c>
    </row>
    <row r="1226" spans="1:9" ht="15.6" x14ac:dyDescent="0.3">
      <c r="A1226" s="4" t="s">
        <v>3059</v>
      </c>
      <c r="E1226" s="4" t="s">
        <v>4832</v>
      </c>
      <c r="F1226" t="s">
        <v>4732</v>
      </c>
      <c r="G1226" t="s">
        <v>6782</v>
      </c>
      <c r="I1226" t="str">
        <f t="shared" si="19"/>
        <v xml:space="preserve">  Katharina</v>
      </c>
    </row>
    <row r="1227" spans="1:9" ht="15.6" x14ac:dyDescent="0.3">
      <c r="A1227" s="4" t="s">
        <v>3062</v>
      </c>
      <c r="E1227" s="4" t="s">
        <v>6783</v>
      </c>
      <c r="F1227" t="s">
        <v>4735</v>
      </c>
      <c r="G1227" t="s">
        <v>6784</v>
      </c>
      <c r="I1227" t="str">
        <f t="shared" si="19"/>
        <v xml:space="preserve">  Carl</v>
      </c>
    </row>
    <row r="1228" spans="1:9" ht="15.6" x14ac:dyDescent="0.3">
      <c r="A1228" s="4" t="s">
        <v>3064</v>
      </c>
      <c r="E1228" s="4" t="s">
        <v>6785</v>
      </c>
      <c r="F1228" t="s">
        <v>4732</v>
      </c>
      <c r="G1228" t="s">
        <v>6786</v>
      </c>
      <c r="I1228" t="str">
        <f t="shared" si="19"/>
        <v xml:space="preserve">  Kelsey J</v>
      </c>
    </row>
    <row r="1229" spans="1:9" ht="15.6" x14ac:dyDescent="0.3">
      <c r="A1229" s="4" t="s">
        <v>3067</v>
      </c>
      <c r="E1229" s="4" t="s">
        <v>6787</v>
      </c>
      <c r="F1229" t="s">
        <v>4735</v>
      </c>
      <c r="G1229" t="s">
        <v>6788</v>
      </c>
      <c r="I1229" t="str">
        <f t="shared" si="19"/>
        <v xml:space="preserve">  Stephen A</v>
      </c>
    </row>
    <row r="1230" spans="1:9" ht="15.6" x14ac:dyDescent="0.3">
      <c r="A1230" s="4" t="s">
        <v>3069</v>
      </c>
      <c r="E1230" s="4" t="s">
        <v>6789</v>
      </c>
      <c r="F1230" t="s">
        <v>4735</v>
      </c>
      <c r="G1230" t="s">
        <v>5192</v>
      </c>
      <c r="I1230" t="str">
        <f t="shared" si="19"/>
        <v xml:space="preserve">  Dan</v>
      </c>
    </row>
    <row r="1231" spans="1:9" ht="15.6" x14ac:dyDescent="0.3">
      <c r="A1231" s="4" t="s">
        <v>3072</v>
      </c>
      <c r="E1231" s="4" t="s">
        <v>6790</v>
      </c>
      <c r="F1231" t="s">
        <v>4732</v>
      </c>
      <c r="G1231" t="s">
        <v>6791</v>
      </c>
      <c r="I1231" t="str">
        <f t="shared" si="19"/>
        <v xml:space="preserve">  Katie C</v>
      </c>
    </row>
    <row r="1232" spans="1:9" ht="15.6" x14ac:dyDescent="0.3">
      <c r="A1232" s="4" t="s">
        <v>3074</v>
      </c>
      <c r="E1232" s="4" t="s">
        <v>6792</v>
      </c>
      <c r="F1232" t="s">
        <v>4732</v>
      </c>
      <c r="G1232" t="s">
        <v>6793</v>
      </c>
      <c r="I1232" t="str">
        <f t="shared" si="19"/>
        <v xml:space="preserve">  Melissa K</v>
      </c>
    </row>
    <row r="1233" spans="1:9" ht="15.6" x14ac:dyDescent="0.3">
      <c r="A1233" s="4" t="s">
        <v>3076</v>
      </c>
      <c r="E1233" s="4" t="s">
        <v>6794</v>
      </c>
      <c r="F1233" t="s">
        <v>4732</v>
      </c>
      <c r="G1233" t="s">
        <v>6795</v>
      </c>
      <c r="I1233" t="str">
        <f t="shared" si="19"/>
        <v xml:space="preserve">  Kara H</v>
      </c>
    </row>
    <row r="1234" spans="1:9" ht="15.6" x14ac:dyDescent="0.3">
      <c r="A1234" s="4" t="s">
        <v>3078</v>
      </c>
      <c r="E1234" s="4" t="s">
        <v>6796</v>
      </c>
      <c r="F1234" t="s">
        <v>4735</v>
      </c>
      <c r="G1234" t="s">
        <v>6797</v>
      </c>
      <c r="I1234" t="str">
        <f t="shared" si="19"/>
        <v xml:space="preserve">  Juan Carlos</v>
      </c>
    </row>
    <row r="1235" spans="1:9" ht="15.6" x14ac:dyDescent="0.3">
      <c r="A1235" s="4" t="s">
        <v>3080</v>
      </c>
      <c r="E1235" s="4" t="s">
        <v>6462</v>
      </c>
      <c r="F1235" t="s">
        <v>4735</v>
      </c>
      <c r="G1235" t="s">
        <v>6798</v>
      </c>
      <c r="I1235" t="str">
        <f t="shared" si="19"/>
        <v xml:space="preserve">  John III</v>
      </c>
    </row>
    <row r="1236" spans="1:9" ht="15.6" x14ac:dyDescent="0.3">
      <c r="A1236" s="4" t="s">
        <v>3082</v>
      </c>
      <c r="E1236" s="4" t="s">
        <v>6799</v>
      </c>
      <c r="F1236" t="s">
        <v>5610</v>
      </c>
      <c r="G1236" t="s">
        <v>6604</v>
      </c>
      <c r="I1236" t="str">
        <f t="shared" si="19"/>
        <v xml:space="preserve">  Sarah M</v>
      </c>
    </row>
    <row r="1237" spans="1:9" ht="15.6" x14ac:dyDescent="0.3">
      <c r="A1237" s="4" t="s">
        <v>3084</v>
      </c>
      <c r="E1237" s="4" t="s">
        <v>6800</v>
      </c>
      <c r="F1237" t="s">
        <v>5610</v>
      </c>
      <c r="G1237" t="s">
        <v>6801</v>
      </c>
      <c r="I1237" t="str">
        <f t="shared" si="19"/>
        <v xml:space="preserve">  Kristin C</v>
      </c>
    </row>
    <row r="1238" spans="1:9" ht="15.6" x14ac:dyDescent="0.3">
      <c r="A1238" s="4" t="s">
        <v>3086</v>
      </c>
      <c r="E1238" s="4" t="s">
        <v>6802</v>
      </c>
      <c r="F1238" t="s">
        <v>4732</v>
      </c>
      <c r="G1238" t="s">
        <v>6803</v>
      </c>
      <c r="I1238" t="str">
        <f t="shared" si="19"/>
        <v xml:space="preserve">  Casey M</v>
      </c>
    </row>
    <row r="1239" spans="1:9" ht="15.6" x14ac:dyDescent="0.3">
      <c r="A1239" s="4" t="s">
        <v>3088</v>
      </c>
      <c r="E1239" s="4" t="s">
        <v>6804</v>
      </c>
      <c r="F1239" t="s">
        <v>4735</v>
      </c>
      <c r="G1239" t="s">
        <v>5031</v>
      </c>
      <c r="I1239" t="str">
        <f t="shared" si="19"/>
        <v xml:space="preserve">  Samuel</v>
      </c>
    </row>
    <row r="1240" spans="1:9" ht="15.6" x14ac:dyDescent="0.3">
      <c r="A1240" s="4" t="s">
        <v>3090</v>
      </c>
      <c r="E1240" s="4" t="s">
        <v>6805</v>
      </c>
      <c r="F1240" t="s">
        <v>4735</v>
      </c>
      <c r="G1240" t="s">
        <v>6806</v>
      </c>
      <c r="I1240" t="str">
        <f t="shared" si="19"/>
        <v xml:space="preserve">  Braulio</v>
      </c>
    </row>
    <row r="1241" spans="1:9" ht="15.6" x14ac:dyDescent="0.3">
      <c r="A1241" s="4" t="s">
        <v>3093</v>
      </c>
      <c r="E1241" s="4" t="s">
        <v>6807</v>
      </c>
      <c r="F1241" t="s">
        <v>4732</v>
      </c>
      <c r="G1241" t="s">
        <v>6808</v>
      </c>
      <c r="I1241" t="str">
        <f t="shared" si="19"/>
        <v xml:space="preserve">  Anne-Marie</v>
      </c>
    </row>
    <row r="1242" spans="1:9" ht="15.6" x14ac:dyDescent="0.3">
      <c r="A1242" s="4" t="s">
        <v>3095</v>
      </c>
      <c r="E1242" s="4" t="s">
        <v>6809</v>
      </c>
      <c r="F1242" t="s">
        <v>4735</v>
      </c>
      <c r="G1242" t="s">
        <v>6810</v>
      </c>
      <c r="I1242" t="str">
        <f t="shared" si="19"/>
        <v xml:space="preserve">  Samuel K</v>
      </c>
    </row>
    <row r="1243" spans="1:9" ht="15.6" x14ac:dyDescent="0.3">
      <c r="A1243" s="4" t="s">
        <v>3097</v>
      </c>
      <c r="E1243" s="4" t="s">
        <v>6304</v>
      </c>
      <c r="F1243" t="s">
        <v>5610</v>
      </c>
      <c r="G1243" t="s">
        <v>6811</v>
      </c>
      <c r="I1243" t="str">
        <f t="shared" si="19"/>
        <v xml:space="preserve">  Yuki</v>
      </c>
    </row>
    <row r="1244" spans="1:9" ht="15.6" x14ac:dyDescent="0.3">
      <c r="A1244" s="4" t="s">
        <v>3099</v>
      </c>
      <c r="E1244" s="4" t="s">
        <v>6812</v>
      </c>
      <c r="F1244" t="s">
        <v>4735</v>
      </c>
      <c r="G1244" t="s">
        <v>6813</v>
      </c>
      <c r="I1244" t="str">
        <f t="shared" si="19"/>
        <v xml:space="preserve">  Rafer</v>
      </c>
    </row>
    <row r="1245" spans="1:9" ht="15.6" x14ac:dyDescent="0.3">
      <c r="A1245" s="4" t="s">
        <v>3102</v>
      </c>
      <c r="E1245" s="4" t="s">
        <v>6814</v>
      </c>
      <c r="F1245" t="s">
        <v>4732</v>
      </c>
      <c r="G1245" t="s">
        <v>6541</v>
      </c>
      <c r="I1245" t="str">
        <f t="shared" si="19"/>
        <v xml:space="preserve">  Claire</v>
      </c>
    </row>
    <row r="1246" spans="1:9" ht="15.6" x14ac:dyDescent="0.3">
      <c r="A1246" s="4" t="s">
        <v>3104</v>
      </c>
      <c r="E1246" s="4" t="s">
        <v>6750</v>
      </c>
      <c r="F1246" t="s">
        <v>4732</v>
      </c>
      <c r="G1246" t="s">
        <v>6815</v>
      </c>
      <c r="I1246" t="str">
        <f t="shared" si="19"/>
        <v xml:space="preserve">  Erynn J</v>
      </c>
    </row>
    <row r="1247" spans="1:9" ht="15.6" x14ac:dyDescent="0.3">
      <c r="A1247" s="4" t="s">
        <v>3106</v>
      </c>
      <c r="E1247" s="4" t="s">
        <v>6816</v>
      </c>
      <c r="F1247" t="s">
        <v>4735</v>
      </c>
      <c r="G1247" t="s">
        <v>6817</v>
      </c>
      <c r="I1247" t="str">
        <f t="shared" si="19"/>
        <v xml:space="preserve">  Mahesh</v>
      </c>
    </row>
    <row r="1248" spans="1:9" ht="15.6" x14ac:dyDescent="0.3">
      <c r="A1248" s="4" t="s">
        <v>3109</v>
      </c>
      <c r="E1248" s="4" t="s">
        <v>6818</v>
      </c>
      <c r="F1248" t="s">
        <v>4735</v>
      </c>
      <c r="G1248" t="s">
        <v>6819</v>
      </c>
      <c r="I1248" t="str">
        <f t="shared" si="19"/>
        <v xml:space="preserve">  Stanley</v>
      </c>
    </row>
    <row r="1249" spans="1:9" ht="15.6" x14ac:dyDescent="0.3">
      <c r="A1249" s="4" t="s">
        <v>3111</v>
      </c>
      <c r="E1249" s="4" t="s">
        <v>6820</v>
      </c>
      <c r="F1249" t="s">
        <v>4735</v>
      </c>
      <c r="G1249" t="s">
        <v>5467</v>
      </c>
      <c r="I1249" t="str">
        <f t="shared" si="19"/>
        <v xml:space="preserve">  Gregory</v>
      </c>
    </row>
    <row r="1250" spans="1:9" ht="15.6" x14ac:dyDescent="0.3">
      <c r="A1250" s="4" t="s">
        <v>3113</v>
      </c>
      <c r="E1250" s="4" t="s">
        <v>6821</v>
      </c>
      <c r="F1250" t="s">
        <v>4735</v>
      </c>
      <c r="G1250" t="s">
        <v>5013</v>
      </c>
      <c r="I1250" t="str">
        <f t="shared" si="19"/>
        <v xml:space="preserve">  Eric</v>
      </c>
    </row>
    <row r="1251" spans="1:9" ht="15.6" x14ac:dyDescent="0.3">
      <c r="A1251" s="4" t="s">
        <v>3116</v>
      </c>
      <c r="E1251" s="4" t="s">
        <v>6822</v>
      </c>
      <c r="F1251" t="s">
        <v>4732</v>
      </c>
      <c r="G1251" t="s">
        <v>6823</v>
      </c>
      <c r="I1251" t="str">
        <f t="shared" si="19"/>
        <v xml:space="preserve">  Rachel M</v>
      </c>
    </row>
    <row r="1252" spans="1:9" ht="15.6" x14ac:dyDescent="0.3">
      <c r="A1252" s="4" t="s">
        <v>3118</v>
      </c>
      <c r="E1252" s="4" t="s">
        <v>6824</v>
      </c>
      <c r="F1252" t="s">
        <v>4735</v>
      </c>
      <c r="G1252" t="s">
        <v>6825</v>
      </c>
      <c r="I1252" t="str">
        <f t="shared" si="19"/>
        <v xml:space="preserve">  Fritz</v>
      </c>
    </row>
    <row r="1253" spans="1:9" ht="15.6" x14ac:dyDescent="0.3">
      <c r="A1253" s="4" t="s">
        <v>3120</v>
      </c>
      <c r="E1253" s="4" t="s">
        <v>6826</v>
      </c>
      <c r="F1253" t="s">
        <v>4735</v>
      </c>
      <c r="G1253" t="s">
        <v>5832</v>
      </c>
      <c r="I1253" t="str">
        <f t="shared" si="19"/>
        <v xml:space="preserve">  Brad</v>
      </c>
    </row>
    <row r="1254" spans="1:9" ht="15.6" x14ac:dyDescent="0.3">
      <c r="A1254" s="4" t="s">
        <v>3124</v>
      </c>
      <c r="E1254" s="4" t="s">
        <v>6827</v>
      </c>
      <c r="F1254" t="s">
        <v>4732</v>
      </c>
      <c r="G1254" t="s">
        <v>6828</v>
      </c>
      <c r="I1254" t="str">
        <f t="shared" si="19"/>
        <v xml:space="preserve">  Claire M</v>
      </c>
    </row>
    <row r="1255" spans="1:9" ht="15.6" x14ac:dyDescent="0.3">
      <c r="A1255" s="4" t="s">
        <v>3126</v>
      </c>
      <c r="E1255" s="4" t="s">
        <v>6829</v>
      </c>
      <c r="F1255" t="s">
        <v>5610</v>
      </c>
      <c r="G1255" t="s">
        <v>4888</v>
      </c>
      <c r="I1255" t="str">
        <f t="shared" si="19"/>
        <v xml:space="preserve">  Jennifer</v>
      </c>
    </row>
    <row r="1256" spans="1:9" ht="15.6" x14ac:dyDescent="0.3">
      <c r="A1256" s="4" t="s">
        <v>3129</v>
      </c>
      <c r="E1256" s="4" t="s">
        <v>6830</v>
      </c>
      <c r="F1256" t="s">
        <v>4732</v>
      </c>
      <c r="G1256" t="s">
        <v>6831</v>
      </c>
      <c r="I1256" t="str">
        <f t="shared" si="19"/>
        <v xml:space="preserve">  Maria S</v>
      </c>
    </row>
    <row r="1257" spans="1:9" ht="15.6" x14ac:dyDescent="0.3">
      <c r="A1257" s="4" t="s">
        <v>3131</v>
      </c>
      <c r="E1257" s="4" t="s">
        <v>6832</v>
      </c>
      <c r="F1257" t="s">
        <v>4732</v>
      </c>
      <c r="G1257" t="s">
        <v>6833</v>
      </c>
      <c r="I1257" t="str">
        <f t="shared" si="19"/>
        <v xml:space="preserve">  Katherine E</v>
      </c>
    </row>
    <row r="1258" spans="1:9" ht="15.6" x14ac:dyDescent="0.3">
      <c r="A1258" s="4" t="s">
        <v>3134</v>
      </c>
      <c r="E1258" s="4" t="s">
        <v>6834</v>
      </c>
      <c r="F1258" t="s">
        <v>4735</v>
      </c>
      <c r="G1258" t="s">
        <v>5029</v>
      </c>
      <c r="I1258" t="str">
        <f t="shared" si="19"/>
        <v xml:space="preserve">  Michael</v>
      </c>
    </row>
    <row r="1259" spans="1:9" ht="15.6" x14ac:dyDescent="0.3">
      <c r="A1259" s="4" t="s">
        <v>3136</v>
      </c>
      <c r="E1259" s="4" t="s">
        <v>6835</v>
      </c>
      <c r="F1259" t="s">
        <v>4732</v>
      </c>
      <c r="G1259" t="s">
        <v>6836</v>
      </c>
      <c r="I1259" t="str">
        <f t="shared" si="19"/>
        <v xml:space="preserve">  Roxanne</v>
      </c>
    </row>
    <row r="1260" spans="1:9" ht="15.6" x14ac:dyDescent="0.3">
      <c r="A1260" s="4" t="s">
        <v>3138</v>
      </c>
      <c r="E1260" s="4" t="s">
        <v>6837</v>
      </c>
      <c r="F1260" t="s">
        <v>4735</v>
      </c>
      <c r="G1260" t="s">
        <v>6838</v>
      </c>
      <c r="I1260" t="str">
        <f t="shared" si="19"/>
        <v xml:space="preserve">  Israel</v>
      </c>
    </row>
    <row r="1261" spans="1:9" ht="15.6" x14ac:dyDescent="0.3">
      <c r="A1261" s="4" t="s">
        <v>3141</v>
      </c>
      <c r="E1261" s="4" t="s">
        <v>6432</v>
      </c>
      <c r="F1261" t="s">
        <v>4735</v>
      </c>
      <c r="G1261" t="s">
        <v>6839</v>
      </c>
      <c r="I1261" t="str">
        <f t="shared" si="19"/>
        <v xml:space="preserve">  Samalya</v>
      </c>
    </row>
    <row r="1262" spans="1:9" ht="15.6" x14ac:dyDescent="0.3">
      <c r="A1262" s="4" t="s">
        <v>3143</v>
      </c>
      <c r="E1262" s="4" t="s">
        <v>6840</v>
      </c>
      <c r="F1262" t="s">
        <v>4735</v>
      </c>
      <c r="G1262" t="s">
        <v>5462</v>
      </c>
      <c r="I1262" t="str">
        <f t="shared" si="19"/>
        <v xml:space="preserve">  Peter</v>
      </c>
    </row>
    <row r="1263" spans="1:9" ht="15.6" x14ac:dyDescent="0.3">
      <c r="A1263" s="4" t="s">
        <v>3145</v>
      </c>
      <c r="E1263" s="4" t="s">
        <v>6841</v>
      </c>
      <c r="F1263" t="s">
        <v>4732</v>
      </c>
      <c r="G1263" t="s">
        <v>6842</v>
      </c>
      <c r="I1263" t="str">
        <f t="shared" si="19"/>
        <v xml:space="preserve">  Alicia</v>
      </c>
    </row>
    <row r="1264" spans="1:9" ht="15.6" x14ac:dyDescent="0.3">
      <c r="A1264" s="4" t="s">
        <v>3148</v>
      </c>
      <c r="E1264" s="4" t="s">
        <v>6843</v>
      </c>
      <c r="F1264" t="s">
        <v>4732</v>
      </c>
      <c r="G1264" t="s">
        <v>6844</v>
      </c>
      <c r="I1264" t="str">
        <f t="shared" si="19"/>
        <v xml:space="preserve">  Sarah K</v>
      </c>
    </row>
    <row r="1265" spans="1:9" ht="15.6" x14ac:dyDescent="0.3">
      <c r="A1265" s="4" t="s">
        <v>3150</v>
      </c>
      <c r="E1265" s="4" t="s">
        <v>6845</v>
      </c>
      <c r="F1265" t="s">
        <v>4735</v>
      </c>
      <c r="G1265" t="s">
        <v>6846</v>
      </c>
      <c r="I1265" t="str">
        <f t="shared" si="19"/>
        <v xml:space="preserve">  Guomin</v>
      </c>
    </row>
    <row r="1266" spans="1:9" ht="15.6" x14ac:dyDescent="0.3">
      <c r="A1266" s="4" t="s">
        <v>3153</v>
      </c>
      <c r="E1266" s="4" t="s">
        <v>6847</v>
      </c>
      <c r="F1266" t="s">
        <v>4735</v>
      </c>
      <c r="G1266" t="s">
        <v>6848</v>
      </c>
      <c r="I1266" t="str">
        <f t="shared" si="19"/>
        <v xml:space="preserve">  Javier</v>
      </c>
    </row>
    <row r="1267" spans="1:9" ht="15.6" x14ac:dyDescent="0.3">
      <c r="A1267" s="4" t="s">
        <v>3155</v>
      </c>
      <c r="E1267" s="4" t="s">
        <v>6849</v>
      </c>
      <c r="F1267" t="s">
        <v>4735</v>
      </c>
      <c r="G1267" t="s">
        <v>5125</v>
      </c>
      <c r="I1267" t="str">
        <f t="shared" si="19"/>
        <v xml:space="preserve">  Matt</v>
      </c>
    </row>
    <row r="1268" spans="1:9" ht="15.6" x14ac:dyDescent="0.3">
      <c r="A1268" s="4" t="s">
        <v>3158</v>
      </c>
      <c r="E1268" s="4" t="s">
        <v>6850</v>
      </c>
      <c r="F1268" t="s">
        <v>4735</v>
      </c>
      <c r="G1268" t="s">
        <v>6851</v>
      </c>
      <c r="I1268" t="str">
        <f t="shared" si="19"/>
        <v xml:space="preserve">  Thomas S</v>
      </c>
    </row>
    <row r="1269" spans="1:9" ht="15.6" x14ac:dyDescent="0.3">
      <c r="A1269" s="4" t="s">
        <v>3160</v>
      </c>
      <c r="E1269" s="4" t="s">
        <v>6852</v>
      </c>
      <c r="F1269" t="s">
        <v>4732</v>
      </c>
      <c r="G1269" t="s">
        <v>6853</v>
      </c>
      <c r="I1269" t="str">
        <f t="shared" si="19"/>
        <v xml:space="preserve">  Martha Patricia</v>
      </c>
    </row>
    <row r="1270" spans="1:9" ht="15.6" x14ac:dyDescent="0.3">
      <c r="A1270" s="4" t="s">
        <v>3163</v>
      </c>
      <c r="E1270" s="4" t="s">
        <v>6854</v>
      </c>
      <c r="F1270" t="s">
        <v>4732</v>
      </c>
      <c r="G1270" t="s">
        <v>6842</v>
      </c>
      <c r="I1270" t="str">
        <f t="shared" si="19"/>
        <v xml:space="preserve">  Alicia</v>
      </c>
    </row>
    <row r="1271" spans="1:9" ht="15.6" x14ac:dyDescent="0.3">
      <c r="A1271" s="4" t="s">
        <v>3165</v>
      </c>
      <c r="E1271" s="4" t="s">
        <v>5095</v>
      </c>
      <c r="F1271" t="s">
        <v>4732</v>
      </c>
      <c r="G1271" t="s">
        <v>6855</v>
      </c>
      <c r="I1271" t="str">
        <f t="shared" si="19"/>
        <v xml:space="preserve">  Jennifer V</v>
      </c>
    </row>
    <row r="1272" spans="1:9" ht="15.6" x14ac:dyDescent="0.3">
      <c r="A1272" s="4" t="s">
        <v>3168</v>
      </c>
      <c r="E1272" s="4" t="s">
        <v>5010</v>
      </c>
      <c r="F1272" t="s">
        <v>4735</v>
      </c>
      <c r="G1272" t="s">
        <v>6856</v>
      </c>
      <c r="I1272" t="str">
        <f t="shared" si="19"/>
        <v xml:space="preserve">  Michael W</v>
      </c>
    </row>
    <row r="1273" spans="1:9" ht="15.6" x14ac:dyDescent="0.3">
      <c r="A1273" s="4" t="s">
        <v>3170</v>
      </c>
      <c r="E1273" s="4" t="s">
        <v>6857</v>
      </c>
      <c r="F1273" t="s">
        <v>4735</v>
      </c>
      <c r="G1273" t="s">
        <v>6858</v>
      </c>
      <c r="I1273" t="str">
        <f t="shared" si="19"/>
        <v xml:space="preserve">  Eddie C</v>
      </c>
    </row>
    <row r="1274" spans="1:9" ht="15.6" x14ac:dyDescent="0.3">
      <c r="A1274" s="4" t="s">
        <v>3172</v>
      </c>
      <c r="E1274" s="4" t="s">
        <v>6859</v>
      </c>
      <c r="F1274" t="s">
        <v>4735</v>
      </c>
      <c r="G1274" t="s">
        <v>6860</v>
      </c>
      <c r="I1274" t="str">
        <f t="shared" si="19"/>
        <v xml:space="preserve">  Maxime M</v>
      </c>
    </row>
    <row r="1275" spans="1:9" ht="15.6" x14ac:dyDescent="0.3">
      <c r="A1275" s="4" t="s">
        <v>3175</v>
      </c>
      <c r="E1275" s="4" t="s">
        <v>6861</v>
      </c>
      <c r="F1275" t="s">
        <v>4735</v>
      </c>
      <c r="G1275" t="s">
        <v>5745</v>
      </c>
      <c r="I1275" t="str">
        <f t="shared" si="19"/>
        <v xml:space="preserve">  Mark D</v>
      </c>
    </row>
    <row r="1276" spans="1:9" ht="15.6" x14ac:dyDescent="0.3">
      <c r="A1276" s="4" t="s">
        <v>3177</v>
      </c>
      <c r="E1276" s="4" t="s">
        <v>6862</v>
      </c>
      <c r="F1276" t="s">
        <v>4735</v>
      </c>
      <c r="G1276" t="s">
        <v>4784</v>
      </c>
      <c r="I1276" t="str">
        <f t="shared" si="19"/>
        <v xml:space="preserve">  Adam</v>
      </c>
    </row>
    <row r="1277" spans="1:9" ht="15.6" x14ac:dyDescent="0.3">
      <c r="A1277" s="4" t="s">
        <v>3179</v>
      </c>
      <c r="E1277" s="4" t="s">
        <v>6402</v>
      </c>
      <c r="F1277" t="s">
        <v>4735</v>
      </c>
      <c r="G1277" t="s">
        <v>6863</v>
      </c>
      <c r="I1277" t="str">
        <f t="shared" si="19"/>
        <v xml:space="preserve">  Justin M</v>
      </c>
    </row>
    <row r="1278" spans="1:9" ht="15.6" x14ac:dyDescent="0.3">
      <c r="A1278" s="4" t="s">
        <v>3182</v>
      </c>
      <c r="E1278" s="4" t="s">
        <v>6864</v>
      </c>
      <c r="F1278" t="s">
        <v>4732</v>
      </c>
      <c r="G1278" t="s">
        <v>6865</v>
      </c>
      <c r="I1278" t="str">
        <f t="shared" si="19"/>
        <v xml:space="preserve">  Svetlana V</v>
      </c>
    </row>
    <row r="1279" spans="1:9" ht="15.6" x14ac:dyDescent="0.3">
      <c r="A1279" s="4" t="s">
        <v>3184</v>
      </c>
      <c r="E1279" s="4" t="s">
        <v>6866</v>
      </c>
      <c r="F1279" t="s">
        <v>4732</v>
      </c>
      <c r="G1279" t="s">
        <v>6867</v>
      </c>
      <c r="I1279" t="str">
        <f t="shared" si="19"/>
        <v xml:space="preserve">  Jana L</v>
      </c>
    </row>
    <row r="1280" spans="1:9" ht="15.6" x14ac:dyDescent="0.3">
      <c r="A1280" s="4" t="s">
        <v>3187</v>
      </c>
      <c r="E1280" s="4" t="s">
        <v>6868</v>
      </c>
      <c r="F1280" t="s">
        <v>4732</v>
      </c>
      <c r="G1280" t="s">
        <v>6575</v>
      </c>
      <c r="I1280" t="str">
        <f t="shared" si="19"/>
        <v xml:space="preserve">  Laura</v>
      </c>
    </row>
    <row r="1281" spans="1:9" ht="15.6" x14ac:dyDescent="0.3">
      <c r="A1281" s="4" t="s">
        <v>3189</v>
      </c>
      <c r="E1281" s="4" t="s">
        <v>6869</v>
      </c>
      <c r="F1281" t="s">
        <v>4735</v>
      </c>
      <c r="G1281" t="s">
        <v>6870</v>
      </c>
      <c r="I1281" t="str">
        <f t="shared" si="19"/>
        <v xml:space="preserve">  Torrey C III</v>
      </c>
    </row>
    <row r="1282" spans="1:9" ht="15.6" x14ac:dyDescent="0.3">
      <c r="A1282" s="4" t="s">
        <v>3192</v>
      </c>
      <c r="E1282" s="4" t="s">
        <v>6871</v>
      </c>
      <c r="F1282" t="s">
        <v>4735</v>
      </c>
      <c r="G1282" t="s">
        <v>5027</v>
      </c>
      <c r="I1282" t="str">
        <f t="shared" si="19"/>
        <v xml:space="preserve">  Paul</v>
      </c>
    </row>
    <row r="1283" spans="1:9" ht="15.6" x14ac:dyDescent="0.3">
      <c r="A1283" s="4" t="s">
        <v>3195</v>
      </c>
      <c r="E1283" s="4" t="s">
        <v>6872</v>
      </c>
      <c r="F1283" t="s">
        <v>4732</v>
      </c>
      <c r="G1283" t="s">
        <v>6548</v>
      </c>
      <c r="I1283" t="str">
        <f t="shared" ref="I1283:I1346" si="20">_xlfn.TEXTJOIN("",TRUE,G1283)</f>
        <v xml:space="preserve">  Jennifer D</v>
      </c>
    </row>
    <row r="1284" spans="1:9" ht="15.6" x14ac:dyDescent="0.3">
      <c r="A1284" s="4" t="s">
        <v>3198</v>
      </c>
      <c r="E1284" s="4" t="s">
        <v>5193</v>
      </c>
      <c r="F1284" t="s">
        <v>4735</v>
      </c>
      <c r="G1284" t="s">
        <v>5156</v>
      </c>
      <c r="I1284" t="str">
        <f t="shared" si="20"/>
        <v xml:space="preserve">  Erik</v>
      </c>
    </row>
    <row r="1285" spans="1:9" ht="15.6" x14ac:dyDescent="0.3">
      <c r="A1285" s="4" t="s">
        <v>3200</v>
      </c>
      <c r="E1285" s="4" t="s">
        <v>6873</v>
      </c>
      <c r="F1285" t="s">
        <v>4732</v>
      </c>
      <c r="G1285" t="s">
        <v>6874</v>
      </c>
      <c r="I1285" t="str">
        <f t="shared" si="20"/>
        <v xml:space="preserve">  Lana J</v>
      </c>
    </row>
    <row r="1286" spans="1:9" ht="15.6" x14ac:dyDescent="0.3">
      <c r="A1286" s="4" t="s">
        <v>3203</v>
      </c>
      <c r="E1286" s="4" t="s">
        <v>6875</v>
      </c>
      <c r="F1286" t="s">
        <v>4732</v>
      </c>
      <c r="G1286" t="s">
        <v>6876</v>
      </c>
      <c r="I1286" t="str">
        <f t="shared" si="20"/>
        <v xml:space="preserve">  Rebecca E</v>
      </c>
    </row>
    <row r="1287" spans="1:9" ht="15.6" x14ac:dyDescent="0.3">
      <c r="A1287" s="4" t="s">
        <v>3205</v>
      </c>
      <c r="E1287" s="4" t="s">
        <v>6877</v>
      </c>
      <c r="F1287" t="s">
        <v>4732</v>
      </c>
      <c r="G1287" t="s">
        <v>6878</v>
      </c>
      <c r="I1287" t="str">
        <f t="shared" si="20"/>
        <v xml:space="preserve">  Katie M</v>
      </c>
    </row>
    <row r="1288" spans="1:9" ht="15.6" x14ac:dyDescent="0.3">
      <c r="A1288" s="4" t="s">
        <v>3208</v>
      </c>
      <c r="E1288" s="4" t="s">
        <v>4757</v>
      </c>
      <c r="F1288" t="s">
        <v>4732</v>
      </c>
      <c r="G1288" t="s">
        <v>6879</v>
      </c>
      <c r="I1288" t="str">
        <f t="shared" si="20"/>
        <v xml:space="preserve">  Elizabeth A</v>
      </c>
    </row>
    <row r="1289" spans="1:9" ht="15.6" x14ac:dyDescent="0.3">
      <c r="A1289" s="4" t="s">
        <v>3211</v>
      </c>
      <c r="E1289" s="4" t="s">
        <v>6880</v>
      </c>
      <c r="F1289" t="s">
        <v>4732</v>
      </c>
      <c r="G1289" t="s">
        <v>5096</v>
      </c>
      <c r="I1289" t="str">
        <f t="shared" si="20"/>
        <v xml:space="preserve">  Sarah</v>
      </c>
    </row>
    <row r="1290" spans="1:9" ht="15.6" x14ac:dyDescent="0.3">
      <c r="A1290" s="4" t="s">
        <v>3213</v>
      </c>
      <c r="E1290" s="4" t="s">
        <v>6881</v>
      </c>
      <c r="F1290" t="s">
        <v>4732</v>
      </c>
      <c r="G1290" t="s">
        <v>6882</v>
      </c>
      <c r="I1290" t="str">
        <f t="shared" si="20"/>
        <v xml:space="preserve">  Annie J</v>
      </c>
    </row>
    <row r="1291" spans="1:9" ht="15.6" x14ac:dyDescent="0.3">
      <c r="A1291" s="4" t="s">
        <v>3216</v>
      </c>
      <c r="E1291" s="4" t="s">
        <v>6883</v>
      </c>
      <c r="F1291" t="s">
        <v>4732</v>
      </c>
      <c r="G1291" t="s">
        <v>6884</v>
      </c>
      <c r="I1291" t="str">
        <f t="shared" si="20"/>
        <v xml:space="preserve">  Annie</v>
      </c>
    </row>
    <row r="1292" spans="1:9" ht="15.6" x14ac:dyDescent="0.3">
      <c r="A1292" s="4" t="s">
        <v>3218</v>
      </c>
      <c r="E1292" s="4" t="s">
        <v>6885</v>
      </c>
      <c r="F1292" t="s">
        <v>4732</v>
      </c>
      <c r="G1292" t="s">
        <v>4844</v>
      </c>
      <c r="I1292" t="str">
        <f t="shared" si="20"/>
        <v xml:space="preserve">  Lindsey</v>
      </c>
    </row>
    <row r="1293" spans="1:9" ht="15.6" x14ac:dyDescent="0.3">
      <c r="A1293" s="4" t="s">
        <v>3221</v>
      </c>
      <c r="E1293" s="4" t="s">
        <v>6886</v>
      </c>
      <c r="F1293" t="s">
        <v>4732</v>
      </c>
      <c r="G1293" t="s">
        <v>6575</v>
      </c>
      <c r="I1293" t="str">
        <f t="shared" si="20"/>
        <v xml:space="preserve">  Laura</v>
      </c>
    </row>
    <row r="1294" spans="1:9" ht="15.6" x14ac:dyDescent="0.3">
      <c r="A1294" s="4" t="s">
        <v>3223</v>
      </c>
      <c r="E1294" s="4" t="s">
        <v>6887</v>
      </c>
      <c r="F1294" t="s">
        <v>4732</v>
      </c>
      <c r="G1294" t="s">
        <v>6888</v>
      </c>
      <c r="I1294" t="str">
        <f t="shared" si="20"/>
        <v xml:space="preserve">  Amy T</v>
      </c>
    </row>
    <row r="1295" spans="1:9" ht="15.6" x14ac:dyDescent="0.3">
      <c r="A1295" s="4" t="s">
        <v>3226</v>
      </c>
      <c r="E1295" s="4" t="s">
        <v>6889</v>
      </c>
      <c r="F1295" t="s">
        <v>4732</v>
      </c>
      <c r="G1295" t="s">
        <v>6890</v>
      </c>
      <c r="I1295" t="str">
        <f t="shared" si="20"/>
        <v xml:space="preserve">  Katarina D</v>
      </c>
    </row>
    <row r="1296" spans="1:9" ht="15.6" x14ac:dyDescent="0.3">
      <c r="A1296" s="4" t="s">
        <v>3228</v>
      </c>
      <c r="E1296" s="4" t="s">
        <v>6891</v>
      </c>
      <c r="F1296" t="s">
        <v>4735</v>
      </c>
      <c r="G1296" t="s">
        <v>6892</v>
      </c>
      <c r="H1296" t="s">
        <v>6893</v>
      </c>
      <c r="I1296" t="str">
        <f t="shared" si="20"/>
        <v xml:space="preserve">  B</v>
      </c>
    </row>
    <row r="1297" spans="1:9" ht="15.6" x14ac:dyDescent="0.3">
      <c r="A1297" s="4" t="s">
        <v>3231</v>
      </c>
      <c r="E1297" s="4" t="s">
        <v>6894</v>
      </c>
      <c r="F1297" t="s">
        <v>4732</v>
      </c>
      <c r="G1297" t="s">
        <v>6895</v>
      </c>
      <c r="I1297" t="str">
        <f t="shared" si="20"/>
        <v xml:space="preserve">  Alison</v>
      </c>
    </row>
    <row r="1298" spans="1:9" ht="15.6" x14ac:dyDescent="0.3">
      <c r="A1298" s="4" t="s">
        <v>3234</v>
      </c>
      <c r="E1298" s="4" t="s">
        <v>6896</v>
      </c>
      <c r="F1298" t="s">
        <v>4735</v>
      </c>
      <c r="G1298" t="s">
        <v>6897</v>
      </c>
      <c r="I1298" t="str">
        <f t="shared" si="20"/>
        <v xml:space="preserve">  Neil K</v>
      </c>
    </row>
    <row r="1299" spans="1:9" ht="15.6" x14ac:dyDescent="0.3">
      <c r="A1299" s="4" t="s">
        <v>3237</v>
      </c>
      <c r="E1299" s="4" t="s">
        <v>5865</v>
      </c>
      <c r="F1299" t="s">
        <v>5610</v>
      </c>
      <c r="G1299" t="s">
        <v>6898</v>
      </c>
      <c r="I1299" t="str">
        <f t="shared" si="20"/>
        <v xml:space="preserve">  Anne Hunter</v>
      </c>
    </row>
    <row r="1300" spans="1:9" ht="15.6" x14ac:dyDescent="0.3">
      <c r="A1300" s="4" t="s">
        <v>3239</v>
      </c>
      <c r="E1300" s="4" t="s">
        <v>6574</v>
      </c>
      <c r="F1300" t="s">
        <v>4732</v>
      </c>
      <c r="G1300" t="s">
        <v>6899</v>
      </c>
      <c r="I1300" t="str">
        <f t="shared" si="20"/>
        <v xml:space="preserve">  Sandra</v>
      </c>
    </row>
    <row r="1301" spans="1:9" ht="15.6" x14ac:dyDescent="0.3">
      <c r="A1301" s="4" t="s">
        <v>3242</v>
      </c>
      <c r="E1301" s="4" t="s">
        <v>6900</v>
      </c>
      <c r="F1301" t="s">
        <v>4735</v>
      </c>
      <c r="G1301" t="s">
        <v>4811</v>
      </c>
      <c r="I1301" t="str">
        <f t="shared" si="20"/>
        <v xml:space="preserve">  Robert</v>
      </c>
    </row>
    <row r="1302" spans="1:9" ht="15.6" x14ac:dyDescent="0.3">
      <c r="A1302" s="4" t="s">
        <v>3244</v>
      </c>
      <c r="E1302" s="4" t="s">
        <v>6901</v>
      </c>
      <c r="F1302" t="s">
        <v>4735</v>
      </c>
      <c r="G1302" t="s">
        <v>6902</v>
      </c>
      <c r="I1302" t="str">
        <f t="shared" si="20"/>
        <v xml:space="preserve">  Rodney</v>
      </c>
    </row>
    <row r="1303" spans="1:9" ht="15.6" x14ac:dyDescent="0.3">
      <c r="A1303" s="4" t="s">
        <v>3247</v>
      </c>
      <c r="E1303" s="4" t="s">
        <v>6903</v>
      </c>
      <c r="F1303" t="s">
        <v>4735</v>
      </c>
      <c r="G1303" t="s">
        <v>6904</v>
      </c>
      <c r="I1303" t="str">
        <f t="shared" si="20"/>
        <v xml:space="preserve">  Carl R</v>
      </c>
    </row>
    <row r="1304" spans="1:9" ht="15.6" x14ac:dyDescent="0.3">
      <c r="A1304" s="4" t="s">
        <v>3249</v>
      </c>
      <c r="E1304" s="4" t="s">
        <v>6905</v>
      </c>
      <c r="F1304" t="s">
        <v>4735</v>
      </c>
      <c r="G1304" t="s">
        <v>6906</v>
      </c>
      <c r="I1304" t="str">
        <f t="shared" si="20"/>
        <v xml:space="preserve">  Maximilian</v>
      </c>
    </row>
    <row r="1305" spans="1:9" ht="15.6" x14ac:dyDescent="0.3">
      <c r="A1305" s="4" t="s">
        <v>3251</v>
      </c>
      <c r="E1305" s="4" t="s">
        <v>6907</v>
      </c>
      <c r="F1305" t="s">
        <v>4735</v>
      </c>
      <c r="G1305" t="s">
        <v>5156</v>
      </c>
      <c r="I1305" t="str">
        <f t="shared" si="20"/>
        <v xml:space="preserve">  Erik</v>
      </c>
    </row>
    <row r="1306" spans="1:9" ht="15.6" x14ac:dyDescent="0.3">
      <c r="A1306" s="4" t="s">
        <v>3253</v>
      </c>
      <c r="E1306" s="4" t="s">
        <v>6908</v>
      </c>
      <c r="F1306" t="s">
        <v>4735</v>
      </c>
      <c r="G1306" t="s">
        <v>5489</v>
      </c>
      <c r="I1306" t="str">
        <f t="shared" si="20"/>
        <v xml:space="preserve">  Christopher</v>
      </c>
    </row>
    <row r="1307" spans="1:9" ht="15.6" x14ac:dyDescent="0.3">
      <c r="A1307" s="4" t="s">
        <v>3256</v>
      </c>
      <c r="E1307" s="4" t="s">
        <v>6909</v>
      </c>
      <c r="F1307" t="s">
        <v>4735</v>
      </c>
      <c r="G1307" t="s">
        <v>6910</v>
      </c>
      <c r="I1307" t="str">
        <f t="shared" si="20"/>
        <v xml:space="preserve">  Eirik</v>
      </c>
    </row>
    <row r="1308" spans="1:9" ht="15.6" x14ac:dyDescent="0.3">
      <c r="A1308" s="4" t="s">
        <v>3258</v>
      </c>
      <c r="E1308" s="4" t="s">
        <v>6911</v>
      </c>
      <c r="F1308" t="s">
        <v>4735</v>
      </c>
      <c r="G1308" t="s">
        <v>6912</v>
      </c>
      <c r="I1308" t="str">
        <f t="shared" si="20"/>
        <v xml:space="preserve">  Rik</v>
      </c>
    </row>
    <row r="1309" spans="1:9" ht="15.6" x14ac:dyDescent="0.3">
      <c r="A1309" s="4" t="s">
        <v>3261</v>
      </c>
      <c r="E1309" s="4" t="s">
        <v>6913</v>
      </c>
      <c r="F1309" t="s">
        <v>4735</v>
      </c>
      <c r="G1309" t="s">
        <v>6233</v>
      </c>
      <c r="I1309" t="str">
        <f t="shared" si="20"/>
        <v xml:space="preserve">  Matthew R</v>
      </c>
    </row>
    <row r="1310" spans="1:9" ht="15.6" x14ac:dyDescent="0.3">
      <c r="A1310" s="4" t="s">
        <v>3263</v>
      </c>
      <c r="E1310" s="4" t="s">
        <v>5334</v>
      </c>
      <c r="F1310" t="s">
        <v>4735</v>
      </c>
      <c r="G1310" t="s">
        <v>5821</v>
      </c>
      <c r="I1310" t="str">
        <f t="shared" si="20"/>
        <v xml:space="preserve">  Daniel G</v>
      </c>
    </row>
    <row r="1311" spans="1:9" ht="15.6" x14ac:dyDescent="0.3">
      <c r="A1311" s="4" t="s">
        <v>3266</v>
      </c>
      <c r="E1311" s="4" t="s">
        <v>6914</v>
      </c>
      <c r="F1311" t="s">
        <v>4735</v>
      </c>
      <c r="G1311" t="s">
        <v>6915</v>
      </c>
      <c r="I1311" t="str">
        <f t="shared" si="20"/>
        <v xml:space="preserve">  Yannick</v>
      </c>
    </row>
    <row r="1312" spans="1:9" ht="15.6" x14ac:dyDescent="0.3">
      <c r="A1312" s="4" t="s">
        <v>3269</v>
      </c>
      <c r="E1312" s="4" t="s">
        <v>6916</v>
      </c>
      <c r="F1312" t="s">
        <v>4735</v>
      </c>
      <c r="G1312" t="s">
        <v>6917</v>
      </c>
      <c r="I1312" t="str">
        <f t="shared" si="20"/>
        <v xml:space="preserve">  Sean R</v>
      </c>
    </row>
    <row r="1313" spans="1:9" ht="15.6" x14ac:dyDescent="0.3">
      <c r="A1313" s="4" t="s">
        <v>3272</v>
      </c>
      <c r="E1313" s="4" t="s">
        <v>6918</v>
      </c>
      <c r="F1313" t="s">
        <v>4735</v>
      </c>
      <c r="G1313" t="s">
        <v>5462</v>
      </c>
      <c r="I1313" t="str">
        <f t="shared" si="20"/>
        <v xml:space="preserve">  Peter</v>
      </c>
    </row>
    <row r="1314" spans="1:9" ht="15.6" x14ac:dyDescent="0.3">
      <c r="A1314" s="4" t="s">
        <v>3275</v>
      </c>
      <c r="E1314" s="4" t="s">
        <v>6919</v>
      </c>
      <c r="F1314" t="s">
        <v>4732</v>
      </c>
      <c r="G1314" t="s">
        <v>6920</v>
      </c>
      <c r="I1314" t="str">
        <f t="shared" si="20"/>
        <v xml:space="preserve">  Sara A</v>
      </c>
    </row>
    <row r="1315" spans="1:9" ht="15.6" x14ac:dyDescent="0.3">
      <c r="A1315" s="4" t="s">
        <v>3277</v>
      </c>
      <c r="E1315" s="4" t="s">
        <v>6921</v>
      </c>
      <c r="F1315" t="s">
        <v>4732</v>
      </c>
      <c r="G1315" t="s">
        <v>5237</v>
      </c>
      <c r="I1315" t="str">
        <f t="shared" si="20"/>
        <v xml:space="preserve">  Erin C</v>
      </c>
    </row>
    <row r="1316" spans="1:9" ht="15.6" x14ac:dyDescent="0.3">
      <c r="A1316" s="4" t="s">
        <v>3280</v>
      </c>
      <c r="E1316" s="4" t="s">
        <v>6922</v>
      </c>
      <c r="F1316" t="s">
        <v>4735</v>
      </c>
      <c r="G1316" t="s">
        <v>6923</v>
      </c>
      <c r="I1316" t="str">
        <f t="shared" si="20"/>
        <v xml:space="preserve">  Thibaud</v>
      </c>
    </row>
    <row r="1317" spans="1:9" ht="15.6" x14ac:dyDescent="0.3">
      <c r="A1317" s="4" t="s">
        <v>3282</v>
      </c>
      <c r="E1317" s="4" t="s">
        <v>6924</v>
      </c>
      <c r="F1317" t="s">
        <v>4732</v>
      </c>
      <c r="G1317" t="s">
        <v>5619</v>
      </c>
      <c r="I1317" t="str">
        <f t="shared" si="20"/>
        <v xml:space="preserve">  Lisa</v>
      </c>
    </row>
    <row r="1318" spans="1:9" ht="15.6" x14ac:dyDescent="0.3">
      <c r="A1318" s="4" t="s">
        <v>3285</v>
      </c>
      <c r="E1318" s="4" t="s">
        <v>6925</v>
      </c>
      <c r="F1318" t="s">
        <v>4732</v>
      </c>
      <c r="G1318" t="s">
        <v>6926</v>
      </c>
      <c r="I1318" t="str">
        <f t="shared" si="20"/>
        <v xml:space="preserve">  Gretchen K</v>
      </c>
    </row>
    <row r="1319" spans="1:9" ht="15.6" x14ac:dyDescent="0.3">
      <c r="A1319" s="4" t="s">
        <v>3289</v>
      </c>
      <c r="E1319" s="4" t="s">
        <v>6927</v>
      </c>
      <c r="F1319" t="s">
        <v>4732</v>
      </c>
      <c r="G1319" t="s">
        <v>6928</v>
      </c>
      <c r="I1319" t="str">
        <f t="shared" si="20"/>
        <v xml:space="preserve">  Martina</v>
      </c>
    </row>
    <row r="1320" spans="1:9" ht="15.6" x14ac:dyDescent="0.3">
      <c r="A1320" s="4" t="s">
        <v>3292</v>
      </c>
      <c r="E1320" s="4" t="s">
        <v>6929</v>
      </c>
      <c r="F1320" t="s">
        <v>4735</v>
      </c>
      <c r="G1320" t="s">
        <v>6930</v>
      </c>
      <c r="I1320" t="str">
        <f t="shared" si="20"/>
        <v xml:space="preserve">  Dustin J</v>
      </c>
    </row>
    <row r="1321" spans="1:9" ht="15.6" x14ac:dyDescent="0.3">
      <c r="A1321" s="4" t="s">
        <v>3294</v>
      </c>
      <c r="E1321" s="4" t="s">
        <v>6931</v>
      </c>
      <c r="F1321" t="s">
        <v>4732</v>
      </c>
      <c r="G1321" t="s">
        <v>4740</v>
      </c>
      <c r="I1321" t="str">
        <f t="shared" si="20"/>
        <v xml:space="preserve">  Kelsey</v>
      </c>
    </row>
    <row r="1322" spans="1:9" ht="15.6" x14ac:dyDescent="0.3">
      <c r="A1322" s="4" t="s">
        <v>3297</v>
      </c>
      <c r="E1322" s="4" t="s">
        <v>6932</v>
      </c>
      <c r="F1322" t="s">
        <v>4735</v>
      </c>
      <c r="G1322" t="s">
        <v>6933</v>
      </c>
      <c r="I1322" t="str">
        <f t="shared" si="20"/>
        <v xml:space="preserve">  Daniel V</v>
      </c>
    </row>
    <row r="1323" spans="1:9" ht="15.6" x14ac:dyDescent="0.3">
      <c r="A1323" s="4" t="s">
        <v>3300</v>
      </c>
      <c r="E1323" s="4" t="s">
        <v>6934</v>
      </c>
      <c r="F1323" t="s">
        <v>4732</v>
      </c>
      <c r="G1323" t="s">
        <v>6935</v>
      </c>
      <c r="I1323" t="str">
        <f t="shared" si="20"/>
        <v xml:space="preserve">  Saeger</v>
      </c>
    </row>
    <row r="1324" spans="1:9" ht="15.6" x14ac:dyDescent="0.3">
      <c r="A1324" s="4" t="s">
        <v>3302</v>
      </c>
      <c r="E1324" s="4" t="s">
        <v>6936</v>
      </c>
      <c r="F1324" t="s">
        <v>4732</v>
      </c>
      <c r="G1324" t="s">
        <v>6937</v>
      </c>
      <c r="I1324" t="str">
        <f t="shared" si="20"/>
        <v xml:space="preserve">  Buzunesh</v>
      </c>
    </row>
    <row r="1325" spans="1:9" ht="15.6" x14ac:dyDescent="0.3">
      <c r="A1325" s="4" t="s">
        <v>3305</v>
      </c>
      <c r="E1325" s="4" t="s">
        <v>6938</v>
      </c>
      <c r="F1325" t="s">
        <v>4732</v>
      </c>
      <c r="G1325" t="s">
        <v>6939</v>
      </c>
      <c r="I1325" t="str">
        <f t="shared" si="20"/>
        <v xml:space="preserve">  Mirte</v>
      </c>
    </row>
    <row r="1326" spans="1:9" ht="15.6" x14ac:dyDescent="0.3">
      <c r="A1326" s="4" t="s">
        <v>3307</v>
      </c>
      <c r="E1326" s="4" t="s">
        <v>6940</v>
      </c>
      <c r="F1326" t="s">
        <v>4732</v>
      </c>
      <c r="G1326" t="s">
        <v>4859</v>
      </c>
      <c r="I1326" t="str">
        <f t="shared" si="20"/>
        <v xml:space="preserve">  Megan</v>
      </c>
    </row>
    <row r="1327" spans="1:9" ht="15.6" x14ac:dyDescent="0.3">
      <c r="A1327" s="4" t="s">
        <v>3310</v>
      </c>
      <c r="E1327" s="4" t="s">
        <v>6941</v>
      </c>
      <c r="F1327" t="s">
        <v>4732</v>
      </c>
      <c r="G1327" t="s">
        <v>6942</v>
      </c>
      <c r="I1327" t="str">
        <f t="shared" si="20"/>
        <v xml:space="preserve">  Kerry A</v>
      </c>
    </row>
    <row r="1328" spans="1:9" ht="15.6" x14ac:dyDescent="0.3">
      <c r="A1328" s="4" t="s">
        <v>3312</v>
      </c>
      <c r="E1328" s="4" t="s">
        <v>6943</v>
      </c>
      <c r="F1328" t="s">
        <v>4732</v>
      </c>
      <c r="G1328" t="s">
        <v>5613</v>
      </c>
      <c r="I1328" t="str">
        <f t="shared" si="20"/>
        <v xml:space="preserve">  Kristin</v>
      </c>
    </row>
    <row r="1329" spans="1:9" ht="15.6" x14ac:dyDescent="0.3">
      <c r="A1329" s="4" t="s">
        <v>3315</v>
      </c>
      <c r="E1329" s="4" t="s">
        <v>6944</v>
      </c>
      <c r="F1329" t="s">
        <v>4735</v>
      </c>
      <c r="G1329" t="s">
        <v>5473</v>
      </c>
      <c r="I1329" t="str">
        <f t="shared" si="20"/>
        <v xml:space="preserve">  Christopher R</v>
      </c>
    </row>
    <row r="1330" spans="1:9" ht="15.6" x14ac:dyDescent="0.3">
      <c r="A1330" s="4" t="s">
        <v>3317</v>
      </c>
      <c r="E1330" s="4" t="s">
        <v>6945</v>
      </c>
      <c r="F1330" t="s">
        <v>5610</v>
      </c>
      <c r="G1330" t="s">
        <v>6879</v>
      </c>
      <c r="I1330" t="str">
        <f t="shared" si="20"/>
        <v xml:space="preserve">  Elizabeth A</v>
      </c>
    </row>
    <row r="1331" spans="1:9" ht="15.6" x14ac:dyDescent="0.3">
      <c r="A1331" s="4" t="s">
        <v>3320</v>
      </c>
      <c r="E1331" s="4" t="s">
        <v>6946</v>
      </c>
      <c r="F1331" t="s">
        <v>4735</v>
      </c>
      <c r="G1331" t="s">
        <v>5170</v>
      </c>
      <c r="I1331" t="str">
        <f t="shared" si="20"/>
        <v xml:space="preserve">  Andrew</v>
      </c>
    </row>
    <row r="1332" spans="1:9" ht="15.6" x14ac:dyDescent="0.3">
      <c r="A1332" s="4" t="s">
        <v>3322</v>
      </c>
      <c r="E1332" s="4" t="s">
        <v>6947</v>
      </c>
      <c r="F1332" t="s">
        <v>4732</v>
      </c>
      <c r="G1332" t="s">
        <v>5626</v>
      </c>
      <c r="I1332" t="str">
        <f t="shared" si="20"/>
        <v xml:space="preserve">  Dawn M</v>
      </c>
    </row>
    <row r="1333" spans="1:9" ht="15.6" x14ac:dyDescent="0.3">
      <c r="A1333" s="4" t="s">
        <v>3325</v>
      </c>
      <c r="E1333" s="4" t="s">
        <v>6948</v>
      </c>
      <c r="F1333" t="s">
        <v>4735</v>
      </c>
      <c r="G1333" t="s">
        <v>6949</v>
      </c>
      <c r="I1333" t="str">
        <f t="shared" si="20"/>
        <v xml:space="preserve">  Jonathan P</v>
      </c>
    </row>
    <row r="1334" spans="1:9" ht="15.6" x14ac:dyDescent="0.3">
      <c r="A1334" s="4" t="s">
        <v>3327</v>
      </c>
      <c r="E1334" s="4" t="s">
        <v>6950</v>
      </c>
      <c r="F1334" t="s">
        <v>5610</v>
      </c>
      <c r="G1334" t="s">
        <v>6951</v>
      </c>
      <c r="I1334" t="str">
        <f t="shared" si="20"/>
        <v xml:space="preserve">  Gina</v>
      </c>
    </row>
    <row r="1335" spans="1:9" ht="15.6" x14ac:dyDescent="0.3">
      <c r="A1335" s="4" t="s">
        <v>3330</v>
      </c>
      <c r="E1335" s="4" t="s">
        <v>6952</v>
      </c>
      <c r="F1335" t="s">
        <v>4735</v>
      </c>
      <c r="G1335" t="s">
        <v>6953</v>
      </c>
      <c r="I1335" t="str">
        <f t="shared" si="20"/>
        <v xml:space="preserve">  Dino</v>
      </c>
    </row>
    <row r="1336" spans="1:9" ht="15.6" x14ac:dyDescent="0.3">
      <c r="A1336" s="4" t="s">
        <v>3333</v>
      </c>
      <c r="E1336" s="4" t="s">
        <v>6954</v>
      </c>
      <c r="F1336" t="s">
        <v>4735</v>
      </c>
      <c r="G1336" t="s">
        <v>6955</v>
      </c>
      <c r="I1336" t="str">
        <f t="shared" si="20"/>
        <v xml:space="preserve">  Jan</v>
      </c>
    </row>
    <row r="1337" spans="1:9" ht="15.6" x14ac:dyDescent="0.3">
      <c r="A1337" s="4" t="s">
        <v>3335</v>
      </c>
      <c r="E1337" s="4" t="s">
        <v>4743</v>
      </c>
      <c r="F1337" t="s">
        <v>4735</v>
      </c>
      <c r="G1337" t="s">
        <v>6956</v>
      </c>
      <c r="I1337" t="str">
        <f t="shared" si="20"/>
        <v xml:space="preserve">  Jonathan E</v>
      </c>
    </row>
    <row r="1338" spans="1:9" ht="15.6" x14ac:dyDescent="0.3">
      <c r="A1338" s="4" t="s">
        <v>3338</v>
      </c>
      <c r="E1338" s="4" t="s">
        <v>6957</v>
      </c>
      <c r="F1338" t="s">
        <v>4735</v>
      </c>
      <c r="G1338" t="s">
        <v>6958</v>
      </c>
      <c r="I1338" t="str">
        <f t="shared" si="20"/>
        <v xml:space="preserve">  Mark A</v>
      </c>
    </row>
    <row r="1339" spans="1:9" ht="15.6" x14ac:dyDescent="0.3">
      <c r="A1339" s="4" t="s">
        <v>3340</v>
      </c>
      <c r="E1339" s="4" t="s">
        <v>4862</v>
      </c>
      <c r="F1339" t="s">
        <v>5610</v>
      </c>
      <c r="G1339" t="s">
        <v>5781</v>
      </c>
      <c r="I1339" t="str">
        <f t="shared" si="20"/>
        <v xml:space="preserve">  Mary</v>
      </c>
    </row>
    <row r="1340" spans="1:9" ht="15.6" x14ac:dyDescent="0.3">
      <c r="A1340" s="4" t="s">
        <v>3343</v>
      </c>
      <c r="E1340" s="4" t="s">
        <v>6959</v>
      </c>
      <c r="F1340" t="s">
        <v>4735</v>
      </c>
      <c r="G1340" t="s">
        <v>5031</v>
      </c>
      <c r="I1340" t="str">
        <f t="shared" si="20"/>
        <v xml:space="preserve">  Samuel</v>
      </c>
    </row>
    <row r="1341" spans="1:9" ht="15.6" x14ac:dyDescent="0.3">
      <c r="A1341" s="4" t="s">
        <v>3346</v>
      </c>
      <c r="E1341" s="4" t="s">
        <v>6960</v>
      </c>
      <c r="F1341" t="s">
        <v>4735</v>
      </c>
      <c r="G1341" t="s">
        <v>6961</v>
      </c>
      <c r="I1341" t="str">
        <f t="shared" si="20"/>
        <v xml:space="preserve">  Stan J</v>
      </c>
    </row>
    <row r="1342" spans="1:9" ht="15.6" x14ac:dyDescent="0.3">
      <c r="A1342" s="4" t="s">
        <v>3348</v>
      </c>
      <c r="E1342" s="4" t="s">
        <v>6962</v>
      </c>
      <c r="F1342" t="s">
        <v>5610</v>
      </c>
      <c r="G1342" t="s">
        <v>5828</v>
      </c>
      <c r="I1342" t="str">
        <f t="shared" si="20"/>
        <v xml:space="preserve">  Jessica L</v>
      </c>
    </row>
    <row r="1343" spans="1:9" ht="15.6" x14ac:dyDescent="0.3">
      <c r="A1343" s="4" t="s">
        <v>3351</v>
      </c>
      <c r="E1343" s="4" t="s">
        <v>6963</v>
      </c>
      <c r="F1343" t="s">
        <v>4732</v>
      </c>
      <c r="G1343" t="s">
        <v>6964</v>
      </c>
      <c r="I1343" t="str">
        <f t="shared" si="20"/>
        <v xml:space="preserve">  Krysta</v>
      </c>
    </row>
    <row r="1344" spans="1:9" ht="15.6" x14ac:dyDescent="0.3">
      <c r="A1344" s="4" t="s">
        <v>3353</v>
      </c>
      <c r="E1344" s="4" t="s">
        <v>6965</v>
      </c>
      <c r="F1344" t="s">
        <v>5610</v>
      </c>
      <c r="G1344" t="s">
        <v>6966</v>
      </c>
      <c r="I1344" t="str">
        <f t="shared" si="20"/>
        <v xml:space="preserve">  Natascia</v>
      </c>
    </row>
    <row r="1345" spans="1:9" ht="15.6" x14ac:dyDescent="0.3">
      <c r="A1345" s="4" t="s">
        <v>3356</v>
      </c>
      <c r="E1345" s="4" t="s">
        <v>6967</v>
      </c>
      <c r="F1345" t="s">
        <v>4732</v>
      </c>
      <c r="G1345" t="s">
        <v>5506</v>
      </c>
      <c r="I1345" t="str">
        <f t="shared" si="20"/>
        <v xml:space="preserve">  Jenny</v>
      </c>
    </row>
    <row r="1346" spans="1:9" ht="15.6" x14ac:dyDescent="0.3">
      <c r="A1346" s="4" t="s">
        <v>3358</v>
      </c>
      <c r="E1346" s="4" t="s">
        <v>6968</v>
      </c>
      <c r="F1346" t="s">
        <v>4735</v>
      </c>
      <c r="G1346" t="s">
        <v>4927</v>
      </c>
      <c r="I1346" t="str">
        <f t="shared" si="20"/>
        <v xml:space="preserve">  Brian</v>
      </c>
    </row>
    <row r="1347" spans="1:9" ht="15.6" x14ac:dyDescent="0.3">
      <c r="A1347" s="4" t="s">
        <v>3361</v>
      </c>
      <c r="E1347" s="4" t="s">
        <v>6969</v>
      </c>
      <c r="F1347" t="s">
        <v>4732</v>
      </c>
      <c r="G1347" t="s">
        <v>6970</v>
      </c>
      <c r="I1347" t="str">
        <f t="shared" ref="I1347:I1410" si="21">_xlfn.TEXTJOIN("",TRUE,G1347)</f>
        <v xml:space="preserve">  Monica</v>
      </c>
    </row>
    <row r="1348" spans="1:9" ht="15.6" x14ac:dyDescent="0.3">
      <c r="A1348" s="4" t="s">
        <v>3363</v>
      </c>
      <c r="E1348" s="4" t="s">
        <v>6971</v>
      </c>
      <c r="F1348" t="s">
        <v>4735</v>
      </c>
      <c r="G1348" t="s">
        <v>5081</v>
      </c>
      <c r="I1348" t="str">
        <f t="shared" si="21"/>
        <v xml:space="preserve">  Tyler</v>
      </c>
    </row>
    <row r="1349" spans="1:9" ht="15.6" x14ac:dyDescent="0.3">
      <c r="A1349" s="4" t="s">
        <v>3366</v>
      </c>
      <c r="E1349" s="4" t="s">
        <v>6972</v>
      </c>
      <c r="F1349" t="s">
        <v>4732</v>
      </c>
      <c r="G1349" t="s">
        <v>6973</v>
      </c>
      <c r="I1349" t="str">
        <f t="shared" si="21"/>
        <v xml:space="preserve">  Kelly C</v>
      </c>
    </row>
    <row r="1350" spans="1:9" ht="15.6" x14ac:dyDescent="0.3">
      <c r="A1350" s="4" t="s">
        <v>3369</v>
      </c>
      <c r="E1350" s="4" t="s">
        <v>6974</v>
      </c>
      <c r="F1350" t="s">
        <v>5610</v>
      </c>
      <c r="G1350" t="s">
        <v>5508</v>
      </c>
      <c r="I1350" t="str">
        <f t="shared" si="21"/>
        <v xml:space="preserve">  Emily</v>
      </c>
    </row>
    <row r="1351" spans="1:9" ht="15.6" x14ac:dyDescent="0.3">
      <c r="A1351" s="4" t="s">
        <v>3371</v>
      </c>
      <c r="E1351" s="4" t="s">
        <v>6975</v>
      </c>
      <c r="F1351" t="s">
        <v>4735</v>
      </c>
      <c r="G1351" t="s">
        <v>6976</v>
      </c>
      <c r="I1351" t="str">
        <f t="shared" si="21"/>
        <v xml:space="preserve">  James V</v>
      </c>
    </row>
    <row r="1352" spans="1:9" ht="15.6" x14ac:dyDescent="0.3">
      <c r="A1352" s="4" t="s">
        <v>3374</v>
      </c>
      <c r="E1352" s="4" t="s">
        <v>5299</v>
      </c>
      <c r="F1352" t="s">
        <v>4732</v>
      </c>
      <c r="G1352" t="s">
        <v>6977</v>
      </c>
      <c r="I1352" t="str">
        <f t="shared" si="21"/>
        <v xml:space="preserve">  Angie</v>
      </c>
    </row>
    <row r="1353" spans="1:9" ht="15.6" x14ac:dyDescent="0.3">
      <c r="A1353" s="4" t="s">
        <v>3376</v>
      </c>
      <c r="E1353" s="4" t="s">
        <v>6978</v>
      </c>
      <c r="F1353" t="s">
        <v>4735</v>
      </c>
      <c r="G1353" t="s">
        <v>5445</v>
      </c>
      <c r="I1353" t="str">
        <f t="shared" si="21"/>
        <v xml:space="preserve">  Michael J</v>
      </c>
    </row>
    <row r="1354" spans="1:9" ht="15.6" x14ac:dyDescent="0.3">
      <c r="A1354" s="4" t="s">
        <v>3379</v>
      </c>
      <c r="E1354" s="4" t="s">
        <v>6979</v>
      </c>
      <c r="F1354" t="s">
        <v>4732</v>
      </c>
      <c r="G1354" t="s">
        <v>6980</v>
      </c>
      <c r="I1354" t="str">
        <f t="shared" si="21"/>
        <v xml:space="preserve">  Sabina</v>
      </c>
    </row>
    <row r="1355" spans="1:9" ht="15.6" x14ac:dyDescent="0.3">
      <c r="A1355" s="4" t="s">
        <v>3384</v>
      </c>
      <c r="E1355" s="4" t="s">
        <v>5379</v>
      </c>
      <c r="F1355" t="s">
        <v>4732</v>
      </c>
      <c r="G1355" t="s">
        <v>6981</v>
      </c>
      <c r="I1355" t="str">
        <f t="shared" si="21"/>
        <v xml:space="preserve">  Amy C</v>
      </c>
    </row>
    <row r="1356" spans="1:9" ht="15.6" x14ac:dyDescent="0.3">
      <c r="A1356" s="4" t="s">
        <v>3387</v>
      </c>
      <c r="E1356" s="4" t="s">
        <v>6711</v>
      </c>
      <c r="F1356" t="s">
        <v>4732</v>
      </c>
      <c r="G1356" t="s">
        <v>6982</v>
      </c>
      <c r="I1356" t="str">
        <f t="shared" si="21"/>
        <v xml:space="preserve">  Victoria U</v>
      </c>
    </row>
    <row r="1357" spans="1:9" ht="15.6" x14ac:dyDescent="0.3">
      <c r="A1357" s="4" t="s">
        <v>3390</v>
      </c>
      <c r="E1357" s="4" t="s">
        <v>6983</v>
      </c>
      <c r="F1357" t="s">
        <v>4732</v>
      </c>
      <c r="G1357" t="s">
        <v>6984</v>
      </c>
      <c r="I1357" t="str">
        <f t="shared" si="21"/>
        <v xml:space="preserve">  Amelia B</v>
      </c>
    </row>
    <row r="1358" spans="1:9" ht="15.6" x14ac:dyDescent="0.3">
      <c r="A1358" s="4" t="s">
        <v>3392</v>
      </c>
      <c r="E1358" s="4" t="s">
        <v>6985</v>
      </c>
      <c r="F1358" t="s">
        <v>4732</v>
      </c>
      <c r="G1358" t="s">
        <v>6986</v>
      </c>
      <c r="I1358" t="str">
        <f t="shared" si="21"/>
        <v xml:space="preserve">  Jackie J</v>
      </c>
    </row>
    <row r="1359" spans="1:9" ht="15.6" x14ac:dyDescent="0.3">
      <c r="A1359" s="4" t="s">
        <v>3395</v>
      </c>
      <c r="E1359" s="4" t="s">
        <v>6987</v>
      </c>
      <c r="F1359" t="s">
        <v>4735</v>
      </c>
      <c r="G1359" t="s">
        <v>5816</v>
      </c>
      <c r="I1359" t="str">
        <f t="shared" si="21"/>
        <v xml:space="preserve">  Justin</v>
      </c>
    </row>
    <row r="1360" spans="1:9" ht="15.6" x14ac:dyDescent="0.3">
      <c r="A1360" s="4" t="s">
        <v>3398</v>
      </c>
      <c r="E1360" s="4" t="s">
        <v>6988</v>
      </c>
      <c r="F1360" t="s">
        <v>4732</v>
      </c>
      <c r="G1360" t="s">
        <v>6989</v>
      </c>
      <c r="I1360" t="str">
        <f t="shared" si="21"/>
        <v xml:space="preserve">  Kerry</v>
      </c>
    </row>
    <row r="1361" spans="1:9" ht="15.6" x14ac:dyDescent="0.3">
      <c r="A1361" s="4" t="s">
        <v>3400</v>
      </c>
      <c r="E1361" s="4" t="s">
        <v>4990</v>
      </c>
      <c r="F1361" t="s">
        <v>4732</v>
      </c>
      <c r="G1361" t="s">
        <v>6990</v>
      </c>
      <c r="I1361" t="str">
        <f t="shared" si="21"/>
        <v xml:space="preserve">  Cindy G</v>
      </c>
    </row>
    <row r="1362" spans="1:9" ht="15.6" x14ac:dyDescent="0.3">
      <c r="A1362" s="4" t="s">
        <v>3403</v>
      </c>
      <c r="E1362" s="4" t="s">
        <v>6991</v>
      </c>
      <c r="F1362" t="s">
        <v>4735</v>
      </c>
      <c r="G1362" t="s">
        <v>6992</v>
      </c>
      <c r="I1362" t="str">
        <f t="shared" si="21"/>
        <v xml:space="preserve">  Gennaro</v>
      </c>
    </row>
    <row r="1363" spans="1:9" ht="15.6" x14ac:dyDescent="0.3">
      <c r="A1363" s="4" t="s">
        <v>3406</v>
      </c>
      <c r="E1363" s="4" t="s">
        <v>6993</v>
      </c>
      <c r="F1363" t="s">
        <v>4735</v>
      </c>
      <c r="G1363" t="s">
        <v>6994</v>
      </c>
      <c r="I1363" t="str">
        <f t="shared" si="21"/>
        <v xml:space="preserve">  Terry</v>
      </c>
    </row>
    <row r="1364" spans="1:9" ht="15.6" x14ac:dyDescent="0.3">
      <c r="A1364" s="4" t="s">
        <v>3409</v>
      </c>
      <c r="E1364" s="4" t="s">
        <v>6152</v>
      </c>
      <c r="F1364" t="s">
        <v>4735</v>
      </c>
      <c r="G1364" t="s">
        <v>5747</v>
      </c>
      <c r="I1364" t="str">
        <f t="shared" si="21"/>
        <v xml:space="preserve">  Patrick J</v>
      </c>
    </row>
    <row r="1365" spans="1:9" ht="15.6" x14ac:dyDescent="0.3">
      <c r="A1365" s="4" t="s">
        <v>3411</v>
      </c>
      <c r="E1365" s="4" t="s">
        <v>6995</v>
      </c>
      <c r="F1365" t="s">
        <v>4732</v>
      </c>
      <c r="G1365" t="s">
        <v>6996</v>
      </c>
      <c r="I1365" t="str">
        <f t="shared" si="21"/>
        <v xml:space="preserve">  Keara</v>
      </c>
    </row>
    <row r="1366" spans="1:9" ht="15.6" x14ac:dyDescent="0.3">
      <c r="A1366" s="4" t="s">
        <v>3414</v>
      </c>
      <c r="E1366" s="4" t="s">
        <v>6997</v>
      </c>
      <c r="F1366" t="s">
        <v>4732</v>
      </c>
      <c r="G1366" t="s">
        <v>4778</v>
      </c>
      <c r="I1366" t="str">
        <f t="shared" si="21"/>
        <v xml:space="preserve">  Nicole</v>
      </c>
    </row>
    <row r="1367" spans="1:9" ht="15.6" x14ac:dyDescent="0.3">
      <c r="A1367" s="4" t="s">
        <v>3417</v>
      </c>
      <c r="E1367" s="4" t="s">
        <v>6998</v>
      </c>
      <c r="F1367" t="s">
        <v>5610</v>
      </c>
      <c r="G1367" t="s">
        <v>6999</v>
      </c>
      <c r="I1367" t="str">
        <f t="shared" si="21"/>
        <v xml:space="preserve">  Katena</v>
      </c>
    </row>
    <row r="1368" spans="1:9" ht="15.6" x14ac:dyDescent="0.3">
      <c r="A1368" s="4" t="s">
        <v>3419</v>
      </c>
      <c r="E1368" s="4" t="s">
        <v>7000</v>
      </c>
      <c r="F1368" t="s">
        <v>4732</v>
      </c>
      <c r="G1368" t="s">
        <v>7001</v>
      </c>
      <c r="I1368" t="str">
        <f t="shared" si="21"/>
        <v xml:space="preserve">  Bean K</v>
      </c>
    </row>
    <row r="1369" spans="1:9" ht="15.6" x14ac:dyDescent="0.3">
      <c r="A1369" s="4" t="s">
        <v>3422</v>
      </c>
      <c r="E1369" s="4" t="s">
        <v>7002</v>
      </c>
      <c r="F1369" t="s">
        <v>4735</v>
      </c>
      <c r="G1369" t="s">
        <v>4927</v>
      </c>
      <c r="I1369" t="str">
        <f t="shared" si="21"/>
        <v xml:space="preserve">  Brian</v>
      </c>
    </row>
    <row r="1370" spans="1:9" ht="15.6" x14ac:dyDescent="0.3">
      <c r="A1370" s="4" t="s">
        <v>3424</v>
      </c>
      <c r="E1370" s="4" t="s">
        <v>7003</v>
      </c>
      <c r="F1370" t="s">
        <v>4735</v>
      </c>
      <c r="G1370" t="s">
        <v>7004</v>
      </c>
      <c r="I1370" t="str">
        <f t="shared" si="21"/>
        <v xml:space="preserve">  Jan-Patrick</v>
      </c>
    </row>
    <row r="1371" spans="1:9" ht="15.6" x14ac:dyDescent="0.3">
      <c r="A1371" s="4" t="s">
        <v>3428</v>
      </c>
      <c r="E1371" s="4" t="s">
        <v>7005</v>
      </c>
      <c r="F1371" t="s">
        <v>4735</v>
      </c>
      <c r="G1371" t="s">
        <v>7006</v>
      </c>
      <c r="I1371" t="str">
        <f t="shared" si="21"/>
        <v xml:space="preserve">  Jesse J</v>
      </c>
    </row>
    <row r="1372" spans="1:9" ht="15.6" x14ac:dyDescent="0.3">
      <c r="A1372" s="4" t="s">
        <v>3430</v>
      </c>
      <c r="E1372" s="4" t="s">
        <v>7007</v>
      </c>
      <c r="F1372" t="s">
        <v>4732</v>
      </c>
      <c r="G1372" t="s">
        <v>7008</v>
      </c>
      <c r="I1372" t="str">
        <f t="shared" si="21"/>
        <v xml:space="preserve">  Lindsey M</v>
      </c>
    </row>
    <row r="1373" spans="1:9" ht="15.6" x14ac:dyDescent="0.3">
      <c r="A1373" s="4" t="s">
        <v>3434</v>
      </c>
      <c r="E1373" s="4" t="s">
        <v>7009</v>
      </c>
      <c r="F1373" t="s">
        <v>4732</v>
      </c>
      <c r="G1373" t="s">
        <v>7010</v>
      </c>
      <c r="I1373" t="str">
        <f t="shared" si="21"/>
        <v xml:space="preserve">  Marguerite K</v>
      </c>
    </row>
    <row r="1374" spans="1:9" ht="15.6" x14ac:dyDescent="0.3">
      <c r="A1374" s="4" t="s">
        <v>3436</v>
      </c>
      <c r="E1374" s="4" t="s">
        <v>5076</v>
      </c>
      <c r="F1374" t="s">
        <v>4735</v>
      </c>
      <c r="G1374" t="s">
        <v>7011</v>
      </c>
      <c r="I1374" t="str">
        <f t="shared" si="21"/>
        <v xml:space="preserve">  Travis</v>
      </c>
    </row>
    <row r="1375" spans="1:9" ht="15.6" x14ac:dyDescent="0.3">
      <c r="A1375" s="4" t="s">
        <v>3439</v>
      </c>
      <c r="E1375" s="4" t="s">
        <v>7012</v>
      </c>
      <c r="F1375" t="s">
        <v>4735</v>
      </c>
      <c r="G1375" t="s">
        <v>7013</v>
      </c>
      <c r="I1375" t="str">
        <f t="shared" si="21"/>
        <v xml:space="preserve">  Ricky</v>
      </c>
    </row>
    <row r="1376" spans="1:9" ht="15.6" x14ac:dyDescent="0.3">
      <c r="A1376" s="4" t="s">
        <v>3441</v>
      </c>
      <c r="E1376" s="4" t="s">
        <v>5716</v>
      </c>
      <c r="F1376" t="s">
        <v>5610</v>
      </c>
      <c r="G1376" t="s">
        <v>7014</v>
      </c>
      <c r="I1376" t="str">
        <f t="shared" si="21"/>
        <v xml:space="preserve">  Colleen L</v>
      </c>
    </row>
    <row r="1377" spans="1:9" ht="15.6" x14ac:dyDescent="0.3">
      <c r="A1377" s="4" t="s">
        <v>3444</v>
      </c>
      <c r="E1377" s="4" t="s">
        <v>7015</v>
      </c>
      <c r="F1377" t="s">
        <v>4735</v>
      </c>
      <c r="G1377" t="s">
        <v>7016</v>
      </c>
      <c r="I1377" t="str">
        <f t="shared" si="21"/>
        <v xml:space="preserve">  Charlie A</v>
      </c>
    </row>
    <row r="1378" spans="1:9" ht="15.6" x14ac:dyDescent="0.3">
      <c r="A1378" s="4" t="s">
        <v>3446</v>
      </c>
      <c r="E1378" s="4" t="s">
        <v>7017</v>
      </c>
      <c r="F1378" t="s">
        <v>4735</v>
      </c>
      <c r="G1378" t="s">
        <v>5396</v>
      </c>
      <c r="I1378" t="str">
        <f t="shared" si="21"/>
        <v xml:space="preserve">  Rick</v>
      </c>
    </row>
    <row r="1379" spans="1:9" ht="15.6" x14ac:dyDescent="0.3">
      <c r="A1379" s="4" t="s">
        <v>3449</v>
      </c>
      <c r="E1379" s="4" t="s">
        <v>7018</v>
      </c>
      <c r="F1379" t="s">
        <v>4732</v>
      </c>
      <c r="G1379" t="s">
        <v>7019</v>
      </c>
      <c r="I1379" t="str">
        <f t="shared" si="21"/>
        <v xml:space="preserve">  Lauren C</v>
      </c>
    </row>
    <row r="1380" spans="1:9" ht="15.6" x14ac:dyDescent="0.3">
      <c r="A1380" s="4" t="s">
        <v>3451</v>
      </c>
      <c r="E1380" s="4" t="s">
        <v>7020</v>
      </c>
      <c r="F1380" t="s">
        <v>4735</v>
      </c>
      <c r="G1380" t="s">
        <v>4861</v>
      </c>
      <c r="I1380" t="str">
        <f t="shared" si="21"/>
        <v xml:space="preserve">  Daniel</v>
      </c>
    </row>
    <row r="1381" spans="1:9" ht="15.6" x14ac:dyDescent="0.3">
      <c r="A1381" s="4" t="s">
        <v>3454</v>
      </c>
      <c r="E1381" s="4" t="s">
        <v>7021</v>
      </c>
      <c r="F1381" t="s">
        <v>4735</v>
      </c>
      <c r="G1381" t="s">
        <v>5131</v>
      </c>
      <c r="I1381" t="str">
        <f t="shared" si="21"/>
        <v xml:space="preserve">  Jaime</v>
      </c>
    </row>
    <row r="1382" spans="1:9" ht="15.6" x14ac:dyDescent="0.3">
      <c r="A1382" s="4" t="s">
        <v>3456</v>
      </c>
      <c r="E1382" s="4" t="s">
        <v>7022</v>
      </c>
      <c r="F1382" t="s">
        <v>4735</v>
      </c>
      <c r="G1382" t="s">
        <v>7023</v>
      </c>
      <c r="I1382" t="str">
        <f t="shared" si="21"/>
        <v xml:space="preserve">  Erik R</v>
      </c>
    </row>
    <row r="1383" spans="1:9" ht="15.6" x14ac:dyDescent="0.3">
      <c r="A1383" s="4" t="s">
        <v>3459</v>
      </c>
      <c r="E1383" s="4" t="s">
        <v>7024</v>
      </c>
      <c r="F1383" t="s">
        <v>4732</v>
      </c>
      <c r="G1383" t="s">
        <v>5680</v>
      </c>
      <c r="I1383" t="str">
        <f t="shared" si="21"/>
        <v xml:space="preserve">  Katie</v>
      </c>
    </row>
    <row r="1384" spans="1:9" ht="15.6" x14ac:dyDescent="0.3">
      <c r="A1384" s="4" t="s">
        <v>3461</v>
      </c>
      <c r="E1384" s="4" t="s">
        <v>5869</v>
      </c>
      <c r="F1384" t="s">
        <v>4735</v>
      </c>
      <c r="G1384" t="s">
        <v>6526</v>
      </c>
      <c r="I1384" t="str">
        <f t="shared" si="21"/>
        <v xml:space="preserve">  Thomas A</v>
      </c>
    </row>
    <row r="1385" spans="1:9" ht="15.6" x14ac:dyDescent="0.3">
      <c r="A1385" s="4" t="s">
        <v>3463</v>
      </c>
      <c r="E1385" s="4" t="s">
        <v>7025</v>
      </c>
      <c r="F1385" t="s">
        <v>4735</v>
      </c>
      <c r="G1385" t="s">
        <v>7026</v>
      </c>
      <c r="I1385" t="str">
        <f t="shared" si="21"/>
        <v xml:space="preserve">  Jean-Marc</v>
      </c>
    </row>
    <row r="1386" spans="1:9" ht="15.6" x14ac:dyDescent="0.3">
      <c r="A1386" s="4" t="s">
        <v>3466</v>
      </c>
      <c r="E1386" s="4" t="s">
        <v>5261</v>
      </c>
      <c r="F1386" t="s">
        <v>4732</v>
      </c>
      <c r="G1386" t="s">
        <v>7027</v>
      </c>
      <c r="I1386" t="str">
        <f t="shared" si="21"/>
        <v xml:space="preserve">  Kerry L</v>
      </c>
    </row>
    <row r="1387" spans="1:9" ht="15.6" x14ac:dyDescent="0.3">
      <c r="A1387" s="4" t="s">
        <v>3468</v>
      </c>
      <c r="E1387" s="4" t="s">
        <v>7028</v>
      </c>
      <c r="F1387" t="s">
        <v>4735</v>
      </c>
      <c r="G1387" t="s">
        <v>7029</v>
      </c>
      <c r="I1387" t="str">
        <f t="shared" si="21"/>
        <v xml:space="preserve">  Ulrich</v>
      </c>
    </row>
    <row r="1388" spans="1:9" ht="15.6" x14ac:dyDescent="0.3">
      <c r="A1388" s="4" t="s">
        <v>3471</v>
      </c>
      <c r="E1388" s="4" t="s">
        <v>6437</v>
      </c>
      <c r="F1388" t="s">
        <v>4735</v>
      </c>
      <c r="G1388" t="s">
        <v>7030</v>
      </c>
      <c r="I1388" t="str">
        <f t="shared" si="21"/>
        <v xml:space="preserve">  Justin P</v>
      </c>
    </row>
    <row r="1389" spans="1:9" ht="15.6" x14ac:dyDescent="0.3">
      <c r="A1389" s="4" t="s">
        <v>3473</v>
      </c>
      <c r="E1389" s="4" t="s">
        <v>7031</v>
      </c>
      <c r="F1389" t="s">
        <v>4732</v>
      </c>
      <c r="G1389" t="s">
        <v>7032</v>
      </c>
      <c r="I1389" t="str">
        <f t="shared" si="21"/>
        <v xml:space="preserve">  Hannah E</v>
      </c>
    </row>
    <row r="1390" spans="1:9" ht="15.6" x14ac:dyDescent="0.3">
      <c r="A1390" s="4" t="s">
        <v>3476</v>
      </c>
      <c r="E1390" s="4" t="s">
        <v>7033</v>
      </c>
      <c r="F1390" t="s">
        <v>4735</v>
      </c>
      <c r="G1390" t="s">
        <v>4756</v>
      </c>
      <c r="I1390" t="str">
        <f t="shared" si="21"/>
        <v xml:space="preserve">  David</v>
      </c>
    </row>
    <row r="1391" spans="1:9" ht="15.6" x14ac:dyDescent="0.3">
      <c r="A1391" s="4" t="s">
        <v>3478</v>
      </c>
      <c r="E1391" s="4" t="s">
        <v>7034</v>
      </c>
      <c r="F1391" t="s">
        <v>4735</v>
      </c>
      <c r="G1391" t="s">
        <v>5576</v>
      </c>
      <c r="I1391" t="str">
        <f t="shared" si="21"/>
        <v xml:space="preserve">  Jim</v>
      </c>
    </row>
    <row r="1392" spans="1:9" ht="15.6" x14ac:dyDescent="0.3">
      <c r="A1392" s="4" t="s">
        <v>3481</v>
      </c>
      <c r="E1392" s="4" t="s">
        <v>5551</v>
      </c>
      <c r="F1392" t="s">
        <v>4735</v>
      </c>
      <c r="G1392" t="s">
        <v>7035</v>
      </c>
      <c r="I1392" t="str">
        <f t="shared" si="21"/>
        <v xml:space="preserve">  Joseph P</v>
      </c>
    </row>
    <row r="1393" spans="1:9" ht="15.6" x14ac:dyDescent="0.3">
      <c r="A1393" s="4" t="s">
        <v>3483</v>
      </c>
      <c r="E1393" s="4" t="s">
        <v>7036</v>
      </c>
      <c r="F1393" t="s">
        <v>4735</v>
      </c>
      <c r="G1393" t="s">
        <v>5029</v>
      </c>
      <c r="I1393" t="str">
        <f t="shared" si="21"/>
        <v xml:space="preserve">  Michael</v>
      </c>
    </row>
    <row r="1394" spans="1:9" ht="15.6" x14ac:dyDescent="0.3">
      <c r="A1394" s="4" t="s">
        <v>3486</v>
      </c>
      <c r="E1394" s="4" t="s">
        <v>7037</v>
      </c>
      <c r="F1394" t="s">
        <v>4732</v>
      </c>
      <c r="G1394" t="s">
        <v>7038</v>
      </c>
      <c r="I1394" t="str">
        <f t="shared" si="21"/>
        <v xml:space="preserve">  Gina M</v>
      </c>
    </row>
    <row r="1395" spans="1:9" ht="15.6" x14ac:dyDescent="0.3">
      <c r="A1395" s="4" t="s">
        <v>3488</v>
      </c>
      <c r="E1395" s="4" t="s">
        <v>7039</v>
      </c>
      <c r="F1395" t="s">
        <v>4732</v>
      </c>
      <c r="G1395" t="s">
        <v>7040</v>
      </c>
      <c r="I1395" t="str">
        <f t="shared" si="21"/>
        <v xml:space="preserve">  Shantel C</v>
      </c>
    </row>
    <row r="1396" spans="1:9" ht="15.6" x14ac:dyDescent="0.3">
      <c r="A1396" s="4" t="s">
        <v>3491</v>
      </c>
      <c r="E1396" s="4" t="s">
        <v>7041</v>
      </c>
      <c r="F1396" t="s">
        <v>4735</v>
      </c>
      <c r="G1396" t="s">
        <v>4927</v>
      </c>
      <c r="I1396" t="str">
        <f t="shared" si="21"/>
        <v xml:space="preserve">  Brian</v>
      </c>
    </row>
    <row r="1397" spans="1:9" ht="15.6" x14ac:dyDescent="0.3">
      <c r="A1397" s="4" t="s">
        <v>3493</v>
      </c>
      <c r="E1397" s="4" t="s">
        <v>7042</v>
      </c>
      <c r="F1397" t="s">
        <v>4735</v>
      </c>
      <c r="G1397" t="s">
        <v>4927</v>
      </c>
      <c r="I1397" t="str">
        <f t="shared" si="21"/>
        <v xml:space="preserve">  Brian</v>
      </c>
    </row>
    <row r="1398" spans="1:9" ht="15.6" x14ac:dyDescent="0.3">
      <c r="A1398" s="4" t="s">
        <v>3496</v>
      </c>
      <c r="E1398" s="4" t="s">
        <v>7043</v>
      </c>
      <c r="F1398" t="s">
        <v>4732</v>
      </c>
      <c r="G1398" t="s">
        <v>7044</v>
      </c>
      <c r="I1398" t="str">
        <f t="shared" si="21"/>
        <v xml:space="preserve">  Jessica R</v>
      </c>
    </row>
    <row r="1399" spans="1:9" ht="15.6" x14ac:dyDescent="0.3">
      <c r="A1399" s="4" t="s">
        <v>3498</v>
      </c>
      <c r="E1399" s="4" t="s">
        <v>7045</v>
      </c>
      <c r="F1399" t="s">
        <v>5610</v>
      </c>
      <c r="G1399" t="s">
        <v>7046</v>
      </c>
      <c r="I1399" t="str">
        <f t="shared" si="21"/>
        <v xml:space="preserve">  Robyn</v>
      </c>
    </row>
    <row r="1400" spans="1:9" ht="15.6" x14ac:dyDescent="0.3">
      <c r="A1400" s="4" t="s">
        <v>3501</v>
      </c>
      <c r="E1400" s="4" t="s">
        <v>7047</v>
      </c>
      <c r="F1400" t="s">
        <v>4732</v>
      </c>
      <c r="G1400" t="s">
        <v>5204</v>
      </c>
      <c r="I1400" t="str">
        <f t="shared" si="21"/>
        <v xml:space="preserve">  Ashley</v>
      </c>
    </row>
    <row r="1401" spans="1:9" ht="15.6" x14ac:dyDescent="0.3">
      <c r="A1401" s="4" t="s">
        <v>3503</v>
      </c>
      <c r="E1401" s="4" t="s">
        <v>7048</v>
      </c>
      <c r="F1401" t="s">
        <v>4732</v>
      </c>
      <c r="G1401" t="s">
        <v>6016</v>
      </c>
      <c r="I1401" t="str">
        <f t="shared" si="21"/>
        <v xml:space="preserve">  Dana</v>
      </c>
    </row>
    <row r="1402" spans="1:9" ht="15.6" x14ac:dyDescent="0.3">
      <c r="A1402" s="4" t="s">
        <v>3506</v>
      </c>
      <c r="E1402" s="4" t="s">
        <v>6742</v>
      </c>
      <c r="F1402" t="s">
        <v>4732</v>
      </c>
      <c r="G1402" t="s">
        <v>7049</v>
      </c>
      <c r="I1402" t="str">
        <f t="shared" si="21"/>
        <v xml:space="preserve">  Jessica F</v>
      </c>
    </row>
    <row r="1403" spans="1:9" ht="15.6" x14ac:dyDescent="0.3">
      <c r="A1403" s="4" t="s">
        <v>3509</v>
      </c>
      <c r="E1403" s="4" t="s">
        <v>7050</v>
      </c>
      <c r="F1403" t="s">
        <v>4732</v>
      </c>
      <c r="G1403" t="s">
        <v>4844</v>
      </c>
      <c r="I1403" t="str">
        <f t="shared" si="21"/>
        <v xml:space="preserve">  Lindsey</v>
      </c>
    </row>
    <row r="1404" spans="1:9" ht="15.6" x14ac:dyDescent="0.3">
      <c r="A1404" s="4" t="s">
        <v>3511</v>
      </c>
      <c r="E1404" s="4" t="s">
        <v>7051</v>
      </c>
      <c r="F1404" t="s">
        <v>4732</v>
      </c>
      <c r="G1404" t="s">
        <v>5864</v>
      </c>
      <c r="I1404" t="str">
        <f t="shared" si="21"/>
        <v xml:space="preserve">  Kelly A</v>
      </c>
    </row>
    <row r="1405" spans="1:9" ht="15.6" x14ac:dyDescent="0.3">
      <c r="A1405" s="4" t="s">
        <v>3514</v>
      </c>
      <c r="E1405" s="4" t="s">
        <v>7052</v>
      </c>
      <c r="F1405" t="s">
        <v>4732</v>
      </c>
      <c r="G1405" t="s">
        <v>7053</v>
      </c>
      <c r="I1405" t="str">
        <f t="shared" si="21"/>
        <v xml:space="preserve">  Brooke E</v>
      </c>
    </row>
    <row r="1406" spans="1:9" ht="15.6" x14ac:dyDescent="0.3">
      <c r="A1406" s="4" t="s">
        <v>3516</v>
      </c>
      <c r="E1406" s="4" t="s">
        <v>7054</v>
      </c>
      <c r="F1406" t="s">
        <v>4732</v>
      </c>
      <c r="G1406" t="s">
        <v>7055</v>
      </c>
      <c r="I1406" t="str">
        <f t="shared" si="21"/>
        <v xml:space="preserve">  Katelyn E</v>
      </c>
    </row>
    <row r="1407" spans="1:9" ht="15.6" x14ac:dyDescent="0.3">
      <c r="A1407" s="4" t="s">
        <v>3519</v>
      </c>
      <c r="E1407" s="4" t="s">
        <v>7056</v>
      </c>
      <c r="F1407" t="s">
        <v>4735</v>
      </c>
      <c r="G1407" t="s">
        <v>4784</v>
      </c>
      <c r="I1407" t="str">
        <f t="shared" si="21"/>
        <v xml:space="preserve">  Adam</v>
      </c>
    </row>
    <row r="1408" spans="1:9" ht="15.6" x14ac:dyDescent="0.3">
      <c r="A1408" s="4" t="s">
        <v>3521</v>
      </c>
      <c r="E1408" s="4" t="s">
        <v>7057</v>
      </c>
      <c r="F1408" t="s">
        <v>4732</v>
      </c>
      <c r="G1408" t="s">
        <v>6016</v>
      </c>
      <c r="I1408" t="str">
        <f t="shared" si="21"/>
        <v xml:space="preserve">  Dana</v>
      </c>
    </row>
    <row r="1409" spans="1:9" ht="15.6" x14ac:dyDescent="0.3">
      <c r="A1409" s="4" t="s">
        <v>3524</v>
      </c>
      <c r="E1409" s="4" t="s">
        <v>7058</v>
      </c>
      <c r="F1409" t="s">
        <v>4735</v>
      </c>
      <c r="G1409" t="s">
        <v>4820</v>
      </c>
      <c r="I1409" t="str">
        <f t="shared" si="21"/>
        <v xml:space="preserve">  Eric W</v>
      </c>
    </row>
    <row r="1410" spans="1:9" ht="15.6" x14ac:dyDescent="0.3">
      <c r="A1410" s="4" t="s">
        <v>3527</v>
      </c>
      <c r="E1410" s="4" t="s">
        <v>7059</v>
      </c>
      <c r="F1410" t="s">
        <v>4735</v>
      </c>
      <c r="G1410" t="s">
        <v>4736</v>
      </c>
      <c r="I1410" t="str">
        <f t="shared" si="21"/>
        <v xml:space="preserve">  Matthew D</v>
      </c>
    </row>
    <row r="1411" spans="1:9" ht="15.6" x14ac:dyDescent="0.3">
      <c r="A1411" s="4" t="s">
        <v>3529</v>
      </c>
      <c r="E1411" s="4" t="s">
        <v>7060</v>
      </c>
      <c r="F1411" t="s">
        <v>4735</v>
      </c>
      <c r="G1411" t="s">
        <v>7061</v>
      </c>
      <c r="I1411" t="str">
        <f t="shared" ref="I1411:I1474" si="22">_xlfn.TEXTJOIN("",TRUE,G1411)</f>
        <v xml:space="preserve">  Eoghan</v>
      </c>
    </row>
    <row r="1412" spans="1:9" ht="15.6" x14ac:dyDescent="0.3">
      <c r="A1412" s="4" t="s">
        <v>3532</v>
      </c>
      <c r="E1412" s="4" t="s">
        <v>6605</v>
      </c>
      <c r="F1412" t="s">
        <v>4732</v>
      </c>
      <c r="G1412" t="s">
        <v>7062</v>
      </c>
      <c r="I1412" t="str">
        <f t="shared" si="22"/>
        <v xml:space="preserve">  Pamela W</v>
      </c>
    </row>
    <row r="1413" spans="1:9" ht="15.6" x14ac:dyDescent="0.3">
      <c r="A1413" s="4" t="s">
        <v>3534</v>
      </c>
      <c r="E1413" s="4" t="s">
        <v>7063</v>
      </c>
      <c r="F1413" t="s">
        <v>4732</v>
      </c>
      <c r="G1413" t="s">
        <v>7008</v>
      </c>
      <c r="I1413" t="str">
        <f t="shared" si="22"/>
        <v xml:space="preserve">  Lindsey M</v>
      </c>
    </row>
    <row r="1414" spans="1:9" ht="15.6" x14ac:dyDescent="0.3">
      <c r="A1414" s="4" t="s">
        <v>3537</v>
      </c>
      <c r="E1414" s="4" t="s">
        <v>6787</v>
      </c>
      <c r="F1414" t="s">
        <v>4732</v>
      </c>
      <c r="G1414" t="s">
        <v>7064</v>
      </c>
      <c r="I1414" t="str">
        <f t="shared" si="22"/>
        <v xml:space="preserve">  Kassie</v>
      </c>
    </row>
    <row r="1415" spans="1:9" ht="15.6" x14ac:dyDescent="0.3">
      <c r="A1415" s="4" t="s">
        <v>3539</v>
      </c>
      <c r="E1415" s="4" t="s">
        <v>7065</v>
      </c>
      <c r="F1415" t="s">
        <v>4735</v>
      </c>
      <c r="G1415" t="s">
        <v>5033</v>
      </c>
      <c r="I1415" t="str">
        <f t="shared" si="22"/>
        <v xml:space="preserve">  Matthew</v>
      </c>
    </row>
    <row r="1416" spans="1:9" ht="15.6" x14ac:dyDescent="0.3">
      <c r="A1416" s="4" t="s">
        <v>3542</v>
      </c>
      <c r="E1416" s="4" t="s">
        <v>7066</v>
      </c>
      <c r="F1416" t="s">
        <v>4735</v>
      </c>
      <c r="G1416" t="s">
        <v>7067</v>
      </c>
      <c r="I1416" t="str">
        <f t="shared" si="22"/>
        <v xml:space="preserve">  Ruben Dario</v>
      </c>
    </row>
    <row r="1417" spans="1:9" ht="15.6" x14ac:dyDescent="0.3">
      <c r="A1417" s="4" t="s">
        <v>3545</v>
      </c>
      <c r="E1417" s="4" t="s">
        <v>7068</v>
      </c>
      <c r="F1417" t="s">
        <v>4735</v>
      </c>
      <c r="G1417" t="s">
        <v>4896</v>
      </c>
      <c r="I1417" t="str">
        <f t="shared" si="22"/>
        <v xml:space="preserve">  Kevin</v>
      </c>
    </row>
    <row r="1418" spans="1:9" ht="15.6" x14ac:dyDescent="0.3">
      <c r="A1418" s="4" t="s">
        <v>3547</v>
      </c>
      <c r="E1418" s="4" t="s">
        <v>7069</v>
      </c>
      <c r="F1418" t="s">
        <v>4732</v>
      </c>
      <c r="G1418" t="s">
        <v>7070</v>
      </c>
      <c r="I1418" t="str">
        <f t="shared" si="22"/>
        <v xml:space="preserve">  Lindsay M</v>
      </c>
    </row>
    <row r="1419" spans="1:9" ht="15.6" x14ac:dyDescent="0.3">
      <c r="A1419" s="4" t="s">
        <v>3550</v>
      </c>
      <c r="E1419" s="4" t="s">
        <v>7071</v>
      </c>
      <c r="F1419" t="s">
        <v>5610</v>
      </c>
      <c r="G1419" t="s">
        <v>4943</v>
      </c>
      <c r="I1419" t="str">
        <f t="shared" si="22"/>
        <v xml:space="preserve">  Amanda</v>
      </c>
    </row>
    <row r="1420" spans="1:9" ht="15.6" x14ac:dyDescent="0.3">
      <c r="A1420" s="4" t="s">
        <v>3553</v>
      </c>
      <c r="E1420" s="4" t="s">
        <v>7072</v>
      </c>
      <c r="F1420" t="s">
        <v>4735</v>
      </c>
      <c r="G1420" t="s">
        <v>5247</v>
      </c>
      <c r="I1420" t="str">
        <f t="shared" si="22"/>
        <v xml:space="preserve">  James</v>
      </c>
    </row>
    <row r="1421" spans="1:9" ht="15.6" x14ac:dyDescent="0.3">
      <c r="A1421" s="4" t="s">
        <v>3555</v>
      </c>
      <c r="E1421" s="4" t="s">
        <v>7073</v>
      </c>
      <c r="F1421" t="s">
        <v>4735</v>
      </c>
      <c r="G1421" t="s">
        <v>7074</v>
      </c>
      <c r="I1421" t="str">
        <f t="shared" si="22"/>
        <v xml:space="preserve">  Samuel H</v>
      </c>
    </row>
    <row r="1422" spans="1:9" ht="15.6" x14ac:dyDescent="0.3">
      <c r="A1422" s="4" t="s">
        <v>3558</v>
      </c>
      <c r="E1422" s="4" t="s">
        <v>7075</v>
      </c>
      <c r="F1422" t="s">
        <v>4732</v>
      </c>
      <c r="G1422" t="s">
        <v>7076</v>
      </c>
      <c r="I1422" t="str">
        <f t="shared" si="22"/>
        <v xml:space="preserve">  Jenni</v>
      </c>
    </row>
    <row r="1423" spans="1:9" ht="15.6" x14ac:dyDescent="0.3">
      <c r="A1423" s="4" t="s">
        <v>3560</v>
      </c>
      <c r="E1423" s="4" t="s">
        <v>7077</v>
      </c>
      <c r="F1423" t="s">
        <v>4735</v>
      </c>
      <c r="G1423" t="s">
        <v>7078</v>
      </c>
      <c r="I1423" t="str">
        <f t="shared" si="22"/>
        <v xml:space="preserve">  Estuardo F</v>
      </c>
    </row>
    <row r="1424" spans="1:9" ht="15.6" x14ac:dyDescent="0.3">
      <c r="A1424" s="4" t="s">
        <v>3563</v>
      </c>
      <c r="E1424" s="4" t="s">
        <v>7079</v>
      </c>
      <c r="F1424" t="s">
        <v>4735</v>
      </c>
      <c r="G1424" t="s">
        <v>7080</v>
      </c>
      <c r="I1424" t="str">
        <f t="shared" si="22"/>
        <v xml:space="preserve">  Brett</v>
      </c>
    </row>
    <row r="1425" spans="1:9" ht="15.6" x14ac:dyDescent="0.3">
      <c r="A1425" s="4" t="s">
        <v>3565</v>
      </c>
      <c r="E1425" s="4" t="s">
        <v>7081</v>
      </c>
      <c r="F1425" t="s">
        <v>4732</v>
      </c>
      <c r="G1425" t="s">
        <v>7082</v>
      </c>
      <c r="I1425" t="str">
        <f t="shared" si="22"/>
        <v xml:space="preserve">  Sharon E</v>
      </c>
    </row>
    <row r="1426" spans="1:9" ht="15.6" x14ac:dyDescent="0.3">
      <c r="A1426" s="4" t="s">
        <v>3568</v>
      </c>
      <c r="E1426" s="4" t="s">
        <v>7083</v>
      </c>
      <c r="F1426" t="s">
        <v>4735</v>
      </c>
      <c r="G1426" t="s">
        <v>7084</v>
      </c>
      <c r="I1426" t="str">
        <f t="shared" si="22"/>
        <v xml:space="preserve">  Jacob W√¶ver</v>
      </c>
    </row>
    <row r="1427" spans="1:9" ht="15.6" x14ac:dyDescent="0.3">
      <c r="A1427" s="4" t="s">
        <v>3570</v>
      </c>
      <c r="E1427" s="4" t="s">
        <v>7085</v>
      </c>
      <c r="F1427" t="s">
        <v>4735</v>
      </c>
      <c r="G1427" t="s">
        <v>4746</v>
      </c>
      <c r="I1427" t="str">
        <f t="shared" si="22"/>
        <v xml:space="preserve">  Scott</v>
      </c>
    </row>
    <row r="1428" spans="1:9" ht="15.6" x14ac:dyDescent="0.3">
      <c r="A1428" s="4" t="s">
        <v>3573</v>
      </c>
      <c r="E1428" s="4" t="s">
        <v>5283</v>
      </c>
      <c r="F1428" t="s">
        <v>4732</v>
      </c>
      <c r="G1428" t="s">
        <v>7086</v>
      </c>
      <c r="I1428" t="str">
        <f t="shared" si="22"/>
        <v xml:space="preserve">  Brooke S</v>
      </c>
    </row>
    <row r="1429" spans="1:9" ht="15.6" x14ac:dyDescent="0.3">
      <c r="A1429" s="4" t="s">
        <v>3576</v>
      </c>
      <c r="E1429" s="4" t="s">
        <v>7087</v>
      </c>
      <c r="F1429" t="s">
        <v>4732</v>
      </c>
      <c r="G1429" t="s">
        <v>7088</v>
      </c>
      <c r="I1429" t="str">
        <f t="shared" si="22"/>
        <v xml:space="preserve">  Kaye A</v>
      </c>
    </row>
    <row r="1430" spans="1:9" ht="15.6" x14ac:dyDescent="0.3">
      <c r="A1430" s="4" t="s">
        <v>3578</v>
      </c>
      <c r="E1430" s="4" t="s">
        <v>4856</v>
      </c>
      <c r="F1430" t="s">
        <v>4732</v>
      </c>
      <c r="G1430" t="s">
        <v>5569</v>
      </c>
      <c r="I1430" t="str">
        <f t="shared" si="22"/>
        <v xml:space="preserve">  Carolyn</v>
      </c>
    </row>
    <row r="1431" spans="1:9" ht="15.6" x14ac:dyDescent="0.3">
      <c r="A1431" s="4" t="s">
        <v>3581</v>
      </c>
      <c r="E1431" s="4" t="s">
        <v>7089</v>
      </c>
      <c r="F1431" t="s">
        <v>4735</v>
      </c>
      <c r="G1431" t="s">
        <v>7090</v>
      </c>
      <c r="I1431" t="str">
        <f t="shared" si="22"/>
        <v xml:space="preserve">  Daniel C</v>
      </c>
    </row>
    <row r="1432" spans="1:9" ht="15.6" x14ac:dyDescent="0.3">
      <c r="A1432" s="4" t="s">
        <v>3583</v>
      </c>
      <c r="E1432" s="4" t="s">
        <v>7091</v>
      </c>
      <c r="F1432" t="s">
        <v>5610</v>
      </c>
      <c r="G1432" t="s">
        <v>7092</v>
      </c>
      <c r="I1432" t="str">
        <f t="shared" si="22"/>
        <v xml:space="preserve">  Laurie A</v>
      </c>
    </row>
    <row r="1433" spans="1:9" ht="15.6" x14ac:dyDescent="0.3">
      <c r="A1433" s="4" t="s">
        <v>3586</v>
      </c>
      <c r="E1433" s="4" t="s">
        <v>7093</v>
      </c>
      <c r="F1433" t="s">
        <v>4732</v>
      </c>
      <c r="G1433" t="s">
        <v>4778</v>
      </c>
      <c r="I1433" t="str">
        <f t="shared" si="22"/>
        <v xml:space="preserve">  Nicole</v>
      </c>
    </row>
    <row r="1434" spans="1:9" ht="15.6" x14ac:dyDescent="0.3">
      <c r="A1434" s="4" t="s">
        <v>3588</v>
      </c>
      <c r="E1434" s="4" t="s">
        <v>7094</v>
      </c>
      <c r="F1434" t="s">
        <v>4732</v>
      </c>
      <c r="G1434" t="s">
        <v>7095</v>
      </c>
      <c r="I1434" t="str">
        <f t="shared" si="22"/>
        <v xml:space="preserve">  Shelby</v>
      </c>
    </row>
    <row r="1435" spans="1:9" ht="15.6" x14ac:dyDescent="0.3">
      <c r="A1435" s="4" t="s">
        <v>3591</v>
      </c>
      <c r="E1435" s="4" t="s">
        <v>7096</v>
      </c>
      <c r="F1435" t="s">
        <v>4732</v>
      </c>
      <c r="G1435" t="s">
        <v>5369</v>
      </c>
      <c r="I1435" t="str">
        <f t="shared" si="22"/>
        <v xml:space="preserve">  Allison</v>
      </c>
    </row>
    <row r="1436" spans="1:9" ht="15.6" x14ac:dyDescent="0.3">
      <c r="A1436" s="4" t="s">
        <v>3593</v>
      </c>
      <c r="E1436" s="4" t="s">
        <v>5307</v>
      </c>
      <c r="F1436" t="s">
        <v>4732</v>
      </c>
      <c r="G1436" t="s">
        <v>7097</v>
      </c>
      <c r="I1436" t="str">
        <f t="shared" si="22"/>
        <v xml:space="preserve">  Leticia</v>
      </c>
    </row>
    <row r="1437" spans="1:9" ht="15.6" x14ac:dyDescent="0.3">
      <c r="A1437" s="4" t="s">
        <v>3595</v>
      </c>
      <c r="E1437" s="4" t="s">
        <v>7098</v>
      </c>
      <c r="F1437" t="s">
        <v>4735</v>
      </c>
      <c r="G1437" t="s">
        <v>7099</v>
      </c>
      <c r="I1437" t="str">
        <f t="shared" si="22"/>
        <v xml:space="preserve">  John S</v>
      </c>
    </row>
    <row r="1438" spans="1:9" ht="15.6" x14ac:dyDescent="0.3">
      <c r="A1438" s="4" t="s">
        <v>3597</v>
      </c>
      <c r="E1438" s="4" t="s">
        <v>7100</v>
      </c>
      <c r="F1438" t="s">
        <v>4732</v>
      </c>
      <c r="G1438" t="s">
        <v>6283</v>
      </c>
      <c r="I1438" t="str">
        <f t="shared" si="22"/>
        <v xml:space="preserve">  April</v>
      </c>
    </row>
    <row r="1439" spans="1:9" ht="15.6" x14ac:dyDescent="0.3">
      <c r="A1439" s="4" t="s">
        <v>3599</v>
      </c>
      <c r="E1439" s="4" t="s">
        <v>7101</v>
      </c>
      <c r="F1439" t="s">
        <v>4732</v>
      </c>
      <c r="G1439" t="s">
        <v>5290</v>
      </c>
      <c r="I1439" t="str">
        <f t="shared" si="22"/>
        <v xml:space="preserve">  Ashley N</v>
      </c>
    </row>
    <row r="1440" spans="1:9" ht="15.6" x14ac:dyDescent="0.3">
      <c r="A1440" s="4" t="s">
        <v>3601</v>
      </c>
      <c r="E1440" s="4" t="s">
        <v>7102</v>
      </c>
      <c r="F1440" t="s">
        <v>4732</v>
      </c>
      <c r="G1440" t="s">
        <v>6078</v>
      </c>
      <c r="I1440" t="str">
        <f t="shared" si="22"/>
        <v xml:space="preserve">  Madeleine</v>
      </c>
    </row>
    <row r="1441" spans="1:9" ht="15.6" x14ac:dyDescent="0.3">
      <c r="A1441" s="4" t="s">
        <v>3603</v>
      </c>
      <c r="E1441" s="4" t="s">
        <v>7103</v>
      </c>
      <c r="F1441" t="s">
        <v>4732</v>
      </c>
      <c r="G1441" t="s">
        <v>7104</v>
      </c>
      <c r="I1441" t="str">
        <f t="shared" si="22"/>
        <v xml:space="preserve">  Nelly S</v>
      </c>
    </row>
    <row r="1442" spans="1:9" ht="15.6" x14ac:dyDescent="0.3">
      <c r="A1442" s="4" t="s">
        <v>3605</v>
      </c>
      <c r="E1442" s="4" t="s">
        <v>5010</v>
      </c>
      <c r="F1442" t="s">
        <v>4732</v>
      </c>
      <c r="G1442" t="s">
        <v>7105</v>
      </c>
      <c r="I1442" t="str">
        <f t="shared" si="22"/>
        <v xml:space="preserve">  Meredith S</v>
      </c>
    </row>
    <row r="1443" spans="1:9" ht="15.6" x14ac:dyDescent="0.3">
      <c r="A1443" s="4" t="s">
        <v>3607</v>
      </c>
      <c r="E1443" s="4" t="s">
        <v>7106</v>
      </c>
      <c r="F1443" t="s">
        <v>4735</v>
      </c>
      <c r="G1443" t="s">
        <v>4896</v>
      </c>
      <c r="I1443" t="str">
        <f t="shared" si="22"/>
        <v xml:space="preserve">  Kevin</v>
      </c>
    </row>
    <row r="1444" spans="1:9" ht="15.6" x14ac:dyDescent="0.3">
      <c r="A1444" s="4" t="s">
        <v>3609</v>
      </c>
      <c r="E1444" s="4" t="s">
        <v>7107</v>
      </c>
      <c r="F1444" t="s">
        <v>4732</v>
      </c>
      <c r="G1444" t="s">
        <v>5619</v>
      </c>
      <c r="I1444" t="str">
        <f t="shared" si="22"/>
        <v xml:space="preserve">  Lisa</v>
      </c>
    </row>
    <row r="1445" spans="1:9" ht="15.6" x14ac:dyDescent="0.3">
      <c r="A1445" s="4" t="s">
        <v>3611</v>
      </c>
      <c r="E1445" s="4" t="s">
        <v>4743</v>
      </c>
      <c r="F1445" t="s">
        <v>4732</v>
      </c>
      <c r="G1445" t="s">
        <v>7108</v>
      </c>
      <c r="I1445" t="str">
        <f t="shared" si="22"/>
        <v xml:space="preserve">  Katherine A</v>
      </c>
    </row>
    <row r="1446" spans="1:9" ht="15.6" x14ac:dyDescent="0.3">
      <c r="A1446" s="4" t="s">
        <v>3613</v>
      </c>
      <c r="E1446" s="4" t="s">
        <v>7109</v>
      </c>
      <c r="F1446" t="s">
        <v>4735</v>
      </c>
      <c r="G1446" t="s">
        <v>7110</v>
      </c>
      <c r="I1446" t="str">
        <f t="shared" si="22"/>
        <v xml:space="preserve">  Steve</v>
      </c>
    </row>
    <row r="1447" spans="1:9" ht="15.6" x14ac:dyDescent="0.3">
      <c r="A1447" s="4" t="s">
        <v>3615</v>
      </c>
      <c r="E1447" s="4" t="s">
        <v>4862</v>
      </c>
      <c r="F1447" t="s">
        <v>4732</v>
      </c>
      <c r="G1447" t="s">
        <v>5135</v>
      </c>
      <c r="I1447" t="str">
        <f t="shared" si="22"/>
        <v xml:space="preserve">  Kate L</v>
      </c>
    </row>
    <row r="1448" spans="1:9" ht="15.6" x14ac:dyDescent="0.3">
      <c r="A1448" s="4" t="s">
        <v>3617</v>
      </c>
      <c r="E1448" s="4" t="s">
        <v>7111</v>
      </c>
      <c r="F1448" t="s">
        <v>4732</v>
      </c>
      <c r="G1448" t="s">
        <v>6201</v>
      </c>
      <c r="I1448" t="str">
        <f t="shared" si="22"/>
        <v xml:space="preserve">  Beth</v>
      </c>
    </row>
    <row r="1449" spans="1:9" ht="15.6" x14ac:dyDescent="0.3">
      <c r="A1449" s="4" t="s">
        <v>3619</v>
      </c>
      <c r="E1449" s="4" t="s">
        <v>7112</v>
      </c>
      <c r="F1449" t="s">
        <v>4732</v>
      </c>
      <c r="G1449" t="s">
        <v>7113</v>
      </c>
      <c r="I1449" t="str">
        <f t="shared" si="22"/>
        <v xml:space="preserve">  Katharine</v>
      </c>
    </row>
    <row r="1450" spans="1:9" ht="15.6" x14ac:dyDescent="0.3">
      <c r="A1450" s="4" t="s">
        <v>3621</v>
      </c>
      <c r="E1450" s="4" t="s">
        <v>7114</v>
      </c>
      <c r="F1450" t="s">
        <v>4732</v>
      </c>
      <c r="G1450" t="s">
        <v>7115</v>
      </c>
      <c r="I1450" t="str">
        <f t="shared" si="22"/>
        <v xml:space="preserve">  Heather L</v>
      </c>
    </row>
    <row r="1451" spans="1:9" ht="15.6" x14ac:dyDescent="0.3">
      <c r="A1451" s="4" t="s">
        <v>3623</v>
      </c>
      <c r="E1451" s="4" t="s">
        <v>7116</v>
      </c>
      <c r="F1451" t="s">
        <v>4732</v>
      </c>
      <c r="G1451" t="s">
        <v>7117</v>
      </c>
      <c r="I1451" t="str">
        <f t="shared" si="22"/>
        <v xml:space="preserve">  Desiree</v>
      </c>
    </row>
    <row r="1452" spans="1:9" ht="15.6" x14ac:dyDescent="0.3">
      <c r="A1452" s="4" t="s">
        <v>3626</v>
      </c>
      <c r="E1452" s="4" t="s">
        <v>7118</v>
      </c>
      <c r="F1452" t="s">
        <v>4735</v>
      </c>
      <c r="G1452" t="s">
        <v>7119</v>
      </c>
      <c r="I1452" t="str">
        <f t="shared" si="22"/>
        <v xml:space="preserve">  Peter B</v>
      </c>
    </row>
    <row r="1453" spans="1:9" ht="15.6" x14ac:dyDescent="0.3">
      <c r="A1453" s="4" t="s">
        <v>3628</v>
      </c>
      <c r="E1453" s="4" t="s">
        <v>7120</v>
      </c>
      <c r="F1453" t="s">
        <v>4735</v>
      </c>
      <c r="G1453" t="s">
        <v>4784</v>
      </c>
      <c r="I1453" t="str">
        <f t="shared" si="22"/>
        <v xml:space="preserve">  Adam</v>
      </c>
    </row>
    <row r="1454" spans="1:9" ht="15.6" x14ac:dyDescent="0.3">
      <c r="A1454" s="4" t="s">
        <v>3631</v>
      </c>
      <c r="E1454" s="4" t="s">
        <v>7121</v>
      </c>
      <c r="F1454" t="s">
        <v>4735</v>
      </c>
      <c r="G1454" t="s">
        <v>6087</v>
      </c>
      <c r="I1454" t="str">
        <f t="shared" si="22"/>
        <v xml:space="preserve">  Jeremy J</v>
      </c>
    </row>
    <row r="1455" spans="1:9" ht="15.6" x14ac:dyDescent="0.3">
      <c r="A1455" s="4" t="s">
        <v>3633</v>
      </c>
      <c r="E1455" s="4" t="s">
        <v>7122</v>
      </c>
      <c r="F1455" t="s">
        <v>4735</v>
      </c>
      <c r="G1455" t="s">
        <v>7123</v>
      </c>
      <c r="I1455" t="str">
        <f t="shared" si="22"/>
        <v xml:space="preserve">  Adam C</v>
      </c>
    </row>
    <row r="1456" spans="1:9" ht="15.6" x14ac:dyDescent="0.3">
      <c r="A1456" s="4" t="s">
        <v>3636</v>
      </c>
      <c r="E1456" s="4" t="s">
        <v>7124</v>
      </c>
      <c r="F1456" t="s">
        <v>4735</v>
      </c>
      <c r="G1456" t="s">
        <v>7125</v>
      </c>
      <c r="I1456" t="str">
        <f t="shared" si="22"/>
        <v xml:space="preserve">  Jon</v>
      </c>
    </row>
    <row r="1457" spans="1:9" ht="15.6" x14ac:dyDescent="0.3">
      <c r="A1457" s="4" t="s">
        <v>3639</v>
      </c>
      <c r="E1457" s="4" t="s">
        <v>5388</v>
      </c>
      <c r="F1457" t="s">
        <v>4735</v>
      </c>
      <c r="G1457" t="s">
        <v>7126</v>
      </c>
      <c r="I1457" t="str">
        <f t="shared" si="22"/>
        <v xml:space="preserve">  Steven J</v>
      </c>
    </row>
    <row r="1458" spans="1:9" ht="15.6" x14ac:dyDescent="0.3">
      <c r="A1458" s="4" t="s">
        <v>3642</v>
      </c>
      <c r="E1458" s="4" t="s">
        <v>7127</v>
      </c>
      <c r="F1458" t="s">
        <v>4732</v>
      </c>
      <c r="G1458" t="s">
        <v>7128</v>
      </c>
      <c r="I1458" t="str">
        <f t="shared" si="22"/>
        <v xml:space="preserve">  Jessica P</v>
      </c>
    </row>
    <row r="1459" spans="1:9" ht="15.6" x14ac:dyDescent="0.3">
      <c r="A1459" s="4" t="s">
        <v>3644</v>
      </c>
      <c r="E1459" s="4" t="s">
        <v>7129</v>
      </c>
      <c r="F1459" t="s">
        <v>4732</v>
      </c>
      <c r="G1459" t="s">
        <v>5204</v>
      </c>
      <c r="I1459" t="str">
        <f t="shared" si="22"/>
        <v xml:space="preserve">  Ashley</v>
      </c>
    </row>
    <row r="1460" spans="1:9" ht="15.6" x14ac:dyDescent="0.3">
      <c r="A1460" s="4" t="s">
        <v>3647</v>
      </c>
      <c r="E1460" s="4" t="s">
        <v>7130</v>
      </c>
      <c r="F1460" t="s">
        <v>4735</v>
      </c>
      <c r="G1460" t="s">
        <v>7131</v>
      </c>
      <c r="I1460" t="str">
        <f t="shared" si="22"/>
        <v xml:space="preserve">  Arturo H</v>
      </c>
    </row>
    <row r="1461" spans="1:9" ht="15.6" x14ac:dyDescent="0.3">
      <c r="A1461" s="4" t="s">
        <v>3649</v>
      </c>
      <c r="E1461" s="4" t="s">
        <v>6128</v>
      </c>
      <c r="F1461" t="s">
        <v>4735</v>
      </c>
      <c r="G1461" t="s">
        <v>7132</v>
      </c>
      <c r="I1461" t="str">
        <f t="shared" si="22"/>
        <v xml:space="preserve">  Ketil</v>
      </c>
    </row>
    <row r="1462" spans="1:9" ht="15.6" x14ac:dyDescent="0.3">
      <c r="A1462" s="4" t="s">
        <v>3652</v>
      </c>
      <c r="E1462" s="4" t="s">
        <v>5277</v>
      </c>
      <c r="F1462" t="s">
        <v>4732</v>
      </c>
      <c r="G1462" t="s">
        <v>5680</v>
      </c>
      <c r="I1462" t="str">
        <f t="shared" si="22"/>
        <v xml:space="preserve">  Katie</v>
      </c>
    </row>
    <row r="1463" spans="1:9" ht="15.6" x14ac:dyDescent="0.3">
      <c r="A1463" s="4" t="s">
        <v>3655</v>
      </c>
      <c r="E1463" s="4" t="s">
        <v>5161</v>
      </c>
      <c r="F1463" t="s">
        <v>4732</v>
      </c>
      <c r="G1463" t="s">
        <v>7133</v>
      </c>
      <c r="I1463" t="str">
        <f t="shared" si="22"/>
        <v xml:space="preserve">  Christi</v>
      </c>
    </row>
    <row r="1464" spans="1:9" ht="15.6" x14ac:dyDescent="0.3">
      <c r="A1464" s="4" t="s">
        <v>3658</v>
      </c>
      <c r="E1464" s="4" t="s">
        <v>7134</v>
      </c>
      <c r="F1464" t="s">
        <v>4735</v>
      </c>
      <c r="G1464" t="s">
        <v>5216</v>
      </c>
      <c r="I1464" t="str">
        <f t="shared" si="22"/>
        <v xml:space="preserve">  Alan</v>
      </c>
    </row>
    <row r="1465" spans="1:9" ht="15.6" x14ac:dyDescent="0.3">
      <c r="A1465" s="4" t="s">
        <v>3660</v>
      </c>
      <c r="E1465" s="4" t="s">
        <v>7135</v>
      </c>
      <c r="F1465" t="s">
        <v>4735</v>
      </c>
      <c r="G1465" t="s">
        <v>7136</v>
      </c>
      <c r="H1465" t="s">
        <v>4872</v>
      </c>
      <c r="I1465" t="str">
        <f t="shared" si="22"/>
        <v xml:space="preserve">  Edivaldo B</v>
      </c>
    </row>
    <row r="1466" spans="1:9" ht="15.6" x14ac:dyDescent="0.3">
      <c r="A1466" s="4" t="s">
        <v>3663</v>
      </c>
      <c r="E1466" s="4" t="s">
        <v>5242</v>
      </c>
      <c r="F1466" t="s">
        <v>4732</v>
      </c>
      <c r="G1466" t="s">
        <v>7137</v>
      </c>
      <c r="I1466" t="str">
        <f t="shared" si="22"/>
        <v xml:space="preserve">  Eve</v>
      </c>
    </row>
    <row r="1467" spans="1:9" ht="15.6" x14ac:dyDescent="0.3">
      <c r="A1467" s="4" t="s">
        <v>3666</v>
      </c>
      <c r="E1467" s="4" t="s">
        <v>5551</v>
      </c>
      <c r="F1467" t="s">
        <v>4735</v>
      </c>
      <c r="G1467" t="s">
        <v>7138</v>
      </c>
      <c r="I1467" t="str">
        <f t="shared" si="22"/>
        <v xml:space="preserve">  Devin</v>
      </c>
    </row>
    <row r="1468" spans="1:9" ht="15.6" x14ac:dyDescent="0.3">
      <c r="A1468" s="4" t="s">
        <v>3668</v>
      </c>
      <c r="E1468" s="4" t="s">
        <v>7139</v>
      </c>
      <c r="F1468" t="s">
        <v>4735</v>
      </c>
      <c r="G1468" t="s">
        <v>7140</v>
      </c>
      <c r="I1468" t="str">
        <f t="shared" si="22"/>
        <v xml:space="preserve">  Shaun R</v>
      </c>
    </row>
    <row r="1469" spans="1:9" ht="15.6" x14ac:dyDescent="0.3">
      <c r="A1469" s="4" t="s">
        <v>3671</v>
      </c>
      <c r="E1469" s="4" t="s">
        <v>7141</v>
      </c>
      <c r="F1469" t="s">
        <v>4735</v>
      </c>
      <c r="G1469" t="s">
        <v>7142</v>
      </c>
      <c r="I1469" t="str">
        <f t="shared" si="22"/>
        <v xml:space="preserve">  Adrian</v>
      </c>
    </row>
    <row r="1470" spans="1:9" ht="15.6" x14ac:dyDescent="0.3">
      <c r="A1470" s="4" t="s">
        <v>3673</v>
      </c>
      <c r="E1470" s="4" t="s">
        <v>7143</v>
      </c>
      <c r="F1470" t="s">
        <v>4735</v>
      </c>
      <c r="G1470" t="s">
        <v>5170</v>
      </c>
      <c r="I1470" t="str">
        <f t="shared" si="22"/>
        <v xml:space="preserve">  Andrew</v>
      </c>
    </row>
    <row r="1471" spans="1:9" ht="15.6" x14ac:dyDescent="0.3">
      <c r="A1471" s="4" t="s">
        <v>3676</v>
      </c>
      <c r="E1471" s="4" t="s">
        <v>7144</v>
      </c>
      <c r="F1471" t="s">
        <v>4732</v>
      </c>
      <c r="G1471" t="s">
        <v>7145</v>
      </c>
      <c r="I1471" t="str">
        <f t="shared" si="22"/>
        <v xml:space="preserve">  Mallory</v>
      </c>
    </row>
    <row r="1472" spans="1:9" ht="15.6" x14ac:dyDescent="0.3">
      <c r="A1472" s="4" t="s">
        <v>3678</v>
      </c>
      <c r="E1472" s="4" t="s">
        <v>7146</v>
      </c>
      <c r="F1472" t="s">
        <v>4735</v>
      </c>
      <c r="G1472" t="s">
        <v>7147</v>
      </c>
      <c r="I1472" t="str">
        <f t="shared" si="22"/>
        <v xml:space="preserve">  Shawn E</v>
      </c>
    </row>
    <row r="1473" spans="1:9" ht="15.6" x14ac:dyDescent="0.3">
      <c r="A1473" s="4" t="s">
        <v>3681</v>
      </c>
      <c r="E1473" s="4" t="s">
        <v>7148</v>
      </c>
      <c r="F1473" t="s">
        <v>4732</v>
      </c>
      <c r="G1473" t="s">
        <v>5469</v>
      </c>
      <c r="I1473" t="str">
        <f t="shared" si="22"/>
        <v xml:space="preserve">  Sarah E</v>
      </c>
    </row>
    <row r="1474" spans="1:9" ht="15.6" x14ac:dyDescent="0.3">
      <c r="A1474" s="4" t="s">
        <v>3683</v>
      </c>
      <c r="E1474" s="4" t="s">
        <v>7149</v>
      </c>
      <c r="F1474" t="s">
        <v>4735</v>
      </c>
      <c r="G1474" t="s">
        <v>6000</v>
      </c>
      <c r="I1474" t="str">
        <f t="shared" si="22"/>
        <v xml:space="preserve">  Josh</v>
      </c>
    </row>
    <row r="1475" spans="1:9" ht="15.6" x14ac:dyDescent="0.3">
      <c r="A1475" s="4" t="s">
        <v>3686</v>
      </c>
      <c r="E1475" s="4" t="s">
        <v>7150</v>
      </c>
      <c r="F1475" t="s">
        <v>4735</v>
      </c>
      <c r="G1475" t="s">
        <v>7151</v>
      </c>
      <c r="I1475" t="str">
        <f t="shared" ref="I1475:I1538" si="23">_xlfn.TEXTJOIN("",TRUE,G1475)</f>
        <v xml:space="preserve">  Johann A</v>
      </c>
    </row>
    <row r="1476" spans="1:9" ht="15.6" x14ac:dyDescent="0.3">
      <c r="A1476" s="4" t="s">
        <v>3688</v>
      </c>
      <c r="E1476" s="4" t="s">
        <v>7152</v>
      </c>
      <c r="F1476" t="s">
        <v>4732</v>
      </c>
      <c r="G1476" t="s">
        <v>7153</v>
      </c>
      <c r="I1476" t="str">
        <f t="shared" si="23"/>
        <v xml:space="preserve">  Robin M</v>
      </c>
    </row>
    <row r="1477" spans="1:9" ht="15.6" x14ac:dyDescent="0.3">
      <c r="A1477" s="4" t="s">
        <v>3691</v>
      </c>
      <c r="E1477" s="4" t="s">
        <v>7154</v>
      </c>
      <c r="F1477" t="s">
        <v>4735</v>
      </c>
      <c r="G1477" t="s">
        <v>7155</v>
      </c>
      <c r="I1477" t="str">
        <f t="shared" si="23"/>
        <v xml:space="preserve">  Kyle K</v>
      </c>
    </row>
    <row r="1478" spans="1:9" ht="15.6" x14ac:dyDescent="0.3">
      <c r="A1478" s="4" t="s">
        <v>3693</v>
      </c>
      <c r="E1478" s="4" t="s">
        <v>7156</v>
      </c>
      <c r="F1478" t="s">
        <v>4732</v>
      </c>
      <c r="G1478" t="s">
        <v>6895</v>
      </c>
      <c r="I1478" t="str">
        <f t="shared" si="23"/>
        <v xml:space="preserve">  Alison</v>
      </c>
    </row>
    <row r="1479" spans="1:9" ht="15.6" x14ac:dyDescent="0.3">
      <c r="A1479" s="4" t="s">
        <v>3696</v>
      </c>
      <c r="E1479" s="4" t="s">
        <v>7157</v>
      </c>
      <c r="F1479" t="s">
        <v>4735</v>
      </c>
      <c r="G1479" t="s">
        <v>7158</v>
      </c>
      <c r="I1479" t="str">
        <f t="shared" si="23"/>
        <v xml:space="preserve">  Michael A</v>
      </c>
    </row>
    <row r="1480" spans="1:9" ht="15.6" x14ac:dyDescent="0.3">
      <c r="A1480" s="4" t="s">
        <v>3698</v>
      </c>
      <c r="E1480" s="4" t="s">
        <v>7159</v>
      </c>
      <c r="F1480" t="s">
        <v>4735</v>
      </c>
      <c r="G1480" t="s">
        <v>7160</v>
      </c>
      <c r="I1480" t="str">
        <f t="shared" si="23"/>
        <v xml:space="preserve">  Byron A</v>
      </c>
    </row>
    <row r="1481" spans="1:9" ht="15.6" x14ac:dyDescent="0.3">
      <c r="A1481" s="4" t="s">
        <v>3701</v>
      </c>
      <c r="E1481" s="4" t="s">
        <v>7161</v>
      </c>
      <c r="F1481" t="s">
        <v>4732</v>
      </c>
      <c r="G1481" t="s">
        <v>7162</v>
      </c>
      <c r="I1481" t="str">
        <f t="shared" si="23"/>
        <v xml:space="preserve">  Carine A</v>
      </c>
    </row>
    <row r="1482" spans="1:9" ht="15.6" x14ac:dyDescent="0.3">
      <c r="A1482" s="4" t="s">
        <v>3703</v>
      </c>
      <c r="E1482" s="4" t="s">
        <v>7163</v>
      </c>
      <c r="F1482" t="s">
        <v>4735</v>
      </c>
      <c r="G1482" t="s">
        <v>5252</v>
      </c>
      <c r="I1482" t="str">
        <f t="shared" si="23"/>
        <v xml:space="preserve">  Nathaniel</v>
      </c>
    </row>
    <row r="1483" spans="1:9" ht="15.6" x14ac:dyDescent="0.3">
      <c r="A1483" s="4" t="s">
        <v>3706</v>
      </c>
      <c r="E1483" s="4" t="s">
        <v>6972</v>
      </c>
      <c r="F1483" t="s">
        <v>4732</v>
      </c>
      <c r="G1483" t="s">
        <v>7164</v>
      </c>
      <c r="I1483" t="str">
        <f t="shared" si="23"/>
        <v xml:space="preserve">  Lindsay A</v>
      </c>
    </row>
    <row r="1484" spans="1:9" ht="15.6" x14ac:dyDescent="0.3">
      <c r="A1484" s="4" t="s">
        <v>3708</v>
      </c>
      <c r="E1484" s="4" t="s">
        <v>7165</v>
      </c>
      <c r="F1484" t="s">
        <v>4735</v>
      </c>
      <c r="G1484" t="s">
        <v>7166</v>
      </c>
      <c r="I1484" t="str">
        <f t="shared" si="23"/>
        <v xml:space="preserve">  Justin R</v>
      </c>
    </row>
    <row r="1485" spans="1:9" ht="15.6" x14ac:dyDescent="0.3">
      <c r="A1485" s="4" t="s">
        <v>3710</v>
      </c>
      <c r="E1485" s="4" t="s">
        <v>7167</v>
      </c>
      <c r="F1485" t="s">
        <v>4732</v>
      </c>
      <c r="G1485" t="s">
        <v>4854</v>
      </c>
      <c r="I1485" t="str">
        <f t="shared" si="23"/>
        <v xml:space="preserve">  Casey</v>
      </c>
    </row>
    <row r="1486" spans="1:9" ht="15.6" x14ac:dyDescent="0.3">
      <c r="A1486" s="4" t="s">
        <v>3713</v>
      </c>
      <c r="E1486" s="4" t="s">
        <v>7168</v>
      </c>
      <c r="F1486" t="s">
        <v>4732</v>
      </c>
      <c r="G1486" t="s">
        <v>6247</v>
      </c>
      <c r="I1486" t="str">
        <f t="shared" si="23"/>
        <v xml:space="preserve">  Amanda L</v>
      </c>
    </row>
    <row r="1487" spans="1:9" ht="15.6" x14ac:dyDescent="0.3">
      <c r="A1487" s="4" t="s">
        <v>3715</v>
      </c>
      <c r="E1487" s="4" t="s">
        <v>7169</v>
      </c>
      <c r="F1487" t="s">
        <v>4732</v>
      </c>
      <c r="G1487" t="s">
        <v>7170</v>
      </c>
      <c r="I1487" t="str">
        <f t="shared" si="23"/>
        <v xml:space="preserve">  Ayako N</v>
      </c>
    </row>
    <row r="1488" spans="1:9" ht="15.6" x14ac:dyDescent="0.3">
      <c r="A1488" s="4" t="s">
        <v>3717</v>
      </c>
      <c r="E1488" s="4" t="s">
        <v>7171</v>
      </c>
      <c r="F1488" t="s">
        <v>4732</v>
      </c>
      <c r="G1488" t="s">
        <v>7172</v>
      </c>
      <c r="I1488" t="str">
        <f t="shared" si="23"/>
        <v xml:space="preserve">  Emilee</v>
      </c>
    </row>
    <row r="1489" spans="1:9" ht="15.6" x14ac:dyDescent="0.3">
      <c r="A1489" s="4" t="s">
        <v>3720</v>
      </c>
      <c r="E1489" s="4" t="s">
        <v>6404</v>
      </c>
      <c r="F1489" t="s">
        <v>4735</v>
      </c>
      <c r="G1489" t="s">
        <v>7173</v>
      </c>
      <c r="I1489" t="str">
        <f t="shared" si="23"/>
        <v xml:space="preserve">  Stephen M</v>
      </c>
    </row>
    <row r="1490" spans="1:9" ht="15.6" x14ac:dyDescent="0.3">
      <c r="A1490" s="4" t="s">
        <v>3722</v>
      </c>
      <c r="E1490" s="4" t="s">
        <v>7174</v>
      </c>
      <c r="F1490" t="s">
        <v>4732</v>
      </c>
      <c r="G1490" t="s">
        <v>7175</v>
      </c>
      <c r="I1490" t="str">
        <f t="shared" si="23"/>
        <v xml:space="preserve">  Annemarie A</v>
      </c>
    </row>
    <row r="1491" spans="1:9" ht="15.6" x14ac:dyDescent="0.3">
      <c r="A1491" s="4" t="s">
        <v>3724</v>
      </c>
      <c r="E1491" s="4" t="s">
        <v>7176</v>
      </c>
      <c r="F1491" t="s">
        <v>4732</v>
      </c>
      <c r="G1491" t="s">
        <v>7177</v>
      </c>
      <c r="I1491" t="str">
        <f t="shared" si="23"/>
        <v xml:space="preserve">  Ashley R</v>
      </c>
    </row>
    <row r="1492" spans="1:9" ht="15.6" x14ac:dyDescent="0.3">
      <c r="A1492" s="4" t="s">
        <v>3727</v>
      </c>
      <c r="E1492" s="4" t="s">
        <v>7178</v>
      </c>
      <c r="F1492" t="s">
        <v>4732</v>
      </c>
      <c r="G1492" t="s">
        <v>7179</v>
      </c>
      <c r="I1492" t="str">
        <f t="shared" si="23"/>
        <v xml:space="preserve">  Leslie A</v>
      </c>
    </row>
    <row r="1493" spans="1:9" ht="15.6" x14ac:dyDescent="0.3">
      <c r="A1493" s="4" t="s">
        <v>3729</v>
      </c>
      <c r="E1493" s="4" t="s">
        <v>7180</v>
      </c>
      <c r="F1493" t="s">
        <v>4735</v>
      </c>
      <c r="G1493" t="s">
        <v>7181</v>
      </c>
      <c r="H1493" t="s">
        <v>4872</v>
      </c>
      <c r="I1493" t="str">
        <f t="shared" si="23"/>
        <v xml:space="preserve">  Mauricio J</v>
      </c>
    </row>
    <row r="1494" spans="1:9" ht="15.6" x14ac:dyDescent="0.3">
      <c r="A1494" s="4" t="s">
        <v>3731</v>
      </c>
      <c r="E1494" s="4" t="s">
        <v>7182</v>
      </c>
      <c r="F1494" t="s">
        <v>4735</v>
      </c>
      <c r="G1494" t="s">
        <v>7183</v>
      </c>
      <c r="I1494" t="str">
        <f t="shared" si="23"/>
        <v xml:space="preserve">  Kieran</v>
      </c>
    </row>
    <row r="1495" spans="1:9" ht="15.6" x14ac:dyDescent="0.3">
      <c r="A1495" s="4" t="s">
        <v>3734</v>
      </c>
      <c r="E1495" s="4" t="s">
        <v>7184</v>
      </c>
      <c r="F1495" t="s">
        <v>4732</v>
      </c>
      <c r="G1495" t="s">
        <v>6879</v>
      </c>
      <c r="I1495" t="str">
        <f t="shared" si="23"/>
        <v xml:space="preserve">  Elizabeth A</v>
      </c>
    </row>
    <row r="1496" spans="1:9" ht="15.6" x14ac:dyDescent="0.3">
      <c r="A1496" s="4" t="s">
        <v>3736</v>
      </c>
      <c r="E1496" s="4" t="s">
        <v>7185</v>
      </c>
      <c r="F1496" t="s">
        <v>4735</v>
      </c>
      <c r="G1496" t="s">
        <v>7186</v>
      </c>
      <c r="I1496" t="str">
        <f t="shared" si="23"/>
        <v xml:space="preserve">  Zeke M</v>
      </c>
    </row>
    <row r="1497" spans="1:9" ht="15.6" x14ac:dyDescent="0.3">
      <c r="A1497" s="4" t="s">
        <v>3738</v>
      </c>
      <c r="E1497" s="4" t="s">
        <v>7187</v>
      </c>
      <c r="F1497" t="s">
        <v>4735</v>
      </c>
      <c r="G1497" t="s">
        <v>7188</v>
      </c>
      <c r="I1497" t="str">
        <f t="shared" si="23"/>
        <v xml:space="preserve">  Chip</v>
      </c>
    </row>
    <row r="1498" spans="1:9" ht="15.6" x14ac:dyDescent="0.3">
      <c r="A1498" s="4" t="s">
        <v>3740</v>
      </c>
      <c r="E1498" s="4" t="s">
        <v>7189</v>
      </c>
      <c r="F1498" t="s">
        <v>4735</v>
      </c>
      <c r="G1498" t="s">
        <v>7190</v>
      </c>
      <c r="I1498" t="str">
        <f t="shared" si="23"/>
        <v xml:space="preserve">  Miguel Angel Sr</v>
      </c>
    </row>
    <row r="1499" spans="1:9" ht="15.6" x14ac:dyDescent="0.3">
      <c r="A1499" s="4" t="s">
        <v>3743</v>
      </c>
      <c r="E1499" s="4" t="s">
        <v>7191</v>
      </c>
      <c r="F1499" t="s">
        <v>4735</v>
      </c>
      <c r="G1499" t="s">
        <v>4927</v>
      </c>
      <c r="I1499" t="str">
        <f t="shared" si="23"/>
        <v xml:space="preserve">  Brian</v>
      </c>
    </row>
    <row r="1500" spans="1:9" ht="15.6" x14ac:dyDescent="0.3">
      <c r="A1500" s="4" t="s">
        <v>3745</v>
      </c>
      <c r="E1500" s="4" t="s">
        <v>7192</v>
      </c>
      <c r="F1500" t="s">
        <v>4732</v>
      </c>
      <c r="G1500" t="s">
        <v>7193</v>
      </c>
      <c r="I1500" t="str">
        <f t="shared" si="23"/>
        <v xml:space="preserve">  Meghan</v>
      </c>
    </row>
    <row r="1501" spans="1:9" ht="15.6" x14ac:dyDescent="0.3">
      <c r="A1501" s="4" t="s">
        <v>3747</v>
      </c>
      <c r="E1501" s="4" t="s">
        <v>7194</v>
      </c>
      <c r="F1501" t="s">
        <v>4732</v>
      </c>
      <c r="G1501" t="s">
        <v>5921</v>
      </c>
      <c r="I1501" t="str">
        <f t="shared" si="23"/>
        <v xml:space="preserve">  Meredith L</v>
      </c>
    </row>
    <row r="1502" spans="1:9" ht="15.6" x14ac:dyDescent="0.3">
      <c r="A1502" s="4" t="s">
        <v>3749</v>
      </c>
      <c r="E1502" s="4" t="s">
        <v>7195</v>
      </c>
      <c r="F1502" t="s">
        <v>5610</v>
      </c>
      <c r="G1502" t="s">
        <v>7196</v>
      </c>
      <c r="I1502" t="str">
        <f t="shared" si="23"/>
        <v xml:space="preserve">  Millicent M</v>
      </c>
    </row>
    <row r="1503" spans="1:9" ht="15.6" x14ac:dyDescent="0.3">
      <c r="A1503" s="4" t="s">
        <v>3752</v>
      </c>
      <c r="E1503" s="4" t="s">
        <v>7197</v>
      </c>
      <c r="F1503" t="s">
        <v>4732</v>
      </c>
      <c r="G1503" t="s">
        <v>5895</v>
      </c>
      <c r="I1503" t="str">
        <f t="shared" si="23"/>
        <v xml:space="preserve">  Kathleen</v>
      </c>
    </row>
    <row r="1504" spans="1:9" ht="15.6" x14ac:dyDescent="0.3">
      <c r="A1504" s="4" t="s">
        <v>3754</v>
      </c>
      <c r="E1504" s="4" t="s">
        <v>7198</v>
      </c>
      <c r="F1504" t="s">
        <v>4732</v>
      </c>
      <c r="G1504" t="s">
        <v>7199</v>
      </c>
      <c r="I1504" t="str">
        <f t="shared" si="23"/>
        <v xml:space="preserve">  Kimberly K</v>
      </c>
    </row>
    <row r="1505" spans="1:9" ht="15.6" x14ac:dyDescent="0.3">
      <c r="A1505" s="4" t="s">
        <v>3756</v>
      </c>
      <c r="E1505" s="4" t="s">
        <v>6290</v>
      </c>
      <c r="F1505" t="s">
        <v>4735</v>
      </c>
      <c r="G1505" t="s">
        <v>7200</v>
      </c>
      <c r="I1505" t="str">
        <f t="shared" si="23"/>
        <v xml:space="preserve">  Justin C</v>
      </c>
    </row>
    <row r="1506" spans="1:9" ht="15.6" x14ac:dyDescent="0.3">
      <c r="A1506" s="4" t="s">
        <v>3759</v>
      </c>
      <c r="E1506" s="4" t="s">
        <v>7201</v>
      </c>
      <c r="F1506" t="s">
        <v>4735</v>
      </c>
      <c r="G1506" t="s">
        <v>7202</v>
      </c>
      <c r="I1506" t="str">
        <f t="shared" si="23"/>
        <v xml:space="preserve">  Tristan P</v>
      </c>
    </row>
    <row r="1507" spans="1:9" ht="15.6" x14ac:dyDescent="0.3">
      <c r="A1507" s="4" t="s">
        <v>3761</v>
      </c>
      <c r="E1507" s="4" t="s">
        <v>7203</v>
      </c>
      <c r="F1507" t="s">
        <v>4732</v>
      </c>
      <c r="G1507" t="s">
        <v>7204</v>
      </c>
      <c r="I1507" t="str">
        <f t="shared" si="23"/>
        <v xml:space="preserve">  Traci A</v>
      </c>
    </row>
    <row r="1508" spans="1:9" ht="15.6" x14ac:dyDescent="0.3">
      <c r="A1508" s="4" t="s">
        <v>3763</v>
      </c>
      <c r="E1508" s="4" t="s">
        <v>7205</v>
      </c>
      <c r="F1508" t="s">
        <v>4735</v>
      </c>
      <c r="G1508" t="s">
        <v>7030</v>
      </c>
      <c r="I1508" t="str">
        <f t="shared" si="23"/>
        <v xml:space="preserve">  Justin P</v>
      </c>
    </row>
    <row r="1509" spans="1:9" ht="15.6" x14ac:dyDescent="0.3">
      <c r="A1509" s="4" t="s">
        <v>3766</v>
      </c>
      <c r="E1509" s="4" t="s">
        <v>6159</v>
      </c>
      <c r="F1509" t="s">
        <v>4735</v>
      </c>
      <c r="G1509" t="s">
        <v>7206</v>
      </c>
      <c r="I1509" t="str">
        <f t="shared" si="23"/>
        <v xml:space="preserve">  Logan M</v>
      </c>
    </row>
    <row r="1510" spans="1:9" ht="15.6" x14ac:dyDescent="0.3">
      <c r="A1510" s="4" t="s">
        <v>3768</v>
      </c>
      <c r="E1510" s="4" t="s">
        <v>5053</v>
      </c>
      <c r="F1510" t="s">
        <v>4735</v>
      </c>
      <c r="G1510" t="s">
        <v>5100</v>
      </c>
      <c r="I1510" t="str">
        <f t="shared" si="23"/>
        <v xml:space="preserve">  Sebastien</v>
      </c>
    </row>
    <row r="1511" spans="1:9" ht="15.6" x14ac:dyDescent="0.3">
      <c r="A1511" s="4" t="s">
        <v>3770</v>
      </c>
      <c r="E1511" s="4" t="s">
        <v>7207</v>
      </c>
      <c r="F1511" t="s">
        <v>4732</v>
      </c>
      <c r="G1511" t="s">
        <v>7208</v>
      </c>
      <c r="I1511" t="str">
        <f t="shared" si="23"/>
        <v xml:space="preserve">  Tiffany A</v>
      </c>
    </row>
    <row r="1512" spans="1:9" ht="15.6" x14ac:dyDescent="0.3">
      <c r="A1512" s="4" t="s">
        <v>3773</v>
      </c>
      <c r="E1512" s="4" t="s">
        <v>7209</v>
      </c>
      <c r="F1512" t="s">
        <v>4735</v>
      </c>
      <c r="G1512" t="s">
        <v>5033</v>
      </c>
      <c r="I1512" t="str">
        <f t="shared" si="23"/>
        <v xml:space="preserve">  Matthew</v>
      </c>
    </row>
    <row r="1513" spans="1:9" ht="15.6" x14ac:dyDescent="0.3">
      <c r="A1513" s="4" t="s">
        <v>3775</v>
      </c>
      <c r="E1513" s="4" t="s">
        <v>7210</v>
      </c>
      <c r="F1513" t="s">
        <v>4735</v>
      </c>
      <c r="G1513" t="s">
        <v>7211</v>
      </c>
      <c r="I1513" t="str">
        <f t="shared" si="23"/>
        <v xml:space="preserve">  Luke</v>
      </c>
    </row>
    <row r="1514" spans="1:9" ht="15.6" x14ac:dyDescent="0.3">
      <c r="A1514" s="4" t="s">
        <v>3777</v>
      </c>
      <c r="E1514" s="4" t="s">
        <v>7212</v>
      </c>
      <c r="F1514" t="s">
        <v>4732</v>
      </c>
      <c r="G1514" t="s">
        <v>7213</v>
      </c>
      <c r="I1514" t="str">
        <f t="shared" si="23"/>
        <v xml:space="preserve">  Leigh</v>
      </c>
    </row>
    <row r="1515" spans="1:9" ht="15.6" x14ac:dyDescent="0.3">
      <c r="A1515" s="4" t="s">
        <v>3780</v>
      </c>
      <c r="E1515" s="4" t="s">
        <v>7214</v>
      </c>
      <c r="F1515" t="s">
        <v>4735</v>
      </c>
      <c r="G1515" t="s">
        <v>7215</v>
      </c>
      <c r="I1515" t="str">
        <f t="shared" si="23"/>
        <v xml:space="preserve">  Yosuke</v>
      </c>
    </row>
    <row r="1516" spans="1:9" ht="15.6" x14ac:dyDescent="0.3">
      <c r="A1516" s="4" t="s">
        <v>3782</v>
      </c>
      <c r="E1516" s="4" t="s">
        <v>7216</v>
      </c>
      <c r="F1516" t="s">
        <v>4735</v>
      </c>
      <c r="G1516" t="s">
        <v>5033</v>
      </c>
      <c r="I1516" t="str">
        <f t="shared" si="23"/>
        <v xml:space="preserve">  Matthew</v>
      </c>
    </row>
    <row r="1517" spans="1:9" ht="15.6" x14ac:dyDescent="0.3">
      <c r="A1517" s="4" t="s">
        <v>3784</v>
      </c>
      <c r="E1517" s="4" t="s">
        <v>7217</v>
      </c>
      <c r="F1517" t="s">
        <v>4735</v>
      </c>
      <c r="G1517" t="s">
        <v>6728</v>
      </c>
      <c r="I1517" t="str">
        <f t="shared" si="23"/>
        <v xml:space="preserve">  Jacob</v>
      </c>
    </row>
    <row r="1518" spans="1:9" ht="15.6" x14ac:dyDescent="0.3">
      <c r="A1518" s="4" t="s">
        <v>3786</v>
      </c>
      <c r="E1518" s="4" t="s">
        <v>7218</v>
      </c>
      <c r="F1518" t="s">
        <v>4732</v>
      </c>
      <c r="G1518" t="s">
        <v>7219</v>
      </c>
      <c r="I1518" t="str">
        <f t="shared" si="23"/>
        <v xml:space="preserve">  Jodi</v>
      </c>
    </row>
    <row r="1519" spans="1:9" ht="15.6" x14ac:dyDescent="0.3">
      <c r="A1519" s="4" t="s">
        <v>3789</v>
      </c>
      <c r="E1519" s="4" t="s">
        <v>7220</v>
      </c>
      <c r="F1519" t="s">
        <v>4732</v>
      </c>
      <c r="G1519" t="s">
        <v>5554</v>
      </c>
      <c r="I1519" t="str">
        <f t="shared" si="23"/>
        <v xml:space="preserve">  Lauren</v>
      </c>
    </row>
    <row r="1520" spans="1:9" ht="15.6" x14ac:dyDescent="0.3">
      <c r="A1520" s="4" t="s">
        <v>3791</v>
      </c>
      <c r="E1520" s="4" t="s">
        <v>7221</v>
      </c>
      <c r="F1520" t="s">
        <v>4732</v>
      </c>
      <c r="G1520" t="s">
        <v>7222</v>
      </c>
      <c r="I1520" t="str">
        <f t="shared" si="23"/>
        <v xml:space="preserve">  Misti C</v>
      </c>
    </row>
    <row r="1521" spans="1:9" ht="15.6" x14ac:dyDescent="0.3">
      <c r="A1521" s="4" t="s">
        <v>3793</v>
      </c>
      <c r="E1521" s="4" t="s">
        <v>7223</v>
      </c>
      <c r="F1521" t="s">
        <v>4732</v>
      </c>
      <c r="G1521" t="s">
        <v>7224</v>
      </c>
      <c r="I1521" t="str">
        <f t="shared" si="23"/>
        <v xml:space="preserve">  Angela J</v>
      </c>
    </row>
    <row r="1522" spans="1:9" ht="15.6" x14ac:dyDescent="0.3">
      <c r="A1522" s="4" t="s">
        <v>3796</v>
      </c>
      <c r="E1522" s="4" t="s">
        <v>7225</v>
      </c>
      <c r="F1522" t="s">
        <v>4735</v>
      </c>
      <c r="G1522" t="s">
        <v>7226</v>
      </c>
      <c r="I1522" t="str">
        <f t="shared" si="23"/>
        <v xml:space="preserve">  Jonathan D</v>
      </c>
    </row>
    <row r="1523" spans="1:9" ht="15.6" x14ac:dyDescent="0.3">
      <c r="A1523" s="4" t="s">
        <v>3798</v>
      </c>
      <c r="E1523" s="4" t="s">
        <v>7227</v>
      </c>
      <c r="F1523" t="s">
        <v>4732</v>
      </c>
      <c r="G1523" t="s">
        <v>5880</v>
      </c>
      <c r="I1523" t="str">
        <f t="shared" si="23"/>
        <v xml:space="preserve">  Victoria</v>
      </c>
    </row>
    <row r="1524" spans="1:9" ht="15.6" x14ac:dyDescent="0.3">
      <c r="A1524" s="4" t="s">
        <v>3800</v>
      </c>
      <c r="E1524" s="4" t="s">
        <v>7228</v>
      </c>
      <c r="F1524" t="s">
        <v>4735</v>
      </c>
      <c r="G1524" t="s">
        <v>7229</v>
      </c>
      <c r="I1524" t="str">
        <f t="shared" si="23"/>
        <v xml:space="preserve">  Adrian R</v>
      </c>
    </row>
    <row r="1525" spans="1:9" ht="15.6" x14ac:dyDescent="0.3">
      <c r="A1525" s="4" t="s">
        <v>3802</v>
      </c>
      <c r="E1525" s="4" t="s">
        <v>7230</v>
      </c>
      <c r="F1525" t="s">
        <v>4735</v>
      </c>
      <c r="G1525" t="s">
        <v>5170</v>
      </c>
      <c r="I1525" t="str">
        <f t="shared" si="23"/>
        <v xml:space="preserve">  Andrew</v>
      </c>
    </row>
    <row r="1526" spans="1:9" ht="15.6" x14ac:dyDescent="0.3">
      <c r="A1526" s="4" t="s">
        <v>3805</v>
      </c>
      <c r="E1526" s="4" t="s">
        <v>6245</v>
      </c>
      <c r="F1526" t="s">
        <v>4735</v>
      </c>
      <c r="G1526" t="s">
        <v>5376</v>
      </c>
      <c r="I1526" t="str">
        <f t="shared" si="23"/>
        <v xml:space="preserve">  Jason A</v>
      </c>
    </row>
    <row r="1527" spans="1:9" ht="15.6" x14ac:dyDescent="0.3">
      <c r="A1527" s="4" t="s">
        <v>3807</v>
      </c>
      <c r="E1527" s="4" t="s">
        <v>7231</v>
      </c>
      <c r="F1527" t="s">
        <v>4732</v>
      </c>
      <c r="G1527" t="s">
        <v>7232</v>
      </c>
      <c r="I1527" t="str">
        <f t="shared" si="23"/>
        <v xml:space="preserve">  Rachel</v>
      </c>
    </row>
    <row r="1528" spans="1:9" ht="15.6" x14ac:dyDescent="0.3">
      <c r="A1528" s="4" t="s">
        <v>3809</v>
      </c>
      <c r="E1528" s="4" t="s">
        <v>7233</v>
      </c>
      <c r="F1528" t="s">
        <v>4732</v>
      </c>
      <c r="G1528" t="s">
        <v>7234</v>
      </c>
      <c r="I1528" t="str">
        <f t="shared" si="23"/>
        <v xml:space="preserve">  Susan</v>
      </c>
    </row>
    <row r="1529" spans="1:9" ht="15.6" x14ac:dyDescent="0.3">
      <c r="A1529" s="4" t="s">
        <v>3811</v>
      </c>
      <c r="E1529" s="4" t="s">
        <v>7235</v>
      </c>
      <c r="F1529" t="s">
        <v>4735</v>
      </c>
      <c r="G1529" t="s">
        <v>7236</v>
      </c>
      <c r="I1529" t="str">
        <f t="shared" si="23"/>
        <v xml:space="preserve">  Cameron M</v>
      </c>
    </row>
    <row r="1530" spans="1:9" ht="15.6" x14ac:dyDescent="0.3">
      <c r="A1530" s="4" t="s">
        <v>3814</v>
      </c>
      <c r="E1530" s="4" t="s">
        <v>7237</v>
      </c>
      <c r="F1530" t="s">
        <v>4732</v>
      </c>
      <c r="G1530" t="s">
        <v>7238</v>
      </c>
      <c r="I1530" t="str">
        <f t="shared" si="23"/>
        <v xml:space="preserve">  Claudia A</v>
      </c>
    </row>
    <row r="1531" spans="1:9" ht="15.6" x14ac:dyDescent="0.3">
      <c r="A1531" s="4" t="s">
        <v>3816</v>
      </c>
      <c r="E1531" s="4" t="s">
        <v>5283</v>
      </c>
      <c r="F1531" t="s">
        <v>4732</v>
      </c>
      <c r="G1531" t="s">
        <v>4894</v>
      </c>
      <c r="I1531" t="str">
        <f t="shared" si="23"/>
        <v xml:space="preserve">  Kate</v>
      </c>
    </row>
    <row r="1532" spans="1:9" ht="15.6" x14ac:dyDescent="0.3">
      <c r="A1532" s="4" t="s">
        <v>3819</v>
      </c>
      <c r="E1532" s="4" t="s">
        <v>7239</v>
      </c>
      <c r="F1532" t="s">
        <v>4732</v>
      </c>
      <c r="G1532" t="s">
        <v>7240</v>
      </c>
      <c r="I1532" t="str">
        <f t="shared" si="23"/>
        <v xml:space="preserve">  Nicole M</v>
      </c>
    </row>
    <row r="1533" spans="1:9" ht="15.6" x14ac:dyDescent="0.3">
      <c r="A1533" s="4" t="s">
        <v>3821</v>
      </c>
      <c r="E1533" s="4" t="s">
        <v>7241</v>
      </c>
      <c r="F1533" t="s">
        <v>4735</v>
      </c>
      <c r="G1533" t="s">
        <v>7242</v>
      </c>
      <c r="I1533" t="str">
        <f t="shared" si="23"/>
        <v xml:space="preserve">  Jack</v>
      </c>
    </row>
    <row r="1534" spans="1:9" ht="15.6" x14ac:dyDescent="0.3">
      <c r="A1534" s="4" t="s">
        <v>3824</v>
      </c>
      <c r="E1534" s="4" t="s">
        <v>7243</v>
      </c>
      <c r="F1534" t="s">
        <v>4735</v>
      </c>
      <c r="G1534" t="s">
        <v>5467</v>
      </c>
      <c r="I1534" t="str">
        <f t="shared" si="23"/>
        <v xml:space="preserve">  Gregory</v>
      </c>
    </row>
    <row r="1535" spans="1:9" ht="15.6" x14ac:dyDescent="0.3">
      <c r="A1535" s="4" t="s">
        <v>3826</v>
      </c>
      <c r="E1535" s="4" t="s">
        <v>7244</v>
      </c>
      <c r="F1535" t="s">
        <v>4732</v>
      </c>
      <c r="G1535" t="s">
        <v>4904</v>
      </c>
      <c r="I1535" t="str">
        <f t="shared" si="23"/>
        <v xml:space="preserve">  Rebecca</v>
      </c>
    </row>
    <row r="1536" spans="1:9" ht="15.6" x14ac:dyDescent="0.3">
      <c r="A1536" s="4" t="s">
        <v>3828</v>
      </c>
      <c r="E1536" s="4" t="s">
        <v>7245</v>
      </c>
      <c r="F1536" t="s">
        <v>4735</v>
      </c>
      <c r="G1536" t="s">
        <v>4784</v>
      </c>
      <c r="I1536" t="str">
        <f t="shared" si="23"/>
        <v xml:space="preserve">  Adam</v>
      </c>
    </row>
    <row r="1537" spans="1:9" ht="15.6" x14ac:dyDescent="0.3">
      <c r="A1537" s="4" t="s">
        <v>3831</v>
      </c>
      <c r="E1537" s="4" t="s">
        <v>7246</v>
      </c>
      <c r="F1537" t="s">
        <v>4735</v>
      </c>
      <c r="G1537" t="s">
        <v>4829</v>
      </c>
      <c r="I1537" t="str">
        <f t="shared" si="23"/>
        <v xml:space="preserve">  Ryan</v>
      </c>
    </row>
    <row r="1538" spans="1:9" ht="15.6" x14ac:dyDescent="0.3">
      <c r="A1538" s="4" t="s">
        <v>3833</v>
      </c>
      <c r="E1538" s="4" t="s">
        <v>7247</v>
      </c>
      <c r="F1538" t="s">
        <v>4732</v>
      </c>
      <c r="G1538" t="s">
        <v>7248</v>
      </c>
      <c r="I1538" t="str">
        <f t="shared" si="23"/>
        <v xml:space="preserve">  Jackie K</v>
      </c>
    </row>
    <row r="1539" spans="1:9" ht="15.6" x14ac:dyDescent="0.3">
      <c r="A1539" s="4" t="s">
        <v>3836</v>
      </c>
      <c r="E1539" s="4" t="s">
        <v>7249</v>
      </c>
      <c r="F1539" t="s">
        <v>4735</v>
      </c>
      <c r="G1539" t="s">
        <v>5160</v>
      </c>
      <c r="I1539" t="str">
        <f t="shared" ref="I1539:I1602" si="24">_xlfn.TEXTJOIN("",TRUE,G1539)</f>
        <v xml:space="preserve">  Chris</v>
      </c>
    </row>
    <row r="1540" spans="1:9" ht="15.6" x14ac:dyDescent="0.3">
      <c r="A1540" s="4" t="s">
        <v>3838</v>
      </c>
      <c r="E1540" s="4" t="s">
        <v>7250</v>
      </c>
      <c r="F1540" t="s">
        <v>4735</v>
      </c>
      <c r="G1540" t="s">
        <v>7251</v>
      </c>
      <c r="I1540" t="str">
        <f t="shared" si="24"/>
        <v xml:space="preserve">  Tyler C</v>
      </c>
    </row>
    <row r="1541" spans="1:9" ht="15.6" x14ac:dyDescent="0.3">
      <c r="A1541" s="4" t="s">
        <v>3840</v>
      </c>
      <c r="E1541" s="4" t="s">
        <v>7252</v>
      </c>
      <c r="F1541" t="s">
        <v>4732</v>
      </c>
      <c r="G1541" t="s">
        <v>7253</v>
      </c>
      <c r="I1541" t="str">
        <f t="shared" si="24"/>
        <v xml:space="preserve">  Yoshie</v>
      </c>
    </row>
    <row r="1542" spans="1:9" ht="15.6" x14ac:dyDescent="0.3">
      <c r="A1542" s="4" t="s">
        <v>3843</v>
      </c>
      <c r="E1542" s="4" t="s">
        <v>7254</v>
      </c>
      <c r="F1542" t="s">
        <v>4732</v>
      </c>
      <c r="G1542" t="s">
        <v>7255</v>
      </c>
      <c r="I1542" t="str">
        <f t="shared" si="24"/>
        <v xml:space="preserve">  Lauren A</v>
      </c>
    </row>
    <row r="1543" spans="1:9" ht="15.6" x14ac:dyDescent="0.3">
      <c r="A1543" s="4" t="s">
        <v>3845</v>
      </c>
      <c r="E1543" s="4" t="s">
        <v>7256</v>
      </c>
      <c r="F1543" t="s">
        <v>4735</v>
      </c>
      <c r="G1543" t="s">
        <v>7257</v>
      </c>
      <c r="I1543" t="str">
        <f t="shared" si="24"/>
        <v xml:space="preserve">  Mason D</v>
      </c>
    </row>
    <row r="1544" spans="1:9" ht="15.6" x14ac:dyDescent="0.3">
      <c r="A1544" s="4" t="s">
        <v>3848</v>
      </c>
      <c r="E1544" s="4" t="s">
        <v>7258</v>
      </c>
      <c r="F1544" t="s">
        <v>4735</v>
      </c>
      <c r="G1544" t="s">
        <v>4829</v>
      </c>
      <c r="I1544" t="str">
        <f t="shared" si="24"/>
        <v xml:space="preserve">  Ryan</v>
      </c>
    </row>
    <row r="1545" spans="1:9" ht="15.6" x14ac:dyDescent="0.3">
      <c r="A1545" s="4" t="s">
        <v>3850</v>
      </c>
      <c r="E1545" s="4" t="s">
        <v>7259</v>
      </c>
      <c r="F1545" t="s">
        <v>4735</v>
      </c>
      <c r="G1545" t="s">
        <v>7260</v>
      </c>
      <c r="I1545" t="str">
        <f t="shared" si="24"/>
        <v xml:space="preserve">  Arturo</v>
      </c>
    </row>
    <row r="1546" spans="1:9" ht="15.6" x14ac:dyDescent="0.3">
      <c r="A1546" s="4" t="s">
        <v>3853</v>
      </c>
      <c r="E1546" s="4" t="s">
        <v>7261</v>
      </c>
      <c r="F1546" t="s">
        <v>4735</v>
      </c>
      <c r="G1546" t="s">
        <v>7262</v>
      </c>
      <c r="I1546" t="str">
        <f t="shared" si="24"/>
        <v xml:space="preserve">  Jake</v>
      </c>
    </row>
    <row r="1547" spans="1:9" ht="15.6" x14ac:dyDescent="0.3">
      <c r="A1547" s="4" t="s">
        <v>3855</v>
      </c>
      <c r="E1547" s="4" t="s">
        <v>7263</v>
      </c>
      <c r="F1547" t="s">
        <v>4732</v>
      </c>
      <c r="G1547" t="s">
        <v>5469</v>
      </c>
      <c r="I1547" t="str">
        <f t="shared" si="24"/>
        <v xml:space="preserve">  Sarah E</v>
      </c>
    </row>
    <row r="1548" spans="1:9" ht="15.6" x14ac:dyDescent="0.3">
      <c r="A1548" s="4" t="s">
        <v>3858</v>
      </c>
      <c r="E1548" s="4" t="s">
        <v>7264</v>
      </c>
      <c r="F1548" t="s">
        <v>4732</v>
      </c>
      <c r="G1548" t="s">
        <v>7265</v>
      </c>
      <c r="I1548" t="str">
        <f t="shared" si="24"/>
        <v xml:space="preserve">  Alison L</v>
      </c>
    </row>
    <row r="1549" spans="1:9" ht="15.6" x14ac:dyDescent="0.3">
      <c r="A1549" s="4" t="s">
        <v>3860</v>
      </c>
      <c r="E1549" s="4" t="s">
        <v>7266</v>
      </c>
      <c r="F1549" t="s">
        <v>4732</v>
      </c>
      <c r="G1549" t="s">
        <v>7267</v>
      </c>
      <c r="I1549" t="str">
        <f t="shared" si="24"/>
        <v xml:space="preserve">  Karen A</v>
      </c>
    </row>
    <row r="1550" spans="1:9" ht="15.6" x14ac:dyDescent="0.3">
      <c r="A1550" s="4" t="s">
        <v>3863</v>
      </c>
      <c r="E1550" s="4" t="s">
        <v>7268</v>
      </c>
      <c r="F1550" t="s">
        <v>4735</v>
      </c>
      <c r="G1550" t="s">
        <v>7269</v>
      </c>
      <c r="H1550" t="s">
        <v>6010</v>
      </c>
      <c r="I1550" t="str">
        <f t="shared" si="24"/>
        <v xml:space="preserve">  Thomas R</v>
      </c>
    </row>
    <row r="1551" spans="1:9" ht="15.6" x14ac:dyDescent="0.3">
      <c r="A1551" s="4" t="s">
        <v>3865</v>
      </c>
      <c r="E1551" s="4" t="s">
        <v>7270</v>
      </c>
      <c r="F1551" t="s">
        <v>4732</v>
      </c>
      <c r="G1551" t="s">
        <v>4788</v>
      </c>
      <c r="I1551" t="str">
        <f t="shared" si="24"/>
        <v xml:space="preserve">  Stephanie W</v>
      </c>
    </row>
    <row r="1552" spans="1:9" ht="15.6" x14ac:dyDescent="0.3">
      <c r="A1552" s="4" t="s">
        <v>3868</v>
      </c>
      <c r="E1552" s="4" t="s">
        <v>7271</v>
      </c>
      <c r="F1552" t="s">
        <v>4735</v>
      </c>
      <c r="G1552" t="s">
        <v>7272</v>
      </c>
      <c r="I1552" t="str">
        <f t="shared" si="24"/>
        <v xml:space="preserve">  Ezra</v>
      </c>
    </row>
    <row r="1553" spans="1:9" ht="15.6" x14ac:dyDescent="0.3">
      <c r="A1553" s="4" t="s">
        <v>3870</v>
      </c>
      <c r="E1553" s="4" t="s">
        <v>6832</v>
      </c>
      <c r="F1553" t="s">
        <v>4735</v>
      </c>
      <c r="G1553" t="s">
        <v>5576</v>
      </c>
      <c r="I1553" t="str">
        <f t="shared" si="24"/>
        <v xml:space="preserve">  Jim</v>
      </c>
    </row>
    <row r="1554" spans="1:9" ht="15.6" x14ac:dyDescent="0.3">
      <c r="A1554" s="4" t="s">
        <v>3872</v>
      </c>
      <c r="E1554" s="4" t="s">
        <v>7273</v>
      </c>
      <c r="F1554" t="s">
        <v>4735</v>
      </c>
      <c r="G1554" t="s">
        <v>7274</v>
      </c>
      <c r="I1554" t="str">
        <f t="shared" si="24"/>
        <v xml:space="preserve">  Ari L</v>
      </c>
    </row>
    <row r="1555" spans="1:9" ht="15.6" x14ac:dyDescent="0.3">
      <c r="A1555" s="4" t="s">
        <v>3875</v>
      </c>
      <c r="E1555" s="4" t="s">
        <v>7275</v>
      </c>
      <c r="F1555" t="s">
        <v>4732</v>
      </c>
      <c r="G1555" t="s">
        <v>7276</v>
      </c>
      <c r="I1555" t="str">
        <f t="shared" si="24"/>
        <v xml:space="preserve">  Fanny</v>
      </c>
    </row>
    <row r="1556" spans="1:9" ht="15.6" x14ac:dyDescent="0.3">
      <c r="A1556" s="4" t="s">
        <v>3877</v>
      </c>
      <c r="E1556" s="4" t="s">
        <v>7277</v>
      </c>
      <c r="F1556" t="s">
        <v>4732</v>
      </c>
      <c r="G1556" t="s">
        <v>5104</v>
      </c>
      <c r="I1556" t="str">
        <f t="shared" si="24"/>
        <v xml:space="preserve">  Heather</v>
      </c>
    </row>
    <row r="1557" spans="1:9" ht="15.6" x14ac:dyDescent="0.3">
      <c r="A1557" s="4" t="s">
        <v>3880</v>
      </c>
      <c r="E1557" s="4" t="s">
        <v>6570</v>
      </c>
      <c r="F1557" t="s">
        <v>4735</v>
      </c>
      <c r="G1557" t="s">
        <v>5188</v>
      </c>
      <c r="H1557" t="s">
        <v>4872</v>
      </c>
      <c r="I1557" t="str">
        <f t="shared" si="24"/>
        <v xml:space="preserve">  Peter W</v>
      </c>
    </row>
    <row r="1558" spans="1:9" ht="15.6" x14ac:dyDescent="0.3">
      <c r="A1558" s="4" t="s">
        <v>3882</v>
      </c>
      <c r="E1558" s="4" t="s">
        <v>7278</v>
      </c>
      <c r="F1558" t="s">
        <v>4732</v>
      </c>
      <c r="G1558" t="s">
        <v>7279</v>
      </c>
      <c r="I1558" t="str">
        <f t="shared" si="24"/>
        <v xml:space="preserve">  Catherine A</v>
      </c>
    </row>
    <row r="1559" spans="1:9" ht="15.6" x14ac:dyDescent="0.3">
      <c r="A1559" s="4" t="s">
        <v>3885</v>
      </c>
      <c r="E1559" s="4" t="s">
        <v>7280</v>
      </c>
      <c r="F1559" t="s">
        <v>4732</v>
      </c>
      <c r="G1559" t="s">
        <v>5864</v>
      </c>
      <c r="I1559" t="str">
        <f t="shared" si="24"/>
        <v xml:space="preserve">  Kelly A</v>
      </c>
    </row>
    <row r="1560" spans="1:9" ht="15.6" x14ac:dyDescent="0.3">
      <c r="A1560" s="4" t="s">
        <v>3887</v>
      </c>
      <c r="E1560" s="4" t="s">
        <v>7281</v>
      </c>
      <c r="F1560" t="s">
        <v>4732</v>
      </c>
      <c r="G1560" t="s">
        <v>7282</v>
      </c>
      <c r="I1560" t="str">
        <f t="shared" si="24"/>
        <v xml:space="preserve">  Janel N</v>
      </c>
    </row>
    <row r="1561" spans="1:9" ht="15.6" x14ac:dyDescent="0.3">
      <c r="A1561" s="4" t="s">
        <v>3889</v>
      </c>
      <c r="E1561" s="4" t="s">
        <v>7283</v>
      </c>
      <c r="F1561" t="s">
        <v>4732</v>
      </c>
      <c r="G1561" t="s">
        <v>7284</v>
      </c>
      <c r="I1561" t="str">
        <f t="shared" si="24"/>
        <v xml:space="preserve">  Yann Kai</v>
      </c>
    </row>
    <row r="1562" spans="1:9" ht="15.6" x14ac:dyDescent="0.3">
      <c r="A1562" s="4" t="s">
        <v>3892</v>
      </c>
      <c r="E1562" s="4" t="s">
        <v>7285</v>
      </c>
      <c r="F1562" t="s">
        <v>4735</v>
      </c>
      <c r="G1562" t="s">
        <v>7286</v>
      </c>
      <c r="I1562" t="str">
        <f t="shared" si="24"/>
        <v xml:space="preserve">  Zachary R</v>
      </c>
    </row>
    <row r="1563" spans="1:9" ht="15.6" x14ac:dyDescent="0.3">
      <c r="A1563" s="4" t="s">
        <v>3894</v>
      </c>
      <c r="E1563" s="4" t="s">
        <v>7287</v>
      </c>
      <c r="F1563" t="s">
        <v>4735</v>
      </c>
      <c r="G1563" t="s">
        <v>7288</v>
      </c>
      <c r="I1563" t="str">
        <f t="shared" si="24"/>
        <v xml:space="preserve">  Alejandro Sr</v>
      </c>
    </row>
    <row r="1564" spans="1:9" ht="15.6" x14ac:dyDescent="0.3">
      <c r="A1564" s="4" t="s">
        <v>3897</v>
      </c>
      <c r="E1564" s="4" t="s">
        <v>7289</v>
      </c>
      <c r="F1564" t="s">
        <v>4735</v>
      </c>
      <c r="G1564" t="s">
        <v>7290</v>
      </c>
      <c r="I1564" t="str">
        <f t="shared" si="24"/>
        <v xml:space="preserve">  Nicholas R</v>
      </c>
    </row>
    <row r="1565" spans="1:9" ht="15.6" x14ac:dyDescent="0.3">
      <c r="A1565" s="4" t="s">
        <v>3899</v>
      </c>
      <c r="E1565" s="4" t="s">
        <v>5618</v>
      </c>
      <c r="F1565" t="s">
        <v>4735</v>
      </c>
      <c r="G1565" t="s">
        <v>5027</v>
      </c>
      <c r="I1565" t="str">
        <f t="shared" si="24"/>
        <v xml:space="preserve">  Paul</v>
      </c>
    </row>
    <row r="1566" spans="1:9" ht="15.6" x14ac:dyDescent="0.3">
      <c r="A1566" s="4" t="s">
        <v>3901</v>
      </c>
      <c r="E1566" s="4" t="s">
        <v>6259</v>
      </c>
      <c r="F1566" t="s">
        <v>4735</v>
      </c>
      <c r="G1566" t="s">
        <v>7291</v>
      </c>
      <c r="I1566" t="str">
        <f t="shared" si="24"/>
        <v xml:space="preserve">  Michael D</v>
      </c>
    </row>
    <row r="1567" spans="1:9" ht="15.6" x14ac:dyDescent="0.3">
      <c r="A1567" s="4" t="s">
        <v>3903</v>
      </c>
      <c r="E1567" s="4" t="s">
        <v>7292</v>
      </c>
      <c r="F1567" t="s">
        <v>4732</v>
      </c>
      <c r="G1567" t="s">
        <v>7293</v>
      </c>
      <c r="I1567" t="str">
        <f t="shared" si="24"/>
        <v xml:space="preserve">  Marina</v>
      </c>
    </row>
    <row r="1568" spans="1:9" ht="15.6" x14ac:dyDescent="0.3">
      <c r="A1568" s="4" t="s">
        <v>3906</v>
      </c>
      <c r="E1568" s="4" t="s">
        <v>7294</v>
      </c>
      <c r="F1568" t="s">
        <v>4732</v>
      </c>
      <c r="G1568" t="s">
        <v>5405</v>
      </c>
      <c r="I1568" t="str">
        <f t="shared" si="24"/>
        <v xml:space="preserve">  Caroline</v>
      </c>
    </row>
    <row r="1569" spans="1:9" ht="15.6" x14ac:dyDescent="0.3">
      <c r="A1569" s="4" t="s">
        <v>3908</v>
      </c>
      <c r="E1569" s="4" t="s">
        <v>5690</v>
      </c>
      <c r="F1569" t="s">
        <v>4735</v>
      </c>
      <c r="G1569" t="s">
        <v>7295</v>
      </c>
      <c r="I1569" t="str">
        <f t="shared" si="24"/>
        <v xml:space="preserve">  Ross P</v>
      </c>
    </row>
    <row r="1570" spans="1:9" ht="15.6" x14ac:dyDescent="0.3">
      <c r="A1570" s="4" t="s">
        <v>3910</v>
      </c>
      <c r="E1570" s="4" t="s">
        <v>7296</v>
      </c>
      <c r="F1570" t="s">
        <v>4732</v>
      </c>
      <c r="G1570" t="s">
        <v>7297</v>
      </c>
      <c r="I1570" t="str">
        <f t="shared" si="24"/>
        <v xml:space="preserve">  Aoife</v>
      </c>
    </row>
    <row r="1571" spans="1:9" ht="15.6" x14ac:dyDescent="0.3">
      <c r="A1571" s="4" t="s">
        <v>3913</v>
      </c>
      <c r="E1571" s="4" t="s">
        <v>7298</v>
      </c>
      <c r="F1571" t="s">
        <v>4735</v>
      </c>
      <c r="G1571" t="s">
        <v>6505</v>
      </c>
      <c r="I1571" t="str">
        <f t="shared" si="24"/>
        <v xml:space="preserve">  Wesley</v>
      </c>
    </row>
    <row r="1572" spans="1:9" ht="15.6" x14ac:dyDescent="0.3">
      <c r="A1572" s="4" t="s">
        <v>3915</v>
      </c>
      <c r="E1572" s="4" t="s">
        <v>7299</v>
      </c>
      <c r="F1572" t="s">
        <v>4732</v>
      </c>
      <c r="G1572" t="s">
        <v>6513</v>
      </c>
      <c r="I1572" t="str">
        <f t="shared" si="24"/>
        <v xml:space="preserve">  Rebecca J</v>
      </c>
    </row>
    <row r="1573" spans="1:9" ht="15.6" x14ac:dyDescent="0.3">
      <c r="A1573" s="4" t="s">
        <v>3917</v>
      </c>
      <c r="E1573" s="4" t="s">
        <v>5602</v>
      </c>
      <c r="F1573" t="s">
        <v>4735</v>
      </c>
      <c r="G1573" t="s">
        <v>7300</v>
      </c>
      <c r="I1573" t="str">
        <f t="shared" si="24"/>
        <v xml:space="preserve">  Barry P</v>
      </c>
    </row>
    <row r="1574" spans="1:9" ht="15.6" x14ac:dyDescent="0.3">
      <c r="A1574" s="4" t="s">
        <v>3920</v>
      </c>
      <c r="E1574" s="4" t="s">
        <v>7301</v>
      </c>
      <c r="F1574" t="s">
        <v>4735</v>
      </c>
      <c r="G1574" t="s">
        <v>7302</v>
      </c>
      <c r="I1574" t="str">
        <f t="shared" si="24"/>
        <v xml:space="preserve">  Maciej</v>
      </c>
    </row>
    <row r="1575" spans="1:9" ht="15.6" x14ac:dyDescent="0.3">
      <c r="A1575" s="4" t="s">
        <v>3922</v>
      </c>
      <c r="E1575" s="4" t="s">
        <v>7303</v>
      </c>
      <c r="F1575" t="s">
        <v>4735</v>
      </c>
      <c r="G1575" t="s">
        <v>7304</v>
      </c>
      <c r="I1575" t="str">
        <f t="shared" si="24"/>
        <v xml:space="preserve">  Jerry D</v>
      </c>
    </row>
    <row r="1576" spans="1:9" ht="15.6" x14ac:dyDescent="0.3">
      <c r="A1576" s="4" t="s">
        <v>3925</v>
      </c>
      <c r="E1576" s="4" t="s">
        <v>7305</v>
      </c>
      <c r="F1576" t="s">
        <v>4735</v>
      </c>
      <c r="G1576" t="s">
        <v>4780</v>
      </c>
      <c r="I1576" t="str">
        <f t="shared" si="24"/>
        <v xml:space="preserve">  Eric A</v>
      </c>
    </row>
    <row r="1577" spans="1:9" ht="15.6" x14ac:dyDescent="0.3">
      <c r="A1577" s="4" t="s">
        <v>3927</v>
      </c>
      <c r="E1577" s="4" t="s">
        <v>5716</v>
      </c>
      <c r="F1577" t="s">
        <v>4732</v>
      </c>
      <c r="G1577" t="s">
        <v>7306</v>
      </c>
      <c r="I1577" t="str">
        <f t="shared" si="24"/>
        <v xml:space="preserve">  Cathi</v>
      </c>
    </row>
    <row r="1578" spans="1:9" ht="15.6" x14ac:dyDescent="0.3">
      <c r="A1578" s="4" t="s">
        <v>3930</v>
      </c>
      <c r="E1578" s="4" t="s">
        <v>7307</v>
      </c>
      <c r="F1578" t="s">
        <v>4735</v>
      </c>
      <c r="G1578" t="s">
        <v>7308</v>
      </c>
      <c r="I1578" t="str">
        <f t="shared" si="24"/>
        <v xml:space="preserve">  Alex M</v>
      </c>
    </row>
    <row r="1579" spans="1:9" ht="15.6" x14ac:dyDescent="0.3">
      <c r="A1579" s="4" t="s">
        <v>3932</v>
      </c>
      <c r="E1579" s="4" t="s">
        <v>7309</v>
      </c>
      <c r="F1579" t="s">
        <v>4735</v>
      </c>
      <c r="G1579" t="s">
        <v>7310</v>
      </c>
      <c r="I1579" t="str">
        <f t="shared" si="24"/>
        <v xml:space="preserve">  Liang</v>
      </c>
    </row>
    <row r="1580" spans="1:9" ht="15.6" x14ac:dyDescent="0.3">
      <c r="A1580" s="4" t="s">
        <v>3935</v>
      </c>
      <c r="E1580" s="4" t="s">
        <v>5886</v>
      </c>
      <c r="F1580" t="s">
        <v>4732</v>
      </c>
      <c r="G1580" t="s">
        <v>7311</v>
      </c>
      <c r="I1580" t="str">
        <f t="shared" si="24"/>
        <v xml:space="preserve">  Lexy</v>
      </c>
    </row>
    <row r="1581" spans="1:9" ht="15.6" x14ac:dyDescent="0.3">
      <c r="A1581" s="4" t="s">
        <v>3937</v>
      </c>
      <c r="E1581" s="4" t="s">
        <v>7312</v>
      </c>
      <c r="F1581" t="s">
        <v>4735</v>
      </c>
      <c r="G1581" t="s">
        <v>5029</v>
      </c>
      <c r="I1581" t="str">
        <f t="shared" si="24"/>
        <v xml:space="preserve">  Michael</v>
      </c>
    </row>
    <row r="1582" spans="1:9" ht="15.6" x14ac:dyDescent="0.3">
      <c r="A1582" s="4" t="s">
        <v>3939</v>
      </c>
      <c r="E1582" s="4" t="s">
        <v>7313</v>
      </c>
      <c r="F1582" t="s">
        <v>4735</v>
      </c>
      <c r="G1582" t="s">
        <v>7314</v>
      </c>
      <c r="I1582" t="str">
        <f t="shared" si="24"/>
        <v xml:space="preserve">  Samuel L</v>
      </c>
    </row>
    <row r="1583" spans="1:9" ht="15.6" x14ac:dyDescent="0.3">
      <c r="A1583" s="4" t="s">
        <v>3942</v>
      </c>
      <c r="E1583" s="4" t="s">
        <v>5357</v>
      </c>
      <c r="F1583" t="s">
        <v>4735</v>
      </c>
      <c r="G1583" t="s">
        <v>7315</v>
      </c>
      <c r="I1583" t="str">
        <f t="shared" si="24"/>
        <v xml:space="preserve">  Spencer A</v>
      </c>
    </row>
    <row r="1584" spans="1:9" ht="15.6" x14ac:dyDescent="0.3">
      <c r="A1584" s="4" t="s">
        <v>3944</v>
      </c>
      <c r="E1584" s="4" t="s">
        <v>7316</v>
      </c>
      <c r="F1584" t="s">
        <v>5610</v>
      </c>
      <c r="G1584" t="s">
        <v>7317</v>
      </c>
      <c r="I1584" t="str">
        <f t="shared" si="24"/>
        <v xml:space="preserve">  Rochelle</v>
      </c>
    </row>
    <row r="1585" spans="1:9" ht="15.6" x14ac:dyDescent="0.3">
      <c r="A1585" s="4" t="s">
        <v>3947</v>
      </c>
      <c r="E1585" s="4" t="s">
        <v>7318</v>
      </c>
      <c r="F1585" t="s">
        <v>4732</v>
      </c>
      <c r="G1585" t="s">
        <v>7319</v>
      </c>
      <c r="I1585" t="str">
        <f t="shared" si="24"/>
        <v xml:space="preserve">  Paula</v>
      </c>
    </row>
    <row r="1586" spans="1:9" ht="15.6" x14ac:dyDescent="0.3">
      <c r="A1586" s="4" t="s">
        <v>3949</v>
      </c>
      <c r="E1586" s="4" t="s">
        <v>7320</v>
      </c>
      <c r="F1586" t="s">
        <v>5610</v>
      </c>
      <c r="G1586" t="s">
        <v>7321</v>
      </c>
      <c r="I1586" t="str">
        <f t="shared" si="24"/>
        <v xml:space="preserve">  Madeline E</v>
      </c>
    </row>
    <row r="1587" spans="1:9" ht="15.6" x14ac:dyDescent="0.3">
      <c r="A1587" s="4" t="s">
        <v>3951</v>
      </c>
      <c r="E1587" s="4" t="s">
        <v>7322</v>
      </c>
      <c r="F1587" t="s">
        <v>4732</v>
      </c>
      <c r="G1587" t="s">
        <v>7323</v>
      </c>
      <c r="I1587" t="str">
        <f t="shared" si="24"/>
        <v xml:space="preserve">  Maria Isabel</v>
      </c>
    </row>
    <row r="1588" spans="1:9" ht="15.6" x14ac:dyDescent="0.3">
      <c r="A1588" s="4" t="s">
        <v>3953</v>
      </c>
      <c r="E1588" s="4" t="s">
        <v>7324</v>
      </c>
      <c r="F1588" t="s">
        <v>4735</v>
      </c>
      <c r="G1588" t="s">
        <v>7325</v>
      </c>
      <c r="I1588" t="str">
        <f t="shared" si="24"/>
        <v xml:space="preserve">  Arthur M</v>
      </c>
    </row>
    <row r="1589" spans="1:9" ht="15.6" x14ac:dyDescent="0.3">
      <c r="A1589" s="4" t="s">
        <v>3955</v>
      </c>
      <c r="E1589" s="4" t="s">
        <v>7326</v>
      </c>
      <c r="F1589" t="s">
        <v>4735</v>
      </c>
      <c r="G1589" t="s">
        <v>7327</v>
      </c>
      <c r="I1589" t="str">
        <f t="shared" si="24"/>
        <v xml:space="preserve">  Joseph R</v>
      </c>
    </row>
    <row r="1590" spans="1:9" ht="15.6" x14ac:dyDescent="0.3">
      <c r="A1590" s="4" t="s">
        <v>3958</v>
      </c>
      <c r="E1590" s="4" t="s">
        <v>7328</v>
      </c>
      <c r="F1590" t="s">
        <v>4732</v>
      </c>
      <c r="G1590" t="s">
        <v>7329</v>
      </c>
      <c r="I1590" t="str">
        <f t="shared" si="24"/>
        <v xml:space="preserve">  Sachiko</v>
      </c>
    </row>
    <row r="1591" spans="1:9" ht="15.6" x14ac:dyDescent="0.3">
      <c r="A1591" s="4" t="s">
        <v>3960</v>
      </c>
      <c r="E1591" s="4" t="s">
        <v>5291</v>
      </c>
      <c r="F1591" t="s">
        <v>4735</v>
      </c>
      <c r="G1591" t="s">
        <v>5489</v>
      </c>
      <c r="I1591" t="str">
        <f t="shared" si="24"/>
        <v xml:space="preserve">  Christopher</v>
      </c>
    </row>
    <row r="1592" spans="1:9" ht="15.6" x14ac:dyDescent="0.3">
      <c r="A1592" s="4" t="s">
        <v>3963</v>
      </c>
      <c r="E1592" s="4" t="s">
        <v>7330</v>
      </c>
      <c r="F1592" t="s">
        <v>4735</v>
      </c>
      <c r="G1592" t="s">
        <v>5664</v>
      </c>
      <c r="I1592" t="str">
        <f t="shared" si="24"/>
        <v xml:space="preserve">  Joseph</v>
      </c>
    </row>
    <row r="1593" spans="1:9" ht="15.6" x14ac:dyDescent="0.3">
      <c r="A1593" s="4" t="s">
        <v>3965</v>
      </c>
      <c r="E1593" s="4" t="s">
        <v>7331</v>
      </c>
      <c r="F1593" t="s">
        <v>4735</v>
      </c>
      <c r="G1593" t="s">
        <v>5145</v>
      </c>
      <c r="I1593" t="str">
        <f t="shared" si="24"/>
        <v xml:space="preserve">  Lawrence</v>
      </c>
    </row>
    <row r="1594" spans="1:9" ht="15.6" x14ac:dyDescent="0.3">
      <c r="A1594" s="4" t="s">
        <v>3968</v>
      </c>
      <c r="E1594" s="4" t="s">
        <v>7332</v>
      </c>
      <c r="F1594" t="s">
        <v>5610</v>
      </c>
      <c r="G1594" t="s">
        <v>5680</v>
      </c>
      <c r="I1594" t="str">
        <f t="shared" si="24"/>
        <v xml:space="preserve">  Katie</v>
      </c>
    </row>
    <row r="1595" spans="1:9" ht="15.6" x14ac:dyDescent="0.3">
      <c r="A1595" s="4" t="s">
        <v>3970</v>
      </c>
      <c r="E1595" s="4" t="s">
        <v>7333</v>
      </c>
      <c r="F1595" t="s">
        <v>4735</v>
      </c>
      <c r="G1595" t="s">
        <v>7334</v>
      </c>
      <c r="I1595" t="str">
        <f t="shared" si="24"/>
        <v xml:space="preserve">  Ruben</v>
      </c>
    </row>
    <row r="1596" spans="1:9" ht="15.6" x14ac:dyDescent="0.3">
      <c r="A1596" s="4" t="s">
        <v>3972</v>
      </c>
      <c r="E1596" s="4" t="s">
        <v>7335</v>
      </c>
      <c r="F1596" t="s">
        <v>4732</v>
      </c>
      <c r="G1596" t="s">
        <v>5096</v>
      </c>
      <c r="I1596" t="str">
        <f t="shared" si="24"/>
        <v xml:space="preserve">  Sarah</v>
      </c>
    </row>
    <row r="1597" spans="1:9" ht="15.6" x14ac:dyDescent="0.3">
      <c r="A1597" s="4" t="s">
        <v>3975</v>
      </c>
      <c r="E1597" s="4" t="s">
        <v>7336</v>
      </c>
      <c r="F1597" t="s">
        <v>5610</v>
      </c>
      <c r="G1597" t="s">
        <v>5348</v>
      </c>
      <c r="I1597" t="str">
        <f t="shared" si="24"/>
        <v xml:space="preserve">  Angela R</v>
      </c>
    </row>
    <row r="1598" spans="1:9" ht="15.6" x14ac:dyDescent="0.3">
      <c r="A1598" s="4" t="s">
        <v>3977</v>
      </c>
      <c r="E1598" s="4" t="s">
        <v>7337</v>
      </c>
      <c r="F1598" t="s">
        <v>4735</v>
      </c>
      <c r="G1598" t="s">
        <v>7338</v>
      </c>
      <c r="I1598" t="str">
        <f t="shared" si="24"/>
        <v xml:space="preserve">  Chatham</v>
      </c>
    </row>
    <row r="1599" spans="1:9" ht="15.6" x14ac:dyDescent="0.3">
      <c r="A1599" s="4" t="s">
        <v>3980</v>
      </c>
      <c r="E1599" s="4" t="s">
        <v>7339</v>
      </c>
      <c r="F1599" t="s">
        <v>4735</v>
      </c>
      <c r="G1599" t="s">
        <v>7340</v>
      </c>
      <c r="I1599" t="str">
        <f t="shared" si="24"/>
        <v xml:space="preserve">  Derek</v>
      </c>
    </row>
    <row r="1600" spans="1:9" ht="15.6" x14ac:dyDescent="0.3">
      <c r="A1600" s="4" t="s">
        <v>3982</v>
      </c>
      <c r="E1600" s="4" t="s">
        <v>6328</v>
      </c>
      <c r="F1600" t="s">
        <v>4735</v>
      </c>
      <c r="G1600" t="s">
        <v>7341</v>
      </c>
      <c r="I1600" t="str">
        <f t="shared" si="24"/>
        <v xml:space="preserve">  Kalvin J</v>
      </c>
    </row>
    <row r="1601" spans="1:9" ht="15.6" x14ac:dyDescent="0.3">
      <c r="A1601" s="4" t="s">
        <v>3985</v>
      </c>
      <c r="E1601" s="4" t="s">
        <v>7342</v>
      </c>
      <c r="F1601" t="s">
        <v>4735</v>
      </c>
      <c r="G1601" t="s">
        <v>5454</v>
      </c>
      <c r="I1601" t="str">
        <f t="shared" si="24"/>
        <v xml:space="preserve">  Dave</v>
      </c>
    </row>
    <row r="1602" spans="1:9" ht="15.6" x14ac:dyDescent="0.3">
      <c r="A1602" s="4" t="s">
        <v>3986</v>
      </c>
      <c r="E1602" s="4" t="s">
        <v>7343</v>
      </c>
      <c r="F1602" t="s">
        <v>4732</v>
      </c>
      <c r="G1602" t="s">
        <v>7344</v>
      </c>
      <c r="I1602" t="str">
        <f t="shared" si="24"/>
        <v xml:space="preserve">  Barbara G</v>
      </c>
    </row>
    <row r="1603" spans="1:9" ht="15.6" x14ac:dyDescent="0.3">
      <c r="A1603" s="4" t="s">
        <v>3987</v>
      </c>
      <c r="E1603" s="4" t="s">
        <v>7345</v>
      </c>
      <c r="F1603" t="s">
        <v>4735</v>
      </c>
      <c r="G1603" t="s">
        <v>6244</v>
      </c>
      <c r="I1603" t="str">
        <f t="shared" ref="I1603:I1666" si="25">_xlfn.TEXTJOIN("",TRUE,G1603)</f>
        <v xml:space="preserve">  Skylar</v>
      </c>
    </row>
    <row r="1604" spans="1:9" ht="15.6" x14ac:dyDescent="0.3">
      <c r="A1604" s="4" t="s">
        <v>3988</v>
      </c>
      <c r="E1604" s="4" t="s">
        <v>7346</v>
      </c>
      <c r="F1604" t="s">
        <v>4735</v>
      </c>
      <c r="G1604" t="s">
        <v>4989</v>
      </c>
      <c r="I1604" t="str">
        <f t="shared" si="25"/>
        <v xml:space="preserve">  Nick</v>
      </c>
    </row>
    <row r="1605" spans="1:9" ht="15.6" x14ac:dyDescent="0.3">
      <c r="A1605" s="4" t="s">
        <v>3989</v>
      </c>
      <c r="E1605" s="4" t="s">
        <v>6125</v>
      </c>
      <c r="F1605" t="s">
        <v>4735</v>
      </c>
      <c r="G1605" t="s">
        <v>7347</v>
      </c>
      <c r="I1605" t="str">
        <f t="shared" si="25"/>
        <v xml:space="preserve">  Sunny S</v>
      </c>
    </row>
    <row r="1606" spans="1:9" ht="15.6" x14ac:dyDescent="0.3">
      <c r="A1606" s="4" t="s">
        <v>3990</v>
      </c>
      <c r="E1606" s="4" t="s">
        <v>7348</v>
      </c>
      <c r="F1606" t="s">
        <v>5610</v>
      </c>
      <c r="G1606" t="s">
        <v>6808</v>
      </c>
      <c r="I1606" t="str">
        <f t="shared" si="25"/>
        <v xml:space="preserve">  Anne-Marie</v>
      </c>
    </row>
    <row r="1607" spans="1:9" ht="15.6" x14ac:dyDescent="0.3">
      <c r="A1607" s="4" t="s">
        <v>3991</v>
      </c>
      <c r="E1607" s="4" t="s">
        <v>7349</v>
      </c>
      <c r="F1607" t="s">
        <v>4735</v>
      </c>
      <c r="G1607" t="s">
        <v>4914</v>
      </c>
      <c r="I1607" t="str">
        <f t="shared" si="25"/>
        <v xml:space="preserve">  Nicholas</v>
      </c>
    </row>
    <row r="1608" spans="1:9" ht="15.6" x14ac:dyDescent="0.3">
      <c r="A1608" s="4" t="s">
        <v>3992</v>
      </c>
      <c r="E1608" s="4" t="s">
        <v>5618</v>
      </c>
      <c r="F1608" t="s">
        <v>4735</v>
      </c>
      <c r="G1608" t="s">
        <v>5846</v>
      </c>
      <c r="I1608" t="str">
        <f t="shared" si="25"/>
        <v xml:space="preserve">  Scott M</v>
      </c>
    </row>
    <row r="1609" spans="1:9" ht="15.6" x14ac:dyDescent="0.3">
      <c r="A1609" s="4" t="s">
        <v>3993</v>
      </c>
      <c r="E1609" s="4" t="s">
        <v>7350</v>
      </c>
      <c r="F1609" t="s">
        <v>4732</v>
      </c>
      <c r="G1609" t="s">
        <v>7351</v>
      </c>
      <c r="I1609" t="str">
        <f t="shared" si="25"/>
        <v xml:space="preserve">  Marisa A</v>
      </c>
    </row>
    <row r="1610" spans="1:9" ht="15.6" x14ac:dyDescent="0.3">
      <c r="A1610" s="4" t="s">
        <v>3994</v>
      </c>
      <c r="E1610" s="4" t="s">
        <v>7352</v>
      </c>
      <c r="F1610" t="s">
        <v>4732</v>
      </c>
      <c r="G1610" t="s">
        <v>5680</v>
      </c>
      <c r="I1610" t="str">
        <f t="shared" si="25"/>
        <v xml:space="preserve">  Katie</v>
      </c>
    </row>
    <row r="1611" spans="1:9" ht="15.6" x14ac:dyDescent="0.3">
      <c r="A1611" s="4" t="s">
        <v>3995</v>
      </c>
      <c r="E1611" s="4" t="s">
        <v>7353</v>
      </c>
      <c r="F1611" t="s">
        <v>4732</v>
      </c>
      <c r="G1611" t="s">
        <v>6089</v>
      </c>
      <c r="I1611" t="str">
        <f t="shared" si="25"/>
        <v xml:space="preserve">  Amy L</v>
      </c>
    </row>
    <row r="1612" spans="1:9" ht="15.6" x14ac:dyDescent="0.3">
      <c r="A1612" s="4" t="s">
        <v>3996</v>
      </c>
      <c r="E1612" s="4" t="s">
        <v>7354</v>
      </c>
      <c r="F1612" t="s">
        <v>4732</v>
      </c>
      <c r="G1612" t="s">
        <v>7355</v>
      </c>
      <c r="I1612" t="str">
        <f t="shared" si="25"/>
        <v xml:space="preserve">  Jenna M</v>
      </c>
    </row>
    <row r="1613" spans="1:9" ht="15.6" x14ac:dyDescent="0.3">
      <c r="A1613" s="4" t="s">
        <v>3997</v>
      </c>
      <c r="E1613" s="4" t="s">
        <v>7356</v>
      </c>
      <c r="F1613" t="s">
        <v>4732</v>
      </c>
      <c r="G1613" t="s">
        <v>5465</v>
      </c>
      <c r="I1613" t="str">
        <f t="shared" si="25"/>
        <v xml:space="preserve">  Elizabeth M</v>
      </c>
    </row>
    <row r="1614" spans="1:9" ht="15.6" x14ac:dyDescent="0.3">
      <c r="A1614" s="4" t="s">
        <v>3998</v>
      </c>
      <c r="E1614" s="4" t="s">
        <v>7357</v>
      </c>
      <c r="F1614" t="s">
        <v>4735</v>
      </c>
      <c r="G1614" t="s">
        <v>7358</v>
      </c>
      <c r="I1614" t="str">
        <f t="shared" si="25"/>
        <v xml:space="preserve">  Lyazid</v>
      </c>
    </row>
    <row r="1615" spans="1:9" ht="15.6" x14ac:dyDescent="0.3">
      <c r="A1615" s="4" t="s">
        <v>3999</v>
      </c>
      <c r="E1615" s="4" t="s">
        <v>7359</v>
      </c>
      <c r="F1615" t="s">
        <v>4732</v>
      </c>
      <c r="G1615" t="s">
        <v>7360</v>
      </c>
      <c r="I1615" t="str">
        <f t="shared" si="25"/>
        <v xml:space="preserve">  Lindsey A</v>
      </c>
    </row>
    <row r="1616" spans="1:9" ht="15.6" x14ac:dyDescent="0.3">
      <c r="A1616" s="4" t="s">
        <v>4000</v>
      </c>
      <c r="E1616" s="4" t="s">
        <v>7361</v>
      </c>
      <c r="F1616" t="s">
        <v>4735</v>
      </c>
      <c r="G1616" t="s">
        <v>5160</v>
      </c>
      <c r="I1616" t="str">
        <f t="shared" si="25"/>
        <v xml:space="preserve">  Chris</v>
      </c>
    </row>
    <row r="1617" spans="1:9" ht="15.6" x14ac:dyDescent="0.3">
      <c r="A1617" s="4" t="s">
        <v>4001</v>
      </c>
      <c r="E1617" s="4" t="s">
        <v>7362</v>
      </c>
      <c r="F1617" t="s">
        <v>4732</v>
      </c>
      <c r="G1617" t="s">
        <v>4766</v>
      </c>
      <c r="I1617" t="str">
        <f t="shared" si="25"/>
        <v xml:space="preserve">  Jennifer A</v>
      </c>
    </row>
    <row r="1618" spans="1:9" ht="15.6" x14ac:dyDescent="0.3">
      <c r="A1618" s="4" t="s">
        <v>4002</v>
      </c>
      <c r="E1618" s="4" t="s">
        <v>7363</v>
      </c>
      <c r="F1618" t="s">
        <v>4735</v>
      </c>
      <c r="G1618" t="s">
        <v>7364</v>
      </c>
      <c r="I1618" t="str">
        <f t="shared" si="25"/>
        <v xml:space="preserve">  Leif S</v>
      </c>
    </row>
    <row r="1619" spans="1:9" ht="15.6" x14ac:dyDescent="0.3">
      <c r="A1619" s="4" t="s">
        <v>4003</v>
      </c>
      <c r="E1619" s="4" t="s">
        <v>7365</v>
      </c>
      <c r="F1619" t="s">
        <v>4732</v>
      </c>
      <c r="G1619" t="s">
        <v>6433</v>
      </c>
      <c r="I1619" t="str">
        <f t="shared" si="25"/>
        <v xml:space="preserve">  Stephanie A</v>
      </c>
    </row>
    <row r="1620" spans="1:9" ht="15.6" x14ac:dyDescent="0.3">
      <c r="A1620" s="4" t="s">
        <v>4004</v>
      </c>
      <c r="E1620" s="4" t="s">
        <v>4832</v>
      </c>
      <c r="F1620" t="s">
        <v>4735</v>
      </c>
      <c r="G1620" t="s">
        <v>7366</v>
      </c>
      <c r="I1620" t="str">
        <f t="shared" si="25"/>
        <v xml:space="preserve">  Bo</v>
      </c>
    </row>
    <row r="1621" spans="1:9" ht="15.6" x14ac:dyDescent="0.3">
      <c r="A1621" s="4" t="s">
        <v>4005</v>
      </c>
      <c r="E1621" s="4" t="s">
        <v>7367</v>
      </c>
      <c r="F1621" t="s">
        <v>4732</v>
      </c>
      <c r="G1621" t="s">
        <v>7368</v>
      </c>
      <c r="I1621" t="str">
        <f t="shared" si="25"/>
        <v xml:space="preserve">  Leah</v>
      </c>
    </row>
    <row r="1622" spans="1:9" ht="15.6" x14ac:dyDescent="0.3">
      <c r="A1622" s="4" t="s">
        <v>4006</v>
      </c>
      <c r="E1622" s="4" t="s">
        <v>7369</v>
      </c>
      <c r="F1622" t="s">
        <v>4732</v>
      </c>
      <c r="G1622" t="s">
        <v>7370</v>
      </c>
      <c r="I1622" t="str">
        <f t="shared" si="25"/>
        <v xml:space="preserve">  Kara Lynne</v>
      </c>
    </row>
    <row r="1623" spans="1:9" ht="15.6" x14ac:dyDescent="0.3">
      <c r="A1623" s="4" t="s">
        <v>4007</v>
      </c>
      <c r="E1623" s="4" t="s">
        <v>7371</v>
      </c>
      <c r="F1623" t="s">
        <v>4735</v>
      </c>
      <c r="G1623" t="s">
        <v>5083</v>
      </c>
      <c r="I1623" t="str">
        <f t="shared" si="25"/>
        <v xml:space="preserve">  Jeffrey</v>
      </c>
    </row>
    <row r="1624" spans="1:9" ht="15.6" x14ac:dyDescent="0.3">
      <c r="A1624" s="4" t="s">
        <v>4008</v>
      </c>
      <c r="E1624" s="4" t="s">
        <v>7372</v>
      </c>
      <c r="F1624" t="s">
        <v>4735</v>
      </c>
      <c r="G1624" t="s">
        <v>5816</v>
      </c>
      <c r="I1624" t="str">
        <f t="shared" si="25"/>
        <v xml:space="preserve">  Justin</v>
      </c>
    </row>
    <row r="1625" spans="1:9" ht="15.6" x14ac:dyDescent="0.3">
      <c r="A1625" s="4" t="s">
        <v>4009</v>
      </c>
      <c r="E1625" s="4" t="s">
        <v>7373</v>
      </c>
      <c r="F1625" t="s">
        <v>4732</v>
      </c>
      <c r="G1625" t="s">
        <v>5508</v>
      </c>
      <c r="I1625" t="str">
        <f t="shared" si="25"/>
        <v xml:space="preserve">  Emily</v>
      </c>
    </row>
    <row r="1626" spans="1:9" ht="15.6" x14ac:dyDescent="0.3">
      <c r="A1626" s="4" t="s">
        <v>4010</v>
      </c>
      <c r="E1626" s="4" t="s">
        <v>7374</v>
      </c>
      <c r="F1626" t="s">
        <v>4732</v>
      </c>
      <c r="G1626" t="s">
        <v>4904</v>
      </c>
      <c r="I1626" t="str">
        <f t="shared" si="25"/>
        <v xml:space="preserve">  Rebecca</v>
      </c>
    </row>
    <row r="1627" spans="1:9" ht="15.6" x14ac:dyDescent="0.3">
      <c r="A1627" s="4" t="s">
        <v>4011</v>
      </c>
      <c r="E1627" s="4" t="s">
        <v>6489</v>
      </c>
      <c r="F1627" t="s">
        <v>5610</v>
      </c>
      <c r="G1627" t="s">
        <v>7375</v>
      </c>
      <c r="I1627" t="str">
        <f t="shared" si="25"/>
        <v xml:space="preserve">  Allie</v>
      </c>
    </row>
    <row r="1628" spans="1:9" ht="15.6" x14ac:dyDescent="0.3">
      <c r="A1628" s="4" t="s">
        <v>4012</v>
      </c>
      <c r="E1628" s="4" t="s">
        <v>7376</v>
      </c>
      <c r="F1628" t="s">
        <v>4732</v>
      </c>
      <c r="G1628" t="s">
        <v>7377</v>
      </c>
      <c r="I1628" t="str">
        <f t="shared" si="25"/>
        <v xml:space="preserve">  Trasi</v>
      </c>
    </row>
    <row r="1629" spans="1:9" ht="15.6" x14ac:dyDescent="0.3">
      <c r="A1629" s="4" t="s">
        <v>4013</v>
      </c>
      <c r="E1629" s="4" t="s">
        <v>7378</v>
      </c>
      <c r="F1629" t="s">
        <v>4735</v>
      </c>
      <c r="G1629" t="s">
        <v>4896</v>
      </c>
      <c r="I1629" t="str">
        <f t="shared" si="25"/>
        <v xml:space="preserve">  Kevin</v>
      </c>
    </row>
    <row r="1630" spans="1:9" ht="15.6" x14ac:dyDescent="0.3">
      <c r="A1630" s="4" t="s">
        <v>4014</v>
      </c>
      <c r="E1630" s="4" t="s">
        <v>7379</v>
      </c>
      <c r="F1630" t="s">
        <v>4735</v>
      </c>
      <c r="G1630" t="s">
        <v>7380</v>
      </c>
      <c r="I1630" t="str">
        <f t="shared" si="25"/>
        <v xml:space="preserve">  Fernando</v>
      </c>
    </row>
    <row r="1631" spans="1:9" ht="15.6" x14ac:dyDescent="0.3">
      <c r="A1631" s="4" t="s">
        <v>4015</v>
      </c>
      <c r="E1631" s="4" t="s">
        <v>7381</v>
      </c>
      <c r="F1631" t="s">
        <v>4732</v>
      </c>
      <c r="G1631" t="s">
        <v>7382</v>
      </c>
      <c r="I1631" t="str">
        <f t="shared" si="25"/>
        <v xml:space="preserve">  Ieva</v>
      </c>
    </row>
    <row r="1632" spans="1:9" ht="15.6" x14ac:dyDescent="0.3">
      <c r="A1632" s="4" t="s">
        <v>4016</v>
      </c>
      <c r="E1632" s="4" t="s">
        <v>6479</v>
      </c>
      <c r="F1632" t="s">
        <v>4735</v>
      </c>
      <c r="G1632" t="s">
        <v>5160</v>
      </c>
      <c r="I1632" t="str">
        <f t="shared" si="25"/>
        <v xml:space="preserve">  Chris</v>
      </c>
    </row>
    <row r="1633" spans="1:9" ht="15.6" x14ac:dyDescent="0.3">
      <c r="A1633" s="4" t="s">
        <v>4017</v>
      </c>
      <c r="E1633" s="4" t="s">
        <v>7247</v>
      </c>
      <c r="F1633" t="s">
        <v>4735</v>
      </c>
      <c r="G1633" t="s">
        <v>7383</v>
      </c>
      <c r="I1633" t="str">
        <f t="shared" si="25"/>
        <v xml:space="preserve">  Drew L</v>
      </c>
    </row>
    <row r="1634" spans="1:9" ht="15.6" x14ac:dyDescent="0.3">
      <c r="A1634" s="4" t="s">
        <v>4018</v>
      </c>
      <c r="E1634" s="4" t="s">
        <v>7384</v>
      </c>
      <c r="F1634" t="s">
        <v>4732</v>
      </c>
      <c r="G1634" t="s">
        <v>6702</v>
      </c>
      <c r="I1634" t="str">
        <f t="shared" si="25"/>
        <v xml:space="preserve">  Christina</v>
      </c>
    </row>
    <row r="1635" spans="1:9" ht="15.6" x14ac:dyDescent="0.3">
      <c r="A1635" s="4" t="s">
        <v>4019</v>
      </c>
      <c r="E1635" s="4" t="s">
        <v>7385</v>
      </c>
      <c r="F1635" t="s">
        <v>4735</v>
      </c>
      <c r="G1635" t="s">
        <v>7386</v>
      </c>
      <c r="I1635" t="str">
        <f t="shared" si="25"/>
        <v xml:space="preserve">  Alexander G</v>
      </c>
    </row>
    <row r="1636" spans="1:9" ht="15.6" x14ac:dyDescent="0.3">
      <c r="A1636" s="4" t="s">
        <v>4020</v>
      </c>
      <c r="E1636" s="4" t="s">
        <v>7387</v>
      </c>
      <c r="F1636" t="s">
        <v>4732</v>
      </c>
      <c r="G1636" t="s">
        <v>7388</v>
      </c>
      <c r="I1636" t="str">
        <f t="shared" si="25"/>
        <v xml:space="preserve">  Meaghan</v>
      </c>
    </row>
    <row r="1637" spans="1:9" ht="15.6" x14ac:dyDescent="0.3">
      <c r="A1637" s="4" t="s">
        <v>4021</v>
      </c>
      <c r="E1637" s="4" t="s">
        <v>7389</v>
      </c>
      <c r="F1637" t="s">
        <v>4732</v>
      </c>
      <c r="G1637" t="s">
        <v>5613</v>
      </c>
      <c r="I1637" t="str">
        <f t="shared" si="25"/>
        <v xml:space="preserve">  Kristin</v>
      </c>
    </row>
    <row r="1638" spans="1:9" ht="15.6" x14ac:dyDescent="0.3">
      <c r="A1638" s="4" t="s">
        <v>4022</v>
      </c>
      <c r="E1638" s="4" t="s">
        <v>7390</v>
      </c>
      <c r="F1638" t="s">
        <v>4732</v>
      </c>
      <c r="G1638" t="s">
        <v>7391</v>
      </c>
      <c r="I1638" t="str">
        <f t="shared" si="25"/>
        <v xml:space="preserve">  Andrea K</v>
      </c>
    </row>
    <row r="1639" spans="1:9" ht="15.6" x14ac:dyDescent="0.3">
      <c r="A1639" s="4" t="s">
        <v>4023</v>
      </c>
      <c r="E1639" s="4" t="s">
        <v>6969</v>
      </c>
      <c r="F1639" t="s">
        <v>4732</v>
      </c>
      <c r="G1639" t="s">
        <v>7392</v>
      </c>
      <c r="I1639" t="str">
        <f t="shared" si="25"/>
        <v xml:space="preserve">  Kris</v>
      </c>
    </row>
    <row r="1640" spans="1:9" ht="15.6" x14ac:dyDescent="0.3">
      <c r="A1640" s="4" t="s">
        <v>4024</v>
      </c>
      <c r="E1640" s="4" t="s">
        <v>5191</v>
      </c>
      <c r="F1640" t="s">
        <v>4735</v>
      </c>
      <c r="G1640" t="s">
        <v>7393</v>
      </c>
      <c r="I1640" t="str">
        <f t="shared" si="25"/>
        <v xml:space="preserve">  Alden W</v>
      </c>
    </row>
    <row r="1641" spans="1:9" ht="15.6" x14ac:dyDescent="0.3">
      <c r="A1641" s="4" t="s">
        <v>4025</v>
      </c>
      <c r="E1641" s="4" t="s">
        <v>7394</v>
      </c>
      <c r="F1641" t="s">
        <v>4732</v>
      </c>
      <c r="G1641" t="s">
        <v>7395</v>
      </c>
      <c r="I1641" t="str">
        <f t="shared" si="25"/>
        <v xml:space="preserve">  Suzanne M</v>
      </c>
    </row>
    <row r="1642" spans="1:9" ht="15.6" x14ac:dyDescent="0.3">
      <c r="A1642" s="4" t="s">
        <v>4026</v>
      </c>
      <c r="E1642" s="4" t="s">
        <v>7396</v>
      </c>
      <c r="F1642" t="s">
        <v>4732</v>
      </c>
      <c r="G1642" t="s">
        <v>7397</v>
      </c>
      <c r="I1642" t="str">
        <f t="shared" si="25"/>
        <v xml:space="preserve">  Heidi Z</v>
      </c>
    </row>
    <row r="1643" spans="1:9" ht="15.6" x14ac:dyDescent="0.3">
      <c r="A1643" s="4" t="s">
        <v>4027</v>
      </c>
      <c r="E1643" s="4" t="s">
        <v>5564</v>
      </c>
      <c r="F1643" t="s">
        <v>4732</v>
      </c>
      <c r="G1643" t="s">
        <v>5569</v>
      </c>
      <c r="I1643" t="str">
        <f t="shared" si="25"/>
        <v xml:space="preserve">  Carolyn</v>
      </c>
    </row>
    <row r="1644" spans="1:9" ht="15.6" x14ac:dyDescent="0.3">
      <c r="A1644" s="4" t="s">
        <v>4028</v>
      </c>
      <c r="E1644" s="4" t="s">
        <v>7398</v>
      </c>
      <c r="F1644" t="s">
        <v>4732</v>
      </c>
      <c r="G1644" t="s">
        <v>5662</v>
      </c>
      <c r="I1644" t="str">
        <f t="shared" si="25"/>
        <v xml:space="preserve">  Sabine</v>
      </c>
    </row>
    <row r="1645" spans="1:9" ht="15.6" x14ac:dyDescent="0.3">
      <c r="A1645" s="4" t="s">
        <v>4029</v>
      </c>
      <c r="E1645" s="4" t="s">
        <v>5718</v>
      </c>
      <c r="F1645" t="s">
        <v>4735</v>
      </c>
      <c r="G1645" t="s">
        <v>5060</v>
      </c>
      <c r="I1645" t="str">
        <f t="shared" si="25"/>
        <v xml:space="preserve">  Bobby</v>
      </c>
    </row>
    <row r="1646" spans="1:9" ht="15.6" x14ac:dyDescent="0.3">
      <c r="A1646" s="4" t="s">
        <v>4030</v>
      </c>
      <c r="E1646" s="4" t="s">
        <v>6109</v>
      </c>
      <c r="F1646" t="s">
        <v>4735</v>
      </c>
      <c r="G1646" t="s">
        <v>7399</v>
      </c>
      <c r="I1646" t="str">
        <f t="shared" si="25"/>
        <v xml:space="preserve">  Fan</v>
      </c>
    </row>
    <row r="1647" spans="1:9" ht="15.6" x14ac:dyDescent="0.3">
      <c r="A1647" s="4" t="s">
        <v>4031</v>
      </c>
      <c r="E1647" s="4" t="s">
        <v>7400</v>
      </c>
      <c r="F1647" t="s">
        <v>5610</v>
      </c>
      <c r="G1647" t="s">
        <v>6823</v>
      </c>
      <c r="I1647" t="str">
        <f t="shared" si="25"/>
        <v xml:space="preserve">  Rachel M</v>
      </c>
    </row>
    <row r="1648" spans="1:9" ht="15.6" x14ac:dyDescent="0.3">
      <c r="A1648" s="4" t="s">
        <v>4032</v>
      </c>
      <c r="E1648" s="4" t="s">
        <v>7401</v>
      </c>
      <c r="F1648" t="s">
        <v>4735</v>
      </c>
      <c r="G1648" t="s">
        <v>5068</v>
      </c>
      <c r="I1648" t="str">
        <f t="shared" si="25"/>
        <v xml:space="preserve">  Greg</v>
      </c>
    </row>
    <row r="1649" spans="1:9" ht="15.6" x14ac:dyDescent="0.3">
      <c r="A1649" s="4" t="s">
        <v>4033</v>
      </c>
      <c r="E1649" s="4" t="s">
        <v>7402</v>
      </c>
      <c r="F1649" t="s">
        <v>4735</v>
      </c>
      <c r="G1649" t="s">
        <v>5192</v>
      </c>
      <c r="I1649" t="str">
        <f t="shared" si="25"/>
        <v xml:space="preserve">  Dan</v>
      </c>
    </row>
    <row r="1650" spans="1:9" ht="15.6" x14ac:dyDescent="0.3">
      <c r="A1650" s="4" t="s">
        <v>4034</v>
      </c>
      <c r="E1650" s="4" t="s">
        <v>5191</v>
      </c>
      <c r="F1650" t="s">
        <v>4732</v>
      </c>
      <c r="G1650" t="s">
        <v>4766</v>
      </c>
      <c r="I1650" t="str">
        <f t="shared" si="25"/>
        <v xml:space="preserve">  Jennifer A</v>
      </c>
    </row>
    <row r="1651" spans="1:9" ht="15.6" x14ac:dyDescent="0.3">
      <c r="A1651" s="4" t="s">
        <v>4035</v>
      </c>
      <c r="E1651" s="4" t="s">
        <v>7403</v>
      </c>
      <c r="F1651" t="s">
        <v>5610</v>
      </c>
      <c r="G1651" t="s">
        <v>4922</v>
      </c>
      <c r="I1651" t="str">
        <f t="shared" si="25"/>
        <v xml:space="preserve">  Jessica</v>
      </c>
    </row>
    <row r="1652" spans="1:9" ht="15.6" x14ac:dyDescent="0.3">
      <c r="A1652" s="4" t="s">
        <v>4036</v>
      </c>
      <c r="E1652" s="4" t="s">
        <v>7404</v>
      </c>
      <c r="F1652" t="s">
        <v>4735</v>
      </c>
      <c r="G1652" t="s">
        <v>7405</v>
      </c>
      <c r="I1652" t="str">
        <f t="shared" si="25"/>
        <v xml:space="preserve">  Chaiwat</v>
      </c>
    </row>
    <row r="1653" spans="1:9" ht="15.6" x14ac:dyDescent="0.3">
      <c r="A1653" s="4" t="s">
        <v>4037</v>
      </c>
      <c r="E1653" s="4" t="s">
        <v>7406</v>
      </c>
      <c r="F1653" t="s">
        <v>4732</v>
      </c>
      <c r="G1653" t="s">
        <v>7407</v>
      </c>
      <c r="I1653" t="str">
        <f t="shared" si="25"/>
        <v xml:space="preserve">  Kerri</v>
      </c>
    </row>
    <row r="1654" spans="1:9" ht="15.6" x14ac:dyDescent="0.3">
      <c r="A1654" s="4" t="s">
        <v>4038</v>
      </c>
      <c r="E1654" s="4" t="s">
        <v>7408</v>
      </c>
      <c r="F1654" t="s">
        <v>4732</v>
      </c>
      <c r="G1654" t="s">
        <v>5619</v>
      </c>
      <c r="I1654" t="str">
        <f t="shared" si="25"/>
        <v xml:space="preserve">  Lisa</v>
      </c>
    </row>
    <row r="1655" spans="1:9" ht="15.6" x14ac:dyDescent="0.3">
      <c r="A1655" s="4" t="s">
        <v>4039</v>
      </c>
      <c r="E1655" s="4" t="s">
        <v>7409</v>
      </c>
      <c r="F1655" t="s">
        <v>4735</v>
      </c>
      <c r="G1655" t="s">
        <v>7410</v>
      </c>
      <c r="I1655" t="str">
        <f t="shared" si="25"/>
        <v xml:space="preserve">  Nicholas G</v>
      </c>
    </row>
    <row r="1656" spans="1:9" ht="15.6" x14ac:dyDescent="0.3">
      <c r="A1656" s="4" t="s">
        <v>4040</v>
      </c>
      <c r="E1656" s="4" t="s">
        <v>7411</v>
      </c>
      <c r="F1656" t="s">
        <v>4735</v>
      </c>
      <c r="G1656" t="s">
        <v>7412</v>
      </c>
      <c r="I1656" t="str">
        <f t="shared" si="25"/>
        <v xml:space="preserve">  Vasilis S</v>
      </c>
    </row>
    <row r="1657" spans="1:9" ht="15.6" x14ac:dyDescent="0.3">
      <c r="A1657" s="4" t="s">
        <v>4041</v>
      </c>
      <c r="E1657" s="4" t="s">
        <v>7413</v>
      </c>
      <c r="F1657" t="s">
        <v>4735</v>
      </c>
      <c r="G1657" t="s">
        <v>5016</v>
      </c>
      <c r="I1657" t="str">
        <f t="shared" si="25"/>
        <v xml:space="preserve">  Michael P</v>
      </c>
    </row>
    <row r="1658" spans="1:9" ht="15.6" x14ac:dyDescent="0.3">
      <c r="A1658" s="4" t="s">
        <v>4042</v>
      </c>
      <c r="E1658" s="4" t="s">
        <v>5987</v>
      </c>
      <c r="F1658" t="s">
        <v>4732</v>
      </c>
      <c r="G1658" t="s">
        <v>7414</v>
      </c>
      <c r="I1658" t="str">
        <f t="shared" si="25"/>
        <v xml:space="preserve">  Colleen C</v>
      </c>
    </row>
    <row r="1659" spans="1:9" ht="15.6" x14ac:dyDescent="0.3">
      <c r="A1659" s="4" t="s">
        <v>4043</v>
      </c>
      <c r="E1659" s="4" t="s">
        <v>7415</v>
      </c>
      <c r="F1659" t="s">
        <v>5610</v>
      </c>
      <c r="G1659" t="s">
        <v>7416</v>
      </c>
      <c r="I1659" t="str">
        <f t="shared" si="25"/>
        <v xml:space="preserve">  Annika</v>
      </c>
    </row>
    <row r="1660" spans="1:9" ht="15.6" x14ac:dyDescent="0.3">
      <c r="A1660" s="4" t="s">
        <v>4044</v>
      </c>
      <c r="E1660" s="4" t="s">
        <v>6314</v>
      </c>
      <c r="F1660" t="s">
        <v>4732</v>
      </c>
      <c r="G1660" t="s">
        <v>4733</v>
      </c>
      <c r="I1660" t="str">
        <f t="shared" si="25"/>
        <v xml:space="preserve">  Kelly</v>
      </c>
    </row>
    <row r="1661" spans="1:9" ht="15.6" x14ac:dyDescent="0.3">
      <c r="A1661" s="4" t="s">
        <v>4045</v>
      </c>
      <c r="E1661" s="4" t="s">
        <v>7417</v>
      </c>
      <c r="F1661" t="s">
        <v>4735</v>
      </c>
      <c r="G1661" t="s">
        <v>7418</v>
      </c>
      <c r="I1661" t="str">
        <f t="shared" si="25"/>
        <v xml:space="preserve">  Nicholas C</v>
      </c>
    </row>
    <row r="1662" spans="1:9" ht="15.6" x14ac:dyDescent="0.3">
      <c r="A1662" s="4" t="s">
        <v>4046</v>
      </c>
      <c r="E1662" s="4" t="s">
        <v>7419</v>
      </c>
      <c r="F1662" t="s">
        <v>5610</v>
      </c>
      <c r="G1662" t="s">
        <v>7420</v>
      </c>
      <c r="I1662" t="str">
        <f t="shared" si="25"/>
        <v xml:space="preserve">  Kelly K</v>
      </c>
    </row>
    <row r="1663" spans="1:9" ht="15.6" x14ac:dyDescent="0.3">
      <c r="A1663" s="4" t="s">
        <v>4047</v>
      </c>
      <c r="E1663" s="4" t="s">
        <v>7421</v>
      </c>
      <c r="F1663" t="s">
        <v>4735</v>
      </c>
      <c r="G1663" t="s">
        <v>5170</v>
      </c>
      <c r="I1663" t="str">
        <f t="shared" si="25"/>
        <v xml:space="preserve">  Andrew</v>
      </c>
    </row>
    <row r="1664" spans="1:9" ht="15.6" x14ac:dyDescent="0.3">
      <c r="A1664" s="4" t="s">
        <v>4048</v>
      </c>
      <c r="E1664" s="4" t="s">
        <v>7422</v>
      </c>
      <c r="F1664" t="s">
        <v>4732</v>
      </c>
      <c r="G1664" t="s">
        <v>7423</v>
      </c>
      <c r="I1664" t="str">
        <f t="shared" si="25"/>
        <v xml:space="preserve">  Hannah</v>
      </c>
    </row>
    <row r="1665" spans="1:9" ht="15.6" x14ac:dyDescent="0.3">
      <c r="A1665" s="4" t="s">
        <v>4049</v>
      </c>
      <c r="E1665" s="4" t="s">
        <v>7424</v>
      </c>
      <c r="F1665" t="s">
        <v>4735</v>
      </c>
      <c r="G1665" t="s">
        <v>7425</v>
      </c>
      <c r="I1665" t="str">
        <f t="shared" si="25"/>
        <v xml:space="preserve">  Patricio Sr</v>
      </c>
    </row>
    <row r="1666" spans="1:9" ht="15.6" x14ac:dyDescent="0.3">
      <c r="A1666" s="4" t="s">
        <v>4050</v>
      </c>
      <c r="E1666" s="4" t="s">
        <v>7426</v>
      </c>
      <c r="F1666" t="s">
        <v>4735</v>
      </c>
      <c r="G1666" t="s">
        <v>7427</v>
      </c>
      <c r="I1666" t="str">
        <f t="shared" si="25"/>
        <v xml:space="preserve">  Robert B</v>
      </c>
    </row>
    <row r="1667" spans="1:9" ht="15.6" x14ac:dyDescent="0.3">
      <c r="A1667" s="4" t="s">
        <v>4051</v>
      </c>
      <c r="E1667" s="4" t="s">
        <v>4862</v>
      </c>
      <c r="F1667" t="s">
        <v>4735</v>
      </c>
      <c r="G1667" t="s">
        <v>7428</v>
      </c>
      <c r="I1667" t="str">
        <f t="shared" ref="I1667:I1730" si="26">_xlfn.TEXTJOIN("",TRUE,G1667)</f>
        <v xml:space="preserve">  Benjamin M</v>
      </c>
    </row>
    <row r="1668" spans="1:9" ht="15.6" x14ac:dyDescent="0.3">
      <c r="A1668" s="4" t="s">
        <v>4052</v>
      </c>
      <c r="E1668" s="4" t="s">
        <v>7429</v>
      </c>
      <c r="F1668" t="s">
        <v>4735</v>
      </c>
      <c r="G1668" t="s">
        <v>4811</v>
      </c>
      <c r="I1668" t="str">
        <f t="shared" si="26"/>
        <v xml:space="preserve">  Robert</v>
      </c>
    </row>
    <row r="1669" spans="1:9" ht="15.6" x14ac:dyDescent="0.3">
      <c r="A1669" s="4" t="s">
        <v>4053</v>
      </c>
      <c r="E1669" s="4" t="s">
        <v>7430</v>
      </c>
      <c r="F1669" t="s">
        <v>4735</v>
      </c>
      <c r="G1669" t="s">
        <v>7431</v>
      </c>
      <c r="I1669" t="str">
        <f t="shared" si="26"/>
        <v xml:space="preserve">  Eric R</v>
      </c>
    </row>
    <row r="1670" spans="1:9" ht="15.6" x14ac:dyDescent="0.3">
      <c r="A1670" s="4" t="s">
        <v>4054</v>
      </c>
      <c r="E1670" s="4" t="s">
        <v>5496</v>
      </c>
      <c r="F1670" t="s">
        <v>4735</v>
      </c>
      <c r="G1670" t="s">
        <v>5033</v>
      </c>
      <c r="I1670" t="str">
        <f t="shared" si="26"/>
        <v xml:space="preserve">  Matthew</v>
      </c>
    </row>
    <row r="1671" spans="1:9" ht="15.6" x14ac:dyDescent="0.3">
      <c r="A1671" s="4" t="s">
        <v>4055</v>
      </c>
      <c r="E1671" s="4" t="s">
        <v>7432</v>
      </c>
      <c r="F1671" t="s">
        <v>4735</v>
      </c>
      <c r="G1671" t="s">
        <v>7433</v>
      </c>
      <c r="I1671" t="str">
        <f t="shared" si="26"/>
        <v xml:space="preserve">  Bob R</v>
      </c>
    </row>
    <row r="1672" spans="1:9" ht="15.6" x14ac:dyDescent="0.3">
      <c r="A1672" s="4" t="s">
        <v>4056</v>
      </c>
      <c r="E1672" s="4" t="s">
        <v>6742</v>
      </c>
      <c r="F1672" t="s">
        <v>4732</v>
      </c>
      <c r="G1672" t="s">
        <v>7434</v>
      </c>
      <c r="I1672" t="str">
        <f t="shared" si="26"/>
        <v xml:space="preserve">  Stephanie J</v>
      </c>
    </row>
    <row r="1673" spans="1:9" ht="15.6" x14ac:dyDescent="0.3">
      <c r="A1673" s="4" t="s">
        <v>4057</v>
      </c>
      <c r="E1673" s="4" t="s">
        <v>7435</v>
      </c>
      <c r="F1673" t="s">
        <v>4735</v>
      </c>
      <c r="G1673" t="s">
        <v>7262</v>
      </c>
      <c r="I1673" t="str">
        <f t="shared" si="26"/>
        <v xml:space="preserve">  Jake</v>
      </c>
    </row>
    <row r="1674" spans="1:9" ht="15.6" x14ac:dyDescent="0.3">
      <c r="A1674" s="4" t="s">
        <v>4058</v>
      </c>
      <c r="E1674" s="4" t="s">
        <v>7436</v>
      </c>
      <c r="F1674" t="s">
        <v>4732</v>
      </c>
      <c r="G1674" t="s">
        <v>7265</v>
      </c>
      <c r="I1674" t="str">
        <f t="shared" si="26"/>
        <v xml:space="preserve">  Alison L</v>
      </c>
    </row>
    <row r="1675" spans="1:9" ht="15.6" x14ac:dyDescent="0.3">
      <c r="A1675" s="4" t="s">
        <v>4059</v>
      </c>
      <c r="E1675" s="4" t="s">
        <v>7437</v>
      </c>
      <c r="F1675" t="s">
        <v>4732</v>
      </c>
      <c r="G1675" t="s">
        <v>7070</v>
      </c>
      <c r="I1675" t="str">
        <f t="shared" si="26"/>
        <v xml:space="preserve">  Lindsay M</v>
      </c>
    </row>
    <row r="1676" spans="1:9" ht="15.6" x14ac:dyDescent="0.3">
      <c r="A1676" s="4" t="s">
        <v>4060</v>
      </c>
      <c r="E1676" s="4" t="s">
        <v>7438</v>
      </c>
      <c r="F1676" t="s">
        <v>4735</v>
      </c>
      <c r="G1676" t="s">
        <v>7439</v>
      </c>
      <c r="I1676" t="str">
        <f t="shared" si="26"/>
        <v xml:space="preserve">  Guillaume</v>
      </c>
    </row>
    <row r="1677" spans="1:9" ht="15.6" x14ac:dyDescent="0.3">
      <c r="A1677" s="4" t="s">
        <v>4061</v>
      </c>
      <c r="E1677" s="4" t="s">
        <v>7440</v>
      </c>
      <c r="F1677" t="s">
        <v>4732</v>
      </c>
      <c r="G1677" t="s">
        <v>7441</v>
      </c>
      <c r="I1677" t="str">
        <f t="shared" si="26"/>
        <v xml:space="preserve">  Kaylee</v>
      </c>
    </row>
    <row r="1678" spans="1:9" ht="15.6" x14ac:dyDescent="0.3">
      <c r="A1678" s="4" t="s">
        <v>4062</v>
      </c>
      <c r="E1678" s="4" t="s">
        <v>7442</v>
      </c>
      <c r="F1678" t="s">
        <v>4732</v>
      </c>
      <c r="G1678" t="s">
        <v>7443</v>
      </c>
      <c r="I1678" t="str">
        <f t="shared" si="26"/>
        <v xml:space="preserve">  Theresa</v>
      </c>
    </row>
    <row r="1679" spans="1:9" ht="15.6" x14ac:dyDescent="0.3">
      <c r="A1679" s="4" t="s">
        <v>4063</v>
      </c>
      <c r="E1679" s="4" t="s">
        <v>7444</v>
      </c>
      <c r="F1679" t="s">
        <v>4735</v>
      </c>
      <c r="G1679" t="s">
        <v>7445</v>
      </c>
      <c r="I1679" t="str">
        <f t="shared" si="26"/>
        <v xml:space="preserve">  Travis G</v>
      </c>
    </row>
    <row r="1680" spans="1:9" ht="15.6" x14ac:dyDescent="0.3">
      <c r="A1680" s="4" t="s">
        <v>4064</v>
      </c>
      <c r="E1680" s="4" t="s">
        <v>6693</v>
      </c>
      <c r="F1680" t="s">
        <v>4732</v>
      </c>
      <c r="G1680" t="s">
        <v>7446</v>
      </c>
      <c r="I1680" t="str">
        <f t="shared" si="26"/>
        <v xml:space="preserve">  Emma L</v>
      </c>
    </row>
    <row r="1681" spans="1:9" ht="15.6" x14ac:dyDescent="0.3">
      <c r="A1681" s="4" t="s">
        <v>4065</v>
      </c>
      <c r="E1681" s="4" t="s">
        <v>7447</v>
      </c>
      <c r="F1681" t="s">
        <v>4732</v>
      </c>
      <c r="G1681" t="s">
        <v>7448</v>
      </c>
      <c r="I1681" t="str">
        <f t="shared" si="26"/>
        <v xml:space="preserve">  Linda</v>
      </c>
    </row>
    <row r="1682" spans="1:9" ht="15.6" x14ac:dyDescent="0.3">
      <c r="A1682" s="4" t="s">
        <v>4066</v>
      </c>
      <c r="E1682" s="4" t="s">
        <v>5742</v>
      </c>
      <c r="F1682" t="s">
        <v>4735</v>
      </c>
      <c r="G1682" t="s">
        <v>7449</v>
      </c>
      <c r="I1682" t="str">
        <f t="shared" si="26"/>
        <v xml:space="preserve">  Owen R</v>
      </c>
    </row>
    <row r="1683" spans="1:9" ht="15.6" x14ac:dyDescent="0.3">
      <c r="A1683" s="4" t="s">
        <v>4067</v>
      </c>
      <c r="E1683" s="4" t="s">
        <v>7450</v>
      </c>
      <c r="F1683" t="s">
        <v>4735</v>
      </c>
      <c r="G1683" t="s">
        <v>6728</v>
      </c>
      <c r="I1683" t="str">
        <f t="shared" si="26"/>
        <v xml:space="preserve">  Jacob</v>
      </c>
    </row>
    <row r="1684" spans="1:9" ht="15.6" x14ac:dyDescent="0.3">
      <c r="A1684" s="4" t="s">
        <v>4068</v>
      </c>
      <c r="E1684" s="4" t="s">
        <v>5377</v>
      </c>
      <c r="F1684" t="s">
        <v>4732</v>
      </c>
      <c r="G1684" t="s">
        <v>7451</v>
      </c>
      <c r="I1684" t="str">
        <f t="shared" si="26"/>
        <v xml:space="preserve">  Jacqueline</v>
      </c>
    </row>
    <row r="1685" spans="1:9" ht="15.6" x14ac:dyDescent="0.3">
      <c r="A1685" s="4" t="s">
        <v>4069</v>
      </c>
      <c r="E1685" s="4" t="s">
        <v>6967</v>
      </c>
      <c r="F1685" t="s">
        <v>4735</v>
      </c>
      <c r="G1685" t="s">
        <v>7452</v>
      </c>
      <c r="I1685" t="str">
        <f t="shared" si="26"/>
        <v xml:space="preserve">  Yefeng</v>
      </c>
    </row>
    <row r="1686" spans="1:9" ht="15.6" x14ac:dyDescent="0.3">
      <c r="A1686" s="4" t="s">
        <v>4070</v>
      </c>
      <c r="E1686" s="4" t="s">
        <v>7453</v>
      </c>
      <c r="F1686" t="s">
        <v>4735</v>
      </c>
      <c r="G1686" t="s">
        <v>4824</v>
      </c>
      <c r="I1686" t="str">
        <f t="shared" si="26"/>
        <v xml:space="preserve">  Thomas J</v>
      </c>
    </row>
    <row r="1687" spans="1:9" ht="15.6" x14ac:dyDescent="0.3">
      <c r="A1687" s="4" t="s">
        <v>4071</v>
      </c>
      <c r="E1687" s="4" t="s">
        <v>5596</v>
      </c>
      <c r="F1687" t="s">
        <v>4735</v>
      </c>
      <c r="G1687" t="s">
        <v>7454</v>
      </c>
      <c r="I1687" t="str">
        <f t="shared" si="26"/>
        <v xml:space="preserve">  Ken</v>
      </c>
    </row>
    <row r="1688" spans="1:9" ht="15.6" x14ac:dyDescent="0.3">
      <c r="A1688" s="4" t="s">
        <v>4072</v>
      </c>
      <c r="E1688" s="4" t="s">
        <v>7455</v>
      </c>
      <c r="F1688" t="s">
        <v>4732</v>
      </c>
      <c r="G1688" t="s">
        <v>7456</v>
      </c>
      <c r="I1688" t="str">
        <f t="shared" si="26"/>
        <v xml:space="preserve">  Annie E</v>
      </c>
    </row>
    <row r="1689" spans="1:9" ht="15.6" x14ac:dyDescent="0.3">
      <c r="A1689" s="4" t="s">
        <v>4073</v>
      </c>
      <c r="E1689" s="4" t="s">
        <v>7457</v>
      </c>
      <c r="F1689" t="s">
        <v>5610</v>
      </c>
      <c r="G1689" t="s">
        <v>7458</v>
      </c>
      <c r="I1689" t="str">
        <f t="shared" si="26"/>
        <v xml:space="preserve">  Noel K</v>
      </c>
    </row>
    <row r="1690" spans="1:9" ht="15.6" x14ac:dyDescent="0.3">
      <c r="A1690" s="4" t="s">
        <v>4074</v>
      </c>
      <c r="E1690" s="4" t="s">
        <v>7459</v>
      </c>
      <c r="F1690" t="s">
        <v>4735</v>
      </c>
      <c r="G1690" t="s">
        <v>6734</v>
      </c>
      <c r="I1690" t="str">
        <f t="shared" si="26"/>
        <v xml:space="preserve">  Mark S</v>
      </c>
    </row>
    <row r="1691" spans="1:9" ht="15.6" x14ac:dyDescent="0.3">
      <c r="A1691" s="4" t="s">
        <v>4075</v>
      </c>
      <c r="E1691" s="4" t="s">
        <v>7460</v>
      </c>
      <c r="F1691" t="s">
        <v>4732</v>
      </c>
      <c r="G1691" t="s">
        <v>7461</v>
      </c>
      <c r="I1691" t="str">
        <f t="shared" si="26"/>
        <v xml:space="preserve">  Federica</v>
      </c>
    </row>
    <row r="1692" spans="1:9" ht="15.6" x14ac:dyDescent="0.3">
      <c r="A1692" s="4" t="s">
        <v>4076</v>
      </c>
      <c r="E1692" s="4" t="s">
        <v>7462</v>
      </c>
      <c r="F1692" t="s">
        <v>4732</v>
      </c>
      <c r="G1692" t="s">
        <v>7463</v>
      </c>
      <c r="I1692" t="str">
        <f t="shared" si="26"/>
        <v xml:space="preserve">  Pamela L</v>
      </c>
    </row>
    <row r="1693" spans="1:9" ht="15.6" x14ac:dyDescent="0.3">
      <c r="A1693" s="4" t="s">
        <v>4077</v>
      </c>
      <c r="E1693" s="4" t="s">
        <v>7464</v>
      </c>
      <c r="F1693" t="s">
        <v>4735</v>
      </c>
      <c r="G1693" t="s">
        <v>6710</v>
      </c>
      <c r="I1693" t="str">
        <f t="shared" si="26"/>
        <v xml:space="preserve">  Andrew W</v>
      </c>
    </row>
    <row r="1694" spans="1:9" ht="15.6" x14ac:dyDescent="0.3">
      <c r="A1694" s="4" t="s">
        <v>4078</v>
      </c>
      <c r="E1694" s="4" t="s">
        <v>5615</v>
      </c>
      <c r="F1694" t="s">
        <v>4735</v>
      </c>
      <c r="G1694" t="s">
        <v>7465</v>
      </c>
      <c r="I1694" t="str">
        <f t="shared" si="26"/>
        <v xml:space="preserve">  Randall</v>
      </c>
    </row>
    <row r="1695" spans="1:9" ht="15.6" x14ac:dyDescent="0.3">
      <c r="A1695" s="4" t="s">
        <v>4079</v>
      </c>
      <c r="E1695" s="4" t="s">
        <v>7466</v>
      </c>
      <c r="F1695" t="s">
        <v>4732</v>
      </c>
      <c r="G1695" t="s">
        <v>5799</v>
      </c>
      <c r="I1695" t="str">
        <f t="shared" si="26"/>
        <v xml:space="preserve">  Tracy L</v>
      </c>
    </row>
    <row r="1696" spans="1:9" ht="15.6" x14ac:dyDescent="0.3">
      <c r="A1696" s="4" t="s">
        <v>4080</v>
      </c>
      <c r="E1696" s="4" t="s">
        <v>7467</v>
      </c>
      <c r="F1696" t="s">
        <v>4732</v>
      </c>
      <c r="G1696" t="s">
        <v>7468</v>
      </c>
      <c r="I1696" t="str">
        <f t="shared" si="26"/>
        <v xml:space="preserve">  Azelie</v>
      </c>
    </row>
    <row r="1697" spans="1:9" ht="15.6" x14ac:dyDescent="0.3">
      <c r="A1697" s="4" t="s">
        <v>4081</v>
      </c>
      <c r="E1697" s="4" t="s">
        <v>7469</v>
      </c>
      <c r="F1697" t="s">
        <v>4732</v>
      </c>
      <c r="G1697" t="s">
        <v>7470</v>
      </c>
      <c r="I1697" t="str">
        <f t="shared" si="26"/>
        <v xml:space="preserve">  Monica M</v>
      </c>
    </row>
    <row r="1698" spans="1:9" ht="15.6" x14ac:dyDescent="0.3">
      <c r="A1698" s="4" t="s">
        <v>4082</v>
      </c>
      <c r="E1698" s="4" t="s">
        <v>7020</v>
      </c>
      <c r="F1698" t="s">
        <v>4732</v>
      </c>
      <c r="G1698" t="s">
        <v>7471</v>
      </c>
      <c r="I1698" t="str">
        <f t="shared" si="26"/>
        <v xml:space="preserve">  Katarina K</v>
      </c>
    </row>
    <row r="1699" spans="1:9" ht="15.6" x14ac:dyDescent="0.3">
      <c r="A1699" s="4" t="s">
        <v>4083</v>
      </c>
      <c r="E1699" s="4" t="s">
        <v>7472</v>
      </c>
      <c r="F1699" t="s">
        <v>4732</v>
      </c>
      <c r="G1699" t="s">
        <v>6508</v>
      </c>
      <c r="I1699" t="str">
        <f t="shared" si="26"/>
        <v xml:space="preserve">  Jamie L</v>
      </c>
    </row>
    <row r="1700" spans="1:9" ht="15.6" x14ac:dyDescent="0.3">
      <c r="A1700" s="4" t="s">
        <v>4084</v>
      </c>
      <c r="E1700" s="4" t="s">
        <v>7473</v>
      </c>
      <c r="F1700" t="s">
        <v>4735</v>
      </c>
      <c r="G1700" t="s">
        <v>4927</v>
      </c>
      <c r="I1700" t="str">
        <f t="shared" si="26"/>
        <v xml:space="preserve">  Brian</v>
      </c>
    </row>
    <row r="1701" spans="1:9" ht="15.6" x14ac:dyDescent="0.3">
      <c r="A1701" s="4" t="s">
        <v>4085</v>
      </c>
      <c r="E1701" s="4" t="s">
        <v>7474</v>
      </c>
      <c r="F1701" t="s">
        <v>4732</v>
      </c>
      <c r="G1701" t="s">
        <v>7475</v>
      </c>
      <c r="I1701" t="str">
        <f t="shared" si="26"/>
        <v xml:space="preserve">  Stacey L</v>
      </c>
    </row>
    <row r="1702" spans="1:9" ht="15.6" x14ac:dyDescent="0.3">
      <c r="A1702" s="4" t="s">
        <v>4086</v>
      </c>
      <c r="E1702" s="4" t="s">
        <v>7476</v>
      </c>
      <c r="F1702" t="s">
        <v>4735</v>
      </c>
      <c r="G1702" t="s">
        <v>4748</v>
      </c>
      <c r="I1702" t="str">
        <f t="shared" si="26"/>
        <v xml:space="preserve">  Stephen</v>
      </c>
    </row>
    <row r="1703" spans="1:9" ht="15.6" x14ac:dyDescent="0.3">
      <c r="A1703" s="4" t="s">
        <v>4087</v>
      </c>
      <c r="E1703" s="4" t="s">
        <v>7477</v>
      </c>
      <c r="F1703" t="s">
        <v>4735</v>
      </c>
      <c r="G1703" t="s">
        <v>4886</v>
      </c>
      <c r="I1703" t="str">
        <f t="shared" si="26"/>
        <v xml:space="preserve">  Joshua</v>
      </c>
    </row>
    <row r="1704" spans="1:9" ht="15.6" x14ac:dyDescent="0.3">
      <c r="A1704" s="4" t="s">
        <v>4088</v>
      </c>
      <c r="E1704" s="4" t="s">
        <v>7478</v>
      </c>
      <c r="F1704" t="s">
        <v>4735</v>
      </c>
      <c r="G1704" t="s">
        <v>6000</v>
      </c>
      <c r="I1704" t="str">
        <f t="shared" si="26"/>
        <v xml:space="preserve">  Josh</v>
      </c>
    </row>
    <row r="1705" spans="1:9" ht="15.6" x14ac:dyDescent="0.3">
      <c r="A1705" s="4" t="s">
        <v>4089</v>
      </c>
      <c r="E1705" s="4" t="s">
        <v>7479</v>
      </c>
      <c r="F1705" t="s">
        <v>4732</v>
      </c>
      <c r="G1705" t="s">
        <v>5104</v>
      </c>
      <c r="I1705" t="str">
        <f t="shared" si="26"/>
        <v xml:space="preserve">  Heather</v>
      </c>
    </row>
    <row r="1706" spans="1:9" ht="15.6" x14ac:dyDescent="0.3">
      <c r="A1706" s="4" t="s">
        <v>4090</v>
      </c>
      <c r="E1706" s="4" t="s">
        <v>6079</v>
      </c>
      <c r="F1706" t="s">
        <v>4735</v>
      </c>
      <c r="G1706" t="s">
        <v>7480</v>
      </c>
      <c r="I1706" t="str">
        <f t="shared" si="26"/>
        <v xml:space="preserve">  James C</v>
      </c>
    </row>
    <row r="1707" spans="1:9" ht="15.6" x14ac:dyDescent="0.3">
      <c r="A1707" s="4" t="s">
        <v>4091</v>
      </c>
      <c r="E1707" s="4" t="s">
        <v>7481</v>
      </c>
      <c r="F1707" t="s">
        <v>4732</v>
      </c>
      <c r="G1707" t="s">
        <v>7482</v>
      </c>
      <c r="I1707" t="str">
        <f t="shared" si="26"/>
        <v xml:space="preserve">  Kim</v>
      </c>
    </row>
    <row r="1708" spans="1:9" ht="15.6" x14ac:dyDescent="0.3">
      <c r="A1708" s="4" t="s">
        <v>4092</v>
      </c>
      <c r="E1708" s="4" t="s">
        <v>6650</v>
      </c>
      <c r="F1708" t="s">
        <v>4732</v>
      </c>
      <c r="G1708" t="s">
        <v>5734</v>
      </c>
      <c r="I1708" t="str">
        <f t="shared" si="26"/>
        <v xml:space="preserve">  Marie E</v>
      </c>
    </row>
    <row r="1709" spans="1:9" ht="15.6" x14ac:dyDescent="0.3">
      <c r="A1709" s="4" t="s">
        <v>4093</v>
      </c>
      <c r="E1709" s="4" t="s">
        <v>7483</v>
      </c>
      <c r="F1709" t="s">
        <v>4735</v>
      </c>
      <c r="G1709" t="s">
        <v>7484</v>
      </c>
      <c r="I1709" t="str">
        <f t="shared" si="26"/>
        <v xml:space="preserve">  Dariusz</v>
      </c>
    </row>
    <row r="1710" spans="1:9" ht="15.6" x14ac:dyDescent="0.3">
      <c r="A1710" s="4" t="s">
        <v>4094</v>
      </c>
      <c r="E1710" s="4" t="s">
        <v>7020</v>
      </c>
      <c r="F1710" t="s">
        <v>4732</v>
      </c>
      <c r="G1710" t="s">
        <v>6286</v>
      </c>
      <c r="I1710" t="str">
        <f t="shared" si="26"/>
        <v xml:space="preserve">  Jessica E</v>
      </c>
    </row>
    <row r="1711" spans="1:9" ht="15.6" x14ac:dyDescent="0.3">
      <c r="A1711" s="4" t="s">
        <v>4095</v>
      </c>
      <c r="E1711" s="4" t="s">
        <v>7485</v>
      </c>
      <c r="F1711" t="s">
        <v>4732</v>
      </c>
      <c r="G1711" t="s">
        <v>7486</v>
      </c>
      <c r="I1711" t="str">
        <f t="shared" si="26"/>
        <v xml:space="preserve">  Kristen</v>
      </c>
    </row>
    <row r="1712" spans="1:9" ht="15.6" x14ac:dyDescent="0.3">
      <c r="A1712" s="4" t="s">
        <v>4096</v>
      </c>
      <c r="E1712" s="4" t="s">
        <v>7487</v>
      </c>
      <c r="F1712" t="s">
        <v>4735</v>
      </c>
      <c r="G1712" t="s">
        <v>7488</v>
      </c>
      <c r="H1712" t="s">
        <v>4872</v>
      </c>
      <c r="I1712" t="str">
        <f t="shared" si="26"/>
        <v xml:space="preserve">  Jose Guadalupe P</v>
      </c>
    </row>
    <row r="1713" spans="1:9" ht="15.6" x14ac:dyDescent="0.3">
      <c r="A1713" s="4" t="s">
        <v>4097</v>
      </c>
      <c r="E1713" s="4" t="s">
        <v>7489</v>
      </c>
      <c r="F1713" t="s">
        <v>4732</v>
      </c>
      <c r="G1713" t="s">
        <v>5364</v>
      </c>
      <c r="I1713" t="str">
        <f t="shared" si="26"/>
        <v xml:space="preserve">  Cynthia</v>
      </c>
    </row>
    <row r="1714" spans="1:9" ht="15.6" x14ac:dyDescent="0.3">
      <c r="A1714" s="4" t="s">
        <v>4098</v>
      </c>
      <c r="E1714" s="4" t="s">
        <v>7490</v>
      </c>
      <c r="F1714" t="s">
        <v>4735</v>
      </c>
      <c r="G1714" t="s">
        <v>5081</v>
      </c>
      <c r="I1714" t="str">
        <f t="shared" si="26"/>
        <v xml:space="preserve">  Tyler</v>
      </c>
    </row>
    <row r="1715" spans="1:9" ht="15.6" x14ac:dyDescent="0.3">
      <c r="A1715" s="4" t="s">
        <v>4099</v>
      </c>
      <c r="E1715" s="4" t="s">
        <v>7491</v>
      </c>
      <c r="F1715" t="s">
        <v>4732</v>
      </c>
      <c r="G1715" t="s">
        <v>7492</v>
      </c>
      <c r="I1715" t="str">
        <f t="shared" si="26"/>
        <v xml:space="preserve">  Holly J</v>
      </c>
    </row>
    <row r="1716" spans="1:9" ht="15.6" x14ac:dyDescent="0.3">
      <c r="A1716" s="4" t="s">
        <v>4100</v>
      </c>
      <c r="E1716" s="4" t="s">
        <v>7493</v>
      </c>
      <c r="F1716" t="s">
        <v>4732</v>
      </c>
      <c r="G1716" t="s">
        <v>7486</v>
      </c>
      <c r="I1716" t="str">
        <f t="shared" si="26"/>
        <v xml:space="preserve">  Kristen</v>
      </c>
    </row>
    <row r="1717" spans="1:9" ht="15.6" x14ac:dyDescent="0.3">
      <c r="A1717" s="4" t="s">
        <v>4101</v>
      </c>
      <c r="E1717" s="4" t="s">
        <v>7494</v>
      </c>
      <c r="F1717" t="s">
        <v>4735</v>
      </c>
      <c r="G1717" t="s">
        <v>4918</v>
      </c>
      <c r="I1717" t="str">
        <f t="shared" si="26"/>
        <v xml:space="preserve">  Thomas</v>
      </c>
    </row>
    <row r="1718" spans="1:9" ht="15.6" x14ac:dyDescent="0.3">
      <c r="A1718" s="4" t="s">
        <v>4102</v>
      </c>
      <c r="E1718" s="4" t="s">
        <v>7495</v>
      </c>
      <c r="F1718" t="s">
        <v>4732</v>
      </c>
      <c r="G1718" t="s">
        <v>7496</v>
      </c>
      <c r="I1718" t="str">
        <f t="shared" si="26"/>
        <v xml:space="preserve">  Tricity M</v>
      </c>
    </row>
    <row r="1719" spans="1:9" ht="15.6" x14ac:dyDescent="0.3">
      <c r="A1719" s="4" t="s">
        <v>4103</v>
      </c>
      <c r="E1719" s="4" t="s">
        <v>7497</v>
      </c>
      <c r="F1719" t="s">
        <v>4732</v>
      </c>
      <c r="G1719" t="s">
        <v>7498</v>
      </c>
      <c r="I1719" t="str">
        <f t="shared" si="26"/>
        <v xml:space="preserve">  Sarah A</v>
      </c>
    </row>
    <row r="1720" spans="1:9" ht="15.6" x14ac:dyDescent="0.3">
      <c r="A1720" s="4" t="s">
        <v>4104</v>
      </c>
      <c r="E1720" s="4" t="s">
        <v>7499</v>
      </c>
      <c r="F1720" t="s">
        <v>4732</v>
      </c>
      <c r="G1720" t="s">
        <v>6332</v>
      </c>
      <c r="I1720" t="str">
        <f t="shared" si="26"/>
        <v xml:space="preserve">  Lisa M</v>
      </c>
    </row>
    <row r="1721" spans="1:9" ht="15.6" x14ac:dyDescent="0.3">
      <c r="A1721" s="4" t="s">
        <v>4105</v>
      </c>
      <c r="E1721" s="4" t="s">
        <v>5126</v>
      </c>
      <c r="F1721" t="s">
        <v>4732</v>
      </c>
      <c r="G1721" t="s">
        <v>7500</v>
      </c>
      <c r="I1721" t="str">
        <f t="shared" si="26"/>
        <v xml:space="preserve">  Tracy A</v>
      </c>
    </row>
    <row r="1722" spans="1:9" ht="15.6" x14ac:dyDescent="0.3">
      <c r="A1722" s="4" t="s">
        <v>4106</v>
      </c>
      <c r="E1722" s="4" t="s">
        <v>7501</v>
      </c>
      <c r="F1722" t="s">
        <v>4735</v>
      </c>
      <c r="G1722" t="s">
        <v>4892</v>
      </c>
      <c r="I1722" t="str">
        <f t="shared" si="26"/>
        <v xml:space="preserve">  Patrick</v>
      </c>
    </row>
    <row r="1723" spans="1:9" ht="15.6" x14ac:dyDescent="0.3">
      <c r="A1723" s="4" t="s">
        <v>4107</v>
      </c>
      <c r="E1723" s="4" t="s">
        <v>7502</v>
      </c>
      <c r="F1723" t="s">
        <v>4735</v>
      </c>
      <c r="G1723" t="s">
        <v>7503</v>
      </c>
      <c r="I1723" t="str">
        <f t="shared" si="26"/>
        <v xml:space="preserve">  Trent</v>
      </c>
    </row>
    <row r="1724" spans="1:9" ht="15.6" x14ac:dyDescent="0.3">
      <c r="A1724" s="4" t="s">
        <v>4108</v>
      </c>
      <c r="E1724" s="4" t="s">
        <v>7504</v>
      </c>
      <c r="F1724" t="s">
        <v>4732</v>
      </c>
      <c r="G1724" t="s">
        <v>7505</v>
      </c>
      <c r="I1724" t="str">
        <f t="shared" si="26"/>
        <v xml:space="preserve">  Julie</v>
      </c>
    </row>
    <row r="1725" spans="1:9" ht="15.6" x14ac:dyDescent="0.3">
      <c r="A1725" s="4" t="s">
        <v>4109</v>
      </c>
      <c r="E1725" s="4" t="s">
        <v>7506</v>
      </c>
      <c r="F1725" t="s">
        <v>4735</v>
      </c>
      <c r="G1725" t="s">
        <v>7507</v>
      </c>
      <c r="I1725" t="str">
        <f t="shared" si="26"/>
        <v xml:space="preserve">  Sawomir</v>
      </c>
    </row>
    <row r="1726" spans="1:9" ht="15.6" x14ac:dyDescent="0.3">
      <c r="A1726" s="4" t="s">
        <v>4110</v>
      </c>
      <c r="E1726" s="4" t="s">
        <v>7114</v>
      </c>
      <c r="F1726" t="s">
        <v>4732</v>
      </c>
      <c r="G1726" t="s">
        <v>7508</v>
      </c>
      <c r="I1726" t="str">
        <f t="shared" si="26"/>
        <v xml:space="preserve">  Micah</v>
      </c>
    </row>
    <row r="1727" spans="1:9" ht="15.6" x14ac:dyDescent="0.3">
      <c r="A1727" s="4" t="s">
        <v>4111</v>
      </c>
      <c r="E1727" s="4" t="s">
        <v>7509</v>
      </c>
      <c r="F1727" t="s">
        <v>4732</v>
      </c>
      <c r="G1727" t="s">
        <v>7510</v>
      </c>
      <c r="I1727" t="str">
        <f t="shared" si="26"/>
        <v xml:space="preserve">  Kelly H</v>
      </c>
    </row>
    <row r="1728" spans="1:9" ht="15.6" x14ac:dyDescent="0.3">
      <c r="A1728" s="4" t="s">
        <v>4112</v>
      </c>
      <c r="E1728" s="4" t="s">
        <v>7511</v>
      </c>
      <c r="F1728" t="s">
        <v>4732</v>
      </c>
      <c r="G1728" t="s">
        <v>7070</v>
      </c>
      <c r="I1728" t="str">
        <f t="shared" si="26"/>
        <v xml:space="preserve">  Lindsay M</v>
      </c>
    </row>
    <row r="1729" spans="1:9" ht="15.6" x14ac:dyDescent="0.3">
      <c r="A1729" s="4" t="s">
        <v>4113</v>
      </c>
      <c r="E1729" s="4" t="s">
        <v>5911</v>
      </c>
      <c r="F1729" t="s">
        <v>4735</v>
      </c>
      <c r="G1729" t="s">
        <v>7512</v>
      </c>
      <c r="I1729" t="str">
        <f t="shared" si="26"/>
        <v xml:space="preserve">  Austen G</v>
      </c>
    </row>
    <row r="1730" spans="1:9" ht="15.6" x14ac:dyDescent="0.3">
      <c r="A1730" s="4" t="s">
        <v>4114</v>
      </c>
      <c r="E1730" s="4" t="s">
        <v>7513</v>
      </c>
      <c r="F1730" t="s">
        <v>4735</v>
      </c>
      <c r="G1730" t="s">
        <v>7514</v>
      </c>
      <c r="I1730" t="str">
        <f t="shared" si="26"/>
        <v xml:space="preserve">  Tory J</v>
      </c>
    </row>
    <row r="1731" spans="1:9" ht="15.6" x14ac:dyDescent="0.3">
      <c r="A1731" s="4" t="s">
        <v>4115</v>
      </c>
      <c r="E1731" s="4" t="s">
        <v>7335</v>
      </c>
      <c r="F1731" t="s">
        <v>4735</v>
      </c>
      <c r="G1731" t="s">
        <v>7515</v>
      </c>
      <c r="I1731" t="str">
        <f t="shared" ref="I1731:I1794" si="27">_xlfn.TEXTJOIN("",TRUE,G1731)</f>
        <v xml:space="preserve">  Robert J</v>
      </c>
    </row>
    <row r="1732" spans="1:9" ht="15.6" x14ac:dyDescent="0.3">
      <c r="A1732" s="4" t="s">
        <v>4116</v>
      </c>
      <c r="E1732" s="4" t="s">
        <v>5780</v>
      </c>
      <c r="F1732" t="s">
        <v>4732</v>
      </c>
      <c r="G1732" t="s">
        <v>7516</v>
      </c>
      <c r="I1732" t="str">
        <f t="shared" si="27"/>
        <v xml:space="preserve">  Steph</v>
      </c>
    </row>
    <row r="1733" spans="1:9" ht="15.6" x14ac:dyDescent="0.3">
      <c r="A1733" s="4" t="s">
        <v>4117</v>
      </c>
      <c r="E1733" s="4" t="s">
        <v>7517</v>
      </c>
      <c r="F1733" t="s">
        <v>4732</v>
      </c>
      <c r="G1733" t="s">
        <v>4894</v>
      </c>
      <c r="I1733" t="str">
        <f t="shared" si="27"/>
        <v xml:space="preserve">  Kate</v>
      </c>
    </row>
    <row r="1734" spans="1:9" ht="15.6" x14ac:dyDescent="0.3">
      <c r="A1734" s="4" t="s">
        <v>4118</v>
      </c>
      <c r="E1734" s="4" t="s">
        <v>7518</v>
      </c>
      <c r="F1734" t="s">
        <v>4732</v>
      </c>
      <c r="G1734" t="s">
        <v>7519</v>
      </c>
      <c r="I1734" t="str">
        <f t="shared" si="27"/>
        <v xml:space="preserve">  Kristina</v>
      </c>
    </row>
    <row r="1735" spans="1:9" ht="15.6" x14ac:dyDescent="0.3">
      <c r="A1735" s="4" t="s">
        <v>4119</v>
      </c>
      <c r="E1735" s="4" t="s">
        <v>7520</v>
      </c>
      <c r="F1735" t="s">
        <v>4732</v>
      </c>
      <c r="G1735" t="s">
        <v>7521</v>
      </c>
      <c r="I1735" t="str">
        <f t="shared" si="27"/>
        <v xml:space="preserve">  Flo</v>
      </c>
    </row>
    <row r="1736" spans="1:9" ht="15.6" x14ac:dyDescent="0.3">
      <c r="A1736" s="4" t="s">
        <v>4120</v>
      </c>
      <c r="E1736" s="4" t="s">
        <v>7522</v>
      </c>
      <c r="F1736" t="s">
        <v>5610</v>
      </c>
      <c r="G1736" t="s">
        <v>7523</v>
      </c>
      <c r="I1736" t="str">
        <f t="shared" si="27"/>
        <v xml:space="preserve">  Sarah P</v>
      </c>
    </row>
    <row r="1737" spans="1:9" ht="15.6" x14ac:dyDescent="0.3">
      <c r="A1737" s="4" t="s">
        <v>4121</v>
      </c>
      <c r="E1737" s="4" t="s">
        <v>7524</v>
      </c>
      <c r="F1737" t="s">
        <v>4732</v>
      </c>
      <c r="G1737" t="s">
        <v>7525</v>
      </c>
      <c r="I1737" t="str">
        <f t="shared" si="27"/>
        <v xml:space="preserve">  Anabel</v>
      </c>
    </row>
    <row r="1738" spans="1:9" ht="15.6" x14ac:dyDescent="0.3">
      <c r="A1738" s="4" t="s">
        <v>4122</v>
      </c>
      <c r="E1738" s="4" t="s">
        <v>6290</v>
      </c>
      <c r="F1738" t="s">
        <v>4735</v>
      </c>
      <c r="G1738" t="s">
        <v>7526</v>
      </c>
      <c r="I1738" t="str">
        <f t="shared" si="27"/>
        <v xml:space="preserve">  Ian</v>
      </c>
    </row>
    <row r="1739" spans="1:9" ht="15.6" x14ac:dyDescent="0.3">
      <c r="A1739" s="4" t="s">
        <v>4123</v>
      </c>
      <c r="E1739" s="4" t="s">
        <v>7527</v>
      </c>
      <c r="F1739" t="s">
        <v>4735</v>
      </c>
      <c r="G1739" t="s">
        <v>4833</v>
      </c>
      <c r="I1739" t="str">
        <f t="shared" si="27"/>
        <v xml:space="preserve">  Alex</v>
      </c>
    </row>
    <row r="1740" spans="1:9" ht="15.6" x14ac:dyDescent="0.3">
      <c r="A1740" s="4" t="s">
        <v>4124</v>
      </c>
      <c r="E1740" s="4" t="s">
        <v>7528</v>
      </c>
      <c r="F1740" t="s">
        <v>4735</v>
      </c>
      <c r="G1740" t="s">
        <v>7529</v>
      </c>
      <c r="I1740" t="str">
        <f t="shared" si="27"/>
        <v xml:space="preserve">  Richard J</v>
      </c>
    </row>
    <row r="1741" spans="1:9" ht="15.6" x14ac:dyDescent="0.3">
      <c r="A1741" s="4" t="s">
        <v>4125</v>
      </c>
      <c r="E1741" s="4" t="s">
        <v>7530</v>
      </c>
      <c r="F1741" t="s">
        <v>4732</v>
      </c>
      <c r="G1741" t="s">
        <v>7531</v>
      </c>
      <c r="I1741" t="str">
        <f t="shared" si="27"/>
        <v xml:space="preserve">  Jacqueline N</v>
      </c>
    </row>
    <row r="1742" spans="1:9" ht="15.6" x14ac:dyDescent="0.3">
      <c r="A1742" s="4" t="s">
        <v>4126</v>
      </c>
      <c r="E1742" s="4" t="s">
        <v>7532</v>
      </c>
      <c r="F1742" t="s">
        <v>4732</v>
      </c>
      <c r="G1742" t="s">
        <v>7533</v>
      </c>
      <c r="I1742" t="str">
        <f t="shared" si="27"/>
        <v xml:space="preserve">  Cindy</v>
      </c>
    </row>
    <row r="1743" spans="1:9" ht="15.6" x14ac:dyDescent="0.3">
      <c r="A1743" s="4" t="s">
        <v>4127</v>
      </c>
      <c r="E1743" s="4" t="s">
        <v>7534</v>
      </c>
      <c r="F1743" t="s">
        <v>4732</v>
      </c>
      <c r="G1743" t="s">
        <v>7535</v>
      </c>
      <c r="I1743" t="str">
        <f t="shared" si="27"/>
        <v xml:space="preserve">  Marcia</v>
      </c>
    </row>
    <row r="1744" spans="1:9" ht="15.6" x14ac:dyDescent="0.3">
      <c r="A1744" s="4" t="s">
        <v>4128</v>
      </c>
      <c r="E1744" s="4" t="s">
        <v>7536</v>
      </c>
      <c r="F1744" t="s">
        <v>4732</v>
      </c>
      <c r="G1744" t="s">
        <v>7537</v>
      </c>
      <c r="I1744" t="str">
        <f t="shared" si="27"/>
        <v xml:space="preserve">  Samantha R</v>
      </c>
    </row>
    <row r="1745" spans="1:9" ht="15.6" x14ac:dyDescent="0.3">
      <c r="A1745" s="4" t="s">
        <v>4129</v>
      </c>
      <c r="E1745" s="4" t="s">
        <v>7538</v>
      </c>
      <c r="F1745" t="s">
        <v>4732</v>
      </c>
      <c r="G1745" t="s">
        <v>5680</v>
      </c>
      <c r="I1745" t="str">
        <f t="shared" si="27"/>
        <v xml:space="preserve">  Katie</v>
      </c>
    </row>
    <row r="1746" spans="1:9" ht="15.6" x14ac:dyDescent="0.3">
      <c r="A1746" s="4" t="s">
        <v>4130</v>
      </c>
      <c r="E1746" s="4" t="s">
        <v>6028</v>
      </c>
      <c r="F1746" t="s">
        <v>4735</v>
      </c>
      <c r="G1746" t="s">
        <v>6558</v>
      </c>
      <c r="I1746" t="str">
        <f t="shared" si="27"/>
        <v xml:space="preserve">  John P</v>
      </c>
    </row>
    <row r="1747" spans="1:9" ht="15.6" x14ac:dyDescent="0.3">
      <c r="A1747" s="4" t="s">
        <v>4131</v>
      </c>
      <c r="E1747" s="4" t="s">
        <v>7539</v>
      </c>
      <c r="F1747" t="s">
        <v>4732</v>
      </c>
      <c r="G1747" t="s">
        <v>7232</v>
      </c>
      <c r="I1747" t="str">
        <f t="shared" si="27"/>
        <v xml:space="preserve">  Rachel</v>
      </c>
    </row>
    <row r="1748" spans="1:9" ht="15.6" x14ac:dyDescent="0.3">
      <c r="A1748" s="4" t="s">
        <v>4132</v>
      </c>
      <c r="E1748" s="4" t="s">
        <v>7540</v>
      </c>
      <c r="F1748" t="s">
        <v>4732</v>
      </c>
      <c r="G1748" t="s">
        <v>7541</v>
      </c>
      <c r="I1748" t="str">
        <f t="shared" si="27"/>
        <v xml:space="preserve">  Isabelle</v>
      </c>
    </row>
    <row r="1749" spans="1:9" ht="15.6" x14ac:dyDescent="0.3">
      <c r="A1749" s="4" t="s">
        <v>4133</v>
      </c>
      <c r="E1749" s="4" t="s">
        <v>7524</v>
      </c>
      <c r="F1749" t="s">
        <v>4735</v>
      </c>
      <c r="G1749" t="s">
        <v>7542</v>
      </c>
      <c r="I1749" t="str">
        <f t="shared" si="27"/>
        <v xml:space="preserve">  Neil</v>
      </c>
    </row>
    <row r="1750" spans="1:9" ht="15.6" x14ac:dyDescent="0.3">
      <c r="A1750" s="4" t="s">
        <v>4134</v>
      </c>
      <c r="E1750" s="4" t="s">
        <v>7543</v>
      </c>
      <c r="F1750" t="s">
        <v>4735</v>
      </c>
      <c r="G1750" t="s">
        <v>6146</v>
      </c>
      <c r="I1750" t="str">
        <f t="shared" si="27"/>
        <v xml:space="preserve">  Tom</v>
      </c>
    </row>
    <row r="1751" spans="1:9" ht="15.6" x14ac:dyDescent="0.3">
      <c r="A1751" s="4" t="s">
        <v>4135</v>
      </c>
      <c r="E1751" s="4" t="s">
        <v>6588</v>
      </c>
      <c r="F1751" t="s">
        <v>4735</v>
      </c>
      <c r="G1751" t="s">
        <v>7544</v>
      </c>
      <c r="I1751" t="str">
        <f t="shared" si="27"/>
        <v xml:space="preserve">  Nathan</v>
      </c>
    </row>
    <row r="1752" spans="1:9" ht="15.6" x14ac:dyDescent="0.3">
      <c r="A1752" s="4" t="s">
        <v>4136</v>
      </c>
      <c r="E1752" s="4" t="s">
        <v>7545</v>
      </c>
      <c r="F1752" t="s">
        <v>5610</v>
      </c>
      <c r="G1752" t="s">
        <v>7546</v>
      </c>
      <c r="I1752" t="str">
        <f t="shared" si="27"/>
        <v xml:space="preserve">  Kelli N</v>
      </c>
    </row>
    <row r="1753" spans="1:9" ht="15.6" x14ac:dyDescent="0.3">
      <c r="A1753" s="4" t="s">
        <v>4137</v>
      </c>
      <c r="E1753" s="4" t="s">
        <v>7547</v>
      </c>
      <c r="F1753" t="s">
        <v>4735</v>
      </c>
      <c r="G1753" t="s">
        <v>5846</v>
      </c>
      <c r="I1753" t="str">
        <f t="shared" si="27"/>
        <v xml:space="preserve">  Scott M</v>
      </c>
    </row>
    <row r="1754" spans="1:9" ht="15.6" x14ac:dyDescent="0.3">
      <c r="A1754" s="4" t="s">
        <v>4138</v>
      </c>
      <c r="E1754" s="4" t="s">
        <v>7548</v>
      </c>
      <c r="F1754" t="s">
        <v>4735</v>
      </c>
      <c r="G1754" t="s">
        <v>7549</v>
      </c>
      <c r="I1754" t="str">
        <f t="shared" si="27"/>
        <v xml:space="preserve">  Grant A</v>
      </c>
    </row>
    <row r="1755" spans="1:9" ht="15.6" x14ac:dyDescent="0.3">
      <c r="A1755" s="4" t="s">
        <v>4139</v>
      </c>
      <c r="E1755" s="4" t="s">
        <v>5800</v>
      </c>
      <c r="F1755" t="s">
        <v>4735</v>
      </c>
      <c r="G1755" t="s">
        <v>7550</v>
      </c>
      <c r="I1755" t="str">
        <f t="shared" si="27"/>
        <v xml:space="preserve">  Jonathan C</v>
      </c>
    </row>
    <row r="1756" spans="1:9" ht="15.6" x14ac:dyDescent="0.3">
      <c r="A1756" s="4" t="s">
        <v>4140</v>
      </c>
      <c r="E1756" s="4" t="s">
        <v>7551</v>
      </c>
      <c r="F1756" t="s">
        <v>4732</v>
      </c>
      <c r="G1756" t="s">
        <v>7552</v>
      </c>
      <c r="I1756" t="str">
        <f t="shared" si="27"/>
        <v xml:space="preserve">  Rachael M</v>
      </c>
    </row>
    <row r="1757" spans="1:9" ht="15.6" x14ac:dyDescent="0.3">
      <c r="A1757" s="4" t="s">
        <v>4141</v>
      </c>
      <c r="E1757" s="4" t="s">
        <v>7553</v>
      </c>
      <c r="F1757" t="s">
        <v>4732</v>
      </c>
      <c r="G1757" t="s">
        <v>7554</v>
      </c>
      <c r="I1757" t="str">
        <f t="shared" si="27"/>
        <v xml:space="preserve">  Pilar</v>
      </c>
    </row>
    <row r="1758" spans="1:9" ht="15.6" x14ac:dyDescent="0.3">
      <c r="A1758" s="4" t="s">
        <v>4142</v>
      </c>
      <c r="E1758" s="4" t="s">
        <v>5191</v>
      </c>
      <c r="F1758" t="s">
        <v>4735</v>
      </c>
      <c r="G1758" t="s">
        <v>7555</v>
      </c>
      <c r="I1758" t="str">
        <f t="shared" si="27"/>
        <v xml:space="preserve">  Kyle M</v>
      </c>
    </row>
    <row r="1759" spans="1:9" ht="15.6" x14ac:dyDescent="0.3">
      <c r="A1759" s="4" t="s">
        <v>4143</v>
      </c>
      <c r="E1759" s="4" t="s">
        <v>7556</v>
      </c>
      <c r="F1759" t="s">
        <v>5610</v>
      </c>
      <c r="G1759" t="s">
        <v>7557</v>
      </c>
      <c r="I1759" t="str">
        <f t="shared" si="27"/>
        <v xml:space="preserve">  Christie</v>
      </c>
    </row>
    <row r="1760" spans="1:9" ht="15.6" x14ac:dyDescent="0.3">
      <c r="A1760" s="4" t="s">
        <v>4144</v>
      </c>
      <c r="E1760" s="4" t="s">
        <v>7558</v>
      </c>
      <c r="F1760" t="s">
        <v>4735</v>
      </c>
      <c r="G1760" t="s">
        <v>7559</v>
      </c>
      <c r="I1760" t="str">
        <f t="shared" si="27"/>
        <v xml:space="preserve">  David A</v>
      </c>
    </row>
    <row r="1761" spans="1:9" ht="15.6" x14ac:dyDescent="0.3">
      <c r="A1761" s="4" t="s">
        <v>4145</v>
      </c>
      <c r="E1761" s="4" t="s">
        <v>7560</v>
      </c>
      <c r="F1761" t="s">
        <v>4735</v>
      </c>
      <c r="G1761" t="s">
        <v>7561</v>
      </c>
      <c r="I1761" t="str">
        <f t="shared" si="27"/>
        <v xml:space="preserve">  Masahiro</v>
      </c>
    </row>
    <row r="1762" spans="1:9" ht="15.6" x14ac:dyDescent="0.3">
      <c r="A1762" s="4" t="s">
        <v>4146</v>
      </c>
      <c r="E1762" s="4" t="s">
        <v>7562</v>
      </c>
      <c r="F1762" t="s">
        <v>4735</v>
      </c>
      <c r="G1762" t="s">
        <v>7563</v>
      </c>
      <c r="I1762" t="str">
        <f t="shared" si="27"/>
        <v xml:space="preserve">  Logan B</v>
      </c>
    </row>
    <row r="1763" spans="1:9" ht="15.6" x14ac:dyDescent="0.3">
      <c r="A1763" s="4" t="s">
        <v>4147</v>
      </c>
      <c r="E1763" s="4" t="s">
        <v>7564</v>
      </c>
      <c r="F1763" t="s">
        <v>4732</v>
      </c>
      <c r="G1763" t="s">
        <v>7565</v>
      </c>
      <c r="I1763" t="str">
        <f t="shared" si="27"/>
        <v xml:space="preserve">  Stephanie L</v>
      </c>
    </row>
    <row r="1764" spans="1:9" ht="15.6" x14ac:dyDescent="0.3">
      <c r="A1764" s="4" t="s">
        <v>4148</v>
      </c>
      <c r="E1764" s="4" t="s">
        <v>7566</v>
      </c>
      <c r="F1764" t="s">
        <v>4732</v>
      </c>
      <c r="G1764" t="s">
        <v>7567</v>
      </c>
      <c r="I1764" t="str">
        <f t="shared" si="27"/>
        <v xml:space="preserve">  Angela H</v>
      </c>
    </row>
    <row r="1765" spans="1:9" ht="15.6" x14ac:dyDescent="0.3">
      <c r="A1765" s="4" t="s">
        <v>4149</v>
      </c>
      <c r="E1765" s="4" t="s">
        <v>5171</v>
      </c>
      <c r="F1765" t="s">
        <v>4732</v>
      </c>
      <c r="G1765" t="s">
        <v>7568</v>
      </c>
      <c r="I1765" t="str">
        <f t="shared" si="27"/>
        <v xml:space="preserve">  Britt K</v>
      </c>
    </row>
    <row r="1766" spans="1:9" ht="15.6" x14ac:dyDescent="0.3">
      <c r="A1766" s="4" t="s">
        <v>4150</v>
      </c>
      <c r="E1766" s="4" t="s">
        <v>6684</v>
      </c>
      <c r="F1766" t="s">
        <v>4732</v>
      </c>
      <c r="G1766" t="s">
        <v>7569</v>
      </c>
      <c r="I1766" t="str">
        <f t="shared" si="27"/>
        <v xml:space="preserve">  Joyce R</v>
      </c>
    </row>
    <row r="1767" spans="1:9" ht="15.6" x14ac:dyDescent="0.3">
      <c r="A1767" s="4" t="s">
        <v>4151</v>
      </c>
      <c r="E1767" s="4" t="s">
        <v>7570</v>
      </c>
      <c r="F1767" t="s">
        <v>4735</v>
      </c>
      <c r="G1767" t="s">
        <v>5048</v>
      </c>
      <c r="I1767" t="str">
        <f t="shared" si="27"/>
        <v xml:space="preserve">  Ben</v>
      </c>
    </row>
    <row r="1768" spans="1:9" ht="15.6" x14ac:dyDescent="0.3">
      <c r="A1768" s="4" t="s">
        <v>4152</v>
      </c>
      <c r="E1768" s="4" t="s">
        <v>7571</v>
      </c>
      <c r="F1768" t="s">
        <v>4732</v>
      </c>
      <c r="G1768" t="s">
        <v>6604</v>
      </c>
      <c r="I1768" t="str">
        <f t="shared" si="27"/>
        <v xml:space="preserve">  Sarah M</v>
      </c>
    </row>
    <row r="1769" spans="1:9" ht="15.6" x14ac:dyDescent="0.3">
      <c r="A1769" s="4" t="s">
        <v>4153</v>
      </c>
      <c r="E1769" s="4" t="s">
        <v>7572</v>
      </c>
      <c r="F1769" t="s">
        <v>4732</v>
      </c>
      <c r="G1769" t="s">
        <v>5096</v>
      </c>
      <c r="I1769" t="str">
        <f t="shared" si="27"/>
        <v xml:space="preserve">  Sarah</v>
      </c>
    </row>
    <row r="1770" spans="1:9" ht="15.6" x14ac:dyDescent="0.3">
      <c r="A1770" s="4" t="s">
        <v>4154</v>
      </c>
      <c r="E1770" s="4" t="s">
        <v>7573</v>
      </c>
      <c r="F1770" t="s">
        <v>4732</v>
      </c>
      <c r="G1770" t="s">
        <v>5680</v>
      </c>
      <c r="I1770" t="str">
        <f t="shared" si="27"/>
        <v xml:space="preserve">  Katie</v>
      </c>
    </row>
    <row r="1771" spans="1:9" ht="15.6" x14ac:dyDescent="0.3">
      <c r="A1771" s="4" t="s">
        <v>4155</v>
      </c>
      <c r="E1771" s="4" t="s">
        <v>7574</v>
      </c>
      <c r="F1771" t="s">
        <v>4732</v>
      </c>
      <c r="G1771" t="s">
        <v>7575</v>
      </c>
      <c r="I1771" t="str">
        <f t="shared" si="27"/>
        <v xml:space="preserve">  Michaela L</v>
      </c>
    </row>
    <row r="1772" spans="1:9" ht="15.6" x14ac:dyDescent="0.3">
      <c r="A1772" s="4" t="s">
        <v>4156</v>
      </c>
      <c r="E1772" s="4" t="s">
        <v>7576</v>
      </c>
      <c r="F1772" t="s">
        <v>4732</v>
      </c>
      <c r="G1772" t="s">
        <v>7577</v>
      </c>
      <c r="I1772" t="str">
        <f t="shared" si="27"/>
        <v xml:space="preserve">  Shalaleh</v>
      </c>
    </row>
    <row r="1773" spans="1:9" ht="15.6" x14ac:dyDescent="0.3">
      <c r="A1773" s="4" t="s">
        <v>4157</v>
      </c>
      <c r="E1773" s="4" t="s">
        <v>7578</v>
      </c>
      <c r="F1773" t="s">
        <v>4732</v>
      </c>
      <c r="G1773" t="s">
        <v>5629</v>
      </c>
      <c r="I1773" t="str">
        <f t="shared" si="27"/>
        <v xml:space="preserve">  Karen</v>
      </c>
    </row>
    <row r="1774" spans="1:9" ht="15.6" x14ac:dyDescent="0.3">
      <c r="A1774" s="4" t="s">
        <v>4158</v>
      </c>
      <c r="E1774" s="4" t="s">
        <v>7579</v>
      </c>
      <c r="F1774" t="s">
        <v>4732</v>
      </c>
      <c r="G1774" t="s">
        <v>7580</v>
      </c>
      <c r="I1774" t="str">
        <f t="shared" si="27"/>
        <v xml:space="preserve">  Zuzana</v>
      </c>
    </row>
    <row r="1775" spans="1:9" ht="15.6" x14ac:dyDescent="0.3">
      <c r="A1775" s="4" t="s">
        <v>4159</v>
      </c>
      <c r="E1775" s="4" t="s">
        <v>7581</v>
      </c>
      <c r="F1775" t="s">
        <v>4735</v>
      </c>
      <c r="G1775" t="s">
        <v>6426</v>
      </c>
      <c r="I1775" t="str">
        <f t="shared" si="27"/>
        <v xml:space="preserve">  Daniel J</v>
      </c>
    </row>
    <row r="1776" spans="1:9" ht="15.6" x14ac:dyDescent="0.3">
      <c r="A1776" s="4" t="s">
        <v>4160</v>
      </c>
      <c r="E1776" s="4" t="s">
        <v>7582</v>
      </c>
      <c r="F1776" t="s">
        <v>4732</v>
      </c>
      <c r="G1776" t="s">
        <v>6510</v>
      </c>
      <c r="I1776" t="str">
        <f t="shared" si="27"/>
        <v xml:space="preserve">  Alexandra</v>
      </c>
    </row>
    <row r="1777" spans="1:9" ht="15.6" x14ac:dyDescent="0.3">
      <c r="A1777" s="4" t="s">
        <v>4161</v>
      </c>
      <c r="E1777" s="4" t="s">
        <v>7583</v>
      </c>
      <c r="F1777" t="s">
        <v>4732</v>
      </c>
      <c r="G1777" t="s">
        <v>4922</v>
      </c>
      <c r="I1777" t="str">
        <f t="shared" si="27"/>
        <v xml:space="preserve">  Jessica</v>
      </c>
    </row>
    <row r="1778" spans="1:9" ht="15.6" x14ac:dyDescent="0.3">
      <c r="A1778" s="4" t="s">
        <v>4162</v>
      </c>
      <c r="E1778" s="4" t="s">
        <v>7584</v>
      </c>
      <c r="F1778" t="s">
        <v>4735</v>
      </c>
      <c r="G1778" t="s">
        <v>7585</v>
      </c>
      <c r="I1778" t="str">
        <f t="shared" si="27"/>
        <v xml:space="preserve">  Matthew M</v>
      </c>
    </row>
    <row r="1779" spans="1:9" ht="15.6" x14ac:dyDescent="0.3">
      <c r="A1779" s="4" t="s">
        <v>4163</v>
      </c>
      <c r="E1779" s="4" t="s">
        <v>6590</v>
      </c>
      <c r="F1779" t="s">
        <v>4732</v>
      </c>
      <c r="G1779" t="s">
        <v>7586</v>
      </c>
      <c r="I1779" t="str">
        <f t="shared" si="27"/>
        <v xml:space="preserve">  Nadine A</v>
      </c>
    </row>
    <row r="1780" spans="1:9" ht="15.6" x14ac:dyDescent="0.3">
      <c r="A1780" s="4" t="s">
        <v>4164</v>
      </c>
      <c r="E1780" s="4" t="s">
        <v>7587</v>
      </c>
      <c r="F1780" t="s">
        <v>4735</v>
      </c>
      <c r="G1780" t="s">
        <v>7588</v>
      </c>
      <c r="H1780" t="s">
        <v>6010</v>
      </c>
      <c r="I1780" t="str">
        <f t="shared" si="27"/>
        <v xml:space="preserve">  Peter J</v>
      </c>
    </row>
    <row r="1781" spans="1:9" ht="15.6" x14ac:dyDescent="0.3">
      <c r="A1781" s="4" t="s">
        <v>4165</v>
      </c>
      <c r="E1781" s="4" t="s">
        <v>7589</v>
      </c>
      <c r="F1781" t="s">
        <v>4732</v>
      </c>
      <c r="G1781" t="s">
        <v>6122</v>
      </c>
      <c r="I1781" t="str">
        <f t="shared" si="27"/>
        <v xml:space="preserve">  Colleen M</v>
      </c>
    </row>
    <row r="1782" spans="1:9" ht="15.6" x14ac:dyDescent="0.3">
      <c r="A1782" s="4" t="s">
        <v>4166</v>
      </c>
      <c r="E1782" s="4" t="s">
        <v>7590</v>
      </c>
      <c r="F1782" t="s">
        <v>4732</v>
      </c>
      <c r="G1782" t="s">
        <v>6240</v>
      </c>
      <c r="I1782" t="str">
        <f t="shared" si="27"/>
        <v xml:space="preserve">  Julie A</v>
      </c>
    </row>
    <row r="1783" spans="1:9" ht="15.6" x14ac:dyDescent="0.3">
      <c r="A1783" s="4" t="s">
        <v>4167</v>
      </c>
      <c r="E1783" s="4" t="s">
        <v>7345</v>
      </c>
      <c r="F1783" t="s">
        <v>4735</v>
      </c>
      <c r="G1783" t="s">
        <v>7591</v>
      </c>
      <c r="I1783" t="str">
        <f t="shared" si="27"/>
        <v xml:space="preserve">  Douglas W</v>
      </c>
    </row>
    <row r="1784" spans="1:9" ht="15.6" x14ac:dyDescent="0.3">
      <c r="A1784" s="4" t="s">
        <v>4168</v>
      </c>
      <c r="E1784" s="4" t="s">
        <v>4783</v>
      </c>
      <c r="F1784" t="s">
        <v>4732</v>
      </c>
      <c r="G1784" t="s">
        <v>7592</v>
      </c>
      <c r="I1784" t="str">
        <f t="shared" si="27"/>
        <v xml:space="preserve">  Catherine</v>
      </c>
    </row>
    <row r="1785" spans="1:9" ht="15.6" x14ac:dyDescent="0.3">
      <c r="A1785" s="4" t="s">
        <v>4169</v>
      </c>
      <c r="E1785" s="4" t="s">
        <v>5775</v>
      </c>
      <c r="F1785" t="s">
        <v>4735</v>
      </c>
      <c r="G1785" t="s">
        <v>6108</v>
      </c>
      <c r="I1785" t="str">
        <f t="shared" si="27"/>
        <v xml:space="preserve">  James A</v>
      </c>
    </row>
    <row r="1786" spans="1:9" ht="15.6" x14ac:dyDescent="0.3">
      <c r="A1786" s="4" t="s">
        <v>4170</v>
      </c>
      <c r="E1786" s="4" t="s">
        <v>7593</v>
      </c>
      <c r="F1786" t="s">
        <v>4735</v>
      </c>
      <c r="G1786" t="s">
        <v>7594</v>
      </c>
      <c r="I1786" t="str">
        <f t="shared" si="27"/>
        <v xml:space="preserve">  Youngseong</v>
      </c>
    </row>
    <row r="1787" spans="1:9" ht="15.6" x14ac:dyDescent="0.3">
      <c r="A1787" s="4" t="s">
        <v>4171</v>
      </c>
      <c r="E1787" s="4" t="s">
        <v>7595</v>
      </c>
      <c r="F1787" t="s">
        <v>4735</v>
      </c>
      <c r="G1787" t="s">
        <v>4772</v>
      </c>
      <c r="I1787" t="str">
        <f t="shared" si="27"/>
        <v xml:space="preserve">  John</v>
      </c>
    </row>
    <row r="1788" spans="1:9" ht="15.6" x14ac:dyDescent="0.3">
      <c r="A1788" s="4" t="s">
        <v>4172</v>
      </c>
      <c r="E1788" s="4" t="s">
        <v>7596</v>
      </c>
      <c r="F1788" t="s">
        <v>4735</v>
      </c>
      <c r="G1788" t="s">
        <v>7597</v>
      </c>
      <c r="I1788" t="str">
        <f t="shared" si="27"/>
        <v xml:space="preserve">  Brandon S</v>
      </c>
    </row>
    <row r="1789" spans="1:9" ht="15.6" x14ac:dyDescent="0.3">
      <c r="A1789" s="4" t="s">
        <v>4173</v>
      </c>
      <c r="E1789" s="4" t="s">
        <v>6624</v>
      </c>
      <c r="F1789" t="s">
        <v>4735</v>
      </c>
      <c r="G1789" t="s">
        <v>7598</v>
      </c>
      <c r="I1789" t="str">
        <f t="shared" si="27"/>
        <v xml:space="preserve">  Sean P</v>
      </c>
    </row>
    <row r="1790" spans="1:9" ht="15.6" x14ac:dyDescent="0.3">
      <c r="A1790" s="4" t="s">
        <v>4174</v>
      </c>
      <c r="E1790" s="4" t="s">
        <v>7599</v>
      </c>
      <c r="F1790" t="s">
        <v>4735</v>
      </c>
      <c r="G1790" t="s">
        <v>4746</v>
      </c>
      <c r="I1790" t="str">
        <f t="shared" si="27"/>
        <v xml:space="preserve">  Scott</v>
      </c>
    </row>
    <row r="1791" spans="1:9" ht="15.6" x14ac:dyDescent="0.3">
      <c r="A1791" s="4" t="s">
        <v>4175</v>
      </c>
      <c r="E1791" s="4" t="s">
        <v>7600</v>
      </c>
      <c r="F1791" t="s">
        <v>4735</v>
      </c>
      <c r="G1791" t="s">
        <v>7601</v>
      </c>
      <c r="I1791" t="str">
        <f t="shared" si="27"/>
        <v xml:space="preserve">  Janez</v>
      </c>
    </row>
    <row r="1792" spans="1:9" ht="15.6" x14ac:dyDescent="0.3">
      <c r="A1792" s="4" t="s">
        <v>4176</v>
      </c>
      <c r="E1792" s="4" t="s">
        <v>5482</v>
      </c>
      <c r="F1792" t="s">
        <v>4735</v>
      </c>
      <c r="G1792" t="s">
        <v>7602</v>
      </c>
      <c r="H1792" t="s">
        <v>6010</v>
      </c>
      <c r="I1792" t="str">
        <f t="shared" si="27"/>
        <v xml:space="preserve">  John I</v>
      </c>
    </row>
    <row r="1793" spans="1:9" ht="15.6" x14ac:dyDescent="0.3">
      <c r="A1793" s="4" t="s">
        <v>4177</v>
      </c>
      <c r="E1793" s="4" t="s">
        <v>7603</v>
      </c>
      <c r="F1793" t="s">
        <v>4732</v>
      </c>
      <c r="G1793" t="s">
        <v>5104</v>
      </c>
      <c r="I1793" t="str">
        <f t="shared" si="27"/>
        <v xml:space="preserve">  Heather</v>
      </c>
    </row>
    <row r="1794" spans="1:9" ht="15.6" x14ac:dyDescent="0.3">
      <c r="A1794" s="4" t="s">
        <v>4178</v>
      </c>
      <c r="E1794" s="4" t="s">
        <v>7604</v>
      </c>
      <c r="F1794" t="s">
        <v>4735</v>
      </c>
      <c r="G1794" t="s">
        <v>5029</v>
      </c>
      <c r="I1794" t="str">
        <f t="shared" si="27"/>
        <v xml:space="preserve">  Michael</v>
      </c>
    </row>
    <row r="1795" spans="1:9" ht="15.6" x14ac:dyDescent="0.3">
      <c r="A1795" s="4" t="s">
        <v>4179</v>
      </c>
      <c r="E1795" s="4" t="s">
        <v>7605</v>
      </c>
      <c r="F1795" t="s">
        <v>4732</v>
      </c>
      <c r="G1795" t="s">
        <v>5895</v>
      </c>
      <c r="I1795" t="str">
        <f t="shared" ref="I1795:I1858" si="28">_xlfn.TEXTJOIN("",TRUE,G1795)</f>
        <v xml:space="preserve">  Kathleen</v>
      </c>
    </row>
    <row r="1796" spans="1:9" ht="15.6" x14ac:dyDescent="0.3">
      <c r="A1796" s="4" t="s">
        <v>4180</v>
      </c>
      <c r="E1796" s="4" t="s">
        <v>7094</v>
      </c>
      <c r="F1796" t="s">
        <v>4735</v>
      </c>
      <c r="G1796" t="s">
        <v>4805</v>
      </c>
      <c r="I1796" t="str">
        <f t="shared" si="28"/>
        <v xml:space="preserve">  Ryan M</v>
      </c>
    </row>
    <row r="1797" spans="1:9" ht="15.6" x14ac:dyDescent="0.3">
      <c r="A1797" s="4" t="s">
        <v>4181</v>
      </c>
      <c r="E1797" s="4" t="s">
        <v>7606</v>
      </c>
      <c r="F1797" t="s">
        <v>4732</v>
      </c>
      <c r="G1797" t="s">
        <v>6645</v>
      </c>
      <c r="I1797" t="str">
        <f t="shared" si="28"/>
        <v xml:space="preserve">  Sara</v>
      </c>
    </row>
    <row r="1798" spans="1:9" ht="15.6" x14ac:dyDescent="0.3">
      <c r="A1798" s="4" t="s">
        <v>4182</v>
      </c>
      <c r="E1798" s="4" t="s">
        <v>7607</v>
      </c>
      <c r="F1798" t="s">
        <v>4735</v>
      </c>
      <c r="G1798" t="s">
        <v>7608</v>
      </c>
      <c r="I1798" t="str">
        <f t="shared" si="28"/>
        <v xml:space="preserve">  Deniz</v>
      </c>
    </row>
    <row r="1799" spans="1:9" ht="15.6" x14ac:dyDescent="0.3">
      <c r="A1799" s="4" t="s">
        <v>4183</v>
      </c>
      <c r="E1799" s="4" t="s">
        <v>7609</v>
      </c>
      <c r="F1799" t="s">
        <v>4732</v>
      </c>
      <c r="G1799" t="s">
        <v>5992</v>
      </c>
      <c r="I1799" t="str">
        <f t="shared" si="28"/>
        <v xml:space="preserve">  Shannon L</v>
      </c>
    </row>
    <row r="1800" spans="1:9" ht="15.6" x14ac:dyDescent="0.3">
      <c r="A1800" s="4" t="s">
        <v>4184</v>
      </c>
      <c r="E1800" s="4" t="s">
        <v>5727</v>
      </c>
      <c r="F1800" t="s">
        <v>4732</v>
      </c>
      <c r="G1800" t="s">
        <v>6749</v>
      </c>
      <c r="I1800" t="str">
        <f t="shared" si="28"/>
        <v xml:space="preserve">  Kaitlin M</v>
      </c>
    </row>
    <row r="1801" spans="1:9" ht="15.6" x14ac:dyDescent="0.3">
      <c r="A1801" s="4" t="s">
        <v>4185</v>
      </c>
      <c r="E1801" s="4" t="s">
        <v>7610</v>
      </c>
      <c r="F1801" t="s">
        <v>4735</v>
      </c>
      <c r="G1801" t="s">
        <v>7611</v>
      </c>
      <c r="I1801" t="str">
        <f t="shared" si="28"/>
        <v xml:space="preserve">  Alfredo</v>
      </c>
    </row>
    <row r="1802" spans="1:9" ht="15.6" x14ac:dyDescent="0.3">
      <c r="A1802" s="4" t="s">
        <v>4186</v>
      </c>
      <c r="E1802" s="4" t="s">
        <v>7612</v>
      </c>
      <c r="F1802" t="s">
        <v>4732</v>
      </c>
      <c r="G1802" t="s">
        <v>7486</v>
      </c>
      <c r="I1802" t="str">
        <f t="shared" si="28"/>
        <v xml:space="preserve">  Kristen</v>
      </c>
    </row>
    <row r="1803" spans="1:9" ht="15.6" x14ac:dyDescent="0.3">
      <c r="A1803" s="4" t="s">
        <v>4187</v>
      </c>
      <c r="E1803" s="4" t="s">
        <v>7613</v>
      </c>
      <c r="F1803" t="s">
        <v>4735</v>
      </c>
      <c r="G1803" t="s">
        <v>4861</v>
      </c>
      <c r="I1803" t="str">
        <f t="shared" si="28"/>
        <v xml:space="preserve">  Daniel</v>
      </c>
    </row>
    <row r="1804" spans="1:9" ht="15.6" x14ac:dyDescent="0.3">
      <c r="A1804" s="4" t="s">
        <v>4188</v>
      </c>
      <c r="E1804" s="4" t="s">
        <v>5121</v>
      </c>
      <c r="F1804" t="s">
        <v>4735</v>
      </c>
      <c r="G1804" t="s">
        <v>5765</v>
      </c>
      <c r="I1804" t="str">
        <f t="shared" si="28"/>
        <v xml:space="preserve">  Jonathan</v>
      </c>
    </row>
    <row r="1805" spans="1:9" ht="15.6" x14ac:dyDescent="0.3">
      <c r="A1805" s="4" t="s">
        <v>4189</v>
      </c>
      <c r="E1805" s="4" t="s">
        <v>4789</v>
      </c>
      <c r="F1805" t="s">
        <v>4735</v>
      </c>
      <c r="G1805" t="s">
        <v>7614</v>
      </c>
      <c r="I1805" t="str">
        <f t="shared" si="28"/>
        <v xml:space="preserve">  Troy</v>
      </c>
    </row>
    <row r="1806" spans="1:9" ht="15.6" x14ac:dyDescent="0.3">
      <c r="A1806" s="4" t="s">
        <v>4190</v>
      </c>
      <c r="E1806" s="4" t="s">
        <v>7615</v>
      </c>
      <c r="F1806" t="s">
        <v>4735</v>
      </c>
      <c r="G1806" t="s">
        <v>7090</v>
      </c>
      <c r="I1806" t="str">
        <f t="shared" si="28"/>
        <v xml:space="preserve">  Daniel C</v>
      </c>
    </row>
    <row r="1807" spans="1:9" ht="15.6" x14ac:dyDescent="0.3">
      <c r="A1807" s="4" t="s">
        <v>4191</v>
      </c>
      <c r="E1807" s="4" t="s">
        <v>7616</v>
      </c>
      <c r="F1807" t="s">
        <v>4732</v>
      </c>
      <c r="G1807" t="s">
        <v>5554</v>
      </c>
      <c r="I1807" t="str">
        <f t="shared" si="28"/>
        <v xml:space="preserve">  Lauren</v>
      </c>
    </row>
    <row r="1808" spans="1:9" ht="15.6" x14ac:dyDescent="0.3">
      <c r="A1808" s="4" t="s">
        <v>4192</v>
      </c>
      <c r="E1808" s="4" t="s">
        <v>7617</v>
      </c>
      <c r="F1808" t="s">
        <v>4732</v>
      </c>
      <c r="G1808" t="s">
        <v>7618</v>
      </c>
      <c r="I1808" t="str">
        <f t="shared" si="28"/>
        <v xml:space="preserve">  Jennefer</v>
      </c>
    </row>
    <row r="1809" spans="1:9" ht="15.6" x14ac:dyDescent="0.3">
      <c r="A1809" s="4" t="s">
        <v>4193</v>
      </c>
      <c r="E1809" s="4" t="s">
        <v>7619</v>
      </c>
      <c r="F1809" t="s">
        <v>4732</v>
      </c>
      <c r="G1809" t="s">
        <v>7620</v>
      </c>
      <c r="I1809" t="str">
        <f t="shared" si="28"/>
        <v xml:space="preserve">  Tracey L</v>
      </c>
    </row>
    <row r="1810" spans="1:9" ht="15.6" x14ac:dyDescent="0.3">
      <c r="A1810" s="4" t="s">
        <v>4194</v>
      </c>
      <c r="E1810" s="4" t="s">
        <v>7621</v>
      </c>
      <c r="F1810" t="s">
        <v>4732</v>
      </c>
      <c r="G1810" t="s">
        <v>5204</v>
      </c>
      <c r="I1810" t="str">
        <f t="shared" si="28"/>
        <v xml:space="preserve">  Ashley</v>
      </c>
    </row>
    <row r="1811" spans="1:9" ht="15.6" x14ac:dyDescent="0.3">
      <c r="A1811" s="4" t="s">
        <v>4195</v>
      </c>
      <c r="E1811" s="4" t="s">
        <v>7622</v>
      </c>
      <c r="F1811" t="s">
        <v>4732</v>
      </c>
      <c r="G1811" t="s">
        <v>7533</v>
      </c>
      <c r="I1811" t="str">
        <f t="shared" si="28"/>
        <v xml:space="preserve">  Cindy</v>
      </c>
    </row>
    <row r="1812" spans="1:9" ht="15.6" x14ac:dyDescent="0.3">
      <c r="A1812" s="4" t="s">
        <v>4196</v>
      </c>
      <c r="E1812" s="4" t="s">
        <v>7623</v>
      </c>
      <c r="F1812" t="s">
        <v>4732</v>
      </c>
      <c r="G1812" t="s">
        <v>7624</v>
      </c>
      <c r="I1812" t="str">
        <f t="shared" si="28"/>
        <v xml:space="preserve">  Esther</v>
      </c>
    </row>
    <row r="1813" spans="1:9" ht="15.6" x14ac:dyDescent="0.3">
      <c r="A1813" s="4" t="s">
        <v>4197</v>
      </c>
      <c r="E1813" s="4" t="s">
        <v>7625</v>
      </c>
      <c r="F1813" t="s">
        <v>4732</v>
      </c>
      <c r="G1813" t="s">
        <v>7626</v>
      </c>
      <c r="I1813" t="str">
        <f t="shared" si="28"/>
        <v xml:space="preserve">  Jackie</v>
      </c>
    </row>
    <row r="1814" spans="1:9" ht="15.6" x14ac:dyDescent="0.3">
      <c r="A1814" s="4" t="s">
        <v>4198</v>
      </c>
      <c r="E1814" s="4" t="s">
        <v>7627</v>
      </c>
      <c r="F1814" t="s">
        <v>4735</v>
      </c>
      <c r="G1814" t="s">
        <v>7628</v>
      </c>
      <c r="I1814" t="str">
        <f t="shared" si="28"/>
        <v xml:space="preserve">  Timothy P</v>
      </c>
    </row>
    <row r="1815" spans="1:9" ht="15.6" x14ac:dyDescent="0.3">
      <c r="A1815" s="4" t="s">
        <v>4199</v>
      </c>
      <c r="E1815" s="4" t="s">
        <v>7629</v>
      </c>
      <c r="F1815" t="s">
        <v>4732</v>
      </c>
      <c r="G1815" t="s">
        <v>5554</v>
      </c>
      <c r="I1815" t="str">
        <f t="shared" si="28"/>
        <v xml:space="preserve">  Lauren</v>
      </c>
    </row>
    <row r="1816" spans="1:9" ht="15.6" x14ac:dyDescent="0.3">
      <c r="A1816" s="4" t="s">
        <v>4200</v>
      </c>
      <c r="E1816" s="4" t="s">
        <v>7630</v>
      </c>
      <c r="F1816" t="s">
        <v>4735</v>
      </c>
      <c r="G1816" t="s">
        <v>6019</v>
      </c>
      <c r="I1816" t="str">
        <f t="shared" si="28"/>
        <v xml:space="preserve">  Benjamin</v>
      </c>
    </row>
    <row r="1817" spans="1:9" ht="15.6" x14ac:dyDescent="0.3">
      <c r="A1817" s="4" t="s">
        <v>4201</v>
      </c>
      <c r="E1817" s="4" t="s">
        <v>7631</v>
      </c>
      <c r="F1817" t="s">
        <v>4735</v>
      </c>
      <c r="G1817" t="s">
        <v>7632</v>
      </c>
      <c r="I1817" t="str">
        <f t="shared" si="28"/>
        <v xml:space="preserve">  Hugo M</v>
      </c>
    </row>
    <row r="1818" spans="1:9" ht="15.6" x14ac:dyDescent="0.3">
      <c r="A1818" s="4" t="s">
        <v>4202</v>
      </c>
      <c r="E1818" s="4" t="s">
        <v>7633</v>
      </c>
      <c r="F1818" t="s">
        <v>4735</v>
      </c>
      <c r="G1818" t="s">
        <v>6426</v>
      </c>
      <c r="H1818" t="s">
        <v>6010</v>
      </c>
      <c r="I1818" t="str">
        <f t="shared" si="28"/>
        <v xml:space="preserve">  Daniel J</v>
      </c>
    </row>
    <row r="1819" spans="1:9" ht="15.6" x14ac:dyDescent="0.3">
      <c r="A1819" s="4" t="s">
        <v>4203</v>
      </c>
      <c r="E1819" s="4" t="s">
        <v>7634</v>
      </c>
      <c r="F1819" t="s">
        <v>4735</v>
      </c>
      <c r="G1819" t="s">
        <v>7166</v>
      </c>
      <c r="I1819" t="str">
        <f t="shared" si="28"/>
        <v xml:space="preserve">  Justin R</v>
      </c>
    </row>
    <row r="1820" spans="1:9" ht="15.6" x14ac:dyDescent="0.3">
      <c r="A1820" s="4" t="s">
        <v>4204</v>
      </c>
      <c r="E1820" s="4" t="s">
        <v>6478</v>
      </c>
      <c r="F1820" t="s">
        <v>4735</v>
      </c>
      <c r="G1820" t="s">
        <v>5383</v>
      </c>
      <c r="I1820" t="str">
        <f t="shared" si="28"/>
        <v xml:space="preserve">  Colin</v>
      </c>
    </row>
    <row r="1821" spans="1:9" ht="15.6" x14ac:dyDescent="0.3">
      <c r="A1821" s="4" t="s">
        <v>4205</v>
      </c>
      <c r="E1821" s="4" t="s">
        <v>7635</v>
      </c>
      <c r="F1821" t="s">
        <v>4735</v>
      </c>
      <c r="G1821" t="s">
        <v>7636</v>
      </c>
      <c r="I1821" t="str">
        <f t="shared" si="28"/>
        <v xml:space="preserve">  Rob</v>
      </c>
    </row>
    <row r="1822" spans="1:9" ht="15.6" x14ac:dyDescent="0.3">
      <c r="A1822" s="4" t="s">
        <v>4206</v>
      </c>
      <c r="E1822" s="4" t="s">
        <v>7637</v>
      </c>
      <c r="F1822" t="s">
        <v>4735</v>
      </c>
      <c r="G1822" t="s">
        <v>4892</v>
      </c>
      <c r="I1822" t="str">
        <f t="shared" si="28"/>
        <v xml:space="preserve">  Patrick</v>
      </c>
    </row>
    <row r="1823" spans="1:9" ht="15.6" x14ac:dyDescent="0.3">
      <c r="A1823" s="4" t="s">
        <v>4207</v>
      </c>
      <c r="E1823" s="4" t="s">
        <v>7638</v>
      </c>
      <c r="F1823" t="s">
        <v>4735</v>
      </c>
      <c r="G1823" t="s">
        <v>7639</v>
      </c>
      <c r="I1823" t="str">
        <f t="shared" si="28"/>
        <v xml:space="preserve">  Austin D</v>
      </c>
    </row>
    <row r="1824" spans="1:9" ht="15.6" x14ac:dyDescent="0.3">
      <c r="A1824" s="4" t="s">
        <v>4208</v>
      </c>
      <c r="E1824" s="4" t="s">
        <v>7640</v>
      </c>
      <c r="F1824" t="s">
        <v>4732</v>
      </c>
      <c r="G1824" t="s">
        <v>7641</v>
      </c>
      <c r="I1824" t="str">
        <f t="shared" si="28"/>
        <v xml:space="preserve">  Brittany</v>
      </c>
    </row>
    <row r="1825" spans="1:9" ht="15.6" x14ac:dyDescent="0.3">
      <c r="A1825" s="4" t="s">
        <v>4209</v>
      </c>
      <c r="E1825" s="4" t="s">
        <v>6057</v>
      </c>
      <c r="F1825" t="s">
        <v>4735</v>
      </c>
      <c r="G1825" t="s">
        <v>5577</v>
      </c>
      <c r="I1825" t="str">
        <f t="shared" si="28"/>
        <v xml:space="preserve">  Matthew T</v>
      </c>
    </row>
    <row r="1826" spans="1:9" ht="15.6" x14ac:dyDescent="0.3">
      <c r="A1826" s="4" t="s">
        <v>4210</v>
      </c>
      <c r="E1826" s="4" t="s">
        <v>7642</v>
      </c>
      <c r="F1826" t="s">
        <v>4732</v>
      </c>
      <c r="G1826" t="s">
        <v>7643</v>
      </c>
      <c r="I1826" t="str">
        <f t="shared" si="28"/>
        <v xml:space="preserve">  Becky G</v>
      </c>
    </row>
    <row r="1827" spans="1:9" ht="15.6" x14ac:dyDescent="0.3">
      <c r="A1827" s="4" t="s">
        <v>4211</v>
      </c>
      <c r="E1827" s="4" t="s">
        <v>7644</v>
      </c>
      <c r="F1827" t="s">
        <v>4732</v>
      </c>
      <c r="G1827" t="s">
        <v>7645</v>
      </c>
      <c r="I1827" t="str">
        <f t="shared" si="28"/>
        <v xml:space="preserve">  Virginie</v>
      </c>
    </row>
    <row r="1828" spans="1:9" ht="15.6" x14ac:dyDescent="0.3">
      <c r="A1828" s="4" t="s">
        <v>4212</v>
      </c>
      <c r="E1828" s="4" t="s">
        <v>7646</v>
      </c>
      <c r="F1828" t="s">
        <v>4732</v>
      </c>
      <c r="G1828" t="s">
        <v>7647</v>
      </c>
      <c r="I1828" t="str">
        <f t="shared" si="28"/>
        <v xml:space="preserve">  Allison A</v>
      </c>
    </row>
    <row r="1829" spans="1:9" ht="15.6" x14ac:dyDescent="0.3">
      <c r="A1829" s="4" t="s">
        <v>4213</v>
      </c>
      <c r="E1829" s="4" t="s">
        <v>7648</v>
      </c>
      <c r="F1829" t="s">
        <v>4732</v>
      </c>
      <c r="G1829" t="s">
        <v>7505</v>
      </c>
      <c r="I1829" t="str">
        <f t="shared" si="28"/>
        <v xml:space="preserve">  Julie</v>
      </c>
    </row>
    <row r="1830" spans="1:9" ht="15.6" x14ac:dyDescent="0.3">
      <c r="A1830" s="4" t="s">
        <v>4214</v>
      </c>
      <c r="E1830" s="4" t="s">
        <v>7649</v>
      </c>
      <c r="F1830" t="s">
        <v>4732</v>
      </c>
      <c r="G1830" t="s">
        <v>5543</v>
      </c>
      <c r="I1830" t="str">
        <f t="shared" si="28"/>
        <v xml:space="preserve">  Katherine</v>
      </c>
    </row>
    <row r="1831" spans="1:9" ht="15.6" x14ac:dyDescent="0.3">
      <c r="A1831" s="4" t="s">
        <v>4215</v>
      </c>
      <c r="E1831" s="4" t="s">
        <v>5097</v>
      </c>
      <c r="F1831" t="s">
        <v>4735</v>
      </c>
      <c r="G1831" t="s">
        <v>7650</v>
      </c>
      <c r="I1831" t="str">
        <f t="shared" si="28"/>
        <v xml:space="preserve">  Caleb</v>
      </c>
    </row>
    <row r="1832" spans="1:9" ht="15.6" x14ac:dyDescent="0.3">
      <c r="A1832" s="4" t="s">
        <v>4216</v>
      </c>
      <c r="E1832" s="4" t="s">
        <v>6479</v>
      </c>
      <c r="F1832" t="s">
        <v>4732</v>
      </c>
      <c r="G1832" t="s">
        <v>5131</v>
      </c>
      <c r="I1832" t="str">
        <f t="shared" si="28"/>
        <v xml:space="preserve">  Jaime</v>
      </c>
    </row>
    <row r="1833" spans="1:9" ht="15.6" x14ac:dyDescent="0.3">
      <c r="A1833" s="4" t="s">
        <v>4217</v>
      </c>
      <c r="E1833" s="4" t="s">
        <v>5457</v>
      </c>
      <c r="F1833" t="s">
        <v>4732</v>
      </c>
      <c r="G1833" t="s">
        <v>7423</v>
      </c>
      <c r="I1833" t="str">
        <f t="shared" si="28"/>
        <v xml:space="preserve">  Hannah</v>
      </c>
    </row>
    <row r="1834" spans="1:9" ht="15.6" x14ac:dyDescent="0.3">
      <c r="A1834" s="4" t="s">
        <v>4218</v>
      </c>
      <c r="E1834" s="4" t="s">
        <v>7651</v>
      </c>
      <c r="F1834" t="s">
        <v>4735</v>
      </c>
      <c r="G1834" t="s">
        <v>7652</v>
      </c>
      <c r="I1834" t="str">
        <f t="shared" si="28"/>
        <v xml:space="preserve">  Zachariah</v>
      </c>
    </row>
    <row r="1835" spans="1:9" ht="15.6" x14ac:dyDescent="0.3">
      <c r="A1835" s="4" t="s">
        <v>4219</v>
      </c>
      <c r="E1835" s="4" t="s">
        <v>7653</v>
      </c>
      <c r="F1835" t="s">
        <v>4732</v>
      </c>
      <c r="G1835" t="s">
        <v>7654</v>
      </c>
      <c r="I1835" t="str">
        <f t="shared" si="28"/>
        <v xml:space="preserve">  Patricia A</v>
      </c>
    </row>
    <row r="1836" spans="1:9" ht="15.6" x14ac:dyDescent="0.3">
      <c r="A1836" s="4" t="s">
        <v>4220</v>
      </c>
      <c r="E1836" s="4" t="s">
        <v>7655</v>
      </c>
      <c r="F1836" t="s">
        <v>5610</v>
      </c>
      <c r="G1836" t="s">
        <v>6879</v>
      </c>
      <c r="I1836" t="str">
        <f t="shared" si="28"/>
        <v xml:space="preserve">  Elizabeth A</v>
      </c>
    </row>
    <row r="1837" spans="1:9" ht="15.6" x14ac:dyDescent="0.3">
      <c r="A1837" s="4" t="s">
        <v>4221</v>
      </c>
      <c r="E1837" s="4" t="s">
        <v>7656</v>
      </c>
      <c r="F1837" t="s">
        <v>4735</v>
      </c>
      <c r="G1837" t="s">
        <v>6019</v>
      </c>
      <c r="I1837" t="str">
        <f t="shared" si="28"/>
        <v xml:space="preserve">  Benjamin</v>
      </c>
    </row>
    <row r="1838" spans="1:9" ht="15.6" x14ac:dyDescent="0.3">
      <c r="A1838" s="4" t="s">
        <v>4222</v>
      </c>
      <c r="E1838" s="4" t="s">
        <v>7657</v>
      </c>
      <c r="F1838" t="s">
        <v>4735</v>
      </c>
      <c r="G1838" t="s">
        <v>7658</v>
      </c>
      <c r="I1838" t="str">
        <f t="shared" si="28"/>
        <v xml:space="preserve">  Breno</v>
      </c>
    </row>
    <row r="1839" spans="1:9" ht="15.6" x14ac:dyDescent="0.3">
      <c r="A1839" s="4" t="s">
        <v>4223</v>
      </c>
      <c r="E1839" s="4" t="s">
        <v>7659</v>
      </c>
      <c r="F1839" t="s">
        <v>4735</v>
      </c>
      <c r="G1839" t="s">
        <v>7660</v>
      </c>
      <c r="I1839" t="str">
        <f t="shared" si="28"/>
        <v xml:space="preserve">  Takaya</v>
      </c>
    </row>
    <row r="1840" spans="1:9" ht="15.6" x14ac:dyDescent="0.3">
      <c r="A1840" s="4" t="s">
        <v>4224</v>
      </c>
      <c r="E1840" s="4" t="s">
        <v>6705</v>
      </c>
      <c r="F1840" t="s">
        <v>4735</v>
      </c>
      <c r="G1840" t="s">
        <v>7661</v>
      </c>
      <c r="I1840" t="str">
        <f t="shared" si="28"/>
        <v xml:space="preserve">  Thomas IV</v>
      </c>
    </row>
    <row r="1841" spans="1:9" ht="15.6" x14ac:dyDescent="0.3">
      <c r="A1841" s="4" t="s">
        <v>4225</v>
      </c>
      <c r="E1841" s="4" t="s">
        <v>6787</v>
      </c>
      <c r="F1841" t="s">
        <v>4735</v>
      </c>
      <c r="G1841" t="s">
        <v>7662</v>
      </c>
      <c r="I1841" t="str">
        <f t="shared" si="28"/>
        <v xml:space="preserve">  Bradley E</v>
      </c>
    </row>
    <row r="1842" spans="1:9" ht="15.6" x14ac:dyDescent="0.3">
      <c r="A1842" s="4" t="s">
        <v>4226</v>
      </c>
      <c r="E1842" s="4" t="s">
        <v>7663</v>
      </c>
      <c r="F1842" t="s">
        <v>4732</v>
      </c>
      <c r="G1842" t="s">
        <v>4859</v>
      </c>
      <c r="I1842" t="str">
        <f t="shared" si="28"/>
        <v xml:space="preserve">  Megan</v>
      </c>
    </row>
    <row r="1843" spans="1:9" ht="15.6" x14ac:dyDescent="0.3">
      <c r="A1843" s="4" t="s">
        <v>4227</v>
      </c>
      <c r="E1843" s="4" t="s">
        <v>7664</v>
      </c>
      <c r="F1843" t="s">
        <v>4732</v>
      </c>
      <c r="G1843" t="s">
        <v>7665</v>
      </c>
      <c r="I1843" t="str">
        <f t="shared" si="28"/>
        <v xml:space="preserve">  Ruby J</v>
      </c>
    </row>
    <row r="1844" spans="1:9" ht="15.6" x14ac:dyDescent="0.3">
      <c r="A1844" s="4" t="s">
        <v>4228</v>
      </c>
      <c r="E1844" s="4" t="s">
        <v>4862</v>
      </c>
      <c r="F1844" t="s">
        <v>4735</v>
      </c>
      <c r="G1844" t="s">
        <v>7666</v>
      </c>
      <c r="I1844" t="str">
        <f t="shared" si="28"/>
        <v xml:space="preserve">  Bart</v>
      </c>
    </row>
    <row r="1845" spans="1:9" ht="15.6" x14ac:dyDescent="0.3">
      <c r="A1845" s="4" t="s">
        <v>4229</v>
      </c>
      <c r="E1845" s="4" t="s">
        <v>7667</v>
      </c>
      <c r="F1845" t="s">
        <v>4735</v>
      </c>
      <c r="G1845" t="s">
        <v>7668</v>
      </c>
      <c r="I1845" t="str">
        <f t="shared" si="28"/>
        <v xml:space="preserve">  Robert A</v>
      </c>
    </row>
    <row r="1846" spans="1:9" ht="15.6" x14ac:dyDescent="0.3">
      <c r="A1846" s="4" t="s">
        <v>4230</v>
      </c>
      <c r="E1846" s="4" t="s">
        <v>7669</v>
      </c>
      <c r="F1846" t="s">
        <v>4735</v>
      </c>
      <c r="G1846" t="s">
        <v>4784</v>
      </c>
      <c r="I1846" t="str">
        <f t="shared" si="28"/>
        <v xml:space="preserve">  Adam</v>
      </c>
    </row>
    <row r="1847" spans="1:9" ht="15.6" x14ac:dyDescent="0.3">
      <c r="A1847" s="4" t="s">
        <v>4231</v>
      </c>
      <c r="E1847" s="4" t="s">
        <v>7670</v>
      </c>
      <c r="F1847" t="s">
        <v>4735</v>
      </c>
      <c r="G1847" t="s">
        <v>7671</v>
      </c>
      <c r="I1847" t="str">
        <f t="shared" si="28"/>
        <v xml:space="preserve">  Yemane Adhane</v>
      </c>
    </row>
    <row r="1848" spans="1:9" ht="15.6" x14ac:dyDescent="0.3">
      <c r="A1848" s="4" t="s">
        <v>4232</v>
      </c>
      <c r="E1848" s="4" t="s">
        <v>7672</v>
      </c>
      <c r="F1848" t="s">
        <v>4735</v>
      </c>
      <c r="G1848" t="s">
        <v>7673</v>
      </c>
      <c r="I1848" t="str">
        <f t="shared" si="28"/>
        <v xml:space="preserve">  Jesse A</v>
      </c>
    </row>
    <row r="1849" spans="1:9" ht="15.6" x14ac:dyDescent="0.3">
      <c r="A1849" s="4" t="s">
        <v>4233</v>
      </c>
      <c r="E1849" s="4" t="s">
        <v>7674</v>
      </c>
      <c r="F1849" t="s">
        <v>4735</v>
      </c>
      <c r="G1849" t="s">
        <v>7675</v>
      </c>
      <c r="I1849" t="str">
        <f t="shared" si="28"/>
        <v xml:space="preserve">  Bird</v>
      </c>
    </row>
    <row r="1850" spans="1:9" ht="15.6" x14ac:dyDescent="0.3">
      <c r="A1850" s="4" t="s">
        <v>4234</v>
      </c>
      <c r="E1850" s="4" t="s">
        <v>7676</v>
      </c>
      <c r="F1850" t="s">
        <v>4735</v>
      </c>
      <c r="G1850" t="s">
        <v>7677</v>
      </c>
      <c r="I1850" t="str">
        <f t="shared" si="28"/>
        <v xml:space="preserve">  Patrick M</v>
      </c>
    </row>
    <row r="1851" spans="1:9" ht="15.6" x14ac:dyDescent="0.3">
      <c r="A1851" s="4" t="s">
        <v>4235</v>
      </c>
      <c r="E1851" s="4" t="s">
        <v>7678</v>
      </c>
      <c r="F1851" t="s">
        <v>4735</v>
      </c>
      <c r="G1851" t="s">
        <v>5295</v>
      </c>
      <c r="I1851" t="str">
        <f t="shared" si="28"/>
        <v xml:space="preserve">  Kyle</v>
      </c>
    </row>
    <row r="1852" spans="1:9" ht="15.6" x14ac:dyDescent="0.3">
      <c r="A1852" s="4" t="s">
        <v>4236</v>
      </c>
      <c r="E1852" s="4" t="s">
        <v>7679</v>
      </c>
      <c r="F1852" t="s">
        <v>4735</v>
      </c>
      <c r="G1852" t="s">
        <v>4829</v>
      </c>
      <c r="I1852" t="str">
        <f t="shared" si="28"/>
        <v xml:space="preserve">  Ryan</v>
      </c>
    </row>
    <row r="1853" spans="1:9" ht="15.6" x14ac:dyDescent="0.3">
      <c r="A1853" s="4" t="s">
        <v>4237</v>
      </c>
      <c r="E1853" s="4" t="s">
        <v>7680</v>
      </c>
      <c r="F1853" t="s">
        <v>4735</v>
      </c>
      <c r="G1853" t="s">
        <v>7681</v>
      </c>
      <c r="I1853" t="str">
        <f t="shared" si="28"/>
        <v xml:space="preserve">  Yuri</v>
      </c>
    </row>
    <row r="1854" spans="1:9" ht="15.6" x14ac:dyDescent="0.3">
      <c r="A1854" s="4" t="s">
        <v>4238</v>
      </c>
      <c r="E1854" s="4" t="s">
        <v>7682</v>
      </c>
      <c r="F1854" t="s">
        <v>4735</v>
      </c>
      <c r="G1854" t="s">
        <v>4829</v>
      </c>
      <c r="I1854" t="str">
        <f t="shared" si="28"/>
        <v xml:space="preserve">  Ryan</v>
      </c>
    </row>
    <row r="1855" spans="1:9" ht="15.6" x14ac:dyDescent="0.3">
      <c r="A1855" s="4" t="s">
        <v>4239</v>
      </c>
      <c r="E1855" s="4" t="s">
        <v>7385</v>
      </c>
      <c r="F1855" t="s">
        <v>4732</v>
      </c>
      <c r="G1855" t="s">
        <v>7683</v>
      </c>
      <c r="I1855" t="str">
        <f t="shared" si="28"/>
        <v xml:space="preserve">  Debbie</v>
      </c>
    </row>
    <row r="1856" spans="1:9" ht="15.6" x14ac:dyDescent="0.3">
      <c r="A1856" s="4" t="s">
        <v>4240</v>
      </c>
      <c r="E1856" s="4" t="s">
        <v>5946</v>
      </c>
      <c r="F1856" t="s">
        <v>4735</v>
      </c>
      <c r="G1856" t="s">
        <v>5745</v>
      </c>
      <c r="I1856" t="str">
        <f t="shared" si="28"/>
        <v xml:space="preserve">  Mark D</v>
      </c>
    </row>
    <row r="1857" spans="1:9" ht="15.6" x14ac:dyDescent="0.3">
      <c r="A1857" s="4" t="s">
        <v>4241</v>
      </c>
      <c r="E1857" s="4" t="s">
        <v>7684</v>
      </c>
      <c r="F1857" t="s">
        <v>4735</v>
      </c>
      <c r="G1857" t="s">
        <v>5489</v>
      </c>
      <c r="I1857" t="str">
        <f t="shared" si="28"/>
        <v xml:space="preserve">  Christopher</v>
      </c>
    </row>
    <row r="1858" spans="1:9" ht="15.6" x14ac:dyDescent="0.3">
      <c r="A1858" s="4" t="s">
        <v>4242</v>
      </c>
      <c r="E1858" s="4" t="s">
        <v>7685</v>
      </c>
      <c r="F1858" t="s">
        <v>4732</v>
      </c>
      <c r="G1858" t="s">
        <v>7686</v>
      </c>
      <c r="I1858" t="str">
        <f t="shared" si="28"/>
        <v xml:space="preserve">  Daniell L</v>
      </c>
    </row>
    <row r="1859" spans="1:9" ht="15.6" x14ac:dyDescent="0.3">
      <c r="A1859" s="4" t="s">
        <v>4243</v>
      </c>
      <c r="E1859" s="4" t="s">
        <v>7687</v>
      </c>
      <c r="F1859" t="s">
        <v>4735</v>
      </c>
      <c r="G1859" t="s">
        <v>7688</v>
      </c>
      <c r="I1859" t="str">
        <f t="shared" ref="I1859:I1922" si="29">_xlfn.TEXTJOIN("",TRUE,G1859)</f>
        <v xml:space="preserve">  Janne</v>
      </c>
    </row>
    <row r="1860" spans="1:9" ht="15.6" x14ac:dyDescent="0.3">
      <c r="A1860" s="4" t="s">
        <v>4244</v>
      </c>
      <c r="E1860" s="4" t="s">
        <v>6566</v>
      </c>
      <c r="F1860" t="s">
        <v>4732</v>
      </c>
      <c r="G1860" t="s">
        <v>6928</v>
      </c>
      <c r="I1860" t="str">
        <f t="shared" si="29"/>
        <v xml:space="preserve">  Martina</v>
      </c>
    </row>
    <row r="1861" spans="1:9" ht="15.6" x14ac:dyDescent="0.3">
      <c r="A1861" s="4" t="s">
        <v>4245</v>
      </c>
      <c r="E1861" s="4" t="s">
        <v>6290</v>
      </c>
      <c r="F1861" t="s">
        <v>4732</v>
      </c>
      <c r="G1861" t="s">
        <v>7689</v>
      </c>
      <c r="I1861" t="str">
        <f t="shared" si="29"/>
        <v xml:space="preserve">  Elizabeth L</v>
      </c>
    </row>
    <row r="1862" spans="1:9" ht="15.6" x14ac:dyDescent="0.3">
      <c r="A1862" s="4" t="s">
        <v>4246</v>
      </c>
      <c r="E1862" s="4" t="s">
        <v>7690</v>
      </c>
      <c r="F1862" t="s">
        <v>4732</v>
      </c>
      <c r="G1862" t="s">
        <v>7691</v>
      </c>
      <c r="I1862" t="str">
        <f t="shared" si="29"/>
        <v xml:space="preserve">  Stephanie C</v>
      </c>
    </row>
    <row r="1863" spans="1:9" ht="15.6" x14ac:dyDescent="0.3">
      <c r="A1863" s="4" t="s">
        <v>4247</v>
      </c>
      <c r="E1863" s="4" t="s">
        <v>5464</v>
      </c>
      <c r="F1863" t="s">
        <v>4732</v>
      </c>
      <c r="G1863" t="s">
        <v>5680</v>
      </c>
      <c r="I1863" t="str">
        <f t="shared" si="29"/>
        <v xml:space="preserve">  Katie</v>
      </c>
    </row>
    <row r="1864" spans="1:9" ht="15.6" x14ac:dyDescent="0.3">
      <c r="A1864" s="4" t="s">
        <v>4248</v>
      </c>
      <c r="E1864" s="4" t="s">
        <v>7692</v>
      </c>
      <c r="F1864" t="s">
        <v>4732</v>
      </c>
      <c r="G1864" t="s">
        <v>7693</v>
      </c>
      <c r="I1864" t="str">
        <f t="shared" si="29"/>
        <v xml:space="preserve">  Callie</v>
      </c>
    </row>
    <row r="1865" spans="1:9" ht="15.6" x14ac:dyDescent="0.3">
      <c r="A1865" s="4" t="s">
        <v>4249</v>
      </c>
      <c r="E1865" s="4" t="s">
        <v>7694</v>
      </c>
      <c r="F1865" t="s">
        <v>4732</v>
      </c>
      <c r="G1865" t="s">
        <v>4840</v>
      </c>
      <c r="I1865" t="str">
        <f t="shared" si="29"/>
        <v xml:space="preserve">  Inna</v>
      </c>
    </row>
    <row r="1866" spans="1:9" ht="15.6" x14ac:dyDescent="0.3">
      <c r="A1866" s="4" t="s">
        <v>4250</v>
      </c>
      <c r="E1866" s="4" t="s">
        <v>5551</v>
      </c>
      <c r="F1866" t="s">
        <v>4732</v>
      </c>
      <c r="G1866" t="s">
        <v>7695</v>
      </c>
      <c r="I1866" t="str">
        <f t="shared" si="29"/>
        <v xml:space="preserve">  Mary K</v>
      </c>
    </row>
    <row r="1867" spans="1:9" ht="15.6" x14ac:dyDescent="0.3">
      <c r="A1867" s="4" t="s">
        <v>4251</v>
      </c>
      <c r="E1867" s="4" t="s">
        <v>7696</v>
      </c>
      <c r="F1867" t="s">
        <v>4735</v>
      </c>
      <c r="G1867" t="s">
        <v>7697</v>
      </c>
      <c r="I1867" t="str">
        <f t="shared" si="29"/>
        <v xml:space="preserve">  Samuel M</v>
      </c>
    </row>
    <row r="1868" spans="1:9" ht="15.6" x14ac:dyDescent="0.3">
      <c r="A1868" s="4" t="s">
        <v>4252</v>
      </c>
      <c r="E1868" s="4" t="s">
        <v>6152</v>
      </c>
      <c r="F1868" t="s">
        <v>4732</v>
      </c>
      <c r="G1868" t="s">
        <v>6081</v>
      </c>
      <c r="I1868" t="str">
        <f t="shared" si="29"/>
        <v xml:space="preserve">  Kimberly</v>
      </c>
    </row>
    <row r="1869" spans="1:9" ht="15.6" x14ac:dyDescent="0.3">
      <c r="A1869" s="4" t="s">
        <v>4253</v>
      </c>
      <c r="E1869" s="4" t="s">
        <v>5987</v>
      </c>
      <c r="F1869" t="s">
        <v>4735</v>
      </c>
      <c r="G1869" t="s">
        <v>7698</v>
      </c>
      <c r="I1869" t="str">
        <f t="shared" si="29"/>
        <v xml:space="preserve">  Tom J</v>
      </c>
    </row>
    <row r="1870" spans="1:9" ht="15.6" x14ac:dyDescent="0.3">
      <c r="A1870" s="4" t="s">
        <v>4254</v>
      </c>
      <c r="E1870" s="4" t="s">
        <v>7699</v>
      </c>
      <c r="F1870" t="s">
        <v>4735</v>
      </c>
      <c r="G1870" t="s">
        <v>5426</v>
      </c>
      <c r="I1870" t="str">
        <f t="shared" si="29"/>
        <v xml:space="preserve">  Zachary</v>
      </c>
    </row>
    <row r="1871" spans="1:9" ht="15.6" x14ac:dyDescent="0.3">
      <c r="A1871" s="4" t="s">
        <v>4255</v>
      </c>
      <c r="E1871" s="4" t="s">
        <v>5128</v>
      </c>
      <c r="F1871" t="s">
        <v>4735</v>
      </c>
      <c r="G1871" t="s">
        <v>4981</v>
      </c>
      <c r="I1871" t="str">
        <f t="shared" si="29"/>
        <v xml:space="preserve">  Dane</v>
      </c>
    </row>
    <row r="1872" spans="1:9" ht="15.6" x14ac:dyDescent="0.3">
      <c r="A1872" s="4" t="s">
        <v>4256</v>
      </c>
      <c r="E1872" s="4" t="s">
        <v>7700</v>
      </c>
      <c r="F1872" t="s">
        <v>4735</v>
      </c>
      <c r="G1872" t="s">
        <v>7701</v>
      </c>
      <c r="I1872" t="str">
        <f t="shared" si="29"/>
        <v xml:space="preserve">  Dougie J</v>
      </c>
    </row>
    <row r="1873" spans="1:9" ht="15.6" x14ac:dyDescent="0.3">
      <c r="A1873" s="4" t="s">
        <v>4257</v>
      </c>
      <c r="E1873" s="4" t="s">
        <v>7702</v>
      </c>
      <c r="F1873" t="s">
        <v>4735</v>
      </c>
      <c r="G1873" t="s">
        <v>7703</v>
      </c>
      <c r="I1873" t="str">
        <f t="shared" si="29"/>
        <v xml:space="preserve">  Jeremiah H</v>
      </c>
    </row>
    <row r="1874" spans="1:9" ht="15.6" x14ac:dyDescent="0.3">
      <c r="A1874" s="4" t="s">
        <v>4258</v>
      </c>
      <c r="E1874" s="4" t="s">
        <v>7704</v>
      </c>
      <c r="F1874" t="s">
        <v>4735</v>
      </c>
      <c r="G1874" t="s">
        <v>7705</v>
      </c>
      <c r="I1874" t="str">
        <f t="shared" si="29"/>
        <v xml:space="preserve">  Ashley J</v>
      </c>
    </row>
    <row r="1875" spans="1:9" ht="15.6" x14ac:dyDescent="0.3">
      <c r="A1875" s="4" t="s">
        <v>4259</v>
      </c>
      <c r="E1875" s="4" t="s">
        <v>7706</v>
      </c>
      <c r="F1875" t="s">
        <v>4735</v>
      </c>
      <c r="G1875" t="s">
        <v>7707</v>
      </c>
      <c r="I1875" t="str">
        <f t="shared" si="29"/>
        <v xml:space="preserve">  Turner J</v>
      </c>
    </row>
    <row r="1876" spans="1:9" ht="15.6" x14ac:dyDescent="0.3">
      <c r="A1876" s="4" t="s">
        <v>4260</v>
      </c>
      <c r="E1876" s="4" t="s">
        <v>7708</v>
      </c>
      <c r="F1876" t="s">
        <v>4735</v>
      </c>
      <c r="G1876" t="s">
        <v>7709</v>
      </c>
      <c r="I1876" t="str">
        <f t="shared" si="29"/>
        <v xml:space="preserve">  Roger</v>
      </c>
    </row>
    <row r="1877" spans="1:9" ht="15.6" x14ac:dyDescent="0.3">
      <c r="A1877" s="4" t="s">
        <v>4261</v>
      </c>
      <c r="E1877" s="4" t="s">
        <v>6624</v>
      </c>
      <c r="F1877" t="s">
        <v>4732</v>
      </c>
      <c r="G1877" t="s">
        <v>7710</v>
      </c>
      <c r="I1877" t="str">
        <f t="shared" si="29"/>
        <v xml:space="preserve">  Pamela</v>
      </c>
    </row>
    <row r="1878" spans="1:9" ht="15.6" x14ac:dyDescent="0.3">
      <c r="A1878" s="4" t="s">
        <v>4262</v>
      </c>
      <c r="E1878" s="4" t="s">
        <v>7711</v>
      </c>
      <c r="F1878" t="s">
        <v>4732</v>
      </c>
      <c r="G1878" t="s">
        <v>5947</v>
      </c>
      <c r="I1878" t="str">
        <f t="shared" si="29"/>
        <v xml:space="preserve">  Allison M</v>
      </c>
    </row>
    <row r="1879" spans="1:9" ht="15.6" x14ac:dyDescent="0.3">
      <c r="A1879" s="4" t="s">
        <v>4263</v>
      </c>
      <c r="E1879" s="4" t="s">
        <v>7712</v>
      </c>
      <c r="F1879" t="s">
        <v>5610</v>
      </c>
      <c r="G1879" t="s">
        <v>7713</v>
      </c>
      <c r="I1879" t="str">
        <f t="shared" si="29"/>
        <v xml:space="preserve">  Katherine H</v>
      </c>
    </row>
    <row r="1880" spans="1:9" ht="15.6" x14ac:dyDescent="0.3">
      <c r="A1880" s="4" t="s">
        <v>4264</v>
      </c>
      <c r="E1880" s="4" t="s">
        <v>7714</v>
      </c>
      <c r="F1880" t="s">
        <v>4732</v>
      </c>
      <c r="G1880" t="s">
        <v>7715</v>
      </c>
      <c r="I1880" t="str">
        <f t="shared" si="29"/>
        <v xml:space="preserve">  Robin</v>
      </c>
    </row>
    <row r="1881" spans="1:9" ht="15.6" x14ac:dyDescent="0.3">
      <c r="A1881" s="4" t="s">
        <v>4265</v>
      </c>
      <c r="E1881" s="4" t="s">
        <v>7716</v>
      </c>
      <c r="F1881" t="s">
        <v>4732</v>
      </c>
      <c r="G1881" t="s">
        <v>7717</v>
      </c>
      <c r="I1881" t="str">
        <f t="shared" si="29"/>
        <v xml:space="preserve">  Terri</v>
      </c>
    </row>
    <row r="1882" spans="1:9" ht="15.6" x14ac:dyDescent="0.3">
      <c r="A1882" s="4" t="s">
        <v>4266</v>
      </c>
      <c r="E1882" s="4" t="s">
        <v>5744</v>
      </c>
      <c r="F1882" t="s">
        <v>4735</v>
      </c>
      <c r="G1882" t="s">
        <v>7718</v>
      </c>
      <c r="I1882" t="str">
        <f t="shared" si="29"/>
        <v xml:space="preserve">  Eddie</v>
      </c>
    </row>
    <row r="1883" spans="1:9" ht="15.6" x14ac:dyDescent="0.3">
      <c r="A1883" s="4" t="s">
        <v>4267</v>
      </c>
      <c r="E1883" s="4" t="s">
        <v>7719</v>
      </c>
      <c r="F1883" t="s">
        <v>4732</v>
      </c>
      <c r="G1883" t="s">
        <v>7710</v>
      </c>
      <c r="I1883" t="str">
        <f t="shared" si="29"/>
        <v xml:space="preserve">  Pamela</v>
      </c>
    </row>
    <row r="1884" spans="1:9" ht="15.6" x14ac:dyDescent="0.3">
      <c r="A1884" s="4" t="s">
        <v>4268</v>
      </c>
      <c r="E1884" s="4" t="s">
        <v>7720</v>
      </c>
      <c r="F1884" t="s">
        <v>4732</v>
      </c>
      <c r="G1884" t="s">
        <v>7721</v>
      </c>
      <c r="I1884" t="str">
        <f t="shared" si="29"/>
        <v xml:space="preserve">  Joyce</v>
      </c>
    </row>
    <row r="1885" spans="1:9" ht="15.6" x14ac:dyDescent="0.3">
      <c r="A1885" s="4" t="s">
        <v>4269</v>
      </c>
      <c r="E1885" s="4" t="s">
        <v>7722</v>
      </c>
      <c r="F1885" t="s">
        <v>4732</v>
      </c>
      <c r="G1885" t="s">
        <v>7723</v>
      </c>
      <c r="I1885" t="str">
        <f t="shared" si="29"/>
        <v xml:space="preserve">  Alison W</v>
      </c>
    </row>
    <row r="1886" spans="1:9" ht="15.6" x14ac:dyDescent="0.3">
      <c r="A1886" s="4" t="s">
        <v>4270</v>
      </c>
      <c r="E1886" s="4" t="s">
        <v>7724</v>
      </c>
      <c r="F1886" t="s">
        <v>4732</v>
      </c>
      <c r="G1886" t="s">
        <v>7725</v>
      </c>
      <c r="I1886" t="str">
        <f t="shared" si="29"/>
        <v xml:space="preserve">  Tammara C</v>
      </c>
    </row>
    <row r="1887" spans="1:9" ht="15.6" x14ac:dyDescent="0.3">
      <c r="A1887" s="4" t="s">
        <v>4271</v>
      </c>
      <c r="E1887" s="4" t="s">
        <v>7726</v>
      </c>
      <c r="F1887" t="s">
        <v>4732</v>
      </c>
      <c r="G1887" t="s">
        <v>7727</v>
      </c>
      <c r="I1887" t="str">
        <f t="shared" si="29"/>
        <v xml:space="preserve">  Dorota</v>
      </c>
    </row>
    <row r="1888" spans="1:9" ht="15.6" x14ac:dyDescent="0.3">
      <c r="A1888" s="4" t="s">
        <v>4272</v>
      </c>
      <c r="E1888" s="4" t="s">
        <v>7728</v>
      </c>
      <c r="F1888" t="s">
        <v>4735</v>
      </c>
      <c r="G1888" t="s">
        <v>7729</v>
      </c>
      <c r="I1888" t="str">
        <f t="shared" si="29"/>
        <v xml:space="preserve">  Jose Norberto Sr</v>
      </c>
    </row>
    <row r="1889" spans="1:9" ht="15.6" x14ac:dyDescent="0.3">
      <c r="A1889" s="4" t="s">
        <v>4273</v>
      </c>
      <c r="E1889" s="4" t="s">
        <v>7730</v>
      </c>
      <c r="F1889" t="s">
        <v>4735</v>
      </c>
      <c r="G1889" t="s">
        <v>5462</v>
      </c>
      <c r="I1889" t="str">
        <f t="shared" si="29"/>
        <v xml:space="preserve">  Peter</v>
      </c>
    </row>
    <row r="1890" spans="1:9" ht="15.6" x14ac:dyDescent="0.3">
      <c r="A1890" s="4" t="s">
        <v>4274</v>
      </c>
      <c r="E1890" s="4" t="s">
        <v>5770</v>
      </c>
      <c r="F1890" t="s">
        <v>4735</v>
      </c>
      <c r="G1890" t="s">
        <v>7731</v>
      </c>
      <c r="I1890" t="str">
        <f t="shared" si="29"/>
        <v xml:space="preserve">  Bryant</v>
      </c>
    </row>
    <row r="1891" spans="1:9" ht="15.6" x14ac:dyDescent="0.3">
      <c r="A1891" s="4" t="s">
        <v>4275</v>
      </c>
      <c r="E1891" s="4" t="s">
        <v>7732</v>
      </c>
      <c r="F1891" t="s">
        <v>4732</v>
      </c>
      <c r="G1891" t="s">
        <v>6702</v>
      </c>
      <c r="I1891" t="str">
        <f t="shared" si="29"/>
        <v xml:space="preserve">  Christina</v>
      </c>
    </row>
    <row r="1892" spans="1:9" ht="15.6" x14ac:dyDescent="0.3">
      <c r="A1892" s="4" t="s">
        <v>4276</v>
      </c>
      <c r="E1892" s="4" t="s">
        <v>7733</v>
      </c>
      <c r="F1892" t="s">
        <v>4735</v>
      </c>
      <c r="G1892" t="s">
        <v>4772</v>
      </c>
      <c r="I1892" t="str">
        <f t="shared" si="29"/>
        <v xml:space="preserve">  John</v>
      </c>
    </row>
    <row r="1893" spans="1:9" ht="15.6" x14ac:dyDescent="0.3">
      <c r="A1893" s="4" t="s">
        <v>4277</v>
      </c>
      <c r="E1893" s="4" t="s">
        <v>7734</v>
      </c>
      <c r="F1893" t="s">
        <v>4735</v>
      </c>
      <c r="G1893" t="s">
        <v>7735</v>
      </c>
      <c r="I1893" t="str">
        <f t="shared" si="29"/>
        <v xml:space="preserve">  Eduardo</v>
      </c>
    </row>
    <row r="1894" spans="1:9" ht="15.6" x14ac:dyDescent="0.3">
      <c r="A1894" s="4" t="s">
        <v>4278</v>
      </c>
      <c r="E1894" s="4" t="s">
        <v>7736</v>
      </c>
      <c r="F1894" t="s">
        <v>4732</v>
      </c>
      <c r="G1894" t="s">
        <v>7737</v>
      </c>
      <c r="I1894" t="str">
        <f t="shared" si="29"/>
        <v xml:space="preserve">  Laura M</v>
      </c>
    </row>
    <row r="1895" spans="1:9" ht="15.6" x14ac:dyDescent="0.3">
      <c r="A1895" s="4" t="s">
        <v>4279</v>
      </c>
      <c r="E1895" s="4" t="s">
        <v>7738</v>
      </c>
      <c r="F1895" t="s">
        <v>4735</v>
      </c>
      <c r="G1895" t="s">
        <v>4961</v>
      </c>
      <c r="I1895" t="str">
        <f t="shared" si="29"/>
        <v xml:space="preserve">  Charlie</v>
      </c>
    </row>
    <row r="1896" spans="1:9" ht="15.6" x14ac:dyDescent="0.3">
      <c r="A1896" s="4" t="s">
        <v>4280</v>
      </c>
      <c r="E1896" s="4" t="s">
        <v>7739</v>
      </c>
      <c r="F1896" t="s">
        <v>4732</v>
      </c>
      <c r="G1896" t="s">
        <v>7740</v>
      </c>
      <c r="I1896" t="str">
        <f t="shared" si="29"/>
        <v xml:space="preserve">  Melissa D</v>
      </c>
    </row>
    <row r="1897" spans="1:9" ht="15.6" x14ac:dyDescent="0.3">
      <c r="A1897" s="4" t="s">
        <v>4281</v>
      </c>
      <c r="E1897" s="4" t="s">
        <v>5189</v>
      </c>
      <c r="F1897" t="s">
        <v>4735</v>
      </c>
      <c r="G1897" t="s">
        <v>7741</v>
      </c>
      <c r="H1897" t="s">
        <v>6010</v>
      </c>
      <c r="I1897" t="str">
        <f t="shared" si="29"/>
        <v xml:space="preserve">  Dan C</v>
      </c>
    </row>
    <row r="1898" spans="1:9" ht="15.6" x14ac:dyDescent="0.3">
      <c r="A1898" s="4" t="s">
        <v>4282</v>
      </c>
      <c r="E1898" s="4" t="s">
        <v>7742</v>
      </c>
      <c r="F1898" t="s">
        <v>4735</v>
      </c>
      <c r="G1898" t="s">
        <v>5033</v>
      </c>
      <c r="I1898" t="str">
        <f t="shared" si="29"/>
        <v xml:space="preserve">  Matthew</v>
      </c>
    </row>
    <row r="1899" spans="1:9" ht="15.6" x14ac:dyDescent="0.3">
      <c r="A1899" s="4" t="s">
        <v>4283</v>
      </c>
      <c r="E1899" s="4" t="s">
        <v>4868</v>
      </c>
      <c r="F1899" t="s">
        <v>4735</v>
      </c>
      <c r="G1899" t="s">
        <v>7743</v>
      </c>
      <c r="I1899" t="str">
        <f t="shared" si="29"/>
        <v xml:space="preserve">  Wesley C</v>
      </c>
    </row>
    <row r="1900" spans="1:9" ht="15.6" x14ac:dyDescent="0.3">
      <c r="A1900" s="4" t="s">
        <v>4284</v>
      </c>
      <c r="E1900" s="4" t="s">
        <v>4926</v>
      </c>
      <c r="F1900" t="s">
        <v>4735</v>
      </c>
      <c r="G1900" t="s">
        <v>5489</v>
      </c>
      <c r="I1900" t="str">
        <f t="shared" si="29"/>
        <v xml:space="preserve">  Christopher</v>
      </c>
    </row>
    <row r="1901" spans="1:9" ht="15.6" x14ac:dyDescent="0.3">
      <c r="A1901" s="4" t="s">
        <v>4285</v>
      </c>
      <c r="E1901" s="4" t="s">
        <v>7744</v>
      </c>
      <c r="F1901" t="s">
        <v>4732</v>
      </c>
      <c r="G1901" t="s">
        <v>4922</v>
      </c>
      <c r="I1901" t="str">
        <f t="shared" si="29"/>
        <v xml:space="preserve">  Jessica</v>
      </c>
    </row>
    <row r="1902" spans="1:9" ht="15.6" x14ac:dyDescent="0.3">
      <c r="A1902" s="4" t="s">
        <v>4286</v>
      </c>
      <c r="E1902" s="4" t="s">
        <v>7584</v>
      </c>
      <c r="F1902" t="s">
        <v>4732</v>
      </c>
      <c r="G1902" t="s">
        <v>7745</v>
      </c>
      <c r="I1902" t="str">
        <f t="shared" si="29"/>
        <v xml:space="preserve">  Christin</v>
      </c>
    </row>
    <row r="1903" spans="1:9" ht="15.6" x14ac:dyDescent="0.3">
      <c r="A1903" s="4" t="s">
        <v>4287</v>
      </c>
      <c r="E1903" s="4" t="s">
        <v>7746</v>
      </c>
      <c r="F1903" t="s">
        <v>4732</v>
      </c>
      <c r="G1903" t="s">
        <v>6645</v>
      </c>
      <c r="I1903" t="str">
        <f t="shared" si="29"/>
        <v xml:space="preserve">  Sara</v>
      </c>
    </row>
    <row r="1904" spans="1:9" ht="15.6" x14ac:dyDescent="0.3">
      <c r="A1904" s="4" t="s">
        <v>4288</v>
      </c>
      <c r="E1904" s="4" t="s">
        <v>7747</v>
      </c>
      <c r="F1904" t="s">
        <v>4732</v>
      </c>
      <c r="G1904" t="s">
        <v>5168</v>
      </c>
      <c r="I1904" t="str">
        <f t="shared" si="29"/>
        <v xml:space="preserve">  Elizabeth</v>
      </c>
    </row>
    <row r="1905" spans="1:9" ht="15.6" x14ac:dyDescent="0.3">
      <c r="A1905" s="4" t="s">
        <v>4289</v>
      </c>
      <c r="E1905" s="4" t="s">
        <v>7748</v>
      </c>
      <c r="F1905" t="s">
        <v>4732</v>
      </c>
      <c r="G1905" t="s">
        <v>7749</v>
      </c>
      <c r="I1905" t="str">
        <f t="shared" si="29"/>
        <v xml:space="preserve">  Margaret P</v>
      </c>
    </row>
    <row r="1906" spans="1:9" ht="15.6" x14ac:dyDescent="0.3">
      <c r="A1906" s="4" t="s">
        <v>4290</v>
      </c>
      <c r="E1906" s="4" t="s">
        <v>7750</v>
      </c>
      <c r="F1906" t="s">
        <v>4732</v>
      </c>
      <c r="G1906" t="s">
        <v>7751</v>
      </c>
      <c r="I1906" t="str">
        <f t="shared" si="29"/>
        <v xml:space="preserve">  Tiffany K</v>
      </c>
    </row>
    <row r="1907" spans="1:9" ht="15.6" x14ac:dyDescent="0.3">
      <c r="A1907" s="4" t="s">
        <v>4291</v>
      </c>
      <c r="E1907" s="4" t="s">
        <v>7752</v>
      </c>
      <c r="F1907" t="s">
        <v>4735</v>
      </c>
      <c r="G1907" t="s">
        <v>7753</v>
      </c>
      <c r="I1907" t="str">
        <f t="shared" si="29"/>
        <v xml:space="preserve">  David M</v>
      </c>
    </row>
    <row r="1908" spans="1:9" ht="15.6" x14ac:dyDescent="0.3">
      <c r="A1908" s="4" t="s">
        <v>4292</v>
      </c>
      <c r="E1908" s="4" t="s">
        <v>5281</v>
      </c>
      <c r="F1908" t="s">
        <v>4732</v>
      </c>
      <c r="G1908" t="s">
        <v>7754</v>
      </c>
      <c r="I1908" t="str">
        <f t="shared" si="29"/>
        <v xml:space="preserve">  Christine E</v>
      </c>
    </row>
    <row r="1909" spans="1:9" ht="15.6" x14ac:dyDescent="0.3">
      <c r="A1909" s="4" t="s">
        <v>4293</v>
      </c>
      <c r="E1909" s="4" t="s">
        <v>7755</v>
      </c>
      <c r="F1909" t="s">
        <v>4732</v>
      </c>
      <c r="G1909" t="s">
        <v>7756</v>
      </c>
      <c r="I1909" t="str">
        <f t="shared" si="29"/>
        <v xml:space="preserve">  Donna</v>
      </c>
    </row>
    <row r="1910" spans="1:9" ht="15.6" x14ac:dyDescent="0.3">
      <c r="A1910" s="4" t="s">
        <v>4294</v>
      </c>
      <c r="E1910" s="4" t="s">
        <v>7757</v>
      </c>
      <c r="F1910" t="s">
        <v>4735</v>
      </c>
      <c r="G1910" t="s">
        <v>7758</v>
      </c>
      <c r="I1910" t="str">
        <f t="shared" si="29"/>
        <v xml:space="preserve">  Rod</v>
      </c>
    </row>
    <row r="1911" spans="1:9" ht="15.6" x14ac:dyDescent="0.3">
      <c r="A1911" s="4" t="s">
        <v>4295</v>
      </c>
      <c r="E1911" s="4" t="s">
        <v>5551</v>
      </c>
      <c r="F1911" t="s">
        <v>4735</v>
      </c>
      <c r="G1911" t="s">
        <v>7759</v>
      </c>
      <c r="I1911" t="str">
        <f t="shared" si="29"/>
        <v xml:space="preserve">  Joe</v>
      </c>
    </row>
    <row r="1912" spans="1:9" ht="15.6" x14ac:dyDescent="0.3">
      <c r="A1912" s="4" t="s">
        <v>4296</v>
      </c>
      <c r="E1912" s="4" t="s">
        <v>7760</v>
      </c>
      <c r="F1912" t="s">
        <v>4732</v>
      </c>
      <c r="G1912" t="s">
        <v>7761</v>
      </c>
      <c r="I1912" t="str">
        <f t="shared" si="29"/>
        <v xml:space="preserve">  Kayleigh</v>
      </c>
    </row>
    <row r="1913" spans="1:9" ht="15.6" x14ac:dyDescent="0.3">
      <c r="A1913" s="4" t="s">
        <v>4297</v>
      </c>
      <c r="E1913" s="4" t="s">
        <v>5444</v>
      </c>
      <c r="F1913" t="s">
        <v>4735</v>
      </c>
      <c r="G1913" t="s">
        <v>7762</v>
      </c>
      <c r="I1913" t="str">
        <f t="shared" si="29"/>
        <v xml:space="preserve">  Lorcan A</v>
      </c>
    </row>
    <row r="1914" spans="1:9" ht="15.6" x14ac:dyDescent="0.3">
      <c r="A1914" s="4" t="s">
        <v>4298</v>
      </c>
      <c r="E1914" s="4" t="s">
        <v>7763</v>
      </c>
      <c r="F1914" t="s">
        <v>4735</v>
      </c>
      <c r="G1914" t="s">
        <v>7764</v>
      </c>
      <c r="I1914" t="str">
        <f t="shared" si="29"/>
        <v xml:space="preserve">  Billy</v>
      </c>
    </row>
    <row r="1915" spans="1:9" ht="15.6" x14ac:dyDescent="0.3">
      <c r="A1915" s="4" t="s">
        <v>4299</v>
      </c>
      <c r="E1915" s="4" t="s">
        <v>5780</v>
      </c>
      <c r="F1915" t="s">
        <v>4735</v>
      </c>
      <c r="G1915" t="s">
        <v>7765</v>
      </c>
      <c r="I1915" t="str">
        <f t="shared" si="29"/>
        <v xml:space="preserve">  Paul M</v>
      </c>
    </row>
    <row r="1916" spans="1:9" ht="15.6" x14ac:dyDescent="0.3">
      <c r="A1916" s="4" t="s">
        <v>4300</v>
      </c>
      <c r="E1916" s="4" t="s">
        <v>7766</v>
      </c>
      <c r="F1916" t="s">
        <v>4732</v>
      </c>
      <c r="G1916" t="s">
        <v>7767</v>
      </c>
      <c r="I1916" t="str">
        <f t="shared" si="29"/>
        <v xml:space="preserve">  Brenda M</v>
      </c>
    </row>
    <row r="1917" spans="1:9" ht="15.6" x14ac:dyDescent="0.3">
      <c r="A1917" s="4" t="s">
        <v>4301</v>
      </c>
      <c r="E1917" s="4" t="s">
        <v>7768</v>
      </c>
      <c r="F1917" t="s">
        <v>4735</v>
      </c>
      <c r="G1917" t="s">
        <v>7769</v>
      </c>
      <c r="I1917" t="str">
        <f t="shared" si="29"/>
        <v xml:space="preserve">  Jeff H</v>
      </c>
    </row>
    <row r="1918" spans="1:9" ht="15.6" x14ac:dyDescent="0.3">
      <c r="A1918" s="4" t="s">
        <v>4302</v>
      </c>
      <c r="E1918" s="4" t="s">
        <v>7770</v>
      </c>
      <c r="F1918" t="s">
        <v>4735</v>
      </c>
      <c r="G1918" t="s">
        <v>5029</v>
      </c>
      <c r="I1918" t="str">
        <f t="shared" si="29"/>
        <v xml:space="preserve">  Michael</v>
      </c>
    </row>
    <row r="1919" spans="1:9" ht="15.6" x14ac:dyDescent="0.3">
      <c r="A1919" s="4" t="s">
        <v>4303</v>
      </c>
      <c r="E1919" s="4" t="s">
        <v>7771</v>
      </c>
      <c r="F1919" t="s">
        <v>4735</v>
      </c>
      <c r="G1919" t="s">
        <v>6955</v>
      </c>
      <c r="I1919" t="str">
        <f t="shared" si="29"/>
        <v xml:space="preserve">  Jan</v>
      </c>
    </row>
    <row r="1920" spans="1:9" ht="15.6" x14ac:dyDescent="0.3">
      <c r="A1920" s="4" t="s">
        <v>4304</v>
      </c>
      <c r="E1920" s="4" t="s">
        <v>7772</v>
      </c>
      <c r="F1920" t="s">
        <v>4735</v>
      </c>
      <c r="G1920" t="s">
        <v>7773</v>
      </c>
      <c r="I1920" t="str">
        <f t="shared" si="29"/>
        <v xml:space="preserve">  Bernard</v>
      </c>
    </row>
    <row r="1921" spans="1:9" ht="15.6" x14ac:dyDescent="0.3">
      <c r="A1921" s="4" t="s">
        <v>4305</v>
      </c>
      <c r="E1921" s="4" t="s">
        <v>7774</v>
      </c>
      <c r="F1921" t="s">
        <v>4735</v>
      </c>
      <c r="G1921" t="s">
        <v>4954</v>
      </c>
      <c r="I1921" t="str">
        <f t="shared" si="29"/>
        <v xml:space="preserve">  Craig</v>
      </c>
    </row>
    <row r="1922" spans="1:9" ht="15.6" x14ac:dyDescent="0.3">
      <c r="A1922" s="4" t="s">
        <v>4306</v>
      </c>
      <c r="E1922" s="4" t="s">
        <v>7775</v>
      </c>
      <c r="F1922" t="s">
        <v>5610</v>
      </c>
      <c r="G1922" t="s">
        <v>7776</v>
      </c>
      <c r="I1922" t="str">
        <f t="shared" si="29"/>
        <v xml:space="preserve">  Bryn</v>
      </c>
    </row>
    <row r="1923" spans="1:9" ht="15.6" x14ac:dyDescent="0.3">
      <c r="A1923" s="4" t="s">
        <v>4307</v>
      </c>
      <c r="E1923" s="4" t="s">
        <v>7777</v>
      </c>
      <c r="F1923" t="s">
        <v>4735</v>
      </c>
      <c r="G1923" t="s">
        <v>5029</v>
      </c>
      <c r="I1923" t="str">
        <f t="shared" ref="I1923:I1986" si="30">_xlfn.TEXTJOIN("",TRUE,G1923)</f>
        <v xml:space="preserve">  Michael</v>
      </c>
    </row>
    <row r="1924" spans="1:9" ht="15.6" x14ac:dyDescent="0.3">
      <c r="A1924" s="4" t="s">
        <v>4308</v>
      </c>
      <c r="E1924" s="4" t="s">
        <v>7778</v>
      </c>
      <c r="F1924" t="s">
        <v>4735</v>
      </c>
      <c r="G1924" t="s">
        <v>6019</v>
      </c>
      <c r="I1924" t="str">
        <f t="shared" si="30"/>
        <v xml:space="preserve">  Benjamin</v>
      </c>
    </row>
    <row r="1925" spans="1:9" ht="15.6" x14ac:dyDescent="0.3">
      <c r="A1925" s="4" t="s">
        <v>4309</v>
      </c>
      <c r="E1925" s="4" t="s">
        <v>7779</v>
      </c>
      <c r="F1925" t="s">
        <v>4735</v>
      </c>
      <c r="G1925" t="s">
        <v>7780</v>
      </c>
      <c r="I1925" t="str">
        <f t="shared" si="30"/>
        <v xml:space="preserve">  Jay</v>
      </c>
    </row>
    <row r="1926" spans="1:9" ht="15.6" x14ac:dyDescent="0.3">
      <c r="A1926" s="4" t="s">
        <v>4310</v>
      </c>
      <c r="E1926" s="4" t="s">
        <v>7781</v>
      </c>
      <c r="F1926" t="s">
        <v>4735</v>
      </c>
      <c r="G1926" t="s">
        <v>5001</v>
      </c>
      <c r="I1926" t="str">
        <f t="shared" si="30"/>
        <v xml:space="preserve">  William</v>
      </c>
    </row>
    <row r="1927" spans="1:9" ht="15.6" x14ac:dyDescent="0.3">
      <c r="A1927" s="4" t="s">
        <v>4311</v>
      </c>
      <c r="E1927" s="4" t="s">
        <v>6220</v>
      </c>
      <c r="F1927" t="s">
        <v>4732</v>
      </c>
      <c r="G1927" t="s">
        <v>7782</v>
      </c>
      <c r="I1927" t="str">
        <f t="shared" si="30"/>
        <v xml:space="preserve">  Shelley</v>
      </c>
    </row>
    <row r="1928" spans="1:9" ht="15.6" x14ac:dyDescent="0.3">
      <c r="A1928" s="4" t="s">
        <v>4312</v>
      </c>
      <c r="E1928" s="4" t="s">
        <v>7783</v>
      </c>
      <c r="F1928" t="s">
        <v>4732</v>
      </c>
      <c r="G1928" t="s">
        <v>7784</v>
      </c>
      <c r="I1928" t="str">
        <f t="shared" si="30"/>
        <v xml:space="preserve">  Jekaterina</v>
      </c>
    </row>
    <row r="1929" spans="1:9" ht="15.6" x14ac:dyDescent="0.3">
      <c r="A1929" s="4" t="s">
        <v>4313</v>
      </c>
      <c r="E1929" s="4" t="s">
        <v>7785</v>
      </c>
      <c r="F1929" t="s">
        <v>4735</v>
      </c>
      <c r="G1929" t="s">
        <v>4861</v>
      </c>
      <c r="I1929" t="str">
        <f t="shared" si="30"/>
        <v xml:space="preserve">  Daniel</v>
      </c>
    </row>
    <row r="1930" spans="1:9" ht="15.6" x14ac:dyDescent="0.3">
      <c r="A1930" s="4" t="s">
        <v>4314</v>
      </c>
      <c r="E1930" s="4" t="s">
        <v>6574</v>
      </c>
      <c r="F1930" t="s">
        <v>4732</v>
      </c>
      <c r="G1930" t="s">
        <v>7786</v>
      </c>
      <c r="I1930" t="str">
        <f t="shared" si="30"/>
        <v xml:space="preserve">  Pauline</v>
      </c>
    </row>
    <row r="1931" spans="1:9" ht="15.6" x14ac:dyDescent="0.3">
      <c r="A1931" s="4" t="s">
        <v>4315</v>
      </c>
      <c r="E1931" s="4" t="s">
        <v>5618</v>
      </c>
      <c r="F1931" t="s">
        <v>4732</v>
      </c>
      <c r="G1931" t="s">
        <v>6639</v>
      </c>
      <c r="I1931" t="str">
        <f t="shared" si="30"/>
        <v xml:space="preserve">  Colleen</v>
      </c>
    </row>
    <row r="1932" spans="1:9" ht="15.6" x14ac:dyDescent="0.3">
      <c r="A1932" s="4" t="s">
        <v>4316</v>
      </c>
      <c r="E1932" s="4" t="s">
        <v>7787</v>
      </c>
      <c r="F1932" t="s">
        <v>4732</v>
      </c>
      <c r="G1932" t="s">
        <v>7788</v>
      </c>
      <c r="I1932" t="str">
        <f t="shared" si="30"/>
        <v xml:space="preserve">  Aleah K</v>
      </c>
    </row>
    <row r="1933" spans="1:9" ht="15.6" x14ac:dyDescent="0.3">
      <c r="A1933" s="4" t="s">
        <v>4317</v>
      </c>
      <c r="E1933" s="4" t="s">
        <v>7789</v>
      </c>
      <c r="F1933" t="s">
        <v>4732</v>
      </c>
      <c r="G1933" t="s">
        <v>7790</v>
      </c>
      <c r="I1933" t="str">
        <f t="shared" si="30"/>
        <v xml:space="preserve">  Mare</v>
      </c>
    </row>
    <row r="1934" spans="1:9" ht="15.6" x14ac:dyDescent="0.3">
      <c r="A1934" s="4" t="s">
        <v>4318</v>
      </c>
      <c r="E1934" s="4" t="s">
        <v>7791</v>
      </c>
      <c r="F1934" t="s">
        <v>4735</v>
      </c>
      <c r="G1934" t="s">
        <v>4896</v>
      </c>
      <c r="I1934" t="str">
        <f t="shared" si="30"/>
        <v xml:space="preserve">  Kevin</v>
      </c>
    </row>
    <row r="1935" spans="1:9" ht="15.6" x14ac:dyDescent="0.3">
      <c r="A1935" s="4" t="s">
        <v>4319</v>
      </c>
      <c r="E1935" s="4" t="s">
        <v>7792</v>
      </c>
      <c r="F1935" t="s">
        <v>4732</v>
      </c>
      <c r="G1935" t="s">
        <v>4922</v>
      </c>
      <c r="I1935" t="str">
        <f t="shared" si="30"/>
        <v xml:space="preserve">  Jessica</v>
      </c>
    </row>
    <row r="1936" spans="1:9" ht="15.6" x14ac:dyDescent="0.3">
      <c r="A1936" s="4" t="s">
        <v>4320</v>
      </c>
      <c r="E1936" s="4" t="s">
        <v>7793</v>
      </c>
      <c r="F1936" t="s">
        <v>4732</v>
      </c>
      <c r="G1936" t="s">
        <v>7794</v>
      </c>
      <c r="I1936" t="str">
        <f t="shared" si="30"/>
        <v xml:space="preserve">  Amanda R</v>
      </c>
    </row>
    <row r="1937" spans="1:9" ht="15.6" x14ac:dyDescent="0.3">
      <c r="A1937" s="4" t="s">
        <v>4321</v>
      </c>
      <c r="E1937" s="4" t="s">
        <v>7795</v>
      </c>
      <c r="F1937" t="s">
        <v>4735</v>
      </c>
      <c r="G1937" t="s">
        <v>7796</v>
      </c>
      <c r="I1937" t="str">
        <f t="shared" si="30"/>
        <v xml:space="preserve">  Murray W</v>
      </c>
    </row>
    <row r="1938" spans="1:9" ht="15.6" x14ac:dyDescent="0.3">
      <c r="A1938" s="4" t="s">
        <v>4322</v>
      </c>
      <c r="E1938" s="4" t="s">
        <v>7797</v>
      </c>
      <c r="F1938" t="s">
        <v>5610</v>
      </c>
      <c r="G1938" t="s">
        <v>7798</v>
      </c>
      <c r="I1938" t="str">
        <f t="shared" si="30"/>
        <v xml:space="preserve">  Meghan P</v>
      </c>
    </row>
    <row r="1939" spans="1:9" ht="15.6" x14ac:dyDescent="0.3">
      <c r="A1939" s="4" t="s">
        <v>4323</v>
      </c>
      <c r="E1939" s="4" t="s">
        <v>7477</v>
      </c>
      <c r="F1939" t="s">
        <v>4735</v>
      </c>
      <c r="G1939" t="s">
        <v>4756</v>
      </c>
      <c r="I1939" t="str">
        <f t="shared" si="30"/>
        <v xml:space="preserve">  David</v>
      </c>
    </row>
    <row r="1940" spans="1:9" ht="15.6" x14ac:dyDescent="0.3">
      <c r="A1940" s="4" t="s">
        <v>4324</v>
      </c>
      <c r="E1940" s="4" t="s">
        <v>7799</v>
      </c>
      <c r="F1940" t="s">
        <v>4735</v>
      </c>
      <c r="G1940" t="s">
        <v>7800</v>
      </c>
      <c r="I1940" t="str">
        <f t="shared" si="30"/>
        <v xml:space="preserve">  Seth</v>
      </c>
    </row>
    <row r="1941" spans="1:9" ht="15.6" x14ac:dyDescent="0.3">
      <c r="A1941" s="4" t="s">
        <v>4325</v>
      </c>
      <c r="E1941" s="4" t="s">
        <v>7801</v>
      </c>
      <c r="F1941" t="s">
        <v>4735</v>
      </c>
      <c r="G1941" t="s">
        <v>5016</v>
      </c>
      <c r="I1941" t="str">
        <f t="shared" si="30"/>
        <v xml:space="preserve">  Michael P</v>
      </c>
    </row>
    <row r="1942" spans="1:9" ht="15.6" x14ac:dyDescent="0.3">
      <c r="A1942" s="4" t="s">
        <v>4326</v>
      </c>
      <c r="E1942" s="4" t="s">
        <v>6159</v>
      </c>
      <c r="F1942" t="s">
        <v>4735</v>
      </c>
      <c r="G1942" t="s">
        <v>7802</v>
      </c>
      <c r="I1942" t="str">
        <f t="shared" si="30"/>
        <v xml:space="preserve">  Russell M</v>
      </c>
    </row>
    <row r="1943" spans="1:9" ht="15.6" x14ac:dyDescent="0.3">
      <c r="A1943" s="4" t="s">
        <v>4327</v>
      </c>
      <c r="E1943" s="4" t="s">
        <v>7803</v>
      </c>
      <c r="F1943" t="s">
        <v>4735</v>
      </c>
      <c r="G1943" t="s">
        <v>7804</v>
      </c>
      <c r="I1943" t="str">
        <f t="shared" si="30"/>
        <v xml:space="preserve">  Martin</v>
      </c>
    </row>
    <row r="1944" spans="1:9" ht="15.6" x14ac:dyDescent="0.3">
      <c r="A1944" s="4" t="s">
        <v>4328</v>
      </c>
      <c r="E1944" s="4" t="s">
        <v>7805</v>
      </c>
      <c r="F1944" t="s">
        <v>4735</v>
      </c>
      <c r="G1944" t="s">
        <v>5029</v>
      </c>
      <c r="I1944" t="str">
        <f t="shared" si="30"/>
        <v xml:space="preserve">  Michael</v>
      </c>
    </row>
    <row r="1945" spans="1:9" ht="15.6" x14ac:dyDescent="0.3">
      <c r="A1945" s="4" t="s">
        <v>4329</v>
      </c>
      <c r="E1945" s="4" t="s">
        <v>6027</v>
      </c>
      <c r="F1945" t="s">
        <v>4735</v>
      </c>
      <c r="G1945" t="s">
        <v>7806</v>
      </c>
      <c r="I1945" t="str">
        <f t="shared" si="30"/>
        <v xml:space="preserve">  Miles</v>
      </c>
    </row>
    <row r="1946" spans="1:9" ht="15.6" x14ac:dyDescent="0.3">
      <c r="A1946" s="4" t="s">
        <v>4330</v>
      </c>
      <c r="E1946" s="4" t="s">
        <v>7807</v>
      </c>
      <c r="F1946" t="s">
        <v>4732</v>
      </c>
      <c r="G1946" t="s">
        <v>4943</v>
      </c>
      <c r="I1946" t="str">
        <f t="shared" si="30"/>
        <v xml:space="preserve">  Amanda</v>
      </c>
    </row>
    <row r="1947" spans="1:9" ht="15.6" x14ac:dyDescent="0.3">
      <c r="A1947" s="4" t="s">
        <v>4331</v>
      </c>
      <c r="E1947" s="4" t="s">
        <v>7808</v>
      </c>
      <c r="F1947" t="s">
        <v>4735</v>
      </c>
      <c r="G1947" t="s">
        <v>7709</v>
      </c>
      <c r="I1947" t="str">
        <f t="shared" si="30"/>
        <v xml:space="preserve">  Roger</v>
      </c>
    </row>
    <row r="1948" spans="1:9" ht="15.6" x14ac:dyDescent="0.3">
      <c r="A1948" s="4" t="s">
        <v>4332</v>
      </c>
      <c r="E1948" s="4" t="s">
        <v>7809</v>
      </c>
      <c r="F1948" t="s">
        <v>4735</v>
      </c>
      <c r="G1948" t="s">
        <v>7810</v>
      </c>
      <c r="I1948" t="str">
        <f t="shared" si="30"/>
        <v xml:space="preserve">  Brock J</v>
      </c>
    </row>
    <row r="1949" spans="1:9" ht="15.6" x14ac:dyDescent="0.3">
      <c r="A1949" s="4" t="s">
        <v>4333</v>
      </c>
      <c r="E1949" s="4" t="s">
        <v>7811</v>
      </c>
      <c r="F1949" t="s">
        <v>4735</v>
      </c>
      <c r="G1949" t="s">
        <v>7812</v>
      </c>
      <c r="I1949" t="str">
        <f t="shared" si="30"/>
        <v xml:space="preserve">  Stephen F</v>
      </c>
    </row>
    <row r="1950" spans="1:9" ht="15.6" x14ac:dyDescent="0.3">
      <c r="A1950" s="4" t="s">
        <v>4334</v>
      </c>
      <c r="E1950" s="4" t="s">
        <v>7813</v>
      </c>
      <c r="F1950" t="s">
        <v>4732</v>
      </c>
      <c r="G1950" t="s">
        <v>7814</v>
      </c>
      <c r="I1950" t="str">
        <f t="shared" si="30"/>
        <v xml:space="preserve">  Missy</v>
      </c>
    </row>
    <row r="1951" spans="1:9" ht="15.6" x14ac:dyDescent="0.3">
      <c r="A1951" s="4" t="s">
        <v>4335</v>
      </c>
      <c r="E1951" s="4" t="s">
        <v>5792</v>
      </c>
      <c r="F1951" t="s">
        <v>4735</v>
      </c>
      <c r="G1951" t="s">
        <v>5001</v>
      </c>
      <c r="I1951" t="str">
        <f t="shared" si="30"/>
        <v xml:space="preserve">  William</v>
      </c>
    </row>
    <row r="1952" spans="1:9" ht="15.6" x14ac:dyDescent="0.3">
      <c r="A1952" s="4" t="s">
        <v>4336</v>
      </c>
      <c r="E1952" s="4" t="s">
        <v>7815</v>
      </c>
      <c r="F1952" t="s">
        <v>4732</v>
      </c>
      <c r="G1952" t="s">
        <v>7816</v>
      </c>
      <c r="I1952" t="str">
        <f t="shared" si="30"/>
        <v xml:space="preserve">  Lauren M</v>
      </c>
    </row>
    <row r="1953" spans="1:9" ht="15.6" x14ac:dyDescent="0.3">
      <c r="A1953" s="4" t="s">
        <v>4337</v>
      </c>
      <c r="E1953" s="4" t="s">
        <v>7817</v>
      </c>
      <c r="F1953" t="s">
        <v>4735</v>
      </c>
      <c r="G1953" t="s">
        <v>7818</v>
      </c>
      <c r="I1953" t="str">
        <f t="shared" si="30"/>
        <v xml:space="preserve">  Apolo U</v>
      </c>
    </row>
    <row r="1954" spans="1:9" ht="15.6" x14ac:dyDescent="0.3">
      <c r="A1954" s="4" t="s">
        <v>4338</v>
      </c>
      <c r="E1954" s="4" t="s">
        <v>7819</v>
      </c>
      <c r="F1954" t="s">
        <v>4735</v>
      </c>
      <c r="G1954" t="s">
        <v>7820</v>
      </c>
      <c r="I1954" t="str">
        <f t="shared" si="30"/>
        <v xml:space="preserve">  Alfons</v>
      </c>
    </row>
    <row r="1955" spans="1:9" ht="15.6" x14ac:dyDescent="0.3">
      <c r="A1955" s="4" t="s">
        <v>4339</v>
      </c>
      <c r="E1955" s="4" t="s">
        <v>7821</v>
      </c>
      <c r="F1955" t="s">
        <v>4732</v>
      </c>
      <c r="G1955" t="s">
        <v>7822</v>
      </c>
      <c r="I1955" t="str">
        <f t="shared" si="30"/>
        <v xml:space="preserve">  Amber</v>
      </c>
    </row>
    <row r="1956" spans="1:9" ht="15.6" x14ac:dyDescent="0.3">
      <c r="A1956" s="4" t="s">
        <v>4340</v>
      </c>
      <c r="E1956" s="4" t="s">
        <v>7823</v>
      </c>
      <c r="F1956" t="s">
        <v>4732</v>
      </c>
      <c r="G1956" t="s">
        <v>7824</v>
      </c>
      <c r="I1956" t="str">
        <f t="shared" si="30"/>
        <v xml:space="preserve">  Leah C</v>
      </c>
    </row>
    <row r="1957" spans="1:9" ht="15.6" x14ac:dyDescent="0.3">
      <c r="A1957" s="4" t="s">
        <v>4341</v>
      </c>
      <c r="E1957" s="4" t="s">
        <v>7825</v>
      </c>
      <c r="F1957" t="s">
        <v>4732</v>
      </c>
      <c r="G1957" t="s">
        <v>7826</v>
      </c>
      <c r="I1957" t="str">
        <f t="shared" si="30"/>
        <v xml:space="preserve">  Lilia</v>
      </c>
    </row>
    <row r="1958" spans="1:9" ht="15.6" x14ac:dyDescent="0.3">
      <c r="A1958" s="4" t="s">
        <v>4342</v>
      </c>
      <c r="E1958" s="4" t="s">
        <v>7827</v>
      </c>
      <c r="F1958" t="s">
        <v>4735</v>
      </c>
      <c r="G1958" t="s">
        <v>7828</v>
      </c>
      <c r="I1958" t="str">
        <f t="shared" si="30"/>
        <v xml:space="preserve">  Danny</v>
      </c>
    </row>
    <row r="1959" spans="1:9" ht="15.6" x14ac:dyDescent="0.3">
      <c r="A1959" s="4" t="s">
        <v>4343</v>
      </c>
      <c r="E1959" s="4" t="s">
        <v>5363</v>
      </c>
      <c r="F1959" t="s">
        <v>4732</v>
      </c>
      <c r="G1959" t="s">
        <v>5554</v>
      </c>
      <c r="I1959" t="str">
        <f t="shared" si="30"/>
        <v xml:space="preserve">  Lauren</v>
      </c>
    </row>
    <row r="1960" spans="1:9" ht="15.6" x14ac:dyDescent="0.3">
      <c r="A1960" s="4" t="s">
        <v>4344</v>
      </c>
      <c r="E1960" s="4" t="s">
        <v>7829</v>
      </c>
      <c r="F1960" t="s">
        <v>4732</v>
      </c>
      <c r="G1960" t="s">
        <v>4799</v>
      </c>
      <c r="I1960" t="str">
        <f t="shared" si="30"/>
        <v xml:space="preserve">  Courtney</v>
      </c>
    </row>
    <row r="1961" spans="1:9" ht="15.6" x14ac:dyDescent="0.3">
      <c r="A1961" s="4" t="s">
        <v>4345</v>
      </c>
      <c r="E1961" s="4" t="s">
        <v>5618</v>
      </c>
      <c r="F1961" t="s">
        <v>4732</v>
      </c>
      <c r="G1961" t="s">
        <v>5168</v>
      </c>
      <c r="I1961" t="str">
        <f t="shared" si="30"/>
        <v xml:space="preserve">  Elizabeth</v>
      </c>
    </row>
    <row r="1962" spans="1:9" ht="15.6" x14ac:dyDescent="0.3">
      <c r="A1962" s="4" t="s">
        <v>4346</v>
      </c>
      <c r="E1962" s="4" t="s">
        <v>7830</v>
      </c>
      <c r="F1962" t="s">
        <v>4732</v>
      </c>
      <c r="G1962" t="s">
        <v>7831</v>
      </c>
      <c r="I1962" t="str">
        <f t="shared" si="30"/>
        <v xml:space="preserve">  Satomi</v>
      </c>
    </row>
    <row r="1963" spans="1:9" ht="15.6" x14ac:dyDescent="0.3">
      <c r="A1963" s="4" t="s">
        <v>4347</v>
      </c>
      <c r="E1963" s="4" t="s">
        <v>7584</v>
      </c>
      <c r="F1963" t="s">
        <v>4735</v>
      </c>
      <c r="G1963" t="s">
        <v>4736</v>
      </c>
      <c r="I1963" t="str">
        <f t="shared" si="30"/>
        <v xml:space="preserve">  Matthew D</v>
      </c>
    </row>
    <row r="1964" spans="1:9" ht="15.6" x14ac:dyDescent="0.3">
      <c r="A1964" s="4" t="s">
        <v>4348</v>
      </c>
      <c r="E1964" s="4" t="s">
        <v>7832</v>
      </c>
      <c r="F1964" t="s">
        <v>4735</v>
      </c>
      <c r="G1964" t="s">
        <v>7833</v>
      </c>
      <c r="I1964" t="str">
        <f t="shared" si="30"/>
        <v xml:space="preserve">  Peter T II</v>
      </c>
    </row>
    <row r="1965" spans="1:9" ht="15.6" x14ac:dyDescent="0.3">
      <c r="A1965" s="4" t="s">
        <v>4349</v>
      </c>
      <c r="E1965" s="4" t="s">
        <v>5307</v>
      </c>
      <c r="F1965" t="s">
        <v>4735</v>
      </c>
      <c r="G1965" t="s">
        <v>7834</v>
      </c>
      <c r="I1965" t="str">
        <f t="shared" si="30"/>
        <v xml:space="preserve">  Manuel</v>
      </c>
    </row>
    <row r="1966" spans="1:9" ht="15.6" x14ac:dyDescent="0.3">
      <c r="A1966" s="4" t="s">
        <v>4350</v>
      </c>
      <c r="E1966" s="4" t="s">
        <v>7835</v>
      </c>
      <c r="F1966" t="s">
        <v>4732</v>
      </c>
      <c r="G1966" t="s">
        <v>7836</v>
      </c>
      <c r="I1966" t="str">
        <f t="shared" si="30"/>
        <v xml:space="preserve">  Kindsey P</v>
      </c>
    </row>
    <row r="1967" spans="1:9" ht="15.6" x14ac:dyDescent="0.3">
      <c r="A1967" s="4" t="s">
        <v>4351</v>
      </c>
      <c r="E1967" s="4" t="s">
        <v>4835</v>
      </c>
      <c r="F1967" t="s">
        <v>4735</v>
      </c>
      <c r="G1967" t="s">
        <v>7837</v>
      </c>
      <c r="I1967" t="str">
        <f t="shared" si="30"/>
        <v xml:space="preserve">  Thomas G</v>
      </c>
    </row>
    <row r="1968" spans="1:9" ht="15.6" x14ac:dyDescent="0.3">
      <c r="A1968" s="4" t="s">
        <v>4352</v>
      </c>
      <c r="E1968" s="4" t="s">
        <v>7838</v>
      </c>
      <c r="F1968" t="s">
        <v>4735</v>
      </c>
      <c r="G1968" t="s">
        <v>7839</v>
      </c>
      <c r="I1968" t="str">
        <f t="shared" si="30"/>
        <v xml:space="preserve">  Kyle S</v>
      </c>
    </row>
    <row r="1969" spans="1:9" ht="15.6" x14ac:dyDescent="0.3">
      <c r="A1969" s="4" t="s">
        <v>4353</v>
      </c>
      <c r="E1969" s="4" t="s">
        <v>6998</v>
      </c>
      <c r="F1969" t="s">
        <v>4735</v>
      </c>
      <c r="G1969" t="s">
        <v>7840</v>
      </c>
      <c r="I1969" t="str">
        <f t="shared" si="30"/>
        <v xml:space="preserve">  Alexander J</v>
      </c>
    </row>
    <row r="1970" spans="1:9" ht="15.6" x14ac:dyDescent="0.3">
      <c r="A1970" s="4" t="s">
        <v>4354</v>
      </c>
      <c r="E1970" s="4" t="s">
        <v>6617</v>
      </c>
      <c r="F1970" t="s">
        <v>4735</v>
      </c>
      <c r="G1970" t="s">
        <v>7841</v>
      </c>
      <c r="I1970" t="str">
        <f t="shared" si="30"/>
        <v xml:space="preserve">  Dustin L</v>
      </c>
    </row>
    <row r="1971" spans="1:9" ht="15.6" x14ac:dyDescent="0.3">
      <c r="A1971" s="4" t="s">
        <v>4355</v>
      </c>
      <c r="E1971" s="4" t="s">
        <v>7842</v>
      </c>
      <c r="F1971" t="s">
        <v>5610</v>
      </c>
      <c r="G1971" t="s">
        <v>7843</v>
      </c>
      <c r="I1971" t="str">
        <f t="shared" si="30"/>
        <v xml:space="preserve">  Chloe</v>
      </c>
    </row>
    <row r="1972" spans="1:9" ht="15.6" x14ac:dyDescent="0.3">
      <c r="A1972" s="4" t="s">
        <v>4356</v>
      </c>
      <c r="E1972" s="4" t="s">
        <v>7844</v>
      </c>
      <c r="F1972" t="s">
        <v>4732</v>
      </c>
      <c r="G1972" t="s">
        <v>7845</v>
      </c>
      <c r="I1972" t="str">
        <f t="shared" si="30"/>
        <v xml:space="preserve">  Cailtlin</v>
      </c>
    </row>
    <row r="1973" spans="1:9" ht="15.6" x14ac:dyDescent="0.3">
      <c r="A1973" s="4" t="s">
        <v>4357</v>
      </c>
      <c r="E1973" s="4" t="s">
        <v>7846</v>
      </c>
      <c r="F1973" t="s">
        <v>4735</v>
      </c>
      <c r="G1973" t="s">
        <v>4886</v>
      </c>
      <c r="I1973" t="str">
        <f t="shared" si="30"/>
        <v xml:space="preserve">  Joshua</v>
      </c>
    </row>
    <row r="1974" spans="1:9" ht="15.6" x14ac:dyDescent="0.3">
      <c r="A1974" s="4" t="s">
        <v>4358</v>
      </c>
      <c r="E1974" s="4" t="s">
        <v>7847</v>
      </c>
      <c r="F1974" t="s">
        <v>4735</v>
      </c>
      <c r="G1974" t="s">
        <v>7848</v>
      </c>
      <c r="I1974" t="str">
        <f t="shared" si="30"/>
        <v xml:space="preserve">  Chuy</v>
      </c>
    </row>
    <row r="1975" spans="1:9" ht="15.6" x14ac:dyDescent="0.3">
      <c r="A1975" s="4" t="s">
        <v>4359</v>
      </c>
      <c r="E1975" s="4" t="s">
        <v>7849</v>
      </c>
      <c r="F1975" t="s">
        <v>4732</v>
      </c>
      <c r="G1975" t="s">
        <v>7850</v>
      </c>
      <c r="I1975" t="str">
        <f t="shared" si="30"/>
        <v xml:space="preserve">  Laurie B</v>
      </c>
    </row>
    <row r="1976" spans="1:9" ht="15.6" x14ac:dyDescent="0.3">
      <c r="A1976" s="4" t="s">
        <v>4360</v>
      </c>
      <c r="E1976" s="4" t="s">
        <v>7851</v>
      </c>
      <c r="F1976" t="s">
        <v>4732</v>
      </c>
      <c r="G1976" t="s">
        <v>7852</v>
      </c>
      <c r="I1976" t="str">
        <f t="shared" si="30"/>
        <v xml:space="preserve">  Rachel B</v>
      </c>
    </row>
    <row r="1977" spans="1:9" ht="15.6" x14ac:dyDescent="0.3">
      <c r="A1977" s="4" t="s">
        <v>4361</v>
      </c>
      <c r="E1977" s="4" t="s">
        <v>7853</v>
      </c>
      <c r="F1977" t="s">
        <v>4732</v>
      </c>
      <c r="G1977" t="s">
        <v>7854</v>
      </c>
      <c r="I1977" t="str">
        <f t="shared" si="30"/>
        <v xml:space="preserve">  Liza</v>
      </c>
    </row>
    <row r="1978" spans="1:9" ht="15.6" x14ac:dyDescent="0.3">
      <c r="A1978" s="4" t="s">
        <v>4362</v>
      </c>
      <c r="E1978" s="4" t="s">
        <v>7855</v>
      </c>
      <c r="F1978" t="s">
        <v>4732</v>
      </c>
      <c r="G1978" t="s">
        <v>4844</v>
      </c>
      <c r="I1978" t="str">
        <f t="shared" si="30"/>
        <v xml:space="preserve">  Lindsey</v>
      </c>
    </row>
    <row r="1979" spans="1:9" ht="15.6" x14ac:dyDescent="0.3">
      <c r="A1979" s="4" t="s">
        <v>4363</v>
      </c>
      <c r="E1979" s="4" t="s">
        <v>5146</v>
      </c>
      <c r="F1979" t="s">
        <v>4732</v>
      </c>
      <c r="G1979" t="s">
        <v>7856</v>
      </c>
      <c r="I1979" t="str">
        <f t="shared" si="30"/>
        <v xml:space="preserve">  Lindsay E</v>
      </c>
    </row>
    <row r="1980" spans="1:9" ht="15.6" x14ac:dyDescent="0.3">
      <c r="A1980" s="4" t="s">
        <v>4364</v>
      </c>
      <c r="E1980" s="4" t="s">
        <v>7857</v>
      </c>
      <c r="F1980" t="s">
        <v>4732</v>
      </c>
      <c r="G1980" t="s">
        <v>7858</v>
      </c>
      <c r="I1980" t="str">
        <f t="shared" si="30"/>
        <v xml:space="preserve">  Kathleen M</v>
      </c>
    </row>
    <row r="1981" spans="1:9" ht="15.6" x14ac:dyDescent="0.3">
      <c r="A1981" s="4" t="s">
        <v>4365</v>
      </c>
      <c r="E1981" s="4" t="s">
        <v>7859</v>
      </c>
      <c r="F1981" t="s">
        <v>4732</v>
      </c>
      <c r="G1981" t="s">
        <v>7860</v>
      </c>
      <c r="I1981" t="str">
        <f t="shared" si="30"/>
        <v xml:space="preserve">  Aya</v>
      </c>
    </row>
    <row r="1982" spans="1:9" ht="15.6" x14ac:dyDescent="0.3">
      <c r="A1982" s="4" t="s">
        <v>4366</v>
      </c>
      <c r="E1982" s="4" t="s">
        <v>7861</v>
      </c>
      <c r="F1982" t="s">
        <v>4732</v>
      </c>
      <c r="G1982" t="s">
        <v>7862</v>
      </c>
      <c r="I1982" t="str">
        <f t="shared" si="30"/>
        <v xml:space="preserve">  Carolyn R</v>
      </c>
    </row>
    <row r="1983" spans="1:9" ht="15.6" x14ac:dyDescent="0.3">
      <c r="A1983" s="4" t="s">
        <v>4367</v>
      </c>
      <c r="E1983" s="4" t="s">
        <v>7863</v>
      </c>
      <c r="F1983" t="s">
        <v>4732</v>
      </c>
      <c r="G1983" t="s">
        <v>7864</v>
      </c>
      <c r="I1983" t="str">
        <f t="shared" si="30"/>
        <v xml:space="preserve">  Bethany</v>
      </c>
    </row>
    <row r="1984" spans="1:9" ht="15.6" x14ac:dyDescent="0.3">
      <c r="A1984" s="4" t="s">
        <v>4368</v>
      </c>
      <c r="E1984" s="4" t="s">
        <v>7865</v>
      </c>
      <c r="F1984" t="s">
        <v>4732</v>
      </c>
      <c r="G1984" t="s">
        <v>7866</v>
      </c>
      <c r="I1984" t="str">
        <f t="shared" si="30"/>
        <v xml:space="preserve">  Holly A</v>
      </c>
    </row>
    <row r="1985" spans="1:9" ht="15.6" x14ac:dyDescent="0.3">
      <c r="A1985" s="4" t="s">
        <v>4369</v>
      </c>
      <c r="E1985" s="4" t="s">
        <v>7867</v>
      </c>
      <c r="F1985" t="s">
        <v>4735</v>
      </c>
      <c r="G1985" t="s">
        <v>7868</v>
      </c>
      <c r="I1985" t="str">
        <f t="shared" si="30"/>
        <v xml:space="preserve">  Ping</v>
      </c>
    </row>
    <row r="1986" spans="1:9" ht="15.6" x14ac:dyDescent="0.3">
      <c r="A1986" s="4" t="s">
        <v>4370</v>
      </c>
      <c r="E1986" s="4" t="s">
        <v>7869</v>
      </c>
      <c r="F1986" t="s">
        <v>4735</v>
      </c>
      <c r="G1986" t="s">
        <v>6474</v>
      </c>
      <c r="I1986" t="str">
        <f t="shared" si="30"/>
        <v xml:space="preserve">  Tim</v>
      </c>
    </row>
    <row r="1987" spans="1:9" ht="15.6" x14ac:dyDescent="0.3">
      <c r="A1987" s="4" t="s">
        <v>4371</v>
      </c>
      <c r="E1987" s="4" t="s">
        <v>7870</v>
      </c>
      <c r="F1987" t="s">
        <v>4735</v>
      </c>
      <c r="G1987" t="s">
        <v>4772</v>
      </c>
      <c r="I1987" t="str">
        <f t="shared" ref="I1987:I2050" si="31">_xlfn.TEXTJOIN("",TRUE,G1987)</f>
        <v xml:space="preserve">  John</v>
      </c>
    </row>
    <row r="1988" spans="1:9" ht="15.6" x14ac:dyDescent="0.3">
      <c r="A1988" s="4" t="s">
        <v>4372</v>
      </c>
      <c r="E1988" s="4" t="s">
        <v>7871</v>
      </c>
      <c r="F1988" t="s">
        <v>5610</v>
      </c>
      <c r="G1988" t="s">
        <v>5364</v>
      </c>
      <c r="I1988" t="str">
        <f t="shared" si="31"/>
        <v xml:space="preserve">  Cynthia</v>
      </c>
    </row>
    <row r="1989" spans="1:9" ht="15.6" x14ac:dyDescent="0.3">
      <c r="A1989" s="4" t="s">
        <v>4373</v>
      </c>
      <c r="E1989" s="4" t="s">
        <v>7872</v>
      </c>
      <c r="F1989" t="s">
        <v>4735</v>
      </c>
      <c r="G1989" t="s">
        <v>7873</v>
      </c>
      <c r="I1989" t="str">
        <f t="shared" si="31"/>
        <v xml:space="preserve">  Emmett</v>
      </c>
    </row>
    <row r="1990" spans="1:9" ht="15.6" x14ac:dyDescent="0.3">
      <c r="A1990" s="4" t="s">
        <v>4374</v>
      </c>
      <c r="E1990" s="4" t="s">
        <v>7874</v>
      </c>
      <c r="F1990" t="s">
        <v>4732</v>
      </c>
      <c r="G1990" t="s">
        <v>4894</v>
      </c>
      <c r="I1990" t="str">
        <f t="shared" si="31"/>
        <v xml:space="preserve">  Kate</v>
      </c>
    </row>
    <row r="1991" spans="1:9" ht="15.6" x14ac:dyDescent="0.3">
      <c r="A1991" s="4" t="s">
        <v>4375</v>
      </c>
      <c r="E1991" s="4" t="s">
        <v>7875</v>
      </c>
      <c r="F1991" t="s">
        <v>4735</v>
      </c>
      <c r="G1991" t="s">
        <v>7876</v>
      </c>
      <c r="I1991" t="str">
        <f t="shared" si="31"/>
        <v xml:space="preserve">  Christopher L</v>
      </c>
    </row>
    <row r="1992" spans="1:9" ht="15.6" x14ac:dyDescent="0.3">
      <c r="A1992" s="4" t="s">
        <v>4376</v>
      </c>
      <c r="E1992" s="4" t="s">
        <v>7877</v>
      </c>
      <c r="F1992" t="s">
        <v>4735</v>
      </c>
      <c r="G1992" t="s">
        <v>5907</v>
      </c>
      <c r="I1992" t="str">
        <f t="shared" si="31"/>
        <v xml:space="preserve">  Christopher P</v>
      </c>
    </row>
    <row r="1993" spans="1:9" ht="15.6" x14ac:dyDescent="0.3">
      <c r="A1993" s="4" t="s">
        <v>4377</v>
      </c>
      <c r="E1993" s="4" t="s">
        <v>7878</v>
      </c>
      <c r="F1993" t="s">
        <v>4735</v>
      </c>
      <c r="G1993" t="s">
        <v>7879</v>
      </c>
      <c r="I1993" t="str">
        <f t="shared" si="31"/>
        <v xml:space="preserve">  Christopher W</v>
      </c>
    </row>
    <row r="1994" spans="1:9" ht="15.6" x14ac:dyDescent="0.3">
      <c r="A1994" s="4" t="s">
        <v>4378</v>
      </c>
      <c r="E1994" s="4" t="s">
        <v>7880</v>
      </c>
      <c r="F1994" t="s">
        <v>4735</v>
      </c>
      <c r="G1994" t="s">
        <v>7881</v>
      </c>
      <c r="I1994" t="str">
        <f t="shared" si="31"/>
        <v xml:space="preserve">  Norman H</v>
      </c>
    </row>
    <row r="1995" spans="1:9" ht="15.6" x14ac:dyDescent="0.3">
      <c r="A1995" s="4" t="s">
        <v>4379</v>
      </c>
      <c r="E1995" s="4" t="s">
        <v>7882</v>
      </c>
      <c r="F1995" t="s">
        <v>4732</v>
      </c>
      <c r="G1995" t="s">
        <v>7234</v>
      </c>
      <c r="I1995" t="str">
        <f t="shared" si="31"/>
        <v xml:space="preserve">  Susan</v>
      </c>
    </row>
    <row r="1996" spans="1:9" ht="15.6" x14ac:dyDescent="0.3">
      <c r="A1996" s="4" t="s">
        <v>4380</v>
      </c>
      <c r="E1996" s="4" t="s">
        <v>7883</v>
      </c>
      <c r="F1996" t="s">
        <v>4732</v>
      </c>
      <c r="G1996" t="s">
        <v>7884</v>
      </c>
      <c r="I1996" t="str">
        <f t="shared" si="31"/>
        <v xml:space="preserve">  Tatyana K</v>
      </c>
    </row>
    <row r="1997" spans="1:9" ht="15.6" x14ac:dyDescent="0.3">
      <c r="A1997" s="4" t="s">
        <v>4381</v>
      </c>
      <c r="E1997" s="4" t="s">
        <v>5437</v>
      </c>
      <c r="F1997" t="s">
        <v>4732</v>
      </c>
      <c r="G1997" t="s">
        <v>7885</v>
      </c>
      <c r="I1997" t="str">
        <f t="shared" si="31"/>
        <v xml:space="preserve">  Chrissy</v>
      </c>
    </row>
    <row r="1998" spans="1:9" ht="15.6" x14ac:dyDescent="0.3">
      <c r="A1998" s="4" t="s">
        <v>4382</v>
      </c>
      <c r="E1998" s="4" t="s">
        <v>4917</v>
      </c>
      <c r="F1998" t="s">
        <v>4732</v>
      </c>
      <c r="G1998" t="s">
        <v>5211</v>
      </c>
      <c r="I1998" t="str">
        <f t="shared" si="31"/>
        <v xml:space="preserve">  Carrie</v>
      </c>
    </row>
    <row r="1999" spans="1:9" ht="15.6" x14ac:dyDescent="0.3">
      <c r="A1999" s="4" t="s">
        <v>4383</v>
      </c>
      <c r="E1999" s="4" t="s">
        <v>7886</v>
      </c>
      <c r="F1999" t="s">
        <v>4732</v>
      </c>
      <c r="G1999" t="s">
        <v>7887</v>
      </c>
      <c r="I1999" t="str">
        <f t="shared" si="31"/>
        <v xml:space="preserve">  Halle</v>
      </c>
    </row>
    <row r="2000" spans="1:9" ht="15.6" x14ac:dyDescent="0.3">
      <c r="A2000" s="4" t="s">
        <v>4384</v>
      </c>
      <c r="E2000" s="4" t="s">
        <v>5281</v>
      </c>
      <c r="F2000" t="s">
        <v>4732</v>
      </c>
      <c r="G2000" t="s">
        <v>5569</v>
      </c>
      <c r="I2000" t="str">
        <f t="shared" si="31"/>
        <v xml:space="preserve">  Carolyn</v>
      </c>
    </row>
    <row r="2001" spans="1:9" ht="15.6" x14ac:dyDescent="0.3">
      <c r="A2001" s="4" t="s">
        <v>4385</v>
      </c>
      <c r="E2001" s="4" t="s">
        <v>7888</v>
      </c>
      <c r="F2001" t="s">
        <v>4732</v>
      </c>
      <c r="G2001" t="s">
        <v>7889</v>
      </c>
      <c r="I2001" t="str">
        <f t="shared" si="31"/>
        <v xml:space="preserve">  Tara D</v>
      </c>
    </row>
    <row r="2002" spans="1:9" ht="15.6" x14ac:dyDescent="0.3">
      <c r="A2002" s="4" t="s">
        <v>4386</v>
      </c>
      <c r="E2002" s="4" t="s">
        <v>7890</v>
      </c>
      <c r="F2002" t="s">
        <v>4735</v>
      </c>
      <c r="G2002" t="s">
        <v>7891</v>
      </c>
      <c r="I2002" t="str">
        <f t="shared" si="31"/>
        <v xml:space="preserve">  Rasim M</v>
      </c>
    </row>
    <row r="2003" spans="1:9" ht="15.6" x14ac:dyDescent="0.3">
      <c r="A2003" s="4" t="s">
        <v>4387</v>
      </c>
      <c r="E2003" s="4" t="s">
        <v>7892</v>
      </c>
      <c r="F2003" t="s">
        <v>4732</v>
      </c>
      <c r="G2003" t="s">
        <v>7893</v>
      </c>
      <c r="I2003" t="str">
        <f t="shared" si="31"/>
        <v xml:space="preserve">  Dina</v>
      </c>
    </row>
    <row r="2004" spans="1:9" ht="15.6" x14ac:dyDescent="0.3">
      <c r="A2004" s="4" t="s">
        <v>4388</v>
      </c>
      <c r="E2004" s="4" t="s">
        <v>7894</v>
      </c>
      <c r="F2004" t="s">
        <v>4732</v>
      </c>
      <c r="G2004" t="s">
        <v>5619</v>
      </c>
      <c r="I2004" t="str">
        <f t="shared" si="31"/>
        <v xml:space="preserve">  Lisa</v>
      </c>
    </row>
    <row r="2005" spans="1:9" ht="15.6" x14ac:dyDescent="0.3">
      <c r="A2005" s="4" t="s">
        <v>4389</v>
      </c>
      <c r="E2005" s="4" t="s">
        <v>7895</v>
      </c>
      <c r="F2005" t="s">
        <v>4732</v>
      </c>
      <c r="G2005" t="s">
        <v>7896</v>
      </c>
      <c r="I2005" t="str">
        <f t="shared" si="31"/>
        <v xml:space="preserve">  Caitrin</v>
      </c>
    </row>
    <row r="2006" spans="1:9" ht="15.6" x14ac:dyDescent="0.3">
      <c r="A2006" s="4" t="s">
        <v>4390</v>
      </c>
      <c r="E2006" s="4" t="s">
        <v>6885</v>
      </c>
      <c r="F2006" t="s">
        <v>4732</v>
      </c>
      <c r="G2006" t="s">
        <v>7897</v>
      </c>
      <c r="I2006" t="str">
        <f t="shared" si="31"/>
        <v xml:space="preserve">  Adriana S</v>
      </c>
    </row>
    <row r="2007" spans="1:9" ht="15.6" x14ac:dyDescent="0.3">
      <c r="A2007" s="4" t="s">
        <v>4391</v>
      </c>
      <c r="E2007" s="4" t="s">
        <v>7898</v>
      </c>
      <c r="F2007" t="s">
        <v>4732</v>
      </c>
      <c r="G2007" t="s">
        <v>4859</v>
      </c>
      <c r="I2007" t="str">
        <f t="shared" si="31"/>
        <v xml:space="preserve">  Megan</v>
      </c>
    </row>
    <row r="2008" spans="1:9" ht="15.6" x14ac:dyDescent="0.3">
      <c r="A2008" s="4" t="s">
        <v>4392</v>
      </c>
      <c r="E2008" s="4" t="s">
        <v>5482</v>
      </c>
      <c r="F2008" t="s">
        <v>5610</v>
      </c>
      <c r="G2008" t="s">
        <v>7899</v>
      </c>
      <c r="I2008" t="str">
        <f t="shared" si="31"/>
        <v xml:space="preserve">  Kristen M</v>
      </c>
    </row>
    <row r="2009" spans="1:9" ht="15.6" x14ac:dyDescent="0.3">
      <c r="A2009" s="4" t="s">
        <v>4393</v>
      </c>
      <c r="E2009" s="4" t="s">
        <v>7900</v>
      </c>
      <c r="F2009" t="s">
        <v>4732</v>
      </c>
      <c r="G2009" t="s">
        <v>7901</v>
      </c>
      <c r="I2009" t="str">
        <f t="shared" si="31"/>
        <v xml:space="preserve">  Alix</v>
      </c>
    </row>
    <row r="2010" spans="1:9" ht="15.6" x14ac:dyDescent="0.3">
      <c r="A2010" s="4" t="s">
        <v>4394</v>
      </c>
      <c r="E2010" s="4" t="s">
        <v>7902</v>
      </c>
      <c r="F2010" t="s">
        <v>4735</v>
      </c>
      <c r="G2010" t="s">
        <v>7903</v>
      </c>
      <c r="I2010" t="str">
        <f t="shared" si="31"/>
        <v xml:space="preserve">  Kakushin</v>
      </c>
    </row>
    <row r="2011" spans="1:9" ht="15.6" x14ac:dyDescent="0.3">
      <c r="A2011" s="4" t="s">
        <v>4395</v>
      </c>
      <c r="E2011" s="4" t="s">
        <v>7904</v>
      </c>
      <c r="F2011" t="s">
        <v>4735</v>
      </c>
      <c r="G2011" t="s">
        <v>5445</v>
      </c>
      <c r="I2011" t="str">
        <f t="shared" si="31"/>
        <v xml:space="preserve">  Michael J</v>
      </c>
    </row>
    <row r="2012" spans="1:9" ht="15.6" x14ac:dyDescent="0.3">
      <c r="A2012" s="4" t="s">
        <v>4396</v>
      </c>
      <c r="E2012" s="4" t="s">
        <v>7905</v>
      </c>
      <c r="F2012" t="s">
        <v>4735</v>
      </c>
      <c r="G2012" t="s">
        <v>5266</v>
      </c>
      <c r="I2012" t="str">
        <f t="shared" si="31"/>
        <v xml:space="preserve">  Bradley</v>
      </c>
    </row>
    <row r="2013" spans="1:9" ht="15.6" x14ac:dyDescent="0.3">
      <c r="A2013" s="4" t="s">
        <v>4397</v>
      </c>
      <c r="E2013" s="4" t="s">
        <v>7906</v>
      </c>
      <c r="F2013" t="s">
        <v>4735</v>
      </c>
      <c r="G2013" t="s">
        <v>5125</v>
      </c>
      <c r="I2013" t="str">
        <f t="shared" si="31"/>
        <v xml:space="preserve">  Matt</v>
      </c>
    </row>
    <row r="2014" spans="1:9" ht="15.6" x14ac:dyDescent="0.3">
      <c r="A2014" s="4" t="s">
        <v>4398</v>
      </c>
      <c r="E2014" s="4" t="s">
        <v>6478</v>
      </c>
      <c r="F2014" t="s">
        <v>4732</v>
      </c>
      <c r="G2014" t="s">
        <v>7907</v>
      </c>
      <c r="I2014" t="str">
        <f t="shared" si="31"/>
        <v xml:space="preserve">  Amanda C</v>
      </c>
    </row>
    <row r="2015" spans="1:9" ht="15.6" x14ac:dyDescent="0.3">
      <c r="A2015" s="4" t="s">
        <v>4399</v>
      </c>
      <c r="E2015" s="4" t="s">
        <v>7908</v>
      </c>
      <c r="F2015" t="s">
        <v>4735</v>
      </c>
      <c r="G2015" t="s">
        <v>7909</v>
      </c>
      <c r="I2015" t="str">
        <f t="shared" si="31"/>
        <v xml:space="preserve">  Valur</v>
      </c>
    </row>
    <row r="2016" spans="1:9" ht="15.6" x14ac:dyDescent="0.3">
      <c r="A2016" s="4" t="s">
        <v>4400</v>
      </c>
      <c r="E2016" s="4" t="s">
        <v>7910</v>
      </c>
      <c r="F2016" t="s">
        <v>4732</v>
      </c>
      <c r="G2016" t="s">
        <v>7911</v>
      </c>
      <c r="I2016" t="str">
        <f t="shared" si="31"/>
        <v xml:space="preserve">  Erica J</v>
      </c>
    </row>
    <row r="2017" spans="1:9" ht="15.6" x14ac:dyDescent="0.3">
      <c r="A2017" s="4" t="s">
        <v>4401</v>
      </c>
      <c r="E2017" s="4" t="s">
        <v>7912</v>
      </c>
      <c r="F2017" t="s">
        <v>4735</v>
      </c>
      <c r="G2017" t="s">
        <v>7812</v>
      </c>
      <c r="I2017" t="str">
        <f t="shared" si="31"/>
        <v xml:space="preserve">  Stephen F</v>
      </c>
    </row>
    <row r="2018" spans="1:9" ht="15.6" x14ac:dyDescent="0.3">
      <c r="A2018" s="4" t="s">
        <v>4402</v>
      </c>
      <c r="E2018" s="4" t="s">
        <v>7913</v>
      </c>
      <c r="F2018" t="s">
        <v>4732</v>
      </c>
      <c r="G2018" t="s">
        <v>7914</v>
      </c>
      <c r="I2018" t="str">
        <f t="shared" si="31"/>
        <v xml:space="preserve">  Lissa</v>
      </c>
    </row>
    <row r="2019" spans="1:9" ht="15.6" x14ac:dyDescent="0.3">
      <c r="A2019" s="4" t="s">
        <v>4403</v>
      </c>
      <c r="E2019" s="4" t="s">
        <v>7915</v>
      </c>
      <c r="F2019" t="s">
        <v>4732</v>
      </c>
      <c r="G2019" t="s">
        <v>4859</v>
      </c>
      <c r="I2019" t="str">
        <f t="shared" si="31"/>
        <v xml:space="preserve">  Megan</v>
      </c>
    </row>
    <row r="2020" spans="1:9" ht="15.6" x14ac:dyDescent="0.3">
      <c r="A2020" s="4" t="s">
        <v>4404</v>
      </c>
      <c r="E2020" s="4" t="s">
        <v>4853</v>
      </c>
      <c r="F2020" t="s">
        <v>4732</v>
      </c>
      <c r="G2020" t="s">
        <v>7916</v>
      </c>
      <c r="I2020" t="str">
        <f t="shared" si="31"/>
        <v xml:space="preserve">  Alyson</v>
      </c>
    </row>
    <row r="2021" spans="1:9" ht="15.6" x14ac:dyDescent="0.3">
      <c r="A2021" s="4" t="s">
        <v>4405</v>
      </c>
      <c r="E2021" s="4" t="s">
        <v>7917</v>
      </c>
      <c r="F2021" t="s">
        <v>4735</v>
      </c>
      <c r="G2021" t="s">
        <v>7918</v>
      </c>
      <c r="I2021" t="str">
        <f t="shared" si="31"/>
        <v xml:space="preserve">  Chance B</v>
      </c>
    </row>
    <row r="2022" spans="1:9" ht="15.6" x14ac:dyDescent="0.3">
      <c r="A2022" s="4" t="s">
        <v>4406</v>
      </c>
      <c r="E2022" s="4" t="s">
        <v>5161</v>
      </c>
      <c r="F2022" t="s">
        <v>4735</v>
      </c>
      <c r="G2022" t="s">
        <v>7598</v>
      </c>
      <c r="I2022" t="str">
        <f t="shared" si="31"/>
        <v xml:space="preserve">  Sean P</v>
      </c>
    </row>
    <row r="2023" spans="1:9" ht="15.6" x14ac:dyDescent="0.3">
      <c r="A2023" s="4" t="s">
        <v>4407</v>
      </c>
      <c r="E2023" s="4" t="s">
        <v>7919</v>
      </c>
      <c r="F2023" t="s">
        <v>4732</v>
      </c>
      <c r="G2023" t="s">
        <v>7920</v>
      </c>
      <c r="I2023" t="str">
        <f t="shared" si="31"/>
        <v xml:space="preserve">  Therese</v>
      </c>
    </row>
    <row r="2024" spans="1:9" ht="15.6" x14ac:dyDescent="0.3">
      <c r="A2024" s="4" t="s">
        <v>4408</v>
      </c>
      <c r="E2024" s="4" t="s">
        <v>7921</v>
      </c>
      <c r="F2024" t="s">
        <v>4735</v>
      </c>
      <c r="G2024" t="s">
        <v>7922</v>
      </c>
      <c r="I2024" t="str">
        <f t="shared" si="31"/>
        <v xml:space="preserve">  Beau</v>
      </c>
    </row>
    <row r="2025" spans="1:9" ht="15.6" x14ac:dyDescent="0.3">
      <c r="A2025" s="4" t="s">
        <v>4409</v>
      </c>
      <c r="E2025" s="4" t="s">
        <v>7923</v>
      </c>
      <c r="F2025" t="s">
        <v>4732</v>
      </c>
      <c r="G2025" t="s">
        <v>7924</v>
      </c>
      <c r="I2025" t="str">
        <f t="shared" si="31"/>
        <v xml:space="preserve">  Kelsey M</v>
      </c>
    </row>
    <row r="2026" spans="1:9" ht="15.6" x14ac:dyDescent="0.3">
      <c r="A2026" s="4" t="s">
        <v>4410</v>
      </c>
      <c r="E2026" s="4" t="s">
        <v>7925</v>
      </c>
      <c r="F2026" t="s">
        <v>4732</v>
      </c>
      <c r="G2026" t="s">
        <v>7926</v>
      </c>
      <c r="I2026" t="str">
        <f t="shared" si="31"/>
        <v xml:space="preserve">  Gretchen</v>
      </c>
    </row>
    <row r="2027" spans="1:9" ht="15.6" x14ac:dyDescent="0.3">
      <c r="A2027" s="4" t="s">
        <v>4411</v>
      </c>
      <c r="E2027" s="4" t="s">
        <v>7927</v>
      </c>
      <c r="F2027" t="s">
        <v>4735</v>
      </c>
      <c r="G2027" t="s">
        <v>7928</v>
      </c>
      <c r="I2027" t="str">
        <f t="shared" si="31"/>
        <v xml:space="preserve">  Nicholas E</v>
      </c>
    </row>
    <row r="2028" spans="1:9" ht="15.6" x14ac:dyDescent="0.3">
      <c r="A2028" s="4" t="s">
        <v>4412</v>
      </c>
      <c r="E2028" s="4" t="s">
        <v>7299</v>
      </c>
      <c r="F2028" t="s">
        <v>4732</v>
      </c>
      <c r="G2028" t="s">
        <v>7929</v>
      </c>
      <c r="I2028" t="str">
        <f t="shared" si="31"/>
        <v xml:space="preserve">  Deborah</v>
      </c>
    </row>
    <row r="2029" spans="1:9" ht="15.6" x14ac:dyDescent="0.3">
      <c r="A2029" s="4" t="s">
        <v>4413</v>
      </c>
      <c r="E2029" s="4" t="s">
        <v>7930</v>
      </c>
      <c r="F2029" t="s">
        <v>4735</v>
      </c>
      <c r="G2029" t="s">
        <v>7931</v>
      </c>
      <c r="H2029" t="s">
        <v>6010</v>
      </c>
      <c r="I2029" t="str">
        <f t="shared" si="31"/>
        <v xml:space="preserve">  Chuck W</v>
      </c>
    </row>
    <row r="2030" spans="1:9" ht="15.6" x14ac:dyDescent="0.3">
      <c r="A2030" s="4" t="s">
        <v>4414</v>
      </c>
      <c r="E2030" s="4" t="s">
        <v>7932</v>
      </c>
      <c r="F2030" t="s">
        <v>4735</v>
      </c>
      <c r="G2030" t="s">
        <v>4861</v>
      </c>
      <c r="I2030" t="str">
        <f t="shared" si="31"/>
        <v xml:space="preserve">  Daniel</v>
      </c>
    </row>
    <row r="2031" spans="1:9" ht="15.6" x14ac:dyDescent="0.3">
      <c r="A2031" s="4" t="s">
        <v>4415</v>
      </c>
      <c r="E2031" s="4" t="s">
        <v>7933</v>
      </c>
      <c r="F2031" t="s">
        <v>4732</v>
      </c>
      <c r="G2031" t="s">
        <v>7934</v>
      </c>
      <c r="I2031" t="str">
        <f t="shared" si="31"/>
        <v xml:space="preserve">  Amany</v>
      </c>
    </row>
    <row r="2032" spans="1:9" ht="15.6" x14ac:dyDescent="0.3">
      <c r="A2032" s="4" t="s">
        <v>4416</v>
      </c>
      <c r="E2032" s="4" t="s">
        <v>7935</v>
      </c>
      <c r="F2032" t="s">
        <v>4732</v>
      </c>
      <c r="G2032" t="s">
        <v>7936</v>
      </c>
      <c r="I2032" t="str">
        <f t="shared" si="31"/>
        <v xml:space="preserve">  Kipling</v>
      </c>
    </row>
    <row r="2033" spans="1:9" ht="15.6" x14ac:dyDescent="0.3">
      <c r="A2033" s="4" t="s">
        <v>4417</v>
      </c>
      <c r="E2033" s="4" t="s">
        <v>6005</v>
      </c>
      <c r="F2033" t="s">
        <v>4735</v>
      </c>
      <c r="G2033" t="s">
        <v>7937</v>
      </c>
      <c r="I2033" t="str">
        <f t="shared" si="31"/>
        <v xml:space="preserve">  Duncan</v>
      </c>
    </row>
    <row r="2034" spans="1:9" ht="15.6" x14ac:dyDescent="0.3">
      <c r="A2034" s="4" t="s">
        <v>4418</v>
      </c>
      <c r="E2034" s="4" t="s">
        <v>7938</v>
      </c>
      <c r="F2034" t="s">
        <v>4735</v>
      </c>
      <c r="G2034" t="s">
        <v>7939</v>
      </c>
      <c r="I2034" t="str">
        <f t="shared" si="31"/>
        <v xml:space="preserve">  Louis C</v>
      </c>
    </row>
    <row r="2035" spans="1:9" ht="15.6" x14ac:dyDescent="0.3">
      <c r="A2035" s="4" t="s">
        <v>4419</v>
      </c>
      <c r="E2035" s="4" t="s">
        <v>7940</v>
      </c>
      <c r="F2035" t="s">
        <v>4735</v>
      </c>
      <c r="G2035" t="s">
        <v>6426</v>
      </c>
      <c r="I2035" t="str">
        <f t="shared" si="31"/>
        <v xml:space="preserve">  Daniel J</v>
      </c>
    </row>
    <row r="2036" spans="1:9" ht="15.6" x14ac:dyDescent="0.3">
      <c r="A2036" s="4" t="s">
        <v>4420</v>
      </c>
      <c r="E2036" s="4" t="s">
        <v>7941</v>
      </c>
      <c r="F2036" t="s">
        <v>4732</v>
      </c>
      <c r="G2036" t="s">
        <v>7942</v>
      </c>
      <c r="I2036" t="str">
        <f t="shared" si="31"/>
        <v xml:space="preserve">  Ildiko M</v>
      </c>
    </row>
    <row r="2037" spans="1:9" ht="15.6" x14ac:dyDescent="0.3">
      <c r="A2037" s="4" t="s">
        <v>4421</v>
      </c>
      <c r="E2037" s="4" t="s">
        <v>7943</v>
      </c>
      <c r="F2037" t="s">
        <v>4732</v>
      </c>
      <c r="G2037" t="s">
        <v>7944</v>
      </c>
      <c r="I2037" t="str">
        <f t="shared" si="31"/>
        <v xml:space="preserve">  Melinda E</v>
      </c>
    </row>
    <row r="2038" spans="1:9" ht="15.6" x14ac:dyDescent="0.3">
      <c r="A2038" s="4" t="s">
        <v>4422</v>
      </c>
      <c r="E2038" s="4" t="s">
        <v>7945</v>
      </c>
      <c r="F2038" t="s">
        <v>4732</v>
      </c>
      <c r="G2038" t="s">
        <v>6074</v>
      </c>
      <c r="I2038" t="str">
        <f t="shared" si="31"/>
        <v xml:space="preserve">  Ashley M</v>
      </c>
    </row>
    <row r="2039" spans="1:9" ht="15.6" x14ac:dyDescent="0.3">
      <c r="A2039" s="4" t="s">
        <v>4423</v>
      </c>
      <c r="E2039" s="4" t="s">
        <v>7946</v>
      </c>
      <c r="F2039" t="s">
        <v>4732</v>
      </c>
      <c r="G2039" t="s">
        <v>5200</v>
      </c>
      <c r="I2039" t="str">
        <f t="shared" si="31"/>
        <v xml:space="preserve">  Stephanie</v>
      </c>
    </row>
    <row r="2040" spans="1:9" ht="15.6" x14ac:dyDescent="0.3">
      <c r="A2040" s="4" t="s">
        <v>4424</v>
      </c>
      <c r="E2040" s="4" t="s">
        <v>4858</v>
      </c>
      <c r="F2040" t="s">
        <v>4735</v>
      </c>
      <c r="G2040" t="s">
        <v>7598</v>
      </c>
      <c r="I2040" t="str">
        <f t="shared" si="31"/>
        <v xml:space="preserve">  Sean P</v>
      </c>
    </row>
    <row r="2041" spans="1:9" ht="15.6" x14ac:dyDescent="0.3">
      <c r="A2041" s="4" t="s">
        <v>4425</v>
      </c>
      <c r="E2041" s="4" t="s">
        <v>7947</v>
      </c>
      <c r="F2041" t="s">
        <v>4732</v>
      </c>
      <c r="G2041" t="s">
        <v>7948</v>
      </c>
      <c r="I2041" t="str">
        <f t="shared" si="31"/>
        <v xml:space="preserve">  Emily G</v>
      </c>
    </row>
    <row r="2042" spans="1:9" ht="15.6" x14ac:dyDescent="0.3">
      <c r="A2042" s="4" t="s">
        <v>4426</v>
      </c>
      <c r="E2042" s="4" t="s">
        <v>6290</v>
      </c>
      <c r="F2042" t="s">
        <v>4735</v>
      </c>
      <c r="G2042" t="s">
        <v>6309</v>
      </c>
      <c r="I2042" t="str">
        <f t="shared" si="31"/>
        <v xml:space="preserve">  Malcolm</v>
      </c>
    </row>
    <row r="2043" spans="1:9" ht="15.6" x14ac:dyDescent="0.3">
      <c r="A2043" s="4" t="s">
        <v>4427</v>
      </c>
      <c r="E2043" s="4" t="s">
        <v>7949</v>
      </c>
      <c r="F2043" t="s">
        <v>4735</v>
      </c>
      <c r="G2043" t="s">
        <v>7950</v>
      </c>
      <c r="I2043" t="str">
        <f t="shared" si="31"/>
        <v xml:space="preserve">  Danilo</v>
      </c>
    </row>
    <row r="2044" spans="1:9" ht="15.6" x14ac:dyDescent="0.3">
      <c r="A2044" s="4" t="s">
        <v>4428</v>
      </c>
      <c r="E2044" s="4" t="s">
        <v>7951</v>
      </c>
      <c r="F2044" t="s">
        <v>4735</v>
      </c>
      <c r="G2044" t="s">
        <v>7952</v>
      </c>
      <c r="I2044" t="str">
        <f t="shared" si="31"/>
        <v xml:space="preserve">  Mikko</v>
      </c>
    </row>
    <row r="2045" spans="1:9" ht="15.6" x14ac:dyDescent="0.3">
      <c r="A2045" s="4" t="s">
        <v>4429</v>
      </c>
      <c r="E2045" s="4" t="s">
        <v>7953</v>
      </c>
      <c r="F2045" t="s">
        <v>4732</v>
      </c>
      <c r="G2045" t="s">
        <v>7954</v>
      </c>
      <c r="I2045" t="str">
        <f t="shared" si="31"/>
        <v xml:space="preserve">  Paula C</v>
      </c>
    </row>
    <row r="2046" spans="1:9" ht="15.6" x14ac:dyDescent="0.3">
      <c r="A2046" s="4" t="s">
        <v>4430</v>
      </c>
      <c r="E2046" s="4" t="s">
        <v>7955</v>
      </c>
      <c r="F2046" t="s">
        <v>4732</v>
      </c>
      <c r="G2046" t="s">
        <v>7956</v>
      </c>
      <c r="I2046" t="str">
        <f t="shared" si="31"/>
        <v xml:space="preserve">  Kirsten N</v>
      </c>
    </row>
    <row r="2047" spans="1:9" ht="15.6" x14ac:dyDescent="0.3">
      <c r="A2047" s="4" t="s">
        <v>4431</v>
      </c>
      <c r="E2047" s="4" t="s">
        <v>7957</v>
      </c>
      <c r="F2047" t="s">
        <v>4732</v>
      </c>
      <c r="G2047" t="s">
        <v>7958</v>
      </c>
      <c r="I2047" t="str">
        <f t="shared" si="31"/>
        <v xml:space="preserve">  Christy</v>
      </c>
    </row>
    <row r="2048" spans="1:9" ht="15.6" x14ac:dyDescent="0.3">
      <c r="A2048" s="4" t="s">
        <v>4432</v>
      </c>
      <c r="E2048" s="4" t="s">
        <v>4866</v>
      </c>
      <c r="F2048" t="s">
        <v>4732</v>
      </c>
      <c r="G2048" t="s">
        <v>4888</v>
      </c>
      <c r="I2048" t="str">
        <f t="shared" si="31"/>
        <v xml:space="preserve">  Jennifer</v>
      </c>
    </row>
    <row r="2049" spans="1:9" ht="15.6" x14ac:dyDescent="0.3">
      <c r="A2049" s="4" t="s">
        <v>4433</v>
      </c>
      <c r="E2049" s="4" t="s">
        <v>7959</v>
      </c>
      <c r="F2049" t="s">
        <v>4732</v>
      </c>
      <c r="G2049" t="s">
        <v>7960</v>
      </c>
      <c r="I2049" t="str">
        <f t="shared" si="31"/>
        <v xml:space="preserve">  Jingjing</v>
      </c>
    </row>
    <row r="2050" spans="1:9" ht="15.6" x14ac:dyDescent="0.3">
      <c r="A2050" s="4" t="s">
        <v>4434</v>
      </c>
      <c r="E2050" s="4" t="s">
        <v>6624</v>
      </c>
      <c r="F2050" t="s">
        <v>4735</v>
      </c>
      <c r="G2050" t="s">
        <v>7961</v>
      </c>
      <c r="I2050" t="str">
        <f t="shared" si="31"/>
        <v xml:space="preserve">  Morgan</v>
      </c>
    </row>
    <row r="2051" spans="1:9" ht="15.6" x14ac:dyDescent="0.3">
      <c r="A2051" s="4" t="s">
        <v>4435</v>
      </c>
      <c r="E2051" s="4" t="s">
        <v>7182</v>
      </c>
      <c r="F2051" t="s">
        <v>4735</v>
      </c>
      <c r="G2051" t="s">
        <v>5747</v>
      </c>
      <c r="I2051" t="str">
        <f t="shared" ref="I2051:I2114" si="32">_xlfn.TEXTJOIN("",TRUE,G2051)</f>
        <v xml:space="preserve">  Patrick J</v>
      </c>
    </row>
    <row r="2052" spans="1:9" ht="15.6" x14ac:dyDescent="0.3">
      <c r="A2052" s="4" t="s">
        <v>4436</v>
      </c>
      <c r="E2052" s="4" t="s">
        <v>7962</v>
      </c>
      <c r="F2052" t="s">
        <v>4735</v>
      </c>
      <c r="G2052" t="s">
        <v>7963</v>
      </c>
      <c r="I2052" t="str">
        <f t="shared" si="32"/>
        <v xml:space="preserve">  Frankline</v>
      </c>
    </row>
    <row r="2053" spans="1:9" ht="15.6" x14ac:dyDescent="0.3">
      <c r="A2053" s="4" t="s">
        <v>4437</v>
      </c>
      <c r="E2053" s="4" t="s">
        <v>5922</v>
      </c>
      <c r="F2053" t="s">
        <v>4732</v>
      </c>
      <c r="G2053" t="s">
        <v>7964</v>
      </c>
      <c r="I2053" t="str">
        <f t="shared" si="32"/>
        <v xml:space="preserve">  Laura T</v>
      </c>
    </row>
    <row r="2054" spans="1:9" ht="15.6" x14ac:dyDescent="0.3">
      <c r="A2054" s="4" t="s">
        <v>4438</v>
      </c>
      <c r="E2054" s="4" t="s">
        <v>7965</v>
      </c>
      <c r="F2054" t="s">
        <v>4732</v>
      </c>
      <c r="G2054" t="s">
        <v>7966</v>
      </c>
      <c r="I2054" t="str">
        <f t="shared" si="32"/>
        <v xml:space="preserve">  Natalia</v>
      </c>
    </row>
    <row r="2055" spans="1:9" ht="15.6" x14ac:dyDescent="0.3">
      <c r="A2055" s="4" t="s">
        <v>4439</v>
      </c>
      <c r="E2055" s="4" t="s">
        <v>7967</v>
      </c>
      <c r="F2055" t="s">
        <v>4732</v>
      </c>
      <c r="G2055" t="s">
        <v>5077</v>
      </c>
      <c r="I2055" t="str">
        <f t="shared" si="32"/>
        <v xml:space="preserve">  Jennifer L</v>
      </c>
    </row>
    <row r="2056" spans="1:9" ht="15.6" x14ac:dyDescent="0.3">
      <c r="A2056" s="4" t="s">
        <v>4440</v>
      </c>
      <c r="E2056" s="4" t="s">
        <v>5615</v>
      </c>
      <c r="F2056" t="s">
        <v>4732</v>
      </c>
      <c r="G2056" t="s">
        <v>7968</v>
      </c>
      <c r="I2056" t="str">
        <f t="shared" si="32"/>
        <v xml:space="preserve">  Brooke</v>
      </c>
    </row>
    <row r="2057" spans="1:9" ht="15.6" x14ac:dyDescent="0.3">
      <c r="A2057" s="4" t="s">
        <v>4441</v>
      </c>
      <c r="E2057" s="4" t="s">
        <v>7969</v>
      </c>
      <c r="F2057" t="s">
        <v>4735</v>
      </c>
      <c r="G2057" t="s">
        <v>7970</v>
      </c>
      <c r="I2057" t="str">
        <f t="shared" si="32"/>
        <v xml:space="preserve">  Jeremy M</v>
      </c>
    </row>
    <row r="2058" spans="1:9" ht="15.6" x14ac:dyDescent="0.3">
      <c r="A2058" s="4" t="s">
        <v>4442</v>
      </c>
      <c r="E2058" s="4" t="s">
        <v>7971</v>
      </c>
      <c r="F2058" t="s">
        <v>4732</v>
      </c>
      <c r="G2058" t="s">
        <v>7972</v>
      </c>
      <c r="I2058" t="str">
        <f t="shared" si="32"/>
        <v xml:space="preserve">  Megan L</v>
      </c>
    </row>
    <row r="2059" spans="1:9" ht="15.6" x14ac:dyDescent="0.3">
      <c r="A2059" s="4" t="s">
        <v>4443</v>
      </c>
      <c r="E2059" s="4" t="s">
        <v>7973</v>
      </c>
      <c r="F2059" t="s">
        <v>4735</v>
      </c>
      <c r="G2059" t="s">
        <v>5711</v>
      </c>
      <c r="I2059" t="str">
        <f t="shared" si="32"/>
        <v xml:space="preserve">  Bryan</v>
      </c>
    </row>
    <row r="2060" spans="1:9" ht="15.6" x14ac:dyDescent="0.3">
      <c r="A2060" s="4" t="s">
        <v>4444</v>
      </c>
      <c r="E2060" s="4" t="s">
        <v>7974</v>
      </c>
      <c r="F2060" t="s">
        <v>4732</v>
      </c>
      <c r="G2060" t="s">
        <v>7975</v>
      </c>
      <c r="I2060" t="str">
        <f t="shared" si="32"/>
        <v xml:space="preserve">  Marny</v>
      </c>
    </row>
    <row r="2061" spans="1:9" ht="15.6" x14ac:dyDescent="0.3">
      <c r="A2061" s="4" t="s">
        <v>4445</v>
      </c>
      <c r="E2061" s="4" t="s">
        <v>7976</v>
      </c>
      <c r="F2061" t="s">
        <v>4735</v>
      </c>
      <c r="G2061" t="s">
        <v>6303</v>
      </c>
      <c r="I2061" t="str">
        <f t="shared" si="32"/>
        <v xml:space="preserve">  Marc</v>
      </c>
    </row>
    <row r="2062" spans="1:9" ht="15.6" x14ac:dyDescent="0.3">
      <c r="A2062" s="4" t="s">
        <v>4446</v>
      </c>
      <c r="E2062" s="4" t="s">
        <v>7977</v>
      </c>
      <c r="F2062" t="s">
        <v>4735</v>
      </c>
      <c r="G2062" t="s">
        <v>7978</v>
      </c>
      <c r="I2062" t="str">
        <f t="shared" si="32"/>
        <v xml:space="preserve">  Benjamin L</v>
      </c>
    </row>
    <row r="2063" spans="1:9" ht="15.6" x14ac:dyDescent="0.3">
      <c r="A2063" s="4" t="s">
        <v>4447</v>
      </c>
      <c r="E2063" s="4" t="s">
        <v>7979</v>
      </c>
      <c r="F2063" t="s">
        <v>4735</v>
      </c>
      <c r="G2063" t="s">
        <v>7980</v>
      </c>
      <c r="I2063" t="str">
        <f t="shared" si="32"/>
        <v xml:space="preserve">  Rob G</v>
      </c>
    </row>
    <row r="2064" spans="1:9" ht="15.6" x14ac:dyDescent="0.3">
      <c r="A2064" s="4" t="s">
        <v>4448</v>
      </c>
      <c r="E2064" s="4" t="s">
        <v>6985</v>
      </c>
      <c r="F2064" t="s">
        <v>4732</v>
      </c>
      <c r="G2064" t="s">
        <v>7981</v>
      </c>
      <c r="I2064" t="str">
        <f t="shared" si="32"/>
        <v xml:space="preserve">  Stefanie A</v>
      </c>
    </row>
    <row r="2065" spans="1:9" ht="15.6" x14ac:dyDescent="0.3">
      <c r="A2065" s="4" t="s">
        <v>4449</v>
      </c>
      <c r="E2065" s="4" t="s">
        <v>5675</v>
      </c>
      <c r="F2065" t="s">
        <v>4732</v>
      </c>
      <c r="G2065" t="s">
        <v>5200</v>
      </c>
      <c r="I2065" t="str">
        <f t="shared" si="32"/>
        <v xml:space="preserve">  Stephanie</v>
      </c>
    </row>
    <row r="2066" spans="1:9" ht="15.6" x14ac:dyDescent="0.3">
      <c r="A2066" s="4" t="s">
        <v>4450</v>
      </c>
      <c r="E2066" s="4" t="s">
        <v>7982</v>
      </c>
      <c r="F2066" t="s">
        <v>4732</v>
      </c>
      <c r="G2066" t="s">
        <v>7983</v>
      </c>
      <c r="I2066" t="str">
        <f t="shared" si="32"/>
        <v xml:space="preserve">  Caroline F</v>
      </c>
    </row>
    <row r="2067" spans="1:9" ht="15.6" x14ac:dyDescent="0.3">
      <c r="A2067" s="4" t="s">
        <v>4451</v>
      </c>
      <c r="E2067" s="4" t="s">
        <v>6290</v>
      </c>
      <c r="F2067" t="s">
        <v>4732</v>
      </c>
      <c r="G2067" t="s">
        <v>7984</v>
      </c>
      <c r="I2067" t="str">
        <f t="shared" si="32"/>
        <v xml:space="preserve">  Julia J</v>
      </c>
    </row>
    <row r="2068" spans="1:9" ht="15.6" x14ac:dyDescent="0.3">
      <c r="A2068" s="4" t="s">
        <v>4452</v>
      </c>
      <c r="E2068" s="4" t="s">
        <v>7985</v>
      </c>
      <c r="F2068" t="s">
        <v>4735</v>
      </c>
      <c r="G2068" t="s">
        <v>7242</v>
      </c>
      <c r="I2068" t="str">
        <f t="shared" si="32"/>
        <v xml:space="preserve">  Jack</v>
      </c>
    </row>
    <row r="2069" spans="1:9" ht="15.6" x14ac:dyDescent="0.3">
      <c r="A2069" s="4" t="s">
        <v>4453</v>
      </c>
      <c r="E2069" s="4" t="s">
        <v>7986</v>
      </c>
      <c r="F2069" t="s">
        <v>4735</v>
      </c>
      <c r="G2069" t="s">
        <v>7987</v>
      </c>
      <c r="I2069" t="str">
        <f t="shared" si="32"/>
        <v xml:space="preserve">  Bernat</v>
      </c>
    </row>
    <row r="2070" spans="1:9" ht="15.6" x14ac:dyDescent="0.3">
      <c r="A2070" s="4" t="s">
        <v>4454</v>
      </c>
      <c r="E2070" s="4" t="s">
        <v>7988</v>
      </c>
      <c r="F2070" t="s">
        <v>4735</v>
      </c>
      <c r="G2070" t="s">
        <v>7989</v>
      </c>
      <c r="I2070" t="str">
        <f t="shared" si="32"/>
        <v xml:space="preserve">  Hicham</v>
      </c>
    </row>
    <row r="2071" spans="1:9" ht="15.6" x14ac:dyDescent="0.3">
      <c r="A2071" s="4" t="s">
        <v>4455</v>
      </c>
      <c r="E2071" s="4" t="s">
        <v>7990</v>
      </c>
      <c r="F2071" t="s">
        <v>4732</v>
      </c>
      <c r="G2071" t="s">
        <v>5096</v>
      </c>
      <c r="I2071" t="str">
        <f t="shared" si="32"/>
        <v xml:space="preserve">  Sarah</v>
      </c>
    </row>
    <row r="2072" spans="1:9" ht="15.6" x14ac:dyDescent="0.3">
      <c r="A2072" s="4" t="s">
        <v>4456</v>
      </c>
      <c r="E2072" s="4" t="s">
        <v>5116</v>
      </c>
      <c r="F2072" t="s">
        <v>4735</v>
      </c>
      <c r="G2072" t="s">
        <v>5154</v>
      </c>
      <c r="I2072" t="str">
        <f t="shared" si="32"/>
        <v xml:space="preserve">  Anthony S</v>
      </c>
    </row>
    <row r="2073" spans="1:9" ht="15.6" x14ac:dyDescent="0.3">
      <c r="A2073" s="4" t="s">
        <v>4457</v>
      </c>
      <c r="E2073" s="4" t="s">
        <v>7991</v>
      </c>
      <c r="F2073" t="s">
        <v>4732</v>
      </c>
      <c r="G2073" t="s">
        <v>7992</v>
      </c>
      <c r="I2073" t="str">
        <f t="shared" si="32"/>
        <v xml:space="preserve">  Elisabetta</v>
      </c>
    </row>
    <row r="2074" spans="1:9" ht="15.6" x14ac:dyDescent="0.3">
      <c r="A2074" s="4" t="s">
        <v>4458</v>
      </c>
      <c r="E2074" s="4" t="s">
        <v>7993</v>
      </c>
      <c r="F2074" t="s">
        <v>4735</v>
      </c>
      <c r="G2074" t="s">
        <v>7994</v>
      </c>
      <c r="I2074" t="str">
        <f t="shared" si="32"/>
        <v xml:space="preserve">  Trevor N</v>
      </c>
    </row>
    <row r="2075" spans="1:9" ht="15.6" x14ac:dyDescent="0.3">
      <c r="A2075" s="4" t="s">
        <v>4459</v>
      </c>
      <c r="E2075" s="4" t="s">
        <v>7995</v>
      </c>
      <c r="F2075" t="s">
        <v>4732</v>
      </c>
      <c r="G2075" t="s">
        <v>7996</v>
      </c>
      <c r="I2075" t="str">
        <f t="shared" si="32"/>
        <v xml:space="preserve">  Nancy</v>
      </c>
    </row>
    <row r="2076" spans="1:9" ht="15.6" x14ac:dyDescent="0.3">
      <c r="A2076" s="4" t="s">
        <v>4460</v>
      </c>
      <c r="E2076" s="4" t="s">
        <v>7797</v>
      </c>
      <c r="F2076" t="s">
        <v>4732</v>
      </c>
      <c r="G2076" t="s">
        <v>7997</v>
      </c>
      <c r="I2076" t="str">
        <f t="shared" si="32"/>
        <v xml:space="preserve">  Allison R</v>
      </c>
    </row>
    <row r="2077" spans="1:9" ht="15.6" x14ac:dyDescent="0.3">
      <c r="A2077" s="4" t="s">
        <v>4461</v>
      </c>
      <c r="E2077" s="4" t="s">
        <v>7998</v>
      </c>
      <c r="F2077" t="s">
        <v>4735</v>
      </c>
      <c r="G2077" t="s">
        <v>7515</v>
      </c>
      <c r="I2077" t="str">
        <f t="shared" si="32"/>
        <v xml:space="preserve">  Robert J</v>
      </c>
    </row>
    <row r="2078" spans="1:9" ht="15.6" x14ac:dyDescent="0.3">
      <c r="A2078" s="4" t="s">
        <v>4462</v>
      </c>
      <c r="E2078" s="4" t="s">
        <v>7999</v>
      </c>
      <c r="F2078" t="s">
        <v>4735</v>
      </c>
      <c r="G2078" t="s">
        <v>4914</v>
      </c>
      <c r="I2078" t="str">
        <f t="shared" si="32"/>
        <v xml:space="preserve">  Nicholas</v>
      </c>
    </row>
    <row r="2079" spans="1:9" ht="15.6" x14ac:dyDescent="0.3">
      <c r="A2079" s="4" t="s">
        <v>4463</v>
      </c>
      <c r="E2079" s="4" t="s">
        <v>8000</v>
      </c>
      <c r="F2079" t="s">
        <v>4735</v>
      </c>
      <c r="G2079" t="s">
        <v>5874</v>
      </c>
      <c r="I2079" t="str">
        <f t="shared" si="32"/>
        <v xml:space="preserve">  Kevin L</v>
      </c>
    </row>
    <row r="2080" spans="1:9" ht="15.6" x14ac:dyDescent="0.3">
      <c r="A2080" s="4" t="s">
        <v>4464</v>
      </c>
      <c r="E2080" s="4" t="s">
        <v>8001</v>
      </c>
      <c r="F2080" t="s">
        <v>4735</v>
      </c>
      <c r="G2080" t="s">
        <v>5711</v>
      </c>
      <c r="I2080" t="str">
        <f t="shared" si="32"/>
        <v xml:space="preserve">  Bryan</v>
      </c>
    </row>
    <row r="2081" spans="1:9" ht="15.6" x14ac:dyDescent="0.3">
      <c r="A2081" s="4" t="s">
        <v>4465</v>
      </c>
      <c r="E2081" s="4" t="s">
        <v>6221</v>
      </c>
      <c r="F2081" t="s">
        <v>4732</v>
      </c>
      <c r="G2081" t="s">
        <v>8002</v>
      </c>
      <c r="I2081" t="str">
        <f t="shared" si="32"/>
        <v xml:space="preserve">  Janae N</v>
      </c>
    </row>
    <row r="2082" spans="1:9" ht="15.6" x14ac:dyDescent="0.3">
      <c r="A2082" s="4" t="s">
        <v>4466</v>
      </c>
      <c r="E2082" s="4" t="s">
        <v>8003</v>
      </c>
      <c r="F2082" t="s">
        <v>4732</v>
      </c>
      <c r="G2082" t="s">
        <v>6727</v>
      </c>
      <c r="I2082" t="str">
        <f t="shared" si="32"/>
        <v xml:space="preserve">  Audrey</v>
      </c>
    </row>
    <row r="2083" spans="1:9" ht="15.6" x14ac:dyDescent="0.3">
      <c r="A2083" s="4" t="s">
        <v>4467</v>
      </c>
      <c r="E2083" s="4" t="s">
        <v>8004</v>
      </c>
      <c r="F2083" t="s">
        <v>4732</v>
      </c>
      <c r="G2083" t="s">
        <v>6575</v>
      </c>
      <c r="I2083" t="str">
        <f t="shared" si="32"/>
        <v xml:space="preserve">  Laura</v>
      </c>
    </row>
    <row r="2084" spans="1:9" ht="15.6" x14ac:dyDescent="0.3">
      <c r="A2084" s="4" t="s">
        <v>4468</v>
      </c>
      <c r="E2084" s="4" t="s">
        <v>8005</v>
      </c>
      <c r="F2084" t="s">
        <v>4732</v>
      </c>
      <c r="G2084" t="s">
        <v>8006</v>
      </c>
      <c r="I2084" t="str">
        <f t="shared" si="32"/>
        <v xml:space="preserve">  Nicole F</v>
      </c>
    </row>
    <row r="2085" spans="1:9" ht="15.6" x14ac:dyDescent="0.3">
      <c r="A2085" s="4" t="s">
        <v>4469</v>
      </c>
      <c r="E2085" s="4" t="s">
        <v>8007</v>
      </c>
      <c r="F2085" t="s">
        <v>4732</v>
      </c>
      <c r="G2085" t="s">
        <v>8008</v>
      </c>
      <c r="I2085" t="str">
        <f t="shared" si="32"/>
        <v xml:space="preserve">  Krista L</v>
      </c>
    </row>
    <row r="2086" spans="1:9" ht="15.6" x14ac:dyDescent="0.3">
      <c r="A2086" s="4" t="s">
        <v>4470</v>
      </c>
      <c r="E2086" s="4" t="s">
        <v>8009</v>
      </c>
      <c r="F2086" t="s">
        <v>4732</v>
      </c>
      <c r="G2086" t="s">
        <v>8010</v>
      </c>
      <c r="I2086" t="str">
        <f t="shared" si="32"/>
        <v xml:space="preserve">  Denise</v>
      </c>
    </row>
    <row r="2087" spans="1:9" ht="15.6" x14ac:dyDescent="0.3">
      <c r="A2087" s="4" t="s">
        <v>4471</v>
      </c>
      <c r="E2087" s="4" t="s">
        <v>8011</v>
      </c>
      <c r="F2087" t="s">
        <v>4735</v>
      </c>
      <c r="G2087" t="s">
        <v>8012</v>
      </c>
      <c r="I2087" t="str">
        <f t="shared" si="32"/>
        <v xml:space="preserve">  Ariel</v>
      </c>
    </row>
    <row r="2088" spans="1:9" ht="15.6" x14ac:dyDescent="0.3">
      <c r="A2088" s="4" t="s">
        <v>4472</v>
      </c>
      <c r="E2088" s="4" t="s">
        <v>5116</v>
      </c>
      <c r="F2088" t="s">
        <v>4735</v>
      </c>
      <c r="G2088" t="s">
        <v>5164</v>
      </c>
      <c r="I2088" t="str">
        <f t="shared" si="32"/>
        <v xml:space="preserve">  Jeremy</v>
      </c>
    </row>
    <row r="2089" spans="1:9" ht="15.6" x14ac:dyDescent="0.3">
      <c r="A2089" s="4" t="s">
        <v>4473</v>
      </c>
      <c r="E2089" s="4" t="s">
        <v>8013</v>
      </c>
      <c r="F2089" t="s">
        <v>4732</v>
      </c>
      <c r="G2089" t="s">
        <v>8014</v>
      </c>
      <c r="I2089" t="str">
        <f t="shared" si="32"/>
        <v xml:space="preserve">  Rosalie</v>
      </c>
    </row>
    <row r="2090" spans="1:9" ht="15.6" x14ac:dyDescent="0.3">
      <c r="A2090" s="4" t="s">
        <v>4474</v>
      </c>
      <c r="E2090" s="4" t="s">
        <v>8015</v>
      </c>
      <c r="F2090" t="s">
        <v>4735</v>
      </c>
      <c r="G2090" t="s">
        <v>7780</v>
      </c>
      <c r="I2090" t="str">
        <f t="shared" si="32"/>
        <v xml:space="preserve">  Jay</v>
      </c>
    </row>
    <row r="2091" spans="1:9" ht="15.6" x14ac:dyDescent="0.3">
      <c r="A2091" s="4" t="s">
        <v>4475</v>
      </c>
      <c r="E2091" s="4" t="s">
        <v>8016</v>
      </c>
      <c r="F2091" t="s">
        <v>4735</v>
      </c>
      <c r="G2091" t="s">
        <v>8017</v>
      </c>
      <c r="I2091" t="str">
        <f t="shared" si="32"/>
        <v xml:space="preserve">  Vitaliy</v>
      </c>
    </row>
    <row r="2092" spans="1:9" ht="15.6" x14ac:dyDescent="0.3">
      <c r="A2092" s="4" t="s">
        <v>4476</v>
      </c>
      <c r="E2092" s="4" t="s">
        <v>8018</v>
      </c>
      <c r="F2092" t="s">
        <v>4735</v>
      </c>
      <c r="G2092" t="s">
        <v>8019</v>
      </c>
      <c r="I2092" t="str">
        <f t="shared" si="32"/>
        <v xml:space="preserve">  Benjamin W</v>
      </c>
    </row>
    <row r="2093" spans="1:9" ht="15.6" x14ac:dyDescent="0.3">
      <c r="A2093" s="4" t="s">
        <v>4477</v>
      </c>
      <c r="E2093" s="4" t="s">
        <v>8020</v>
      </c>
      <c r="F2093" t="s">
        <v>4735</v>
      </c>
      <c r="G2093" t="s">
        <v>5007</v>
      </c>
      <c r="I2093" t="str">
        <f t="shared" si="32"/>
        <v xml:space="preserve">  Jesse</v>
      </c>
    </row>
    <row r="2094" spans="1:9" ht="15.6" x14ac:dyDescent="0.3">
      <c r="A2094" s="4" t="s">
        <v>4478</v>
      </c>
      <c r="E2094" s="4" t="s">
        <v>8021</v>
      </c>
      <c r="F2094" t="s">
        <v>4735</v>
      </c>
      <c r="G2094" t="s">
        <v>4937</v>
      </c>
      <c r="I2094" t="str">
        <f t="shared" si="32"/>
        <v xml:space="preserve">  Mark</v>
      </c>
    </row>
    <row r="2095" spans="1:9" ht="15.6" x14ac:dyDescent="0.3">
      <c r="A2095" s="4" t="s">
        <v>4479</v>
      </c>
      <c r="E2095" s="4" t="s">
        <v>8022</v>
      </c>
      <c r="F2095" t="s">
        <v>4732</v>
      </c>
      <c r="G2095" t="s">
        <v>5554</v>
      </c>
      <c r="I2095" t="str">
        <f t="shared" si="32"/>
        <v xml:space="preserve">  Lauren</v>
      </c>
    </row>
    <row r="2096" spans="1:9" ht="15.6" x14ac:dyDescent="0.3">
      <c r="A2096" s="4" t="s">
        <v>4480</v>
      </c>
      <c r="E2096" s="4" t="s">
        <v>8023</v>
      </c>
      <c r="F2096" t="s">
        <v>4735</v>
      </c>
      <c r="G2096" t="s">
        <v>8024</v>
      </c>
      <c r="I2096" t="str">
        <f t="shared" si="32"/>
        <v xml:space="preserve">  Massimiliano</v>
      </c>
    </row>
    <row r="2097" spans="1:9" ht="15.6" x14ac:dyDescent="0.3">
      <c r="A2097" s="4" t="s">
        <v>4481</v>
      </c>
      <c r="E2097" s="4" t="s">
        <v>8025</v>
      </c>
      <c r="F2097" t="s">
        <v>4735</v>
      </c>
      <c r="G2097" t="s">
        <v>6000</v>
      </c>
      <c r="I2097" t="str">
        <f t="shared" si="32"/>
        <v xml:space="preserve">  Josh</v>
      </c>
    </row>
    <row r="2098" spans="1:9" ht="15.6" x14ac:dyDescent="0.3">
      <c r="A2098" s="4" t="s">
        <v>4482</v>
      </c>
      <c r="E2098" s="4" t="s">
        <v>8026</v>
      </c>
      <c r="F2098" t="s">
        <v>4735</v>
      </c>
      <c r="G2098" t="s">
        <v>8027</v>
      </c>
      <c r="I2098" t="str">
        <f t="shared" si="32"/>
        <v xml:space="preserve">  Kiyokatsu</v>
      </c>
    </row>
    <row r="2099" spans="1:9" ht="15.6" x14ac:dyDescent="0.3">
      <c r="A2099" s="4" t="s">
        <v>4483</v>
      </c>
      <c r="E2099" s="4" t="s">
        <v>8028</v>
      </c>
      <c r="F2099" t="s">
        <v>4732</v>
      </c>
      <c r="G2099" t="s">
        <v>6247</v>
      </c>
      <c r="I2099" t="str">
        <f t="shared" si="32"/>
        <v xml:space="preserve">  Amanda L</v>
      </c>
    </row>
    <row r="2100" spans="1:9" ht="15.6" x14ac:dyDescent="0.3">
      <c r="A2100" s="4" t="s">
        <v>4484</v>
      </c>
      <c r="E2100" s="4" t="s">
        <v>8029</v>
      </c>
      <c r="F2100" t="s">
        <v>4735</v>
      </c>
      <c r="G2100" t="s">
        <v>5033</v>
      </c>
      <c r="I2100" t="str">
        <f t="shared" si="32"/>
        <v xml:space="preserve">  Matthew</v>
      </c>
    </row>
    <row r="2101" spans="1:9" ht="15.6" x14ac:dyDescent="0.3">
      <c r="A2101" s="4" t="s">
        <v>4485</v>
      </c>
      <c r="E2101" s="4" t="s">
        <v>8030</v>
      </c>
      <c r="F2101" t="s">
        <v>4732</v>
      </c>
      <c r="G2101" t="s">
        <v>8031</v>
      </c>
      <c r="I2101" t="str">
        <f t="shared" si="32"/>
        <v xml:space="preserve">  Julia M</v>
      </c>
    </row>
    <row r="2102" spans="1:9" ht="15.6" x14ac:dyDescent="0.3">
      <c r="A2102" s="4" t="s">
        <v>4486</v>
      </c>
      <c r="E2102" s="4" t="s">
        <v>8032</v>
      </c>
      <c r="F2102" t="s">
        <v>4732</v>
      </c>
      <c r="G2102" t="s">
        <v>8033</v>
      </c>
      <c r="I2102" t="str">
        <f t="shared" si="32"/>
        <v xml:space="preserve">  Rhea</v>
      </c>
    </row>
    <row r="2103" spans="1:9" ht="15.6" x14ac:dyDescent="0.3">
      <c r="A2103" s="4" t="s">
        <v>4487</v>
      </c>
      <c r="E2103" s="4" t="s">
        <v>7408</v>
      </c>
      <c r="F2103" t="s">
        <v>4735</v>
      </c>
      <c r="G2103" t="s">
        <v>5816</v>
      </c>
      <c r="I2103" t="str">
        <f t="shared" si="32"/>
        <v xml:space="preserve">  Justin</v>
      </c>
    </row>
    <row r="2104" spans="1:9" ht="15.6" x14ac:dyDescent="0.3">
      <c r="A2104" s="4" t="s">
        <v>4488</v>
      </c>
      <c r="E2104" s="4" t="s">
        <v>8034</v>
      </c>
      <c r="F2104" t="s">
        <v>4735</v>
      </c>
      <c r="G2104" t="s">
        <v>8035</v>
      </c>
      <c r="I2104" t="str">
        <f t="shared" si="32"/>
        <v xml:space="preserve">  Shamus M</v>
      </c>
    </row>
    <row r="2105" spans="1:9" ht="15.6" x14ac:dyDescent="0.3">
      <c r="A2105" s="4" t="s">
        <v>4489</v>
      </c>
      <c r="E2105" s="4" t="s">
        <v>4749</v>
      </c>
      <c r="F2105" t="s">
        <v>4735</v>
      </c>
      <c r="G2105" t="s">
        <v>5395</v>
      </c>
      <c r="I2105" t="str">
        <f t="shared" si="32"/>
        <v xml:space="preserve">  Mike</v>
      </c>
    </row>
    <row r="2106" spans="1:9" ht="15.6" x14ac:dyDescent="0.3">
      <c r="A2106" s="4" t="s">
        <v>4490</v>
      </c>
      <c r="E2106" s="4" t="s">
        <v>8036</v>
      </c>
      <c r="F2106" t="s">
        <v>4732</v>
      </c>
      <c r="G2106" t="s">
        <v>8037</v>
      </c>
      <c r="I2106" t="str">
        <f t="shared" si="32"/>
        <v xml:space="preserve">  Mary Beth</v>
      </c>
    </row>
    <row r="2107" spans="1:9" ht="15.6" x14ac:dyDescent="0.3">
      <c r="A2107" s="4" t="s">
        <v>4491</v>
      </c>
      <c r="E2107" s="4" t="s">
        <v>8038</v>
      </c>
      <c r="F2107" t="s">
        <v>4732</v>
      </c>
      <c r="G2107" t="s">
        <v>8039</v>
      </c>
      <c r="I2107" t="str">
        <f t="shared" si="32"/>
        <v xml:space="preserve">  Erin</v>
      </c>
    </row>
    <row r="2108" spans="1:9" ht="15.6" x14ac:dyDescent="0.3">
      <c r="A2108" s="4" t="s">
        <v>4492</v>
      </c>
      <c r="E2108" s="4" t="s">
        <v>8040</v>
      </c>
      <c r="F2108" t="s">
        <v>4732</v>
      </c>
      <c r="G2108" t="s">
        <v>8041</v>
      </c>
      <c r="I2108" t="str">
        <f t="shared" si="32"/>
        <v xml:space="preserve">  Hallie</v>
      </c>
    </row>
    <row r="2109" spans="1:9" ht="15.6" x14ac:dyDescent="0.3">
      <c r="A2109" s="4" t="s">
        <v>4493</v>
      </c>
      <c r="E2109" s="4" t="s">
        <v>8042</v>
      </c>
      <c r="F2109" t="s">
        <v>4732</v>
      </c>
      <c r="G2109" t="s">
        <v>8043</v>
      </c>
      <c r="I2109" t="str">
        <f t="shared" si="32"/>
        <v xml:space="preserve">  Paige P</v>
      </c>
    </row>
    <row r="2110" spans="1:9" ht="15.6" x14ac:dyDescent="0.3">
      <c r="A2110" s="4" t="s">
        <v>4494</v>
      </c>
      <c r="E2110" s="4" t="s">
        <v>5582</v>
      </c>
      <c r="F2110" t="s">
        <v>4732</v>
      </c>
      <c r="G2110" t="s">
        <v>8044</v>
      </c>
      <c r="I2110" t="str">
        <f t="shared" si="32"/>
        <v xml:space="preserve">  Ji</v>
      </c>
    </row>
    <row r="2111" spans="1:9" ht="15.6" x14ac:dyDescent="0.3">
      <c r="A2111" s="4" t="s">
        <v>4495</v>
      </c>
      <c r="E2111" s="4" t="s">
        <v>8045</v>
      </c>
      <c r="F2111" t="s">
        <v>4732</v>
      </c>
      <c r="G2111" t="s">
        <v>8046</v>
      </c>
      <c r="I2111" t="str">
        <f t="shared" si="32"/>
        <v xml:space="preserve">  Carissa A</v>
      </c>
    </row>
    <row r="2112" spans="1:9" ht="15.6" x14ac:dyDescent="0.3">
      <c r="A2112" s="4" t="s">
        <v>4496</v>
      </c>
      <c r="E2112" s="4" t="s">
        <v>8047</v>
      </c>
      <c r="F2112" t="s">
        <v>4732</v>
      </c>
      <c r="G2112" t="s">
        <v>8048</v>
      </c>
      <c r="I2112" t="str">
        <f t="shared" si="32"/>
        <v xml:space="preserve">  Mona</v>
      </c>
    </row>
    <row r="2113" spans="1:9" ht="15.6" x14ac:dyDescent="0.3">
      <c r="A2113" s="4" t="s">
        <v>4497</v>
      </c>
      <c r="E2113" s="4" t="s">
        <v>8049</v>
      </c>
      <c r="F2113" t="s">
        <v>4732</v>
      </c>
      <c r="G2113" t="s">
        <v>8050</v>
      </c>
      <c r="I2113" t="str">
        <f t="shared" si="32"/>
        <v xml:space="preserve">  Kristin R</v>
      </c>
    </row>
    <row r="2114" spans="1:9" ht="15.6" x14ac:dyDescent="0.3">
      <c r="A2114" s="4" t="s">
        <v>4498</v>
      </c>
      <c r="E2114" s="4" t="s">
        <v>8051</v>
      </c>
      <c r="F2114" t="s">
        <v>4732</v>
      </c>
      <c r="G2114" t="s">
        <v>6201</v>
      </c>
      <c r="I2114" t="str">
        <f t="shared" si="32"/>
        <v xml:space="preserve">  Beth</v>
      </c>
    </row>
    <row r="2115" spans="1:9" ht="15.6" x14ac:dyDescent="0.3">
      <c r="A2115" s="4" t="s">
        <v>4499</v>
      </c>
      <c r="E2115" s="4" t="s">
        <v>8052</v>
      </c>
      <c r="F2115" t="s">
        <v>4732</v>
      </c>
      <c r="G2115" t="s">
        <v>5369</v>
      </c>
      <c r="I2115" t="str">
        <f t="shared" ref="I2115:I2178" si="33">_xlfn.TEXTJOIN("",TRUE,G2115)</f>
        <v xml:space="preserve">  Allison</v>
      </c>
    </row>
    <row r="2116" spans="1:9" ht="15.6" x14ac:dyDescent="0.3">
      <c r="A2116" s="4" t="s">
        <v>4500</v>
      </c>
      <c r="E2116" s="4" t="s">
        <v>8053</v>
      </c>
      <c r="F2116" t="s">
        <v>4732</v>
      </c>
      <c r="G2116" t="s">
        <v>5674</v>
      </c>
      <c r="I2116" t="str">
        <f t="shared" si="33"/>
        <v xml:space="preserve">  Ashley E</v>
      </c>
    </row>
    <row r="2117" spans="1:9" ht="15.6" x14ac:dyDescent="0.3">
      <c r="A2117" s="4" t="s">
        <v>4501</v>
      </c>
      <c r="E2117" s="4" t="s">
        <v>8054</v>
      </c>
      <c r="F2117" t="s">
        <v>4732</v>
      </c>
      <c r="G2117" t="s">
        <v>8055</v>
      </c>
      <c r="I2117" t="str">
        <f t="shared" si="33"/>
        <v xml:space="preserve">  Hilary K</v>
      </c>
    </row>
    <row r="2118" spans="1:9" ht="15.6" x14ac:dyDescent="0.3">
      <c r="A2118" s="4" t="s">
        <v>4502</v>
      </c>
      <c r="E2118" s="4" t="s">
        <v>8056</v>
      </c>
      <c r="F2118" t="s">
        <v>4732</v>
      </c>
      <c r="G2118" t="s">
        <v>8057</v>
      </c>
      <c r="I2118" t="str">
        <f t="shared" si="33"/>
        <v xml:space="preserve">  Dominique</v>
      </c>
    </row>
    <row r="2119" spans="1:9" ht="15.6" x14ac:dyDescent="0.3">
      <c r="A2119" s="4" t="s">
        <v>4503</v>
      </c>
      <c r="E2119" s="4" t="s">
        <v>8058</v>
      </c>
      <c r="F2119" t="s">
        <v>4735</v>
      </c>
      <c r="G2119" t="s">
        <v>8059</v>
      </c>
      <c r="I2119" t="str">
        <f t="shared" si="33"/>
        <v xml:space="preserve">  Carlos I</v>
      </c>
    </row>
    <row r="2120" spans="1:9" ht="15.6" x14ac:dyDescent="0.3">
      <c r="A2120" s="4" t="s">
        <v>4504</v>
      </c>
      <c r="E2120" s="4" t="s">
        <v>8060</v>
      </c>
      <c r="F2120" t="s">
        <v>4735</v>
      </c>
      <c r="G2120" t="s">
        <v>5033</v>
      </c>
      <c r="I2120" t="str">
        <f t="shared" si="33"/>
        <v xml:space="preserve">  Matthew</v>
      </c>
    </row>
    <row r="2121" spans="1:9" ht="15.6" x14ac:dyDescent="0.3">
      <c r="A2121" s="4" t="s">
        <v>4505</v>
      </c>
      <c r="E2121" s="4" t="s">
        <v>8061</v>
      </c>
      <c r="F2121" t="s">
        <v>4732</v>
      </c>
      <c r="G2121" t="s">
        <v>5640</v>
      </c>
      <c r="I2121" t="str">
        <f t="shared" si="33"/>
        <v xml:space="preserve">  Kara</v>
      </c>
    </row>
    <row r="2122" spans="1:9" ht="15.6" x14ac:dyDescent="0.3">
      <c r="A2122" s="4" t="s">
        <v>4506</v>
      </c>
      <c r="E2122" s="4" t="s">
        <v>8062</v>
      </c>
      <c r="F2122" t="s">
        <v>4732</v>
      </c>
      <c r="G2122" t="s">
        <v>8063</v>
      </c>
      <c r="I2122" t="str">
        <f t="shared" si="33"/>
        <v xml:space="preserve">  Sarah S</v>
      </c>
    </row>
    <row r="2123" spans="1:9" ht="15.6" x14ac:dyDescent="0.3">
      <c r="A2123" s="4" t="s">
        <v>4507</v>
      </c>
      <c r="E2123" s="4" t="s">
        <v>8064</v>
      </c>
      <c r="F2123" t="s">
        <v>4732</v>
      </c>
      <c r="G2123" t="s">
        <v>8065</v>
      </c>
      <c r="I2123" t="str">
        <f t="shared" si="33"/>
        <v xml:space="preserve">  Shauna R</v>
      </c>
    </row>
    <row r="2124" spans="1:9" ht="15.6" x14ac:dyDescent="0.3">
      <c r="A2124" s="4" t="s">
        <v>4508</v>
      </c>
      <c r="E2124" s="4" t="s">
        <v>8066</v>
      </c>
      <c r="F2124" t="s">
        <v>4732</v>
      </c>
      <c r="G2124" t="s">
        <v>8067</v>
      </c>
      <c r="I2124" t="str">
        <f t="shared" si="33"/>
        <v xml:space="preserve">  Lindsay J</v>
      </c>
    </row>
    <row r="2125" spans="1:9" ht="15.6" x14ac:dyDescent="0.3">
      <c r="A2125" s="4" t="s">
        <v>4509</v>
      </c>
      <c r="E2125" s="4" t="s">
        <v>6039</v>
      </c>
      <c r="F2125" t="s">
        <v>4732</v>
      </c>
      <c r="G2125" t="s">
        <v>8068</v>
      </c>
      <c r="I2125" t="str">
        <f t="shared" si="33"/>
        <v xml:space="preserve">  Danya A</v>
      </c>
    </row>
    <row r="2126" spans="1:9" ht="15.6" x14ac:dyDescent="0.3">
      <c r="A2126" s="4" t="s">
        <v>4510</v>
      </c>
      <c r="E2126" s="4" t="s">
        <v>8069</v>
      </c>
      <c r="F2126" t="s">
        <v>4732</v>
      </c>
      <c r="G2126" t="s">
        <v>8070</v>
      </c>
      <c r="I2126" t="str">
        <f t="shared" si="33"/>
        <v xml:space="preserve">  Lorraine</v>
      </c>
    </row>
    <row r="2127" spans="1:9" ht="15.6" x14ac:dyDescent="0.3">
      <c r="A2127" s="4" t="s">
        <v>4511</v>
      </c>
      <c r="E2127" s="4" t="s">
        <v>8071</v>
      </c>
      <c r="F2127" t="s">
        <v>4732</v>
      </c>
      <c r="G2127" t="s">
        <v>5077</v>
      </c>
      <c r="I2127" t="str">
        <f t="shared" si="33"/>
        <v xml:space="preserve">  Jennifer L</v>
      </c>
    </row>
    <row r="2128" spans="1:9" ht="15.6" x14ac:dyDescent="0.3">
      <c r="A2128" s="4" t="s">
        <v>4512</v>
      </c>
      <c r="E2128" s="4" t="s">
        <v>8072</v>
      </c>
      <c r="F2128" t="s">
        <v>4735</v>
      </c>
      <c r="G2128" t="s">
        <v>8073</v>
      </c>
      <c r="I2128" t="str">
        <f t="shared" si="33"/>
        <v xml:space="preserve">  Jesus Sr</v>
      </c>
    </row>
    <row r="2129" spans="1:9" ht="15.6" x14ac:dyDescent="0.3">
      <c r="A2129" s="4" t="s">
        <v>4513</v>
      </c>
      <c r="E2129" s="4" t="s">
        <v>8074</v>
      </c>
      <c r="F2129" t="s">
        <v>4732</v>
      </c>
      <c r="G2129" t="s">
        <v>7486</v>
      </c>
      <c r="I2129" t="str">
        <f t="shared" si="33"/>
        <v xml:space="preserve">  Kristen</v>
      </c>
    </row>
    <row r="2130" spans="1:9" ht="15.6" x14ac:dyDescent="0.3">
      <c r="A2130" s="4" t="s">
        <v>4514</v>
      </c>
      <c r="E2130" s="4" t="s">
        <v>8075</v>
      </c>
      <c r="F2130" t="s">
        <v>4732</v>
      </c>
      <c r="G2130" t="s">
        <v>8076</v>
      </c>
      <c r="I2130" t="str">
        <f t="shared" si="33"/>
        <v xml:space="preserve">  Catherine C</v>
      </c>
    </row>
    <row r="2131" spans="1:9" ht="15.6" x14ac:dyDescent="0.3">
      <c r="A2131" s="4" t="s">
        <v>4515</v>
      </c>
      <c r="E2131" s="4" t="s">
        <v>6143</v>
      </c>
      <c r="F2131" t="s">
        <v>4732</v>
      </c>
      <c r="G2131" t="s">
        <v>7319</v>
      </c>
      <c r="I2131" t="str">
        <f t="shared" si="33"/>
        <v xml:space="preserve">  Paula</v>
      </c>
    </row>
    <row r="2132" spans="1:9" ht="15.6" x14ac:dyDescent="0.3">
      <c r="A2132" s="4" t="s">
        <v>4516</v>
      </c>
      <c r="E2132" s="4" t="s">
        <v>4810</v>
      </c>
      <c r="F2132" t="s">
        <v>4732</v>
      </c>
      <c r="G2132" t="s">
        <v>8077</v>
      </c>
      <c r="I2132" t="str">
        <f t="shared" si="33"/>
        <v xml:space="preserve">  Evan</v>
      </c>
    </row>
    <row r="2133" spans="1:9" ht="15.6" x14ac:dyDescent="0.3">
      <c r="A2133" s="4" t="s">
        <v>4517</v>
      </c>
      <c r="E2133" s="4" t="s">
        <v>8078</v>
      </c>
      <c r="F2133" t="s">
        <v>4735</v>
      </c>
      <c r="G2133" t="s">
        <v>8079</v>
      </c>
      <c r="I2133" t="str">
        <f t="shared" si="33"/>
        <v xml:space="preserve">  Nathan J</v>
      </c>
    </row>
    <row r="2134" spans="1:9" ht="15.6" x14ac:dyDescent="0.3">
      <c r="A2134" s="4" t="s">
        <v>4518</v>
      </c>
      <c r="E2134" s="4" t="s">
        <v>8080</v>
      </c>
      <c r="F2134" t="s">
        <v>4732</v>
      </c>
      <c r="G2134" t="s">
        <v>6074</v>
      </c>
      <c r="I2134" t="str">
        <f t="shared" si="33"/>
        <v xml:space="preserve">  Ashley M</v>
      </c>
    </row>
    <row r="2135" spans="1:9" ht="15.6" x14ac:dyDescent="0.3">
      <c r="A2135" s="4" t="s">
        <v>4519</v>
      </c>
      <c r="E2135" s="4" t="s">
        <v>8081</v>
      </c>
      <c r="F2135" t="s">
        <v>4735</v>
      </c>
      <c r="G2135" t="s">
        <v>5222</v>
      </c>
      <c r="I2135" t="str">
        <f t="shared" si="33"/>
        <v xml:space="preserve">  Jason</v>
      </c>
    </row>
    <row r="2136" spans="1:9" ht="15.6" x14ac:dyDescent="0.3">
      <c r="A2136" s="4" t="s">
        <v>4520</v>
      </c>
      <c r="E2136" s="4" t="s">
        <v>8082</v>
      </c>
      <c r="F2136" t="s">
        <v>4735</v>
      </c>
      <c r="G2136" t="s">
        <v>8083</v>
      </c>
      <c r="I2136" t="str">
        <f t="shared" si="33"/>
        <v xml:space="preserve">  Marshall</v>
      </c>
    </row>
    <row r="2137" spans="1:9" ht="15.6" x14ac:dyDescent="0.3">
      <c r="A2137" s="4" t="s">
        <v>4521</v>
      </c>
      <c r="E2137" s="4" t="s">
        <v>7912</v>
      </c>
      <c r="F2137" t="s">
        <v>4735</v>
      </c>
      <c r="G2137" t="s">
        <v>8084</v>
      </c>
      <c r="I2137" t="str">
        <f t="shared" si="33"/>
        <v xml:space="preserve">  Lavar</v>
      </c>
    </row>
    <row r="2138" spans="1:9" ht="15.6" x14ac:dyDescent="0.3">
      <c r="A2138" s="4" t="s">
        <v>4522</v>
      </c>
      <c r="E2138" s="4" t="s">
        <v>7316</v>
      </c>
      <c r="F2138" t="s">
        <v>4735</v>
      </c>
      <c r="G2138" t="s">
        <v>8085</v>
      </c>
      <c r="I2138" t="str">
        <f t="shared" si="33"/>
        <v xml:space="preserve">  Charlie T</v>
      </c>
    </row>
    <row r="2139" spans="1:9" ht="15.6" x14ac:dyDescent="0.3">
      <c r="A2139" s="4" t="s">
        <v>4523</v>
      </c>
      <c r="E2139" s="4" t="s">
        <v>8086</v>
      </c>
      <c r="F2139" t="s">
        <v>5610</v>
      </c>
      <c r="G2139" t="s">
        <v>5554</v>
      </c>
      <c r="I2139" t="str">
        <f t="shared" si="33"/>
        <v xml:space="preserve">  Lauren</v>
      </c>
    </row>
    <row r="2140" spans="1:9" ht="15.6" x14ac:dyDescent="0.3">
      <c r="A2140" s="4" t="s">
        <v>4524</v>
      </c>
      <c r="E2140" s="4" t="s">
        <v>8087</v>
      </c>
      <c r="F2140" t="s">
        <v>4735</v>
      </c>
      <c r="G2140" t="s">
        <v>8088</v>
      </c>
      <c r="I2140" t="str">
        <f t="shared" si="33"/>
        <v xml:space="preserve">  Arthur</v>
      </c>
    </row>
    <row r="2141" spans="1:9" ht="15.6" x14ac:dyDescent="0.3">
      <c r="A2141" s="4" t="s">
        <v>4525</v>
      </c>
      <c r="E2141" s="4" t="s">
        <v>8089</v>
      </c>
      <c r="F2141" t="s">
        <v>4735</v>
      </c>
      <c r="G2141" t="s">
        <v>4918</v>
      </c>
      <c r="I2141" t="str">
        <f t="shared" si="33"/>
        <v xml:space="preserve">  Thomas</v>
      </c>
    </row>
    <row r="2142" spans="1:9" ht="15.6" x14ac:dyDescent="0.3">
      <c r="A2142" s="4" t="s">
        <v>4526</v>
      </c>
      <c r="E2142" s="4" t="s">
        <v>8090</v>
      </c>
      <c r="F2142" t="s">
        <v>4732</v>
      </c>
      <c r="G2142" t="s">
        <v>4888</v>
      </c>
      <c r="I2142" t="str">
        <f t="shared" si="33"/>
        <v xml:space="preserve">  Jennifer</v>
      </c>
    </row>
    <row r="2143" spans="1:9" ht="15.6" x14ac:dyDescent="0.3">
      <c r="A2143" s="4" t="s">
        <v>4527</v>
      </c>
      <c r="E2143" s="4" t="s">
        <v>8091</v>
      </c>
      <c r="F2143" t="s">
        <v>4732</v>
      </c>
      <c r="G2143" t="s">
        <v>8092</v>
      </c>
      <c r="I2143" t="str">
        <f t="shared" si="33"/>
        <v xml:space="preserve">  Tammy</v>
      </c>
    </row>
    <row r="2144" spans="1:9" ht="15.6" x14ac:dyDescent="0.3">
      <c r="A2144" s="4" t="s">
        <v>4528</v>
      </c>
      <c r="E2144" s="4" t="s">
        <v>8093</v>
      </c>
      <c r="F2144" t="s">
        <v>4732</v>
      </c>
      <c r="G2144" t="s">
        <v>8094</v>
      </c>
      <c r="I2144" t="str">
        <f t="shared" si="33"/>
        <v xml:space="preserve">  Lena</v>
      </c>
    </row>
    <row r="2145" spans="1:9" ht="15.6" x14ac:dyDescent="0.3">
      <c r="A2145" s="4" t="s">
        <v>4529</v>
      </c>
      <c r="E2145" s="4" t="s">
        <v>8095</v>
      </c>
      <c r="F2145" t="s">
        <v>4732</v>
      </c>
      <c r="G2145" t="s">
        <v>8096</v>
      </c>
      <c r="I2145" t="str">
        <f t="shared" si="33"/>
        <v xml:space="preserve">  Valentina</v>
      </c>
    </row>
    <row r="2146" spans="1:9" ht="15.6" x14ac:dyDescent="0.3">
      <c r="A2146" s="4" t="s">
        <v>4530</v>
      </c>
      <c r="E2146" s="4" t="s">
        <v>8097</v>
      </c>
      <c r="F2146" t="s">
        <v>4735</v>
      </c>
      <c r="G2146" t="s">
        <v>8098</v>
      </c>
      <c r="I2146" t="str">
        <f t="shared" si="33"/>
        <v xml:space="preserve">  Russell N</v>
      </c>
    </row>
    <row r="2147" spans="1:9" ht="15.6" x14ac:dyDescent="0.3">
      <c r="A2147" s="4" t="s">
        <v>4531</v>
      </c>
      <c r="E2147" s="4" t="s">
        <v>8099</v>
      </c>
      <c r="F2147" t="s">
        <v>4735</v>
      </c>
      <c r="G2147" t="s">
        <v>8100</v>
      </c>
      <c r="I2147" t="str">
        <f t="shared" si="33"/>
        <v xml:space="preserve">  Scott R</v>
      </c>
    </row>
    <row r="2148" spans="1:9" ht="15.6" x14ac:dyDescent="0.3">
      <c r="A2148" s="4" t="s">
        <v>4532</v>
      </c>
      <c r="E2148" s="4" t="s">
        <v>8101</v>
      </c>
      <c r="F2148" t="s">
        <v>4735</v>
      </c>
      <c r="G2148" t="s">
        <v>8102</v>
      </c>
      <c r="I2148" t="str">
        <f t="shared" si="33"/>
        <v xml:space="preserve">  Jose Francisco Sr</v>
      </c>
    </row>
    <row r="2149" spans="1:9" ht="15.6" x14ac:dyDescent="0.3">
      <c r="A2149" s="4" t="s">
        <v>4533</v>
      </c>
      <c r="E2149" s="4" t="s">
        <v>8103</v>
      </c>
      <c r="F2149" t="s">
        <v>4735</v>
      </c>
      <c r="G2149" t="s">
        <v>8104</v>
      </c>
      <c r="I2149" t="str">
        <f t="shared" si="33"/>
        <v xml:space="preserve">  Paul J</v>
      </c>
    </row>
    <row r="2150" spans="1:9" ht="15.6" x14ac:dyDescent="0.3">
      <c r="A2150" s="4" t="s">
        <v>4534</v>
      </c>
      <c r="E2150" s="4" t="s">
        <v>8105</v>
      </c>
      <c r="F2150" t="s">
        <v>4735</v>
      </c>
      <c r="G2150" t="s">
        <v>4784</v>
      </c>
      <c r="I2150" t="str">
        <f t="shared" si="33"/>
        <v xml:space="preserve">  Adam</v>
      </c>
    </row>
    <row r="2151" spans="1:9" ht="15.6" x14ac:dyDescent="0.3">
      <c r="A2151" s="4" t="s">
        <v>4535</v>
      </c>
      <c r="E2151" s="4" t="s">
        <v>7069</v>
      </c>
      <c r="F2151" t="s">
        <v>4735</v>
      </c>
      <c r="G2151" t="s">
        <v>8106</v>
      </c>
      <c r="I2151" t="str">
        <f t="shared" si="33"/>
        <v xml:space="preserve">  Edward J</v>
      </c>
    </row>
    <row r="2152" spans="1:9" ht="15.6" x14ac:dyDescent="0.3">
      <c r="A2152" s="4" t="s">
        <v>4536</v>
      </c>
      <c r="E2152" s="4" t="s">
        <v>8107</v>
      </c>
      <c r="F2152" t="s">
        <v>4735</v>
      </c>
      <c r="G2152" t="s">
        <v>8108</v>
      </c>
      <c r="I2152" t="str">
        <f t="shared" si="33"/>
        <v xml:space="preserve">  Patrick A</v>
      </c>
    </row>
    <row r="2153" spans="1:9" ht="15.6" x14ac:dyDescent="0.3">
      <c r="A2153" s="4" t="s">
        <v>4537</v>
      </c>
      <c r="E2153" s="4" t="s">
        <v>8109</v>
      </c>
      <c r="F2153" t="s">
        <v>4735</v>
      </c>
      <c r="G2153" t="s">
        <v>8110</v>
      </c>
      <c r="I2153" t="str">
        <f t="shared" si="33"/>
        <v xml:space="preserve">  Geraint H</v>
      </c>
    </row>
    <row r="2154" spans="1:9" ht="15.6" x14ac:dyDescent="0.3">
      <c r="A2154" s="4" t="s">
        <v>4538</v>
      </c>
      <c r="E2154" s="4" t="s">
        <v>8111</v>
      </c>
      <c r="F2154" t="s">
        <v>4735</v>
      </c>
      <c r="G2154" t="s">
        <v>8112</v>
      </c>
      <c r="I2154" t="str">
        <f t="shared" si="33"/>
        <v xml:space="preserve">  Dj</v>
      </c>
    </row>
    <row r="2155" spans="1:9" ht="15.6" x14ac:dyDescent="0.3">
      <c r="A2155" s="4" t="s">
        <v>4539</v>
      </c>
      <c r="E2155" s="4" t="s">
        <v>8113</v>
      </c>
      <c r="F2155" t="s">
        <v>4735</v>
      </c>
      <c r="G2155" t="s">
        <v>8114</v>
      </c>
      <c r="I2155" t="str">
        <f t="shared" si="33"/>
        <v xml:space="preserve">  Zachary A</v>
      </c>
    </row>
    <row r="2156" spans="1:9" ht="15.6" x14ac:dyDescent="0.3">
      <c r="A2156" s="4" t="s">
        <v>4540</v>
      </c>
      <c r="E2156" s="4" t="s">
        <v>8061</v>
      </c>
      <c r="F2156" t="s">
        <v>4735</v>
      </c>
      <c r="G2156" t="s">
        <v>8115</v>
      </c>
      <c r="I2156" t="str">
        <f t="shared" si="33"/>
        <v xml:space="preserve">  Brian W</v>
      </c>
    </row>
    <row r="2157" spans="1:9" ht="15.6" x14ac:dyDescent="0.3">
      <c r="A2157" s="4" t="s">
        <v>4541</v>
      </c>
      <c r="E2157" s="4" t="s">
        <v>8116</v>
      </c>
      <c r="F2157" t="s">
        <v>4735</v>
      </c>
      <c r="G2157" t="s">
        <v>7759</v>
      </c>
      <c r="I2157" t="str">
        <f t="shared" si="33"/>
        <v xml:space="preserve">  Joe</v>
      </c>
    </row>
    <row r="2158" spans="1:9" ht="15.6" x14ac:dyDescent="0.3">
      <c r="A2158" s="4" t="s">
        <v>4542</v>
      </c>
      <c r="E2158" s="4" t="s">
        <v>8117</v>
      </c>
      <c r="F2158" t="s">
        <v>4735</v>
      </c>
      <c r="G2158" t="s">
        <v>4748</v>
      </c>
      <c r="I2158" t="str">
        <f t="shared" si="33"/>
        <v xml:space="preserve">  Stephen</v>
      </c>
    </row>
    <row r="2159" spans="1:9" ht="15.6" x14ac:dyDescent="0.3">
      <c r="A2159" s="4" t="s">
        <v>4543</v>
      </c>
      <c r="E2159" s="4" t="s">
        <v>8118</v>
      </c>
      <c r="F2159" t="s">
        <v>4732</v>
      </c>
      <c r="G2159" t="s">
        <v>8119</v>
      </c>
      <c r="I2159" t="str">
        <f t="shared" si="33"/>
        <v xml:space="preserve">  Ellen L</v>
      </c>
    </row>
    <row r="2160" spans="1:9" ht="15.6" x14ac:dyDescent="0.3">
      <c r="A2160" s="4" t="s">
        <v>4544</v>
      </c>
      <c r="E2160" s="4" t="s">
        <v>8120</v>
      </c>
      <c r="F2160" t="s">
        <v>4732</v>
      </c>
      <c r="G2160" t="s">
        <v>7533</v>
      </c>
      <c r="I2160" t="str">
        <f t="shared" si="33"/>
        <v xml:space="preserve">  Cindy</v>
      </c>
    </row>
    <row r="2161" spans="1:9" ht="15.6" x14ac:dyDescent="0.3">
      <c r="A2161" s="4" t="s">
        <v>4545</v>
      </c>
      <c r="E2161" s="4" t="s">
        <v>8121</v>
      </c>
      <c r="F2161" t="s">
        <v>4732</v>
      </c>
      <c r="G2161" t="s">
        <v>8122</v>
      </c>
      <c r="I2161" t="str">
        <f t="shared" si="33"/>
        <v xml:space="preserve">  Abigail R</v>
      </c>
    </row>
    <row r="2162" spans="1:9" ht="15.6" x14ac:dyDescent="0.3">
      <c r="A2162" s="4" t="s">
        <v>4546</v>
      </c>
      <c r="E2162" s="4" t="s">
        <v>8123</v>
      </c>
      <c r="F2162" t="s">
        <v>4732</v>
      </c>
      <c r="G2162" t="s">
        <v>6089</v>
      </c>
      <c r="I2162" t="str">
        <f t="shared" si="33"/>
        <v xml:space="preserve">  Amy L</v>
      </c>
    </row>
    <row r="2163" spans="1:9" ht="15.6" x14ac:dyDescent="0.3">
      <c r="A2163" s="4" t="s">
        <v>4547</v>
      </c>
      <c r="E2163" s="4" t="s">
        <v>8124</v>
      </c>
      <c r="F2163" t="s">
        <v>4732</v>
      </c>
      <c r="G2163" t="s">
        <v>5089</v>
      </c>
      <c r="I2163" t="str">
        <f t="shared" si="33"/>
        <v xml:space="preserve">  Amy</v>
      </c>
    </row>
    <row r="2164" spans="1:9" ht="15.6" x14ac:dyDescent="0.3">
      <c r="A2164" s="4" t="s">
        <v>4548</v>
      </c>
      <c r="E2164" s="4" t="s">
        <v>8125</v>
      </c>
      <c r="F2164" t="s">
        <v>5610</v>
      </c>
      <c r="G2164" t="s">
        <v>8126</v>
      </c>
      <c r="I2164" t="str">
        <f t="shared" si="33"/>
        <v xml:space="preserve">  Grace H</v>
      </c>
    </row>
    <row r="2165" spans="1:9" ht="15.6" x14ac:dyDescent="0.3">
      <c r="A2165" s="4" t="s">
        <v>4549</v>
      </c>
      <c r="E2165" s="4" t="s">
        <v>4889</v>
      </c>
      <c r="F2165" t="s">
        <v>4732</v>
      </c>
      <c r="G2165" t="s">
        <v>8127</v>
      </c>
      <c r="I2165" t="str">
        <f t="shared" si="33"/>
        <v xml:space="preserve">  Caitie J</v>
      </c>
    </row>
    <row r="2166" spans="1:9" ht="15.6" x14ac:dyDescent="0.3">
      <c r="A2166" s="4" t="s">
        <v>4550</v>
      </c>
      <c r="E2166" s="4" t="s">
        <v>8128</v>
      </c>
      <c r="F2166" t="s">
        <v>4735</v>
      </c>
      <c r="G2166" t="s">
        <v>6019</v>
      </c>
      <c r="I2166" t="str">
        <f t="shared" si="33"/>
        <v xml:space="preserve">  Benjamin</v>
      </c>
    </row>
    <row r="2167" spans="1:9" ht="15.6" x14ac:dyDescent="0.3">
      <c r="A2167" s="4" t="s">
        <v>4551</v>
      </c>
      <c r="E2167" s="4" t="s">
        <v>8129</v>
      </c>
      <c r="F2167" t="s">
        <v>4735</v>
      </c>
      <c r="G2167" t="s">
        <v>8130</v>
      </c>
      <c r="I2167" t="str">
        <f t="shared" si="33"/>
        <v xml:space="preserve">  Ian T</v>
      </c>
    </row>
    <row r="2168" spans="1:9" ht="15.6" x14ac:dyDescent="0.3">
      <c r="A2168" s="4" t="s">
        <v>4552</v>
      </c>
      <c r="E2168" s="4" t="s">
        <v>8131</v>
      </c>
      <c r="F2168" t="s">
        <v>4735</v>
      </c>
      <c r="G2168" t="s">
        <v>8132</v>
      </c>
      <c r="I2168" t="str">
        <f t="shared" si="33"/>
        <v xml:space="preserve">  Tadese</v>
      </c>
    </row>
    <row r="2169" spans="1:9" ht="15.6" x14ac:dyDescent="0.3">
      <c r="A2169" s="4" t="s">
        <v>4553</v>
      </c>
      <c r="E2169" s="4" t="s">
        <v>8133</v>
      </c>
      <c r="F2169" t="s">
        <v>4735</v>
      </c>
      <c r="G2169" t="s">
        <v>5765</v>
      </c>
      <c r="I2169" t="str">
        <f t="shared" si="33"/>
        <v xml:space="preserve">  Jonathan</v>
      </c>
    </row>
    <row r="2170" spans="1:9" ht="15.6" x14ac:dyDescent="0.3">
      <c r="A2170" s="4" t="s">
        <v>4554</v>
      </c>
      <c r="E2170" s="4" t="s">
        <v>8134</v>
      </c>
      <c r="F2170" t="s">
        <v>4735</v>
      </c>
      <c r="G2170" t="s">
        <v>8135</v>
      </c>
      <c r="I2170" t="str">
        <f t="shared" si="33"/>
        <v xml:space="preserve">  Dathan</v>
      </c>
    </row>
    <row r="2171" spans="1:9" ht="15.6" x14ac:dyDescent="0.3">
      <c r="A2171" s="4" t="s">
        <v>4555</v>
      </c>
      <c r="E2171" s="4" t="s">
        <v>8136</v>
      </c>
      <c r="F2171" t="s">
        <v>4735</v>
      </c>
      <c r="G2171" t="s">
        <v>5013</v>
      </c>
      <c r="I2171" t="str">
        <f t="shared" si="33"/>
        <v xml:space="preserve">  Eric</v>
      </c>
    </row>
    <row r="2172" spans="1:9" ht="15.6" x14ac:dyDescent="0.3">
      <c r="A2172" s="4" t="s">
        <v>4556</v>
      </c>
      <c r="E2172" s="4" t="s">
        <v>8137</v>
      </c>
      <c r="F2172" t="s">
        <v>4732</v>
      </c>
      <c r="G2172" t="s">
        <v>5947</v>
      </c>
      <c r="I2172" t="str">
        <f t="shared" si="33"/>
        <v xml:space="preserve">  Allison M</v>
      </c>
    </row>
    <row r="2173" spans="1:9" ht="15.6" x14ac:dyDescent="0.3">
      <c r="A2173" s="4" t="s">
        <v>4557</v>
      </c>
      <c r="E2173" s="4" t="s">
        <v>7429</v>
      </c>
      <c r="F2173" t="s">
        <v>4735</v>
      </c>
      <c r="G2173" t="s">
        <v>5027</v>
      </c>
      <c r="I2173" t="str">
        <f t="shared" si="33"/>
        <v xml:space="preserve">  Paul</v>
      </c>
    </row>
    <row r="2174" spans="1:9" ht="15.6" x14ac:dyDescent="0.3">
      <c r="A2174" s="4" t="s">
        <v>4558</v>
      </c>
      <c r="E2174" s="4" t="s">
        <v>8138</v>
      </c>
      <c r="F2174" t="s">
        <v>4735</v>
      </c>
      <c r="G2174" t="s">
        <v>8139</v>
      </c>
      <c r="I2174" t="str">
        <f t="shared" si="33"/>
        <v xml:space="preserve">  Aaron R</v>
      </c>
    </row>
    <row r="2175" spans="1:9" ht="15.6" x14ac:dyDescent="0.3">
      <c r="A2175" s="4" t="s">
        <v>4559</v>
      </c>
      <c r="E2175" s="4" t="s">
        <v>6627</v>
      </c>
      <c r="F2175" t="s">
        <v>4732</v>
      </c>
      <c r="G2175" t="s">
        <v>8140</v>
      </c>
      <c r="I2175" t="str">
        <f t="shared" si="33"/>
        <v xml:space="preserve">  Caitlin H</v>
      </c>
    </row>
    <row r="2176" spans="1:9" ht="15.6" x14ac:dyDescent="0.3">
      <c r="A2176" s="4" t="s">
        <v>4560</v>
      </c>
      <c r="E2176" s="4" t="s">
        <v>8141</v>
      </c>
      <c r="F2176" t="s">
        <v>4735</v>
      </c>
      <c r="G2176" t="s">
        <v>8142</v>
      </c>
      <c r="I2176" t="str">
        <f t="shared" si="33"/>
        <v xml:space="preserve">  Harald E</v>
      </c>
    </row>
    <row r="2177" spans="1:9" ht="15.6" x14ac:dyDescent="0.3">
      <c r="A2177" s="4" t="s">
        <v>4561</v>
      </c>
      <c r="E2177" s="4" t="s">
        <v>5161</v>
      </c>
      <c r="F2177" t="s">
        <v>4732</v>
      </c>
      <c r="G2177" t="s">
        <v>8143</v>
      </c>
      <c r="I2177" t="str">
        <f t="shared" si="33"/>
        <v xml:space="preserve">  Siobhan A</v>
      </c>
    </row>
    <row r="2178" spans="1:9" ht="15.6" x14ac:dyDescent="0.3">
      <c r="A2178" s="4" t="s">
        <v>4562</v>
      </c>
      <c r="E2178" s="4" t="s">
        <v>5146</v>
      </c>
      <c r="F2178" t="s">
        <v>4732</v>
      </c>
      <c r="G2178" t="s">
        <v>8144</v>
      </c>
      <c r="I2178" t="str">
        <f t="shared" si="33"/>
        <v xml:space="preserve">  Andrea J</v>
      </c>
    </row>
    <row r="2179" spans="1:9" ht="15.6" x14ac:dyDescent="0.3">
      <c r="A2179" s="4" t="s">
        <v>4563</v>
      </c>
      <c r="E2179" s="4" t="s">
        <v>5911</v>
      </c>
      <c r="F2179" t="s">
        <v>4732</v>
      </c>
      <c r="G2179" t="s">
        <v>5389</v>
      </c>
      <c r="I2179" t="str">
        <f t="shared" ref="I2179:I2242" si="34">_xlfn.TEXTJOIN("",TRUE,G2179)</f>
        <v xml:space="preserve">  Marie</v>
      </c>
    </row>
    <row r="2180" spans="1:9" ht="15.6" x14ac:dyDescent="0.3">
      <c r="A2180" s="4" t="s">
        <v>4564</v>
      </c>
      <c r="E2180" s="4" t="s">
        <v>8145</v>
      </c>
      <c r="F2180" t="s">
        <v>4732</v>
      </c>
      <c r="G2180" t="s">
        <v>8146</v>
      </c>
      <c r="I2180" t="str">
        <f t="shared" si="34"/>
        <v xml:space="preserve">  Rachel A</v>
      </c>
    </row>
    <row r="2181" spans="1:9" ht="15.6" x14ac:dyDescent="0.3">
      <c r="A2181" s="4" t="s">
        <v>4565</v>
      </c>
      <c r="E2181" s="4" t="s">
        <v>6684</v>
      </c>
      <c r="F2181" t="s">
        <v>4732</v>
      </c>
      <c r="G2181" t="s">
        <v>5352</v>
      </c>
      <c r="I2181" t="str">
        <f t="shared" si="34"/>
        <v xml:space="preserve">  Emma</v>
      </c>
    </row>
    <row r="2182" spans="1:9" ht="15.6" x14ac:dyDescent="0.3">
      <c r="A2182" s="4" t="s">
        <v>4566</v>
      </c>
      <c r="E2182" s="4" t="s">
        <v>8147</v>
      </c>
      <c r="F2182" t="s">
        <v>4732</v>
      </c>
      <c r="G2182" t="s">
        <v>8148</v>
      </c>
      <c r="I2182" t="str">
        <f t="shared" si="34"/>
        <v xml:space="preserve">  Kiersten</v>
      </c>
    </row>
    <row r="2183" spans="1:9" ht="15.6" x14ac:dyDescent="0.3">
      <c r="A2183" s="4" t="s">
        <v>4567</v>
      </c>
      <c r="E2183" s="4" t="s">
        <v>8149</v>
      </c>
      <c r="F2183" t="s">
        <v>4732</v>
      </c>
      <c r="G2183" t="s">
        <v>5385</v>
      </c>
      <c r="I2183" t="str">
        <f t="shared" si="34"/>
        <v xml:space="preserve">  Rachael</v>
      </c>
    </row>
    <row r="2184" spans="1:9" ht="15.6" x14ac:dyDescent="0.3">
      <c r="A2184" s="4" t="s">
        <v>4568</v>
      </c>
      <c r="E2184" s="4" t="s">
        <v>5444</v>
      </c>
      <c r="F2184" t="s">
        <v>4735</v>
      </c>
      <c r="G2184" t="s">
        <v>7628</v>
      </c>
      <c r="I2184" t="str">
        <f t="shared" si="34"/>
        <v xml:space="preserve">  Timothy P</v>
      </c>
    </row>
    <row r="2185" spans="1:9" ht="15.6" x14ac:dyDescent="0.3">
      <c r="A2185" s="4" t="s">
        <v>4569</v>
      </c>
      <c r="E2185" s="4" t="s">
        <v>8150</v>
      </c>
      <c r="F2185" t="s">
        <v>4735</v>
      </c>
      <c r="G2185" t="s">
        <v>8151</v>
      </c>
      <c r="I2185" t="str">
        <f t="shared" si="34"/>
        <v xml:space="preserve">  Lelisa</v>
      </c>
    </row>
    <row r="2186" spans="1:9" ht="15.6" x14ac:dyDescent="0.3">
      <c r="A2186" s="4" t="s">
        <v>4570</v>
      </c>
      <c r="E2186" s="4" t="s">
        <v>8152</v>
      </c>
      <c r="F2186" t="s">
        <v>4735</v>
      </c>
      <c r="G2186" t="s">
        <v>5218</v>
      </c>
      <c r="I2186" t="str">
        <f t="shared" si="34"/>
        <v xml:space="preserve">  Nate</v>
      </c>
    </row>
    <row r="2187" spans="1:9" ht="15.6" x14ac:dyDescent="0.3">
      <c r="A2187" s="4" t="s">
        <v>4571</v>
      </c>
      <c r="E2187" s="4" t="s">
        <v>5714</v>
      </c>
      <c r="F2187" t="s">
        <v>4735</v>
      </c>
      <c r="G2187" t="s">
        <v>8153</v>
      </c>
      <c r="I2187" t="str">
        <f t="shared" si="34"/>
        <v xml:space="preserve">  Chris C</v>
      </c>
    </row>
    <row r="2188" spans="1:9" ht="15.6" x14ac:dyDescent="0.3">
      <c r="A2188" s="4" t="s">
        <v>4572</v>
      </c>
      <c r="E2188" s="4" t="s">
        <v>8154</v>
      </c>
      <c r="F2188" t="s">
        <v>4735</v>
      </c>
      <c r="G2188" t="s">
        <v>4746</v>
      </c>
      <c r="I2188" t="str">
        <f t="shared" si="34"/>
        <v xml:space="preserve">  Scott</v>
      </c>
    </row>
    <row r="2189" spans="1:9" ht="15.6" x14ac:dyDescent="0.3">
      <c r="A2189" s="4" t="s">
        <v>4573</v>
      </c>
      <c r="E2189" s="4" t="s">
        <v>8155</v>
      </c>
      <c r="F2189" t="s">
        <v>4735</v>
      </c>
      <c r="G2189" t="s">
        <v>4896</v>
      </c>
      <c r="I2189" t="str">
        <f t="shared" si="34"/>
        <v xml:space="preserve">  Kevin</v>
      </c>
    </row>
    <row r="2190" spans="1:9" ht="15.6" x14ac:dyDescent="0.3">
      <c r="A2190" s="4" t="s">
        <v>4574</v>
      </c>
      <c r="E2190" s="4" t="s">
        <v>6959</v>
      </c>
      <c r="F2190" t="s">
        <v>4735</v>
      </c>
      <c r="G2190" t="s">
        <v>8156</v>
      </c>
      <c r="I2190" t="str">
        <f t="shared" si="34"/>
        <v xml:space="preserve">  Erik C</v>
      </c>
    </row>
    <row r="2191" spans="1:9" ht="15.6" x14ac:dyDescent="0.3">
      <c r="A2191" s="4" t="s">
        <v>4575</v>
      </c>
      <c r="E2191" s="4" t="s">
        <v>8157</v>
      </c>
      <c r="F2191" t="s">
        <v>4735</v>
      </c>
      <c r="G2191" t="s">
        <v>8158</v>
      </c>
      <c r="I2191" t="str">
        <f t="shared" si="34"/>
        <v xml:space="preserve">  Shawn C</v>
      </c>
    </row>
    <row r="2192" spans="1:9" ht="15.6" x14ac:dyDescent="0.3">
      <c r="A2192" s="4" t="s">
        <v>4576</v>
      </c>
      <c r="E2192" s="4" t="s">
        <v>5143</v>
      </c>
      <c r="F2192" t="s">
        <v>4735</v>
      </c>
      <c r="G2192" t="s">
        <v>8159</v>
      </c>
      <c r="I2192" t="str">
        <f t="shared" si="34"/>
        <v xml:space="preserve">  Vajin L</v>
      </c>
    </row>
    <row r="2193" spans="1:9" ht="15.6" x14ac:dyDescent="0.3">
      <c r="A2193" s="4" t="s">
        <v>4577</v>
      </c>
      <c r="E2193" s="4" t="s">
        <v>8160</v>
      </c>
      <c r="F2193" t="s">
        <v>4735</v>
      </c>
      <c r="G2193" t="s">
        <v>8161</v>
      </c>
      <c r="H2193" t="s">
        <v>6010</v>
      </c>
      <c r="I2193" t="str">
        <f t="shared" si="34"/>
        <v xml:space="preserve">  John K</v>
      </c>
    </row>
    <row r="2194" spans="1:9" ht="15.6" x14ac:dyDescent="0.3">
      <c r="A2194" s="4" t="s">
        <v>4578</v>
      </c>
      <c r="E2194" s="4" t="s">
        <v>7536</v>
      </c>
      <c r="F2194" t="s">
        <v>4735</v>
      </c>
      <c r="G2194" t="s">
        <v>6528</v>
      </c>
      <c r="I2194" t="str">
        <f t="shared" si="34"/>
        <v xml:space="preserve">  Kevin J</v>
      </c>
    </row>
    <row r="2195" spans="1:9" ht="15.6" x14ac:dyDescent="0.3">
      <c r="A2195" s="4" t="s">
        <v>4579</v>
      </c>
      <c r="E2195" s="4" t="s">
        <v>5827</v>
      </c>
      <c r="F2195" t="s">
        <v>4735</v>
      </c>
      <c r="G2195" t="s">
        <v>8162</v>
      </c>
      <c r="I2195" t="str">
        <f t="shared" si="34"/>
        <v xml:space="preserve">  Kirby W</v>
      </c>
    </row>
    <row r="2196" spans="1:9" ht="15.6" x14ac:dyDescent="0.3">
      <c r="A2196" s="4" t="s">
        <v>4580</v>
      </c>
      <c r="E2196" s="4" t="s">
        <v>8163</v>
      </c>
      <c r="F2196" t="s">
        <v>4735</v>
      </c>
      <c r="G2196" t="s">
        <v>8164</v>
      </c>
      <c r="I2196" t="str">
        <f t="shared" si="34"/>
        <v xml:space="preserve">  J A</v>
      </c>
    </row>
    <row r="2197" spans="1:9" ht="15.6" x14ac:dyDescent="0.3">
      <c r="A2197" s="4" t="s">
        <v>4581</v>
      </c>
      <c r="E2197" s="4" t="s">
        <v>5658</v>
      </c>
      <c r="F2197" t="s">
        <v>4735</v>
      </c>
      <c r="G2197" t="s">
        <v>8165</v>
      </c>
      <c r="I2197" t="str">
        <f t="shared" si="34"/>
        <v xml:space="preserve">  Dustin G</v>
      </c>
    </row>
    <row r="2198" spans="1:9" ht="15.6" x14ac:dyDescent="0.3">
      <c r="A2198" s="4" t="s">
        <v>4582</v>
      </c>
      <c r="E2198" s="4" t="s">
        <v>8166</v>
      </c>
      <c r="F2198" t="s">
        <v>4735</v>
      </c>
      <c r="G2198" t="s">
        <v>8167</v>
      </c>
      <c r="I2198" t="str">
        <f t="shared" si="34"/>
        <v xml:space="preserve">  Anthony G</v>
      </c>
    </row>
    <row r="2199" spans="1:9" ht="15.6" x14ac:dyDescent="0.3">
      <c r="A2199" s="4" t="s">
        <v>4583</v>
      </c>
      <c r="E2199" s="4" t="s">
        <v>8168</v>
      </c>
      <c r="F2199" t="s">
        <v>4735</v>
      </c>
      <c r="G2199" t="s">
        <v>4829</v>
      </c>
      <c r="I2199" t="str">
        <f t="shared" si="34"/>
        <v xml:space="preserve">  Ryan</v>
      </c>
    </row>
    <row r="2200" spans="1:9" ht="15.6" x14ac:dyDescent="0.3">
      <c r="A2200" s="4" t="s">
        <v>4584</v>
      </c>
      <c r="E2200" s="4" t="s">
        <v>8169</v>
      </c>
      <c r="F2200" t="s">
        <v>4735</v>
      </c>
      <c r="G2200" t="s">
        <v>8170</v>
      </c>
      <c r="I2200" t="str">
        <f t="shared" si="34"/>
        <v xml:space="preserve">  Eric N</v>
      </c>
    </row>
    <row r="2201" spans="1:9" ht="15.6" x14ac:dyDescent="0.3">
      <c r="A2201" s="4" t="s">
        <v>4585</v>
      </c>
      <c r="E2201" s="4" t="s">
        <v>8171</v>
      </c>
      <c r="F2201" t="s">
        <v>4735</v>
      </c>
      <c r="G2201" t="s">
        <v>8172</v>
      </c>
      <c r="I2201" t="str">
        <f t="shared" si="34"/>
        <v xml:space="preserve">  Connor</v>
      </c>
    </row>
    <row r="2202" spans="1:9" ht="15.6" x14ac:dyDescent="0.3">
      <c r="A2202" s="4" t="s">
        <v>4586</v>
      </c>
      <c r="E2202" s="4" t="s">
        <v>8173</v>
      </c>
      <c r="F2202" t="s">
        <v>4735</v>
      </c>
      <c r="G2202" t="s">
        <v>8174</v>
      </c>
      <c r="I2202" t="str">
        <f t="shared" si="34"/>
        <v xml:space="preserve">  Patrick H</v>
      </c>
    </row>
    <row r="2203" spans="1:9" ht="15.6" x14ac:dyDescent="0.3">
      <c r="A2203" s="4" t="s">
        <v>4587</v>
      </c>
      <c r="E2203" s="4" t="s">
        <v>8175</v>
      </c>
      <c r="F2203" t="s">
        <v>4735</v>
      </c>
      <c r="G2203" t="s">
        <v>5081</v>
      </c>
      <c r="I2203" t="str">
        <f t="shared" si="34"/>
        <v xml:space="preserve">  Tyler</v>
      </c>
    </row>
    <row r="2204" spans="1:9" ht="15.6" x14ac:dyDescent="0.3">
      <c r="A2204" s="4" t="s">
        <v>4588</v>
      </c>
      <c r="E2204" s="4" t="s">
        <v>8176</v>
      </c>
      <c r="F2204" t="s">
        <v>4732</v>
      </c>
      <c r="G2204" t="s">
        <v>8177</v>
      </c>
      <c r="I2204" t="str">
        <f t="shared" si="34"/>
        <v xml:space="preserve">  Deborah L</v>
      </c>
    </row>
    <row r="2205" spans="1:9" ht="15.6" x14ac:dyDescent="0.3">
      <c r="A2205" s="4" t="s">
        <v>4589</v>
      </c>
      <c r="E2205" s="4" t="s">
        <v>8178</v>
      </c>
      <c r="F2205" t="s">
        <v>4732</v>
      </c>
      <c r="G2205" t="s">
        <v>7391</v>
      </c>
      <c r="I2205" t="str">
        <f t="shared" si="34"/>
        <v xml:space="preserve">  Andrea K</v>
      </c>
    </row>
    <row r="2206" spans="1:9" ht="15.6" x14ac:dyDescent="0.3">
      <c r="A2206" s="4" t="s">
        <v>4590</v>
      </c>
      <c r="E2206" s="4" t="s">
        <v>8179</v>
      </c>
      <c r="F2206" t="s">
        <v>4732</v>
      </c>
      <c r="G2206" t="s">
        <v>8180</v>
      </c>
      <c r="I2206" t="str">
        <f t="shared" si="34"/>
        <v xml:space="preserve">  Elleree</v>
      </c>
    </row>
    <row r="2207" spans="1:9" ht="15.6" x14ac:dyDescent="0.3">
      <c r="A2207" s="4" t="s">
        <v>4591</v>
      </c>
      <c r="E2207" s="4" t="s">
        <v>8181</v>
      </c>
      <c r="F2207" t="s">
        <v>4735</v>
      </c>
      <c r="G2207" t="s">
        <v>8182</v>
      </c>
      <c r="I2207" t="str">
        <f t="shared" si="34"/>
        <v xml:space="preserve">  Brandon J</v>
      </c>
    </row>
    <row r="2208" spans="1:9" ht="15.6" x14ac:dyDescent="0.3">
      <c r="A2208" s="4" t="s">
        <v>4592</v>
      </c>
      <c r="E2208" s="4" t="s">
        <v>8183</v>
      </c>
      <c r="F2208" t="s">
        <v>4735</v>
      </c>
      <c r="G2208" t="s">
        <v>7110</v>
      </c>
      <c r="I2208" t="str">
        <f t="shared" si="34"/>
        <v xml:space="preserve">  Steve</v>
      </c>
    </row>
    <row r="2209" spans="1:9" ht="15.6" x14ac:dyDescent="0.3">
      <c r="A2209" s="4" t="s">
        <v>4593</v>
      </c>
      <c r="E2209" s="4" t="s">
        <v>8184</v>
      </c>
      <c r="F2209" t="s">
        <v>4732</v>
      </c>
      <c r="G2209" t="s">
        <v>8185</v>
      </c>
      <c r="I2209" t="str">
        <f t="shared" si="34"/>
        <v xml:space="preserve">  Nina Wavik Sr</v>
      </c>
    </row>
    <row r="2210" spans="1:9" ht="15.6" x14ac:dyDescent="0.3">
      <c r="A2210" s="4" t="s">
        <v>4594</v>
      </c>
      <c r="E2210" s="4" t="s">
        <v>8186</v>
      </c>
      <c r="F2210" t="s">
        <v>4732</v>
      </c>
      <c r="G2210" t="s">
        <v>8187</v>
      </c>
      <c r="I2210" t="str">
        <f t="shared" si="34"/>
        <v xml:space="preserve">  Dani</v>
      </c>
    </row>
    <row r="2211" spans="1:9" ht="15.6" x14ac:dyDescent="0.3">
      <c r="A2211" s="4" t="s">
        <v>4595</v>
      </c>
      <c r="E2211" s="4" t="s">
        <v>8188</v>
      </c>
      <c r="F2211" t="s">
        <v>4732</v>
      </c>
      <c r="G2211" t="s">
        <v>4766</v>
      </c>
      <c r="I2211" t="str">
        <f t="shared" si="34"/>
        <v xml:space="preserve">  Jennifer A</v>
      </c>
    </row>
    <row r="2212" spans="1:9" ht="15.6" x14ac:dyDescent="0.3">
      <c r="A2212" s="4" t="s">
        <v>4596</v>
      </c>
      <c r="E2212" s="4" t="s">
        <v>8189</v>
      </c>
      <c r="F2212" t="s">
        <v>4735</v>
      </c>
      <c r="G2212" t="s">
        <v>7804</v>
      </c>
      <c r="I2212" t="str">
        <f t="shared" si="34"/>
        <v xml:space="preserve">  Martin</v>
      </c>
    </row>
    <row r="2213" spans="1:9" ht="15.6" x14ac:dyDescent="0.3">
      <c r="A2213" s="4" t="s">
        <v>4597</v>
      </c>
      <c r="E2213" s="4" t="s">
        <v>7617</v>
      </c>
      <c r="F2213" t="s">
        <v>4735</v>
      </c>
      <c r="G2213" t="s">
        <v>7110</v>
      </c>
      <c r="I2213" t="str">
        <f t="shared" si="34"/>
        <v xml:space="preserve">  Steve</v>
      </c>
    </row>
    <row r="2214" spans="1:9" ht="15.6" x14ac:dyDescent="0.3">
      <c r="A2214" s="4" t="s">
        <v>4598</v>
      </c>
      <c r="E2214" s="4" t="s">
        <v>8190</v>
      </c>
      <c r="F2214" t="s">
        <v>4735</v>
      </c>
      <c r="G2214" t="s">
        <v>5489</v>
      </c>
      <c r="I2214" t="str">
        <f t="shared" si="34"/>
        <v xml:space="preserve">  Christopher</v>
      </c>
    </row>
    <row r="2215" spans="1:9" ht="15.6" x14ac:dyDescent="0.3">
      <c r="A2215" s="4" t="s">
        <v>4599</v>
      </c>
      <c r="E2215" s="4" t="s">
        <v>8191</v>
      </c>
      <c r="F2215" t="s">
        <v>4732</v>
      </c>
      <c r="G2215" t="s">
        <v>8192</v>
      </c>
      <c r="I2215" t="str">
        <f t="shared" si="34"/>
        <v xml:space="preserve">  Kathryn M</v>
      </c>
    </row>
    <row r="2216" spans="1:9" ht="15.6" x14ac:dyDescent="0.3">
      <c r="A2216" s="4" t="s">
        <v>4600</v>
      </c>
      <c r="E2216" s="4" t="s">
        <v>8193</v>
      </c>
      <c r="F2216" t="s">
        <v>4732</v>
      </c>
      <c r="G2216" t="s">
        <v>5508</v>
      </c>
      <c r="I2216" t="str">
        <f t="shared" si="34"/>
        <v xml:space="preserve">  Emily</v>
      </c>
    </row>
    <row r="2217" spans="1:9" ht="15.6" x14ac:dyDescent="0.3">
      <c r="A2217" s="4" t="s">
        <v>4601</v>
      </c>
      <c r="E2217" s="4" t="s">
        <v>6091</v>
      </c>
      <c r="F2217" t="s">
        <v>4735</v>
      </c>
      <c r="G2217" t="s">
        <v>8194</v>
      </c>
      <c r="I2217" t="str">
        <f t="shared" si="34"/>
        <v xml:space="preserve">  Trent A</v>
      </c>
    </row>
    <row r="2218" spans="1:9" ht="15.6" x14ac:dyDescent="0.3">
      <c r="A2218" s="4" t="s">
        <v>4602</v>
      </c>
      <c r="E2218" s="4" t="s">
        <v>4856</v>
      </c>
      <c r="F2218" t="s">
        <v>4732</v>
      </c>
      <c r="G2218" t="s">
        <v>8195</v>
      </c>
      <c r="I2218" t="str">
        <f t="shared" si="34"/>
        <v xml:space="preserve">  Jennifer E</v>
      </c>
    </row>
    <row r="2219" spans="1:9" ht="15.6" x14ac:dyDescent="0.3">
      <c r="A2219" s="4" t="s">
        <v>4603</v>
      </c>
      <c r="E2219" s="4" t="s">
        <v>8196</v>
      </c>
      <c r="F2219" t="s">
        <v>4732</v>
      </c>
      <c r="G2219" t="s">
        <v>6040</v>
      </c>
      <c r="I2219" t="str">
        <f t="shared" si="34"/>
        <v xml:space="preserve">  Polly</v>
      </c>
    </row>
    <row r="2220" spans="1:9" ht="15.6" x14ac:dyDescent="0.3">
      <c r="A2220" s="4" t="s">
        <v>4604</v>
      </c>
      <c r="E2220" s="4" t="s">
        <v>8197</v>
      </c>
      <c r="F2220" t="s">
        <v>4732</v>
      </c>
      <c r="G2220" t="s">
        <v>5168</v>
      </c>
      <c r="I2220" t="str">
        <f t="shared" si="34"/>
        <v xml:space="preserve">  Elizabeth</v>
      </c>
    </row>
    <row r="2221" spans="1:9" ht="15.6" x14ac:dyDescent="0.3">
      <c r="A2221" s="4" t="s">
        <v>4605</v>
      </c>
      <c r="E2221" s="4" t="s">
        <v>8198</v>
      </c>
      <c r="F2221" t="s">
        <v>4732</v>
      </c>
      <c r="G2221" t="s">
        <v>7208</v>
      </c>
      <c r="I2221" t="str">
        <f t="shared" si="34"/>
        <v xml:space="preserve">  Tiffany A</v>
      </c>
    </row>
    <row r="2222" spans="1:9" ht="15.6" x14ac:dyDescent="0.3">
      <c r="A2222" s="4" t="s">
        <v>4606</v>
      </c>
      <c r="E2222" s="4" t="s">
        <v>8199</v>
      </c>
      <c r="F2222" t="s">
        <v>4735</v>
      </c>
      <c r="G2222" t="s">
        <v>5005</v>
      </c>
      <c r="I2222" t="str">
        <f t="shared" si="34"/>
        <v xml:space="preserve">  Cole</v>
      </c>
    </row>
    <row r="2223" spans="1:9" ht="15.6" x14ac:dyDescent="0.3">
      <c r="A2223" s="4" t="s">
        <v>4607</v>
      </c>
      <c r="E2223" s="4" t="s">
        <v>8200</v>
      </c>
      <c r="F2223" t="s">
        <v>4735</v>
      </c>
      <c r="G2223" t="s">
        <v>5577</v>
      </c>
      <c r="I2223" t="str">
        <f t="shared" si="34"/>
        <v xml:space="preserve">  Matthew T</v>
      </c>
    </row>
    <row r="2224" spans="1:9" ht="15.6" x14ac:dyDescent="0.3">
      <c r="A2224" s="4" t="s">
        <v>4608</v>
      </c>
      <c r="E2224" s="4" t="s">
        <v>5602</v>
      </c>
      <c r="F2224" t="s">
        <v>4735</v>
      </c>
      <c r="G2224" t="s">
        <v>5426</v>
      </c>
      <c r="I2224" t="str">
        <f t="shared" si="34"/>
        <v xml:space="preserve">  Zachary</v>
      </c>
    </row>
    <row r="2225" spans="1:9" ht="15.6" x14ac:dyDescent="0.3">
      <c r="A2225" s="4" t="s">
        <v>4609</v>
      </c>
      <c r="E2225" s="4" t="s">
        <v>8201</v>
      </c>
      <c r="F2225" t="s">
        <v>4735</v>
      </c>
      <c r="G2225" t="s">
        <v>5577</v>
      </c>
      <c r="I2225" t="str">
        <f t="shared" si="34"/>
        <v xml:space="preserve">  Matthew T</v>
      </c>
    </row>
    <row r="2226" spans="1:9" ht="15.6" x14ac:dyDescent="0.3">
      <c r="A2226" s="4" t="s">
        <v>4610</v>
      </c>
      <c r="E2226" s="4" t="s">
        <v>7621</v>
      </c>
      <c r="F2226" t="s">
        <v>4735</v>
      </c>
      <c r="G2226" t="s">
        <v>8202</v>
      </c>
      <c r="I2226" t="str">
        <f t="shared" si="34"/>
        <v xml:space="preserve">  Pat</v>
      </c>
    </row>
    <row r="2227" spans="1:9" ht="15.6" x14ac:dyDescent="0.3">
      <c r="A2227" s="4" t="s">
        <v>4611</v>
      </c>
      <c r="E2227" s="4" t="s">
        <v>6048</v>
      </c>
      <c r="F2227" t="s">
        <v>4732</v>
      </c>
      <c r="G2227" t="s">
        <v>5204</v>
      </c>
      <c r="I2227" t="str">
        <f t="shared" si="34"/>
        <v xml:space="preserve">  Ashley</v>
      </c>
    </row>
    <row r="2228" spans="1:9" ht="15.6" x14ac:dyDescent="0.3">
      <c r="A2228" s="4" t="s">
        <v>4612</v>
      </c>
      <c r="E2228" s="4" t="s">
        <v>6995</v>
      </c>
      <c r="F2228" t="s">
        <v>4732</v>
      </c>
      <c r="G2228" t="s">
        <v>6879</v>
      </c>
      <c r="I2228" t="str">
        <f t="shared" si="34"/>
        <v xml:space="preserve">  Elizabeth A</v>
      </c>
    </row>
    <row r="2229" spans="1:9" ht="15.6" x14ac:dyDescent="0.3">
      <c r="A2229" s="4" t="s">
        <v>4613</v>
      </c>
      <c r="E2229" s="4" t="s">
        <v>8203</v>
      </c>
      <c r="F2229" t="s">
        <v>4732</v>
      </c>
      <c r="G2229" t="s">
        <v>8204</v>
      </c>
      <c r="I2229" t="str">
        <f t="shared" si="34"/>
        <v xml:space="preserve">  Rebecca M</v>
      </c>
    </row>
    <row r="2230" spans="1:9" ht="15.6" x14ac:dyDescent="0.3">
      <c r="A2230" s="4" t="s">
        <v>4614</v>
      </c>
      <c r="E2230" s="4" t="s">
        <v>8205</v>
      </c>
      <c r="F2230" t="s">
        <v>4732</v>
      </c>
      <c r="G2230" t="s">
        <v>8206</v>
      </c>
      <c r="I2230" t="str">
        <f t="shared" si="34"/>
        <v xml:space="preserve">  Ruth</v>
      </c>
    </row>
    <row r="2231" spans="1:9" ht="15.6" x14ac:dyDescent="0.3">
      <c r="A2231" s="4" t="s">
        <v>4615</v>
      </c>
      <c r="E2231" s="4" t="s">
        <v>8207</v>
      </c>
      <c r="F2231" t="s">
        <v>4735</v>
      </c>
      <c r="G2231" t="s">
        <v>8208</v>
      </c>
      <c r="I2231" t="str">
        <f t="shared" si="34"/>
        <v xml:space="preserve">  Gregory S</v>
      </c>
    </row>
    <row r="2232" spans="1:9" ht="15.6" x14ac:dyDescent="0.3">
      <c r="A2232" s="4" t="s">
        <v>4616</v>
      </c>
      <c r="E2232" s="4" t="s">
        <v>8209</v>
      </c>
      <c r="F2232" t="s">
        <v>4732</v>
      </c>
      <c r="G2232" t="s">
        <v>8210</v>
      </c>
      <c r="I2232" t="str">
        <f t="shared" si="34"/>
        <v xml:space="preserve">  Alexandra S</v>
      </c>
    </row>
    <row r="2233" spans="1:9" ht="15.6" x14ac:dyDescent="0.3">
      <c r="A2233" s="4" t="s">
        <v>4617</v>
      </c>
      <c r="E2233" s="4" t="s">
        <v>8211</v>
      </c>
      <c r="F2233" t="s">
        <v>4732</v>
      </c>
      <c r="G2233" t="s">
        <v>8212</v>
      </c>
      <c r="I2233" t="str">
        <f t="shared" si="34"/>
        <v xml:space="preserve">  Hillary</v>
      </c>
    </row>
    <row r="2234" spans="1:9" ht="15.6" x14ac:dyDescent="0.3">
      <c r="A2234" s="4" t="s">
        <v>4618</v>
      </c>
      <c r="E2234" s="4" t="s">
        <v>8213</v>
      </c>
      <c r="F2234" t="s">
        <v>4732</v>
      </c>
      <c r="G2234" t="s">
        <v>8214</v>
      </c>
      <c r="I2234" t="str">
        <f t="shared" si="34"/>
        <v xml:space="preserve">  Amy K</v>
      </c>
    </row>
    <row r="2235" spans="1:9" ht="15.6" x14ac:dyDescent="0.3">
      <c r="A2235" s="4" t="s">
        <v>4619</v>
      </c>
      <c r="E2235" s="4" t="s">
        <v>6574</v>
      </c>
      <c r="F2235" t="s">
        <v>4735</v>
      </c>
      <c r="G2235" t="s">
        <v>4746</v>
      </c>
      <c r="I2235" t="str">
        <f t="shared" si="34"/>
        <v xml:space="preserve">  Scott</v>
      </c>
    </row>
    <row r="2236" spans="1:9" ht="15.6" x14ac:dyDescent="0.3">
      <c r="A2236" s="4" t="s">
        <v>4620</v>
      </c>
      <c r="E2236" s="4" t="s">
        <v>8215</v>
      </c>
      <c r="F2236" t="s">
        <v>4735</v>
      </c>
      <c r="G2236" t="s">
        <v>4772</v>
      </c>
      <c r="I2236" t="str">
        <f t="shared" si="34"/>
        <v xml:space="preserve">  John</v>
      </c>
    </row>
    <row r="2237" spans="1:9" ht="15.6" x14ac:dyDescent="0.3">
      <c r="A2237" s="4" t="s">
        <v>4621</v>
      </c>
      <c r="E2237" s="4" t="s">
        <v>8216</v>
      </c>
      <c r="F2237" t="s">
        <v>4735</v>
      </c>
      <c r="G2237" t="s">
        <v>8217</v>
      </c>
      <c r="I2237" t="str">
        <f t="shared" si="34"/>
        <v xml:space="preserve">  Maaikel</v>
      </c>
    </row>
    <row r="2238" spans="1:9" ht="15.6" x14ac:dyDescent="0.3">
      <c r="A2238" s="4" t="s">
        <v>4622</v>
      </c>
      <c r="E2238" s="4" t="s">
        <v>8218</v>
      </c>
      <c r="F2238" t="s">
        <v>4735</v>
      </c>
      <c r="G2238" t="s">
        <v>7090</v>
      </c>
      <c r="I2238" t="str">
        <f t="shared" si="34"/>
        <v xml:space="preserve">  Daniel C</v>
      </c>
    </row>
    <row r="2239" spans="1:9" ht="15.6" x14ac:dyDescent="0.3">
      <c r="A2239" s="4" t="s">
        <v>4623</v>
      </c>
      <c r="E2239" s="4" t="s">
        <v>8219</v>
      </c>
      <c r="F2239" t="s">
        <v>4735</v>
      </c>
      <c r="G2239" t="s">
        <v>8220</v>
      </c>
      <c r="I2239" t="str">
        <f t="shared" si="34"/>
        <v xml:space="preserve">  Christopher S</v>
      </c>
    </row>
    <row r="2240" spans="1:9" ht="15.6" x14ac:dyDescent="0.3">
      <c r="A2240" s="4" t="s">
        <v>4624</v>
      </c>
      <c r="E2240" s="4" t="s">
        <v>4862</v>
      </c>
      <c r="F2240" t="s">
        <v>4735</v>
      </c>
      <c r="G2240" t="s">
        <v>6751</v>
      </c>
      <c r="I2240" t="str">
        <f t="shared" si="34"/>
        <v xml:space="preserve">  William R</v>
      </c>
    </row>
    <row r="2241" spans="1:9" ht="15.6" x14ac:dyDescent="0.3">
      <c r="A2241" s="4" t="s">
        <v>4625</v>
      </c>
      <c r="E2241" s="4" t="s">
        <v>8221</v>
      </c>
      <c r="F2241" t="s">
        <v>4732</v>
      </c>
      <c r="G2241" t="s">
        <v>8222</v>
      </c>
      <c r="I2241" t="str">
        <f t="shared" si="34"/>
        <v xml:space="preserve">  Lyndsy</v>
      </c>
    </row>
    <row r="2242" spans="1:9" ht="15.6" x14ac:dyDescent="0.3">
      <c r="A2242" s="4" t="s">
        <v>4626</v>
      </c>
      <c r="E2242" s="4" t="s">
        <v>8223</v>
      </c>
      <c r="F2242" t="s">
        <v>4732</v>
      </c>
      <c r="G2242" t="s">
        <v>4922</v>
      </c>
      <c r="I2242" t="str">
        <f t="shared" si="34"/>
        <v xml:space="preserve">  Jessica</v>
      </c>
    </row>
    <row r="2243" spans="1:9" ht="15.6" x14ac:dyDescent="0.3">
      <c r="A2243" s="4" t="s">
        <v>4627</v>
      </c>
      <c r="E2243" s="4" t="s">
        <v>8224</v>
      </c>
      <c r="F2243" t="s">
        <v>4732</v>
      </c>
      <c r="G2243" t="s">
        <v>8225</v>
      </c>
      <c r="I2243" t="str">
        <f t="shared" ref="I2243:I2306" si="35">_xlfn.TEXTJOIN("",TRUE,G2243)</f>
        <v xml:space="preserve">  Anna</v>
      </c>
    </row>
    <row r="2244" spans="1:9" ht="15.6" x14ac:dyDescent="0.3">
      <c r="A2244" s="4" t="s">
        <v>4628</v>
      </c>
      <c r="E2244" s="4" t="s">
        <v>6314</v>
      </c>
      <c r="F2244" t="s">
        <v>4735</v>
      </c>
      <c r="G2244" t="s">
        <v>5493</v>
      </c>
      <c r="I2244" t="str">
        <f t="shared" si="35"/>
        <v xml:space="preserve">  Jordan</v>
      </c>
    </row>
    <row r="2245" spans="1:9" ht="15.6" x14ac:dyDescent="0.3">
      <c r="A2245" s="4" t="s">
        <v>4629</v>
      </c>
      <c r="E2245" s="4" t="s">
        <v>8226</v>
      </c>
      <c r="F2245" t="s">
        <v>4735</v>
      </c>
      <c r="G2245" t="s">
        <v>4927</v>
      </c>
      <c r="I2245" t="str">
        <f t="shared" si="35"/>
        <v xml:space="preserve">  Brian</v>
      </c>
    </row>
    <row r="2246" spans="1:9" ht="15.6" x14ac:dyDescent="0.3">
      <c r="A2246" s="4" t="s">
        <v>4630</v>
      </c>
      <c r="E2246" s="4" t="s">
        <v>5911</v>
      </c>
      <c r="F2246" t="s">
        <v>4732</v>
      </c>
      <c r="G2246" t="s">
        <v>7108</v>
      </c>
      <c r="I2246" t="str">
        <f t="shared" si="35"/>
        <v xml:space="preserve">  Katherine A</v>
      </c>
    </row>
    <row r="2247" spans="1:9" ht="15.6" x14ac:dyDescent="0.3">
      <c r="A2247" s="4" t="s">
        <v>4631</v>
      </c>
      <c r="E2247" s="4" t="s">
        <v>8227</v>
      </c>
      <c r="F2247" t="s">
        <v>4732</v>
      </c>
      <c r="G2247" t="s">
        <v>6101</v>
      </c>
      <c r="I2247" t="str">
        <f t="shared" si="35"/>
        <v xml:space="preserve">  Melanie</v>
      </c>
    </row>
    <row r="2248" spans="1:9" ht="15.6" x14ac:dyDescent="0.3">
      <c r="A2248" s="4" t="s">
        <v>4632</v>
      </c>
      <c r="E2248" s="4" t="s">
        <v>8228</v>
      </c>
      <c r="F2248" t="s">
        <v>4732</v>
      </c>
      <c r="G2248" t="s">
        <v>4922</v>
      </c>
      <c r="I2248" t="str">
        <f t="shared" si="35"/>
        <v xml:space="preserve">  Jessica</v>
      </c>
    </row>
    <row r="2249" spans="1:9" ht="15.6" x14ac:dyDescent="0.3">
      <c r="A2249" s="4" t="s">
        <v>4633</v>
      </c>
      <c r="E2249" s="4" t="s">
        <v>8229</v>
      </c>
      <c r="F2249" t="s">
        <v>4735</v>
      </c>
      <c r="G2249" t="s">
        <v>8230</v>
      </c>
      <c r="I2249" t="str">
        <f t="shared" si="35"/>
        <v xml:space="preserve">  Eric S</v>
      </c>
    </row>
    <row r="2250" spans="1:9" ht="15.6" x14ac:dyDescent="0.3">
      <c r="A2250" s="4" t="s">
        <v>4634</v>
      </c>
      <c r="E2250" s="4" t="s">
        <v>8231</v>
      </c>
      <c r="F2250" t="s">
        <v>4735</v>
      </c>
      <c r="G2250" t="s">
        <v>5664</v>
      </c>
      <c r="I2250" t="str">
        <f t="shared" si="35"/>
        <v xml:space="preserve">  Joseph</v>
      </c>
    </row>
    <row r="2251" spans="1:9" ht="15.6" x14ac:dyDescent="0.3">
      <c r="A2251" s="4" t="s">
        <v>4635</v>
      </c>
      <c r="E2251" s="4" t="s">
        <v>8232</v>
      </c>
      <c r="F2251" t="s">
        <v>4732</v>
      </c>
      <c r="G2251" t="s">
        <v>5781</v>
      </c>
      <c r="I2251" t="str">
        <f t="shared" si="35"/>
        <v xml:space="preserve">  Mary</v>
      </c>
    </row>
    <row r="2252" spans="1:9" ht="15.6" x14ac:dyDescent="0.3">
      <c r="A2252" s="4" t="s">
        <v>4636</v>
      </c>
      <c r="E2252" s="4" t="s">
        <v>8233</v>
      </c>
      <c r="F2252" t="s">
        <v>4732</v>
      </c>
      <c r="G2252" t="s">
        <v>4791</v>
      </c>
      <c r="I2252" t="str">
        <f t="shared" si="35"/>
        <v xml:space="preserve">  Natalie</v>
      </c>
    </row>
    <row r="2253" spans="1:9" ht="15.6" x14ac:dyDescent="0.3">
      <c r="A2253" s="4" t="s">
        <v>4637</v>
      </c>
      <c r="E2253" s="4" t="s">
        <v>8234</v>
      </c>
      <c r="F2253" t="s">
        <v>4735</v>
      </c>
      <c r="G2253" t="s">
        <v>5489</v>
      </c>
      <c r="I2253" t="str">
        <f t="shared" si="35"/>
        <v xml:space="preserve">  Christopher</v>
      </c>
    </row>
    <row r="2254" spans="1:9" ht="15.6" x14ac:dyDescent="0.3">
      <c r="A2254" s="4" t="s">
        <v>4638</v>
      </c>
      <c r="E2254" s="4" t="s">
        <v>8235</v>
      </c>
      <c r="F2254" t="s">
        <v>4732</v>
      </c>
      <c r="G2254" t="s">
        <v>8236</v>
      </c>
      <c r="I2254" t="str">
        <f t="shared" si="35"/>
        <v xml:space="preserve">  Sonja</v>
      </c>
    </row>
    <row r="2255" spans="1:9" ht="15.6" x14ac:dyDescent="0.3">
      <c r="A2255" s="4" t="s">
        <v>4639</v>
      </c>
      <c r="E2255" s="4" t="s">
        <v>8237</v>
      </c>
      <c r="F2255" t="s">
        <v>4732</v>
      </c>
      <c r="G2255" t="s">
        <v>6510</v>
      </c>
      <c r="I2255" t="str">
        <f t="shared" si="35"/>
        <v xml:space="preserve">  Alexandra</v>
      </c>
    </row>
    <row r="2256" spans="1:9" ht="15.6" x14ac:dyDescent="0.3">
      <c r="A2256" s="4" t="s">
        <v>4640</v>
      </c>
      <c r="E2256" s="4" t="s">
        <v>8238</v>
      </c>
      <c r="F2256" t="s">
        <v>4732</v>
      </c>
      <c r="G2256" t="s">
        <v>8239</v>
      </c>
      <c r="I2256" t="str">
        <f t="shared" si="35"/>
        <v xml:space="preserve">  Martha L</v>
      </c>
    </row>
    <row r="2257" spans="1:9" ht="15.6" x14ac:dyDescent="0.3">
      <c r="A2257" s="4" t="s">
        <v>4641</v>
      </c>
      <c r="E2257" s="4" t="s">
        <v>4862</v>
      </c>
      <c r="F2257" t="s">
        <v>4735</v>
      </c>
      <c r="G2257" t="s">
        <v>4979</v>
      </c>
      <c r="I2257" t="str">
        <f t="shared" si="35"/>
        <v xml:space="preserve">  Ryan C</v>
      </c>
    </row>
    <row r="2258" spans="1:9" ht="15.6" x14ac:dyDescent="0.3">
      <c r="A2258" s="4" t="s">
        <v>4642</v>
      </c>
      <c r="E2258" s="4" t="s">
        <v>8240</v>
      </c>
      <c r="F2258" t="s">
        <v>4735</v>
      </c>
      <c r="G2258" t="s">
        <v>8241</v>
      </c>
      <c r="I2258" t="str">
        <f t="shared" si="35"/>
        <v xml:space="preserve">  Cliff</v>
      </c>
    </row>
    <row r="2259" spans="1:9" ht="15.6" x14ac:dyDescent="0.3">
      <c r="A2259" s="4" t="s">
        <v>4643</v>
      </c>
      <c r="E2259" s="4" t="s">
        <v>8242</v>
      </c>
      <c r="F2259" t="s">
        <v>4735</v>
      </c>
      <c r="G2259" t="s">
        <v>8243</v>
      </c>
      <c r="I2259" t="str">
        <f t="shared" si="35"/>
        <v xml:space="preserve">  Blue</v>
      </c>
    </row>
    <row r="2260" spans="1:9" ht="15.6" x14ac:dyDescent="0.3">
      <c r="A2260" s="4" t="s">
        <v>4644</v>
      </c>
      <c r="E2260" s="4" t="s">
        <v>8244</v>
      </c>
      <c r="F2260" t="s">
        <v>4735</v>
      </c>
      <c r="G2260" t="s">
        <v>8245</v>
      </c>
      <c r="I2260" t="str">
        <f t="shared" si="35"/>
        <v xml:space="preserve">  Jeffrey M</v>
      </c>
    </row>
    <row r="2261" spans="1:9" ht="15.6" x14ac:dyDescent="0.3">
      <c r="A2261" s="4" t="s">
        <v>4645</v>
      </c>
      <c r="E2261" s="4" t="s">
        <v>8246</v>
      </c>
      <c r="F2261" t="s">
        <v>4735</v>
      </c>
      <c r="G2261" t="s">
        <v>5170</v>
      </c>
      <c r="I2261" t="str">
        <f t="shared" si="35"/>
        <v xml:space="preserve">  Andrew</v>
      </c>
    </row>
    <row r="2262" spans="1:9" ht="15.6" x14ac:dyDescent="0.3">
      <c r="A2262" s="4" t="s">
        <v>4646</v>
      </c>
      <c r="E2262" s="4" t="s">
        <v>8247</v>
      </c>
      <c r="F2262" t="s">
        <v>4732</v>
      </c>
      <c r="G2262" t="s">
        <v>4884</v>
      </c>
      <c r="I2262" t="str">
        <f t="shared" si="35"/>
        <v xml:space="preserve">  Julia</v>
      </c>
    </row>
    <row r="2263" spans="1:9" ht="15.6" x14ac:dyDescent="0.3">
      <c r="A2263" s="4" t="s">
        <v>4647</v>
      </c>
      <c r="E2263" s="4" t="s">
        <v>8248</v>
      </c>
      <c r="F2263" t="s">
        <v>4735</v>
      </c>
      <c r="G2263" t="s">
        <v>4861</v>
      </c>
      <c r="I2263" t="str">
        <f t="shared" si="35"/>
        <v xml:space="preserve">  Daniel</v>
      </c>
    </row>
    <row r="2264" spans="1:9" ht="15.6" x14ac:dyDescent="0.3">
      <c r="A2264" s="4" t="s">
        <v>4648</v>
      </c>
      <c r="E2264" s="4" t="s">
        <v>8249</v>
      </c>
      <c r="F2264" t="s">
        <v>4735</v>
      </c>
      <c r="G2264" t="s">
        <v>5131</v>
      </c>
      <c r="I2264" t="str">
        <f t="shared" si="35"/>
        <v xml:space="preserve">  Jaime</v>
      </c>
    </row>
    <row r="2265" spans="1:9" ht="15.6" x14ac:dyDescent="0.3">
      <c r="A2265" s="4" t="s">
        <v>4649</v>
      </c>
      <c r="E2265" s="4" t="s">
        <v>8250</v>
      </c>
      <c r="F2265" t="s">
        <v>4735</v>
      </c>
      <c r="G2265" t="s">
        <v>8251</v>
      </c>
      <c r="I2265" t="str">
        <f t="shared" si="35"/>
        <v xml:space="preserve">  Mohd Syahidan</v>
      </c>
    </row>
    <row r="2266" spans="1:9" ht="15.6" x14ac:dyDescent="0.3">
      <c r="A2266" s="4" t="s">
        <v>4650</v>
      </c>
      <c r="E2266" s="4" t="s">
        <v>7398</v>
      </c>
      <c r="F2266" t="s">
        <v>4735</v>
      </c>
      <c r="G2266" t="s">
        <v>5033</v>
      </c>
      <c r="I2266" t="str">
        <f t="shared" si="35"/>
        <v xml:space="preserve">  Matthew</v>
      </c>
    </row>
    <row r="2267" spans="1:9" ht="15.6" x14ac:dyDescent="0.3">
      <c r="A2267" s="4" t="s">
        <v>4651</v>
      </c>
      <c r="E2267" s="4" t="s">
        <v>8252</v>
      </c>
      <c r="F2267" t="s">
        <v>4732</v>
      </c>
      <c r="G2267" t="s">
        <v>6649</v>
      </c>
      <c r="I2267" t="str">
        <f t="shared" si="35"/>
        <v xml:space="preserve">  Elizabeth S</v>
      </c>
    </row>
    <row r="2268" spans="1:9" ht="15.6" x14ac:dyDescent="0.3">
      <c r="A2268" s="4" t="s">
        <v>4652</v>
      </c>
      <c r="E2268" s="4" t="s">
        <v>8253</v>
      </c>
      <c r="F2268" t="s">
        <v>4732</v>
      </c>
      <c r="G2268" t="s">
        <v>5680</v>
      </c>
      <c r="I2268" t="str">
        <f t="shared" si="35"/>
        <v xml:space="preserve">  Katie</v>
      </c>
    </row>
    <row r="2269" spans="1:9" ht="15.6" x14ac:dyDescent="0.3">
      <c r="A2269" s="4" t="s">
        <v>4653</v>
      </c>
      <c r="E2269" s="4" t="s">
        <v>8254</v>
      </c>
      <c r="F2269" t="s">
        <v>4732</v>
      </c>
      <c r="G2269" t="s">
        <v>8255</v>
      </c>
      <c r="I2269" t="str">
        <f t="shared" si="35"/>
        <v xml:space="preserve">  Christi A</v>
      </c>
    </row>
    <row r="2270" spans="1:9" ht="15.6" x14ac:dyDescent="0.3">
      <c r="A2270" s="4" t="s">
        <v>4654</v>
      </c>
      <c r="E2270" s="4" t="s">
        <v>4990</v>
      </c>
      <c r="F2270" t="s">
        <v>4732</v>
      </c>
      <c r="G2270" t="s">
        <v>8256</v>
      </c>
      <c r="I2270" t="str">
        <f t="shared" si="35"/>
        <v xml:space="preserve">  Sandra K</v>
      </c>
    </row>
    <row r="2271" spans="1:9" ht="15.6" x14ac:dyDescent="0.3">
      <c r="A2271" s="4" t="s">
        <v>4655</v>
      </c>
      <c r="E2271" s="4" t="s">
        <v>5780</v>
      </c>
      <c r="F2271" t="s">
        <v>4732</v>
      </c>
      <c r="G2271" t="s">
        <v>7113</v>
      </c>
      <c r="I2271" t="str">
        <f t="shared" si="35"/>
        <v xml:space="preserve">  Katharine</v>
      </c>
    </row>
    <row r="2272" spans="1:9" ht="15.6" x14ac:dyDescent="0.3">
      <c r="A2272" s="4" t="s">
        <v>4656</v>
      </c>
      <c r="E2272" s="4" t="s">
        <v>8257</v>
      </c>
      <c r="F2272" t="s">
        <v>4735</v>
      </c>
      <c r="G2272" t="s">
        <v>8258</v>
      </c>
      <c r="I2272" t="str">
        <f t="shared" si="35"/>
        <v xml:space="preserve">  Jerome</v>
      </c>
    </row>
    <row r="2273" spans="1:9" ht="15.6" x14ac:dyDescent="0.3">
      <c r="A2273" s="4" t="s">
        <v>4657</v>
      </c>
      <c r="E2273" s="4" t="s">
        <v>8259</v>
      </c>
      <c r="F2273" t="s">
        <v>4732</v>
      </c>
      <c r="G2273" t="s">
        <v>8260</v>
      </c>
      <c r="I2273" t="str">
        <f t="shared" si="35"/>
        <v xml:space="preserve">  Julia R</v>
      </c>
    </row>
    <row r="2274" spans="1:9" ht="15.6" x14ac:dyDescent="0.3">
      <c r="A2274" s="4" t="s">
        <v>4658</v>
      </c>
      <c r="E2274" s="4" t="s">
        <v>4866</v>
      </c>
      <c r="F2274" t="s">
        <v>4735</v>
      </c>
      <c r="G2274" t="s">
        <v>8261</v>
      </c>
      <c r="I2274" t="str">
        <f t="shared" si="35"/>
        <v xml:space="preserve">  Sean Henry</v>
      </c>
    </row>
    <row r="2275" spans="1:9" ht="15.6" x14ac:dyDescent="0.3">
      <c r="A2275" s="4" t="s">
        <v>4659</v>
      </c>
      <c r="E2275" s="4" t="s">
        <v>8262</v>
      </c>
      <c r="F2275" t="s">
        <v>4732</v>
      </c>
      <c r="G2275" t="s">
        <v>8146</v>
      </c>
      <c r="I2275" t="str">
        <f t="shared" si="35"/>
        <v xml:space="preserve">  Rachel A</v>
      </c>
    </row>
    <row r="2276" spans="1:9" ht="15.6" x14ac:dyDescent="0.3">
      <c r="A2276" s="4" t="s">
        <v>4660</v>
      </c>
      <c r="E2276" s="4" t="s">
        <v>8263</v>
      </c>
      <c r="F2276" t="s">
        <v>4735</v>
      </c>
      <c r="G2276" t="s">
        <v>5576</v>
      </c>
      <c r="I2276" t="str">
        <f t="shared" si="35"/>
        <v xml:space="preserve">  Jim</v>
      </c>
    </row>
    <row r="2277" spans="1:9" ht="15.6" x14ac:dyDescent="0.3">
      <c r="A2277" s="4" t="s">
        <v>4661</v>
      </c>
      <c r="E2277" s="4" t="s">
        <v>8264</v>
      </c>
      <c r="F2277" t="s">
        <v>4735</v>
      </c>
      <c r="G2277" t="s">
        <v>6474</v>
      </c>
      <c r="I2277" t="str">
        <f t="shared" si="35"/>
        <v xml:space="preserve">  Tim</v>
      </c>
    </row>
    <row r="2278" spans="1:9" ht="15.6" x14ac:dyDescent="0.3">
      <c r="A2278" s="4" t="s">
        <v>4662</v>
      </c>
      <c r="E2278" s="4" t="s">
        <v>8265</v>
      </c>
      <c r="F2278" t="s">
        <v>4732</v>
      </c>
      <c r="G2278" t="s">
        <v>8266</v>
      </c>
      <c r="I2278" t="str">
        <f t="shared" si="35"/>
        <v xml:space="preserve">  Abby L</v>
      </c>
    </row>
    <row r="2279" spans="1:9" ht="15.6" x14ac:dyDescent="0.3">
      <c r="A2279" s="4" t="s">
        <v>4663</v>
      </c>
      <c r="E2279" s="4" t="s">
        <v>8267</v>
      </c>
      <c r="F2279" t="s">
        <v>4735</v>
      </c>
      <c r="G2279" t="s">
        <v>4937</v>
      </c>
      <c r="I2279" t="str">
        <f t="shared" si="35"/>
        <v xml:space="preserve">  Mark</v>
      </c>
    </row>
    <row r="2280" spans="1:9" ht="15.6" x14ac:dyDescent="0.3">
      <c r="A2280" s="4" t="s">
        <v>4664</v>
      </c>
      <c r="E2280" s="4" t="s">
        <v>5076</v>
      </c>
      <c r="F2280" t="s">
        <v>4735</v>
      </c>
      <c r="G2280" t="s">
        <v>8268</v>
      </c>
      <c r="I2280" t="str">
        <f t="shared" si="35"/>
        <v xml:space="preserve">  Ali</v>
      </c>
    </row>
    <row r="2281" spans="1:9" ht="15.6" x14ac:dyDescent="0.3">
      <c r="A2281" s="4" t="s">
        <v>4665</v>
      </c>
      <c r="E2281" s="4" t="s">
        <v>8269</v>
      </c>
      <c r="F2281" t="s">
        <v>4735</v>
      </c>
      <c r="G2281" t="s">
        <v>4886</v>
      </c>
      <c r="I2281" t="str">
        <f t="shared" si="35"/>
        <v xml:space="preserve">  Joshua</v>
      </c>
    </row>
    <row r="2282" spans="1:9" ht="15.6" x14ac:dyDescent="0.3">
      <c r="A2282" s="4" t="s">
        <v>4666</v>
      </c>
      <c r="E2282" s="4" t="s">
        <v>8270</v>
      </c>
      <c r="F2282" t="s">
        <v>4735</v>
      </c>
      <c r="G2282" t="s">
        <v>8271</v>
      </c>
      <c r="I2282" t="str">
        <f t="shared" si="35"/>
        <v xml:space="preserve">  Pierre</v>
      </c>
    </row>
    <row r="2283" spans="1:9" ht="15.6" x14ac:dyDescent="0.3">
      <c r="A2283" s="4" t="s">
        <v>4667</v>
      </c>
      <c r="E2283" s="4" t="s">
        <v>4814</v>
      </c>
      <c r="F2283" t="s">
        <v>4732</v>
      </c>
      <c r="G2283" t="s">
        <v>4894</v>
      </c>
      <c r="I2283" t="str">
        <f t="shared" si="35"/>
        <v xml:space="preserve">  Kate</v>
      </c>
    </row>
    <row r="2284" spans="1:9" ht="15.6" x14ac:dyDescent="0.3">
      <c r="A2284" s="4" t="s">
        <v>4668</v>
      </c>
      <c r="E2284" s="4" t="s">
        <v>8272</v>
      </c>
      <c r="F2284" t="s">
        <v>4735</v>
      </c>
      <c r="G2284" t="s">
        <v>4756</v>
      </c>
      <c r="I2284" t="str">
        <f t="shared" si="35"/>
        <v xml:space="preserve">  David</v>
      </c>
    </row>
    <row r="2285" spans="1:9" ht="15.6" x14ac:dyDescent="0.3">
      <c r="A2285" s="4" t="s">
        <v>4669</v>
      </c>
      <c r="E2285" s="4" t="s">
        <v>8273</v>
      </c>
      <c r="F2285" t="s">
        <v>4732</v>
      </c>
      <c r="G2285" t="s">
        <v>6325</v>
      </c>
      <c r="I2285" t="str">
        <f t="shared" si="35"/>
        <v xml:space="preserve">  Carla</v>
      </c>
    </row>
    <row r="2286" spans="1:9" ht="15.6" x14ac:dyDescent="0.3">
      <c r="A2286" s="4" t="s">
        <v>4670</v>
      </c>
      <c r="E2286" s="4" t="s">
        <v>8274</v>
      </c>
      <c r="F2286" t="s">
        <v>4735</v>
      </c>
      <c r="G2286" t="s">
        <v>8275</v>
      </c>
      <c r="I2286" t="str">
        <f t="shared" si="35"/>
        <v xml:space="preserve">  Alvaro Sr</v>
      </c>
    </row>
    <row r="2287" spans="1:9" ht="15.6" x14ac:dyDescent="0.3">
      <c r="A2287" s="4" t="s">
        <v>4671</v>
      </c>
      <c r="E2287" s="4" t="s">
        <v>8234</v>
      </c>
      <c r="F2287" t="s">
        <v>4732</v>
      </c>
      <c r="G2287" t="s">
        <v>4910</v>
      </c>
      <c r="I2287" t="str">
        <f t="shared" si="35"/>
        <v xml:space="preserve">  Hope</v>
      </c>
    </row>
    <row r="2288" spans="1:9" ht="15.6" x14ac:dyDescent="0.3">
      <c r="A2288" s="4" t="s">
        <v>4672</v>
      </c>
      <c r="E2288" s="4" t="s">
        <v>8276</v>
      </c>
      <c r="F2288" t="s">
        <v>4735</v>
      </c>
      <c r="G2288" t="s">
        <v>8277</v>
      </c>
      <c r="I2288" t="str">
        <f t="shared" si="35"/>
        <v xml:space="preserve">  Mark P</v>
      </c>
    </row>
    <row r="2289" spans="1:9" ht="15.6" x14ac:dyDescent="0.3">
      <c r="A2289" s="4" t="s">
        <v>4673</v>
      </c>
      <c r="E2289" s="4" t="s">
        <v>8278</v>
      </c>
      <c r="F2289" t="s">
        <v>4732</v>
      </c>
      <c r="G2289" t="s">
        <v>7117</v>
      </c>
      <c r="I2289" t="str">
        <f t="shared" si="35"/>
        <v xml:space="preserve">  Desiree</v>
      </c>
    </row>
    <row r="2290" spans="1:9" ht="15.6" x14ac:dyDescent="0.3">
      <c r="A2290" s="4" t="s">
        <v>4674</v>
      </c>
      <c r="E2290" s="4" t="s">
        <v>8279</v>
      </c>
      <c r="F2290" t="s">
        <v>4735</v>
      </c>
      <c r="G2290" t="s">
        <v>8280</v>
      </c>
      <c r="I2290" t="str">
        <f t="shared" si="35"/>
        <v xml:space="preserve">  Mario Jr</v>
      </c>
    </row>
    <row r="2291" spans="1:9" ht="15.6" x14ac:dyDescent="0.3">
      <c r="A2291" s="4" t="s">
        <v>4675</v>
      </c>
      <c r="E2291" s="4" t="s">
        <v>8281</v>
      </c>
      <c r="F2291" t="s">
        <v>4735</v>
      </c>
      <c r="G2291" t="s">
        <v>8282</v>
      </c>
      <c r="I2291" t="str">
        <f t="shared" si="35"/>
        <v xml:space="preserve">  Lusapho</v>
      </c>
    </row>
    <row r="2292" spans="1:9" ht="15.6" x14ac:dyDescent="0.3">
      <c r="A2292" s="4" t="s">
        <v>4676</v>
      </c>
      <c r="E2292" s="4" t="s">
        <v>5076</v>
      </c>
      <c r="F2292" t="s">
        <v>4732</v>
      </c>
      <c r="G2292" t="s">
        <v>5237</v>
      </c>
      <c r="I2292" t="str">
        <f t="shared" si="35"/>
        <v xml:space="preserve">  Erin C</v>
      </c>
    </row>
    <row r="2293" spans="1:9" ht="15.6" x14ac:dyDescent="0.3">
      <c r="A2293" s="4" t="s">
        <v>4677</v>
      </c>
      <c r="E2293" s="4" t="s">
        <v>8283</v>
      </c>
      <c r="F2293" t="s">
        <v>4735</v>
      </c>
      <c r="G2293" t="s">
        <v>8284</v>
      </c>
      <c r="I2293" t="str">
        <f t="shared" si="35"/>
        <v xml:space="preserve">  Alan F</v>
      </c>
    </row>
    <row r="2294" spans="1:9" ht="15.6" x14ac:dyDescent="0.3">
      <c r="A2294" s="4" t="s">
        <v>4678</v>
      </c>
      <c r="E2294" s="4" t="s">
        <v>4899</v>
      </c>
      <c r="F2294" t="s">
        <v>4735</v>
      </c>
      <c r="G2294" t="s">
        <v>4829</v>
      </c>
      <c r="I2294" t="str">
        <f t="shared" si="35"/>
        <v xml:space="preserve">  Ryan</v>
      </c>
    </row>
    <row r="2295" spans="1:9" ht="15.6" x14ac:dyDescent="0.3">
      <c r="A2295" s="4" t="s">
        <v>4679</v>
      </c>
      <c r="E2295" s="4" t="s">
        <v>8285</v>
      </c>
      <c r="F2295" t="s">
        <v>4732</v>
      </c>
      <c r="G2295" t="s">
        <v>4910</v>
      </c>
      <c r="I2295" t="str">
        <f t="shared" si="35"/>
        <v xml:space="preserve">  Hope</v>
      </c>
    </row>
    <row r="2296" spans="1:9" ht="15.6" x14ac:dyDescent="0.3">
      <c r="A2296" s="4" t="s">
        <v>4680</v>
      </c>
      <c r="E2296" s="4" t="s">
        <v>8286</v>
      </c>
      <c r="F2296" t="s">
        <v>4735</v>
      </c>
      <c r="G2296" t="s">
        <v>6000</v>
      </c>
      <c r="I2296" t="str">
        <f t="shared" si="35"/>
        <v xml:space="preserve">  Josh</v>
      </c>
    </row>
    <row r="2297" spans="1:9" ht="15.6" x14ac:dyDescent="0.3">
      <c r="A2297" s="4" t="s">
        <v>4681</v>
      </c>
      <c r="E2297" s="4" t="s">
        <v>8287</v>
      </c>
      <c r="F2297" t="s">
        <v>4735</v>
      </c>
      <c r="G2297" t="s">
        <v>8288</v>
      </c>
      <c r="I2297" t="str">
        <f t="shared" si="35"/>
        <v xml:space="preserve">  Jacob J</v>
      </c>
    </row>
    <row r="2298" spans="1:9" ht="15.6" x14ac:dyDescent="0.3">
      <c r="A2298" s="4" t="s">
        <v>4682</v>
      </c>
      <c r="E2298" s="4" t="s">
        <v>8289</v>
      </c>
      <c r="F2298" t="s">
        <v>4735</v>
      </c>
      <c r="G2298" t="s">
        <v>8290</v>
      </c>
      <c r="I2298" t="str">
        <f t="shared" si="35"/>
        <v xml:space="preserve">  Jose Tomas</v>
      </c>
    </row>
    <row r="2299" spans="1:9" ht="15.6" x14ac:dyDescent="0.3">
      <c r="A2299" s="4" t="s">
        <v>4683</v>
      </c>
      <c r="E2299" s="4" t="s">
        <v>8291</v>
      </c>
      <c r="F2299" t="s">
        <v>4732</v>
      </c>
      <c r="G2299" t="s">
        <v>8292</v>
      </c>
      <c r="I2299" t="str">
        <f t="shared" si="35"/>
        <v xml:space="preserve">  Mary Evan</v>
      </c>
    </row>
    <row r="2300" spans="1:9" ht="15.6" x14ac:dyDescent="0.3">
      <c r="A2300" s="4" t="s">
        <v>4684</v>
      </c>
      <c r="E2300" s="4" t="s">
        <v>8293</v>
      </c>
      <c r="F2300" t="s">
        <v>4735</v>
      </c>
      <c r="G2300" t="s">
        <v>8294</v>
      </c>
      <c r="I2300" t="str">
        <f t="shared" si="35"/>
        <v xml:space="preserve">  Justin K</v>
      </c>
    </row>
    <row r="2301" spans="1:9" ht="15.6" x14ac:dyDescent="0.3">
      <c r="A2301" s="4" t="s">
        <v>4685</v>
      </c>
      <c r="E2301" s="4" t="s">
        <v>8295</v>
      </c>
      <c r="F2301" t="s">
        <v>4735</v>
      </c>
      <c r="G2301" t="s">
        <v>4892</v>
      </c>
      <c r="I2301" t="str">
        <f t="shared" si="35"/>
        <v xml:space="preserve">  Patrick</v>
      </c>
    </row>
    <row r="2302" spans="1:9" ht="15.6" x14ac:dyDescent="0.3">
      <c r="A2302" s="4" t="s">
        <v>4686</v>
      </c>
      <c r="E2302" s="4" t="s">
        <v>8296</v>
      </c>
      <c r="F2302" t="s">
        <v>4735</v>
      </c>
      <c r="G2302" t="s">
        <v>8297</v>
      </c>
      <c r="I2302" t="str">
        <f t="shared" si="35"/>
        <v xml:space="preserve">  Roman</v>
      </c>
    </row>
    <row r="2303" spans="1:9" ht="15.6" x14ac:dyDescent="0.3">
      <c r="A2303" s="4" t="s">
        <v>4687</v>
      </c>
      <c r="E2303" s="4" t="s">
        <v>5250</v>
      </c>
      <c r="F2303" t="s">
        <v>4735</v>
      </c>
      <c r="G2303" t="s">
        <v>4756</v>
      </c>
      <c r="I2303" t="str">
        <f t="shared" si="35"/>
        <v xml:space="preserve">  David</v>
      </c>
    </row>
    <row r="2304" spans="1:9" ht="15.6" x14ac:dyDescent="0.3">
      <c r="A2304" s="4" t="s">
        <v>4688</v>
      </c>
      <c r="E2304" s="4" t="s">
        <v>8298</v>
      </c>
      <c r="F2304" t="s">
        <v>4732</v>
      </c>
      <c r="G2304" t="s">
        <v>8299</v>
      </c>
      <c r="I2304" t="str">
        <f t="shared" si="35"/>
        <v xml:space="preserve">  Evelyn L</v>
      </c>
    </row>
    <row r="2305" spans="1:9" ht="15.6" x14ac:dyDescent="0.3">
      <c r="A2305" s="4" t="s">
        <v>4689</v>
      </c>
      <c r="E2305" s="4" t="s">
        <v>8300</v>
      </c>
      <c r="F2305" t="s">
        <v>4735</v>
      </c>
      <c r="G2305" t="s">
        <v>5576</v>
      </c>
      <c r="I2305" t="str">
        <f t="shared" si="35"/>
        <v xml:space="preserve">  Jim</v>
      </c>
    </row>
    <row r="2306" spans="1:9" ht="15.6" x14ac:dyDescent="0.3">
      <c r="A2306" s="4" t="s">
        <v>4690</v>
      </c>
      <c r="E2306" s="4" t="s">
        <v>8301</v>
      </c>
      <c r="F2306" t="s">
        <v>4735</v>
      </c>
      <c r="G2306" t="s">
        <v>5011</v>
      </c>
      <c r="I2306" t="str">
        <f t="shared" si="35"/>
        <v xml:space="preserve">  Matthew S</v>
      </c>
    </row>
    <row r="2307" spans="1:9" ht="15.6" x14ac:dyDescent="0.3">
      <c r="A2307" s="4" t="s">
        <v>4691</v>
      </c>
      <c r="E2307" s="4" t="s">
        <v>8302</v>
      </c>
      <c r="F2307" t="s">
        <v>4735</v>
      </c>
      <c r="G2307" t="s">
        <v>6618</v>
      </c>
      <c r="I2307" t="str">
        <f t="shared" ref="I2307:I2336" si="36">_xlfn.TEXTJOIN("",TRUE,G2307)</f>
        <v xml:space="preserve">  Kenneth</v>
      </c>
    </row>
    <row r="2308" spans="1:9" ht="15.6" x14ac:dyDescent="0.3">
      <c r="A2308" s="4" t="s">
        <v>4692</v>
      </c>
      <c r="E2308" s="4" t="s">
        <v>8303</v>
      </c>
      <c r="F2308" t="s">
        <v>4732</v>
      </c>
      <c r="G2308" t="s">
        <v>5268</v>
      </c>
      <c r="I2308" t="str">
        <f t="shared" si="36"/>
        <v xml:space="preserve">  Andrea</v>
      </c>
    </row>
    <row r="2309" spans="1:9" ht="15.6" x14ac:dyDescent="0.3">
      <c r="A2309" s="4" t="s">
        <v>4693</v>
      </c>
      <c r="E2309" s="4" t="s">
        <v>8304</v>
      </c>
      <c r="F2309" t="s">
        <v>4732</v>
      </c>
      <c r="G2309" t="s">
        <v>7519</v>
      </c>
      <c r="I2309" t="str">
        <f t="shared" si="36"/>
        <v xml:space="preserve">  Kristina</v>
      </c>
    </row>
    <row r="2310" spans="1:9" ht="15.6" x14ac:dyDescent="0.3">
      <c r="A2310" s="4" t="s">
        <v>4694</v>
      </c>
      <c r="E2310" s="4" t="s">
        <v>7656</v>
      </c>
      <c r="F2310" t="s">
        <v>4732</v>
      </c>
      <c r="G2310" t="s">
        <v>7486</v>
      </c>
      <c r="I2310" t="str">
        <f t="shared" si="36"/>
        <v xml:space="preserve">  Kristen</v>
      </c>
    </row>
    <row r="2311" spans="1:9" ht="15.6" x14ac:dyDescent="0.3">
      <c r="A2311" s="4" t="s">
        <v>4695</v>
      </c>
      <c r="E2311" s="4" t="s">
        <v>4990</v>
      </c>
      <c r="F2311" t="s">
        <v>4735</v>
      </c>
      <c r="G2311" t="s">
        <v>5033</v>
      </c>
      <c r="I2311" t="str">
        <f t="shared" si="36"/>
        <v xml:space="preserve">  Matthew</v>
      </c>
    </row>
    <row r="2312" spans="1:9" ht="15.6" x14ac:dyDescent="0.3">
      <c r="A2312" s="4" t="s">
        <v>4696</v>
      </c>
      <c r="E2312" s="4" t="s">
        <v>8305</v>
      </c>
      <c r="F2312" t="s">
        <v>5610</v>
      </c>
      <c r="G2312" t="s">
        <v>5895</v>
      </c>
      <c r="I2312" t="str">
        <f t="shared" si="36"/>
        <v xml:space="preserve">  Kathleen</v>
      </c>
    </row>
    <row r="2313" spans="1:9" ht="15.6" x14ac:dyDescent="0.3">
      <c r="A2313" s="4" t="s">
        <v>4697</v>
      </c>
      <c r="E2313" s="4" t="s">
        <v>8306</v>
      </c>
      <c r="F2313" t="s">
        <v>4732</v>
      </c>
      <c r="G2313" t="s">
        <v>4844</v>
      </c>
      <c r="I2313" t="str">
        <f t="shared" si="36"/>
        <v xml:space="preserve">  Lindsey</v>
      </c>
    </row>
    <row r="2314" spans="1:9" ht="15.6" x14ac:dyDescent="0.3">
      <c r="A2314" s="4" t="s">
        <v>4698</v>
      </c>
      <c r="E2314" s="4" t="s">
        <v>8307</v>
      </c>
      <c r="F2314" t="s">
        <v>4735</v>
      </c>
      <c r="G2314" t="s">
        <v>4811</v>
      </c>
      <c r="I2314" t="str">
        <f t="shared" si="36"/>
        <v xml:space="preserve">  Robert</v>
      </c>
    </row>
    <row r="2315" spans="1:9" ht="15.6" x14ac:dyDescent="0.3">
      <c r="A2315" s="4" t="s">
        <v>4699</v>
      </c>
      <c r="E2315" s="4" t="s">
        <v>8308</v>
      </c>
      <c r="F2315" t="s">
        <v>4732</v>
      </c>
      <c r="G2315" t="s">
        <v>5469</v>
      </c>
      <c r="I2315" t="str">
        <f t="shared" si="36"/>
        <v xml:space="preserve">  Sarah E</v>
      </c>
    </row>
    <row r="2316" spans="1:9" ht="15.6" x14ac:dyDescent="0.3">
      <c r="A2316" s="4" t="s">
        <v>4700</v>
      </c>
      <c r="E2316" s="4" t="s">
        <v>6234</v>
      </c>
      <c r="F2316" t="s">
        <v>4732</v>
      </c>
      <c r="G2316" t="s">
        <v>8309</v>
      </c>
      <c r="I2316" t="str">
        <f t="shared" si="36"/>
        <v xml:space="preserve">  Flannery</v>
      </c>
    </row>
    <row r="2317" spans="1:9" ht="15.6" x14ac:dyDescent="0.3">
      <c r="A2317" s="4" t="s">
        <v>4701</v>
      </c>
      <c r="E2317" s="4" t="s">
        <v>5283</v>
      </c>
      <c r="F2317" t="s">
        <v>4735</v>
      </c>
      <c r="G2317" t="s">
        <v>8310</v>
      </c>
      <c r="I2317" t="str">
        <f t="shared" si="36"/>
        <v xml:space="preserve">  John T</v>
      </c>
    </row>
    <row r="2318" spans="1:9" ht="15.6" x14ac:dyDescent="0.3">
      <c r="A2318" s="4" t="s">
        <v>4702</v>
      </c>
      <c r="E2318" s="4" t="s">
        <v>8311</v>
      </c>
      <c r="F2318" t="s">
        <v>4735</v>
      </c>
      <c r="G2318" t="s">
        <v>6119</v>
      </c>
      <c r="I2318" t="str">
        <f t="shared" si="36"/>
        <v xml:space="preserve">  Koji</v>
      </c>
    </row>
    <row r="2319" spans="1:9" ht="15.6" x14ac:dyDescent="0.3">
      <c r="A2319" s="4" t="s">
        <v>4703</v>
      </c>
      <c r="E2319" s="4" t="s">
        <v>7540</v>
      </c>
      <c r="F2319" t="s">
        <v>4732</v>
      </c>
      <c r="G2319" t="s">
        <v>8312</v>
      </c>
      <c r="I2319" t="str">
        <f t="shared" si="36"/>
        <v xml:space="preserve">  Candice M</v>
      </c>
    </row>
    <row r="2320" spans="1:9" ht="15.6" x14ac:dyDescent="0.3">
      <c r="A2320" s="4" t="s">
        <v>4704</v>
      </c>
      <c r="E2320" s="4" t="s">
        <v>8313</v>
      </c>
      <c r="F2320" t="s">
        <v>4735</v>
      </c>
      <c r="G2320" t="s">
        <v>8314</v>
      </c>
      <c r="I2320" t="str">
        <f t="shared" si="36"/>
        <v xml:space="preserve">  Theodore A</v>
      </c>
    </row>
    <row r="2321" spans="1:9" ht="15.6" x14ac:dyDescent="0.3">
      <c r="A2321" s="4" t="s">
        <v>4705</v>
      </c>
      <c r="E2321" s="4" t="s">
        <v>8315</v>
      </c>
      <c r="F2321" t="s">
        <v>4732</v>
      </c>
      <c r="G2321" t="s">
        <v>8316</v>
      </c>
      <c r="I2321" t="str">
        <f t="shared" si="36"/>
        <v xml:space="preserve">  Lindy</v>
      </c>
    </row>
    <row r="2322" spans="1:9" ht="15.6" x14ac:dyDescent="0.3">
      <c r="A2322" s="4" t="s">
        <v>4706</v>
      </c>
      <c r="E2322" s="4" t="s">
        <v>8317</v>
      </c>
      <c r="F2322" t="s">
        <v>4735</v>
      </c>
      <c r="G2322" t="s">
        <v>4918</v>
      </c>
      <c r="I2322" t="str">
        <f t="shared" si="36"/>
        <v xml:space="preserve">  Thomas</v>
      </c>
    </row>
    <row r="2323" spans="1:9" ht="15.6" x14ac:dyDescent="0.3">
      <c r="A2323" s="4" t="s">
        <v>4707</v>
      </c>
      <c r="E2323" s="4" t="s">
        <v>8318</v>
      </c>
      <c r="F2323" t="s">
        <v>4732</v>
      </c>
      <c r="G2323" t="s">
        <v>8319</v>
      </c>
      <c r="I2323" t="str">
        <f t="shared" si="36"/>
        <v xml:space="preserve">  Holly</v>
      </c>
    </row>
    <row r="2324" spans="1:9" ht="15.6" x14ac:dyDescent="0.3">
      <c r="A2324" s="4" t="s">
        <v>4708</v>
      </c>
      <c r="E2324" s="4" t="s">
        <v>8320</v>
      </c>
      <c r="F2324" t="s">
        <v>4735</v>
      </c>
      <c r="G2324" t="s">
        <v>5033</v>
      </c>
      <c r="I2324" t="str">
        <f t="shared" si="36"/>
        <v xml:space="preserve">  Matthew</v>
      </c>
    </row>
    <row r="2325" spans="1:9" ht="15.6" x14ac:dyDescent="0.3">
      <c r="A2325" s="4" t="s">
        <v>4709</v>
      </c>
      <c r="E2325" s="4" t="s">
        <v>8321</v>
      </c>
      <c r="F2325" t="s">
        <v>4732</v>
      </c>
      <c r="G2325" t="s">
        <v>8322</v>
      </c>
      <c r="I2325" t="str">
        <f t="shared" si="36"/>
        <v xml:space="preserve">  Meghan K</v>
      </c>
    </row>
    <row r="2326" spans="1:9" ht="15.6" x14ac:dyDescent="0.3">
      <c r="A2326" s="4" t="s">
        <v>4710</v>
      </c>
      <c r="E2326" s="4" t="s">
        <v>6055</v>
      </c>
      <c r="F2326" t="s">
        <v>4735</v>
      </c>
      <c r="G2326" t="s">
        <v>8323</v>
      </c>
      <c r="I2326" t="str">
        <f t="shared" si="36"/>
        <v xml:space="preserve">  Fred</v>
      </c>
    </row>
    <row r="2327" spans="1:9" ht="15.6" x14ac:dyDescent="0.3">
      <c r="A2327" s="4" t="s">
        <v>4711</v>
      </c>
      <c r="E2327" s="4" t="s">
        <v>8324</v>
      </c>
      <c r="F2327" t="s">
        <v>4735</v>
      </c>
      <c r="G2327" t="s">
        <v>8325</v>
      </c>
      <c r="I2327" t="str">
        <f t="shared" si="36"/>
        <v xml:space="preserve">  Sebastian</v>
      </c>
    </row>
    <row r="2328" spans="1:9" ht="15.6" x14ac:dyDescent="0.3">
      <c r="A2328" s="4" t="s">
        <v>4712</v>
      </c>
      <c r="E2328" s="4" t="s">
        <v>5375</v>
      </c>
      <c r="F2328" t="s">
        <v>4732</v>
      </c>
      <c r="G2328" t="s">
        <v>6575</v>
      </c>
      <c r="I2328" t="str">
        <f t="shared" si="36"/>
        <v xml:space="preserve">  Laura</v>
      </c>
    </row>
    <row r="2329" spans="1:9" ht="15.6" x14ac:dyDescent="0.3">
      <c r="A2329" s="4" t="s">
        <v>4713</v>
      </c>
      <c r="E2329" s="4" t="s">
        <v>8326</v>
      </c>
      <c r="F2329" t="s">
        <v>4732</v>
      </c>
      <c r="G2329" t="s">
        <v>4778</v>
      </c>
      <c r="I2329" t="str">
        <f t="shared" si="36"/>
        <v xml:space="preserve">  Nicole</v>
      </c>
    </row>
    <row r="2330" spans="1:9" ht="15.6" x14ac:dyDescent="0.3">
      <c r="A2330" s="4" t="s">
        <v>4714</v>
      </c>
      <c r="E2330" s="4" t="s">
        <v>8327</v>
      </c>
      <c r="F2330" t="s">
        <v>4732</v>
      </c>
      <c r="G2330" t="s">
        <v>8328</v>
      </c>
      <c r="I2330" t="str">
        <f t="shared" si="36"/>
        <v xml:space="preserve">  Susan E</v>
      </c>
    </row>
    <row r="2331" spans="1:9" ht="15.6" x14ac:dyDescent="0.3">
      <c r="A2331" s="4" t="s">
        <v>4715</v>
      </c>
      <c r="E2331" s="4" t="s">
        <v>8329</v>
      </c>
      <c r="F2331" t="s">
        <v>4732</v>
      </c>
      <c r="G2331" t="s">
        <v>8330</v>
      </c>
      <c r="I2331" t="str">
        <f t="shared" si="36"/>
        <v xml:space="preserve">  Katy</v>
      </c>
    </row>
    <row r="2332" spans="1:9" ht="15.6" x14ac:dyDescent="0.3">
      <c r="A2332" s="4" t="s">
        <v>4716</v>
      </c>
      <c r="E2332" s="4" t="s">
        <v>8331</v>
      </c>
      <c r="F2332" t="s">
        <v>4735</v>
      </c>
      <c r="G2332" t="s">
        <v>5493</v>
      </c>
      <c r="I2332" t="str">
        <f t="shared" si="36"/>
        <v xml:space="preserve">  Jordan</v>
      </c>
    </row>
    <row r="2333" spans="1:9" ht="15.6" x14ac:dyDescent="0.3">
      <c r="A2333" s="4" t="s">
        <v>4717</v>
      </c>
      <c r="E2333" s="4" t="s">
        <v>8332</v>
      </c>
      <c r="F2333" t="s">
        <v>4735</v>
      </c>
      <c r="G2333" t="s">
        <v>8333</v>
      </c>
      <c r="H2333" t="s">
        <v>4872</v>
      </c>
      <c r="I2333" t="str">
        <f t="shared" si="36"/>
        <v xml:space="preserve">  Juan D</v>
      </c>
    </row>
    <row r="2334" spans="1:9" ht="15.6" x14ac:dyDescent="0.3">
      <c r="A2334" s="4" t="s">
        <v>4718</v>
      </c>
      <c r="E2334" s="4" t="s">
        <v>8334</v>
      </c>
      <c r="F2334" t="s">
        <v>4732</v>
      </c>
      <c r="G2334" t="s">
        <v>7505</v>
      </c>
      <c r="I2334" t="str">
        <f t="shared" si="36"/>
        <v xml:space="preserve">  Julie</v>
      </c>
    </row>
    <row r="2335" spans="1:9" ht="15.6" x14ac:dyDescent="0.3">
      <c r="A2335" s="4" t="s">
        <v>4719</v>
      </c>
      <c r="E2335" s="4" t="s">
        <v>8335</v>
      </c>
      <c r="F2335" t="s">
        <v>4735</v>
      </c>
      <c r="G2335" t="s">
        <v>8336</v>
      </c>
      <c r="I2335" t="str">
        <f t="shared" si="36"/>
        <v xml:space="preserve">  Evan P</v>
      </c>
    </row>
    <row r="2336" spans="1:9" ht="15.6" x14ac:dyDescent="0.3">
      <c r="A2336" s="4" t="s">
        <v>4720</v>
      </c>
      <c r="E2336" s="4" t="s">
        <v>8337</v>
      </c>
      <c r="F2336" t="s">
        <v>4735</v>
      </c>
      <c r="G2336" t="s">
        <v>8338</v>
      </c>
      <c r="I2336" t="str">
        <f t="shared" si="36"/>
        <v xml:space="preserve">  Aaron K</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5ECD-F824-4ED2-9432-FB4BBDFCE930}">
  <sheetPr>
    <tabColor rgb="FFFF0000"/>
  </sheetPr>
  <dimension ref="A1:AC2330"/>
  <sheetViews>
    <sheetView topLeftCell="B32" workbookViewId="0"/>
  </sheetViews>
  <sheetFormatPr defaultRowHeight="14.4" x14ac:dyDescent="0.3"/>
  <cols>
    <col min="1" max="1" width="12.5546875" bestFit="1" customWidth="1"/>
    <col min="2" max="2" width="19.21875" bestFit="1" customWidth="1"/>
    <col min="3" max="3" width="7" bestFit="1" customWidth="1"/>
    <col min="4" max="4" width="6.6640625" bestFit="1" customWidth="1"/>
    <col min="5" max="5" width="11.88671875" customWidth="1"/>
    <col min="6" max="6" width="10.109375" customWidth="1"/>
    <col min="7" max="7" width="10.88671875" customWidth="1"/>
    <col min="8" max="8" width="10.5546875" customWidth="1"/>
    <col min="9" max="9" width="9.109375" customWidth="1"/>
    <col min="10" max="10" width="10.77734375" customWidth="1"/>
    <col min="11" max="11" width="14.77734375" customWidth="1"/>
    <col min="12" max="12" width="13.109375" customWidth="1"/>
    <col min="13" max="13" width="13.21875" customWidth="1"/>
    <col min="14" max="14" width="12.6640625" customWidth="1"/>
    <col min="15" max="15" width="12.5546875" bestFit="1" customWidth="1"/>
    <col min="16" max="16" width="10.33203125" customWidth="1"/>
    <col min="17" max="17" width="6.6640625" customWidth="1"/>
    <col min="18" max="18" width="10.44140625" bestFit="1" customWidth="1"/>
    <col min="28" max="28" width="14.77734375" customWidth="1"/>
    <col min="29" max="29" width="13.33203125" customWidth="1"/>
  </cols>
  <sheetData>
    <row r="1" spans="1:29" ht="47.4" customHeight="1" thickBot="1" x14ac:dyDescent="0.35">
      <c r="A1" s="29" t="s">
        <v>0</v>
      </c>
      <c r="B1" s="30" t="s">
        <v>8341</v>
      </c>
      <c r="C1" s="31" t="s">
        <v>11</v>
      </c>
      <c r="D1" s="31" t="s">
        <v>13</v>
      </c>
      <c r="E1" s="31" t="s">
        <v>16</v>
      </c>
      <c r="F1" s="32" t="s">
        <v>17</v>
      </c>
      <c r="G1" s="32" t="s">
        <v>20</v>
      </c>
      <c r="H1" s="32" t="s">
        <v>8359</v>
      </c>
      <c r="I1" s="32" t="s">
        <v>8344</v>
      </c>
      <c r="J1" s="33" t="s">
        <v>8354</v>
      </c>
      <c r="K1" s="33" t="s">
        <v>8356</v>
      </c>
      <c r="L1" s="34" t="s">
        <v>8357</v>
      </c>
      <c r="M1" s="35" t="s">
        <v>35</v>
      </c>
      <c r="N1" s="36" t="s">
        <v>38</v>
      </c>
      <c r="O1" s="36" t="s">
        <v>41</v>
      </c>
      <c r="P1" s="36" t="s">
        <v>43</v>
      </c>
      <c r="Q1" s="37" t="s">
        <v>8358</v>
      </c>
    </row>
    <row r="2" spans="1:29" ht="15.6" x14ac:dyDescent="0.3">
      <c r="A2" s="22" t="s">
        <v>2</v>
      </c>
      <c r="B2" s="23" t="s">
        <v>4733</v>
      </c>
      <c r="C2" s="24">
        <v>47.41</v>
      </c>
      <c r="D2" s="24">
        <v>7.47</v>
      </c>
      <c r="E2" s="25" t="s">
        <v>32</v>
      </c>
      <c r="F2" s="25" t="s">
        <v>32</v>
      </c>
      <c r="G2" s="25" t="s">
        <v>32</v>
      </c>
      <c r="H2" s="26">
        <f>IF('Medical Examinations'!G2="No major surgery",0,'Medical Examinations'!G2)</f>
        <v>0</v>
      </c>
      <c r="I2" s="24" t="s">
        <v>8342</v>
      </c>
      <c r="J2" s="23" t="str">
        <f t="shared" ref="J2:J65" si="0">IF(C2&lt;18.5,"Under weight",IF(C2&lt;25,"Normal weight",IF(C2&lt;30,"Over weight","Obesity")))</f>
        <v>Obesity</v>
      </c>
      <c r="K2" s="23" t="str">
        <f t="shared" ref="K2:K65" si="1">IF(D2&lt;5.7,"Normal",IF(D2&lt;6.4,"Prediabetes","Diabetes"))</f>
        <v>Diabetes</v>
      </c>
      <c r="L2" s="27">
        <f>DATE('Data cleaning'!P2,MONTH(1&amp;'Data cleaning'!Q2),'Hospitalisation Details'!D2)</f>
        <v>33794</v>
      </c>
      <c r="M2" s="28">
        <v>563.84</v>
      </c>
      <c r="N2" s="24" t="s">
        <v>62</v>
      </c>
      <c r="O2" s="24" t="s">
        <v>64</v>
      </c>
      <c r="P2" s="24" t="s">
        <v>66</v>
      </c>
      <c r="Q2" s="23">
        <f t="shared" ref="Q2:Q65" si="2">INT(YEARFRAC(L2,DATE(2023,6,8)))</f>
        <v>30</v>
      </c>
      <c r="AB2" s="13" t="s">
        <v>8345</v>
      </c>
      <c r="AC2" s="13" t="s">
        <v>8346</v>
      </c>
    </row>
    <row r="3" spans="1:29" ht="15.6" x14ac:dyDescent="0.3">
      <c r="A3" s="15" t="s">
        <v>4</v>
      </c>
      <c r="B3" s="14" t="s">
        <v>4736</v>
      </c>
      <c r="C3" s="16">
        <v>30.36</v>
      </c>
      <c r="D3" s="16">
        <v>5.77</v>
      </c>
      <c r="E3" s="17" t="s">
        <v>32</v>
      </c>
      <c r="F3" s="17" t="s">
        <v>32</v>
      </c>
      <c r="G3" s="17" t="s">
        <v>32</v>
      </c>
      <c r="H3" s="18">
        <f>IF('Medical Examinations'!G3="No major surgery",0,'Medical Examinations'!G3)</f>
        <v>0</v>
      </c>
      <c r="I3" s="16" t="s">
        <v>8342</v>
      </c>
      <c r="J3" s="14" t="str">
        <f t="shared" si="0"/>
        <v>Obesity</v>
      </c>
      <c r="K3" s="14" t="str">
        <f t="shared" si="1"/>
        <v>Prediabetes</v>
      </c>
      <c r="L3" s="19">
        <f>DATE('Data cleaning'!P3,MONTH(1&amp;'Data cleaning'!Q3),'Hospitalisation Details'!D3)</f>
        <v>33938</v>
      </c>
      <c r="M3" s="20">
        <v>570.62</v>
      </c>
      <c r="N3" s="16" t="s">
        <v>62</v>
      </c>
      <c r="O3" s="16" t="s">
        <v>75</v>
      </c>
      <c r="P3" s="16" t="s">
        <v>66</v>
      </c>
      <c r="Q3" s="14">
        <f t="shared" si="2"/>
        <v>30</v>
      </c>
      <c r="AB3" s="14" t="s">
        <v>8347</v>
      </c>
      <c r="AC3" s="14" t="s">
        <v>8348</v>
      </c>
    </row>
    <row r="4" spans="1:29" ht="15.6" x14ac:dyDescent="0.3">
      <c r="A4" s="15" t="s">
        <v>6</v>
      </c>
      <c r="B4" s="14" t="s">
        <v>4738</v>
      </c>
      <c r="C4" s="16">
        <v>34.484999999999999</v>
      </c>
      <c r="D4" s="16">
        <v>11.87</v>
      </c>
      <c r="E4" s="17" t="s">
        <v>99</v>
      </c>
      <c r="F4" s="17" t="s">
        <v>32</v>
      </c>
      <c r="G4" s="17" t="s">
        <v>32</v>
      </c>
      <c r="H4" s="18">
        <f>IF('Medical Examinations'!G4="No major surgery",0,'Medical Examinations'!G4)</f>
        <v>2</v>
      </c>
      <c r="I4" s="16" t="s">
        <v>8342</v>
      </c>
      <c r="J4" s="14" t="str">
        <f t="shared" si="0"/>
        <v>Obesity</v>
      </c>
      <c r="K4" s="14" t="str">
        <f t="shared" si="1"/>
        <v>Diabetes</v>
      </c>
      <c r="L4" s="19">
        <f>DATE('Data cleaning'!P4,MONTH(1&amp;'Data cleaning'!Q4),'Hospitalisation Details'!D4)</f>
        <v>34150</v>
      </c>
      <c r="M4" s="20">
        <v>600</v>
      </c>
      <c r="N4" s="16" t="s">
        <v>62</v>
      </c>
      <c r="O4" s="16" t="s">
        <v>75</v>
      </c>
      <c r="P4" s="16" t="s">
        <v>66</v>
      </c>
      <c r="Q4" s="14">
        <f t="shared" si="2"/>
        <v>29</v>
      </c>
      <c r="AB4" s="14" t="s">
        <v>8349</v>
      </c>
      <c r="AC4" s="14" t="s">
        <v>8355</v>
      </c>
    </row>
    <row r="5" spans="1:29" ht="15.6" x14ac:dyDescent="0.3">
      <c r="A5" s="15" t="s">
        <v>8</v>
      </c>
      <c r="B5" s="14" t="s">
        <v>4740</v>
      </c>
      <c r="C5" s="16">
        <v>38.094999999999999</v>
      </c>
      <c r="D5" s="16">
        <v>6.05</v>
      </c>
      <c r="E5" s="17" t="s">
        <v>32</v>
      </c>
      <c r="F5" s="17" t="s">
        <v>32</v>
      </c>
      <c r="G5" s="17" t="s">
        <v>32</v>
      </c>
      <c r="H5" s="18">
        <f>IF('Medical Examinations'!G5="No major surgery",0,'Medical Examinations'!G5)</f>
        <v>0</v>
      </c>
      <c r="I5" s="16" t="s">
        <v>8342</v>
      </c>
      <c r="J5" s="14" t="str">
        <f t="shared" si="0"/>
        <v>Obesity</v>
      </c>
      <c r="K5" s="14" t="str">
        <f t="shared" si="1"/>
        <v>Prediabetes</v>
      </c>
      <c r="L5" s="19">
        <f>DATE('Data cleaning'!P5,MONTH(1&amp;'Data cleaning'!Q5),'Hospitalisation Details'!D5)</f>
        <v>33860</v>
      </c>
      <c r="M5" s="20">
        <v>604.54</v>
      </c>
      <c r="N5" s="16" t="s">
        <v>64</v>
      </c>
      <c r="O5" s="16" t="s">
        <v>64</v>
      </c>
      <c r="P5" s="16" t="s">
        <v>66</v>
      </c>
      <c r="Q5" s="14">
        <f t="shared" si="2"/>
        <v>30</v>
      </c>
      <c r="AB5" s="14" t="s">
        <v>8350</v>
      </c>
      <c r="AC5" s="14" t="s">
        <v>8351</v>
      </c>
    </row>
    <row r="6" spans="1:29" ht="15.6" x14ac:dyDescent="0.3">
      <c r="A6" s="15" t="s">
        <v>10</v>
      </c>
      <c r="B6" s="14" t="s">
        <v>4742</v>
      </c>
      <c r="C6" s="16">
        <v>35.53</v>
      </c>
      <c r="D6" s="16">
        <v>5.45</v>
      </c>
      <c r="E6" s="17" t="s">
        <v>32</v>
      </c>
      <c r="F6" s="17" t="s">
        <v>32</v>
      </c>
      <c r="G6" s="17" t="s">
        <v>32</v>
      </c>
      <c r="H6" s="18">
        <f>IF('Medical Examinations'!G6="No major surgery",0,'Medical Examinations'!G6)</f>
        <v>0</v>
      </c>
      <c r="I6" s="16" t="s">
        <v>8342</v>
      </c>
      <c r="J6" s="14" t="str">
        <f t="shared" si="0"/>
        <v>Obesity</v>
      </c>
      <c r="K6" s="14" t="str">
        <f t="shared" si="1"/>
        <v>Normal</v>
      </c>
      <c r="L6" s="19">
        <f>DATE('Data cleaning'!P6,MONTH(1&amp;'Data cleaning'!Q6),'Hospitalisation Details'!D6)</f>
        <v>36003</v>
      </c>
      <c r="M6" s="20">
        <v>637.26</v>
      </c>
      <c r="N6" s="16" t="s">
        <v>64</v>
      </c>
      <c r="O6" s="16" t="s">
        <v>64</v>
      </c>
      <c r="P6" s="16" t="s">
        <v>66</v>
      </c>
      <c r="Q6" s="14">
        <f t="shared" si="2"/>
        <v>24</v>
      </c>
      <c r="AB6" s="14" t="s">
        <v>8352</v>
      </c>
      <c r="AC6" s="14" t="s">
        <v>8353</v>
      </c>
    </row>
    <row r="7" spans="1:29" ht="15.6" x14ac:dyDescent="0.3">
      <c r="A7" s="15" t="s">
        <v>14</v>
      </c>
      <c r="B7" s="14" t="s">
        <v>4744</v>
      </c>
      <c r="C7" s="16">
        <v>32.799999999999997</v>
      </c>
      <c r="D7" s="16">
        <v>6.59</v>
      </c>
      <c r="E7" s="17" t="s">
        <v>32</v>
      </c>
      <c r="F7" s="17" t="s">
        <v>32</v>
      </c>
      <c r="G7" s="17" t="s">
        <v>32</v>
      </c>
      <c r="H7" s="18">
        <f>IF('Medical Examinations'!G7="No major surgery",0,'Medical Examinations'!G7)</f>
        <v>0</v>
      </c>
      <c r="I7" s="16" t="s">
        <v>8342</v>
      </c>
      <c r="J7" s="14" t="str">
        <f t="shared" si="0"/>
        <v>Obesity</v>
      </c>
      <c r="K7" s="14" t="str">
        <f t="shared" si="1"/>
        <v>Diabetes</v>
      </c>
      <c r="L7" s="19">
        <f>DATE('Data cleaning'!P7,MONTH(1&amp;'Data cleaning'!Q7),'Hospitalisation Details'!D7)</f>
        <v>37215</v>
      </c>
      <c r="M7" s="20">
        <v>646.14</v>
      </c>
      <c r="N7" s="16" t="s">
        <v>64</v>
      </c>
      <c r="O7" s="16" t="s">
        <v>64</v>
      </c>
      <c r="P7" s="16" t="s">
        <v>119</v>
      </c>
      <c r="Q7" s="14">
        <f t="shared" si="2"/>
        <v>21</v>
      </c>
    </row>
    <row r="8" spans="1:29" ht="15.6" x14ac:dyDescent="0.3">
      <c r="A8" s="15" t="s">
        <v>18</v>
      </c>
      <c r="B8" s="14" t="s">
        <v>4746</v>
      </c>
      <c r="C8" s="16">
        <v>36.4</v>
      </c>
      <c r="D8" s="16">
        <v>6.07</v>
      </c>
      <c r="E8" s="17" t="s">
        <v>32</v>
      </c>
      <c r="F8" s="17" t="s">
        <v>32</v>
      </c>
      <c r="G8" s="17" t="s">
        <v>32</v>
      </c>
      <c r="H8" s="18">
        <f>IF('Medical Examinations'!G8="No major surgery",0,'Medical Examinations'!G8)</f>
        <v>0</v>
      </c>
      <c r="I8" s="16" t="s">
        <v>8342</v>
      </c>
      <c r="J8" s="14" t="str">
        <f t="shared" si="0"/>
        <v>Obesity</v>
      </c>
      <c r="K8" s="14" t="str">
        <f t="shared" si="1"/>
        <v>Prediabetes</v>
      </c>
      <c r="L8" s="19">
        <f>DATE('Data cleaning'!P8,MONTH(1&amp;'Data cleaning'!Q8),'Hospitalisation Details'!D8)</f>
        <v>34121</v>
      </c>
      <c r="M8" s="20">
        <v>650</v>
      </c>
      <c r="N8" s="16" t="s">
        <v>64</v>
      </c>
      <c r="O8" s="16" t="s">
        <v>64</v>
      </c>
      <c r="P8" s="16" t="s">
        <v>66</v>
      </c>
      <c r="Q8" s="14">
        <f t="shared" si="2"/>
        <v>30</v>
      </c>
    </row>
    <row r="9" spans="1:29" ht="15.6" x14ac:dyDescent="0.3">
      <c r="A9" s="15" t="s">
        <v>23</v>
      </c>
      <c r="B9" s="14" t="s">
        <v>4748</v>
      </c>
      <c r="C9" s="16">
        <v>36.96</v>
      </c>
      <c r="D9" s="16">
        <v>7.93</v>
      </c>
      <c r="E9" s="17" t="s">
        <v>32</v>
      </c>
      <c r="F9" s="17" t="s">
        <v>32</v>
      </c>
      <c r="G9" s="17" t="s">
        <v>32</v>
      </c>
      <c r="H9" s="18">
        <f>IF('Medical Examinations'!G9="No major surgery",0,'Medical Examinations'!G9)</f>
        <v>3</v>
      </c>
      <c r="I9" s="16" t="s">
        <v>8342</v>
      </c>
      <c r="J9" s="14" t="str">
        <f t="shared" si="0"/>
        <v>Obesity</v>
      </c>
      <c r="K9" s="14" t="str">
        <f t="shared" si="1"/>
        <v>Diabetes</v>
      </c>
      <c r="L9" s="19">
        <f>DATE('Data cleaning'!P9,MONTH(1&amp;'Data cleaning'!Q9),'Hospitalisation Details'!D9)</f>
        <v>34884</v>
      </c>
      <c r="M9" s="20">
        <v>650</v>
      </c>
      <c r="N9" s="16" t="s">
        <v>64</v>
      </c>
      <c r="O9" s="16" t="s">
        <v>64</v>
      </c>
      <c r="P9" s="16" t="s">
        <v>66</v>
      </c>
      <c r="Q9" s="14">
        <f t="shared" si="2"/>
        <v>27</v>
      </c>
    </row>
    <row r="10" spans="1:29" ht="15.6" x14ac:dyDescent="0.3">
      <c r="A10" s="15" t="s">
        <v>26</v>
      </c>
      <c r="B10" s="14" t="s">
        <v>4750</v>
      </c>
      <c r="C10" s="16">
        <v>41.14</v>
      </c>
      <c r="D10" s="16">
        <v>9.58</v>
      </c>
      <c r="E10" s="17" t="s">
        <v>99</v>
      </c>
      <c r="F10" s="17" t="s">
        <v>32</v>
      </c>
      <c r="G10" s="17" t="s">
        <v>99</v>
      </c>
      <c r="H10" s="18">
        <f>IF('Medical Examinations'!G10="No major surgery",0,'Medical Examinations'!G10)</f>
        <v>1</v>
      </c>
      <c r="I10" s="16" t="s">
        <v>8342</v>
      </c>
      <c r="J10" s="14" t="str">
        <f t="shared" si="0"/>
        <v>Obesity</v>
      </c>
      <c r="K10" s="14" t="str">
        <f t="shared" si="1"/>
        <v>Diabetes</v>
      </c>
      <c r="L10" s="19">
        <f>DATE('Data cleaning'!P10,MONTH(1&amp;'Data cleaning'!Q10),'Hospitalisation Details'!D10)</f>
        <v>37589</v>
      </c>
      <c r="M10" s="20">
        <v>668</v>
      </c>
      <c r="N10" s="16" t="s">
        <v>64</v>
      </c>
      <c r="O10" s="16" t="s">
        <v>62</v>
      </c>
      <c r="P10" s="16" t="s">
        <v>119</v>
      </c>
      <c r="Q10" s="14">
        <f t="shared" si="2"/>
        <v>20</v>
      </c>
    </row>
    <row r="11" spans="1:29" ht="15.6" x14ac:dyDescent="0.3">
      <c r="A11" s="15" t="s">
        <v>30</v>
      </c>
      <c r="B11" s="14" t="s">
        <v>4752</v>
      </c>
      <c r="C11" s="16">
        <v>38.06</v>
      </c>
      <c r="D11" s="16">
        <v>10.79</v>
      </c>
      <c r="E11" s="17" t="s">
        <v>32</v>
      </c>
      <c r="F11" s="17" t="s">
        <v>32</v>
      </c>
      <c r="G11" s="17" t="s">
        <v>32</v>
      </c>
      <c r="H11" s="18">
        <f>IF('Medical Examinations'!G11="No major surgery",0,'Medical Examinations'!G11)</f>
        <v>0</v>
      </c>
      <c r="I11" s="16" t="s">
        <v>8342</v>
      </c>
      <c r="J11" s="14" t="str">
        <f t="shared" si="0"/>
        <v>Obesity</v>
      </c>
      <c r="K11" s="14" t="str">
        <f t="shared" si="1"/>
        <v>Diabetes</v>
      </c>
      <c r="L11" s="19">
        <f>DATE('Data cleaning'!P11,MONTH(1&amp;'Data cleaning'!Q11),'Hospitalisation Details'!D11)</f>
        <v>35743</v>
      </c>
      <c r="M11" s="20">
        <v>670</v>
      </c>
      <c r="N11" s="16" t="s">
        <v>64</v>
      </c>
      <c r="O11" s="21" t="s">
        <v>64</v>
      </c>
      <c r="P11" s="16" t="s">
        <v>66</v>
      </c>
      <c r="Q11" s="14">
        <f t="shared" si="2"/>
        <v>25</v>
      </c>
    </row>
    <row r="12" spans="1:29" ht="15.6" x14ac:dyDescent="0.3">
      <c r="A12" s="15" t="s">
        <v>34</v>
      </c>
      <c r="B12" s="14" t="s">
        <v>4754</v>
      </c>
      <c r="C12" s="16">
        <v>37.700000000000003</v>
      </c>
      <c r="D12" s="16">
        <v>5.96</v>
      </c>
      <c r="E12" s="17" t="s">
        <v>99</v>
      </c>
      <c r="F12" s="17" t="s">
        <v>32</v>
      </c>
      <c r="G12" s="17" t="s">
        <v>32</v>
      </c>
      <c r="H12" s="18">
        <f>IF('Medical Examinations'!G12="No major surgery",0,'Medical Examinations'!G12)</f>
        <v>2</v>
      </c>
      <c r="I12" s="16" t="s">
        <v>8342</v>
      </c>
      <c r="J12" s="14" t="str">
        <f t="shared" si="0"/>
        <v>Obesity</v>
      </c>
      <c r="K12" s="14" t="str">
        <f t="shared" si="1"/>
        <v>Prediabetes</v>
      </c>
      <c r="L12" s="19">
        <f>DATE('Data cleaning'!P12,MONTH(1&amp;'Data cleaning'!Q12),'Hospitalisation Details'!D12)</f>
        <v>37146</v>
      </c>
      <c r="M12" s="20">
        <v>687.54</v>
      </c>
      <c r="N12" s="16" t="s">
        <v>64</v>
      </c>
      <c r="O12" s="16" t="s">
        <v>62</v>
      </c>
      <c r="P12" s="16" t="s">
        <v>66</v>
      </c>
      <c r="Q12" s="14">
        <f t="shared" si="2"/>
        <v>21</v>
      </c>
    </row>
    <row r="13" spans="1:29" ht="15.6" x14ac:dyDescent="0.3">
      <c r="A13" s="15" t="s">
        <v>44</v>
      </c>
      <c r="B13" s="14" t="s">
        <v>4758</v>
      </c>
      <c r="C13" s="16">
        <v>40.92</v>
      </c>
      <c r="D13" s="16">
        <v>8.41</v>
      </c>
      <c r="E13" s="17" t="s">
        <v>32</v>
      </c>
      <c r="F13" s="17" t="s">
        <v>32</v>
      </c>
      <c r="G13" s="17" t="s">
        <v>32</v>
      </c>
      <c r="H13" s="18">
        <f>IF('Medical Examinations'!G14="No major surgery",0,'Medical Examinations'!G14)</f>
        <v>0</v>
      </c>
      <c r="I13" s="16" t="s">
        <v>8342</v>
      </c>
      <c r="J13" s="14" t="str">
        <f t="shared" si="0"/>
        <v>Obesity</v>
      </c>
      <c r="K13" s="14" t="str">
        <f t="shared" si="1"/>
        <v>Diabetes</v>
      </c>
      <c r="L13" s="19">
        <f>DATE('Data cleaning'!P14,MONTH(1&amp;'Data cleaning'!Q14),'Hospitalisation Details'!D14)</f>
        <v>36508</v>
      </c>
      <c r="M13" s="20">
        <v>722.99</v>
      </c>
      <c r="N13" s="16" t="s">
        <v>64</v>
      </c>
      <c r="O13" s="16" t="s">
        <v>75</v>
      </c>
      <c r="P13" s="16" t="s">
        <v>66</v>
      </c>
      <c r="Q13" s="14">
        <f t="shared" si="2"/>
        <v>23</v>
      </c>
    </row>
    <row r="14" spans="1:29" ht="15.6" x14ac:dyDescent="0.3">
      <c r="A14" s="15" t="s">
        <v>46</v>
      </c>
      <c r="B14" s="14" t="s">
        <v>4760</v>
      </c>
      <c r="C14" s="16">
        <v>40.564999999999998</v>
      </c>
      <c r="D14" s="16">
        <v>7.02</v>
      </c>
      <c r="E14" s="17" t="s">
        <v>32</v>
      </c>
      <c r="F14" s="17" t="s">
        <v>32</v>
      </c>
      <c r="G14" s="17" t="s">
        <v>32</v>
      </c>
      <c r="H14" s="18">
        <f>IF('Medical Examinations'!G15="No major surgery",0,'Medical Examinations'!G15)</f>
        <v>0</v>
      </c>
      <c r="I14" s="16" t="s">
        <v>8342</v>
      </c>
      <c r="J14" s="14" t="str">
        <f t="shared" si="0"/>
        <v>Obesity</v>
      </c>
      <c r="K14" s="14" t="str">
        <f t="shared" si="1"/>
        <v>Diabetes</v>
      </c>
      <c r="L14" s="19">
        <f>DATE('Data cleaning'!P15,MONTH(1&amp;'Data cleaning'!Q15),'Hospitalisation Details'!D15)</f>
        <v>37518</v>
      </c>
      <c r="M14" s="20">
        <v>750</v>
      </c>
      <c r="N14" s="16" t="s">
        <v>64</v>
      </c>
      <c r="O14" s="16" t="s">
        <v>75</v>
      </c>
      <c r="P14" s="16" t="s">
        <v>119</v>
      </c>
      <c r="Q14" s="14">
        <f t="shared" si="2"/>
        <v>20</v>
      </c>
    </row>
    <row r="15" spans="1:29" ht="15.6" x14ac:dyDescent="0.3">
      <c r="A15" s="15" t="s">
        <v>48</v>
      </c>
      <c r="B15" s="14" t="s">
        <v>4762</v>
      </c>
      <c r="C15" s="16">
        <v>36.384999999999998</v>
      </c>
      <c r="D15" s="16">
        <v>7.59</v>
      </c>
      <c r="E15" s="17" t="s">
        <v>99</v>
      </c>
      <c r="F15" s="17" t="s">
        <v>32</v>
      </c>
      <c r="G15" s="17" t="s">
        <v>32</v>
      </c>
      <c r="H15" s="18">
        <f>IF('Medical Examinations'!G16="No major surgery",0,'Medical Examinations'!G16)</f>
        <v>2</v>
      </c>
      <c r="I15" s="16" t="s">
        <v>8342</v>
      </c>
      <c r="J15" s="14" t="str">
        <f t="shared" si="0"/>
        <v>Obesity</v>
      </c>
      <c r="K15" s="14" t="str">
        <f t="shared" si="1"/>
        <v>Diabetes</v>
      </c>
      <c r="L15" s="19">
        <f>DATE('Data cleaning'!P16,MONTH(1&amp;'Data cleaning'!Q16),'Hospitalisation Details'!D16)</f>
        <v>34190</v>
      </c>
      <c r="M15" s="20">
        <v>760</v>
      </c>
      <c r="N15" s="16" t="s">
        <v>64</v>
      </c>
      <c r="O15" s="16" t="s">
        <v>75</v>
      </c>
      <c r="P15" s="16" t="s">
        <v>66</v>
      </c>
      <c r="Q15" s="14">
        <f t="shared" si="2"/>
        <v>29</v>
      </c>
    </row>
    <row r="16" spans="1:29" ht="15.6" x14ac:dyDescent="0.3">
      <c r="A16" s="15" t="s">
        <v>50</v>
      </c>
      <c r="B16" s="14" t="s">
        <v>4764</v>
      </c>
      <c r="C16" s="16">
        <v>39.9</v>
      </c>
      <c r="D16" s="16">
        <v>11.32</v>
      </c>
      <c r="E16" s="17" t="s">
        <v>32</v>
      </c>
      <c r="F16" s="17" t="s">
        <v>32</v>
      </c>
      <c r="G16" s="17" t="s">
        <v>32</v>
      </c>
      <c r="H16" s="18">
        <f>IF('Medical Examinations'!G17="No major surgery",0,'Medical Examinations'!G17)</f>
        <v>0</v>
      </c>
      <c r="I16" s="16" t="s">
        <v>8342</v>
      </c>
      <c r="J16" s="14" t="str">
        <f t="shared" si="0"/>
        <v>Obesity</v>
      </c>
      <c r="K16" s="14" t="str">
        <f t="shared" si="1"/>
        <v>Diabetes</v>
      </c>
      <c r="L16" s="19">
        <f>DATE('Data cleaning'!P17,MONTH(1&amp;'Data cleaning'!Q17),'Hospitalisation Details'!D17)</f>
        <v>35360</v>
      </c>
      <c r="M16" s="20">
        <v>760</v>
      </c>
      <c r="N16" s="16" t="s">
        <v>64</v>
      </c>
      <c r="O16" s="16" t="s">
        <v>64</v>
      </c>
      <c r="P16" s="16" t="s">
        <v>66</v>
      </c>
      <c r="Q16" s="14">
        <f t="shared" si="2"/>
        <v>26</v>
      </c>
    </row>
    <row r="17" spans="1:17" ht="15.6" x14ac:dyDescent="0.3">
      <c r="A17" s="15" t="s">
        <v>52</v>
      </c>
      <c r="B17" s="14" t="s">
        <v>4766</v>
      </c>
      <c r="C17" s="16">
        <v>33.799999999999997</v>
      </c>
      <c r="D17" s="16">
        <v>7.67</v>
      </c>
      <c r="E17" s="17" t="s">
        <v>32</v>
      </c>
      <c r="F17" s="17" t="s">
        <v>32</v>
      </c>
      <c r="G17" s="17" t="s">
        <v>32</v>
      </c>
      <c r="H17" s="18">
        <f>IF('Medical Examinations'!G18="No major surgery",0,'Medical Examinations'!G18)</f>
        <v>3</v>
      </c>
      <c r="I17" s="16" t="s">
        <v>8342</v>
      </c>
      <c r="J17" s="14" t="str">
        <f t="shared" si="0"/>
        <v>Obesity</v>
      </c>
      <c r="K17" s="14" t="str">
        <f t="shared" si="1"/>
        <v>Diabetes</v>
      </c>
      <c r="L17" s="19">
        <f>DATE('Data cleaning'!P18,MONTH(1&amp;'Data cleaning'!Q18),'Hospitalisation Details'!D18)</f>
        <v>34148</v>
      </c>
      <c r="M17" s="20">
        <v>770</v>
      </c>
      <c r="N17" s="16" t="s">
        <v>64</v>
      </c>
      <c r="O17" s="16" t="s">
        <v>64</v>
      </c>
      <c r="P17" s="16" t="s">
        <v>66</v>
      </c>
      <c r="Q17" s="14">
        <f t="shared" si="2"/>
        <v>29</v>
      </c>
    </row>
    <row r="18" spans="1:17" ht="15.6" x14ac:dyDescent="0.3">
      <c r="A18" s="15" t="s">
        <v>57</v>
      </c>
      <c r="B18" s="14" t="s">
        <v>4770</v>
      </c>
      <c r="C18" s="16">
        <v>36.954999999999998</v>
      </c>
      <c r="D18" s="16">
        <v>4.72</v>
      </c>
      <c r="E18" s="17" t="s">
        <v>99</v>
      </c>
      <c r="F18" s="17" t="s">
        <v>32</v>
      </c>
      <c r="G18" s="17" t="s">
        <v>32</v>
      </c>
      <c r="H18" s="18">
        <f>IF('Medical Examinations'!G20="No major surgery",0,'Medical Examinations'!G20)</f>
        <v>1</v>
      </c>
      <c r="I18" s="16" t="s">
        <v>8342</v>
      </c>
      <c r="J18" s="14" t="str">
        <f t="shared" si="0"/>
        <v>Obesity</v>
      </c>
      <c r="K18" s="14" t="str">
        <f t="shared" si="1"/>
        <v>Normal</v>
      </c>
      <c r="L18" s="19">
        <f>DATE('Data cleaning'!P20,MONTH(1&amp;'Data cleaning'!Q20),'Hospitalisation Details'!D20)</f>
        <v>35040</v>
      </c>
      <c r="M18" s="20">
        <v>773.54</v>
      </c>
      <c r="N18" s="16" t="s">
        <v>64</v>
      </c>
      <c r="O18" s="16" t="s">
        <v>62</v>
      </c>
      <c r="P18" s="16" t="s">
        <v>66</v>
      </c>
      <c r="Q18" s="14">
        <f t="shared" si="2"/>
        <v>27</v>
      </c>
    </row>
    <row r="19" spans="1:17" ht="15.6" x14ac:dyDescent="0.3">
      <c r="A19" s="15" t="s">
        <v>60</v>
      </c>
      <c r="B19" s="14" t="s">
        <v>4772</v>
      </c>
      <c r="C19" s="16">
        <v>42.9</v>
      </c>
      <c r="D19" s="16">
        <v>11.41</v>
      </c>
      <c r="E19" s="17" t="s">
        <v>32</v>
      </c>
      <c r="F19" s="17" t="s">
        <v>32</v>
      </c>
      <c r="G19" s="17" t="s">
        <v>32</v>
      </c>
      <c r="H19" s="18">
        <f>IF('Medical Examinations'!G21="No major surgery",0,'Medical Examinations'!G21)</f>
        <v>0</v>
      </c>
      <c r="I19" s="16" t="s">
        <v>8342</v>
      </c>
      <c r="J19" s="14" t="str">
        <f t="shared" si="0"/>
        <v>Obesity</v>
      </c>
      <c r="K19" s="14" t="str">
        <f t="shared" si="1"/>
        <v>Diabetes</v>
      </c>
      <c r="L19" s="19">
        <f>DATE('Data cleaning'!P21,MONTH(1&amp;'Data cleaning'!Q21),'Hospitalisation Details'!D21)</f>
        <v>38267</v>
      </c>
      <c r="M19" s="20">
        <v>830.52</v>
      </c>
      <c r="N19" s="16" t="s">
        <v>64</v>
      </c>
      <c r="O19" s="16" t="s">
        <v>62</v>
      </c>
      <c r="P19" s="16" t="s">
        <v>241</v>
      </c>
      <c r="Q19" s="14">
        <f t="shared" si="2"/>
        <v>18</v>
      </c>
    </row>
    <row r="20" spans="1:17" ht="15.6" x14ac:dyDescent="0.3">
      <c r="A20" s="15" t="s">
        <v>63</v>
      </c>
      <c r="B20" s="14" t="s">
        <v>4774</v>
      </c>
      <c r="C20" s="16">
        <v>36.299999999999997</v>
      </c>
      <c r="D20" s="16">
        <v>11.5</v>
      </c>
      <c r="E20" s="17" t="s">
        <v>99</v>
      </c>
      <c r="F20" s="17" t="s">
        <v>32</v>
      </c>
      <c r="G20" s="17" t="s">
        <v>32</v>
      </c>
      <c r="H20" s="18">
        <f>IF('Medical Examinations'!G22="No major surgery",0,'Medical Examinations'!G22)</f>
        <v>2</v>
      </c>
      <c r="I20" s="16" t="s">
        <v>8342</v>
      </c>
      <c r="J20" s="14" t="str">
        <f t="shared" si="0"/>
        <v>Obesity</v>
      </c>
      <c r="K20" s="14" t="str">
        <f t="shared" si="1"/>
        <v>Diabetes</v>
      </c>
      <c r="L20" s="19">
        <f>DATE('Data cleaning'!P22,MONTH(1&amp;'Data cleaning'!Q22),'Hospitalisation Details'!D22)</f>
        <v>36848</v>
      </c>
      <c r="M20" s="20">
        <v>865.41</v>
      </c>
      <c r="N20" s="16" t="s">
        <v>64</v>
      </c>
      <c r="O20" s="16" t="s">
        <v>75</v>
      </c>
      <c r="P20" s="16" t="s">
        <v>66</v>
      </c>
      <c r="Q20" s="14">
        <f t="shared" si="2"/>
        <v>22</v>
      </c>
    </row>
    <row r="21" spans="1:17" ht="15.6" x14ac:dyDescent="0.3">
      <c r="A21" s="15" t="s">
        <v>67</v>
      </c>
      <c r="B21" s="14" t="s">
        <v>4776</v>
      </c>
      <c r="C21" s="16">
        <v>32.200000000000003</v>
      </c>
      <c r="D21" s="16">
        <v>6.22</v>
      </c>
      <c r="E21" s="17" t="s">
        <v>99</v>
      </c>
      <c r="F21" s="17" t="s">
        <v>32</v>
      </c>
      <c r="G21" s="17" t="s">
        <v>32</v>
      </c>
      <c r="H21" s="18">
        <f>IF('Medical Examinations'!G23="No major surgery",0,'Medical Examinations'!G23)</f>
        <v>2</v>
      </c>
      <c r="I21" s="16" t="s">
        <v>8342</v>
      </c>
      <c r="J21" s="14" t="str">
        <f t="shared" si="0"/>
        <v>Obesity</v>
      </c>
      <c r="K21" s="14" t="str">
        <f t="shared" si="1"/>
        <v>Prediabetes</v>
      </c>
      <c r="L21" s="19">
        <f>DATE('Data cleaning'!P23,MONTH(1&amp;'Data cleaning'!Q23),'Hospitalisation Details'!D23)</f>
        <v>34300</v>
      </c>
      <c r="M21" s="20">
        <v>896.21</v>
      </c>
      <c r="N21" s="16" t="s">
        <v>64</v>
      </c>
      <c r="O21" s="16" t="s">
        <v>75</v>
      </c>
      <c r="P21" s="16" t="s">
        <v>66</v>
      </c>
      <c r="Q21" s="14">
        <f t="shared" si="2"/>
        <v>29</v>
      </c>
    </row>
    <row r="22" spans="1:17" ht="15.6" x14ac:dyDescent="0.3">
      <c r="A22" s="15" t="s">
        <v>70</v>
      </c>
      <c r="B22" s="14" t="s">
        <v>4778</v>
      </c>
      <c r="C22" s="16">
        <v>31.3</v>
      </c>
      <c r="D22" s="16">
        <v>11.38</v>
      </c>
      <c r="E22" s="17" t="s">
        <v>32</v>
      </c>
      <c r="F22" s="17" t="s">
        <v>32</v>
      </c>
      <c r="G22" s="17" t="s">
        <v>32</v>
      </c>
      <c r="H22" s="18">
        <f>IF('Medical Examinations'!G24="No major surgery",0,'Medical Examinations'!G24)</f>
        <v>3</v>
      </c>
      <c r="I22" s="16" t="s">
        <v>8342</v>
      </c>
      <c r="J22" s="14" t="str">
        <f t="shared" si="0"/>
        <v>Obesity</v>
      </c>
      <c r="K22" s="14" t="str">
        <f t="shared" si="1"/>
        <v>Diabetes</v>
      </c>
      <c r="L22" s="19">
        <f>DATE('Data cleaning'!P24,MONTH(1&amp;'Data cleaning'!Q24),'Hospitalisation Details'!D24)</f>
        <v>34637</v>
      </c>
      <c r="M22" s="20">
        <v>915.07</v>
      </c>
      <c r="N22" s="16" t="s">
        <v>64</v>
      </c>
      <c r="O22" s="16" t="s">
        <v>75</v>
      </c>
      <c r="P22" s="16" t="s">
        <v>66</v>
      </c>
      <c r="Q22" s="14">
        <f t="shared" si="2"/>
        <v>28</v>
      </c>
    </row>
    <row r="23" spans="1:17" ht="15.6" x14ac:dyDescent="0.3">
      <c r="A23" s="15" t="s">
        <v>73</v>
      </c>
      <c r="B23" s="14" t="s">
        <v>4780</v>
      </c>
      <c r="C23" s="16">
        <v>41.8</v>
      </c>
      <c r="D23" s="16">
        <v>7.89</v>
      </c>
      <c r="E23" s="17" t="s">
        <v>99</v>
      </c>
      <c r="F23" s="17" t="s">
        <v>32</v>
      </c>
      <c r="G23" s="17" t="s">
        <v>32</v>
      </c>
      <c r="H23" s="18">
        <f>IF('Medical Examinations'!G25="No major surgery",0,'Medical Examinations'!G25)</f>
        <v>2</v>
      </c>
      <c r="I23" s="16" t="s">
        <v>8342</v>
      </c>
      <c r="J23" s="14" t="str">
        <f t="shared" si="0"/>
        <v>Obesity</v>
      </c>
      <c r="K23" s="14" t="str">
        <f t="shared" si="1"/>
        <v>Diabetes</v>
      </c>
      <c r="L23" s="19">
        <f>DATE('Data cleaning'!P25,MONTH(1&amp;'Data cleaning'!Q25),'Hospitalisation Details'!D25)</f>
        <v>35000</v>
      </c>
      <c r="M23" s="20">
        <v>928.59</v>
      </c>
      <c r="N23" s="16" t="s">
        <v>64</v>
      </c>
      <c r="O23" s="16" t="s">
        <v>75</v>
      </c>
      <c r="P23" s="16" t="s">
        <v>66</v>
      </c>
      <c r="Q23" s="14">
        <f t="shared" si="2"/>
        <v>27</v>
      </c>
    </row>
    <row r="24" spans="1:17" ht="15.6" x14ac:dyDescent="0.3">
      <c r="A24" s="15" t="s">
        <v>76</v>
      </c>
      <c r="B24" s="14" t="s">
        <v>4782</v>
      </c>
      <c r="C24" s="16">
        <v>35.090000000000003</v>
      </c>
      <c r="D24" s="16">
        <v>4.38</v>
      </c>
      <c r="E24" s="17" t="s">
        <v>99</v>
      </c>
      <c r="F24" s="17" t="s">
        <v>32</v>
      </c>
      <c r="G24" s="17" t="s">
        <v>32</v>
      </c>
      <c r="H24" s="18">
        <f>IF('Medical Examinations'!G26="No major surgery",0,'Medical Examinations'!G26)</f>
        <v>2</v>
      </c>
      <c r="I24" s="16" t="s">
        <v>8342</v>
      </c>
      <c r="J24" s="14" t="str">
        <f t="shared" si="0"/>
        <v>Obesity</v>
      </c>
      <c r="K24" s="14" t="str">
        <f t="shared" si="1"/>
        <v>Normal</v>
      </c>
      <c r="L24" s="19">
        <f>DATE('Data cleaning'!P26,MONTH(1&amp;'Data cleaning'!Q26),'Hospitalisation Details'!D26)</f>
        <v>37122</v>
      </c>
      <c r="M24" s="20">
        <v>964.71</v>
      </c>
      <c r="N24" s="16" t="s">
        <v>64</v>
      </c>
      <c r="O24" s="16" t="s">
        <v>62</v>
      </c>
      <c r="P24" s="16" t="s">
        <v>66</v>
      </c>
      <c r="Q24" s="14">
        <f t="shared" si="2"/>
        <v>21</v>
      </c>
    </row>
    <row r="25" spans="1:17" ht="15.6" x14ac:dyDescent="0.3">
      <c r="A25" s="15" t="s">
        <v>78</v>
      </c>
      <c r="B25" s="14" t="s">
        <v>4784</v>
      </c>
      <c r="C25" s="16">
        <v>33.880000000000003</v>
      </c>
      <c r="D25" s="16">
        <v>7.01</v>
      </c>
      <c r="E25" s="17" t="s">
        <v>32</v>
      </c>
      <c r="F25" s="17" t="s">
        <v>32</v>
      </c>
      <c r="G25" s="17" t="s">
        <v>32</v>
      </c>
      <c r="H25" s="18">
        <f>IF('Medical Examinations'!G27="No major surgery",0,'Medical Examinations'!G27)</f>
        <v>3</v>
      </c>
      <c r="I25" s="16" t="s">
        <v>8342</v>
      </c>
      <c r="J25" s="14" t="str">
        <f t="shared" si="0"/>
        <v>Obesity</v>
      </c>
      <c r="K25" s="14" t="str">
        <f t="shared" si="1"/>
        <v>Diabetes</v>
      </c>
      <c r="L25" s="19">
        <f>DATE('Data cleaning'!P27,MONTH(1&amp;'Data cleaning'!Q27),'Hospitalisation Details'!D27)</f>
        <v>34660</v>
      </c>
      <c r="M25" s="20">
        <v>1006.65</v>
      </c>
      <c r="N25" s="16" t="s">
        <v>64</v>
      </c>
      <c r="O25" s="16" t="s">
        <v>62</v>
      </c>
      <c r="P25" s="16" t="s">
        <v>66</v>
      </c>
      <c r="Q25" s="14">
        <f t="shared" si="2"/>
        <v>28</v>
      </c>
    </row>
    <row r="26" spans="1:17" ht="15.6" x14ac:dyDescent="0.3">
      <c r="A26" s="15" t="s">
        <v>81</v>
      </c>
      <c r="B26" s="14" t="s">
        <v>4786</v>
      </c>
      <c r="C26" s="16">
        <v>30.875</v>
      </c>
      <c r="D26" s="16">
        <v>11.88</v>
      </c>
      <c r="E26" s="17" t="s">
        <v>32</v>
      </c>
      <c r="F26" s="17" t="s">
        <v>32</v>
      </c>
      <c r="G26" s="17" t="s">
        <v>32</v>
      </c>
      <c r="H26" s="18">
        <f>IF('Medical Examinations'!G28="No major surgery",0,'Medical Examinations'!G28)</f>
        <v>0</v>
      </c>
      <c r="I26" s="16" t="s">
        <v>8342</v>
      </c>
      <c r="J26" s="14" t="str">
        <f t="shared" si="0"/>
        <v>Obesity</v>
      </c>
      <c r="K26" s="14" t="str">
        <f t="shared" si="1"/>
        <v>Diabetes</v>
      </c>
      <c r="L26" s="19">
        <f>DATE('Data cleaning'!P28,MONTH(1&amp;'Data cleaning'!Q28),'Hospitalisation Details'!D28)</f>
        <v>36808</v>
      </c>
      <c r="M26" s="20">
        <v>1012</v>
      </c>
      <c r="N26" s="16" t="s">
        <v>64</v>
      </c>
      <c r="O26" s="16" t="s">
        <v>62</v>
      </c>
      <c r="P26" s="16" t="s">
        <v>66</v>
      </c>
      <c r="Q26" s="14">
        <f t="shared" si="2"/>
        <v>22</v>
      </c>
    </row>
    <row r="27" spans="1:17" ht="15.6" x14ac:dyDescent="0.3">
      <c r="A27" s="15" t="s">
        <v>84</v>
      </c>
      <c r="B27" s="14" t="s">
        <v>4788</v>
      </c>
      <c r="C27" s="16">
        <v>36.86</v>
      </c>
      <c r="D27" s="16">
        <v>5.19</v>
      </c>
      <c r="E27" s="17" t="s">
        <v>99</v>
      </c>
      <c r="F27" s="17" t="s">
        <v>32</v>
      </c>
      <c r="G27" s="17" t="s">
        <v>99</v>
      </c>
      <c r="H27" s="18">
        <f>IF('Medical Examinations'!G29="No major surgery",0,'Medical Examinations'!G29)</f>
        <v>1</v>
      </c>
      <c r="I27" s="16" t="s">
        <v>8342</v>
      </c>
      <c r="J27" s="14" t="str">
        <f t="shared" si="0"/>
        <v>Obesity</v>
      </c>
      <c r="K27" s="14" t="str">
        <f t="shared" si="1"/>
        <v>Normal</v>
      </c>
      <c r="L27" s="19">
        <f>DATE('Data cleaning'!P29,MONTH(1&amp;'Data cleaning'!Q29),'Hospitalisation Details'!D29)</f>
        <v>36377</v>
      </c>
      <c r="M27" s="20">
        <v>1019</v>
      </c>
      <c r="N27" s="16" t="s">
        <v>64</v>
      </c>
      <c r="O27" s="16" t="s">
        <v>62</v>
      </c>
      <c r="P27" s="16" t="s">
        <v>66</v>
      </c>
      <c r="Q27" s="14">
        <f t="shared" si="2"/>
        <v>23</v>
      </c>
    </row>
    <row r="28" spans="1:17" ht="15.6" x14ac:dyDescent="0.3">
      <c r="A28" s="15" t="s">
        <v>86</v>
      </c>
      <c r="B28" s="14" t="s">
        <v>4748</v>
      </c>
      <c r="C28" s="16">
        <v>35.86</v>
      </c>
      <c r="D28" s="16">
        <v>6.74</v>
      </c>
      <c r="E28" s="17" t="s">
        <v>99</v>
      </c>
      <c r="F28" s="17" t="s">
        <v>32</v>
      </c>
      <c r="G28" s="17" t="s">
        <v>32</v>
      </c>
      <c r="H28" s="18">
        <f>IF('Medical Examinations'!G30="No major surgery",0,'Medical Examinations'!G30)</f>
        <v>2</v>
      </c>
      <c r="I28" s="16" t="s">
        <v>8342</v>
      </c>
      <c r="J28" s="14" t="str">
        <f t="shared" si="0"/>
        <v>Obesity</v>
      </c>
      <c r="K28" s="14" t="str">
        <f t="shared" si="1"/>
        <v>Diabetes</v>
      </c>
      <c r="L28" s="19">
        <f>DATE('Data cleaning'!P30,MONTH(1&amp;'Data cleaning'!Q30),'Hospitalisation Details'!D30)</f>
        <v>34977</v>
      </c>
      <c r="M28" s="20">
        <v>1033.74</v>
      </c>
      <c r="N28" s="16" t="s">
        <v>64</v>
      </c>
      <c r="O28" s="16" t="s">
        <v>75</v>
      </c>
      <c r="P28" s="16" t="s">
        <v>66</v>
      </c>
      <c r="Q28" s="14">
        <f t="shared" si="2"/>
        <v>27</v>
      </c>
    </row>
    <row r="29" spans="1:17" ht="15.6" x14ac:dyDescent="0.3">
      <c r="A29" s="15" t="s">
        <v>88</v>
      </c>
      <c r="B29" s="14" t="s">
        <v>4791</v>
      </c>
      <c r="C29" s="16">
        <v>37.049999999999997</v>
      </c>
      <c r="D29" s="16">
        <v>8.44</v>
      </c>
      <c r="E29" s="17" t="s">
        <v>32</v>
      </c>
      <c r="F29" s="17" t="s">
        <v>32</v>
      </c>
      <c r="G29" s="17" t="s">
        <v>32</v>
      </c>
      <c r="H29" s="18">
        <f>IF('Medical Examinations'!G31="No major surgery",0,'Medical Examinations'!G31)</f>
        <v>0</v>
      </c>
      <c r="I29" s="16" t="s">
        <v>8342</v>
      </c>
      <c r="J29" s="14" t="str">
        <f t="shared" si="0"/>
        <v>Obesity</v>
      </c>
      <c r="K29" s="14" t="str">
        <f t="shared" si="1"/>
        <v>Diabetes</v>
      </c>
      <c r="L29" s="19">
        <f>DATE('Data cleaning'!P31,MONTH(1&amp;'Data cleaning'!Q31),'Hospitalisation Details'!D31)</f>
        <v>34655</v>
      </c>
      <c r="M29" s="20">
        <v>1044</v>
      </c>
      <c r="N29" s="16" t="s">
        <v>64</v>
      </c>
      <c r="O29" s="16" t="s">
        <v>62</v>
      </c>
      <c r="P29" s="16" t="s">
        <v>66</v>
      </c>
      <c r="Q29" s="14">
        <f t="shared" si="2"/>
        <v>28</v>
      </c>
    </row>
    <row r="30" spans="1:17" ht="15.6" x14ac:dyDescent="0.3">
      <c r="A30" s="15" t="s">
        <v>90</v>
      </c>
      <c r="B30" s="14" t="s">
        <v>4793</v>
      </c>
      <c r="C30" s="16">
        <v>43.89</v>
      </c>
      <c r="D30" s="16">
        <v>8.7100000000000009</v>
      </c>
      <c r="E30" s="17" t="s">
        <v>32</v>
      </c>
      <c r="F30" s="17" t="s">
        <v>32</v>
      </c>
      <c r="G30" s="17" t="s">
        <v>32</v>
      </c>
      <c r="H30" s="18">
        <f>IF('Medical Examinations'!G32="No major surgery",0,'Medical Examinations'!G32)</f>
        <v>0</v>
      </c>
      <c r="I30" s="16" t="s">
        <v>8342</v>
      </c>
      <c r="J30" s="14" t="str">
        <f t="shared" si="0"/>
        <v>Obesity</v>
      </c>
      <c r="K30" s="14" t="str">
        <f t="shared" si="1"/>
        <v>Diabetes</v>
      </c>
      <c r="L30" s="19">
        <f>DATE('Data cleaning'!P32,MONTH(1&amp;'Data cleaning'!Q32),'Hospitalisation Details'!D32)</f>
        <v>37457</v>
      </c>
      <c r="M30" s="20">
        <v>1047</v>
      </c>
      <c r="N30" s="16" t="s">
        <v>64</v>
      </c>
      <c r="O30" s="16" t="s">
        <v>75</v>
      </c>
      <c r="P30" s="16" t="s">
        <v>66</v>
      </c>
      <c r="Q30" s="14">
        <f t="shared" si="2"/>
        <v>20</v>
      </c>
    </row>
    <row r="31" spans="1:17" ht="15.6" x14ac:dyDescent="0.3">
      <c r="A31" s="15" t="s">
        <v>94</v>
      </c>
      <c r="B31" s="14" t="s">
        <v>4795</v>
      </c>
      <c r="C31" s="16">
        <v>42.35</v>
      </c>
      <c r="D31" s="16">
        <v>5.08</v>
      </c>
      <c r="E31" s="17" t="s">
        <v>99</v>
      </c>
      <c r="F31" s="17" t="s">
        <v>32</v>
      </c>
      <c r="G31" s="17" t="s">
        <v>32</v>
      </c>
      <c r="H31" s="18">
        <f>IF('Medical Examinations'!G33="No major surgery",0,'Medical Examinations'!G33)</f>
        <v>0</v>
      </c>
      <c r="I31" s="16" t="s">
        <v>8342</v>
      </c>
      <c r="J31" s="14" t="str">
        <f t="shared" si="0"/>
        <v>Obesity</v>
      </c>
      <c r="K31" s="14" t="str">
        <f t="shared" si="1"/>
        <v>Normal</v>
      </c>
      <c r="L31" s="19">
        <f>DATE('Data cleaning'!P33,MONTH(1&amp;'Data cleaning'!Q33),'Hospitalisation Details'!D33)</f>
        <v>37438</v>
      </c>
      <c r="M31" s="20">
        <v>1049</v>
      </c>
      <c r="N31" s="16" t="s">
        <v>64</v>
      </c>
      <c r="O31" s="16" t="s">
        <v>62</v>
      </c>
      <c r="P31" s="16" t="s">
        <v>119</v>
      </c>
      <c r="Q31" s="14">
        <f t="shared" si="2"/>
        <v>20</v>
      </c>
    </row>
    <row r="32" spans="1:17" ht="15.6" x14ac:dyDescent="0.3">
      <c r="A32" s="15" t="s">
        <v>96</v>
      </c>
      <c r="B32" s="14" t="s">
        <v>4797</v>
      </c>
      <c r="C32" s="16">
        <v>31.35</v>
      </c>
      <c r="D32" s="16">
        <v>6.86</v>
      </c>
      <c r="E32" s="17" t="s">
        <v>32</v>
      </c>
      <c r="F32" s="17" t="s">
        <v>32</v>
      </c>
      <c r="G32" s="17" t="s">
        <v>32</v>
      </c>
      <c r="H32" s="18">
        <f>IF('Medical Examinations'!G34="No major surgery",0,'Medical Examinations'!G34)</f>
        <v>0</v>
      </c>
      <c r="I32" s="16" t="s">
        <v>8342</v>
      </c>
      <c r="J32" s="14" t="str">
        <f t="shared" si="0"/>
        <v>Obesity</v>
      </c>
      <c r="K32" s="14" t="str">
        <f t="shared" si="1"/>
        <v>Diabetes</v>
      </c>
      <c r="L32" s="19">
        <f>DATE('Data cleaning'!P34,MONTH(1&amp;'Data cleaning'!Q34),'Hospitalisation Details'!D34)</f>
        <v>34851</v>
      </c>
      <c r="M32" s="20">
        <v>1056</v>
      </c>
      <c r="N32" s="16" t="s">
        <v>64</v>
      </c>
      <c r="O32" s="16" t="s">
        <v>62</v>
      </c>
      <c r="P32" s="16" t="s">
        <v>66</v>
      </c>
      <c r="Q32" s="14">
        <f t="shared" si="2"/>
        <v>28</v>
      </c>
    </row>
    <row r="33" spans="1:17" ht="15.6" x14ac:dyDescent="0.3">
      <c r="A33" s="15" t="s">
        <v>98</v>
      </c>
      <c r="B33" s="14" t="s">
        <v>4799</v>
      </c>
      <c r="C33" s="16">
        <v>47.6</v>
      </c>
      <c r="D33" s="16">
        <v>5.95</v>
      </c>
      <c r="E33" s="17" t="s">
        <v>99</v>
      </c>
      <c r="F33" s="17" t="s">
        <v>32</v>
      </c>
      <c r="G33" s="17" t="s">
        <v>32</v>
      </c>
      <c r="H33" s="18">
        <f>IF('Medical Examinations'!G35="No major surgery",0,'Medical Examinations'!G35)</f>
        <v>0</v>
      </c>
      <c r="I33" s="16" t="s">
        <v>8342</v>
      </c>
      <c r="J33" s="14" t="str">
        <f t="shared" si="0"/>
        <v>Obesity</v>
      </c>
      <c r="K33" s="14" t="str">
        <f t="shared" si="1"/>
        <v>Prediabetes</v>
      </c>
      <c r="L33" s="19">
        <f>DATE('Data cleaning'!P35,MONTH(1&amp;'Data cleaning'!Q35),'Hospitalisation Details'!D35)</f>
        <v>34240</v>
      </c>
      <c r="M33" s="20">
        <v>1068</v>
      </c>
      <c r="N33" s="16" t="s">
        <v>64</v>
      </c>
      <c r="O33" s="16" t="s">
        <v>75</v>
      </c>
      <c r="P33" s="16" t="s">
        <v>66</v>
      </c>
      <c r="Q33" s="14">
        <f t="shared" si="2"/>
        <v>29</v>
      </c>
    </row>
    <row r="34" spans="1:17" ht="15.6" x14ac:dyDescent="0.3">
      <c r="A34" s="15" t="s">
        <v>101</v>
      </c>
      <c r="B34" s="14" t="s">
        <v>4801</v>
      </c>
      <c r="C34" s="16">
        <v>46.2</v>
      </c>
      <c r="D34" s="16">
        <v>6.09</v>
      </c>
      <c r="E34" s="17" t="s">
        <v>32</v>
      </c>
      <c r="F34" s="17" t="s">
        <v>32</v>
      </c>
      <c r="G34" s="17" t="s">
        <v>99</v>
      </c>
      <c r="H34" s="18">
        <f>IF('Medical Examinations'!G36="No major surgery",0,'Medical Examinations'!G36)</f>
        <v>1</v>
      </c>
      <c r="I34" s="16" t="s">
        <v>8342</v>
      </c>
      <c r="J34" s="14" t="str">
        <f t="shared" si="0"/>
        <v>Obesity</v>
      </c>
      <c r="K34" s="14" t="str">
        <f t="shared" si="1"/>
        <v>Prediabetes</v>
      </c>
      <c r="L34" s="19">
        <f>DATE('Data cleaning'!P36,MONTH(1&amp;'Data cleaning'!Q36),'Hospitalisation Details'!D36)</f>
        <v>38223</v>
      </c>
      <c r="M34" s="20">
        <v>1070</v>
      </c>
      <c r="N34" s="16" t="s">
        <v>64</v>
      </c>
      <c r="O34" s="16" t="s">
        <v>64</v>
      </c>
      <c r="P34" s="16" t="s">
        <v>66</v>
      </c>
      <c r="Q34" s="14">
        <f t="shared" si="2"/>
        <v>18</v>
      </c>
    </row>
    <row r="35" spans="1:17" ht="15.6" x14ac:dyDescent="0.3">
      <c r="A35" s="15" t="s">
        <v>104</v>
      </c>
      <c r="B35" s="14" t="s">
        <v>4803</v>
      </c>
      <c r="C35" s="16">
        <v>32.015000000000001</v>
      </c>
      <c r="D35" s="16">
        <v>11.75</v>
      </c>
      <c r="E35" s="17" t="s">
        <v>32</v>
      </c>
      <c r="F35" s="17" t="s">
        <v>32</v>
      </c>
      <c r="G35" s="17" t="s">
        <v>32</v>
      </c>
      <c r="H35" s="18">
        <f>IF('Medical Examinations'!G37="No major surgery",0,'Medical Examinations'!G37)</f>
        <v>0</v>
      </c>
      <c r="I35" s="16" t="s">
        <v>8342</v>
      </c>
      <c r="J35" s="14" t="str">
        <f t="shared" si="0"/>
        <v>Obesity</v>
      </c>
      <c r="K35" s="14" t="str">
        <f t="shared" si="1"/>
        <v>Diabetes</v>
      </c>
      <c r="L35" s="19">
        <f>DATE('Data cleaning'!P37,MONTH(1&amp;'Data cleaning'!Q37),'Hospitalisation Details'!D37)</f>
        <v>35655</v>
      </c>
      <c r="M35" s="20">
        <v>1071</v>
      </c>
      <c r="N35" s="16" t="s">
        <v>64</v>
      </c>
      <c r="O35" s="16" t="s">
        <v>64</v>
      </c>
      <c r="P35" s="16" t="s">
        <v>66</v>
      </c>
      <c r="Q35" s="14">
        <f t="shared" si="2"/>
        <v>25</v>
      </c>
    </row>
    <row r="36" spans="1:17" ht="15.6" x14ac:dyDescent="0.3">
      <c r="A36" s="15" t="s">
        <v>106</v>
      </c>
      <c r="B36" s="14" t="s">
        <v>4805</v>
      </c>
      <c r="C36" s="16">
        <v>40.564999999999998</v>
      </c>
      <c r="D36" s="16">
        <v>7.37</v>
      </c>
      <c r="E36" s="17" t="s">
        <v>32</v>
      </c>
      <c r="F36" s="17" t="s">
        <v>32</v>
      </c>
      <c r="G36" s="17" t="s">
        <v>32</v>
      </c>
      <c r="H36" s="18">
        <f>IF('Medical Examinations'!G38="No major surgery",0,'Medical Examinations'!G38)</f>
        <v>0</v>
      </c>
      <c r="I36" s="16" t="s">
        <v>8342</v>
      </c>
      <c r="J36" s="14" t="str">
        <f t="shared" si="0"/>
        <v>Obesity</v>
      </c>
      <c r="K36" s="14" t="str">
        <f t="shared" si="1"/>
        <v>Diabetes</v>
      </c>
      <c r="L36" s="19">
        <f>DATE('Data cleaning'!P38,MONTH(1&amp;'Data cleaning'!Q38),'Hospitalisation Details'!D38)</f>
        <v>36155</v>
      </c>
      <c r="M36" s="20">
        <v>1082</v>
      </c>
      <c r="N36" s="16" t="s">
        <v>64</v>
      </c>
      <c r="O36" s="16" t="s">
        <v>62</v>
      </c>
      <c r="P36" s="16" t="s">
        <v>66</v>
      </c>
      <c r="Q36" s="14">
        <f t="shared" si="2"/>
        <v>24</v>
      </c>
    </row>
    <row r="37" spans="1:17" ht="15.6" x14ac:dyDescent="0.3">
      <c r="A37" s="15" t="s">
        <v>108</v>
      </c>
      <c r="B37" s="14" t="s">
        <v>4807</v>
      </c>
      <c r="C37" s="16">
        <v>32.450000000000003</v>
      </c>
      <c r="D37" s="16">
        <v>11.91</v>
      </c>
      <c r="E37" s="17" t="s">
        <v>32</v>
      </c>
      <c r="F37" s="17" t="s">
        <v>32</v>
      </c>
      <c r="G37" s="17" t="s">
        <v>32</v>
      </c>
      <c r="H37" s="18">
        <f>IF('Medical Examinations'!G39="No major surgery",0,'Medical Examinations'!G39)</f>
        <v>0</v>
      </c>
      <c r="I37" s="16" t="s">
        <v>8342</v>
      </c>
      <c r="J37" s="14" t="str">
        <f t="shared" si="0"/>
        <v>Obesity</v>
      </c>
      <c r="K37" s="14" t="str">
        <f t="shared" si="1"/>
        <v>Diabetes</v>
      </c>
      <c r="L37" s="19">
        <f>DATE('Data cleaning'!P39,MONTH(1&amp;'Data cleaning'!Q39),'Hospitalisation Details'!D39)</f>
        <v>37481</v>
      </c>
      <c r="M37" s="20">
        <v>1086</v>
      </c>
      <c r="N37" s="16" t="s">
        <v>64</v>
      </c>
      <c r="O37" s="16" t="s">
        <v>64</v>
      </c>
      <c r="P37" s="16" t="s">
        <v>66</v>
      </c>
      <c r="Q37" s="14">
        <f t="shared" si="2"/>
        <v>20</v>
      </c>
    </row>
    <row r="38" spans="1:17" ht="15.6" x14ac:dyDescent="0.3">
      <c r="A38" s="15" t="s">
        <v>110</v>
      </c>
      <c r="B38" s="14" t="s">
        <v>4809</v>
      </c>
      <c r="C38" s="16">
        <v>34.96</v>
      </c>
      <c r="D38" s="16">
        <v>6.52</v>
      </c>
      <c r="E38" s="17" t="s">
        <v>32</v>
      </c>
      <c r="F38" s="17" t="s">
        <v>32</v>
      </c>
      <c r="G38" s="17" t="s">
        <v>32</v>
      </c>
      <c r="H38" s="18">
        <f>IF('Medical Examinations'!G40="No major surgery",0,'Medical Examinations'!G40)</f>
        <v>0</v>
      </c>
      <c r="I38" s="16" t="s">
        <v>8342</v>
      </c>
      <c r="J38" s="14" t="str">
        <f t="shared" si="0"/>
        <v>Obesity</v>
      </c>
      <c r="K38" s="14" t="str">
        <f t="shared" si="1"/>
        <v>Diabetes</v>
      </c>
      <c r="L38" s="19">
        <f>DATE('Data cleaning'!P40,MONTH(1&amp;'Data cleaning'!Q40),'Hospitalisation Details'!D40)</f>
        <v>38303</v>
      </c>
      <c r="M38" s="20">
        <v>1121.8699999999999</v>
      </c>
      <c r="N38" s="16" t="s">
        <v>64</v>
      </c>
      <c r="O38" s="16" t="s">
        <v>75</v>
      </c>
      <c r="P38" s="16" t="s">
        <v>66</v>
      </c>
      <c r="Q38" s="14">
        <f t="shared" si="2"/>
        <v>18</v>
      </c>
    </row>
    <row r="39" spans="1:17" ht="15.6" x14ac:dyDescent="0.3">
      <c r="A39" s="15" t="s">
        <v>113</v>
      </c>
      <c r="B39" s="14" t="s">
        <v>4811</v>
      </c>
      <c r="C39" s="16">
        <v>35.5</v>
      </c>
      <c r="D39" s="16">
        <v>5.14</v>
      </c>
      <c r="E39" s="17" t="s">
        <v>32</v>
      </c>
      <c r="F39" s="17" t="s">
        <v>32</v>
      </c>
      <c r="G39" s="17" t="s">
        <v>99</v>
      </c>
      <c r="H39" s="18">
        <f>IF('Medical Examinations'!G41="No major surgery",0,'Medical Examinations'!G41)</f>
        <v>1</v>
      </c>
      <c r="I39" s="16" t="s">
        <v>8342</v>
      </c>
      <c r="J39" s="14" t="str">
        <f t="shared" si="0"/>
        <v>Obesity</v>
      </c>
      <c r="K39" s="14" t="str">
        <f t="shared" si="1"/>
        <v>Normal</v>
      </c>
      <c r="L39" s="19">
        <f>DATE('Data cleaning'!P41,MONTH(1&amp;'Data cleaning'!Q41),'Hospitalisation Details'!D41)</f>
        <v>38152</v>
      </c>
      <c r="M39" s="20">
        <v>1131.51</v>
      </c>
      <c r="N39" s="16" t="s">
        <v>64</v>
      </c>
      <c r="O39" s="16" t="s">
        <v>75</v>
      </c>
      <c r="P39" s="16" t="s">
        <v>66</v>
      </c>
      <c r="Q39" s="14">
        <f t="shared" si="2"/>
        <v>18</v>
      </c>
    </row>
    <row r="40" spans="1:17" ht="15.6" x14ac:dyDescent="0.3">
      <c r="A40" s="15" t="s">
        <v>115</v>
      </c>
      <c r="B40" s="14" t="s">
        <v>4813</v>
      </c>
      <c r="C40" s="16">
        <v>52.58</v>
      </c>
      <c r="D40" s="16">
        <v>4.1900000000000004</v>
      </c>
      <c r="E40" s="17" t="s">
        <v>32</v>
      </c>
      <c r="F40" s="17" t="s">
        <v>39</v>
      </c>
      <c r="G40" s="17" t="s">
        <v>32</v>
      </c>
      <c r="H40" s="18">
        <f>IF('Medical Examinations'!G42="No major surgery",0,'Medical Examinations'!G42)</f>
        <v>1</v>
      </c>
      <c r="I40" s="16" t="s">
        <v>8342</v>
      </c>
      <c r="J40" s="14" t="str">
        <f t="shared" si="0"/>
        <v>Obesity</v>
      </c>
      <c r="K40" s="14" t="str">
        <f t="shared" si="1"/>
        <v>Normal</v>
      </c>
      <c r="L40" s="19">
        <f>DATE('Data cleaning'!P42,MONTH(1&amp;'Data cleaning'!Q42),'Hospitalisation Details'!D42)</f>
        <v>37456</v>
      </c>
      <c r="M40" s="20">
        <v>1132</v>
      </c>
      <c r="N40" s="16" t="s">
        <v>64</v>
      </c>
      <c r="O40" s="16" t="s">
        <v>75</v>
      </c>
      <c r="P40" s="16" t="s">
        <v>66</v>
      </c>
      <c r="Q40" s="14">
        <f t="shared" si="2"/>
        <v>20</v>
      </c>
    </row>
    <row r="41" spans="1:17" ht="15.6" x14ac:dyDescent="0.3">
      <c r="A41" s="15" t="s">
        <v>117</v>
      </c>
      <c r="B41" s="14" t="s">
        <v>4815</v>
      </c>
      <c r="C41" s="16">
        <v>35.200000000000003</v>
      </c>
      <c r="D41" s="16">
        <v>11.68</v>
      </c>
      <c r="E41" s="17" t="s">
        <v>99</v>
      </c>
      <c r="F41" s="17" t="s">
        <v>32</v>
      </c>
      <c r="G41" s="17" t="s">
        <v>32</v>
      </c>
      <c r="H41" s="18">
        <f>IF('Medical Examinations'!G43="No major surgery",0,'Medical Examinations'!G43)</f>
        <v>0</v>
      </c>
      <c r="I41" s="16" t="s">
        <v>8342</v>
      </c>
      <c r="J41" s="14" t="str">
        <f t="shared" si="0"/>
        <v>Obesity</v>
      </c>
      <c r="K41" s="14" t="str">
        <f t="shared" si="1"/>
        <v>Diabetes</v>
      </c>
      <c r="L41" s="19">
        <f>DATE('Data cleaning'!P43,MONTH(1&amp;'Data cleaning'!Q43),'Hospitalisation Details'!D43)</f>
        <v>38266</v>
      </c>
      <c r="M41" s="20">
        <v>1135</v>
      </c>
      <c r="N41" s="16" t="s">
        <v>64</v>
      </c>
      <c r="O41" s="16" t="s">
        <v>64</v>
      </c>
      <c r="P41" s="16" t="s">
        <v>66</v>
      </c>
      <c r="Q41" s="14">
        <f t="shared" si="2"/>
        <v>18</v>
      </c>
    </row>
    <row r="42" spans="1:17" ht="15.6" x14ac:dyDescent="0.3">
      <c r="A42" s="15" t="s">
        <v>120</v>
      </c>
      <c r="B42" s="14" t="s">
        <v>4778</v>
      </c>
      <c r="C42" s="16">
        <v>38.06</v>
      </c>
      <c r="D42" s="16">
        <v>6.98</v>
      </c>
      <c r="E42" s="17" t="s">
        <v>32</v>
      </c>
      <c r="F42" s="17" t="s">
        <v>32</v>
      </c>
      <c r="G42" s="17" t="s">
        <v>32</v>
      </c>
      <c r="H42" s="18">
        <f>IF('Medical Examinations'!G44="No major surgery",0,'Medical Examinations'!G44)</f>
        <v>0</v>
      </c>
      <c r="I42" s="16" t="s">
        <v>8342</v>
      </c>
      <c r="J42" s="14" t="str">
        <f t="shared" si="0"/>
        <v>Obesity</v>
      </c>
      <c r="K42" s="14" t="str">
        <f t="shared" si="1"/>
        <v>Diabetes</v>
      </c>
      <c r="L42" s="19">
        <f>DATE('Data cleaning'!P44,MONTH(1&amp;'Data cleaning'!Q44),'Hospitalisation Details'!D44)</f>
        <v>38149</v>
      </c>
      <c r="M42" s="20">
        <v>1135.94</v>
      </c>
      <c r="N42" s="16" t="s">
        <v>64</v>
      </c>
      <c r="O42" s="16" t="s">
        <v>64</v>
      </c>
      <c r="P42" s="16" t="s">
        <v>66</v>
      </c>
      <c r="Q42" s="14">
        <f t="shared" si="2"/>
        <v>18</v>
      </c>
    </row>
    <row r="43" spans="1:17" ht="15.6" x14ac:dyDescent="0.3">
      <c r="A43" s="15" t="s">
        <v>122</v>
      </c>
      <c r="B43" s="14" t="s">
        <v>4818</v>
      </c>
      <c r="C43" s="16">
        <v>34.21</v>
      </c>
      <c r="D43" s="16">
        <v>8.34</v>
      </c>
      <c r="E43" s="17" t="s">
        <v>32</v>
      </c>
      <c r="F43" s="17" t="s">
        <v>32</v>
      </c>
      <c r="G43" s="17" t="s">
        <v>32</v>
      </c>
      <c r="H43" s="18">
        <f>IF('Medical Examinations'!G45="No major surgery",0,'Medical Examinations'!G45)</f>
        <v>0</v>
      </c>
      <c r="I43" s="16" t="s">
        <v>8342</v>
      </c>
      <c r="J43" s="14" t="str">
        <f t="shared" si="0"/>
        <v>Obesity</v>
      </c>
      <c r="K43" s="14" t="str">
        <f t="shared" si="1"/>
        <v>Diabetes</v>
      </c>
      <c r="L43" s="19">
        <f>DATE('Data cleaning'!P45,MONTH(1&amp;'Data cleaning'!Q45),'Hospitalisation Details'!D45)</f>
        <v>38319</v>
      </c>
      <c r="M43" s="20">
        <v>1136.4000000000001</v>
      </c>
      <c r="N43" s="16" t="s">
        <v>64</v>
      </c>
      <c r="O43" s="16" t="s">
        <v>64</v>
      </c>
      <c r="P43" s="16" t="s">
        <v>66</v>
      </c>
      <c r="Q43" s="14">
        <f t="shared" si="2"/>
        <v>18</v>
      </c>
    </row>
    <row r="44" spans="1:17" ht="15.6" x14ac:dyDescent="0.3">
      <c r="A44" s="15" t="s">
        <v>125</v>
      </c>
      <c r="B44" s="14" t="s">
        <v>4820</v>
      </c>
      <c r="C44" s="16">
        <v>38.94</v>
      </c>
      <c r="D44" s="16">
        <v>8.49</v>
      </c>
      <c r="E44" s="17" t="s">
        <v>99</v>
      </c>
      <c r="F44" s="17" t="s">
        <v>32</v>
      </c>
      <c r="G44" s="17" t="s">
        <v>32</v>
      </c>
      <c r="H44" s="18">
        <f>IF('Medical Examinations'!G46="No major surgery",0,'Medical Examinations'!G46)</f>
        <v>1</v>
      </c>
      <c r="I44" s="16" t="s">
        <v>8342</v>
      </c>
      <c r="J44" s="14" t="str">
        <f t="shared" si="0"/>
        <v>Obesity</v>
      </c>
      <c r="K44" s="14" t="str">
        <f t="shared" si="1"/>
        <v>Diabetes</v>
      </c>
      <c r="L44" s="19">
        <f>DATE('Data cleaning'!P46,MONTH(1&amp;'Data cleaning'!Q46),'Hospitalisation Details'!D46)</f>
        <v>37479</v>
      </c>
      <c r="M44" s="20">
        <v>1137</v>
      </c>
      <c r="N44" s="16" t="s">
        <v>64</v>
      </c>
      <c r="O44" s="16" t="s">
        <v>75</v>
      </c>
      <c r="P44" s="16" t="s">
        <v>66</v>
      </c>
      <c r="Q44" s="14">
        <f t="shared" si="2"/>
        <v>20</v>
      </c>
    </row>
    <row r="45" spans="1:17" ht="15.6" x14ac:dyDescent="0.3">
      <c r="A45" s="15" t="s">
        <v>127</v>
      </c>
      <c r="B45" s="14" t="s">
        <v>4822</v>
      </c>
      <c r="C45" s="16">
        <v>30.21</v>
      </c>
      <c r="D45" s="16">
        <v>5.34</v>
      </c>
      <c r="E45" s="17" t="s">
        <v>99</v>
      </c>
      <c r="F45" s="17" t="s">
        <v>32</v>
      </c>
      <c r="G45" s="17" t="s">
        <v>32</v>
      </c>
      <c r="H45" s="18">
        <f>IF('Medical Examinations'!G47="No major surgery",0,'Medical Examinations'!G47)</f>
        <v>1</v>
      </c>
      <c r="I45" s="16" t="s">
        <v>8342</v>
      </c>
      <c r="J45" s="14" t="str">
        <f t="shared" si="0"/>
        <v>Obesity</v>
      </c>
      <c r="K45" s="14" t="str">
        <f t="shared" si="1"/>
        <v>Normal</v>
      </c>
      <c r="L45" s="19">
        <f>DATE('Data cleaning'!P47,MONTH(1&amp;'Data cleaning'!Q47),'Hospitalisation Details'!D47)</f>
        <v>38297</v>
      </c>
      <c r="M45" s="20">
        <v>1137.01</v>
      </c>
      <c r="N45" s="16" t="s">
        <v>64</v>
      </c>
      <c r="O45" s="16" t="s">
        <v>75</v>
      </c>
      <c r="P45" s="16" t="s">
        <v>66</v>
      </c>
      <c r="Q45" s="14">
        <f t="shared" si="2"/>
        <v>18</v>
      </c>
    </row>
    <row r="46" spans="1:17" ht="15.6" x14ac:dyDescent="0.3">
      <c r="A46" s="15" t="s">
        <v>129</v>
      </c>
      <c r="B46" s="14" t="s">
        <v>4824</v>
      </c>
      <c r="C46" s="16">
        <v>33.630000000000003</v>
      </c>
      <c r="D46" s="16">
        <v>4.43</v>
      </c>
      <c r="E46" s="17" t="s">
        <v>99</v>
      </c>
      <c r="F46" s="17" t="s">
        <v>32</v>
      </c>
      <c r="G46" s="17" t="s">
        <v>32</v>
      </c>
      <c r="H46" s="18">
        <f>IF('Medical Examinations'!G48="No major surgery",0,'Medical Examinations'!G48)</f>
        <v>2</v>
      </c>
      <c r="I46" s="16" t="s">
        <v>8342</v>
      </c>
      <c r="J46" s="14" t="str">
        <f t="shared" si="0"/>
        <v>Obesity</v>
      </c>
      <c r="K46" s="14" t="str">
        <f t="shared" si="1"/>
        <v>Normal</v>
      </c>
      <c r="L46" s="19">
        <f>DATE('Data cleaning'!P48,MONTH(1&amp;'Data cleaning'!Q48),'Hospitalisation Details'!D48)</f>
        <v>38275</v>
      </c>
      <c r="M46" s="20">
        <v>1137.01</v>
      </c>
      <c r="N46" s="16" t="s">
        <v>64</v>
      </c>
      <c r="O46" s="16" t="s">
        <v>75</v>
      </c>
      <c r="P46" s="16" t="s">
        <v>66</v>
      </c>
      <c r="Q46" s="14">
        <f t="shared" si="2"/>
        <v>18</v>
      </c>
    </row>
    <row r="47" spans="1:17" ht="15.6" x14ac:dyDescent="0.3">
      <c r="A47" s="15" t="s">
        <v>131</v>
      </c>
      <c r="B47" s="14" t="s">
        <v>4825</v>
      </c>
      <c r="C47" s="16">
        <v>40.369999999999997</v>
      </c>
      <c r="D47" s="16">
        <v>4.47</v>
      </c>
      <c r="E47" s="17" t="s">
        <v>32</v>
      </c>
      <c r="F47" s="17" t="s">
        <v>32</v>
      </c>
      <c r="G47" s="17" t="s">
        <v>32</v>
      </c>
      <c r="H47" s="18">
        <f>IF('Medical Examinations'!G49="No major surgery",0,'Medical Examinations'!G49)</f>
        <v>0</v>
      </c>
      <c r="I47" s="16" t="s">
        <v>8342</v>
      </c>
      <c r="J47" s="14" t="str">
        <f t="shared" si="0"/>
        <v>Obesity</v>
      </c>
      <c r="K47" s="14" t="str">
        <f t="shared" si="1"/>
        <v>Normal</v>
      </c>
      <c r="L47" s="19">
        <f>DATE('Data cleaning'!P49,MONTH(1&amp;'Data cleaning'!Q49),'Hospitalisation Details'!D49)</f>
        <v>38318</v>
      </c>
      <c r="M47" s="20">
        <v>1137.47</v>
      </c>
      <c r="N47" s="16" t="s">
        <v>64</v>
      </c>
      <c r="O47" s="16" t="s">
        <v>62</v>
      </c>
      <c r="P47" s="16" t="s">
        <v>66</v>
      </c>
      <c r="Q47" s="14">
        <f t="shared" si="2"/>
        <v>18</v>
      </c>
    </row>
    <row r="48" spans="1:17" ht="15.6" x14ac:dyDescent="0.3">
      <c r="A48" s="15" t="s">
        <v>133</v>
      </c>
      <c r="B48" s="14" t="s">
        <v>4827</v>
      </c>
      <c r="C48" s="16">
        <v>53.09</v>
      </c>
      <c r="D48" s="16">
        <v>4.82</v>
      </c>
      <c r="E48" s="17" t="s">
        <v>99</v>
      </c>
      <c r="F48" s="17" t="s">
        <v>32</v>
      </c>
      <c r="G48" s="17" t="s">
        <v>32</v>
      </c>
      <c r="H48" s="18">
        <f>IF('Medical Examinations'!G50="No major surgery",0,'Medical Examinations'!G50)</f>
        <v>2</v>
      </c>
      <c r="I48" s="16" t="s">
        <v>8342</v>
      </c>
      <c r="J48" s="14" t="str">
        <f t="shared" si="0"/>
        <v>Obesity</v>
      </c>
      <c r="K48" s="14" t="str">
        <f t="shared" si="1"/>
        <v>Normal</v>
      </c>
      <c r="L48" s="19">
        <f>DATE('Data cleaning'!P50,MONTH(1&amp;'Data cleaning'!Q50),'Hospitalisation Details'!D50)</f>
        <v>37189</v>
      </c>
      <c r="M48" s="20">
        <v>1141</v>
      </c>
      <c r="N48" s="16" t="s">
        <v>64</v>
      </c>
      <c r="O48" s="16" t="s">
        <v>75</v>
      </c>
      <c r="P48" s="16" t="s">
        <v>66</v>
      </c>
      <c r="Q48" s="14">
        <f t="shared" si="2"/>
        <v>21</v>
      </c>
    </row>
    <row r="49" spans="1:17" ht="15.6" x14ac:dyDescent="0.3">
      <c r="A49" s="15" t="s">
        <v>136</v>
      </c>
      <c r="B49" s="14" t="s">
        <v>4829</v>
      </c>
      <c r="C49" s="16">
        <v>31.79</v>
      </c>
      <c r="D49" s="16">
        <v>5.51</v>
      </c>
      <c r="E49" s="17" t="s">
        <v>99</v>
      </c>
      <c r="F49" s="17" t="s">
        <v>32</v>
      </c>
      <c r="G49" s="17" t="s">
        <v>32</v>
      </c>
      <c r="H49" s="18">
        <f>IF('Medical Examinations'!G51="No major surgery",0,'Medical Examinations'!G51)</f>
        <v>2</v>
      </c>
      <c r="I49" s="16" t="s">
        <v>8342</v>
      </c>
      <c r="J49" s="14" t="str">
        <f t="shared" si="0"/>
        <v>Obesity</v>
      </c>
      <c r="K49" s="14" t="str">
        <f t="shared" si="1"/>
        <v>Normal</v>
      </c>
      <c r="L49" s="19">
        <f>DATE('Data cleaning'!P51,MONTH(1&amp;'Data cleaning'!Q51),'Hospitalisation Details'!D51)</f>
        <v>38242</v>
      </c>
      <c r="M49" s="20">
        <v>1141.45</v>
      </c>
      <c r="N49" s="16" t="s">
        <v>64</v>
      </c>
      <c r="O49" s="16" t="s">
        <v>64</v>
      </c>
      <c r="P49" s="16" t="s">
        <v>66</v>
      </c>
      <c r="Q49" s="14">
        <f t="shared" si="2"/>
        <v>18</v>
      </c>
    </row>
    <row r="50" spans="1:17" ht="15.6" x14ac:dyDescent="0.3">
      <c r="A50" s="15" t="s">
        <v>138</v>
      </c>
      <c r="B50" s="14" t="s">
        <v>4831</v>
      </c>
      <c r="C50" s="16">
        <v>41.895000000000003</v>
      </c>
      <c r="D50" s="16">
        <v>10.87</v>
      </c>
      <c r="E50" s="17" t="s">
        <v>99</v>
      </c>
      <c r="F50" s="17" t="s">
        <v>32</v>
      </c>
      <c r="G50" s="17" t="s">
        <v>32</v>
      </c>
      <c r="H50" s="18">
        <f>IF('Medical Examinations'!G52="No major surgery",0,'Medical Examinations'!G52)</f>
        <v>1</v>
      </c>
      <c r="I50" s="16" t="s">
        <v>8342</v>
      </c>
      <c r="J50" s="14" t="str">
        <f t="shared" si="0"/>
        <v>Obesity</v>
      </c>
      <c r="K50" s="14" t="str">
        <f t="shared" si="1"/>
        <v>Diabetes</v>
      </c>
      <c r="L50" s="19">
        <f>DATE('Data cleaning'!P52,MONTH(1&amp;'Data cleaning'!Q52),'Hospitalisation Details'!D52)</f>
        <v>37530</v>
      </c>
      <c r="M50" s="20">
        <v>1142</v>
      </c>
      <c r="N50" s="16" t="s">
        <v>64</v>
      </c>
      <c r="O50" s="16" t="s">
        <v>62</v>
      </c>
      <c r="P50" s="16" t="s">
        <v>241</v>
      </c>
      <c r="Q50" s="14">
        <f t="shared" si="2"/>
        <v>20</v>
      </c>
    </row>
    <row r="51" spans="1:17" ht="15.6" x14ac:dyDescent="0.3">
      <c r="A51" s="15" t="s">
        <v>140</v>
      </c>
      <c r="B51" s="14" t="s">
        <v>4833</v>
      </c>
      <c r="C51" s="16">
        <v>31.16</v>
      </c>
      <c r="D51" s="16">
        <v>9.34</v>
      </c>
      <c r="E51" s="17" t="s">
        <v>32</v>
      </c>
      <c r="F51" s="17" t="s">
        <v>32</v>
      </c>
      <c r="G51" s="17" t="s">
        <v>32</v>
      </c>
      <c r="H51" s="18">
        <f>IF('Medical Examinations'!G53="No major surgery",0,'Medical Examinations'!G53)</f>
        <v>0</v>
      </c>
      <c r="I51" s="16" t="s">
        <v>8342</v>
      </c>
      <c r="J51" s="14" t="str">
        <f t="shared" si="0"/>
        <v>Obesity</v>
      </c>
      <c r="K51" s="14" t="str">
        <f t="shared" si="1"/>
        <v>Diabetes</v>
      </c>
      <c r="L51" s="19">
        <f>DATE('Data cleaning'!P53,MONTH(1&amp;'Data cleaning'!Q53),'Hospitalisation Details'!D53)</f>
        <v>38148</v>
      </c>
      <c r="M51" s="20">
        <v>1146.8</v>
      </c>
      <c r="N51" s="16" t="s">
        <v>62</v>
      </c>
      <c r="O51" s="16" t="s">
        <v>62</v>
      </c>
      <c r="P51" s="16" t="s">
        <v>66</v>
      </c>
      <c r="Q51" s="14">
        <f t="shared" si="2"/>
        <v>18</v>
      </c>
    </row>
    <row r="52" spans="1:17" ht="15.6" x14ac:dyDescent="0.3">
      <c r="A52" s="15" t="s">
        <v>143</v>
      </c>
      <c r="B52" s="14" t="s">
        <v>4756</v>
      </c>
      <c r="C52" s="16">
        <v>34.104999999999997</v>
      </c>
      <c r="D52" s="16">
        <v>5.03</v>
      </c>
      <c r="E52" s="17" t="s">
        <v>99</v>
      </c>
      <c r="F52" s="17" t="s">
        <v>32</v>
      </c>
      <c r="G52" s="17" t="s">
        <v>99</v>
      </c>
      <c r="H52" s="18">
        <f>IF('Medical Examinations'!G54="No major surgery",0,'Medical Examinations'!G54)</f>
        <v>1</v>
      </c>
      <c r="I52" s="16" t="s">
        <v>8342</v>
      </c>
      <c r="J52" s="14" t="str">
        <f t="shared" si="0"/>
        <v>Obesity</v>
      </c>
      <c r="K52" s="14" t="str">
        <f t="shared" si="1"/>
        <v>Normal</v>
      </c>
      <c r="L52" s="19">
        <f>DATE('Data cleaning'!P54,MONTH(1&amp;'Data cleaning'!Q54),'Hospitalisation Details'!D54)</f>
        <v>37784</v>
      </c>
      <c r="M52" s="20">
        <v>1149</v>
      </c>
      <c r="N52" s="16" t="s">
        <v>62</v>
      </c>
      <c r="O52" s="16" t="s">
        <v>75</v>
      </c>
      <c r="P52" s="16" t="s">
        <v>119</v>
      </c>
      <c r="Q52" s="14">
        <f t="shared" si="2"/>
        <v>19</v>
      </c>
    </row>
    <row r="53" spans="1:17" ht="15.6" x14ac:dyDescent="0.3">
      <c r="A53" s="15" t="s">
        <v>145</v>
      </c>
      <c r="B53" s="14" t="s">
        <v>4836</v>
      </c>
      <c r="C53" s="16">
        <v>51.93</v>
      </c>
      <c r="D53" s="16">
        <v>11.05</v>
      </c>
      <c r="E53" s="17" t="s">
        <v>32</v>
      </c>
      <c r="F53" s="17" t="s">
        <v>32</v>
      </c>
      <c r="G53" s="17" t="s">
        <v>32</v>
      </c>
      <c r="H53" s="18">
        <f>IF('Medical Examinations'!G55="No major surgery",0,'Medical Examinations'!G55)</f>
        <v>0</v>
      </c>
      <c r="I53" s="16" t="s">
        <v>8342</v>
      </c>
      <c r="J53" s="14" t="str">
        <f t="shared" si="0"/>
        <v>Obesity</v>
      </c>
      <c r="K53" s="14" t="str">
        <f t="shared" si="1"/>
        <v>Diabetes</v>
      </c>
      <c r="L53" s="19">
        <f>DATE('Data cleaning'!P55,MONTH(1&amp;'Data cleaning'!Q55),'Hospitalisation Details'!D55)</f>
        <v>38186</v>
      </c>
      <c r="M53" s="20">
        <v>1149.4000000000001</v>
      </c>
      <c r="N53" s="16" t="s">
        <v>62</v>
      </c>
      <c r="O53" s="16" t="s">
        <v>62</v>
      </c>
      <c r="P53" s="16" t="s">
        <v>66</v>
      </c>
      <c r="Q53" s="14">
        <f t="shared" si="2"/>
        <v>18</v>
      </c>
    </row>
    <row r="54" spans="1:17" ht="15.6" x14ac:dyDescent="0.3">
      <c r="A54" s="15" t="s">
        <v>147</v>
      </c>
      <c r="B54" s="14" t="s">
        <v>4838</v>
      </c>
      <c r="C54" s="16">
        <v>38.950000000000003</v>
      </c>
      <c r="D54" s="16">
        <v>11.95</v>
      </c>
      <c r="E54" s="17" t="s">
        <v>32</v>
      </c>
      <c r="F54" s="17" t="s">
        <v>32</v>
      </c>
      <c r="G54" s="17" t="s">
        <v>32</v>
      </c>
      <c r="H54" s="18">
        <f>IF('Medical Examinations'!G56="No major surgery",0,'Medical Examinations'!G56)</f>
        <v>0</v>
      </c>
      <c r="I54" s="16" t="s">
        <v>8342</v>
      </c>
      <c r="J54" s="14" t="str">
        <f t="shared" si="0"/>
        <v>Obesity</v>
      </c>
      <c r="K54" s="14" t="str">
        <f t="shared" si="1"/>
        <v>Diabetes</v>
      </c>
      <c r="L54" s="19">
        <f>DATE('Data cleaning'!P56,MONTH(1&amp;'Data cleaning'!Q56),'Hospitalisation Details'!D56)</f>
        <v>34541</v>
      </c>
      <c r="M54" s="20">
        <v>1158.32</v>
      </c>
      <c r="N54" s="16" t="s">
        <v>62</v>
      </c>
      <c r="O54" s="16" t="s">
        <v>75</v>
      </c>
      <c r="P54" s="16" t="s">
        <v>66</v>
      </c>
      <c r="Q54" s="14">
        <f t="shared" si="2"/>
        <v>28</v>
      </c>
    </row>
    <row r="55" spans="1:17" ht="15.6" x14ac:dyDescent="0.3">
      <c r="A55" s="15" t="s">
        <v>150</v>
      </c>
      <c r="B55" s="14" t="s">
        <v>4840</v>
      </c>
      <c r="C55" s="16">
        <v>36.630000000000003</v>
      </c>
      <c r="D55" s="16">
        <v>7.72</v>
      </c>
      <c r="E55" s="17" t="s">
        <v>99</v>
      </c>
      <c r="F55" s="17" t="s">
        <v>32</v>
      </c>
      <c r="G55" s="17" t="s">
        <v>32</v>
      </c>
      <c r="H55" s="18">
        <f>IF('Medical Examinations'!G57="No major surgery",0,'Medical Examinations'!G57)</f>
        <v>1</v>
      </c>
      <c r="I55" s="16" t="s">
        <v>8342</v>
      </c>
      <c r="J55" s="14" t="str">
        <f t="shared" si="0"/>
        <v>Obesity</v>
      </c>
      <c r="K55" s="14" t="str">
        <f t="shared" si="1"/>
        <v>Diabetes</v>
      </c>
      <c r="L55" s="19">
        <f>DATE('Data cleaning'!P57,MONTH(1&amp;'Data cleaning'!Q57),'Hospitalisation Details'!D57)</f>
        <v>38302</v>
      </c>
      <c r="M55" s="20">
        <v>1163.46</v>
      </c>
      <c r="N55" s="16" t="s">
        <v>62</v>
      </c>
      <c r="O55" s="16" t="s">
        <v>64</v>
      </c>
      <c r="P55" s="16" t="s">
        <v>66</v>
      </c>
      <c r="Q55" s="14">
        <f t="shared" si="2"/>
        <v>18</v>
      </c>
    </row>
    <row r="56" spans="1:17" ht="15.6" x14ac:dyDescent="0.3">
      <c r="A56" s="15" t="s">
        <v>152</v>
      </c>
      <c r="B56" s="14" t="s">
        <v>4842</v>
      </c>
      <c r="C56" s="16">
        <v>34.200000000000003</v>
      </c>
      <c r="D56" s="16">
        <v>5.75</v>
      </c>
      <c r="E56" s="17" t="s">
        <v>32</v>
      </c>
      <c r="F56" s="17" t="s">
        <v>32</v>
      </c>
      <c r="G56" s="17" t="s">
        <v>32</v>
      </c>
      <c r="H56" s="18">
        <f>IF('Medical Examinations'!G58="No major surgery",0,'Medical Examinations'!G58)</f>
        <v>2</v>
      </c>
      <c r="I56" s="16" t="s">
        <v>8342</v>
      </c>
      <c r="J56" s="14" t="str">
        <f t="shared" si="0"/>
        <v>Obesity</v>
      </c>
      <c r="K56" s="14" t="str">
        <f t="shared" si="1"/>
        <v>Prediabetes</v>
      </c>
      <c r="L56" s="19">
        <f>DATE('Data cleaning'!P58,MONTH(1&amp;'Data cleaning'!Q58),'Hospitalisation Details'!D58)</f>
        <v>37418</v>
      </c>
      <c r="M56" s="20">
        <v>1165</v>
      </c>
      <c r="N56" s="16" t="s">
        <v>62</v>
      </c>
      <c r="O56" s="16" t="s">
        <v>64</v>
      </c>
      <c r="P56" s="16" t="s">
        <v>119</v>
      </c>
      <c r="Q56" s="14">
        <f t="shared" si="2"/>
        <v>20</v>
      </c>
    </row>
    <row r="57" spans="1:17" ht="15.6" x14ac:dyDescent="0.3">
      <c r="A57" s="15" t="s">
        <v>154</v>
      </c>
      <c r="B57" s="14" t="s">
        <v>4844</v>
      </c>
      <c r="C57" s="16">
        <v>50.63</v>
      </c>
      <c r="D57" s="16">
        <v>11.89</v>
      </c>
      <c r="E57" s="17" t="s">
        <v>32</v>
      </c>
      <c r="F57" s="17" t="s">
        <v>32</v>
      </c>
      <c r="G57" s="17" t="s">
        <v>32</v>
      </c>
      <c r="H57" s="18">
        <f>IF('Medical Examinations'!G59="No major surgery",0,'Medical Examinations'!G59)</f>
        <v>0</v>
      </c>
      <c r="I57" s="16" t="s">
        <v>8342</v>
      </c>
      <c r="J57" s="14" t="str">
        <f t="shared" si="0"/>
        <v>Obesity</v>
      </c>
      <c r="K57" s="14" t="str">
        <f t="shared" si="1"/>
        <v>Diabetes</v>
      </c>
      <c r="L57" s="19">
        <f>DATE('Data cleaning'!P59,MONTH(1&amp;'Data cleaning'!Q59),'Hospitalisation Details'!D59)</f>
        <v>37207</v>
      </c>
      <c r="M57" s="20">
        <v>1167</v>
      </c>
      <c r="N57" s="16" t="s">
        <v>62</v>
      </c>
      <c r="O57" s="16" t="s">
        <v>75</v>
      </c>
      <c r="P57" s="16" t="s">
        <v>66</v>
      </c>
      <c r="Q57" s="14">
        <f t="shared" si="2"/>
        <v>21</v>
      </c>
    </row>
    <row r="58" spans="1:17" ht="15.6" x14ac:dyDescent="0.3">
      <c r="A58" s="15" t="s">
        <v>156</v>
      </c>
      <c r="B58" s="14" t="s">
        <v>4846</v>
      </c>
      <c r="C58" s="16">
        <v>36.479999999999997</v>
      </c>
      <c r="D58" s="16">
        <v>6.2</v>
      </c>
      <c r="E58" s="17" t="s">
        <v>32</v>
      </c>
      <c r="F58" s="17" t="s">
        <v>32</v>
      </c>
      <c r="G58" s="17" t="s">
        <v>32</v>
      </c>
      <c r="H58" s="18">
        <f>IF('Medical Examinations'!G60="No major surgery",0,'Medical Examinations'!G60)</f>
        <v>0</v>
      </c>
      <c r="I58" s="16" t="s">
        <v>8342</v>
      </c>
      <c r="J58" s="14" t="str">
        <f t="shared" si="0"/>
        <v>Obesity</v>
      </c>
      <c r="K58" s="14" t="str">
        <f t="shared" si="1"/>
        <v>Prediabetes</v>
      </c>
      <c r="L58" s="19">
        <f>DATE('Data cleaning'!P60,MONTH(1&amp;'Data cleaning'!Q60),'Hospitalisation Details'!D60)</f>
        <v>35288</v>
      </c>
      <c r="M58" s="20">
        <v>1178</v>
      </c>
      <c r="N58" s="16" t="s">
        <v>62</v>
      </c>
      <c r="O58" s="16" t="s">
        <v>64</v>
      </c>
      <c r="P58" s="16" t="s">
        <v>66</v>
      </c>
      <c r="Q58" s="14">
        <f t="shared" si="2"/>
        <v>26</v>
      </c>
    </row>
    <row r="59" spans="1:17" ht="15.6" x14ac:dyDescent="0.3">
      <c r="A59" s="15" t="s">
        <v>159</v>
      </c>
      <c r="B59" s="14" t="s">
        <v>4848</v>
      </c>
      <c r="C59" s="16">
        <v>54.82</v>
      </c>
      <c r="D59" s="16">
        <v>10.61</v>
      </c>
      <c r="E59" s="17" t="s">
        <v>32</v>
      </c>
      <c r="F59" s="17" t="s">
        <v>32</v>
      </c>
      <c r="G59" s="17" t="s">
        <v>32</v>
      </c>
      <c r="H59" s="18">
        <f>IF('Medical Examinations'!G61="No major surgery",0,'Medical Examinations'!G61)</f>
        <v>0</v>
      </c>
      <c r="I59" s="16" t="s">
        <v>8342</v>
      </c>
      <c r="J59" s="14" t="str">
        <f t="shared" si="0"/>
        <v>Obesity</v>
      </c>
      <c r="K59" s="14" t="str">
        <f t="shared" si="1"/>
        <v>Diabetes</v>
      </c>
      <c r="L59" s="19">
        <f>DATE('Data cleaning'!P61,MONTH(1&amp;'Data cleaning'!Q61),'Hospitalisation Details'!D61)</f>
        <v>35609</v>
      </c>
      <c r="M59" s="20">
        <v>1178.07</v>
      </c>
      <c r="N59" s="16" t="s">
        <v>62</v>
      </c>
      <c r="O59" s="16" t="s">
        <v>62</v>
      </c>
      <c r="P59" s="16" t="s">
        <v>66</v>
      </c>
      <c r="Q59" s="14">
        <f t="shared" si="2"/>
        <v>25</v>
      </c>
    </row>
    <row r="60" spans="1:17" ht="15.6" x14ac:dyDescent="0.3">
      <c r="A60" s="15" t="s">
        <v>161</v>
      </c>
      <c r="B60" s="14" t="s">
        <v>4850</v>
      </c>
      <c r="C60" s="16">
        <v>38.06</v>
      </c>
      <c r="D60" s="16">
        <v>6.04</v>
      </c>
      <c r="E60" s="17" t="s">
        <v>32</v>
      </c>
      <c r="F60" s="17" t="s">
        <v>32</v>
      </c>
      <c r="G60" s="17" t="s">
        <v>99</v>
      </c>
      <c r="H60" s="18">
        <f>IF('Medical Examinations'!G62="No major surgery",0,'Medical Examinations'!G62)</f>
        <v>1</v>
      </c>
      <c r="I60" s="16" t="s">
        <v>8342</v>
      </c>
      <c r="J60" s="14" t="str">
        <f t="shared" si="0"/>
        <v>Obesity</v>
      </c>
      <c r="K60" s="14" t="str">
        <f t="shared" si="1"/>
        <v>Prediabetes</v>
      </c>
      <c r="L60" s="19">
        <f>DATE('Data cleaning'!P62,MONTH(1&amp;'Data cleaning'!Q62),'Hospitalisation Details'!D62)</f>
        <v>37494</v>
      </c>
      <c r="M60" s="20">
        <v>1191</v>
      </c>
      <c r="N60" s="16" t="s">
        <v>62</v>
      </c>
      <c r="O60" s="16" t="s">
        <v>75</v>
      </c>
      <c r="P60" s="16" t="s">
        <v>66</v>
      </c>
      <c r="Q60" s="14">
        <f t="shared" si="2"/>
        <v>20</v>
      </c>
    </row>
    <row r="61" spans="1:17" ht="15.6" x14ac:dyDescent="0.3">
      <c r="A61" s="15" t="s">
        <v>163</v>
      </c>
      <c r="B61" s="14" t="s">
        <v>4852</v>
      </c>
      <c r="C61" s="16">
        <v>51.48</v>
      </c>
      <c r="D61" s="16">
        <v>9.33</v>
      </c>
      <c r="E61" s="17" t="s">
        <v>99</v>
      </c>
      <c r="F61" s="17" t="s">
        <v>32</v>
      </c>
      <c r="G61" s="17" t="s">
        <v>32</v>
      </c>
      <c r="H61" s="18">
        <f>IF('Medical Examinations'!G63="No major surgery",0,'Medical Examinations'!G63)</f>
        <v>0</v>
      </c>
      <c r="I61" s="16" t="s">
        <v>8342</v>
      </c>
      <c r="J61" s="14" t="str">
        <f t="shared" si="0"/>
        <v>Obesity</v>
      </c>
      <c r="K61" s="14" t="str">
        <f t="shared" si="1"/>
        <v>Diabetes</v>
      </c>
      <c r="L61" s="19">
        <f>DATE('Data cleaning'!P63,MONTH(1&amp;'Data cleaning'!Q63),'Hospitalisation Details'!D63)</f>
        <v>36339</v>
      </c>
      <c r="M61" s="20">
        <v>1200</v>
      </c>
      <c r="N61" s="16" t="s">
        <v>62</v>
      </c>
      <c r="O61" s="16" t="s">
        <v>64</v>
      </c>
      <c r="P61" s="16" t="s">
        <v>119</v>
      </c>
      <c r="Q61" s="14">
        <f t="shared" si="2"/>
        <v>23</v>
      </c>
    </row>
    <row r="62" spans="1:17" ht="15.6" x14ac:dyDescent="0.3">
      <c r="A62" s="15" t="s">
        <v>165</v>
      </c>
      <c r="B62" s="14" t="s">
        <v>4854</v>
      </c>
      <c r="C62" s="16">
        <v>52.06</v>
      </c>
      <c r="D62" s="16">
        <v>11.47</v>
      </c>
      <c r="E62" s="17" t="s">
        <v>32</v>
      </c>
      <c r="F62" s="17" t="s">
        <v>32</v>
      </c>
      <c r="G62" s="17" t="s">
        <v>32</v>
      </c>
      <c r="H62" s="18">
        <f>IF('Medical Examinations'!G64="No major surgery",0,'Medical Examinations'!G64)</f>
        <v>0</v>
      </c>
      <c r="I62" s="16" t="s">
        <v>8342</v>
      </c>
      <c r="J62" s="14" t="str">
        <f t="shared" si="0"/>
        <v>Obesity</v>
      </c>
      <c r="K62" s="14" t="str">
        <f t="shared" si="1"/>
        <v>Diabetes</v>
      </c>
      <c r="L62" s="19">
        <f>DATE('Data cleaning'!P64,MONTH(1&amp;'Data cleaning'!Q64),'Hospitalisation Details'!D64)</f>
        <v>33883</v>
      </c>
      <c r="M62" s="20">
        <v>1200.55</v>
      </c>
      <c r="N62" s="16" t="s">
        <v>62</v>
      </c>
      <c r="O62" s="16" t="s">
        <v>64</v>
      </c>
      <c r="P62" s="16" t="s">
        <v>66</v>
      </c>
      <c r="Q62" s="14">
        <f t="shared" si="2"/>
        <v>30</v>
      </c>
    </row>
    <row r="63" spans="1:17" ht="15.6" x14ac:dyDescent="0.3">
      <c r="A63" s="15" t="s">
        <v>169</v>
      </c>
      <c r="B63" s="14" t="s">
        <v>4756</v>
      </c>
      <c r="C63" s="16">
        <v>30.684999999999999</v>
      </c>
      <c r="D63" s="16">
        <v>7.02</v>
      </c>
      <c r="E63" s="17" t="s">
        <v>99</v>
      </c>
      <c r="F63" s="17" t="s">
        <v>32</v>
      </c>
      <c r="G63" s="17" t="s">
        <v>32</v>
      </c>
      <c r="H63" s="18">
        <f>IF('Medical Examinations'!G65="No major surgery",0,'Medical Examinations'!G65)</f>
        <v>0</v>
      </c>
      <c r="I63" s="16" t="s">
        <v>8342</v>
      </c>
      <c r="J63" s="14" t="str">
        <f t="shared" si="0"/>
        <v>Obesity</v>
      </c>
      <c r="K63" s="14" t="str">
        <f t="shared" si="1"/>
        <v>Diabetes</v>
      </c>
      <c r="L63" s="19">
        <f>DATE('Data cleaning'!P65,MONTH(1&amp;'Data cleaning'!Q65),'Hospitalisation Details'!D65)</f>
        <v>38140</v>
      </c>
      <c r="M63" s="20">
        <v>1210</v>
      </c>
      <c r="N63" s="16" t="s">
        <v>62</v>
      </c>
      <c r="O63" s="16" t="s">
        <v>75</v>
      </c>
      <c r="P63" s="16" t="s">
        <v>66</v>
      </c>
      <c r="Q63" s="14">
        <f t="shared" si="2"/>
        <v>19</v>
      </c>
    </row>
    <row r="64" spans="1:17" ht="15.6" x14ac:dyDescent="0.3">
      <c r="A64" s="15" t="s">
        <v>172</v>
      </c>
      <c r="B64" s="14" t="s">
        <v>4857</v>
      </c>
      <c r="C64" s="16">
        <v>36.08</v>
      </c>
      <c r="D64" s="16">
        <v>8.8000000000000007</v>
      </c>
      <c r="E64" s="17" t="s">
        <v>99</v>
      </c>
      <c r="F64" s="17" t="s">
        <v>32</v>
      </c>
      <c r="G64" s="17" t="s">
        <v>32</v>
      </c>
      <c r="H64" s="18">
        <f>IF('Medical Examinations'!G66="No major surgery",0,'Medical Examinations'!G66)</f>
        <v>1</v>
      </c>
      <c r="I64" s="16" t="s">
        <v>8342</v>
      </c>
      <c r="J64" s="14" t="str">
        <f t="shared" si="0"/>
        <v>Obesity</v>
      </c>
      <c r="K64" s="14" t="str">
        <f t="shared" si="1"/>
        <v>Diabetes</v>
      </c>
      <c r="L64" s="19">
        <f>DATE('Data cleaning'!P66,MONTH(1&amp;'Data cleaning'!Q66),'Hospitalisation Details'!D66)</f>
        <v>35373</v>
      </c>
      <c r="M64" s="20">
        <v>1220</v>
      </c>
      <c r="N64" s="16" t="s">
        <v>62</v>
      </c>
      <c r="O64" s="16" t="s">
        <v>64</v>
      </c>
      <c r="P64" s="16" t="s">
        <v>119</v>
      </c>
      <c r="Q64" s="14">
        <f t="shared" si="2"/>
        <v>26</v>
      </c>
    </row>
    <row r="65" spans="1:17" ht="15.6" x14ac:dyDescent="0.3">
      <c r="A65" s="15" t="s">
        <v>174</v>
      </c>
      <c r="B65" s="14" t="s">
        <v>4859</v>
      </c>
      <c r="C65" s="16">
        <v>54.99</v>
      </c>
      <c r="D65" s="16">
        <v>8.68</v>
      </c>
      <c r="E65" s="17" t="s">
        <v>32</v>
      </c>
      <c r="F65" s="17" t="s">
        <v>32</v>
      </c>
      <c r="G65" s="17" t="s">
        <v>32</v>
      </c>
      <c r="H65" s="18">
        <f>IF('Medical Examinations'!G67="No major surgery",0,'Medical Examinations'!G67)</f>
        <v>2</v>
      </c>
      <c r="I65" s="16" t="s">
        <v>8342</v>
      </c>
      <c r="J65" s="14" t="str">
        <f t="shared" si="0"/>
        <v>Obesity</v>
      </c>
      <c r="K65" s="14" t="str">
        <f t="shared" si="1"/>
        <v>Diabetes</v>
      </c>
      <c r="L65" s="19">
        <f>DATE('Data cleaning'!P67,MONTH(1&amp;'Data cleaning'!Q67),'Hospitalisation Details'!D67)</f>
        <v>38177</v>
      </c>
      <c r="M65" s="20">
        <v>1224</v>
      </c>
      <c r="N65" s="16" t="s">
        <v>62</v>
      </c>
      <c r="O65" s="16" t="s">
        <v>75</v>
      </c>
      <c r="P65" s="16" t="s">
        <v>66</v>
      </c>
      <c r="Q65" s="14">
        <f t="shared" si="2"/>
        <v>18</v>
      </c>
    </row>
    <row r="66" spans="1:17" ht="15.6" x14ac:dyDescent="0.3">
      <c r="A66" s="15" t="s">
        <v>176</v>
      </c>
      <c r="B66" s="14" t="s">
        <v>4861</v>
      </c>
      <c r="C66" s="16">
        <v>35.97</v>
      </c>
      <c r="D66" s="16">
        <v>6.12</v>
      </c>
      <c r="E66" s="17" t="s">
        <v>32</v>
      </c>
      <c r="F66" s="17" t="s">
        <v>32</v>
      </c>
      <c r="G66" s="17" t="s">
        <v>99</v>
      </c>
      <c r="H66" s="18">
        <f>IF('Medical Examinations'!G68="No major surgery",0,'Medical Examinations'!G68)</f>
        <v>1</v>
      </c>
      <c r="I66" s="16" t="s">
        <v>8342</v>
      </c>
      <c r="J66" s="14" t="str">
        <f t="shared" ref="J66:J129" si="3">IF(C66&lt;18.5,"Under weight",IF(C66&lt;25,"Normal weight",IF(C66&lt;30,"Over weight","Obesity")))</f>
        <v>Obesity</v>
      </c>
      <c r="K66" s="14" t="str">
        <f t="shared" ref="K66:K129" si="4">IF(D66&lt;5.7,"Normal",IF(D66&lt;6.4,"Prediabetes","Diabetes"))</f>
        <v>Prediabetes</v>
      </c>
      <c r="L66" s="19">
        <f>DATE('Data cleaning'!P68,MONTH(1&amp;'Data cleaning'!Q68),'Hospitalisation Details'!D68)</f>
        <v>38276</v>
      </c>
      <c r="M66" s="20">
        <v>1228</v>
      </c>
      <c r="N66" s="16" t="s">
        <v>62</v>
      </c>
      <c r="O66" s="16" t="s">
        <v>75</v>
      </c>
      <c r="P66" s="16" t="s">
        <v>119</v>
      </c>
      <c r="Q66" s="14">
        <f t="shared" ref="Q66:Q129" si="5">INT(YEARFRAC(L66,DATE(2023,6,8)))</f>
        <v>18</v>
      </c>
    </row>
    <row r="67" spans="1:17" ht="15.6" x14ac:dyDescent="0.3">
      <c r="A67" s="15" t="s">
        <v>179</v>
      </c>
      <c r="B67" s="14" t="s">
        <v>4863</v>
      </c>
      <c r="C67" s="16">
        <v>45.54</v>
      </c>
      <c r="D67" s="16">
        <v>5.4</v>
      </c>
      <c r="E67" s="17" t="s">
        <v>99</v>
      </c>
      <c r="F67" s="17" t="s">
        <v>32</v>
      </c>
      <c r="G67" s="17" t="s">
        <v>99</v>
      </c>
      <c r="H67" s="18">
        <f>IF('Medical Examinations'!G69="No major surgery",0,'Medical Examinations'!G69)</f>
        <v>1</v>
      </c>
      <c r="I67" s="16" t="s">
        <v>8342</v>
      </c>
      <c r="J67" s="14" t="str">
        <f t="shared" si="3"/>
        <v>Obesity</v>
      </c>
      <c r="K67" s="14" t="str">
        <f t="shared" si="4"/>
        <v>Normal</v>
      </c>
      <c r="L67" s="19">
        <f>DATE('Data cleaning'!P69,MONTH(1&amp;'Data cleaning'!Q69),'Hospitalisation Details'!D69)</f>
        <v>35989</v>
      </c>
      <c r="M67" s="20">
        <v>1234</v>
      </c>
      <c r="N67" s="16" t="s">
        <v>62</v>
      </c>
      <c r="O67" s="16" t="s">
        <v>75</v>
      </c>
      <c r="P67" s="16" t="s">
        <v>66</v>
      </c>
      <c r="Q67" s="14">
        <f t="shared" si="5"/>
        <v>24</v>
      </c>
    </row>
    <row r="68" spans="1:17" ht="15.6" x14ac:dyDescent="0.3">
      <c r="A68" s="15" t="s">
        <v>181</v>
      </c>
      <c r="B68" s="14" t="s">
        <v>4865</v>
      </c>
      <c r="C68" s="16">
        <v>35.53</v>
      </c>
      <c r="D68" s="16">
        <v>4.3600000000000003</v>
      </c>
      <c r="E68" s="17" t="s">
        <v>99</v>
      </c>
      <c r="F68" s="17" t="s">
        <v>32</v>
      </c>
      <c r="G68" s="17" t="s">
        <v>32</v>
      </c>
      <c r="H68" s="18">
        <f>IF('Medical Examinations'!G70="No major surgery",0,'Medical Examinations'!G70)</f>
        <v>0</v>
      </c>
      <c r="I68" s="16" t="s">
        <v>8342</v>
      </c>
      <c r="J68" s="14" t="str">
        <f t="shared" si="3"/>
        <v>Obesity</v>
      </c>
      <c r="K68" s="14" t="str">
        <f t="shared" si="4"/>
        <v>Normal</v>
      </c>
      <c r="L68" s="19">
        <f>DATE('Data cleaning'!P70,MONTH(1&amp;'Data cleaning'!Q70),'Hospitalisation Details'!D70)</f>
        <v>37602</v>
      </c>
      <c r="M68" s="20">
        <v>1237</v>
      </c>
      <c r="N68" s="16" t="s">
        <v>62</v>
      </c>
      <c r="O68" s="16" t="s">
        <v>62</v>
      </c>
      <c r="P68" s="16" t="s">
        <v>66</v>
      </c>
      <c r="Q68" s="14">
        <f t="shared" si="5"/>
        <v>20</v>
      </c>
    </row>
    <row r="69" spans="1:17" ht="15.6" x14ac:dyDescent="0.3">
      <c r="A69" s="15" t="s">
        <v>183</v>
      </c>
      <c r="B69" s="14" t="s">
        <v>4867</v>
      </c>
      <c r="C69" s="16">
        <v>30.8</v>
      </c>
      <c r="D69" s="16">
        <v>9.77</v>
      </c>
      <c r="E69" s="17" t="s">
        <v>32</v>
      </c>
      <c r="F69" s="17" t="s">
        <v>32</v>
      </c>
      <c r="G69" s="17" t="s">
        <v>32</v>
      </c>
      <c r="H69" s="18">
        <f>IF('Medical Examinations'!G71="No major surgery",0,'Medical Examinations'!G71)</f>
        <v>0</v>
      </c>
      <c r="I69" s="16" t="s">
        <v>8342</v>
      </c>
      <c r="J69" s="14" t="str">
        <f t="shared" si="3"/>
        <v>Obesity</v>
      </c>
      <c r="K69" s="14" t="str">
        <f t="shared" si="4"/>
        <v>Diabetes</v>
      </c>
      <c r="L69" s="19">
        <f>DATE('Data cleaning'!P71,MONTH(1&amp;'Data cleaning'!Q71),'Hospitalisation Details'!D71)</f>
        <v>36079</v>
      </c>
      <c r="M69" s="20">
        <v>1240</v>
      </c>
      <c r="N69" s="16" t="s">
        <v>62</v>
      </c>
      <c r="O69" s="16" t="s">
        <v>75</v>
      </c>
      <c r="P69" s="16" t="s">
        <v>119</v>
      </c>
      <c r="Q69" s="14">
        <f t="shared" si="5"/>
        <v>24</v>
      </c>
    </row>
    <row r="70" spans="1:17" ht="15.6" x14ac:dyDescent="0.3">
      <c r="A70" s="15" t="s">
        <v>186</v>
      </c>
      <c r="B70" s="14" t="s">
        <v>4869</v>
      </c>
      <c r="C70" s="16">
        <v>38.39</v>
      </c>
      <c r="D70" s="16">
        <v>4.25</v>
      </c>
      <c r="E70" s="17" t="s">
        <v>32</v>
      </c>
      <c r="F70" s="17" t="s">
        <v>32</v>
      </c>
      <c r="G70" s="17" t="s">
        <v>32</v>
      </c>
      <c r="H70" s="18">
        <f>IF('Medical Examinations'!G72="No major surgery",0,'Medical Examinations'!G72)</f>
        <v>1</v>
      </c>
      <c r="I70" s="16" t="s">
        <v>8342</v>
      </c>
      <c r="J70" s="14" t="str">
        <f t="shared" si="3"/>
        <v>Obesity</v>
      </c>
      <c r="K70" s="14" t="str">
        <f t="shared" si="4"/>
        <v>Normal</v>
      </c>
      <c r="L70" s="19">
        <f>DATE('Data cleaning'!P72,MONTH(1&amp;'Data cleaning'!Q72),'Hospitalisation Details'!D72)</f>
        <v>37438</v>
      </c>
      <c r="M70" s="20">
        <v>1241</v>
      </c>
      <c r="N70" s="16" t="s">
        <v>62</v>
      </c>
      <c r="O70" s="16" t="s">
        <v>62</v>
      </c>
      <c r="P70" s="16" t="s">
        <v>66</v>
      </c>
      <c r="Q70" s="14">
        <f t="shared" si="5"/>
        <v>20</v>
      </c>
    </row>
    <row r="71" spans="1:17" ht="15.6" x14ac:dyDescent="0.3">
      <c r="A71" s="15" t="s">
        <v>188</v>
      </c>
      <c r="B71" s="14" t="s">
        <v>4871</v>
      </c>
      <c r="C71" s="16">
        <v>32.299999999999997</v>
      </c>
      <c r="D71" s="16">
        <v>4.76</v>
      </c>
      <c r="E71" s="17" t="s">
        <v>32</v>
      </c>
      <c r="F71" s="17" t="s">
        <v>32</v>
      </c>
      <c r="G71" s="17" t="s">
        <v>32</v>
      </c>
      <c r="H71" s="18">
        <f>IF('Medical Examinations'!G73="No major surgery",0,'Medical Examinations'!G73)</f>
        <v>2</v>
      </c>
      <c r="I71" s="16" t="s">
        <v>8342</v>
      </c>
      <c r="J71" s="14" t="str">
        <f t="shared" si="3"/>
        <v>Obesity</v>
      </c>
      <c r="K71" s="14" t="str">
        <f t="shared" si="4"/>
        <v>Normal</v>
      </c>
      <c r="L71" s="19">
        <f>DATE('Data cleaning'!P73,MONTH(1&amp;'Data cleaning'!Q73),'Hospitalisation Details'!D73)</f>
        <v>37835</v>
      </c>
      <c r="M71" s="20">
        <v>1241.57</v>
      </c>
      <c r="N71" s="16" t="s">
        <v>62</v>
      </c>
      <c r="O71" s="16" t="s">
        <v>62</v>
      </c>
      <c r="P71" s="16" t="s">
        <v>241</v>
      </c>
      <c r="Q71" s="14">
        <f t="shared" si="5"/>
        <v>19</v>
      </c>
    </row>
    <row r="72" spans="1:17" ht="15.6" x14ac:dyDescent="0.3">
      <c r="A72" s="15" t="s">
        <v>190</v>
      </c>
      <c r="B72" s="14" t="s">
        <v>4874</v>
      </c>
      <c r="C72" s="16">
        <v>48.8</v>
      </c>
      <c r="D72" s="16">
        <v>6.22</v>
      </c>
      <c r="E72" s="17" t="s">
        <v>99</v>
      </c>
      <c r="F72" s="17" t="s">
        <v>32</v>
      </c>
      <c r="G72" s="17" t="s">
        <v>32</v>
      </c>
      <c r="H72" s="18">
        <f>IF('Medical Examinations'!G74="No major surgery",0,'Medical Examinations'!G74)</f>
        <v>2</v>
      </c>
      <c r="I72" s="16" t="s">
        <v>8342</v>
      </c>
      <c r="J72" s="14" t="str">
        <f t="shared" si="3"/>
        <v>Obesity</v>
      </c>
      <c r="K72" s="14" t="str">
        <f t="shared" si="4"/>
        <v>Prediabetes</v>
      </c>
      <c r="L72" s="19">
        <f>DATE('Data cleaning'!P74,MONTH(1&amp;'Data cleaning'!Q74),'Hospitalisation Details'!D74)</f>
        <v>37879</v>
      </c>
      <c r="M72" s="20">
        <v>1242.26</v>
      </c>
      <c r="N72" s="16" t="s">
        <v>62</v>
      </c>
      <c r="O72" s="16" t="s">
        <v>75</v>
      </c>
      <c r="P72" s="16" t="s">
        <v>241</v>
      </c>
      <c r="Q72" s="14">
        <f t="shared" si="5"/>
        <v>19</v>
      </c>
    </row>
    <row r="73" spans="1:17" ht="15.6" x14ac:dyDescent="0.3">
      <c r="A73" s="15" t="s">
        <v>192</v>
      </c>
      <c r="B73" s="14" t="s">
        <v>4876</v>
      </c>
      <c r="C73" s="16">
        <v>45.5</v>
      </c>
      <c r="D73" s="16">
        <v>7.96</v>
      </c>
      <c r="E73" s="17" t="s">
        <v>32</v>
      </c>
      <c r="F73" s="17" t="s">
        <v>32</v>
      </c>
      <c r="G73" s="17" t="s">
        <v>32</v>
      </c>
      <c r="H73" s="18">
        <f>IF('Medical Examinations'!G75="No major surgery",0,'Medical Examinations'!G75)</f>
        <v>0</v>
      </c>
      <c r="I73" s="16" t="s">
        <v>8342</v>
      </c>
      <c r="J73" s="14" t="str">
        <f t="shared" si="3"/>
        <v>Obesity</v>
      </c>
      <c r="K73" s="14" t="str">
        <f t="shared" si="4"/>
        <v>Diabetes</v>
      </c>
      <c r="L73" s="19">
        <f>DATE('Data cleaning'!P75,MONTH(1&amp;'Data cleaning'!Q75),'Hospitalisation Details'!D75)</f>
        <v>37872</v>
      </c>
      <c r="M73" s="20">
        <v>1242.82</v>
      </c>
      <c r="N73" s="16" t="s">
        <v>62</v>
      </c>
      <c r="O73" s="16" t="s">
        <v>75</v>
      </c>
      <c r="P73" s="16" t="s">
        <v>241</v>
      </c>
      <c r="Q73" s="14">
        <f t="shared" si="5"/>
        <v>19</v>
      </c>
    </row>
    <row r="74" spans="1:17" ht="15.6" x14ac:dyDescent="0.3">
      <c r="A74" s="15" t="s">
        <v>196</v>
      </c>
      <c r="B74" s="14" t="s">
        <v>4878</v>
      </c>
      <c r="C74" s="16">
        <v>53.61</v>
      </c>
      <c r="D74" s="16">
        <v>10.92</v>
      </c>
      <c r="E74" s="17" t="s">
        <v>99</v>
      </c>
      <c r="F74" s="17" t="s">
        <v>32</v>
      </c>
      <c r="G74" s="17" t="s">
        <v>32</v>
      </c>
      <c r="H74" s="18">
        <f>IF('Medical Examinations'!G76="No major surgery",0,'Medical Examinations'!G76)</f>
        <v>1</v>
      </c>
      <c r="I74" s="16" t="s">
        <v>8342</v>
      </c>
      <c r="J74" s="14" t="str">
        <f t="shared" si="3"/>
        <v>Obesity</v>
      </c>
      <c r="K74" s="14" t="str">
        <f t="shared" si="4"/>
        <v>Diabetes</v>
      </c>
      <c r="L74" s="19">
        <f>DATE('Data cleaning'!P76,MONTH(1&amp;'Data cleaning'!Q76),'Hospitalisation Details'!D76)</f>
        <v>37879</v>
      </c>
      <c r="M74" s="20">
        <v>1252.4100000000001</v>
      </c>
      <c r="N74" s="16" t="s">
        <v>62</v>
      </c>
      <c r="O74" s="16" t="s">
        <v>64</v>
      </c>
      <c r="P74" s="16" t="s">
        <v>241</v>
      </c>
      <c r="Q74" s="14">
        <f t="shared" si="5"/>
        <v>19</v>
      </c>
    </row>
    <row r="75" spans="1:17" ht="15.6" x14ac:dyDescent="0.3">
      <c r="A75" s="15" t="s">
        <v>198</v>
      </c>
      <c r="B75" s="14" t="s">
        <v>4880</v>
      </c>
      <c r="C75" s="16">
        <v>36.19</v>
      </c>
      <c r="D75" s="16">
        <v>11.51</v>
      </c>
      <c r="E75" s="17" t="s">
        <v>99</v>
      </c>
      <c r="F75" s="17" t="s">
        <v>32</v>
      </c>
      <c r="G75" s="17" t="s">
        <v>32</v>
      </c>
      <c r="H75" s="18">
        <f>IF('Medical Examinations'!G77="No major surgery",0,'Medical Examinations'!G77)</f>
        <v>1</v>
      </c>
      <c r="I75" s="16" t="s">
        <v>8342</v>
      </c>
      <c r="J75" s="14" t="str">
        <f t="shared" si="3"/>
        <v>Obesity</v>
      </c>
      <c r="K75" s="14" t="str">
        <f t="shared" si="4"/>
        <v>Diabetes</v>
      </c>
      <c r="L75" s="19">
        <f>DATE('Data cleaning'!P77,MONTH(1&amp;'Data cleaning'!Q77),'Hospitalisation Details'!D77)</f>
        <v>35738</v>
      </c>
      <c r="M75" s="20">
        <v>1253</v>
      </c>
      <c r="N75" s="16" t="s">
        <v>62</v>
      </c>
      <c r="O75" s="16" t="s">
        <v>62</v>
      </c>
      <c r="P75" s="16" t="s">
        <v>66</v>
      </c>
      <c r="Q75" s="14">
        <f t="shared" si="5"/>
        <v>25</v>
      </c>
    </row>
    <row r="76" spans="1:17" ht="15.6" x14ac:dyDescent="0.3">
      <c r="A76" s="15" t="s">
        <v>200</v>
      </c>
      <c r="B76" s="14" t="s">
        <v>4882</v>
      </c>
      <c r="C76" s="16">
        <v>34.6</v>
      </c>
      <c r="D76" s="16">
        <v>5.99</v>
      </c>
      <c r="E76" s="17" t="s">
        <v>99</v>
      </c>
      <c r="F76" s="17" t="s">
        <v>32</v>
      </c>
      <c r="G76" s="17" t="s">
        <v>32</v>
      </c>
      <c r="H76" s="18">
        <f>IF('Medical Examinations'!G78="No major surgery",0,'Medical Examinations'!G78)</f>
        <v>0</v>
      </c>
      <c r="I76" s="16" t="s">
        <v>8342</v>
      </c>
      <c r="J76" s="14" t="str">
        <f t="shared" si="3"/>
        <v>Obesity</v>
      </c>
      <c r="K76" s="14" t="str">
        <f t="shared" si="4"/>
        <v>Prediabetes</v>
      </c>
      <c r="L76" s="19">
        <f>DATE('Data cleaning'!P78,MONTH(1&amp;'Data cleaning'!Q78),'Hospitalisation Details'!D78)</f>
        <v>37965</v>
      </c>
      <c r="M76" s="20">
        <v>1253.94</v>
      </c>
      <c r="N76" s="16" t="s">
        <v>62</v>
      </c>
      <c r="O76" s="16" t="s">
        <v>62</v>
      </c>
      <c r="P76" s="16" t="s">
        <v>241</v>
      </c>
      <c r="Q76" s="14">
        <f t="shared" si="5"/>
        <v>19</v>
      </c>
    </row>
    <row r="77" spans="1:17" ht="15.6" x14ac:dyDescent="0.3">
      <c r="A77" s="15" t="s">
        <v>204</v>
      </c>
      <c r="B77" s="14" t="s">
        <v>4884</v>
      </c>
      <c r="C77" s="16">
        <v>54.12</v>
      </c>
      <c r="D77" s="16">
        <v>11.57</v>
      </c>
      <c r="E77" s="17" t="s">
        <v>32</v>
      </c>
      <c r="F77" s="17" t="s">
        <v>32</v>
      </c>
      <c r="G77" s="17" t="s">
        <v>32</v>
      </c>
      <c r="H77" s="18">
        <f>IF('Medical Examinations'!G79="No major surgery",0,'Medical Examinations'!G79)</f>
        <v>0</v>
      </c>
      <c r="I77" s="16" t="s">
        <v>8342</v>
      </c>
      <c r="J77" s="14" t="str">
        <f t="shared" si="3"/>
        <v>Obesity</v>
      </c>
      <c r="K77" s="14" t="str">
        <f t="shared" si="4"/>
        <v>Diabetes</v>
      </c>
      <c r="L77" s="19">
        <f>DATE('Data cleaning'!P79,MONTH(1&amp;'Data cleaning'!Q79),'Hospitalisation Details'!D79)</f>
        <v>37907</v>
      </c>
      <c r="M77" s="20">
        <v>1256.3</v>
      </c>
      <c r="N77" s="16" t="s">
        <v>62</v>
      </c>
      <c r="O77" s="16" t="s">
        <v>64</v>
      </c>
      <c r="P77" s="16" t="s">
        <v>241</v>
      </c>
      <c r="Q77" s="14">
        <f t="shared" si="5"/>
        <v>19</v>
      </c>
    </row>
    <row r="78" spans="1:17" ht="15.6" x14ac:dyDescent="0.3">
      <c r="A78" s="15" t="s">
        <v>206</v>
      </c>
      <c r="B78" s="14" t="s">
        <v>4886</v>
      </c>
      <c r="C78" s="16">
        <v>48.82</v>
      </c>
      <c r="D78" s="16">
        <v>6.67</v>
      </c>
      <c r="E78" s="17" t="s">
        <v>99</v>
      </c>
      <c r="F78" s="17" t="s">
        <v>32</v>
      </c>
      <c r="G78" s="17" t="s">
        <v>32</v>
      </c>
      <c r="H78" s="18">
        <f>IF('Medical Examinations'!G80="No major surgery",0,'Medical Examinations'!G80)</f>
        <v>0</v>
      </c>
      <c r="I78" s="16" t="s">
        <v>8342</v>
      </c>
      <c r="J78" s="14" t="str">
        <f t="shared" si="3"/>
        <v>Obesity</v>
      </c>
      <c r="K78" s="14" t="str">
        <f t="shared" si="4"/>
        <v>Diabetes</v>
      </c>
      <c r="L78" s="19">
        <f>DATE('Data cleaning'!P80,MONTH(1&amp;'Data cleaning'!Q80),'Hospitalisation Details'!D80)</f>
        <v>37924</v>
      </c>
      <c r="M78" s="20">
        <v>1261.44</v>
      </c>
      <c r="N78" s="16" t="s">
        <v>62</v>
      </c>
      <c r="O78" s="16" t="s">
        <v>64</v>
      </c>
      <c r="P78" s="16" t="s">
        <v>241</v>
      </c>
      <c r="Q78" s="14">
        <f t="shared" si="5"/>
        <v>19</v>
      </c>
    </row>
    <row r="79" spans="1:17" ht="15.6" x14ac:dyDescent="0.3">
      <c r="A79" s="15" t="s">
        <v>208</v>
      </c>
      <c r="B79" s="14" t="s">
        <v>4888</v>
      </c>
      <c r="C79" s="16">
        <v>51.01</v>
      </c>
      <c r="D79" s="16">
        <v>9.1999999999999993</v>
      </c>
      <c r="E79" s="17" t="s">
        <v>32</v>
      </c>
      <c r="F79" s="17" t="s">
        <v>32</v>
      </c>
      <c r="G79" s="17" t="s">
        <v>32</v>
      </c>
      <c r="H79" s="18">
        <f>IF('Medical Examinations'!G81="No major surgery",0,'Medical Examinations'!G81)</f>
        <v>0</v>
      </c>
      <c r="I79" s="16" t="s">
        <v>8342</v>
      </c>
      <c r="J79" s="14" t="str">
        <f t="shared" si="3"/>
        <v>Obesity</v>
      </c>
      <c r="K79" s="14" t="str">
        <f t="shared" si="4"/>
        <v>Diabetes</v>
      </c>
      <c r="L79" s="19">
        <f>DATE('Data cleaning'!P81,MONTH(1&amp;'Data cleaning'!Q81),'Hospitalisation Details'!D81)</f>
        <v>37848</v>
      </c>
      <c r="M79" s="20">
        <v>1261.8599999999999</v>
      </c>
      <c r="N79" s="16" t="s">
        <v>62</v>
      </c>
      <c r="O79" s="16" t="s">
        <v>64</v>
      </c>
      <c r="P79" s="16" t="s">
        <v>241</v>
      </c>
      <c r="Q79" s="14">
        <f t="shared" si="5"/>
        <v>19</v>
      </c>
    </row>
    <row r="80" spans="1:17" ht="15.6" x14ac:dyDescent="0.3">
      <c r="A80" s="15" t="s">
        <v>211</v>
      </c>
      <c r="B80" s="14" t="s">
        <v>4890</v>
      </c>
      <c r="C80" s="16">
        <v>45.65</v>
      </c>
      <c r="D80" s="16">
        <v>5.1100000000000003</v>
      </c>
      <c r="E80" s="17" t="s">
        <v>99</v>
      </c>
      <c r="F80" s="17" t="s">
        <v>32</v>
      </c>
      <c r="G80" s="17" t="s">
        <v>32</v>
      </c>
      <c r="H80" s="18">
        <f>IF('Medical Examinations'!G82="No major surgery",0,'Medical Examinations'!G82)</f>
        <v>1</v>
      </c>
      <c r="I80" s="16" t="s">
        <v>8342</v>
      </c>
      <c r="J80" s="14" t="str">
        <f t="shared" si="3"/>
        <v>Obesity</v>
      </c>
      <c r="K80" s="14" t="str">
        <f t="shared" si="4"/>
        <v>Normal</v>
      </c>
      <c r="L80" s="19">
        <f>DATE('Data cleaning'!P82,MONTH(1&amp;'Data cleaning'!Q82),'Hospitalisation Details'!D82)</f>
        <v>37946</v>
      </c>
      <c r="M80" s="20">
        <v>1263.25</v>
      </c>
      <c r="N80" s="16" t="s">
        <v>62</v>
      </c>
      <c r="O80" s="16" t="s">
        <v>64</v>
      </c>
      <c r="P80" s="16" t="s">
        <v>241</v>
      </c>
      <c r="Q80" s="14">
        <f t="shared" si="5"/>
        <v>19</v>
      </c>
    </row>
    <row r="81" spans="1:17" ht="15.6" x14ac:dyDescent="0.3">
      <c r="A81" s="15" t="s">
        <v>213</v>
      </c>
      <c r="B81" s="14" t="s">
        <v>4892</v>
      </c>
      <c r="C81" s="16">
        <v>52.9</v>
      </c>
      <c r="D81" s="16">
        <v>5.34</v>
      </c>
      <c r="E81" s="17" t="s">
        <v>32</v>
      </c>
      <c r="F81" s="17" t="s">
        <v>32</v>
      </c>
      <c r="G81" s="17" t="s">
        <v>32</v>
      </c>
      <c r="H81" s="18">
        <f>IF('Medical Examinations'!G83="No major surgery",0,'Medical Examinations'!G83)</f>
        <v>0</v>
      </c>
      <c r="I81" s="16" t="s">
        <v>8342</v>
      </c>
      <c r="J81" s="14" t="str">
        <f t="shared" si="3"/>
        <v>Obesity</v>
      </c>
      <c r="K81" s="14" t="str">
        <f t="shared" si="4"/>
        <v>Normal</v>
      </c>
      <c r="L81" s="19">
        <f>DATE('Data cleaning'!P83,MONTH(1&amp;'Data cleaning'!Q83),'Hospitalisation Details'!D83)</f>
        <v>37594</v>
      </c>
      <c r="M81" s="20">
        <v>1267</v>
      </c>
      <c r="N81" s="16" t="s">
        <v>62</v>
      </c>
      <c r="O81" s="16" t="s">
        <v>75</v>
      </c>
      <c r="P81" s="16" t="s">
        <v>66</v>
      </c>
      <c r="Q81" s="14">
        <f t="shared" si="5"/>
        <v>20</v>
      </c>
    </row>
    <row r="82" spans="1:17" ht="15.6" x14ac:dyDescent="0.3">
      <c r="A82" s="15" t="s">
        <v>215</v>
      </c>
      <c r="B82" s="14" t="s">
        <v>4894</v>
      </c>
      <c r="C82" s="16">
        <v>45.41</v>
      </c>
      <c r="D82" s="16">
        <v>4.03</v>
      </c>
      <c r="E82" s="17" t="s">
        <v>99</v>
      </c>
      <c r="F82" s="17" t="s">
        <v>32</v>
      </c>
      <c r="G82" s="17" t="s">
        <v>32</v>
      </c>
      <c r="H82" s="18">
        <f>IF('Medical Examinations'!G84="No major surgery",0,'Medical Examinations'!G84)</f>
        <v>1</v>
      </c>
      <c r="I82" s="16" t="s">
        <v>8342</v>
      </c>
      <c r="J82" s="14" t="str">
        <f t="shared" si="3"/>
        <v>Obesity</v>
      </c>
      <c r="K82" s="14" t="str">
        <f t="shared" si="4"/>
        <v>Normal</v>
      </c>
      <c r="L82" s="19">
        <f>DATE('Data cleaning'!P84,MONTH(1&amp;'Data cleaning'!Q84),'Hospitalisation Details'!D84)</f>
        <v>35729</v>
      </c>
      <c r="M82" s="20">
        <v>1276</v>
      </c>
      <c r="N82" s="16" t="s">
        <v>62</v>
      </c>
      <c r="O82" s="16" t="s">
        <v>62</v>
      </c>
      <c r="P82" s="16" t="s">
        <v>119</v>
      </c>
      <c r="Q82" s="14">
        <f t="shared" si="5"/>
        <v>25</v>
      </c>
    </row>
    <row r="83" spans="1:17" ht="15.6" x14ac:dyDescent="0.3">
      <c r="A83" s="15" t="s">
        <v>217</v>
      </c>
      <c r="B83" s="14" t="s">
        <v>4896</v>
      </c>
      <c r="C83" s="16">
        <v>49.41</v>
      </c>
      <c r="D83" s="16">
        <v>4.2300000000000004</v>
      </c>
      <c r="E83" s="17" t="s">
        <v>99</v>
      </c>
      <c r="F83" s="17" t="s">
        <v>32</v>
      </c>
      <c r="G83" s="17" t="s">
        <v>99</v>
      </c>
      <c r="H83" s="18">
        <f>IF('Medical Examinations'!G85="No major surgery",0,'Medical Examinations'!G85)</f>
        <v>1</v>
      </c>
      <c r="I83" s="16" t="s">
        <v>8342</v>
      </c>
      <c r="J83" s="14" t="str">
        <f t="shared" si="3"/>
        <v>Obesity</v>
      </c>
      <c r="K83" s="14" t="str">
        <f t="shared" si="4"/>
        <v>Normal</v>
      </c>
      <c r="L83" s="19">
        <f>DATE('Data cleaning'!P85,MONTH(1&amp;'Data cleaning'!Q85),'Hospitalisation Details'!D85)</f>
        <v>38260</v>
      </c>
      <c r="M83" s="20">
        <v>1283</v>
      </c>
      <c r="N83" s="16" t="s">
        <v>62</v>
      </c>
      <c r="O83" s="16" t="s">
        <v>75</v>
      </c>
      <c r="P83" s="16" t="s">
        <v>66</v>
      </c>
      <c r="Q83" s="14">
        <f t="shared" si="5"/>
        <v>18</v>
      </c>
    </row>
    <row r="84" spans="1:17" ht="15.6" x14ac:dyDescent="0.3">
      <c r="A84" s="15" t="s">
        <v>219</v>
      </c>
      <c r="B84" s="14" t="s">
        <v>4898</v>
      </c>
      <c r="C84" s="16">
        <v>31.824999999999999</v>
      </c>
      <c r="D84" s="16">
        <v>4.0599999999999996</v>
      </c>
      <c r="E84" s="17" t="s">
        <v>32</v>
      </c>
      <c r="F84" s="17" t="s">
        <v>32</v>
      </c>
      <c r="G84" s="17" t="s">
        <v>32</v>
      </c>
      <c r="H84" s="18">
        <f>IF('Medical Examinations'!G86="No major surgery",0,'Medical Examinations'!G86)</f>
        <v>2</v>
      </c>
      <c r="I84" s="16" t="s">
        <v>8342</v>
      </c>
      <c r="J84" s="14" t="str">
        <f t="shared" si="3"/>
        <v>Obesity</v>
      </c>
      <c r="K84" s="14" t="str">
        <f t="shared" si="4"/>
        <v>Normal</v>
      </c>
      <c r="L84" s="19">
        <f>DATE('Data cleaning'!P86,MONTH(1&amp;'Data cleaning'!Q86),'Hospitalisation Details'!D86)</f>
        <v>38196</v>
      </c>
      <c r="M84" s="20">
        <v>1285</v>
      </c>
      <c r="N84" s="16" t="s">
        <v>62</v>
      </c>
      <c r="O84" s="16" t="s">
        <v>64</v>
      </c>
      <c r="P84" s="16" t="s">
        <v>66</v>
      </c>
      <c r="Q84" s="14">
        <f t="shared" si="5"/>
        <v>18</v>
      </c>
    </row>
    <row r="85" spans="1:17" ht="15.6" x14ac:dyDescent="0.3">
      <c r="A85" s="15" t="s">
        <v>222</v>
      </c>
      <c r="B85" s="14" t="s">
        <v>4900</v>
      </c>
      <c r="C85" s="16">
        <v>51.28</v>
      </c>
      <c r="D85" s="16">
        <v>4.68</v>
      </c>
      <c r="E85" s="17" t="s">
        <v>32</v>
      </c>
      <c r="F85" s="17" t="s">
        <v>32</v>
      </c>
      <c r="G85" s="17" t="s">
        <v>32</v>
      </c>
      <c r="H85" s="18">
        <f>IF('Medical Examinations'!G87="No major surgery",0,'Medical Examinations'!G87)</f>
        <v>2</v>
      </c>
      <c r="I85" s="16" t="s">
        <v>8342</v>
      </c>
      <c r="J85" s="14" t="str">
        <f t="shared" si="3"/>
        <v>Obesity</v>
      </c>
      <c r="K85" s="14" t="str">
        <f t="shared" si="4"/>
        <v>Normal</v>
      </c>
      <c r="L85" s="19">
        <f>DATE('Data cleaning'!P87,MONTH(1&amp;'Data cleaning'!Q87),'Hospitalisation Details'!D87)</f>
        <v>36703</v>
      </c>
      <c r="M85" s="20">
        <v>1286</v>
      </c>
      <c r="N85" s="16" t="s">
        <v>62</v>
      </c>
      <c r="O85" s="16" t="s">
        <v>62</v>
      </c>
      <c r="P85" s="16" t="s">
        <v>66</v>
      </c>
      <c r="Q85" s="14">
        <f t="shared" si="5"/>
        <v>22</v>
      </c>
    </row>
    <row r="86" spans="1:17" ht="15.6" x14ac:dyDescent="0.3">
      <c r="A86" s="15" t="s">
        <v>224</v>
      </c>
      <c r="B86" s="14" t="s">
        <v>4902</v>
      </c>
      <c r="C86" s="16">
        <v>34.96</v>
      </c>
      <c r="D86" s="16">
        <v>4.34</v>
      </c>
      <c r="E86" s="17" t="s">
        <v>32</v>
      </c>
      <c r="F86" s="17" t="s">
        <v>32</v>
      </c>
      <c r="G86" s="17" t="s">
        <v>99</v>
      </c>
      <c r="H86" s="18">
        <f>IF('Medical Examinations'!G88="No major surgery",0,'Medical Examinations'!G88)</f>
        <v>1</v>
      </c>
      <c r="I86" s="16" t="s">
        <v>8342</v>
      </c>
      <c r="J86" s="14" t="str">
        <f t="shared" si="3"/>
        <v>Obesity</v>
      </c>
      <c r="K86" s="14" t="str">
        <f t="shared" si="4"/>
        <v>Normal</v>
      </c>
      <c r="L86" s="19">
        <f>DATE('Data cleaning'!P88,MONTH(1&amp;'Data cleaning'!Q88),'Hospitalisation Details'!D88)</f>
        <v>35950</v>
      </c>
      <c r="M86" s="20">
        <v>1290.93</v>
      </c>
      <c r="N86" s="16" t="s">
        <v>62</v>
      </c>
      <c r="O86" s="16" t="s">
        <v>62</v>
      </c>
      <c r="P86" s="16" t="s">
        <v>66</v>
      </c>
      <c r="Q86" s="14">
        <f t="shared" si="5"/>
        <v>25</v>
      </c>
    </row>
    <row r="87" spans="1:17" ht="15.6" x14ac:dyDescent="0.3">
      <c r="A87" s="15" t="s">
        <v>226</v>
      </c>
      <c r="B87" s="14" t="s">
        <v>4904</v>
      </c>
      <c r="C87" s="16">
        <v>33.11</v>
      </c>
      <c r="D87" s="16">
        <v>10.51</v>
      </c>
      <c r="E87" s="17" t="s">
        <v>32</v>
      </c>
      <c r="F87" s="17" t="s">
        <v>32</v>
      </c>
      <c r="G87" s="17" t="s">
        <v>32</v>
      </c>
      <c r="H87" s="18">
        <f>IF('Medical Examinations'!G89="No major surgery",0,'Medical Examinations'!G89)</f>
        <v>0</v>
      </c>
      <c r="I87" s="16" t="s">
        <v>8342</v>
      </c>
      <c r="J87" s="14" t="str">
        <f t="shared" si="3"/>
        <v>Obesity</v>
      </c>
      <c r="K87" s="14" t="str">
        <f t="shared" si="4"/>
        <v>Diabetes</v>
      </c>
      <c r="L87" s="19">
        <f>DATE('Data cleaning'!P89,MONTH(1&amp;'Data cleaning'!Q89),'Hospitalisation Details'!D89)</f>
        <v>37224</v>
      </c>
      <c r="M87" s="20">
        <v>1293</v>
      </c>
      <c r="N87" s="16" t="s">
        <v>62</v>
      </c>
      <c r="O87" s="16" t="s">
        <v>64</v>
      </c>
      <c r="P87" s="16" t="s">
        <v>119</v>
      </c>
      <c r="Q87" s="14">
        <f t="shared" si="5"/>
        <v>21</v>
      </c>
    </row>
    <row r="88" spans="1:17" ht="15.6" x14ac:dyDescent="0.3">
      <c r="A88" s="15" t="s">
        <v>229</v>
      </c>
      <c r="B88" s="14" t="s">
        <v>4906</v>
      </c>
      <c r="C88" s="16">
        <v>54.74</v>
      </c>
      <c r="D88" s="16">
        <v>5.84</v>
      </c>
      <c r="E88" s="17" t="s">
        <v>99</v>
      </c>
      <c r="F88" s="17" t="s">
        <v>32</v>
      </c>
      <c r="G88" s="17" t="s">
        <v>99</v>
      </c>
      <c r="H88" s="18">
        <f>IF('Medical Examinations'!G90="No major surgery",0,'Medical Examinations'!G90)</f>
        <v>1</v>
      </c>
      <c r="I88" s="16" t="s">
        <v>8342</v>
      </c>
      <c r="J88" s="14" t="str">
        <f t="shared" si="3"/>
        <v>Obesity</v>
      </c>
      <c r="K88" s="14" t="str">
        <f t="shared" si="4"/>
        <v>Prediabetes</v>
      </c>
      <c r="L88" s="19">
        <f>DATE('Data cleaning'!P90,MONTH(1&amp;'Data cleaning'!Q90),'Hospitalisation Details'!D90)</f>
        <v>37600</v>
      </c>
      <c r="M88" s="20">
        <v>1304</v>
      </c>
      <c r="N88" s="16" t="s">
        <v>62</v>
      </c>
      <c r="O88" s="16" t="s">
        <v>62</v>
      </c>
      <c r="P88" s="16" t="s">
        <v>119</v>
      </c>
      <c r="Q88" s="14">
        <f t="shared" si="5"/>
        <v>20</v>
      </c>
    </row>
    <row r="89" spans="1:17" ht="15.6" x14ac:dyDescent="0.3">
      <c r="A89" s="15" t="s">
        <v>231</v>
      </c>
      <c r="B89" s="14" t="s">
        <v>4908</v>
      </c>
      <c r="C89" s="16">
        <v>32.56</v>
      </c>
      <c r="D89" s="16">
        <v>5.41</v>
      </c>
      <c r="E89" s="17" t="s">
        <v>32</v>
      </c>
      <c r="F89" s="17" t="s">
        <v>32</v>
      </c>
      <c r="G89" s="17" t="s">
        <v>99</v>
      </c>
      <c r="H89" s="18">
        <f>IF('Medical Examinations'!G91="No major surgery",0,'Medical Examinations'!G91)</f>
        <v>1</v>
      </c>
      <c r="I89" s="16" t="s">
        <v>8342</v>
      </c>
      <c r="J89" s="14" t="str">
        <f t="shared" si="3"/>
        <v>Obesity</v>
      </c>
      <c r="K89" s="14" t="str">
        <f t="shared" si="4"/>
        <v>Normal</v>
      </c>
      <c r="L89" s="19">
        <f>DATE('Data cleaning'!P91,MONTH(1&amp;'Data cleaning'!Q91),'Hospitalisation Details'!D91)</f>
        <v>36496</v>
      </c>
      <c r="M89" s="20">
        <v>1304</v>
      </c>
      <c r="N89" s="16" t="s">
        <v>62</v>
      </c>
      <c r="O89" s="16" t="s">
        <v>62</v>
      </c>
      <c r="P89" s="16" t="s">
        <v>66</v>
      </c>
      <c r="Q89" s="14">
        <f t="shared" si="5"/>
        <v>23</v>
      </c>
    </row>
    <row r="90" spans="1:17" ht="15.6" x14ac:dyDescent="0.3">
      <c r="A90" s="15" t="s">
        <v>234</v>
      </c>
      <c r="B90" s="14" t="s">
        <v>4910</v>
      </c>
      <c r="C90" s="16">
        <v>39.049999999999997</v>
      </c>
      <c r="D90" s="16">
        <v>6.06</v>
      </c>
      <c r="E90" s="17" t="s">
        <v>32</v>
      </c>
      <c r="F90" s="17" t="s">
        <v>32</v>
      </c>
      <c r="G90" s="17" t="s">
        <v>32</v>
      </c>
      <c r="H90" s="18">
        <f>IF('Medical Examinations'!G92="No major surgery",0,'Medical Examinations'!G92)</f>
        <v>1</v>
      </c>
      <c r="I90" s="16" t="s">
        <v>8342</v>
      </c>
      <c r="J90" s="14" t="str">
        <f t="shared" si="3"/>
        <v>Obesity</v>
      </c>
      <c r="K90" s="14" t="str">
        <f t="shared" si="4"/>
        <v>Prediabetes</v>
      </c>
      <c r="L90" s="19">
        <f>DATE('Data cleaning'!P92,MONTH(1&amp;'Data cleaning'!Q92),'Hospitalisation Details'!D92)</f>
        <v>37542</v>
      </c>
      <c r="M90" s="20">
        <v>1315</v>
      </c>
      <c r="N90" s="16" t="s">
        <v>62</v>
      </c>
      <c r="O90" s="16" t="s">
        <v>62</v>
      </c>
      <c r="P90" s="16" t="s">
        <v>66</v>
      </c>
      <c r="Q90" s="14">
        <f t="shared" si="5"/>
        <v>20</v>
      </c>
    </row>
    <row r="91" spans="1:17" ht="15.6" x14ac:dyDescent="0.3">
      <c r="A91" s="15" t="s">
        <v>237</v>
      </c>
      <c r="B91" s="14" t="s">
        <v>4912</v>
      </c>
      <c r="C91" s="16">
        <v>42.75</v>
      </c>
      <c r="D91" s="16">
        <v>4.22</v>
      </c>
      <c r="E91" s="17" t="s">
        <v>32</v>
      </c>
      <c r="F91" s="17" t="s">
        <v>32</v>
      </c>
      <c r="G91" s="17" t="s">
        <v>32</v>
      </c>
      <c r="H91" s="18">
        <f>IF('Medical Examinations'!G93="No major surgery",0,'Medical Examinations'!G93)</f>
        <v>0</v>
      </c>
      <c r="I91" s="16" t="s">
        <v>8342</v>
      </c>
      <c r="J91" s="14" t="str">
        <f t="shared" si="3"/>
        <v>Obesity</v>
      </c>
      <c r="K91" s="14" t="str">
        <f t="shared" si="4"/>
        <v>Normal</v>
      </c>
      <c r="L91" s="19">
        <f>DATE('Data cleaning'!P93,MONTH(1&amp;'Data cleaning'!Q93),'Hospitalisation Details'!D93)</f>
        <v>36447</v>
      </c>
      <c r="M91" s="20">
        <v>1329.17</v>
      </c>
      <c r="N91" s="16" t="s">
        <v>62</v>
      </c>
      <c r="O91" s="16" t="s">
        <v>64</v>
      </c>
      <c r="P91" s="16" t="s">
        <v>66</v>
      </c>
      <c r="Q91" s="14">
        <f t="shared" si="5"/>
        <v>23</v>
      </c>
    </row>
    <row r="92" spans="1:17" ht="15.6" x14ac:dyDescent="0.3">
      <c r="A92" s="15" t="s">
        <v>239</v>
      </c>
      <c r="B92" s="14" t="s">
        <v>4914</v>
      </c>
      <c r="C92" s="16">
        <v>50.58</v>
      </c>
      <c r="D92" s="16">
        <v>5.12</v>
      </c>
      <c r="E92" s="17" t="s">
        <v>32</v>
      </c>
      <c r="F92" s="17" t="s">
        <v>32</v>
      </c>
      <c r="G92" s="17" t="s">
        <v>32</v>
      </c>
      <c r="H92" s="18">
        <f>IF('Medical Examinations'!G94="No major surgery",0,'Medical Examinations'!G94)</f>
        <v>2</v>
      </c>
      <c r="I92" s="16" t="s">
        <v>8342</v>
      </c>
      <c r="J92" s="14" t="str">
        <f t="shared" si="3"/>
        <v>Obesity</v>
      </c>
      <c r="K92" s="14" t="str">
        <f t="shared" si="4"/>
        <v>Normal</v>
      </c>
      <c r="L92" s="19">
        <f>DATE('Data cleaning'!P94,MONTH(1&amp;'Data cleaning'!Q94),'Hospitalisation Details'!D94)</f>
        <v>35988</v>
      </c>
      <c r="M92" s="20">
        <v>1332.61</v>
      </c>
      <c r="N92" s="16" t="s">
        <v>62</v>
      </c>
      <c r="O92" s="16" t="s">
        <v>64</v>
      </c>
      <c r="P92" s="16" t="s">
        <v>66</v>
      </c>
      <c r="Q92" s="14">
        <f t="shared" si="5"/>
        <v>24</v>
      </c>
    </row>
    <row r="93" spans="1:17" ht="15.6" x14ac:dyDescent="0.3">
      <c r="A93" s="15" t="s">
        <v>242</v>
      </c>
      <c r="B93" s="14" t="s">
        <v>4756</v>
      </c>
      <c r="C93" s="16">
        <v>30.495000000000001</v>
      </c>
      <c r="D93" s="16">
        <v>4.57</v>
      </c>
      <c r="E93" s="17" t="s">
        <v>99</v>
      </c>
      <c r="F93" s="17" t="s">
        <v>32</v>
      </c>
      <c r="G93" s="17" t="s">
        <v>32</v>
      </c>
      <c r="H93" s="18">
        <f>IF('Medical Examinations'!G95="No major surgery",0,'Medical Examinations'!G95)</f>
        <v>0</v>
      </c>
      <c r="I93" s="16" t="s">
        <v>8342</v>
      </c>
      <c r="J93" s="14" t="str">
        <f t="shared" si="3"/>
        <v>Obesity</v>
      </c>
      <c r="K93" s="14" t="str">
        <f t="shared" si="4"/>
        <v>Normal</v>
      </c>
      <c r="L93" s="19">
        <f>DATE('Data cleaning'!P95,MONTH(1&amp;'Data cleaning'!Q95),'Hospitalisation Details'!D95)</f>
        <v>34910</v>
      </c>
      <c r="M93" s="20">
        <v>1338</v>
      </c>
      <c r="N93" s="16" t="s">
        <v>62</v>
      </c>
      <c r="O93" s="16" t="s">
        <v>64</v>
      </c>
      <c r="P93" s="16" t="s">
        <v>119</v>
      </c>
      <c r="Q93" s="14">
        <f t="shared" si="5"/>
        <v>27</v>
      </c>
    </row>
    <row r="94" spans="1:17" ht="15.6" x14ac:dyDescent="0.3">
      <c r="A94" s="15" t="s">
        <v>245</v>
      </c>
      <c r="B94" s="14" t="s">
        <v>4791</v>
      </c>
      <c r="C94" s="16">
        <v>48.31</v>
      </c>
      <c r="D94" s="16">
        <v>9.58</v>
      </c>
      <c r="E94" s="17" t="s">
        <v>99</v>
      </c>
      <c r="F94" s="17" t="s">
        <v>32</v>
      </c>
      <c r="G94" s="17" t="s">
        <v>32</v>
      </c>
      <c r="H94" s="18">
        <f>IF('Medical Examinations'!G96="No major surgery",0,'Medical Examinations'!G96)</f>
        <v>2</v>
      </c>
      <c r="I94" s="16" t="s">
        <v>8342</v>
      </c>
      <c r="J94" s="14" t="str">
        <f t="shared" si="3"/>
        <v>Obesity</v>
      </c>
      <c r="K94" s="14" t="str">
        <f t="shared" si="4"/>
        <v>Diabetes</v>
      </c>
      <c r="L94" s="19">
        <f>DATE('Data cleaning'!P96,MONTH(1&amp;'Data cleaning'!Q96),'Hospitalisation Details'!D96)</f>
        <v>35741</v>
      </c>
      <c r="M94" s="20">
        <v>1341.16</v>
      </c>
      <c r="N94" s="16" t="s">
        <v>62</v>
      </c>
      <c r="O94" s="16" t="s">
        <v>62</v>
      </c>
      <c r="P94" s="16" t="s">
        <v>119</v>
      </c>
      <c r="Q94" s="14">
        <f t="shared" si="5"/>
        <v>25</v>
      </c>
    </row>
    <row r="95" spans="1:17" ht="15.6" x14ac:dyDescent="0.3">
      <c r="A95" s="15" t="s">
        <v>247</v>
      </c>
      <c r="B95" s="14" t="s">
        <v>4918</v>
      </c>
      <c r="C95" s="16">
        <v>48.99</v>
      </c>
      <c r="D95" s="16">
        <v>9.7799999999999994</v>
      </c>
      <c r="E95" s="17" t="s">
        <v>99</v>
      </c>
      <c r="F95" s="17" t="s">
        <v>32</v>
      </c>
      <c r="G95" s="17" t="s">
        <v>32</v>
      </c>
      <c r="H95" s="18">
        <f>IF('Medical Examinations'!G97="No major surgery",0,'Medical Examinations'!G97)</f>
        <v>1</v>
      </c>
      <c r="I95" s="16" t="s">
        <v>8342</v>
      </c>
      <c r="J95" s="14" t="str">
        <f t="shared" si="3"/>
        <v>Obesity</v>
      </c>
      <c r="K95" s="14" t="str">
        <f t="shared" si="4"/>
        <v>Diabetes</v>
      </c>
      <c r="L95" s="19">
        <f>DATE('Data cleaning'!P97,MONTH(1&amp;'Data cleaning'!Q97),'Hospitalisation Details'!D97)</f>
        <v>36132</v>
      </c>
      <c r="M95" s="20">
        <v>1359</v>
      </c>
      <c r="N95" s="16" t="s">
        <v>62</v>
      </c>
      <c r="O95" s="16" t="s">
        <v>75</v>
      </c>
      <c r="P95" s="16" t="s">
        <v>66</v>
      </c>
      <c r="Q95" s="14">
        <f t="shared" si="5"/>
        <v>24</v>
      </c>
    </row>
    <row r="96" spans="1:17" ht="15.6" x14ac:dyDescent="0.3">
      <c r="A96" s="15" t="s">
        <v>249</v>
      </c>
      <c r="B96" s="14" t="s">
        <v>4920</v>
      </c>
      <c r="C96" s="16">
        <v>38.39</v>
      </c>
      <c r="D96" s="16">
        <v>4.1100000000000003</v>
      </c>
      <c r="E96" s="17" t="s">
        <v>99</v>
      </c>
      <c r="F96" s="17" t="s">
        <v>32</v>
      </c>
      <c r="G96" s="17" t="s">
        <v>32</v>
      </c>
      <c r="H96" s="18">
        <f>IF('Medical Examinations'!G98="No major surgery",0,'Medical Examinations'!G98)</f>
        <v>0</v>
      </c>
      <c r="I96" s="16" t="s">
        <v>8342</v>
      </c>
      <c r="J96" s="14" t="str">
        <f t="shared" si="3"/>
        <v>Obesity</v>
      </c>
      <c r="K96" s="14" t="str">
        <f t="shared" si="4"/>
        <v>Normal</v>
      </c>
      <c r="L96" s="19">
        <f>DATE('Data cleaning'!P98,MONTH(1&amp;'Data cleaning'!Q98),'Hospitalisation Details'!D98)</f>
        <v>37483</v>
      </c>
      <c r="M96" s="20">
        <v>1382</v>
      </c>
      <c r="N96" s="16" t="s">
        <v>62</v>
      </c>
      <c r="O96" s="16" t="s">
        <v>75</v>
      </c>
      <c r="P96" s="16" t="s">
        <v>66</v>
      </c>
      <c r="Q96" s="14">
        <f t="shared" si="5"/>
        <v>20</v>
      </c>
    </row>
    <row r="97" spans="1:17" ht="15.6" x14ac:dyDescent="0.3">
      <c r="A97" s="15" t="s">
        <v>252</v>
      </c>
      <c r="B97" s="14" t="s">
        <v>4922</v>
      </c>
      <c r="C97" s="16">
        <v>44.34</v>
      </c>
      <c r="D97" s="16">
        <v>4.0199999999999996</v>
      </c>
      <c r="E97" s="17" t="s">
        <v>99</v>
      </c>
      <c r="F97" s="17" t="s">
        <v>32</v>
      </c>
      <c r="G97" s="17" t="s">
        <v>32</v>
      </c>
      <c r="H97" s="18">
        <f>IF('Medical Examinations'!G99="No major surgery",0,'Medical Examinations'!G99)</f>
        <v>2</v>
      </c>
      <c r="I97" s="16" t="s">
        <v>8342</v>
      </c>
      <c r="J97" s="14" t="str">
        <f t="shared" si="3"/>
        <v>Obesity</v>
      </c>
      <c r="K97" s="14" t="str">
        <f t="shared" si="4"/>
        <v>Normal</v>
      </c>
      <c r="L97" s="19">
        <f>DATE('Data cleaning'!P99,MONTH(1&amp;'Data cleaning'!Q99),'Hospitalisation Details'!D99)</f>
        <v>36347</v>
      </c>
      <c r="M97" s="20">
        <v>1389</v>
      </c>
      <c r="N97" s="16" t="s">
        <v>62</v>
      </c>
      <c r="O97" s="16" t="s">
        <v>62</v>
      </c>
      <c r="P97" s="16" t="s">
        <v>66</v>
      </c>
      <c r="Q97" s="14">
        <f t="shared" si="5"/>
        <v>23</v>
      </c>
    </row>
    <row r="98" spans="1:17" ht="15.6" x14ac:dyDescent="0.3">
      <c r="A98" s="15" t="s">
        <v>255</v>
      </c>
      <c r="B98" s="14" t="s">
        <v>4924</v>
      </c>
      <c r="C98" s="16">
        <v>41.51</v>
      </c>
      <c r="D98" s="16">
        <v>6.92</v>
      </c>
      <c r="E98" s="17" t="s">
        <v>32</v>
      </c>
      <c r="F98" s="17" t="s">
        <v>32</v>
      </c>
      <c r="G98" s="17" t="s">
        <v>32</v>
      </c>
      <c r="H98" s="18">
        <f>IF('Medical Examinations'!G100="No major surgery",0,'Medical Examinations'!G100)</f>
        <v>0</v>
      </c>
      <c r="I98" s="16" t="s">
        <v>8342</v>
      </c>
      <c r="J98" s="14" t="str">
        <f t="shared" si="3"/>
        <v>Obesity</v>
      </c>
      <c r="K98" s="14" t="str">
        <f t="shared" si="4"/>
        <v>Diabetes</v>
      </c>
      <c r="L98" s="19">
        <f>DATE('Data cleaning'!P100,MONTH(1&amp;'Data cleaning'!Q100),'Hospitalisation Details'!D100)</f>
        <v>37574</v>
      </c>
      <c r="M98" s="20">
        <v>1390</v>
      </c>
      <c r="N98" s="16" t="s">
        <v>62</v>
      </c>
      <c r="O98" s="16" t="s">
        <v>62</v>
      </c>
      <c r="P98" s="16" t="s">
        <v>66</v>
      </c>
      <c r="Q98" s="14">
        <f t="shared" si="5"/>
        <v>20</v>
      </c>
    </row>
    <row r="99" spans="1:17" ht="15.6" x14ac:dyDescent="0.3">
      <c r="A99" s="15" t="s">
        <v>257</v>
      </c>
      <c r="B99" s="14" t="s">
        <v>4861</v>
      </c>
      <c r="C99" s="16">
        <v>48.2</v>
      </c>
      <c r="D99" s="16">
        <v>4.84</v>
      </c>
      <c r="E99" s="17" t="s">
        <v>32</v>
      </c>
      <c r="F99" s="17" t="s">
        <v>32</v>
      </c>
      <c r="G99" s="17" t="s">
        <v>32</v>
      </c>
      <c r="H99" s="18">
        <f>IF('Medical Examinations'!G101="No major surgery",0,'Medical Examinations'!G101)</f>
        <v>0</v>
      </c>
      <c r="I99" s="16" t="s">
        <v>8342</v>
      </c>
      <c r="J99" s="14" t="str">
        <f t="shared" si="3"/>
        <v>Obesity</v>
      </c>
      <c r="K99" s="14" t="str">
        <f t="shared" si="4"/>
        <v>Normal</v>
      </c>
      <c r="L99" s="19">
        <f>DATE('Data cleaning'!P101,MONTH(1&amp;'Data cleaning'!Q101),'Hospitalisation Details'!D101)</f>
        <v>37612</v>
      </c>
      <c r="M99" s="20">
        <v>1391.53</v>
      </c>
      <c r="N99" s="16" t="s">
        <v>62</v>
      </c>
      <c r="O99" s="16" t="s">
        <v>75</v>
      </c>
      <c r="P99" s="16" t="s">
        <v>66</v>
      </c>
      <c r="Q99" s="14">
        <f t="shared" si="5"/>
        <v>20</v>
      </c>
    </row>
    <row r="100" spans="1:17" ht="15.6" x14ac:dyDescent="0.3">
      <c r="A100" s="15" t="s">
        <v>260</v>
      </c>
      <c r="B100" s="14" t="s">
        <v>4927</v>
      </c>
      <c r="C100" s="16">
        <v>35.75</v>
      </c>
      <c r="D100" s="16">
        <v>8</v>
      </c>
      <c r="E100" s="17" t="s">
        <v>99</v>
      </c>
      <c r="F100" s="17" t="s">
        <v>32</v>
      </c>
      <c r="G100" s="17" t="s">
        <v>32</v>
      </c>
      <c r="H100" s="18">
        <f>IF('Medical Examinations'!G102="No major surgery",0,'Medical Examinations'!G102)</f>
        <v>0</v>
      </c>
      <c r="I100" s="16" t="s">
        <v>8342</v>
      </c>
      <c r="J100" s="14" t="str">
        <f t="shared" si="3"/>
        <v>Obesity</v>
      </c>
      <c r="K100" s="14" t="str">
        <f t="shared" si="4"/>
        <v>Diabetes</v>
      </c>
      <c r="L100" s="19">
        <f>DATE('Data cleaning'!P102,MONTH(1&amp;'Data cleaning'!Q102),'Hospitalisation Details'!D102)</f>
        <v>36043</v>
      </c>
      <c r="M100" s="20">
        <v>1400.44</v>
      </c>
      <c r="N100" s="16" t="s">
        <v>62</v>
      </c>
      <c r="O100" s="16" t="s">
        <v>62</v>
      </c>
      <c r="P100" s="16" t="s">
        <v>66</v>
      </c>
      <c r="Q100" s="14">
        <f t="shared" si="5"/>
        <v>24</v>
      </c>
    </row>
    <row r="101" spans="1:17" ht="15.6" x14ac:dyDescent="0.3">
      <c r="A101" s="15" t="s">
        <v>262</v>
      </c>
      <c r="B101" s="14" t="s">
        <v>4929</v>
      </c>
      <c r="C101" s="16">
        <v>53.81</v>
      </c>
      <c r="D101" s="16">
        <v>8.77</v>
      </c>
      <c r="E101" s="17" t="s">
        <v>99</v>
      </c>
      <c r="F101" s="17" t="s">
        <v>32</v>
      </c>
      <c r="G101" s="17" t="s">
        <v>32</v>
      </c>
      <c r="H101" s="18">
        <f>IF('Medical Examinations'!G103="No major surgery",0,'Medical Examinations'!G103)</f>
        <v>0</v>
      </c>
      <c r="I101" s="16" t="s">
        <v>8342</v>
      </c>
      <c r="J101" s="14" t="str">
        <f t="shared" si="3"/>
        <v>Obesity</v>
      </c>
      <c r="K101" s="14" t="str">
        <f t="shared" si="4"/>
        <v>Diabetes</v>
      </c>
      <c r="L101" s="19">
        <f>DATE('Data cleaning'!P103,MONTH(1&amp;'Data cleaning'!Q103),'Hospitalisation Details'!D103)</f>
        <v>35730</v>
      </c>
      <c r="M101" s="20">
        <v>1402</v>
      </c>
      <c r="N101" s="16" t="s">
        <v>62</v>
      </c>
      <c r="O101" s="16" t="s">
        <v>64</v>
      </c>
      <c r="P101" s="16" t="s">
        <v>241</v>
      </c>
      <c r="Q101" s="14">
        <f t="shared" si="5"/>
        <v>25</v>
      </c>
    </row>
    <row r="102" spans="1:17" ht="15.6" x14ac:dyDescent="0.3">
      <c r="A102" s="15" t="s">
        <v>264</v>
      </c>
      <c r="B102" s="14" t="s">
        <v>4931</v>
      </c>
      <c r="C102" s="16">
        <v>49.48</v>
      </c>
      <c r="D102" s="16">
        <v>4.96</v>
      </c>
      <c r="E102" s="17" t="s">
        <v>32</v>
      </c>
      <c r="F102" s="17" t="s">
        <v>32</v>
      </c>
      <c r="G102" s="17" t="s">
        <v>99</v>
      </c>
      <c r="H102" s="18">
        <f>IF('Medical Examinations'!G104="No major surgery",0,'Medical Examinations'!G104)</f>
        <v>1</v>
      </c>
      <c r="I102" s="16" t="s">
        <v>8342</v>
      </c>
      <c r="J102" s="14" t="str">
        <f t="shared" si="3"/>
        <v>Obesity</v>
      </c>
      <c r="K102" s="14" t="str">
        <f t="shared" si="4"/>
        <v>Normal</v>
      </c>
      <c r="L102" s="19">
        <f>DATE('Data cleaning'!P104,MONTH(1&amp;'Data cleaning'!Q104),'Hospitalisation Details'!D104)</f>
        <v>35239</v>
      </c>
      <c r="M102" s="20">
        <v>1417</v>
      </c>
      <c r="N102" s="16" t="s">
        <v>62</v>
      </c>
      <c r="O102" s="16" t="s">
        <v>64</v>
      </c>
      <c r="P102" s="16" t="s">
        <v>66</v>
      </c>
      <c r="Q102" s="14">
        <f t="shared" si="5"/>
        <v>26</v>
      </c>
    </row>
    <row r="103" spans="1:17" ht="15.6" x14ac:dyDescent="0.3">
      <c r="A103" s="15" t="s">
        <v>267</v>
      </c>
      <c r="B103" s="14" t="s">
        <v>4933</v>
      </c>
      <c r="C103" s="16">
        <v>34.1</v>
      </c>
      <c r="D103" s="16">
        <v>4.43</v>
      </c>
      <c r="E103" s="17" t="s">
        <v>99</v>
      </c>
      <c r="F103" s="17" t="s">
        <v>32</v>
      </c>
      <c r="G103" s="17" t="s">
        <v>32</v>
      </c>
      <c r="H103" s="18">
        <f>IF('Medical Examinations'!G105="No major surgery",0,'Medical Examinations'!G105)</f>
        <v>0</v>
      </c>
      <c r="I103" s="16" t="s">
        <v>8342</v>
      </c>
      <c r="J103" s="14" t="str">
        <f t="shared" si="3"/>
        <v>Obesity</v>
      </c>
      <c r="K103" s="14" t="str">
        <f t="shared" si="4"/>
        <v>Normal</v>
      </c>
      <c r="L103" s="19">
        <f>DATE('Data cleaning'!P105,MONTH(1&amp;'Data cleaning'!Q105),'Hospitalisation Details'!D105)</f>
        <v>37126</v>
      </c>
      <c r="M103" s="20">
        <v>1421</v>
      </c>
      <c r="N103" s="16" t="s">
        <v>62</v>
      </c>
      <c r="O103" s="16" t="s">
        <v>62</v>
      </c>
      <c r="P103" s="16" t="s">
        <v>66</v>
      </c>
      <c r="Q103" s="14">
        <f t="shared" si="5"/>
        <v>21</v>
      </c>
    </row>
    <row r="104" spans="1:17" ht="15.6" x14ac:dyDescent="0.3">
      <c r="A104" s="15" t="s">
        <v>269</v>
      </c>
      <c r="B104" s="14" t="s">
        <v>4935</v>
      </c>
      <c r="C104" s="16">
        <v>35.299999999999997</v>
      </c>
      <c r="D104" s="16">
        <v>5.82</v>
      </c>
      <c r="E104" s="17" t="s">
        <v>99</v>
      </c>
      <c r="F104" s="17" t="s">
        <v>32</v>
      </c>
      <c r="G104" s="17" t="s">
        <v>99</v>
      </c>
      <c r="H104" s="18">
        <f>IF('Medical Examinations'!G106="No major surgery",0,'Medical Examinations'!G106)</f>
        <v>1</v>
      </c>
      <c r="I104" s="16" t="s">
        <v>8342</v>
      </c>
      <c r="J104" s="14" t="str">
        <f t="shared" si="3"/>
        <v>Obesity</v>
      </c>
      <c r="K104" s="14" t="str">
        <f t="shared" si="4"/>
        <v>Prediabetes</v>
      </c>
      <c r="L104" s="19">
        <f>DATE('Data cleaning'!P106,MONTH(1&amp;'Data cleaning'!Q106),'Hospitalisation Details'!D106)</f>
        <v>35769</v>
      </c>
      <c r="M104" s="20">
        <v>1422</v>
      </c>
      <c r="N104" s="16" t="s">
        <v>62</v>
      </c>
      <c r="O104" s="16" t="s">
        <v>62</v>
      </c>
      <c r="P104" s="16" t="s">
        <v>66</v>
      </c>
      <c r="Q104" s="14">
        <f t="shared" si="5"/>
        <v>25</v>
      </c>
    </row>
    <row r="105" spans="1:17" ht="15.6" x14ac:dyDescent="0.3">
      <c r="A105" s="15" t="s">
        <v>271</v>
      </c>
      <c r="B105" s="14" t="s">
        <v>4937</v>
      </c>
      <c r="C105" s="16">
        <v>43.83</v>
      </c>
      <c r="D105" s="16">
        <v>6.03</v>
      </c>
      <c r="E105" s="17" t="s">
        <v>99</v>
      </c>
      <c r="F105" s="17" t="s">
        <v>32</v>
      </c>
      <c r="G105" s="17" t="s">
        <v>32</v>
      </c>
      <c r="H105" s="18">
        <f>IF('Medical Examinations'!G107="No major surgery",0,'Medical Examinations'!G107)</f>
        <v>2</v>
      </c>
      <c r="I105" s="16" t="s">
        <v>8342</v>
      </c>
      <c r="J105" s="14" t="str">
        <f t="shared" si="3"/>
        <v>Obesity</v>
      </c>
      <c r="K105" s="14" t="str">
        <f t="shared" si="4"/>
        <v>Prediabetes</v>
      </c>
      <c r="L105" s="19">
        <f>DATE('Data cleaning'!P107,MONTH(1&amp;'Data cleaning'!Q107),'Hospitalisation Details'!D107)</f>
        <v>36770</v>
      </c>
      <c r="M105" s="20">
        <v>1438</v>
      </c>
      <c r="N105" s="16" t="s">
        <v>62</v>
      </c>
      <c r="O105" s="16" t="s">
        <v>62</v>
      </c>
      <c r="P105" s="16" t="s">
        <v>66</v>
      </c>
      <c r="Q105" s="14">
        <f t="shared" si="5"/>
        <v>22</v>
      </c>
    </row>
    <row r="106" spans="1:17" ht="15.6" x14ac:dyDescent="0.3">
      <c r="A106" s="15" t="s">
        <v>274</v>
      </c>
      <c r="B106" s="14" t="s">
        <v>4939</v>
      </c>
      <c r="C106" s="16">
        <v>50.07</v>
      </c>
      <c r="D106" s="16">
        <v>9.27</v>
      </c>
      <c r="E106" s="17" t="s">
        <v>32</v>
      </c>
      <c r="F106" s="17" t="s">
        <v>32</v>
      </c>
      <c r="G106" s="17" t="s">
        <v>32</v>
      </c>
      <c r="H106" s="18">
        <f>IF('Medical Examinations'!G108="No major surgery",0,'Medical Examinations'!G108)</f>
        <v>0</v>
      </c>
      <c r="I106" s="16" t="s">
        <v>8342</v>
      </c>
      <c r="J106" s="14" t="str">
        <f t="shared" si="3"/>
        <v>Obesity</v>
      </c>
      <c r="K106" s="14" t="str">
        <f t="shared" si="4"/>
        <v>Diabetes</v>
      </c>
      <c r="L106" s="19">
        <f>DATE('Data cleaning'!P108,MONTH(1&amp;'Data cleaning'!Q108),'Hospitalisation Details'!D108)</f>
        <v>35600</v>
      </c>
      <c r="M106" s="20">
        <v>1445</v>
      </c>
      <c r="N106" s="16" t="s">
        <v>62</v>
      </c>
      <c r="O106" s="16" t="s">
        <v>75</v>
      </c>
      <c r="P106" s="16" t="s">
        <v>66</v>
      </c>
      <c r="Q106" s="14">
        <f t="shared" si="5"/>
        <v>25</v>
      </c>
    </row>
    <row r="107" spans="1:17" ht="15.6" x14ac:dyDescent="0.3">
      <c r="A107" s="15" t="s">
        <v>276</v>
      </c>
      <c r="B107" s="14" t="s">
        <v>4941</v>
      </c>
      <c r="C107" s="16">
        <v>32.774999999999999</v>
      </c>
      <c r="D107" s="16">
        <v>5.53</v>
      </c>
      <c r="E107" s="17" t="s">
        <v>32</v>
      </c>
      <c r="F107" s="17" t="s">
        <v>32</v>
      </c>
      <c r="G107" s="17" t="s">
        <v>32</v>
      </c>
      <c r="H107" s="18">
        <f>IF('Medical Examinations'!G109="No major surgery",0,'Medical Examinations'!G109)</f>
        <v>0</v>
      </c>
      <c r="I107" s="16" t="s">
        <v>8342</v>
      </c>
      <c r="J107" s="14" t="str">
        <f t="shared" si="3"/>
        <v>Obesity</v>
      </c>
      <c r="K107" s="14" t="str">
        <f t="shared" si="4"/>
        <v>Normal</v>
      </c>
      <c r="L107" s="19">
        <f>DATE('Data cleaning'!P109,MONTH(1&amp;'Data cleaning'!Q109),'Hospitalisation Details'!D109)</f>
        <v>37792</v>
      </c>
      <c r="M107" s="20">
        <v>1467</v>
      </c>
      <c r="N107" s="16" t="s">
        <v>62</v>
      </c>
      <c r="O107" s="16" t="s">
        <v>62</v>
      </c>
      <c r="P107" s="16" t="s">
        <v>66</v>
      </c>
      <c r="Q107" s="14">
        <f t="shared" si="5"/>
        <v>19</v>
      </c>
    </row>
    <row r="108" spans="1:17" ht="15.6" x14ac:dyDescent="0.3">
      <c r="A108" s="15" t="s">
        <v>279</v>
      </c>
      <c r="B108" s="14" t="s">
        <v>4943</v>
      </c>
      <c r="C108" s="16">
        <v>34.104999999999997</v>
      </c>
      <c r="D108" s="16">
        <v>5.07</v>
      </c>
      <c r="E108" s="17" t="s">
        <v>32</v>
      </c>
      <c r="F108" s="17" t="s">
        <v>32</v>
      </c>
      <c r="G108" s="17" t="s">
        <v>32</v>
      </c>
      <c r="H108" s="18">
        <f>IF('Medical Examinations'!G110="No major surgery",0,'Medical Examinations'!G110)</f>
        <v>1</v>
      </c>
      <c r="I108" s="16" t="s">
        <v>8342</v>
      </c>
      <c r="J108" s="14" t="str">
        <f t="shared" si="3"/>
        <v>Obesity</v>
      </c>
      <c r="K108" s="14" t="str">
        <f t="shared" si="4"/>
        <v>Normal</v>
      </c>
      <c r="L108" s="19">
        <f>DATE('Data cleaning'!P110,MONTH(1&amp;'Data cleaning'!Q110),'Hospitalisation Details'!D110)</f>
        <v>36136</v>
      </c>
      <c r="M108" s="20">
        <v>1477</v>
      </c>
      <c r="N108" s="16" t="s">
        <v>62</v>
      </c>
      <c r="O108" s="16" t="s">
        <v>75</v>
      </c>
      <c r="P108" s="16" t="s">
        <v>66</v>
      </c>
      <c r="Q108" s="14">
        <f t="shared" si="5"/>
        <v>24</v>
      </c>
    </row>
    <row r="109" spans="1:17" ht="15.6" x14ac:dyDescent="0.3">
      <c r="A109" s="15" t="s">
        <v>281</v>
      </c>
      <c r="B109" s="14" t="s">
        <v>4914</v>
      </c>
      <c r="C109" s="16">
        <v>48.93</v>
      </c>
      <c r="D109" s="16">
        <v>11.17</v>
      </c>
      <c r="E109" s="17" t="s">
        <v>99</v>
      </c>
      <c r="F109" s="17" t="s">
        <v>32</v>
      </c>
      <c r="G109" s="17" t="s">
        <v>32</v>
      </c>
      <c r="H109" s="18">
        <f>IF('Medical Examinations'!G111="No major surgery",0,'Medical Examinations'!G111)</f>
        <v>1</v>
      </c>
      <c r="I109" s="16" t="s">
        <v>8342</v>
      </c>
      <c r="J109" s="14" t="str">
        <f t="shared" si="3"/>
        <v>Obesity</v>
      </c>
      <c r="K109" s="14" t="str">
        <f t="shared" si="4"/>
        <v>Diabetes</v>
      </c>
      <c r="L109" s="19">
        <f>DATE('Data cleaning'!P111,MONTH(1&amp;'Data cleaning'!Q111),'Hospitalisation Details'!D111)</f>
        <v>35590</v>
      </c>
      <c r="M109" s="20">
        <v>1481</v>
      </c>
      <c r="N109" s="16" t="s">
        <v>62</v>
      </c>
      <c r="O109" s="16" t="s">
        <v>75</v>
      </c>
      <c r="P109" s="16" t="s">
        <v>119</v>
      </c>
      <c r="Q109" s="14">
        <f t="shared" si="5"/>
        <v>25</v>
      </c>
    </row>
    <row r="110" spans="1:17" ht="15.6" x14ac:dyDescent="0.3">
      <c r="A110" s="15" t="s">
        <v>284</v>
      </c>
      <c r="B110" s="14" t="s">
        <v>4946</v>
      </c>
      <c r="C110" s="16">
        <v>37.07</v>
      </c>
      <c r="D110" s="16">
        <v>6.14</v>
      </c>
      <c r="E110" s="17" t="s">
        <v>99</v>
      </c>
      <c r="F110" s="17" t="s">
        <v>32</v>
      </c>
      <c r="G110" s="17" t="s">
        <v>32</v>
      </c>
      <c r="H110" s="18">
        <f>IF('Medical Examinations'!G112="No major surgery",0,'Medical Examinations'!G112)</f>
        <v>0</v>
      </c>
      <c r="I110" s="16" t="s">
        <v>8342</v>
      </c>
      <c r="J110" s="14" t="str">
        <f t="shared" si="3"/>
        <v>Obesity</v>
      </c>
      <c r="K110" s="14" t="str">
        <f t="shared" si="4"/>
        <v>Prediabetes</v>
      </c>
      <c r="L110" s="19">
        <f>DATE('Data cleaning'!P112,MONTH(1&amp;'Data cleaning'!Q112),'Hospitalisation Details'!D112)</f>
        <v>34979</v>
      </c>
      <c r="M110" s="20">
        <v>1493</v>
      </c>
      <c r="N110" s="16" t="s">
        <v>62</v>
      </c>
      <c r="O110" s="16" t="s">
        <v>64</v>
      </c>
      <c r="P110" s="16" t="s">
        <v>66</v>
      </c>
      <c r="Q110" s="14">
        <f t="shared" si="5"/>
        <v>27</v>
      </c>
    </row>
    <row r="111" spans="1:17" ht="15.6" x14ac:dyDescent="0.3">
      <c r="A111" s="15" t="s">
        <v>286</v>
      </c>
      <c r="B111" s="14" t="s">
        <v>4948</v>
      </c>
      <c r="C111" s="16">
        <v>51.51</v>
      </c>
      <c r="D111" s="16">
        <v>6.26</v>
      </c>
      <c r="E111" s="17" t="s">
        <v>99</v>
      </c>
      <c r="F111" s="17" t="s">
        <v>32</v>
      </c>
      <c r="G111" s="17" t="s">
        <v>99</v>
      </c>
      <c r="H111" s="18">
        <f>IF('Medical Examinations'!G113="No major surgery",0,'Medical Examinations'!G113)</f>
        <v>1</v>
      </c>
      <c r="I111" s="16" t="s">
        <v>8342</v>
      </c>
      <c r="J111" s="14" t="str">
        <f t="shared" si="3"/>
        <v>Obesity</v>
      </c>
      <c r="K111" s="14" t="str">
        <f t="shared" si="4"/>
        <v>Prediabetes</v>
      </c>
      <c r="L111" s="19">
        <f>DATE('Data cleaning'!P113,MONTH(1&amp;'Data cleaning'!Q113),'Hospitalisation Details'!D113)</f>
        <v>35965</v>
      </c>
      <c r="M111" s="20">
        <v>1497</v>
      </c>
      <c r="N111" s="16" t="s">
        <v>62</v>
      </c>
      <c r="O111" s="16" t="s">
        <v>62</v>
      </c>
      <c r="P111" s="16" t="s">
        <v>66</v>
      </c>
      <c r="Q111" s="14">
        <f t="shared" si="5"/>
        <v>24</v>
      </c>
    </row>
    <row r="112" spans="1:17" ht="15.6" x14ac:dyDescent="0.3">
      <c r="A112" s="15" t="s">
        <v>289</v>
      </c>
      <c r="B112" s="14" t="s">
        <v>4950</v>
      </c>
      <c r="C112" s="16">
        <v>34.799999999999997</v>
      </c>
      <c r="D112" s="16">
        <v>4.72</v>
      </c>
      <c r="E112" s="17" t="s">
        <v>99</v>
      </c>
      <c r="F112" s="17" t="s">
        <v>32</v>
      </c>
      <c r="G112" s="17" t="s">
        <v>32</v>
      </c>
      <c r="H112" s="18">
        <f>IF('Medical Examinations'!G114="No major surgery",0,'Medical Examinations'!G114)</f>
        <v>0</v>
      </c>
      <c r="I112" s="16" t="s">
        <v>8342</v>
      </c>
      <c r="J112" s="14" t="str">
        <f t="shared" si="3"/>
        <v>Obesity</v>
      </c>
      <c r="K112" s="14" t="str">
        <f t="shared" si="4"/>
        <v>Normal</v>
      </c>
      <c r="L112" s="19">
        <f>DATE('Data cleaning'!P114,MONTH(1&amp;'Data cleaning'!Q114),'Hospitalisation Details'!D114)</f>
        <v>37128</v>
      </c>
      <c r="M112" s="20">
        <v>1515.34</v>
      </c>
      <c r="N112" s="16" t="s">
        <v>62</v>
      </c>
      <c r="O112" s="16" t="s">
        <v>64</v>
      </c>
      <c r="P112" s="16" t="s">
        <v>66</v>
      </c>
      <c r="Q112" s="14">
        <f t="shared" si="5"/>
        <v>21</v>
      </c>
    </row>
    <row r="113" spans="1:17" ht="15.6" x14ac:dyDescent="0.3">
      <c r="A113" s="15" t="s">
        <v>291</v>
      </c>
      <c r="B113" s="14" t="s">
        <v>4952</v>
      </c>
      <c r="C113" s="16">
        <v>36.67</v>
      </c>
      <c r="D113" s="16">
        <v>5.18</v>
      </c>
      <c r="E113" s="17" t="s">
        <v>32</v>
      </c>
      <c r="F113" s="17" t="s">
        <v>32</v>
      </c>
      <c r="G113" s="17" t="s">
        <v>32</v>
      </c>
      <c r="H113" s="18">
        <f>IF('Medical Examinations'!G115="No major surgery",0,'Medical Examinations'!G115)</f>
        <v>1</v>
      </c>
      <c r="I113" s="16" t="s">
        <v>8342</v>
      </c>
      <c r="J113" s="14" t="str">
        <f t="shared" si="3"/>
        <v>Obesity</v>
      </c>
      <c r="K113" s="14" t="str">
        <f t="shared" si="4"/>
        <v>Normal</v>
      </c>
      <c r="L113" s="19">
        <f>DATE('Data cleaning'!P115,MONTH(1&amp;'Data cleaning'!Q115),'Hospitalisation Details'!D115)</f>
        <v>37079</v>
      </c>
      <c r="M113" s="20">
        <v>1526.31</v>
      </c>
      <c r="N113" s="16" t="s">
        <v>62</v>
      </c>
      <c r="O113" s="16" t="s">
        <v>64</v>
      </c>
      <c r="P113" s="16" t="s">
        <v>241</v>
      </c>
      <c r="Q113" s="14">
        <f t="shared" si="5"/>
        <v>21</v>
      </c>
    </row>
    <row r="114" spans="1:17" ht="15.6" x14ac:dyDescent="0.3">
      <c r="A114" s="15" t="s">
        <v>294</v>
      </c>
      <c r="B114" s="14" t="s">
        <v>4954</v>
      </c>
      <c r="C114" s="16">
        <v>30.9</v>
      </c>
      <c r="D114" s="16">
        <v>9.4</v>
      </c>
      <c r="E114" s="17" t="s">
        <v>32</v>
      </c>
      <c r="F114" s="17" t="s">
        <v>32</v>
      </c>
      <c r="G114" s="17" t="s">
        <v>32</v>
      </c>
      <c r="H114" s="18">
        <f>IF('Medical Examinations'!G116="No major surgery",0,'Medical Examinations'!G116)</f>
        <v>2</v>
      </c>
      <c r="I114" s="16" t="s">
        <v>8342</v>
      </c>
      <c r="J114" s="14" t="str">
        <f t="shared" si="3"/>
        <v>Obesity</v>
      </c>
      <c r="K114" s="14" t="str">
        <f t="shared" si="4"/>
        <v>Diabetes</v>
      </c>
      <c r="L114" s="19">
        <f>DATE('Data cleaning'!P116,MONTH(1&amp;'Data cleaning'!Q116),'Hospitalisation Details'!D116)</f>
        <v>37044</v>
      </c>
      <c r="M114" s="20">
        <v>1532.47</v>
      </c>
      <c r="N114" s="16" t="s">
        <v>62</v>
      </c>
      <c r="O114" s="16" t="s">
        <v>62</v>
      </c>
      <c r="P114" s="16" t="s">
        <v>66</v>
      </c>
      <c r="Q114" s="14">
        <f t="shared" si="5"/>
        <v>22</v>
      </c>
    </row>
    <row r="115" spans="1:17" ht="15.6" x14ac:dyDescent="0.3">
      <c r="A115" s="15" t="s">
        <v>296</v>
      </c>
      <c r="B115" s="14" t="s">
        <v>4956</v>
      </c>
      <c r="C115" s="16">
        <v>30.495000000000001</v>
      </c>
      <c r="D115" s="16">
        <v>6.29</v>
      </c>
      <c r="E115" s="17" t="s">
        <v>32</v>
      </c>
      <c r="F115" s="17" t="s">
        <v>32</v>
      </c>
      <c r="G115" s="17" t="s">
        <v>32</v>
      </c>
      <c r="H115" s="18">
        <f>IF('Medical Examinations'!G117="No major surgery",0,'Medical Examinations'!G117)</f>
        <v>0</v>
      </c>
      <c r="I115" s="16" t="s">
        <v>8342</v>
      </c>
      <c r="J115" s="14" t="str">
        <f t="shared" si="3"/>
        <v>Obesity</v>
      </c>
      <c r="K115" s="14" t="str">
        <f t="shared" si="4"/>
        <v>Prediabetes</v>
      </c>
      <c r="L115" s="19">
        <f>DATE('Data cleaning'!P117,MONTH(1&amp;'Data cleaning'!Q117),'Hospitalisation Details'!D117)</f>
        <v>37230</v>
      </c>
      <c r="M115" s="20">
        <v>1534.3</v>
      </c>
      <c r="N115" s="16" t="s">
        <v>62</v>
      </c>
      <c r="O115" s="16" t="s">
        <v>62</v>
      </c>
      <c r="P115" s="16" t="s">
        <v>66</v>
      </c>
      <c r="Q115" s="14">
        <f t="shared" si="5"/>
        <v>21</v>
      </c>
    </row>
    <row r="116" spans="1:17" ht="15.6" x14ac:dyDescent="0.3">
      <c r="A116" s="15" t="s">
        <v>299</v>
      </c>
      <c r="B116" s="14" t="s">
        <v>4958</v>
      </c>
      <c r="C116" s="16">
        <v>44.88</v>
      </c>
      <c r="D116" s="16">
        <v>6.04</v>
      </c>
      <c r="E116" s="17" t="s">
        <v>32</v>
      </c>
      <c r="F116" s="17" t="s">
        <v>32</v>
      </c>
      <c r="G116" s="17" t="s">
        <v>99</v>
      </c>
      <c r="H116" s="18">
        <f>IF('Medical Examinations'!G118="No major surgery",0,'Medical Examinations'!G118)</f>
        <v>1</v>
      </c>
      <c r="I116" s="16" t="s">
        <v>8342</v>
      </c>
      <c r="J116" s="14" t="str">
        <f t="shared" si="3"/>
        <v>Obesity</v>
      </c>
      <c r="K116" s="14" t="str">
        <f t="shared" si="4"/>
        <v>Prediabetes</v>
      </c>
      <c r="L116" s="19">
        <f>DATE('Data cleaning'!P118,MONTH(1&amp;'Data cleaning'!Q118),'Hospitalisation Details'!D118)</f>
        <v>33869</v>
      </c>
      <c r="M116" s="20">
        <v>1566.88</v>
      </c>
      <c r="N116" s="16" t="s">
        <v>62</v>
      </c>
      <c r="O116" s="16" t="s">
        <v>75</v>
      </c>
      <c r="P116" s="16" t="s">
        <v>66</v>
      </c>
      <c r="Q116" s="14">
        <f t="shared" si="5"/>
        <v>30</v>
      </c>
    </row>
    <row r="117" spans="1:17" ht="15.6" x14ac:dyDescent="0.3">
      <c r="A117" s="15" t="s">
        <v>301</v>
      </c>
      <c r="B117" s="14" t="s">
        <v>4772</v>
      </c>
      <c r="C117" s="16">
        <v>44.32</v>
      </c>
      <c r="D117" s="16">
        <v>10.55</v>
      </c>
      <c r="E117" s="17" t="s">
        <v>32</v>
      </c>
      <c r="F117" s="17" t="s">
        <v>32</v>
      </c>
      <c r="G117" s="17" t="s">
        <v>32</v>
      </c>
      <c r="H117" s="18">
        <f>IF('Medical Examinations'!G119="No major surgery",0,'Medical Examinations'!G119)</f>
        <v>0</v>
      </c>
      <c r="I117" s="16" t="s">
        <v>8342</v>
      </c>
      <c r="J117" s="14" t="str">
        <f t="shared" si="3"/>
        <v>Obesity</v>
      </c>
      <c r="K117" s="14" t="str">
        <f t="shared" si="4"/>
        <v>Diabetes</v>
      </c>
      <c r="L117" s="19">
        <f>DATE('Data cleaning'!P119,MONTH(1&amp;'Data cleaning'!Q119),'Hospitalisation Details'!D119)</f>
        <v>38310</v>
      </c>
      <c r="M117" s="20">
        <v>1607.51</v>
      </c>
      <c r="N117" s="16" t="s">
        <v>62</v>
      </c>
      <c r="O117" s="16" t="s">
        <v>64</v>
      </c>
      <c r="P117" s="16" t="s">
        <v>66</v>
      </c>
      <c r="Q117" s="14">
        <f t="shared" si="5"/>
        <v>18</v>
      </c>
    </row>
    <row r="118" spans="1:17" ht="15.6" x14ac:dyDescent="0.3">
      <c r="A118" s="15" t="s">
        <v>303</v>
      </c>
      <c r="B118" s="14" t="s">
        <v>4961</v>
      </c>
      <c r="C118" s="16">
        <v>46.39</v>
      </c>
      <c r="D118" s="16">
        <v>5.09</v>
      </c>
      <c r="E118" s="17" t="s">
        <v>32</v>
      </c>
      <c r="F118" s="17" t="s">
        <v>32</v>
      </c>
      <c r="G118" s="17" t="s">
        <v>32</v>
      </c>
      <c r="H118" s="18">
        <f>IF('Medical Examinations'!G120="No major surgery",0,'Medical Examinations'!G120)</f>
        <v>0</v>
      </c>
      <c r="I118" s="16" t="s">
        <v>8342</v>
      </c>
      <c r="J118" s="14" t="str">
        <f t="shared" si="3"/>
        <v>Obesity</v>
      </c>
      <c r="K118" s="14" t="str">
        <f t="shared" si="4"/>
        <v>Normal</v>
      </c>
      <c r="L118" s="19">
        <f>DATE('Data cleaning'!P120,MONTH(1&amp;'Data cleaning'!Q120),'Hospitalisation Details'!D120)</f>
        <v>38190</v>
      </c>
      <c r="M118" s="20">
        <v>1615.77</v>
      </c>
      <c r="N118" s="16" t="s">
        <v>62</v>
      </c>
      <c r="O118" s="16" t="s">
        <v>75</v>
      </c>
      <c r="P118" s="16" t="s">
        <v>66</v>
      </c>
      <c r="Q118" s="14">
        <f t="shared" si="5"/>
        <v>18</v>
      </c>
    </row>
    <row r="119" spans="1:17" ht="15.6" x14ac:dyDescent="0.3">
      <c r="A119" s="15" t="s">
        <v>306</v>
      </c>
      <c r="B119" s="14" t="s">
        <v>4963</v>
      </c>
      <c r="C119" s="16">
        <v>42.13</v>
      </c>
      <c r="D119" s="16">
        <v>5.2</v>
      </c>
      <c r="E119" s="17" t="s">
        <v>99</v>
      </c>
      <c r="F119" s="17" t="s">
        <v>32</v>
      </c>
      <c r="G119" s="17" t="s">
        <v>32</v>
      </c>
      <c r="H119" s="18">
        <f>IF('Medical Examinations'!G121="No major surgery",0,'Medical Examinations'!G121)</f>
        <v>1</v>
      </c>
      <c r="I119" s="16" t="s">
        <v>8342</v>
      </c>
      <c r="J119" s="14" t="str">
        <f t="shared" si="3"/>
        <v>Obesity</v>
      </c>
      <c r="K119" s="14" t="str">
        <f t="shared" si="4"/>
        <v>Normal</v>
      </c>
      <c r="L119" s="19">
        <f>DATE('Data cleaning'!P121,MONTH(1&amp;'Data cleaning'!Q121),'Hospitalisation Details'!D121)</f>
        <v>34916</v>
      </c>
      <c r="M119" s="20">
        <v>1617.16</v>
      </c>
      <c r="N119" s="16" t="s">
        <v>62</v>
      </c>
      <c r="O119" s="16" t="s">
        <v>75</v>
      </c>
      <c r="P119" s="16" t="s">
        <v>66</v>
      </c>
      <c r="Q119" s="14">
        <f t="shared" si="5"/>
        <v>27</v>
      </c>
    </row>
    <row r="120" spans="1:17" ht="15.6" x14ac:dyDescent="0.3">
      <c r="A120" s="15" t="s">
        <v>308</v>
      </c>
      <c r="B120" s="14" t="s">
        <v>4965</v>
      </c>
      <c r="C120" s="16">
        <v>30.78</v>
      </c>
      <c r="D120" s="16">
        <v>8.4499999999999993</v>
      </c>
      <c r="E120" s="17" t="s">
        <v>99</v>
      </c>
      <c r="F120" s="17" t="s">
        <v>32</v>
      </c>
      <c r="G120" s="17" t="s">
        <v>32</v>
      </c>
      <c r="H120" s="18">
        <f>IF('Medical Examinations'!G122="No major surgery",0,'Medical Examinations'!G122)</f>
        <v>0</v>
      </c>
      <c r="I120" s="16" t="s">
        <v>8342</v>
      </c>
      <c r="J120" s="14" t="str">
        <f t="shared" si="3"/>
        <v>Obesity</v>
      </c>
      <c r="K120" s="14" t="str">
        <f t="shared" si="4"/>
        <v>Diabetes</v>
      </c>
      <c r="L120" s="19">
        <f>DATE('Data cleaning'!P122,MONTH(1&amp;'Data cleaning'!Q122),'Hospitalisation Details'!D122)</f>
        <v>37878</v>
      </c>
      <c r="M120" s="20">
        <v>1621.34</v>
      </c>
      <c r="N120" s="16" t="s">
        <v>62</v>
      </c>
      <c r="O120" s="16" t="s">
        <v>62</v>
      </c>
      <c r="P120" s="16" t="s">
        <v>119</v>
      </c>
      <c r="Q120" s="14">
        <f t="shared" si="5"/>
        <v>19</v>
      </c>
    </row>
    <row r="121" spans="1:17" ht="15.6" x14ac:dyDescent="0.3">
      <c r="A121" s="15" t="s">
        <v>311</v>
      </c>
      <c r="B121" s="14" t="s">
        <v>4967</v>
      </c>
      <c r="C121" s="16">
        <v>31.35</v>
      </c>
      <c r="D121" s="16">
        <v>9.5399999999999991</v>
      </c>
      <c r="E121" s="17" t="s">
        <v>32</v>
      </c>
      <c r="F121" s="17" t="s">
        <v>32</v>
      </c>
      <c r="G121" s="17" t="s">
        <v>32</v>
      </c>
      <c r="H121" s="18">
        <f>IF('Medical Examinations'!G123="No major surgery",0,'Medical Examinations'!G123)</f>
        <v>0</v>
      </c>
      <c r="I121" s="16" t="s">
        <v>8342</v>
      </c>
      <c r="J121" s="14" t="str">
        <f t="shared" si="3"/>
        <v>Obesity</v>
      </c>
      <c r="K121" s="14" t="str">
        <f t="shared" si="4"/>
        <v>Diabetes</v>
      </c>
      <c r="L121" s="19">
        <f>DATE('Data cleaning'!P123,MONTH(1&amp;'Data cleaning'!Q123),'Hospitalisation Details'!D123)</f>
        <v>38220</v>
      </c>
      <c r="M121" s="20">
        <v>1621.88</v>
      </c>
      <c r="N121" s="16" t="s">
        <v>62</v>
      </c>
      <c r="O121" s="16" t="s">
        <v>62</v>
      </c>
      <c r="P121" s="16" t="s">
        <v>66</v>
      </c>
      <c r="Q121" s="14">
        <f t="shared" si="5"/>
        <v>18</v>
      </c>
    </row>
    <row r="122" spans="1:17" ht="15.6" x14ac:dyDescent="0.3">
      <c r="A122" s="15" t="s">
        <v>313</v>
      </c>
      <c r="B122" s="14" t="s">
        <v>4969</v>
      </c>
      <c r="C122" s="16">
        <v>41.46</v>
      </c>
      <c r="D122" s="16">
        <v>4.99</v>
      </c>
      <c r="E122" s="17" t="s">
        <v>99</v>
      </c>
      <c r="F122" s="17" t="s">
        <v>32</v>
      </c>
      <c r="G122" s="17" t="s">
        <v>32</v>
      </c>
      <c r="H122" s="18">
        <f>IF('Medical Examinations'!G124="No major surgery",0,'Medical Examinations'!G124)</f>
        <v>2</v>
      </c>
      <c r="I122" s="16" t="s">
        <v>8342</v>
      </c>
      <c r="J122" s="14" t="str">
        <f t="shared" si="3"/>
        <v>Obesity</v>
      </c>
      <c r="K122" s="14" t="str">
        <f t="shared" si="4"/>
        <v>Normal</v>
      </c>
      <c r="L122" s="19">
        <f>DATE('Data cleaning'!P124,MONTH(1&amp;'Data cleaning'!Q124),'Hospitalisation Details'!D124)</f>
        <v>38193</v>
      </c>
      <c r="M122" s="20">
        <v>1622.19</v>
      </c>
      <c r="N122" s="16" t="s">
        <v>62</v>
      </c>
      <c r="O122" s="16" t="s">
        <v>75</v>
      </c>
      <c r="P122" s="16" t="s">
        <v>66</v>
      </c>
      <c r="Q122" s="14">
        <f t="shared" si="5"/>
        <v>18</v>
      </c>
    </row>
    <row r="123" spans="1:17" ht="15.6" x14ac:dyDescent="0.3">
      <c r="A123" s="15" t="s">
        <v>315</v>
      </c>
      <c r="B123" s="14" t="s">
        <v>4971</v>
      </c>
      <c r="C123" s="16">
        <v>48</v>
      </c>
      <c r="D123" s="16">
        <v>10.54</v>
      </c>
      <c r="E123" s="17" t="s">
        <v>32</v>
      </c>
      <c r="F123" s="17" t="s">
        <v>32</v>
      </c>
      <c r="G123" s="17" t="s">
        <v>32</v>
      </c>
      <c r="H123" s="18">
        <f>IF('Medical Examinations'!G125="No major surgery",0,'Medical Examinations'!G125)</f>
        <v>0</v>
      </c>
      <c r="I123" s="16" t="s">
        <v>8342</v>
      </c>
      <c r="J123" s="14" t="str">
        <f t="shared" si="3"/>
        <v>Obesity</v>
      </c>
      <c r="K123" s="14" t="str">
        <f t="shared" si="4"/>
        <v>Diabetes</v>
      </c>
      <c r="L123" s="19">
        <f>DATE('Data cleaning'!P125,MONTH(1&amp;'Data cleaning'!Q125),'Hospitalisation Details'!D125)</f>
        <v>37873</v>
      </c>
      <c r="M123" s="20">
        <v>1625.43</v>
      </c>
      <c r="N123" s="16" t="s">
        <v>62</v>
      </c>
      <c r="O123" s="16" t="s">
        <v>64</v>
      </c>
      <c r="P123" s="16" t="s">
        <v>119</v>
      </c>
      <c r="Q123" s="14">
        <f t="shared" si="5"/>
        <v>19</v>
      </c>
    </row>
    <row r="124" spans="1:17" ht="15.6" x14ac:dyDescent="0.3">
      <c r="A124" s="15" t="s">
        <v>318</v>
      </c>
      <c r="B124" s="14" t="s">
        <v>4973</v>
      </c>
      <c r="C124" s="16">
        <v>49.13</v>
      </c>
      <c r="D124" s="16">
        <v>4.54</v>
      </c>
      <c r="E124" s="17" t="s">
        <v>32</v>
      </c>
      <c r="F124" s="17" t="s">
        <v>32</v>
      </c>
      <c r="G124" s="17" t="s">
        <v>32</v>
      </c>
      <c r="H124" s="18">
        <f>IF('Medical Examinations'!G126="No major surgery",0,'Medical Examinations'!G126)</f>
        <v>0</v>
      </c>
      <c r="I124" s="16" t="s">
        <v>8342</v>
      </c>
      <c r="J124" s="14" t="str">
        <f t="shared" si="3"/>
        <v>Obesity</v>
      </c>
      <c r="K124" s="14" t="str">
        <f t="shared" si="4"/>
        <v>Normal</v>
      </c>
      <c r="L124" s="19">
        <f>DATE('Data cleaning'!P126,MONTH(1&amp;'Data cleaning'!Q126),'Hospitalisation Details'!D126)</f>
        <v>37959</v>
      </c>
      <c r="M124" s="20">
        <v>1627.28</v>
      </c>
      <c r="N124" s="16" t="s">
        <v>62</v>
      </c>
      <c r="O124" s="16" t="s">
        <v>62</v>
      </c>
      <c r="P124" s="16" t="s">
        <v>119</v>
      </c>
      <c r="Q124" s="14">
        <f t="shared" si="5"/>
        <v>19</v>
      </c>
    </row>
    <row r="125" spans="1:17" ht="15.6" x14ac:dyDescent="0.3">
      <c r="A125" s="15" t="s">
        <v>320</v>
      </c>
      <c r="B125" s="14" t="s">
        <v>4975</v>
      </c>
      <c r="C125" s="16">
        <v>37.799999999999997</v>
      </c>
      <c r="D125" s="16">
        <v>6.29</v>
      </c>
      <c r="E125" s="17" t="s">
        <v>32</v>
      </c>
      <c r="F125" s="17" t="s">
        <v>32</v>
      </c>
      <c r="G125" s="17" t="s">
        <v>32</v>
      </c>
      <c r="H125" s="18">
        <f>IF('Medical Examinations'!G127="No major surgery",0,'Medical Examinations'!G127)</f>
        <v>1</v>
      </c>
      <c r="I125" s="16" t="s">
        <v>8342</v>
      </c>
      <c r="J125" s="14" t="str">
        <f t="shared" si="3"/>
        <v>Obesity</v>
      </c>
      <c r="K125" s="14" t="str">
        <f t="shared" si="4"/>
        <v>Prediabetes</v>
      </c>
      <c r="L125" s="19">
        <f>DATE('Data cleaning'!P127,MONTH(1&amp;'Data cleaning'!Q127),'Hospitalisation Details'!D127)</f>
        <v>37819</v>
      </c>
      <c r="M125" s="20">
        <v>1628.47</v>
      </c>
      <c r="N125" s="16" t="s">
        <v>62</v>
      </c>
      <c r="O125" s="16" t="s">
        <v>75</v>
      </c>
      <c r="P125" s="16" t="s">
        <v>119</v>
      </c>
      <c r="Q125" s="14">
        <f t="shared" si="5"/>
        <v>19</v>
      </c>
    </row>
    <row r="126" spans="1:17" ht="15.6" x14ac:dyDescent="0.3">
      <c r="A126" s="15" t="s">
        <v>323</v>
      </c>
      <c r="B126" s="14" t="s">
        <v>4977</v>
      </c>
      <c r="C126" s="16">
        <v>38.299999999999997</v>
      </c>
      <c r="D126" s="16">
        <v>9.51</v>
      </c>
      <c r="E126" s="17" t="s">
        <v>32</v>
      </c>
      <c r="F126" s="17" t="s">
        <v>32</v>
      </c>
      <c r="G126" s="17" t="s">
        <v>32</v>
      </c>
      <c r="H126" s="18">
        <f>IF('Medical Examinations'!G128="No major surgery",0,'Medical Examinations'!G128)</f>
        <v>0</v>
      </c>
      <c r="I126" s="16" t="s">
        <v>8342</v>
      </c>
      <c r="J126" s="14" t="str">
        <f t="shared" si="3"/>
        <v>Obesity</v>
      </c>
      <c r="K126" s="14" t="str">
        <f t="shared" si="4"/>
        <v>Diabetes</v>
      </c>
      <c r="L126" s="19">
        <f>DATE('Data cleaning'!P128,MONTH(1&amp;'Data cleaning'!Q128),'Hospitalisation Details'!D128)</f>
        <v>38264</v>
      </c>
      <c r="M126" s="20">
        <v>1629.83</v>
      </c>
      <c r="N126" s="16" t="s">
        <v>62</v>
      </c>
      <c r="O126" s="16" t="s">
        <v>62</v>
      </c>
      <c r="P126" s="16" t="s">
        <v>66</v>
      </c>
      <c r="Q126" s="14">
        <f t="shared" si="5"/>
        <v>18</v>
      </c>
    </row>
    <row r="127" spans="1:17" ht="15.6" x14ac:dyDescent="0.3">
      <c r="A127" s="15" t="s">
        <v>325</v>
      </c>
      <c r="B127" s="14" t="s">
        <v>4979</v>
      </c>
      <c r="C127" s="16">
        <v>32.774999999999999</v>
      </c>
      <c r="D127" s="16">
        <v>4.72</v>
      </c>
      <c r="E127" s="17" t="s">
        <v>32</v>
      </c>
      <c r="F127" s="17" t="s">
        <v>32</v>
      </c>
      <c r="G127" s="17" t="s">
        <v>32</v>
      </c>
      <c r="H127" s="18">
        <f>IF('Medical Examinations'!G129="No major surgery",0,'Medical Examinations'!G129)</f>
        <v>0</v>
      </c>
      <c r="I127" s="16" t="s">
        <v>8342</v>
      </c>
      <c r="J127" s="14" t="str">
        <f t="shared" si="3"/>
        <v>Obesity</v>
      </c>
      <c r="K127" s="14" t="str">
        <f t="shared" si="4"/>
        <v>Normal</v>
      </c>
      <c r="L127" s="19">
        <f>DATE('Data cleaning'!P129,MONTH(1&amp;'Data cleaning'!Q129),'Hospitalisation Details'!D129)</f>
        <v>38326</v>
      </c>
      <c r="M127" s="20">
        <v>1631.67</v>
      </c>
      <c r="N127" s="16" t="s">
        <v>62</v>
      </c>
      <c r="O127" s="16" t="s">
        <v>64</v>
      </c>
      <c r="P127" s="16" t="s">
        <v>66</v>
      </c>
      <c r="Q127" s="14">
        <f t="shared" si="5"/>
        <v>18</v>
      </c>
    </row>
    <row r="128" spans="1:17" ht="15.6" x14ac:dyDescent="0.3">
      <c r="A128" s="15" t="s">
        <v>327</v>
      </c>
      <c r="B128" s="14" t="s">
        <v>4981</v>
      </c>
      <c r="C128" s="16">
        <v>34.200000000000003</v>
      </c>
      <c r="D128" s="16">
        <v>5.91</v>
      </c>
      <c r="E128" s="17" t="s">
        <v>99</v>
      </c>
      <c r="F128" s="17" t="s">
        <v>32</v>
      </c>
      <c r="G128" s="17" t="s">
        <v>32</v>
      </c>
      <c r="H128" s="18">
        <f>IF('Medical Examinations'!G130="No major surgery",0,'Medical Examinations'!G130)</f>
        <v>0</v>
      </c>
      <c r="I128" s="16" t="s">
        <v>8342</v>
      </c>
      <c r="J128" s="14" t="str">
        <f t="shared" si="3"/>
        <v>Obesity</v>
      </c>
      <c r="K128" s="14" t="str">
        <f t="shared" si="4"/>
        <v>Prediabetes</v>
      </c>
      <c r="L128" s="19">
        <f>DATE('Data cleaning'!P130,MONTH(1&amp;'Data cleaning'!Q130),'Hospitalisation Details'!D130)</f>
        <v>38177</v>
      </c>
      <c r="M128" s="20">
        <v>1631.82</v>
      </c>
      <c r="N128" s="16" t="s">
        <v>62</v>
      </c>
      <c r="O128" s="16" t="s">
        <v>75</v>
      </c>
      <c r="P128" s="16" t="s">
        <v>66</v>
      </c>
      <c r="Q128" s="14">
        <f t="shared" si="5"/>
        <v>18</v>
      </c>
    </row>
    <row r="129" spans="1:17" ht="15.6" x14ac:dyDescent="0.3">
      <c r="A129" s="15" t="s">
        <v>330</v>
      </c>
      <c r="B129" s="14" t="s">
        <v>4983</v>
      </c>
      <c r="C129" s="16">
        <v>30.2</v>
      </c>
      <c r="D129" s="16">
        <v>9.58</v>
      </c>
      <c r="E129" s="17" t="s">
        <v>32</v>
      </c>
      <c r="F129" s="17" t="s">
        <v>32</v>
      </c>
      <c r="G129" s="17" t="s">
        <v>32</v>
      </c>
      <c r="H129" s="18">
        <f>IF('Medical Examinations'!G131="No major surgery",0,'Medical Examinations'!G131)</f>
        <v>0</v>
      </c>
      <c r="I129" s="16" t="s">
        <v>8342</v>
      </c>
      <c r="J129" s="14" t="str">
        <f t="shared" si="3"/>
        <v>Obesity</v>
      </c>
      <c r="K129" s="14" t="str">
        <f t="shared" si="4"/>
        <v>Diabetes</v>
      </c>
      <c r="L129" s="19">
        <f>DATE('Data cleaning'!P131,MONTH(1&amp;'Data cleaning'!Q131),'Hospitalisation Details'!D131)</f>
        <v>37897</v>
      </c>
      <c r="M129" s="20">
        <v>1632.04</v>
      </c>
      <c r="N129" s="16" t="s">
        <v>62</v>
      </c>
      <c r="O129" s="16" t="s">
        <v>62</v>
      </c>
      <c r="P129" s="16" t="s">
        <v>119</v>
      </c>
      <c r="Q129" s="14">
        <f t="shared" si="5"/>
        <v>19</v>
      </c>
    </row>
    <row r="130" spans="1:17" ht="15.6" x14ac:dyDescent="0.3">
      <c r="A130" s="15" t="s">
        <v>332</v>
      </c>
      <c r="B130" s="14" t="s">
        <v>4985</v>
      </c>
      <c r="C130" s="16">
        <v>48.32</v>
      </c>
      <c r="D130" s="16">
        <v>5.77</v>
      </c>
      <c r="E130" s="17" t="s">
        <v>32</v>
      </c>
      <c r="F130" s="17" t="s">
        <v>32</v>
      </c>
      <c r="G130" s="17" t="s">
        <v>32</v>
      </c>
      <c r="H130" s="18">
        <f>IF('Medical Examinations'!G132="No major surgery",0,'Medical Examinations'!G132)</f>
        <v>0</v>
      </c>
      <c r="I130" s="16" t="s">
        <v>8342</v>
      </c>
      <c r="J130" s="14" t="str">
        <f t="shared" ref="J130:J193" si="6">IF(C130&lt;18.5,"Under weight",IF(C130&lt;25,"Normal weight",IF(C130&lt;30,"Over weight","Obesity")))</f>
        <v>Obesity</v>
      </c>
      <c r="K130" s="14" t="str">
        <f t="shared" ref="K130:K193" si="7">IF(D130&lt;5.7,"Normal",IF(D130&lt;6.4,"Prediabetes","Diabetes"))</f>
        <v>Prediabetes</v>
      </c>
      <c r="L130" s="19">
        <f>DATE('Data cleaning'!P132,MONTH(1&amp;'Data cleaning'!Q132),'Hospitalisation Details'!D132)</f>
        <v>37880</v>
      </c>
      <c r="M130" s="20">
        <v>1632.56</v>
      </c>
      <c r="N130" s="16" t="s">
        <v>62</v>
      </c>
      <c r="O130" s="16" t="s">
        <v>62</v>
      </c>
      <c r="P130" s="16" t="s">
        <v>119</v>
      </c>
      <c r="Q130" s="14">
        <f t="shared" ref="Q130:Q193" si="8">INT(YEARFRAC(L130,DATE(2023,6,8)))</f>
        <v>19</v>
      </c>
    </row>
    <row r="131" spans="1:17" ht="15.6" x14ac:dyDescent="0.3">
      <c r="A131" s="15" t="s">
        <v>335</v>
      </c>
      <c r="B131" s="14" t="s">
        <v>4987</v>
      </c>
      <c r="C131" s="16">
        <v>44.86</v>
      </c>
      <c r="D131" s="16">
        <v>4.38</v>
      </c>
      <c r="E131" s="17" t="s">
        <v>99</v>
      </c>
      <c r="F131" s="17" t="s">
        <v>32</v>
      </c>
      <c r="G131" s="17" t="s">
        <v>32</v>
      </c>
      <c r="H131" s="18">
        <f>IF('Medical Examinations'!G133="No major surgery",0,'Medical Examinations'!G133)</f>
        <v>0</v>
      </c>
      <c r="I131" s="16" t="s">
        <v>8342</v>
      </c>
      <c r="J131" s="14" t="str">
        <f t="shared" si="6"/>
        <v>Obesity</v>
      </c>
      <c r="K131" s="14" t="str">
        <f t="shared" si="7"/>
        <v>Normal</v>
      </c>
      <c r="L131" s="19">
        <f>DATE('Data cleaning'!P133,MONTH(1&amp;'Data cleaning'!Q133),'Hospitalisation Details'!D133)</f>
        <v>38334</v>
      </c>
      <c r="M131" s="20">
        <v>1633.04</v>
      </c>
      <c r="N131" s="16" t="s">
        <v>62</v>
      </c>
      <c r="O131" s="16" t="s">
        <v>62</v>
      </c>
      <c r="P131" s="16" t="s">
        <v>66</v>
      </c>
      <c r="Q131" s="14">
        <f t="shared" si="8"/>
        <v>18</v>
      </c>
    </row>
    <row r="132" spans="1:17" ht="15.6" x14ac:dyDescent="0.3">
      <c r="A132" s="15" t="s">
        <v>337</v>
      </c>
      <c r="B132" s="14" t="s">
        <v>4989</v>
      </c>
      <c r="C132" s="16">
        <v>52.15</v>
      </c>
      <c r="D132" s="16">
        <v>5.65</v>
      </c>
      <c r="E132" s="17" t="s">
        <v>32</v>
      </c>
      <c r="F132" s="17" t="s">
        <v>32</v>
      </c>
      <c r="G132" s="17" t="s">
        <v>32</v>
      </c>
      <c r="H132" s="18">
        <f>IF('Medical Examinations'!G134="No major surgery",0,'Medical Examinations'!G134)</f>
        <v>1</v>
      </c>
      <c r="I132" s="16" t="s">
        <v>8342</v>
      </c>
      <c r="J132" s="14" t="str">
        <f t="shared" si="6"/>
        <v>Obesity</v>
      </c>
      <c r="K132" s="14" t="str">
        <f t="shared" si="7"/>
        <v>Normal</v>
      </c>
      <c r="L132" s="19">
        <f>DATE('Data cleaning'!P134,MONTH(1&amp;'Data cleaning'!Q134),'Hospitalisation Details'!D134)</f>
        <v>38207</v>
      </c>
      <c r="M132" s="20">
        <v>1633.96</v>
      </c>
      <c r="N132" s="16" t="s">
        <v>62</v>
      </c>
      <c r="O132" s="16" t="s">
        <v>75</v>
      </c>
      <c r="P132" s="16" t="s">
        <v>66</v>
      </c>
      <c r="Q132" s="14">
        <f t="shared" si="8"/>
        <v>18</v>
      </c>
    </row>
    <row r="133" spans="1:17" ht="15.6" x14ac:dyDescent="0.3">
      <c r="A133" s="15" t="s">
        <v>339</v>
      </c>
      <c r="B133" s="14" t="s">
        <v>4991</v>
      </c>
      <c r="C133" s="16">
        <v>41.12</v>
      </c>
      <c r="D133" s="16">
        <v>7.54</v>
      </c>
      <c r="E133" s="17" t="s">
        <v>99</v>
      </c>
      <c r="F133" s="17" t="s">
        <v>32</v>
      </c>
      <c r="G133" s="17" t="s">
        <v>32</v>
      </c>
      <c r="H133" s="18">
        <f>IF('Medical Examinations'!G135="No major surgery",0,'Medical Examinations'!G135)</f>
        <v>0</v>
      </c>
      <c r="I133" s="16" t="s">
        <v>8342</v>
      </c>
      <c r="J133" s="14" t="str">
        <f t="shared" si="6"/>
        <v>Obesity</v>
      </c>
      <c r="K133" s="14" t="str">
        <f t="shared" si="7"/>
        <v>Diabetes</v>
      </c>
      <c r="L133" s="19">
        <f>DATE('Data cleaning'!P135,MONTH(1&amp;'Data cleaning'!Q135),'Hospitalisation Details'!D135)</f>
        <v>38151</v>
      </c>
      <c r="M133" s="20">
        <v>1634.57</v>
      </c>
      <c r="N133" s="16" t="s">
        <v>62</v>
      </c>
      <c r="O133" s="16" t="s">
        <v>62</v>
      </c>
      <c r="P133" s="16" t="s">
        <v>66</v>
      </c>
      <c r="Q133" s="14">
        <f t="shared" si="8"/>
        <v>18</v>
      </c>
    </row>
    <row r="134" spans="1:17" ht="15.6" x14ac:dyDescent="0.3">
      <c r="A134" s="15" t="s">
        <v>342</v>
      </c>
      <c r="B134" s="14" t="s">
        <v>4993</v>
      </c>
      <c r="C134" s="16">
        <v>38.39</v>
      </c>
      <c r="D134" s="16">
        <v>5.1100000000000003</v>
      </c>
      <c r="E134" s="17" t="s">
        <v>99</v>
      </c>
      <c r="F134" s="17" t="s">
        <v>32</v>
      </c>
      <c r="G134" s="17" t="s">
        <v>32</v>
      </c>
      <c r="H134" s="18">
        <f>IF('Medical Examinations'!G136="No major surgery",0,'Medical Examinations'!G136)</f>
        <v>1</v>
      </c>
      <c r="I134" s="16" t="s">
        <v>8342</v>
      </c>
      <c r="J134" s="14" t="str">
        <f t="shared" si="6"/>
        <v>Obesity</v>
      </c>
      <c r="K134" s="14" t="str">
        <f t="shared" si="7"/>
        <v>Normal</v>
      </c>
      <c r="L134" s="19">
        <f>DATE('Data cleaning'!P136,MONTH(1&amp;'Data cleaning'!Q136),'Hospitalisation Details'!D136)</f>
        <v>37985</v>
      </c>
      <c r="M134" s="20">
        <v>1635.73</v>
      </c>
      <c r="N134" s="16" t="s">
        <v>62</v>
      </c>
      <c r="O134" s="16" t="s">
        <v>64</v>
      </c>
      <c r="P134" s="16" t="s">
        <v>119</v>
      </c>
      <c r="Q134" s="14">
        <f t="shared" si="8"/>
        <v>19</v>
      </c>
    </row>
    <row r="135" spans="1:17" ht="15.6" x14ac:dyDescent="0.3">
      <c r="A135" s="15" t="s">
        <v>344</v>
      </c>
      <c r="B135" s="14" t="s">
        <v>4995</v>
      </c>
      <c r="C135" s="16">
        <v>46.85</v>
      </c>
      <c r="D135" s="16">
        <v>4.25</v>
      </c>
      <c r="E135" s="17" t="s">
        <v>32</v>
      </c>
      <c r="F135" s="17" t="s">
        <v>32</v>
      </c>
      <c r="G135" s="17" t="s">
        <v>99</v>
      </c>
      <c r="H135" s="18">
        <f>IF('Medical Examinations'!G137="No major surgery",0,'Medical Examinations'!G137)</f>
        <v>1</v>
      </c>
      <c r="I135" s="16" t="s">
        <v>8342</v>
      </c>
      <c r="J135" s="14" t="str">
        <f t="shared" si="6"/>
        <v>Obesity</v>
      </c>
      <c r="K135" s="14" t="str">
        <f t="shared" si="7"/>
        <v>Normal</v>
      </c>
      <c r="L135" s="19">
        <f>DATE('Data cleaning'!P137,MONTH(1&amp;'Data cleaning'!Q137),'Hospitalisation Details'!D137)</f>
        <v>37880</v>
      </c>
      <c r="M135" s="20">
        <v>1639.56</v>
      </c>
      <c r="N135" s="16" t="s">
        <v>62</v>
      </c>
      <c r="O135" s="16" t="s">
        <v>62</v>
      </c>
      <c r="P135" s="16" t="s">
        <v>119</v>
      </c>
      <c r="Q135" s="14">
        <f t="shared" si="8"/>
        <v>19</v>
      </c>
    </row>
    <row r="136" spans="1:17" ht="15.6" x14ac:dyDescent="0.3">
      <c r="A136" s="15" t="s">
        <v>347</v>
      </c>
      <c r="B136" s="14" t="s">
        <v>4997</v>
      </c>
      <c r="C136" s="16">
        <v>42.24</v>
      </c>
      <c r="D136" s="16">
        <v>5.55</v>
      </c>
      <c r="E136" s="17" t="s">
        <v>32</v>
      </c>
      <c r="F136" s="17" t="s">
        <v>39</v>
      </c>
      <c r="G136" s="17" t="s">
        <v>32</v>
      </c>
      <c r="H136" s="18">
        <f>IF('Medical Examinations'!G138="No major surgery",0,'Medical Examinations'!G138)</f>
        <v>1</v>
      </c>
      <c r="I136" s="16" t="s">
        <v>8342</v>
      </c>
      <c r="J136" s="14" t="str">
        <f t="shared" si="6"/>
        <v>Obesity</v>
      </c>
      <c r="K136" s="14" t="str">
        <f t="shared" si="7"/>
        <v>Normal</v>
      </c>
      <c r="L136" s="19">
        <f>DATE('Data cleaning'!P138,MONTH(1&amp;'Data cleaning'!Q138),'Hospitalisation Details'!D138)</f>
        <v>37854</v>
      </c>
      <c r="M136" s="20">
        <v>1639.56</v>
      </c>
      <c r="N136" s="16" t="s">
        <v>62</v>
      </c>
      <c r="O136" s="16" t="s">
        <v>62</v>
      </c>
      <c r="P136" s="16" t="s">
        <v>119</v>
      </c>
      <c r="Q136" s="14">
        <f t="shared" si="8"/>
        <v>19</v>
      </c>
    </row>
    <row r="137" spans="1:17" ht="15.6" x14ac:dyDescent="0.3">
      <c r="A137" s="15" t="s">
        <v>349</v>
      </c>
      <c r="B137" s="14" t="s">
        <v>4999</v>
      </c>
      <c r="C137" s="16">
        <v>34.39</v>
      </c>
      <c r="D137" s="16">
        <v>5.78</v>
      </c>
      <c r="E137" s="17" t="s">
        <v>32</v>
      </c>
      <c r="F137" s="17" t="s">
        <v>32</v>
      </c>
      <c r="G137" s="17" t="s">
        <v>32</v>
      </c>
      <c r="H137" s="18">
        <f>IF('Medical Examinations'!G139="No major surgery",0,'Medical Examinations'!G139)</f>
        <v>0</v>
      </c>
      <c r="I137" s="16" t="s">
        <v>8342</v>
      </c>
      <c r="J137" s="14" t="str">
        <f t="shared" si="6"/>
        <v>Obesity</v>
      </c>
      <c r="K137" s="14" t="str">
        <f t="shared" si="7"/>
        <v>Prediabetes</v>
      </c>
      <c r="L137" s="19">
        <f>DATE('Data cleaning'!P139,MONTH(1&amp;'Data cleaning'!Q139),'Hospitalisation Details'!D139)</f>
        <v>37985</v>
      </c>
      <c r="M137" s="20">
        <v>1646.43</v>
      </c>
      <c r="N137" s="16" t="s">
        <v>62</v>
      </c>
      <c r="O137" s="16" t="s">
        <v>75</v>
      </c>
      <c r="P137" s="16" t="s">
        <v>119</v>
      </c>
      <c r="Q137" s="14">
        <f t="shared" si="8"/>
        <v>19</v>
      </c>
    </row>
    <row r="138" spans="1:17" ht="15.6" x14ac:dyDescent="0.3">
      <c r="A138" s="15" t="s">
        <v>351</v>
      </c>
      <c r="B138" s="14" t="s">
        <v>5001</v>
      </c>
      <c r="C138" s="16">
        <v>42.89</v>
      </c>
      <c r="D138" s="16">
        <v>5.28</v>
      </c>
      <c r="E138" s="17" t="s">
        <v>99</v>
      </c>
      <c r="F138" s="17" t="s">
        <v>32</v>
      </c>
      <c r="G138" s="17" t="s">
        <v>32</v>
      </c>
      <c r="H138" s="18">
        <f>IF('Medical Examinations'!G140="No major surgery",0,'Medical Examinations'!G140)</f>
        <v>0</v>
      </c>
      <c r="I138" s="16" t="s">
        <v>8342</v>
      </c>
      <c r="J138" s="14" t="str">
        <f t="shared" si="6"/>
        <v>Obesity</v>
      </c>
      <c r="K138" s="14" t="str">
        <f t="shared" si="7"/>
        <v>Normal</v>
      </c>
      <c r="L138" s="19">
        <f>DATE('Data cleaning'!P140,MONTH(1&amp;'Data cleaning'!Q140),'Hospitalisation Details'!D140)</f>
        <v>36822</v>
      </c>
      <c r="M138" s="20">
        <v>1665</v>
      </c>
      <c r="N138" s="16" t="s">
        <v>62</v>
      </c>
      <c r="O138" s="16" t="s">
        <v>62</v>
      </c>
      <c r="P138" s="16" t="s">
        <v>66</v>
      </c>
      <c r="Q138" s="14">
        <f t="shared" si="8"/>
        <v>22</v>
      </c>
    </row>
    <row r="139" spans="1:17" ht="15.6" x14ac:dyDescent="0.3">
      <c r="A139" s="15" t="s">
        <v>354</v>
      </c>
      <c r="B139" s="14" t="s">
        <v>5003</v>
      </c>
      <c r="C139" s="16">
        <v>36.299999999999997</v>
      </c>
      <c r="D139" s="16">
        <v>5.39</v>
      </c>
      <c r="E139" s="17" t="s">
        <v>32</v>
      </c>
      <c r="F139" s="17" t="s">
        <v>32</v>
      </c>
      <c r="G139" s="17" t="s">
        <v>32</v>
      </c>
      <c r="H139" s="18">
        <f>IF('Medical Examinations'!G141="No major surgery",0,'Medical Examinations'!G141)</f>
        <v>0</v>
      </c>
      <c r="I139" s="16" t="s">
        <v>8342</v>
      </c>
      <c r="J139" s="14" t="str">
        <f t="shared" si="6"/>
        <v>Obesity</v>
      </c>
      <c r="K139" s="14" t="str">
        <f t="shared" si="7"/>
        <v>Normal</v>
      </c>
      <c r="L139" s="19">
        <f>DATE('Data cleaning'!P141,MONTH(1&amp;'Data cleaning'!Q141),'Hospitalisation Details'!D141)</f>
        <v>36687</v>
      </c>
      <c r="M139" s="20">
        <v>1674.63</v>
      </c>
      <c r="N139" s="16" t="s">
        <v>62</v>
      </c>
      <c r="O139" s="16" t="s">
        <v>62</v>
      </c>
      <c r="P139" s="16" t="s">
        <v>66</v>
      </c>
      <c r="Q139" s="14">
        <f t="shared" si="8"/>
        <v>22</v>
      </c>
    </row>
    <row r="140" spans="1:17" ht="15.6" x14ac:dyDescent="0.3">
      <c r="A140" s="15" t="s">
        <v>356</v>
      </c>
      <c r="B140" s="14" t="s">
        <v>5005</v>
      </c>
      <c r="C140" s="16">
        <v>35.200000000000003</v>
      </c>
      <c r="D140" s="16">
        <v>8.01</v>
      </c>
      <c r="E140" s="17" t="s">
        <v>99</v>
      </c>
      <c r="F140" s="17" t="s">
        <v>32</v>
      </c>
      <c r="G140" s="17" t="s">
        <v>32</v>
      </c>
      <c r="H140" s="18">
        <f>IF('Medical Examinations'!G142="No major surgery",0,'Medical Examinations'!G142)</f>
        <v>1</v>
      </c>
      <c r="I140" s="16" t="s">
        <v>8342</v>
      </c>
      <c r="J140" s="14" t="str">
        <f t="shared" si="6"/>
        <v>Obesity</v>
      </c>
      <c r="K140" s="14" t="str">
        <f t="shared" si="7"/>
        <v>Diabetes</v>
      </c>
      <c r="L140" s="19">
        <f>DATE('Data cleaning'!P142,MONTH(1&amp;'Data cleaning'!Q142),'Hospitalisation Details'!D142)</f>
        <v>36820</v>
      </c>
      <c r="M140" s="20">
        <v>1682.6</v>
      </c>
      <c r="N140" s="16" t="s">
        <v>62</v>
      </c>
      <c r="O140" s="16" t="s">
        <v>62</v>
      </c>
      <c r="P140" s="16" t="s">
        <v>241</v>
      </c>
      <c r="Q140" s="14">
        <f t="shared" si="8"/>
        <v>22</v>
      </c>
    </row>
    <row r="141" spans="1:17" ht="15.6" x14ac:dyDescent="0.3">
      <c r="A141" s="15" t="s">
        <v>358</v>
      </c>
      <c r="B141" s="14" t="s">
        <v>5007</v>
      </c>
      <c r="C141" s="16">
        <v>53.62</v>
      </c>
      <c r="D141" s="16">
        <v>5.21</v>
      </c>
      <c r="E141" s="17" t="s">
        <v>32</v>
      </c>
      <c r="F141" s="17" t="s">
        <v>32</v>
      </c>
      <c r="G141" s="17" t="s">
        <v>32</v>
      </c>
      <c r="H141" s="18">
        <f>IF('Medical Examinations'!G143="No major surgery",0,'Medical Examinations'!G143)</f>
        <v>0</v>
      </c>
      <c r="I141" s="16" t="s">
        <v>8342</v>
      </c>
      <c r="J141" s="14" t="str">
        <f t="shared" si="6"/>
        <v>Obesity</v>
      </c>
      <c r="K141" s="14" t="str">
        <f t="shared" si="7"/>
        <v>Normal</v>
      </c>
      <c r="L141" s="19">
        <f>DATE('Data cleaning'!P143,MONTH(1&amp;'Data cleaning'!Q143),'Hospitalisation Details'!D143)</f>
        <v>38308</v>
      </c>
      <c r="M141" s="20">
        <v>1694.8</v>
      </c>
      <c r="N141" s="16" t="s">
        <v>62</v>
      </c>
      <c r="O141" s="16" t="s">
        <v>62</v>
      </c>
      <c r="P141" s="16" t="s">
        <v>964</v>
      </c>
      <c r="Q141" s="14">
        <f t="shared" si="8"/>
        <v>18</v>
      </c>
    </row>
    <row r="142" spans="1:17" ht="15.6" x14ac:dyDescent="0.3">
      <c r="A142" s="15" t="s">
        <v>361</v>
      </c>
      <c r="B142" s="14" t="s">
        <v>5009</v>
      </c>
      <c r="C142" s="16">
        <v>36.67</v>
      </c>
      <c r="D142" s="16">
        <v>6.27</v>
      </c>
      <c r="E142" s="17" t="s">
        <v>32</v>
      </c>
      <c r="F142" s="17" t="s">
        <v>32</v>
      </c>
      <c r="G142" s="17" t="s">
        <v>32</v>
      </c>
      <c r="H142" s="18">
        <f>IF('Medical Examinations'!G144="No major surgery",0,'Medical Examinations'!G144)</f>
        <v>0</v>
      </c>
      <c r="I142" s="16" t="s">
        <v>8342</v>
      </c>
      <c r="J142" s="14" t="str">
        <f t="shared" si="6"/>
        <v>Obesity</v>
      </c>
      <c r="K142" s="14" t="str">
        <f t="shared" si="7"/>
        <v>Prediabetes</v>
      </c>
      <c r="L142" s="19">
        <f>DATE('Data cleaning'!P144,MONTH(1&amp;'Data cleaning'!Q144),'Hospitalisation Details'!D144)</f>
        <v>38331</v>
      </c>
      <c r="M142" s="20">
        <v>1702.46</v>
      </c>
      <c r="N142" s="16" t="s">
        <v>62</v>
      </c>
      <c r="O142" s="16" t="s">
        <v>64</v>
      </c>
      <c r="P142" s="16" t="s">
        <v>972</v>
      </c>
      <c r="Q142" s="14">
        <f t="shared" si="8"/>
        <v>18</v>
      </c>
    </row>
    <row r="143" spans="1:17" ht="15.6" x14ac:dyDescent="0.3">
      <c r="A143" s="15" t="s">
        <v>363</v>
      </c>
      <c r="B143" s="14" t="s">
        <v>5011</v>
      </c>
      <c r="C143" s="16">
        <v>33.4</v>
      </c>
      <c r="D143" s="16">
        <v>10.73</v>
      </c>
      <c r="E143" s="17" t="s">
        <v>99</v>
      </c>
      <c r="F143" s="17" t="s">
        <v>32</v>
      </c>
      <c r="G143" s="17" t="s">
        <v>32</v>
      </c>
      <c r="H143" s="18">
        <f>IF('Medical Examinations'!G145="No major surgery",0,'Medical Examinations'!G145)</f>
        <v>1</v>
      </c>
      <c r="I143" s="16" t="s">
        <v>8342</v>
      </c>
      <c r="J143" s="14" t="str">
        <f t="shared" si="6"/>
        <v>Obesity</v>
      </c>
      <c r="K143" s="14" t="str">
        <f t="shared" si="7"/>
        <v>Diabetes</v>
      </c>
      <c r="L143" s="19">
        <f>DATE('Data cleaning'!P145,MONTH(1&amp;'Data cleaning'!Q145),'Hospitalisation Details'!D145)</f>
        <v>38298</v>
      </c>
      <c r="M143" s="20">
        <v>1704.57</v>
      </c>
      <c r="N143" s="16" t="s">
        <v>62</v>
      </c>
      <c r="O143" s="16" t="s">
        <v>75</v>
      </c>
      <c r="P143" s="16" t="s">
        <v>979</v>
      </c>
      <c r="Q143" s="14">
        <f t="shared" si="8"/>
        <v>18</v>
      </c>
    </row>
    <row r="144" spans="1:17" ht="15.6" x14ac:dyDescent="0.3">
      <c r="A144" s="15" t="s">
        <v>365</v>
      </c>
      <c r="B144" s="14" t="s">
        <v>5013</v>
      </c>
      <c r="C144" s="16">
        <v>42.71</v>
      </c>
      <c r="D144" s="16">
        <v>10.52</v>
      </c>
      <c r="E144" s="17" t="s">
        <v>32</v>
      </c>
      <c r="F144" s="17" t="s">
        <v>32</v>
      </c>
      <c r="G144" s="17" t="s">
        <v>32</v>
      </c>
      <c r="H144" s="18">
        <f>IF('Medical Examinations'!G146="No major surgery",0,'Medical Examinations'!G146)</f>
        <v>0</v>
      </c>
      <c r="I144" s="16" t="s">
        <v>8342</v>
      </c>
      <c r="J144" s="14" t="str">
        <f t="shared" si="6"/>
        <v>Obesity</v>
      </c>
      <c r="K144" s="14" t="str">
        <f t="shared" si="7"/>
        <v>Diabetes</v>
      </c>
      <c r="L144" s="19">
        <f>DATE('Data cleaning'!P146,MONTH(1&amp;'Data cleaning'!Q146),'Hospitalisation Details'!D146)</f>
        <v>38335</v>
      </c>
      <c r="M144" s="20">
        <v>1704.7</v>
      </c>
      <c r="N144" s="16" t="s">
        <v>62</v>
      </c>
      <c r="O144" s="16" t="s">
        <v>64</v>
      </c>
      <c r="P144" s="16" t="s">
        <v>985</v>
      </c>
      <c r="Q144" s="14">
        <f t="shared" si="8"/>
        <v>18</v>
      </c>
    </row>
    <row r="145" spans="1:17" ht="15.6" x14ac:dyDescent="0.3">
      <c r="A145" s="15" t="s">
        <v>368</v>
      </c>
      <c r="B145" s="14" t="s">
        <v>5015</v>
      </c>
      <c r="C145" s="16">
        <v>41.52</v>
      </c>
      <c r="D145" s="16">
        <v>11.82</v>
      </c>
      <c r="E145" s="17" t="s">
        <v>99</v>
      </c>
      <c r="F145" s="17" t="s">
        <v>32</v>
      </c>
      <c r="G145" s="17" t="s">
        <v>32</v>
      </c>
      <c r="H145" s="18">
        <f>IF('Medical Examinations'!G147="No major surgery",0,'Medical Examinations'!G147)</f>
        <v>2</v>
      </c>
      <c r="I145" s="16" t="s">
        <v>8342</v>
      </c>
      <c r="J145" s="14" t="str">
        <f t="shared" si="6"/>
        <v>Obesity</v>
      </c>
      <c r="K145" s="14" t="str">
        <f t="shared" si="7"/>
        <v>Diabetes</v>
      </c>
      <c r="L145" s="19">
        <f>DATE('Data cleaning'!P147,MONTH(1&amp;'Data cleaning'!Q147),'Hospitalisation Details'!D147)</f>
        <v>38327</v>
      </c>
      <c r="M145" s="20">
        <v>1705.62</v>
      </c>
      <c r="N145" s="16" t="s">
        <v>62</v>
      </c>
      <c r="O145" s="16" t="s">
        <v>62</v>
      </c>
      <c r="P145" s="16" t="s">
        <v>964</v>
      </c>
      <c r="Q145" s="14">
        <f t="shared" si="8"/>
        <v>18</v>
      </c>
    </row>
    <row r="146" spans="1:17" ht="15.6" x14ac:dyDescent="0.3">
      <c r="A146" s="15" t="s">
        <v>370</v>
      </c>
      <c r="B146" s="14" t="s">
        <v>5016</v>
      </c>
      <c r="C146" s="16">
        <v>39.4</v>
      </c>
      <c r="D146" s="16">
        <v>6.76</v>
      </c>
      <c r="E146" s="17" t="s">
        <v>32</v>
      </c>
      <c r="F146" s="17" t="s">
        <v>32</v>
      </c>
      <c r="G146" s="17" t="s">
        <v>32</v>
      </c>
      <c r="H146" s="18">
        <f>IF('Medical Examinations'!G148="No major surgery",0,'Medical Examinations'!G148)</f>
        <v>0</v>
      </c>
      <c r="I146" s="16" t="s">
        <v>8342</v>
      </c>
      <c r="J146" s="14" t="str">
        <f t="shared" si="6"/>
        <v>Obesity</v>
      </c>
      <c r="K146" s="14" t="str">
        <f t="shared" si="7"/>
        <v>Diabetes</v>
      </c>
      <c r="L146" s="19">
        <f>DATE('Data cleaning'!P148,MONTH(1&amp;'Data cleaning'!Q148),'Hospitalisation Details'!D148)</f>
        <v>38277</v>
      </c>
      <c r="M146" s="20">
        <v>1708</v>
      </c>
      <c r="N146" s="16" t="s">
        <v>64</v>
      </c>
      <c r="O146" s="16" t="s">
        <v>62</v>
      </c>
      <c r="P146" s="16" t="s">
        <v>979</v>
      </c>
      <c r="Q146" s="14">
        <f t="shared" si="8"/>
        <v>18</v>
      </c>
    </row>
    <row r="147" spans="1:17" ht="15.6" x14ac:dyDescent="0.3">
      <c r="A147" s="15" t="s">
        <v>372</v>
      </c>
      <c r="B147" s="14" t="s">
        <v>5018</v>
      </c>
      <c r="C147" s="16">
        <v>46.45</v>
      </c>
      <c r="D147" s="16">
        <v>5.62</v>
      </c>
      <c r="E147" s="17" t="s">
        <v>32</v>
      </c>
      <c r="F147" s="17" t="s">
        <v>32</v>
      </c>
      <c r="G147" s="17" t="s">
        <v>32</v>
      </c>
      <c r="H147" s="18">
        <f>IF('Medical Examinations'!G149="No major surgery",0,'Medical Examinations'!G149)</f>
        <v>0</v>
      </c>
      <c r="I147" s="16" t="s">
        <v>8342</v>
      </c>
      <c r="J147" s="14" t="str">
        <f t="shared" si="6"/>
        <v>Obesity</v>
      </c>
      <c r="K147" s="14" t="str">
        <f t="shared" si="7"/>
        <v>Normal</v>
      </c>
      <c r="L147" s="19">
        <f>DATE('Data cleaning'!P149,MONTH(1&amp;'Data cleaning'!Q149),'Hospitalisation Details'!D149)</f>
        <v>38333</v>
      </c>
      <c r="M147" s="20">
        <v>1708.93</v>
      </c>
      <c r="N147" s="16" t="s">
        <v>64</v>
      </c>
      <c r="O147" s="16" t="s">
        <v>75</v>
      </c>
      <c r="P147" s="16" t="s">
        <v>972</v>
      </c>
      <c r="Q147" s="14">
        <f t="shared" si="8"/>
        <v>18</v>
      </c>
    </row>
    <row r="148" spans="1:17" ht="15.6" x14ac:dyDescent="0.3">
      <c r="A148" s="15" t="s">
        <v>374</v>
      </c>
      <c r="B148" s="14" t="s">
        <v>5020</v>
      </c>
      <c r="C148" s="16">
        <v>35.75</v>
      </c>
      <c r="D148" s="16">
        <v>4.1900000000000004</v>
      </c>
      <c r="E148" s="17" t="s">
        <v>32</v>
      </c>
      <c r="F148" s="17" t="s">
        <v>32</v>
      </c>
      <c r="G148" s="17" t="s">
        <v>32</v>
      </c>
      <c r="H148" s="18">
        <f>IF('Medical Examinations'!G150="No major surgery",0,'Medical Examinations'!G150)</f>
        <v>0</v>
      </c>
      <c r="I148" s="16" t="s">
        <v>8342</v>
      </c>
      <c r="J148" s="14" t="str">
        <f t="shared" si="6"/>
        <v>Obesity</v>
      </c>
      <c r="K148" s="14" t="str">
        <f t="shared" si="7"/>
        <v>Normal</v>
      </c>
      <c r="L148" s="19">
        <f>DATE('Data cleaning'!P150,MONTH(1&amp;'Data cleaning'!Q150),'Hospitalisation Details'!D150)</f>
        <v>38249</v>
      </c>
      <c r="M148" s="20">
        <v>1711.03</v>
      </c>
      <c r="N148" s="16" t="s">
        <v>64</v>
      </c>
      <c r="O148" s="16" t="s">
        <v>64</v>
      </c>
      <c r="P148" s="16" t="s">
        <v>66</v>
      </c>
      <c r="Q148" s="14">
        <f t="shared" si="8"/>
        <v>18</v>
      </c>
    </row>
    <row r="149" spans="1:17" ht="15.6" x14ac:dyDescent="0.3">
      <c r="A149" s="15" t="s">
        <v>377</v>
      </c>
      <c r="B149" s="14" t="s">
        <v>5022</v>
      </c>
      <c r="C149" s="16">
        <v>26.07</v>
      </c>
      <c r="D149" s="16">
        <v>5.32</v>
      </c>
      <c r="E149" s="17" t="s">
        <v>32</v>
      </c>
      <c r="F149" s="17" t="s">
        <v>32</v>
      </c>
      <c r="G149" s="17" t="s">
        <v>32</v>
      </c>
      <c r="H149" s="18">
        <f>IF('Medical Examinations'!G151="No major surgery",0,'Medical Examinations'!G151)</f>
        <v>0</v>
      </c>
      <c r="I149" s="16" t="s">
        <v>8342</v>
      </c>
      <c r="J149" s="14" t="str">
        <f t="shared" si="6"/>
        <v>Over weight</v>
      </c>
      <c r="K149" s="14" t="str">
        <f t="shared" si="7"/>
        <v>Normal</v>
      </c>
      <c r="L149" s="19">
        <f>DATE('Data cleaning'!P151,MONTH(1&amp;'Data cleaning'!Q151),'Hospitalisation Details'!D151)</f>
        <v>38251</v>
      </c>
      <c r="M149" s="20">
        <v>1712.23</v>
      </c>
      <c r="N149" s="16" t="s">
        <v>64</v>
      </c>
      <c r="O149" s="16" t="s">
        <v>75</v>
      </c>
      <c r="P149" s="16" t="s">
        <v>979</v>
      </c>
      <c r="Q149" s="14">
        <f t="shared" si="8"/>
        <v>18</v>
      </c>
    </row>
    <row r="150" spans="1:17" ht="15.6" x14ac:dyDescent="0.3">
      <c r="A150" s="15" t="s">
        <v>379</v>
      </c>
      <c r="B150" s="14" t="s">
        <v>5024</v>
      </c>
      <c r="C150" s="16">
        <v>36.54</v>
      </c>
      <c r="D150" s="16">
        <v>4.46</v>
      </c>
      <c r="E150" s="17" t="s">
        <v>99</v>
      </c>
      <c r="F150" s="17" t="s">
        <v>32</v>
      </c>
      <c r="G150" s="17" t="s">
        <v>32</v>
      </c>
      <c r="H150" s="18">
        <f>IF('Medical Examinations'!G152="No major surgery",0,'Medical Examinations'!G152)</f>
        <v>1</v>
      </c>
      <c r="I150" s="16" t="s">
        <v>8342</v>
      </c>
      <c r="J150" s="14" t="str">
        <f t="shared" si="6"/>
        <v>Obesity</v>
      </c>
      <c r="K150" s="14" t="str">
        <f t="shared" si="7"/>
        <v>Normal</v>
      </c>
      <c r="L150" s="19">
        <f>DATE('Data cleaning'!P152,MONTH(1&amp;'Data cleaning'!Q152),'Hospitalisation Details'!D152)</f>
        <v>38148</v>
      </c>
      <c r="M150" s="20">
        <v>1719.44</v>
      </c>
      <c r="N150" s="16" t="s">
        <v>64</v>
      </c>
      <c r="O150" s="16" t="s">
        <v>64</v>
      </c>
      <c r="P150" s="16" t="s">
        <v>66</v>
      </c>
      <c r="Q150" s="14">
        <f t="shared" si="8"/>
        <v>18</v>
      </c>
    </row>
    <row r="151" spans="1:17" ht="15.6" x14ac:dyDescent="0.3">
      <c r="A151" s="15" t="s">
        <v>381</v>
      </c>
      <c r="B151" s="14" t="s">
        <v>5016</v>
      </c>
      <c r="C151" s="16">
        <v>51.64</v>
      </c>
      <c r="D151" s="16">
        <v>5.65</v>
      </c>
      <c r="E151" s="17" t="s">
        <v>32</v>
      </c>
      <c r="F151" s="17" t="s">
        <v>32</v>
      </c>
      <c r="G151" s="17" t="s">
        <v>32</v>
      </c>
      <c r="H151" s="18">
        <f>IF('Medical Examinations'!G153="No major surgery",0,'Medical Examinations'!G153)</f>
        <v>0</v>
      </c>
      <c r="I151" s="16" t="s">
        <v>8342</v>
      </c>
      <c r="J151" s="14" t="str">
        <f t="shared" si="6"/>
        <v>Obesity</v>
      </c>
      <c r="K151" s="14" t="str">
        <f t="shared" si="7"/>
        <v>Normal</v>
      </c>
      <c r="L151" s="19">
        <f>DATE('Data cleaning'!P153,MONTH(1&amp;'Data cleaning'!Q153),'Hospitalisation Details'!D153)</f>
        <v>38241</v>
      </c>
      <c r="M151" s="20">
        <v>1720.35</v>
      </c>
      <c r="N151" s="16" t="s">
        <v>64</v>
      </c>
      <c r="O151" s="16" t="s">
        <v>64</v>
      </c>
      <c r="P151" s="16" t="s">
        <v>66</v>
      </c>
      <c r="Q151" s="14">
        <f t="shared" si="8"/>
        <v>18</v>
      </c>
    </row>
    <row r="152" spans="1:17" ht="15.6" x14ac:dyDescent="0.3">
      <c r="A152" s="15" t="s">
        <v>384</v>
      </c>
      <c r="B152" s="14" t="s">
        <v>5027</v>
      </c>
      <c r="C152" s="16">
        <v>42.83</v>
      </c>
      <c r="D152" s="16">
        <v>6.04</v>
      </c>
      <c r="E152" s="17" t="s">
        <v>32</v>
      </c>
      <c r="F152" s="17" t="s">
        <v>32</v>
      </c>
      <c r="G152" s="17" t="s">
        <v>32</v>
      </c>
      <c r="H152" s="18">
        <f>IF('Medical Examinations'!G154="No major surgery",0,'Medical Examinations'!G154)</f>
        <v>2</v>
      </c>
      <c r="I152" s="16" t="s">
        <v>8342</v>
      </c>
      <c r="J152" s="14" t="str">
        <f t="shared" si="6"/>
        <v>Obesity</v>
      </c>
      <c r="K152" s="14" t="str">
        <f t="shared" si="7"/>
        <v>Prediabetes</v>
      </c>
      <c r="L152" s="19">
        <f>DATE('Data cleaning'!P154,MONTH(1&amp;'Data cleaning'!Q154),'Hospitalisation Details'!D154)</f>
        <v>38281</v>
      </c>
      <c r="M152" s="20">
        <v>1725.55</v>
      </c>
      <c r="N152" s="16" t="s">
        <v>64</v>
      </c>
      <c r="O152" s="16" t="s">
        <v>62</v>
      </c>
      <c r="P152" s="16" t="s">
        <v>66</v>
      </c>
      <c r="Q152" s="14">
        <f t="shared" si="8"/>
        <v>18</v>
      </c>
    </row>
    <row r="153" spans="1:17" ht="15.6" x14ac:dyDescent="0.3">
      <c r="A153" s="15" t="s">
        <v>386</v>
      </c>
      <c r="B153" s="14" t="s">
        <v>5029</v>
      </c>
      <c r="C153" s="16">
        <v>40.15</v>
      </c>
      <c r="D153" s="16">
        <v>5.76</v>
      </c>
      <c r="E153" s="17" t="s">
        <v>32</v>
      </c>
      <c r="F153" s="17" t="s">
        <v>32</v>
      </c>
      <c r="G153" s="17" t="s">
        <v>32</v>
      </c>
      <c r="H153" s="18">
        <f>IF('Medical Examinations'!G155="No major surgery",0,'Medical Examinations'!G155)</f>
        <v>1</v>
      </c>
      <c r="I153" s="16" t="s">
        <v>8342</v>
      </c>
      <c r="J153" s="14" t="str">
        <f t="shared" si="6"/>
        <v>Obesity</v>
      </c>
      <c r="K153" s="14" t="str">
        <f t="shared" si="7"/>
        <v>Prediabetes</v>
      </c>
      <c r="L153" s="19">
        <f>DATE('Data cleaning'!P155,MONTH(1&amp;'Data cleaning'!Q155),'Hospitalisation Details'!D155)</f>
        <v>38239</v>
      </c>
      <c r="M153" s="20">
        <v>1727.54</v>
      </c>
      <c r="N153" s="16" t="s">
        <v>64</v>
      </c>
      <c r="O153" s="16" t="s">
        <v>75</v>
      </c>
      <c r="P153" s="16" t="s">
        <v>66</v>
      </c>
      <c r="Q153" s="14">
        <f t="shared" si="8"/>
        <v>18</v>
      </c>
    </row>
    <row r="154" spans="1:17" ht="15.6" x14ac:dyDescent="0.3">
      <c r="A154" s="15" t="s">
        <v>389</v>
      </c>
      <c r="B154" s="14" t="s">
        <v>5031</v>
      </c>
      <c r="C154" s="16">
        <v>27.8</v>
      </c>
      <c r="D154" s="16">
        <v>4.3600000000000003</v>
      </c>
      <c r="E154" s="17" t="s">
        <v>32</v>
      </c>
      <c r="F154" s="17" t="s">
        <v>32</v>
      </c>
      <c r="G154" s="17" t="s">
        <v>99</v>
      </c>
      <c r="H154" s="18">
        <f>IF('Medical Examinations'!G156="No major surgery",0,'Medical Examinations'!G156)</f>
        <v>1</v>
      </c>
      <c r="I154" s="16" t="s">
        <v>8342</v>
      </c>
      <c r="J154" s="14" t="str">
        <f t="shared" si="6"/>
        <v>Over weight</v>
      </c>
      <c r="K154" s="14" t="str">
        <f t="shared" si="7"/>
        <v>Normal</v>
      </c>
      <c r="L154" s="19">
        <f>DATE('Data cleaning'!P156,MONTH(1&amp;'Data cleaning'!Q156),'Hospitalisation Details'!D156)</f>
        <v>37946</v>
      </c>
      <c r="M154" s="20">
        <v>1727.79</v>
      </c>
      <c r="N154" s="16" t="s">
        <v>64</v>
      </c>
      <c r="O154" s="16" t="s">
        <v>64</v>
      </c>
      <c r="P154" s="16" t="s">
        <v>241</v>
      </c>
      <c r="Q154" s="14">
        <f t="shared" si="8"/>
        <v>19</v>
      </c>
    </row>
    <row r="155" spans="1:17" ht="15.6" x14ac:dyDescent="0.3">
      <c r="A155" s="15" t="s">
        <v>391</v>
      </c>
      <c r="B155" s="14" t="s">
        <v>5033</v>
      </c>
      <c r="C155" s="16">
        <v>45.81</v>
      </c>
      <c r="D155" s="16">
        <v>4.76</v>
      </c>
      <c r="E155" s="17" t="s">
        <v>99</v>
      </c>
      <c r="F155" s="17" t="s">
        <v>32</v>
      </c>
      <c r="G155" s="17" t="s">
        <v>99</v>
      </c>
      <c r="H155" s="18">
        <f>IF('Medical Examinations'!G157="No major surgery",0,'Medical Examinations'!G157)</f>
        <v>1</v>
      </c>
      <c r="I155" s="16" t="s">
        <v>8342</v>
      </c>
      <c r="J155" s="14" t="str">
        <f t="shared" si="6"/>
        <v>Obesity</v>
      </c>
      <c r="K155" s="14" t="str">
        <f t="shared" si="7"/>
        <v>Normal</v>
      </c>
      <c r="L155" s="19">
        <f>DATE('Data cleaning'!P157,MONTH(1&amp;'Data cleaning'!Q157),'Hospitalisation Details'!D157)</f>
        <v>37865</v>
      </c>
      <c r="M155" s="20">
        <v>1728.9</v>
      </c>
      <c r="N155" s="16" t="s">
        <v>64</v>
      </c>
      <c r="O155" s="16" t="s">
        <v>62</v>
      </c>
      <c r="P155" s="16" t="s">
        <v>241</v>
      </c>
      <c r="Q155" s="14">
        <f t="shared" si="8"/>
        <v>19</v>
      </c>
    </row>
    <row r="156" spans="1:17" ht="15.6" x14ac:dyDescent="0.3">
      <c r="A156" s="15" t="s">
        <v>393</v>
      </c>
      <c r="B156" s="14" t="s">
        <v>4861</v>
      </c>
      <c r="C156" s="16">
        <v>34.43</v>
      </c>
      <c r="D156" s="16">
        <v>10.82</v>
      </c>
      <c r="E156" s="17" t="s">
        <v>99</v>
      </c>
      <c r="F156" s="17" t="s">
        <v>32</v>
      </c>
      <c r="G156" s="17" t="s">
        <v>32</v>
      </c>
      <c r="H156" s="18">
        <f>IF('Medical Examinations'!G158="No major surgery",0,'Medical Examinations'!G158)</f>
        <v>1</v>
      </c>
      <c r="I156" s="16" t="s">
        <v>8342</v>
      </c>
      <c r="J156" s="14" t="str">
        <f t="shared" si="6"/>
        <v>Obesity</v>
      </c>
      <c r="K156" s="14" t="str">
        <f t="shared" si="7"/>
        <v>Diabetes</v>
      </c>
      <c r="L156" s="19">
        <f>DATE('Data cleaning'!P158,MONTH(1&amp;'Data cleaning'!Q158),'Hospitalisation Details'!D158)</f>
        <v>37934</v>
      </c>
      <c r="M156" s="20">
        <v>1731.68</v>
      </c>
      <c r="N156" s="16" t="s">
        <v>64</v>
      </c>
      <c r="O156" s="16" t="s">
        <v>62</v>
      </c>
      <c r="P156" s="16" t="s">
        <v>241</v>
      </c>
      <c r="Q156" s="14">
        <f t="shared" si="8"/>
        <v>19</v>
      </c>
    </row>
    <row r="157" spans="1:17" ht="15.6" x14ac:dyDescent="0.3">
      <c r="A157" s="15" t="s">
        <v>396</v>
      </c>
      <c r="B157" s="14" t="s">
        <v>5036</v>
      </c>
      <c r="C157" s="16">
        <v>41.33</v>
      </c>
      <c r="D157" s="16">
        <v>4.01</v>
      </c>
      <c r="E157" s="17" t="s">
        <v>99</v>
      </c>
      <c r="F157" s="17" t="s">
        <v>32</v>
      </c>
      <c r="G157" s="17" t="s">
        <v>32</v>
      </c>
      <c r="H157" s="18">
        <f>IF('Medical Examinations'!G159="No major surgery",0,'Medical Examinations'!G159)</f>
        <v>0</v>
      </c>
      <c r="I157" s="16" t="s">
        <v>8342</v>
      </c>
      <c r="J157" s="14" t="str">
        <f t="shared" si="6"/>
        <v>Obesity</v>
      </c>
      <c r="K157" s="14" t="str">
        <f t="shared" si="7"/>
        <v>Normal</v>
      </c>
      <c r="L157" s="19">
        <f>DATE('Data cleaning'!P159,MONTH(1&amp;'Data cleaning'!Q159),'Hospitalisation Details'!D159)</f>
        <v>37939</v>
      </c>
      <c r="M157" s="20">
        <v>1737.38</v>
      </c>
      <c r="N157" s="16" t="s">
        <v>64</v>
      </c>
      <c r="O157" s="16" t="s">
        <v>62</v>
      </c>
      <c r="P157" s="16" t="s">
        <v>241</v>
      </c>
      <c r="Q157" s="14">
        <f t="shared" si="8"/>
        <v>19</v>
      </c>
    </row>
    <row r="158" spans="1:17" ht="15.6" x14ac:dyDescent="0.3">
      <c r="A158" s="15" t="s">
        <v>398</v>
      </c>
      <c r="B158" s="14" t="s">
        <v>5038</v>
      </c>
      <c r="C158" s="16">
        <v>31.92</v>
      </c>
      <c r="D158" s="16">
        <v>5.12</v>
      </c>
      <c r="E158" s="17" t="s">
        <v>99</v>
      </c>
      <c r="F158" s="17" t="s">
        <v>32</v>
      </c>
      <c r="G158" s="17" t="s">
        <v>32</v>
      </c>
      <c r="H158" s="18">
        <f>IF('Medical Examinations'!G160="No major surgery",0,'Medical Examinations'!G160)</f>
        <v>1</v>
      </c>
      <c r="I158" s="16" t="s">
        <v>8342</v>
      </c>
      <c r="J158" s="14" t="str">
        <f t="shared" si="6"/>
        <v>Obesity</v>
      </c>
      <c r="K158" s="14" t="str">
        <f t="shared" si="7"/>
        <v>Normal</v>
      </c>
      <c r="L158" s="19">
        <f>DATE('Data cleaning'!P160,MONTH(1&amp;'Data cleaning'!Q160),'Hospitalisation Details'!D160)</f>
        <v>37827</v>
      </c>
      <c r="M158" s="20">
        <v>1743.21</v>
      </c>
      <c r="N158" s="16" t="s">
        <v>64</v>
      </c>
      <c r="O158" s="16" t="s">
        <v>75</v>
      </c>
      <c r="P158" s="16" t="s">
        <v>241</v>
      </c>
      <c r="Q158" s="14">
        <f t="shared" si="8"/>
        <v>19</v>
      </c>
    </row>
    <row r="159" spans="1:17" ht="15.6" x14ac:dyDescent="0.3">
      <c r="A159" s="15" t="s">
        <v>400</v>
      </c>
      <c r="B159" s="14" t="s">
        <v>5040</v>
      </c>
      <c r="C159" s="16">
        <v>39.799999999999997</v>
      </c>
      <c r="D159" s="16">
        <v>10.54</v>
      </c>
      <c r="E159" s="17" t="s">
        <v>99</v>
      </c>
      <c r="F159" s="17" t="s">
        <v>32</v>
      </c>
      <c r="G159" s="17" t="s">
        <v>32</v>
      </c>
      <c r="H159" s="18">
        <f>IF('Medical Examinations'!G161="No major surgery",0,'Medical Examinations'!G161)</f>
        <v>2</v>
      </c>
      <c r="I159" s="16" t="s">
        <v>8342</v>
      </c>
      <c r="J159" s="14" t="str">
        <f t="shared" si="6"/>
        <v>Obesity</v>
      </c>
      <c r="K159" s="14" t="str">
        <f t="shared" si="7"/>
        <v>Diabetes</v>
      </c>
      <c r="L159" s="19">
        <f>DATE('Data cleaning'!P161,MONTH(1&amp;'Data cleaning'!Q161),'Hospitalisation Details'!D161)</f>
        <v>37830</v>
      </c>
      <c r="M159" s="20">
        <v>1744.47</v>
      </c>
      <c r="N159" s="16" t="s">
        <v>64</v>
      </c>
      <c r="O159" s="16" t="s">
        <v>75</v>
      </c>
      <c r="P159" s="16" t="s">
        <v>241</v>
      </c>
      <c r="Q159" s="14">
        <f t="shared" si="8"/>
        <v>19</v>
      </c>
    </row>
    <row r="160" spans="1:17" ht="15.6" x14ac:dyDescent="0.3">
      <c r="A160" s="15" t="s">
        <v>402</v>
      </c>
      <c r="B160" s="14" t="s">
        <v>5042</v>
      </c>
      <c r="C160" s="16">
        <v>42.82</v>
      </c>
      <c r="D160" s="16">
        <v>4.21</v>
      </c>
      <c r="E160" s="17" t="s">
        <v>32</v>
      </c>
      <c r="F160" s="17" t="s">
        <v>32</v>
      </c>
      <c r="G160" s="17" t="s">
        <v>32</v>
      </c>
      <c r="H160" s="18">
        <f>IF('Medical Examinations'!G162="No major surgery",0,'Medical Examinations'!G162)</f>
        <v>0</v>
      </c>
      <c r="I160" s="16" t="s">
        <v>8342</v>
      </c>
      <c r="J160" s="14" t="str">
        <f t="shared" si="6"/>
        <v>Obesity</v>
      </c>
      <c r="K160" s="14" t="str">
        <f t="shared" si="7"/>
        <v>Normal</v>
      </c>
      <c r="L160" s="19">
        <f>DATE('Data cleaning'!P162,MONTH(1&amp;'Data cleaning'!Q162),'Hospitalisation Details'!D162)</f>
        <v>37890</v>
      </c>
      <c r="M160" s="20">
        <v>1748.77</v>
      </c>
      <c r="N160" s="16" t="s">
        <v>64</v>
      </c>
      <c r="O160" s="16" t="s">
        <v>75</v>
      </c>
      <c r="P160" s="16" t="s">
        <v>241</v>
      </c>
      <c r="Q160" s="14">
        <f t="shared" si="8"/>
        <v>19</v>
      </c>
    </row>
    <row r="161" spans="1:17" ht="15.6" x14ac:dyDescent="0.3">
      <c r="A161" s="15" t="s">
        <v>404</v>
      </c>
      <c r="B161" s="14" t="s">
        <v>5044</v>
      </c>
      <c r="C161" s="16">
        <v>33.630000000000003</v>
      </c>
      <c r="D161" s="16">
        <v>5.42</v>
      </c>
      <c r="E161" s="17" t="s">
        <v>32</v>
      </c>
      <c r="F161" s="17" t="s">
        <v>32</v>
      </c>
      <c r="G161" s="17" t="s">
        <v>32</v>
      </c>
      <c r="H161" s="18">
        <f>IF('Medical Examinations'!G163="No major surgery",0,'Medical Examinations'!G163)</f>
        <v>0</v>
      </c>
      <c r="I161" s="16" t="s">
        <v>8342</v>
      </c>
      <c r="J161" s="14" t="str">
        <f t="shared" si="6"/>
        <v>Obesity</v>
      </c>
      <c r="K161" s="14" t="str">
        <f t="shared" si="7"/>
        <v>Normal</v>
      </c>
      <c r="L161" s="19">
        <f>DATE('Data cleaning'!P163,MONTH(1&amp;'Data cleaning'!Q163),'Hospitalisation Details'!D163)</f>
        <v>36075</v>
      </c>
      <c r="M161" s="20">
        <v>1756.6</v>
      </c>
      <c r="N161" s="16" t="s">
        <v>64</v>
      </c>
      <c r="O161" s="16" t="s">
        <v>64</v>
      </c>
      <c r="P161" s="16" t="s">
        <v>66</v>
      </c>
      <c r="Q161" s="14">
        <f t="shared" si="8"/>
        <v>24</v>
      </c>
    </row>
    <row r="162" spans="1:17" ht="15.6" x14ac:dyDescent="0.3">
      <c r="A162" s="15" t="s">
        <v>406</v>
      </c>
      <c r="B162" s="14" t="s">
        <v>5046</v>
      </c>
      <c r="C162" s="16">
        <v>37.07</v>
      </c>
      <c r="D162" s="16">
        <v>4.28</v>
      </c>
      <c r="E162" s="17" t="s">
        <v>32</v>
      </c>
      <c r="F162" s="17" t="s">
        <v>39</v>
      </c>
      <c r="G162" s="17" t="s">
        <v>32</v>
      </c>
      <c r="H162" s="18">
        <f>IF('Medical Examinations'!G164="No major surgery",0,'Medical Examinations'!G164)</f>
        <v>1</v>
      </c>
      <c r="I162" s="16" t="s">
        <v>8342</v>
      </c>
      <c r="J162" s="14" t="str">
        <f t="shared" si="6"/>
        <v>Obesity</v>
      </c>
      <c r="K162" s="14" t="str">
        <f t="shared" si="7"/>
        <v>Normal</v>
      </c>
      <c r="L162" s="19">
        <f>DATE('Data cleaning'!P164,MONTH(1&amp;'Data cleaning'!Q164),'Hospitalisation Details'!D164)</f>
        <v>37944</v>
      </c>
      <c r="M162" s="20">
        <v>1759.34</v>
      </c>
      <c r="N162" s="16" t="s">
        <v>64</v>
      </c>
      <c r="O162" s="16" t="s">
        <v>75</v>
      </c>
      <c r="P162" s="16" t="s">
        <v>241</v>
      </c>
      <c r="Q162" s="14">
        <f t="shared" si="8"/>
        <v>19</v>
      </c>
    </row>
    <row r="163" spans="1:17" ht="15.6" x14ac:dyDescent="0.3">
      <c r="A163" s="15" t="s">
        <v>409</v>
      </c>
      <c r="B163" s="14" t="s">
        <v>5048</v>
      </c>
      <c r="C163" s="16">
        <v>35.625</v>
      </c>
      <c r="D163" s="16">
        <v>8.9</v>
      </c>
      <c r="E163" s="17" t="s">
        <v>32</v>
      </c>
      <c r="F163" s="17" t="s">
        <v>32</v>
      </c>
      <c r="G163" s="17" t="s">
        <v>32</v>
      </c>
      <c r="H163" s="18">
        <f>IF('Medical Examinations'!G165="No major surgery",0,'Medical Examinations'!G165)</f>
        <v>0</v>
      </c>
      <c r="I163" s="16" t="s">
        <v>8342</v>
      </c>
      <c r="J163" s="14" t="str">
        <f t="shared" si="6"/>
        <v>Obesity</v>
      </c>
      <c r="K163" s="14" t="str">
        <f t="shared" si="7"/>
        <v>Diabetes</v>
      </c>
      <c r="L163" s="19">
        <f>DATE('Data cleaning'!P165,MONTH(1&amp;'Data cleaning'!Q165),'Hospitalisation Details'!D165)</f>
        <v>37603</v>
      </c>
      <c r="M163" s="20">
        <v>1769.53</v>
      </c>
      <c r="N163" s="16" t="s">
        <v>64</v>
      </c>
      <c r="O163" s="16" t="s">
        <v>64</v>
      </c>
      <c r="P163" s="16" t="s">
        <v>119</v>
      </c>
      <c r="Q163" s="14">
        <f t="shared" si="8"/>
        <v>20</v>
      </c>
    </row>
    <row r="164" spans="1:17" ht="15.6" x14ac:dyDescent="0.3">
      <c r="A164" s="15" t="s">
        <v>411</v>
      </c>
      <c r="B164" s="14" t="s">
        <v>5050</v>
      </c>
      <c r="C164" s="16">
        <v>42.69</v>
      </c>
      <c r="D164" s="16">
        <v>4.8899999999999997</v>
      </c>
      <c r="E164" s="17" t="s">
        <v>32</v>
      </c>
      <c r="F164" s="17" t="s">
        <v>32</v>
      </c>
      <c r="G164" s="17" t="s">
        <v>99</v>
      </c>
      <c r="H164" s="18">
        <f>IF('Medical Examinations'!G166="No major surgery",0,'Medical Examinations'!G166)</f>
        <v>1</v>
      </c>
      <c r="I164" s="16" t="s">
        <v>8342</v>
      </c>
      <c r="J164" s="14" t="str">
        <f t="shared" si="6"/>
        <v>Obesity</v>
      </c>
      <c r="K164" s="14" t="str">
        <f t="shared" si="7"/>
        <v>Normal</v>
      </c>
      <c r="L164" s="19">
        <f>DATE('Data cleaning'!P166,MONTH(1&amp;'Data cleaning'!Q166),'Hospitalisation Details'!D166)</f>
        <v>36428</v>
      </c>
      <c r="M164" s="20">
        <v>1815.88</v>
      </c>
      <c r="N164" s="16" t="s">
        <v>64</v>
      </c>
      <c r="O164" s="16" t="s">
        <v>64</v>
      </c>
      <c r="P164" s="16" t="s">
        <v>66</v>
      </c>
      <c r="Q164" s="14">
        <f t="shared" si="8"/>
        <v>23</v>
      </c>
    </row>
    <row r="165" spans="1:17" ht="15.6" x14ac:dyDescent="0.3">
      <c r="A165" s="15" t="s">
        <v>413</v>
      </c>
      <c r="B165" s="14" t="s">
        <v>5052</v>
      </c>
      <c r="C165" s="16">
        <v>37.869999999999997</v>
      </c>
      <c r="D165" s="16">
        <v>4.29</v>
      </c>
      <c r="E165" s="17" t="s">
        <v>99</v>
      </c>
      <c r="F165" s="17" t="s">
        <v>32</v>
      </c>
      <c r="G165" s="17" t="s">
        <v>99</v>
      </c>
      <c r="H165" s="18">
        <f>IF('Medical Examinations'!G167="No major surgery",0,'Medical Examinations'!G167)</f>
        <v>1</v>
      </c>
      <c r="I165" s="16" t="s">
        <v>8342</v>
      </c>
      <c r="J165" s="14" t="str">
        <f t="shared" si="6"/>
        <v>Obesity</v>
      </c>
      <c r="K165" s="14" t="str">
        <f t="shared" si="7"/>
        <v>Normal</v>
      </c>
      <c r="L165" s="19">
        <f>DATE('Data cleaning'!P167,MONTH(1&amp;'Data cleaning'!Q167),'Hospitalisation Details'!D167)</f>
        <v>38218</v>
      </c>
      <c r="M165" s="20">
        <v>1822.54</v>
      </c>
      <c r="N165" s="16" t="s">
        <v>64</v>
      </c>
      <c r="O165" s="16" t="s">
        <v>75</v>
      </c>
      <c r="P165" s="16" t="s">
        <v>119</v>
      </c>
      <c r="Q165" s="14">
        <f t="shared" si="8"/>
        <v>18</v>
      </c>
    </row>
    <row r="166" spans="1:17" ht="15.6" x14ac:dyDescent="0.3">
      <c r="A166" s="15" t="s">
        <v>416</v>
      </c>
      <c r="B166" s="14" t="s">
        <v>5054</v>
      </c>
      <c r="C166" s="16">
        <v>40.61</v>
      </c>
      <c r="D166" s="16">
        <v>8</v>
      </c>
      <c r="E166" s="17" t="s">
        <v>99</v>
      </c>
      <c r="F166" s="17" t="s">
        <v>32</v>
      </c>
      <c r="G166" s="17" t="s">
        <v>32</v>
      </c>
      <c r="H166" s="18">
        <f>IF('Medical Examinations'!G168="No major surgery",0,'Medical Examinations'!G168)</f>
        <v>1</v>
      </c>
      <c r="I166" s="16" t="s">
        <v>8342</v>
      </c>
      <c r="J166" s="14" t="str">
        <f t="shared" si="6"/>
        <v>Obesity</v>
      </c>
      <c r="K166" s="14" t="str">
        <f t="shared" si="7"/>
        <v>Diabetes</v>
      </c>
      <c r="L166" s="19">
        <f>DATE('Data cleaning'!P168,MONTH(1&amp;'Data cleaning'!Q168),'Hospitalisation Details'!D168)</f>
        <v>36481</v>
      </c>
      <c r="M166" s="20">
        <v>1824.29</v>
      </c>
      <c r="N166" s="16" t="s">
        <v>64</v>
      </c>
      <c r="O166" s="16" t="s">
        <v>64</v>
      </c>
      <c r="P166" s="16" t="s">
        <v>66</v>
      </c>
      <c r="Q166" s="14">
        <f t="shared" si="8"/>
        <v>23</v>
      </c>
    </row>
    <row r="167" spans="1:17" ht="15.6" x14ac:dyDescent="0.3">
      <c r="A167" s="15" t="s">
        <v>418</v>
      </c>
      <c r="B167" s="14" t="s">
        <v>5056</v>
      </c>
      <c r="C167" s="16">
        <v>30.78</v>
      </c>
      <c r="D167" s="16">
        <v>4.67</v>
      </c>
      <c r="E167" s="17" t="s">
        <v>99</v>
      </c>
      <c r="F167" s="17" t="s">
        <v>32</v>
      </c>
      <c r="G167" s="17" t="s">
        <v>32</v>
      </c>
      <c r="H167" s="18">
        <f>IF('Medical Examinations'!G169="No major surgery",0,'Medical Examinations'!G169)</f>
        <v>0</v>
      </c>
      <c r="I167" s="16" t="s">
        <v>8342</v>
      </c>
      <c r="J167" s="14" t="str">
        <f t="shared" si="6"/>
        <v>Obesity</v>
      </c>
      <c r="K167" s="14" t="str">
        <f t="shared" si="7"/>
        <v>Normal</v>
      </c>
      <c r="L167" s="19">
        <f>DATE('Data cleaning'!P169,MONTH(1&amp;'Data cleaning'!Q169),'Hospitalisation Details'!D169)</f>
        <v>36434</v>
      </c>
      <c r="M167" s="20">
        <v>1826.84</v>
      </c>
      <c r="N167" s="16" t="s">
        <v>64</v>
      </c>
      <c r="O167" s="16" t="s">
        <v>62</v>
      </c>
      <c r="P167" s="16" t="s">
        <v>241</v>
      </c>
      <c r="Q167" s="14">
        <f t="shared" si="8"/>
        <v>23</v>
      </c>
    </row>
    <row r="168" spans="1:17" ht="15.6" x14ac:dyDescent="0.3">
      <c r="A168" s="15" t="s">
        <v>420</v>
      </c>
      <c r="B168" s="14" t="s">
        <v>5058</v>
      </c>
      <c r="C168" s="16">
        <v>49.49</v>
      </c>
      <c r="D168" s="16">
        <v>4.5</v>
      </c>
      <c r="E168" s="17" t="s">
        <v>32</v>
      </c>
      <c r="F168" s="17" t="s">
        <v>32</v>
      </c>
      <c r="G168" s="17" t="s">
        <v>32</v>
      </c>
      <c r="H168" s="18">
        <f>IF('Medical Examinations'!G170="No major surgery",0,'Medical Examinations'!G170)</f>
        <v>0</v>
      </c>
      <c r="I168" s="16" t="s">
        <v>8342</v>
      </c>
      <c r="J168" s="14" t="str">
        <f t="shared" si="6"/>
        <v>Obesity</v>
      </c>
      <c r="K168" s="14" t="str">
        <f t="shared" si="7"/>
        <v>Normal</v>
      </c>
      <c r="L168" s="19">
        <f>DATE('Data cleaning'!P170,MONTH(1&amp;'Data cleaning'!Q170),'Hospitalisation Details'!D170)</f>
        <v>37844</v>
      </c>
      <c r="M168" s="20">
        <v>1832.09</v>
      </c>
      <c r="N168" s="16" t="s">
        <v>64</v>
      </c>
      <c r="O168" s="16" t="s">
        <v>64</v>
      </c>
      <c r="P168" s="16" t="s">
        <v>241</v>
      </c>
      <c r="Q168" s="14">
        <f t="shared" si="8"/>
        <v>19</v>
      </c>
    </row>
    <row r="169" spans="1:17" ht="15.6" x14ac:dyDescent="0.3">
      <c r="A169" s="15" t="s">
        <v>423</v>
      </c>
      <c r="B169" s="14" t="s">
        <v>5060</v>
      </c>
      <c r="C169" s="16">
        <v>37.619999999999997</v>
      </c>
      <c r="D169" s="16">
        <v>6.32</v>
      </c>
      <c r="E169" s="17" t="s">
        <v>99</v>
      </c>
      <c r="F169" s="17" t="s">
        <v>39</v>
      </c>
      <c r="G169" s="17" t="s">
        <v>32</v>
      </c>
      <c r="H169" s="18">
        <f>IF('Medical Examinations'!G171="No major surgery",0,'Medical Examinations'!G171)</f>
        <v>2</v>
      </c>
      <c r="I169" s="16" t="s">
        <v>8342</v>
      </c>
      <c r="J169" s="14" t="str">
        <f t="shared" si="6"/>
        <v>Obesity</v>
      </c>
      <c r="K169" s="14" t="str">
        <f t="shared" si="7"/>
        <v>Prediabetes</v>
      </c>
      <c r="L169" s="19">
        <f>DATE('Data cleaning'!P171,MONTH(1&amp;'Data cleaning'!Q171),'Hospitalisation Details'!D171)</f>
        <v>37837</v>
      </c>
      <c r="M169" s="20">
        <v>1837.24</v>
      </c>
      <c r="N169" s="16" t="s">
        <v>64</v>
      </c>
      <c r="O169" s="16" t="s">
        <v>62</v>
      </c>
      <c r="P169" s="16" t="s">
        <v>241</v>
      </c>
      <c r="Q169" s="14">
        <f t="shared" si="8"/>
        <v>19</v>
      </c>
    </row>
    <row r="170" spans="1:17" ht="15.6" x14ac:dyDescent="0.3">
      <c r="A170" s="15" t="s">
        <v>425</v>
      </c>
      <c r="B170" s="14" t="s">
        <v>4791</v>
      </c>
      <c r="C170" s="16">
        <v>36.08</v>
      </c>
      <c r="D170" s="16">
        <v>6.1</v>
      </c>
      <c r="E170" s="17" t="s">
        <v>99</v>
      </c>
      <c r="F170" s="17" t="s">
        <v>32</v>
      </c>
      <c r="G170" s="17" t="s">
        <v>32</v>
      </c>
      <c r="H170" s="18">
        <f>IF('Medical Examinations'!G172="No major surgery",0,'Medical Examinations'!G172)</f>
        <v>1</v>
      </c>
      <c r="I170" s="16" t="s">
        <v>8342</v>
      </c>
      <c r="J170" s="14" t="str">
        <f t="shared" si="6"/>
        <v>Obesity</v>
      </c>
      <c r="K170" s="14" t="str">
        <f t="shared" si="7"/>
        <v>Prediabetes</v>
      </c>
      <c r="L170" s="19">
        <f>DATE('Data cleaning'!P172,MONTH(1&amp;'Data cleaning'!Q172),'Hospitalisation Details'!D172)</f>
        <v>36506</v>
      </c>
      <c r="M170" s="20">
        <v>1837.28</v>
      </c>
      <c r="N170" s="16" t="s">
        <v>64</v>
      </c>
      <c r="O170" s="16" t="s">
        <v>62</v>
      </c>
      <c r="P170" s="16" t="s">
        <v>66</v>
      </c>
      <c r="Q170" s="14">
        <f t="shared" si="8"/>
        <v>23</v>
      </c>
    </row>
    <row r="171" spans="1:17" ht="15.6" x14ac:dyDescent="0.3">
      <c r="A171" s="15" t="s">
        <v>428</v>
      </c>
      <c r="B171" s="14" t="s">
        <v>5063</v>
      </c>
      <c r="C171" s="16">
        <v>33.5</v>
      </c>
      <c r="D171" s="16">
        <v>5.4</v>
      </c>
      <c r="E171" s="17" t="s">
        <v>32</v>
      </c>
      <c r="F171" s="17" t="s">
        <v>32</v>
      </c>
      <c r="G171" s="17" t="s">
        <v>32</v>
      </c>
      <c r="H171" s="18">
        <f>IF('Medical Examinations'!G173="No major surgery",0,'Medical Examinations'!G173)</f>
        <v>0</v>
      </c>
      <c r="I171" s="16" t="s">
        <v>8342</v>
      </c>
      <c r="J171" s="14" t="str">
        <f t="shared" si="6"/>
        <v>Obesity</v>
      </c>
      <c r="K171" s="14" t="str">
        <f t="shared" si="7"/>
        <v>Normal</v>
      </c>
      <c r="L171" s="19">
        <f>DATE('Data cleaning'!P173,MONTH(1&amp;'Data cleaning'!Q173),'Hospitalisation Details'!D173)</f>
        <v>37822</v>
      </c>
      <c r="M171" s="20">
        <v>1842.52</v>
      </c>
      <c r="N171" s="16" t="s">
        <v>64</v>
      </c>
      <c r="O171" s="16" t="s">
        <v>62</v>
      </c>
      <c r="P171" s="16" t="s">
        <v>241</v>
      </c>
      <c r="Q171" s="14">
        <f t="shared" si="8"/>
        <v>19</v>
      </c>
    </row>
    <row r="172" spans="1:17" ht="15.6" x14ac:dyDescent="0.3">
      <c r="A172" s="15" t="s">
        <v>430</v>
      </c>
      <c r="B172" s="14" t="s">
        <v>5065</v>
      </c>
      <c r="C172" s="16">
        <v>47.46</v>
      </c>
      <c r="D172" s="16">
        <v>6.24</v>
      </c>
      <c r="E172" s="17" t="s">
        <v>99</v>
      </c>
      <c r="F172" s="17" t="s">
        <v>32</v>
      </c>
      <c r="G172" s="17" t="s">
        <v>32</v>
      </c>
      <c r="H172" s="18">
        <f>IF('Medical Examinations'!G174="No major surgery",0,'Medical Examinations'!G174)</f>
        <v>1</v>
      </c>
      <c r="I172" s="16" t="s">
        <v>8342</v>
      </c>
      <c r="J172" s="14" t="str">
        <f t="shared" si="6"/>
        <v>Obesity</v>
      </c>
      <c r="K172" s="14" t="str">
        <f t="shared" si="7"/>
        <v>Prediabetes</v>
      </c>
      <c r="L172" s="19">
        <f>DATE('Data cleaning'!P174,MONTH(1&amp;'Data cleaning'!Q174),'Hospitalisation Details'!D174)</f>
        <v>34674</v>
      </c>
      <c r="M172" s="20">
        <v>1850.55</v>
      </c>
      <c r="N172" s="16" t="s">
        <v>64</v>
      </c>
      <c r="O172" s="16" t="s">
        <v>62</v>
      </c>
      <c r="P172" s="16" t="s">
        <v>119</v>
      </c>
      <c r="Q172" s="14">
        <f t="shared" si="8"/>
        <v>28</v>
      </c>
    </row>
    <row r="173" spans="1:17" ht="15.6" x14ac:dyDescent="0.3">
      <c r="A173" s="15" t="s">
        <v>432</v>
      </c>
      <c r="B173" s="14" t="s">
        <v>4943</v>
      </c>
      <c r="C173" s="16">
        <v>49.24</v>
      </c>
      <c r="D173" s="16">
        <v>4.45</v>
      </c>
      <c r="E173" s="17" t="s">
        <v>32</v>
      </c>
      <c r="F173" s="17" t="s">
        <v>32</v>
      </c>
      <c r="G173" s="17" t="s">
        <v>32</v>
      </c>
      <c r="H173" s="18">
        <f>IF('Medical Examinations'!G175="No major surgery",0,'Medical Examinations'!G175)</f>
        <v>0</v>
      </c>
      <c r="I173" s="16" t="s">
        <v>8342</v>
      </c>
      <c r="J173" s="14" t="str">
        <f t="shared" si="6"/>
        <v>Obesity</v>
      </c>
      <c r="K173" s="14" t="str">
        <f t="shared" si="7"/>
        <v>Normal</v>
      </c>
      <c r="L173" s="19">
        <f>DATE('Data cleaning'!P175,MONTH(1&amp;'Data cleaning'!Q175),'Hospitalisation Details'!D175)</f>
        <v>38348</v>
      </c>
      <c r="M173" s="20">
        <v>1863.45</v>
      </c>
      <c r="N173" s="16" t="s">
        <v>64</v>
      </c>
      <c r="O173" s="16" t="s">
        <v>75</v>
      </c>
      <c r="P173" s="16" t="s">
        <v>1108</v>
      </c>
      <c r="Q173" s="14">
        <f t="shared" si="8"/>
        <v>18</v>
      </c>
    </row>
    <row r="174" spans="1:17" ht="15.6" x14ac:dyDescent="0.3">
      <c r="A174" s="15" t="s">
        <v>435</v>
      </c>
      <c r="B174" s="14" t="s">
        <v>5068</v>
      </c>
      <c r="C174" s="16">
        <v>54.4</v>
      </c>
      <c r="D174" s="16">
        <v>5.22</v>
      </c>
      <c r="E174" s="17" t="s">
        <v>32</v>
      </c>
      <c r="F174" s="17" t="s">
        <v>32</v>
      </c>
      <c r="G174" s="17" t="s">
        <v>32</v>
      </c>
      <c r="H174" s="18">
        <f>IF('Medical Examinations'!G176="No major surgery",0,'Medical Examinations'!G176)</f>
        <v>1</v>
      </c>
      <c r="I174" s="16" t="s">
        <v>8342</v>
      </c>
      <c r="J174" s="14" t="str">
        <f t="shared" si="6"/>
        <v>Obesity</v>
      </c>
      <c r="K174" s="14" t="str">
        <f t="shared" si="7"/>
        <v>Normal</v>
      </c>
      <c r="L174" s="19">
        <f>DATE('Data cleaning'!P176,MONTH(1&amp;'Data cleaning'!Q176),'Hospitalisation Details'!D176)</f>
        <v>35248</v>
      </c>
      <c r="M174" s="20">
        <v>1865.98</v>
      </c>
      <c r="N174" s="16" t="s">
        <v>64</v>
      </c>
      <c r="O174" s="16" t="s">
        <v>64</v>
      </c>
      <c r="P174" s="16" t="s">
        <v>119</v>
      </c>
      <c r="Q174" s="14">
        <f t="shared" si="8"/>
        <v>26</v>
      </c>
    </row>
    <row r="175" spans="1:17" ht="15.6" x14ac:dyDescent="0.3">
      <c r="A175" s="15" t="s">
        <v>437</v>
      </c>
      <c r="B175" s="14" t="s">
        <v>4772</v>
      </c>
      <c r="C175" s="16">
        <v>35.53</v>
      </c>
      <c r="D175" s="16">
        <v>4.6100000000000003</v>
      </c>
      <c r="E175" s="17" t="s">
        <v>32</v>
      </c>
      <c r="F175" s="17" t="s">
        <v>32</v>
      </c>
      <c r="G175" s="17" t="s">
        <v>32</v>
      </c>
      <c r="H175" s="18">
        <f>IF('Medical Examinations'!G177="No major surgery",0,'Medical Examinations'!G177)</f>
        <v>1</v>
      </c>
      <c r="I175" s="16" t="s">
        <v>8342</v>
      </c>
      <c r="J175" s="14" t="str">
        <f t="shared" si="6"/>
        <v>Obesity</v>
      </c>
      <c r="K175" s="14" t="str">
        <f t="shared" si="7"/>
        <v>Normal</v>
      </c>
      <c r="L175" s="19">
        <f>DATE('Data cleaning'!P177,MONTH(1&amp;'Data cleaning'!Q177),'Hospitalisation Details'!D177)</f>
        <v>37521</v>
      </c>
      <c r="M175" s="20">
        <v>1875.34</v>
      </c>
      <c r="N175" s="16" t="s">
        <v>64</v>
      </c>
      <c r="O175" s="16" t="s">
        <v>62</v>
      </c>
      <c r="P175" s="16" t="s">
        <v>241</v>
      </c>
      <c r="Q175" s="14">
        <f t="shared" si="8"/>
        <v>20</v>
      </c>
    </row>
    <row r="176" spans="1:17" ht="15.6" x14ac:dyDescent="0.3">
      <c r="A176" s="15" t="s">
        <v>440</v>
      </c>
      <c r="B176" s="14" t="s">
        <v>5071</v>
      </c>
      <c r="C176" s="16">
        <v>39.729999999999997</v>
      </c>
      <c r="D176" s="16">
        <v>6.24</v>
      </c>
      <c r="E176" s="17" t="s">
        <v>32</v>
      </c>
      <c r="F176" s="17" t="s">
        <v>32</v>
      </c>
      <c r="G176" s="17" t="s">
        <v>32</v>
      </c>
      <c r="H176" s="18">
        <f>IF('Medical Examinations'!G178="No major surgery",0,'Medical Examinations'!G178)</f>
        <v>0</v>
      </c>
      <c r="I176" s="16" t="s">
        <v>8342</v>
      </c>
      <c r="J176" s="14" t="str">
        <f t="shared" si="6"/>
        <v>Obesity</v>
      </c>
      <c r="K176" s="14" t="str">
        <f t="shared" si="7"/>
        <v>Prediabetes</v>
      </c>
      <c r="L176" s="19">
        <f>DATE('Data cleaning'!P178,MONTH(1&amp;'Data cleaning'!Q178),'Hospitalisation Details'!D178)</f>
        <v>37558</v>
      </c>
      <c r="M176" s="20">
        <v>1877.93</v>
      </c>
      <c r="N176" s="16" t="s">
        <v>64</v>
      </c>
      <c r="O176" s="16" t="s">
        <v>75</v>
      </c>
      <c r="P176" s="16" t="s">
        <v>66</v>
      </c>
      <c r="Q176" s="14">
        <f t="shared" si="8"/>
        <v>20</v>
      </c>
    </row>
    <row r="177" spans="1:17" ht="15.6" x14ac:dyDescent="0.3">
      <c r="A177" s="15" t="s">
        <v>442</v>
      </c>
      <c r="B177" s="14" t="s">
        <v>5073</v>
      </c>
      <c r="C177" s="16">
        <v>35.68</v>
      </c>
      <c r="D177" s="16">
        <v>10.039999999999999</v>
      </c>
      <c r="E177" s="17" t="s">
        <v>32</v>
      </c>
      <c r="F177" s="17" t="s">
        <v>32</v>
      </c>
      <c r="G177" s="17" t="s">
        <v>32</v>
      </c>
      <c r="H177" s="18">
        <f>IF('Medical Examinations'!G179="No major surgery",0,'Medical Examinations'!G179)</f>
        <v>0</v>
      </c>
      <c r="I177" s="16" t="s">
        <v>8342</v>
      </c>
      <c r="J177" s="14" t="str">
        <f t="shared" si="6"/>
        <v>Obesity</v>
      </c>
      <c r="K177" s="14" t="str">
        <f t="shared" si="7"/>
        <v>Diabetes</v>
      </c>
      <c r="L177" s="19">
        <f>DATE('Data cleaning'!P179,MONTH(1&amp;'Data cleaning'!Q179),'Hospitalisation Details'!D179)</f>
        <v>37497</v>
      </c>
      <c r="M177" s="20">
        <v>1880.07</v>
      </c>
      <c r="N177" s="16" t="s">
        <v>64</v>
      </c>
      <c r="O177" s="16" t="s">
        <v>62</v>
      </c>
      <c r="P177" s="16" t="s">
        <v>66</v>
      </c>
      <c r="Q177" s="14">
        <f t="shared" si="8"/>
        <v>20</v>
      </c>
    </row>
    <row r="178" spans="1:17" ht="15.6" x14ac:dyDescent="0.3">
      <c r="A178" s="15" t="s">
        <v>445</v>
      </c>
      <c r="B178" s="14" t="s">
        <v>5075</v>
      </c>
      <c r="C178" s="16">
        <v>48.86</v>
      </c>
      <c r="D178" s="16">
        <v>6.09</v>
      </c>
      <c r="E178" s="17" t="s">
        <v>32</v>
      </c>
      <c r="F178" s="17" t="s">
        <v>32</v>
      </c>
      <c r="G178" s="17" t="s">
        <v>32</v>
      </c>
      <c r="H178" s="18">
        <f>IF('Medical Examinations'!G180="No major surgery",0,'Medical Examinations'!G180)</f>
        <v>0</v>
      </c>
      <c r="I178" s="16" t="s">
        <v>8342</v>
      </c>
      <c r="J178" s="14" t="str">
        <f t="shared" si="6"/>
        <v>Obesity</v>
      </c>
      <c r="K178" s="14" t="str">
        <f t="shared" si="7"/>
        <v>Prediabetes</v>
      </c>
      <c r="L178" s="19">
        <f>DATE('Data cleaning'!P180,MONTH(1&amp;'Data cleaning'!Q180),'Hospitalisation Details'!D180)</f>
        <v>37489</v>
      </c>
      <c r="M178" s="20">
        <v>1880.49</v>
      </c>
      <c r="N178" s="16" t="s">
        <v>64</v>
      </c>
      <c r="O178" s="16" t="s">
        <v>75</v>
      </c>
      <c r="P178" s="16" t="s">
        <v>241</v>
      </c>
      <c r="Q178" s="14">
        <f t="shared" si="8"/>
        <v>20</v>
      </c>
    </row>
    <row r="179" spans="1:17" ht="15.6" x14ac:dyDescent="0.3">
      <c r="A179" s="15" t="s">
        <v>447</v>
      </c>
      <c r="B179" s="14" t="s">
        <v>5077</v>
      </c>
      <c r="C179" s="16">
        <v>34.799999999999997</v>
      </c>
      <c r="D179" s="16">
        <v>11.4</v>
      </c>
      <c r="E179" s="17" t="s">
        <v>99</v>
      </c>
      <c r="F179" s="17" t="s">
        <v>32</v>
      </c>
      <c r="G179" s="17" t="s">
        <v>99</v>
      </c>
      <c r="H179" s="18">
        <f>IF('Medical Examinations'!G181="No major surgery",0,'Medical Examinations'!G181)</f>
        <v>1</v>
      </c>
      <c r="I179" s="16" t="s">
        <v>8343</v>
      </c>
      <c r="J179" s="14" t="str">
        <f t="shared" si="6"/>
        <v>Obesity</v>
      </c>
      <c r="K179" s="14" t="str">
        <f t="shared" si="7"/>
        <v>Diabetes</v>
      </c>
      <c r="L179" s="19">
        <f>DATE('Data cleaning'!P181,MONTH(1&amp;'Data cleaning'!Q181),'Hospitalisation Details'!D181)</f>
        <v>37113</v>
      </c>
      <c r="M179" s="20">
        <v>1906.36</v>
      </c>
      <c r="N179" s="16" t="s">
        <v>64</v>
      </c>
      <c r="O179" s="16" t="s">
        <v>75</v>
      </c>
      <c r="P179" s="16" t="s">
        <v>119</v>
      </c>
      <c r="Q179" s="14">
        <f t="shared" si="8"/>
        <v>21</v>
      </c>
    </row>
    <row r="180" spans="1:17" ht="15.6" x14ac:dyDescent="0.3">
      <c r="A180" s="15" t="s">
        <v>450</v>
      </c>
      <c r="B180" s="14" t="s">
        <v>5079</v>
      </c>
      <c r="C180" s="16">
        <v>32.49</v>
      </c>
      <c r="D180" s="16">
        <v>4.29</v>
      </c>
      <c r="E180" s="17" t="s">
        <v>32</v>
      </c>
      <c r="F180" s="17" t="s">
        <v>32</v>
      </c>
      <c r="G180" s="17" t="s">
        <v>99</v>
      </c>
      <c r="H180" s="18">
        <f>IF('Medical Examinations'!G182="No major surgery",0,'Medical Examinations'!G182)</f>
        <v>1</v>
      </c>
      <c r="I180" s="16" t="s">
        <v>8342</v>
      </c>
      <c r="J180" s="14" t="str">
        <f t="shared" si="6"/>
        <v>Obesity</v>
      </c>
      <c r="K180" s="14" t="str">
        <f t="shared" si="7"/>
        <v>Normal</v>
      </c>
      <c r="L180" s="19">
        <f>DATE('Data cleaning'!P182,MONTH(1&amp;'Data cleaning'!Q182),'Hospitalisation Details'!D182)</f>
        <v>34613</v>
      </c>
      <c r="M180" s="20">
        <v>1908.9</v>
      </c>
      <c r="N180" s="16" t="s">
        <v>64</v>
      </c>
      <c r="O180" s="16" t="s">
        <v>64</v>
      </c>
      <c r="P180" s="16" t="s">
        <v>66</v>
      </c>
      <c r="Q180" s="14">
        <f t="shared" si="8"/>
        <v>28</v>
      </c>
    </row>
    <row r="181" spans="1:17" ht="15.6" x14ac:dyDescent="0.3">
      <c r="A181" s="15" t="s">
        <v>452</v>
      </c>
      <c r="B181" s="14" t="s">
        <v>5081</v>
      </c>
      <c r="C181" s="16">
        <v>39</v>
      </c>
      <c r="D181" s="16">
        <v>5.7</v>
      </c>
      <c r="E181" s="17" t="s">
        <v>32</v>
      </c>
      <c r="F181" s="17" t="s">
        <v>32</v>
      </c>
      <c r="G181" s="17" t="s">
        <v>32</v>
      </c>
      <c r="H181" s="18">
        <f>IF('Medical Examinations'!G183="No major surgery",0,'Medical Examinations'!G183)</f>
        <v>2</v>
      </c>
      <c r="I181" s="16" t="s">
        <v>8342</v>
      </c>
      <c r="J181" s="14" t="str">
        <f t="shared" si="6"/>
        <v>Obesity</v>
      </c>
      <c r="K181" s="14" t="str">
        <f t="shared" si="7"/>
        <v>Prediabetes</v>
      </c>
      <c r="L181" s="19">
        <f>DATE('Data cleaning'!P183,MONTH(1&amp;'Data cleaning'!Q183),'Hospitalisation Details'!D183)</f>
        <v>37106</v>
      </c>
      <c r="M181" s="20">
        <v>1909.53</v>
      </c>
      <c r="N181" s="16" t="s">
        <v>64</v>
      </c>
      <c r="O181" s="16" t="s">
        <v>64</v>
      </c>
      <c r="P181" s="16" t="s">
        <v>119</v>
      </c>
      <c r="Q181" s="14">
        <f t="shared" si="8"/>
        <v>21</v>
      </c>
    </row>
    <row r="182" spans="1:17" ht="15.6" x14ac:dyDescent="0.3">
      <c r="A182" s="15" t="s">
        <v>454</v>
      </c>
      <c r="B182" s="14" t="s">
        <v>5083</v>
      </c>
      <c r="C182" s="16">
        <v>35.299999999999997</v>
      </c>
      <c r="D182" s="16">
        <v>6.09</v>
      </c>
      <c r="E182" s="17" t="s">
        <v>32</v>
      </c>
      <c r="F182" s="17" t="s">
        <v>32</v>
      </c>
      <c r="G182" s="17" t="s">
        <v>32</v>
      </c>
      <c r="H182" s="18">
        <f>IF('Medical Examinations'!G184="No major surgery",0,'Medical Examinations'!G184)</f>
        <v>1</v>
      </c>
      <c r="I182" s="16" t="s">
        <v>8342</v>
      </c>
      <c r="J182" s="14" t="str">
        <f t="shared" si="6"/>
        <v>Obesity</v>
      </c>
      <c r="K182" s="14" t="str">
        <f t="shared" si="7"/>
        <v>Prediabetes</v>
      </c>
      <c r="L182" s="19">
        <f>DATE('Data cleaning'!P184,MONTH(1&amp;'Data cleaning'!Q184),'Hospitalisation Details'!D184)</f>
        <v>37234</v>
      </c>
      <c r="M182" s="20">
        <v>1917.32</v>
      </c>
      <c r="N182" s="16" t="s">
        <v>64</v>
      </c>
      <c r="O182" s="16" t="s">
        <v>62</v>
      </c>
      <c r="P182" s="16" t="s">
        <v>119</v>
      </c>
      <c r="Q182" s="14">
        <f t="shared" si="8"/>
        <v>21</v>
      </c>
    </row>
    <row r="183" spans="1:17" ht="15.6" x14ac:dyDescent="0.3">
      <c r="A183" s="15" t="s">
        <v>457</v>
      </c>
      <c r="B183" s="14" t="s">
        <v>5085</v>
      </c>
      <c r="C183" s="16">
        <v>33.42</v>
      </c>
      <c r="D183" s="16">
        <v>10.67</v>
      </c>
      <c r="E183" s="17" t="s">
        <v>32</v>
      </c>
      <c r="F183" s="17" t="s">
        <v>32</v>
      </c>
      <c r="G183" s="17" t="s">
        <v>32</v>
      </c>
      <c r="H183" s="18">
        <f>IF('Medical Examinations'!G185="No major surgery",0,'Medical Examinations'!G185)</f>
        <v>0</v>
      </c>
      <c r="I183" s="16" t="s">
        <v>8342</v>
      </c>
      <c r="J183" s="14" t="str">
        <f t="shared" si="6"/>
        <v>Obesity</v>
      </c>
      <c r="K183" s="14" t="str">
        <f t="shared" si="7"/>
        <v>Diabetes</v>
      </c>
      <c r="L183" s="19">
        <f>DATE('Data cleaning'!P185,MONTH(1&amp;'Data cleaning'!Q185),'Hospitalisation Details'!D185)</f>
        <v>37506</v>
      </c>
      <c r="M183" s="20">
        <v>1964.78</v>
      </c>
      <c r="N183" s="16" t="s">
        <v>64</v>
      </c>
      <c r="O183" s="16" t="s">
        <v>75</v>
      </c>
      <c r="P183" s="16" t="s">
        <v>241</v>
      </c>
      <c r="Q183" s="14">
        <f t="shared" si="8"/>
        <v>20</v>
      </c>
    </row>
    <row r="184" spans="1:17" ht="15.6" x14ac:dyDescent="0.3">
      <c r="A184" s="15" t="s">
        <v>459</v>
      </c>
      <c r="B184" s="14" t="s">
        <v>5087</v>
      </c>
      <c r="C184" s="16">
        <v>37.18</v>
      </c>
      <c r="D184" s="16">
        <v>6.75</v>
      </c>
      <c r="E184" s="17" t="s">
        <v>99</v>
      </c>
      <c r="F184" s="17" t="s">
        <v>32</v>
      </c>
      <c r="G184" s="17" t="s">
        <v>32</v>
      </c>
      <c r="H184" s="18">
        <f>IF('Medical Examinations'!G186="No major surgery",0,'Medical Examinations'!G186)</f>
        <v>2</v>
      </c>
      <c r="I184" s="16" t="s">
        <v>8342</v>
      </c>
      <c r="J184" s="14" t="str">
        <f t="shared" si="6"/>
        <v>Obesity</v>
      </c>
      <c r="K184" s="14" t="str">
        <f t="shared" si="7"/>
        <v>Diabetes</v>
      </c>
      <c r="L184" s="19">
        <f>DATE('Data cleaning'!P186,MONTH(1&amp;'Data cleaning'!Q186),'Hospitalisation Details'!D186)</f>
        <v>37466</v>
      </c>
      <c r="M184" s="20">
        <v>1967.02</v>
      </c>
      <c r="N184" s="16" t="s">
        <v>64</v>
      </c>
      <c r="O184" s="16" t="s">
        <v>62</v>
      </c>
      <c r="P184" s="16" t="s">
        <v>979</v>
      </c>
      <c r="Q184" s="14">
        <f t="shared" si="8"/>
        <v>20</v>
      </c>
    </row>
    <row r="185" spans="1:17" ht="15.6" x14ac:dyDescent="0.3">
      <c r="A185" s="15" t="s">
        <v>461</v>
      </c>
      <c r="B185" s="14" t="s">
        <v>5089</v>
      </c>
      <c r="C185" s="16">
        <v>33.33</v>
      </c>
      <c r="D185" s="16">
        <v>9.26</v>
      </c>
      <c r="E185" s="17" t="s">
        <v>99</v>
      </c>
      <c r="F185" s="17" t="s">
        <v>32</v>
      </c>
      <c r="G185" s="17" t="s">
        <v>32</v>
      </c>
      <c r="H185" s="18">
        <f>IF('Medical Examinations'!G187="No major surgery",0,'Medical Examinations'!G187)</f>
        <v>2</v>
      </c>
      <c r="I185" s="16" t="s">
        <v>8343</v>
      </c>
      <c r="J185" s="14" t="str">
        <f t="shared" si="6"/>
        <v>Obesity</v>
      </c>
      <c r="K185" s="14" t="str">
        <f t="shared" si="7"/>
        <v>Diabetes</v>
      </c>
      <c r="L185" s="19">
        <f>DATE('Data cleaning'!P187,MONTH(1&amp;'Data cleaning'!Q187),'Hospitalisation Details'!D187)</f>
        <v>36066</v>
      </c>
      <c r="M185" s="20">
        <v>1969.61</v>
      </c>
      <c r="N185" s="16" t="s">
        <v>64</v>
      </c>
      <c r="O185" s="16" t="s">
        <v>64</v>
      </c>
      <c r="P185" s="16" t="s">
        <v>241</v>
      </c>
      <c r="Q185" s="14">
        <f t="shared" si="8"/>
        <v>24</v>
      </c>
    </row>
    <row r="186" spans="1:17" ht="15.6" x14ac:dyDescent="0.3">
      <c r="A186" s="15" t="s">
        <v>464</v>
      </c>
      <c r="B186" s="14" t="s">
        <v>5091</v>
      </c>
      <c r="C186" s="16">
        <v>53.21</v>
      </c>
      <c r="D186" s="16">
        <v>4.2699999999999996</v>
      </c>
      <c r="E186" s="17" t="s">
        <v>32</v>
      </c>
      <c r="F186" s="17" t="s">
        <v>32</v>
      </c>
      <c r="G186" s="17" t="s">
        <v>32</v>
      </c>
      <c r="H186" s="18">
        <f>IF('Medical Examinations'!G188="No major surgery",0,'Medical Examinations'!G188)</f>
        <v>1</v>
      </c>
      <c r="I186" s="16" t="s">
        <v>8342</v>
      </c>
      <c r="J186" s="14" t="str">
        <f t="shared" si="6"/>
        <v>Obesity</v>
      </c>
      <c r="K186" s="14" t="str">
        <f t="shared" si="7"/>
        <v>Normal</v>
      </c>
      <c r="L186" s="19">
        <f>DATE('Data cleaning'!P188,MONTH(1&amp;'Data cleaning'!Q188),'Hospitalisation Details'!D188)</f>
        <v>36073</v>
      </c>
      <c r="M186" s="20">
        <v>1972.95</v>
      </c>
      <c r="N186" s="16" t="s">
        <v>64</v>
      </c>
      <c r="O186" s="16" t="s">
        <v>75</v>
      </c>
      <c r="P186" s="16" t="s">
        <v>241</v>
      </c>
      <c r="Q186" s="14">
        <f t="shared" si="8"/>
        <v>24</v>
      </c>
    </row>
    <row r="187" spans="1:17" ht="15.6" x14ac:dyDescent="0.3">
      <c r="A187" s="15" t="s">
        <v>466</v>
      </c>
      <c r="B187" s="14" t="s">
        <v>5093</v>
      </c>
      <c r="C187" s="16">
        <v>38.729999999999997</v>
      </c>
      <c r="D187" s="16">
        <v>11.51</v>
      </c>
      <c r="E187" s="17" t="s">
        <v>32</v>
      </c>
      <c r="F187" s="17" t="s">
        <v>32</v>
      </c>
      <c r="G187" s="17" t="s">
        <v>32</v>
      </c>
      <c r="H187" s="18">
        <f>IF('Medical Examinations'!G189="No major surgery",0,'Medical Examinations'!G189)</f>
        <v>2</v>
      </c>
      <c r="I187" s="16" t="s">
        <v>8342</v>
      </c>
      <c r="J187" s="14" t="str">
        <f t="shared" si="6"/>
        <v>Obesity</v>
      </c>
      <c r="K187" s="14" t="str">
        <f t="shared" si="7"/>
        <v>Diabetes</v>
      </c>
      <c r="L187" s="19">
        <f>DATE('Data cleaning'!P189,MONTH(1&amp;'Data cleaning'!Q189),'Hospitalisation Details'!D189)</f>
        <v>36067</v>
      </c>
      <c r="M187" s="20">
        <v>1977.82</v>
      </c>
      <c r="N187" s="16" t="s">
        <v>64</v>
      </c>
      <c r="O187" s="16" t="s">
        <v>75</v>
      </c>
      <c r="P187" s="16" t="s">
        <v>241</v>
      </c>
      <c r="Q187" s="14">
        <f t="shared" si="8"/>
        <v>24</v>
      </c>
    </row>
    <row r="188" spans="1:17" ht="15.6" x14ac:dyDescent="0.3">
      <c r="A188" s="15" t="s">
        <v>468</v>
      </c>
      <c r="B188" s="14" t="s">
        <v>5096</v>
      </c>
      <c r="C188" s="16">
        <v>29.73</v>
      </c>
      <c r="D188" s="16">
        <v>7.22</v>
      </c>
      <c r="E188" s="17" t="s">
        <v>32</v>
      </c>
      <c r="F188" s="17" t="s">
        <v>32</v>
      </c>
      <c r="G188" s="17" t="s">
        <v>32</v>
      </c>
      <c r="H188" s="18">
        <f>IF('Medical Examinations'!G190="No major surgery",0,'Medical Examinations'!G190)</f>
        <v>0</v>
      </c>
      <c r="I188" s="16" t="s">
        <v>8342</v>
      </c>
      <c r="J188" s="14" t="str">
        <f t="shared" si="6"/>
        <v>Over weight</v>
      </c>
      <c r="K188" s="14" t="str">
        <f t="shared" si="7"/>
        <v>Diabetes</v>
      </c>
      <c r="L188" s="19">
        <f>DATE('Data cleaning'!P190,MONTH(1&amp;'Data cleaning'!Q190),'Hospitalisation Details'!D190)</f>
        <v>37453</v>
      </c>
      <c r="M188" s="20">
        <v>1980.07</v>
      </c>
      <c r="N188" s="16" t="s">
        <v>64</v>
      </c>
      <c r="O188" s="16" t="s">
        <v>64</v>
      </c>
      <c r="P188" s="16" t="s">
        <v>241</v>
      </c>
      <c r="Q188" s="14">
        <f t="shared" si="8"/>
        <v>20</v>
      </c>
    </row>
    <row r="189" spans="1:17" ht="15.6" x14ac:dyDescent="0.3">
      <c r="A189" s="15" t="s">
        <v>472</v>
      </c>
      <c r="B189" s="14" t="s">
        <v>5098</v>
      </c>
      <c r="C189" s="16">
        <v>34.700000000000003</v>
      </c>
      <c r="D189" s="16">
        <v>4.37</v>
      </c>
      <c r="E189" s="17" t="s">
        <v>32</v>
      </c>
      <c r="F189" s="17" t="s">
        <v>32</v>
      </c>
      <c r="G189" s="17" t="s">
        <v>99</v>
      </c>
      <c r="H189" s="18">
        <f>IF('Medical Examinations'!G191="No major surgery",0,'Medical Examinations'!G191)</f>
        <v>1</v>
      </c>
      <c r="I189" s="16" t="s">
        <v>8342</v>
      </c>
      <c r="J189" s="14" t="str">
        <f t="shared" si="6"/>
        <v>Obesity</v>
      </c>
      <c r="K189" s="14" t="str">
        <f t="shared" si="7"/>
        <v>Normal</v>
      </c>
      <c r="L189" s="19">
        <f>DATE('Data cleaning'!P191,MONTH(1&amp;'Data cleaning'!Q191),'Hospitalisation Details'!D191)</f>
        <v>36158</v>
      </c>
      <c r="M189" s="20">
        <v>1981.58</v>
      </c>
      <c r="N189" s="16" t="s">
        <v>64</v>
      </c>
      <c r="O189" s="16" t="s">
        <v>75</v>
      </c>
      <c r="P189" s="16" t="s">
        <v>66</v>
      </c>
      <c r="Q189" s="14">
        <f t="shared" si="8"/>
        <v>24</v>
      </c>
    </row>
    <row r="190" spans="1:17" ht="15.6" x14ac:dyDescent="0.3">
      <c r="A190" s="15" t="s">
        <v>474</v>
      </c>
      <c r="B190" s="14" t="s">
        <v>5100</v>
      </c>
      <c r="C190" s="16">
        <v>38.28</v>
      </c>
      <c r="D190" s="16">
        <v>11.56</v>
      </c>
      <c r="E190" s="17" t="s">
        <v>99</v>
      </c>
      <c r="F190" s="17" t="s">
        <v>32</v>
      </c>
      <c r="G190" s="17" t="s">
        <v>32</v>
      </c>
      <c r="H190" s="18">
        <f>IF('Medical Examinations'!G192="No major surgery",0,'Medical Examinations'!G192)</f>
        <v>1</v>
      </c>
      <c r="I190" s="16" t="s">
        <v>8342</v>
      </c>
      <c r="J190" s="14" t="str">
        <f t="shared" si="6"/>
        <v>Obesity</v>
      </c>
      <c r="K190" s="14" t="str">
        <f t="shared" si="7"/>
        <v>Diabetes</v>
      </c>
      <c r="L190" s="19">
        <f>DATE('Data cleaning'!P192,MONTH(1&amp;'Data cleaning'!Q192),'Hospitalisation Details'!D192)</f>
        <v>37528</v>
      </c>
      <c r="M190" s="20">
        <v>1984.45</v>
      </c>
      <c r="N190" s="16" t="s">
        <v>64</v>
      </c>
      <c r="O190" s="16" t="s">
        <v>64</v>
      </c>
      <c r="P190" s="16" t="s">
        <v>979</v>
      </c>
      <c r="Q190" s="14">
        <f t="shared" si="8"/>
        <v>20</v>
      </c>
    </row>
    <row r="191" spans="1:17" ht="15.6" x14ac:dyDescent="0.3">
      <c r="A191" s="15" t="s">
        <v>477</v>
      </c>
      <c r="B191" s="14" t="s">
        <v>5102</v>
      </c>
      <c r="C191" s="16">
        <v>33.57</v>
      </c>
      <c r="D191" s="16">
        <v>8.82</v>
      </c>
      <c r="E191" s="17" t="s">
        <v>99</v>
      </c>
      <c r="F191" s="17" t="s">
        <v>32</v>
      </c>
      <c r="G191" s="17" t="s">
        <v>32</v>
      </c>
      <c r="H191" s="18">
        <f>IF('Medical Examinations'!G193="No major surgery",0,'Medical Examinations'!G193)</f>
        <v>0</v>
      </c>
      <c r="I191" s="16" t="s">
        <v>8342</v>
      </c>
      <c r="J191" s="14" t="str">
        <f t="shared" si="6"/>
        <v>Obesity</v>
      </c>
      <c r="K191" s="14" t="str">
        <f t="shared" si="7"/>
        <v>Diabetes</v>
      </c>
      <c r="L191" s="19">
        <f>DATE('Data cleaning'!P193,MONTH(1&amp;'Data cleaning'!Q193),'Hospitalisation Details'!D193)</f>
        <v>36052</v>
      </c>
      <c r="M191" s="20">
        <v>1986.93</v>
      </c>
      <c r="N191" s="16" t="s">
        <v>64</v>
      </c>
      <c r="O191" s="16" t="s">
        <v>62</v>
      </c>
      <c r="P191" s="16" t="s">
        <v>66</v>
      </c>
      <c r="Q191" s="14">
        <f t="shared" si="8"/>
        <v>24</v>
      </c>
    </row>
    <row r="192" spans="1:17" ht="15.6" x14ac:dyDescent="0.3">
      <c r="A192" s="15" t="s">
        <v>479</v>
      </c>
      <c r="B192" s="14" t="s">
        <v>5104</v>
      </c>
      <c r="C192" s="16">
        <v>52.06</v>
      </c>
      <c r="D192" s="16">
        <v>4.6900000000000004</v>
      </c>
      <c r="E192" s="17" t="s">
        <v>32</v>
      </c>
      <c r="F192" s="17" t="s">
        <v>32</v>
      </c>
      <c r="G192" s="17" t="s">
        <v>32</v>
      </c>
      <c r="H192" s="18">
        <f>IF('Medical Examinations'!G194="No major surgery",0,'Medical Examinations'!G194)</f>
        <v>1</v>
      </c>
      <c r="I192" s="16" t="s">
        <v>8342</v>
      </c>
      <c r="J192" s="14" t="str">
        <f t="shared" si="6"/>
        <v>Obesity</v>
      </c>
      <c r="K192" s="14" t="str">
        <f t="shared" si="7"/>
        <v>Normal</v>
      </c>
      <c r="L192" s="19">
        <f>DATE('Data cleaning'!P194,MONTH(1&amp;'Data cleaning'!Q194),'Hospitalisation Details'!D194)</f>
        <v>37117</v>
      </c>
      <c r="M192" s="20">
        <v>2007.95</v>
      </c>
      <c r="N192" s="16" t="s">
        <v>64</v>
      </c>
      <c r="O192" s="16" t="s">
        <v>62</v>
      </c>
      <c r="P192" s="16" t="s">
        <v>241</v>
      </c>
      <c r="Q192" s="14">
        <f t="shared" si="8"/>
        <v>21</v>
      </c>
    </row>
    <row r="193" spans="1:17" ht="15.6" x14ac:dyDescent="0.3">
      <c r="A193" s="15" t="s">
        <v>481</v>
      </c>
      <c r="B193" s="14" t="s">
        <v>5106</v>
      </c>
      <c r="C193" s="16">
        <v>38.17</v>
      </c>
      <c r="D193" s="16">
        <v>4.53</v>
      </c>
      <c r="E193" s="17" t="s">
        <v>32</v>
      </c>
      <c r="F193" s="17" t="s">
        <v>39</v>
      </c>
      <c r="G193" s="17" t="s">
        <v>32</v>
      </c>
      <c r="H193" s="18">
        <f>IF('Medical Examinations'!G195="No major surgery",0,'Medical Examinations'!G195)</f>
        <v>1</v>
      </c>
      <c r="I193" s="16" t="s">
        <v>8342</v>
      </c>
      <c r="J193" s="14" t="str">
        <f t="shared" si="6"/>
        <v>Obesity</v>
      </c>
      <c r="K193" s="14" t="str">
        <f t="shared" si="7"/>
        <v>Normal</v>
      </c>
      <c r="L193" s="19">
        <f>DATE('Data cleaning'!P195,MONTH(1&amp;'Data cleaning'!Q195),'Hospitalisation Details'!D195)</f>
        <v>37073</v>
      </c>
      <c r="M193" s="20">
        <v>2020.18</v>
      </c>
      <c r="N193" s="16" t="s">
        <v>64</v>
      </c>
      <c r="O193" s="16" t="s">
        <v>75</v>
      </c>
      <c r="P193" s="16" t="s">
        <v>241</v>
      </c>
      <c r="Q193" s="14">
        <f t="shared" si="8"/>
        <v>21</v>
      </c>
    </row>
    <row r="194" spans="1:17" ht="15.6" x14ac:dyDescent="0.3">
      <c r="A194" s="15" t="s">
        <v>483</v>
      </c>
      <c r="B194" s="14" t="s">
        <v>5108</v>
      </c>
      <c r="C194" s="16">
        <v>36.954999999999998</v>
      </c>
      <c r="D194" s="16">
        <v>5.84</v>
      </c>
      <c r="E194" s="17" t="s">
        <v>32</v>
      </c>
      <c r="F194" s="17" t="s">
        <v>32</v>
      </c>
      <c r="G194" s="17" t="s">
        <v>99</v>
      </c>
      <c r="H194" s="18">
        <f>IF('Medical Examinations'!G196="No major surgery",0,'Medical Examinations'!G196)</f>
        <v>1</v>
      </c>
      <c r="I194" s="16" t="s">
        <v>8342</v>
      </c>
      <c r="J194" s="14" t="str">
        <f t="shared" ref="J194:J257" si="9">IF(C194&lt;18.5,"Under weight",IF(C194&lt;25,"Normal weight",IF(C194&lt;30,"Over weight","Obesity")))</f>
        <v>Obesity</v>
      </c>
      <c r="K194" s="14" t="str">
        <f t="shared" ref="K194:K257" si="10">IF(D194&lt;5.7,"Normal",IF(D194&lt;6.4,"Prediabetes","Diabetes"))</f>
        <v>Prediabetes</v>
      </c>
      <c r="L194" s="19">
        <f>DATE('Data cleaning'!P196,MONTH(1&amp;'Data cleaning'!Q196),'Hospitalisation Details'!D196)</f>
        <v>37140</v>
      </c>
      <c r="M194" s="20">
        <v>2020.55</v>
      </c>
      <c r="N194" s="16" t="s">
        <v>64</v>
      </c>
      <c r="O194" s="16" t="s">
        <v>62</v>
      </c>
      <c r="P194" s="16" t="s">
        <v>66</v>
      </c>
      <c r="Q194" s="14">
        <f t="shared" ref="Q194:Q257" si="11">INT(YEARFRAC(L194,DATE(2023,6,8)))</f>
        <v>21</v>
      </c>
    </row>
    <row r="195" spans="1:17" ht="15.6" x14ac:dyDescent="0.3">
      <c r="A195" s="15" t="s">
        <v>485</v>
      </c>
      <c r="B195" s="14" t="s">
        <v>5110</v>
      </c>
      <c r="C195" s="16">
        <v>34.4</v>
      </c>
      <c r="D195" s="16">
        <v>4.9000000000000004</v>
      </c>
      <c r="E195" s="17" t="s">
        <v>32</v>
      </c>
      <c r="F195" s="17" t="s">
        <v>32</v>
      </c>
      <c r="G195" s="17" t="s">
        <v>99</v>
      </c>
      <c r="H195" s="18">
        <f>IF('Medical Examinations'!G197="No major surgery",0,'Medical Examinations'!G197)</f>
        <v>1</v>
      </c>
      <c r="I195" s="16" t="s">
        <v>8342</v>
      </c>
      <c r="J195" s="14" t="str">
        <f t="shared" si="9"/>
        <v>Obesity</v>
      </c>
      <c r="K195" s="14" t="str">
        <f t="shared" si="10"/>
        <v>Normal</v>
      </c>
      <c r="L195" s="19">
        <f>DATE('Data cleaning'!P197,MONTH(1&amp;'Data cleaning'!Q197),'Hospitalisation Details'!D197)</f>
        <v>37107</v>
      </c>
      <c r="M195" s="20">
        <v>2026.97</v>
      </c>
      <c r="N195" s="16" t="s">
        <v>64</v>
      </c>
      <c r="O195" s="16" t="s">
        <v>62</v>
      </c>
      <c r="P195" s="16" t="s">
        <v>66</v>
      </c>
      <c r="Q195" s="14">
        <f t="shared" si="11"/>
        <v>21</v>
      </c>
    </row>
    <row r="196" spans="1:17" ht="15.6" x14ac:dyDescent="0.3">
      <c r="A196" s="15" t="s">
        <v>488</v>
      </c>
      <c r="B196" s="14" t="s">
        <v>5112</v>
      </c>
      <c r="C196" s="16">
        <v>31.73</v>
      </c>
      <c r="D196" s="16">
        <v>4.3</v>
      </c>
      <c r="E196" s="17" t="s">
        <v>32</v>
      </c>
      <c r="F196" s="17" t="s">
        <v>32</v>
      </c>
      <c r="G196" s="17" t="s">
        <v>32</v>
      </c>
      <c r="H196" s="18">
        <f>IF('Medical Examinations'!G198="No major surgery",0,'Medical Examinations'!G198)</f>
        <v>0</v>
      </c>
      <c r="I196" s="16" t="s">
        <v>8342</v>
      </c>
      <c r="J196" s="14" t="str">
        <f t="shared" si="9"/>
        <v>Obesity</v>
      </c>
      <c r="K196" s="14" t="str">
        <f t="shared" si="10"/>
        <v>Normal</v>
      </c>
      <c r="L196" s="19">
        <f>DATE('Data cleaning'!P198,MONTH(1&amp;'Data cleaning'!Q198),'Hospitalisation Details'!D198)</f>
        <v>36771</v>
      </c>
      <c r="M196" s="20">
        <v>2045.69</v>
      </c>
      <c r="N196" s="16" t="s">
        <v>64</v>
      </c>
      <c r="O196" s="16" t="s">
        <v>64</v>
      </c>
      <c r="P196" s="16" t="s">
        <v>119</v>
      </c>
      <c r="Q196" s="14">
        <f t="shared" si="11"/>
        <v>22</v>
      </c>
    </row>
    <row r="197" spans="1:17" ht="15.6" x14ac:dyDescent="0.3">
      <c r="A197" s="15" t="s">
        <v>490</v>
      </c>
      <c r="B197" s="14" t="s">
        <v>5007</v>
      </c>
      <c r="C197" s="16">
        <v>36.64</v>
      </c>
      <c r="D197" s="16">
        <v>11.34</v>
      </c>
      <c r="E197" s="17" t="s">
        <v>32</v>
      </c>
      <c r="F197" s="17" t="s">
        <v>32</v>
      </c>
      <c r="G197" s="17" t="s">
        <v>32</v>
      </c>
      <c r="H197" s="18">
        <f>IF('Medical Examinations'!G199="No major surgery",0,'Medical Examinations'!G199)</f>
        <v>0</v>
      </c>
      <c r="I197" s="16" t="s">
        <v>8342</v>
      </c>
      <c r="J197" s="14" t="str">
        <f t="shared" si="9"/>
        <v>Obesity</v>
      </c>
      <c r="K197" s="14" t="str">
        <f t="shared" si="10"/>
        <v>Diabetes</v>
      </c>
      <c r="L197" s="19">
        <f>DATE('Data cleaning'!P199,MONTH(1&amp;'Data cleaning'!Q199),'Hospitalisation Details'!D199)</f>
        <v>36733</v>
      </c>
      <c r="M197" s="20">
        <v>2055.3200000000002</v>
      </c>
      <c r="N197" s="16" t="s">
        <v>64</v>
      </c>
      <c r="O197" s="16" t="s">
        <v>64</v>
      </c>
      <c r="P197" s="16" t="s">
        <v>119</v>
      </c>
      <c r="Q197" s="14">
        <f t="shared" si="11"/>
        <v>22</v>
      </c>
    </row>
    <row r="198" spans="1:17" ht="15.6" x14ac:dyDescent="0.3">
      <c r="A198" s="15" t="s">
        <v>492</v>
      </c>
      <c r="B198" s="14" t="s">
        <v>5115</v>
      </c>
      <c r="C198" s="16">
        <v>36.85</v>
      </c>
      <c r="D198" s="16">
        <v>5.88</v>
      </c>
      <c r="E198" s="17" t="s">
        <v>32</v>
      </c>
      <c r="F198" s="17" t="s">
        <v>39</v>
      </c>
      <c r="G198" s="17" t="s">
        <v>32</v>
      </c>
      <c r="H198" s="18">
        <f>IF('Medical Examinations'!G200="No major surgery",0,'Medical Examinations'!G200)</f>
        <v>1</v>
      </c>
      <c r="I198" s="16" t="s">
        <v>8342</v>
      </c>
      <c r="J198" s="14" t="str">
        <f t="shared" si="9"/>
        <v>Obesity</v>
      </c>
      <c r="K198" s="14" t="str">
        <f t="shared" si="10"/>
        <v>Prediabetes</v>
      </c>
      <c r="L198" s="19">
        <f>DATE('Data cleaning'!P200,MONTH(1&amp;'Data cleaning'!Q200),'Hospitalisation Details'!D200)</f>
        <v>38150</v>
      </c>
      <c r="M198" s="20">
        <v>2094.1</v>
      </c>
      <c r="N198" s="16" t="s">
        <v>64</v>
      </c>
      <c r="O198" s="16" t="s">
        <v>62</v>
      </c>
      <c r="P198" s="16" t="s">
        <v>1108</v>
      </c>
      <c r="Q198" s="14">
        <f t="shared" si="11"/>
        <v>18</v>
      </c>
    </row>
    <row r="199" spans="1:17" ht="15.6" x14ac:dyDescent="0.3">
      <c r="A199" s="15" t="s">
        <v>495</v>
      </c>
      <c r="B199" s="14" t="s">
        <v>5001</v>
      </c>
      <c r="C199" s="16">
        <v>33.33</v>
      </c>
      <c r="D199" s="16">
        <v>5.01</v>
      </c>
      <c r="E199" s="17" t="s">
        <v>99</v>
      </c>
      <c r="F199" s="17" t="s">
        <v>32</v>
      </c>
      <c r="G199" s="17" t="s">
        <v>99</v>
      </c>
      <c r="H199" s="18">
        <f>IF('Medical Examinations'!G201="No major surgery",0,'Medical Examinations'!G201)</f>
        <v>1</v>
      </c>
      <c r="I199" s="16" t="s">
        <v>8342</v>
      </c>
      <c r="J199" s="14" t="str">
        <f t="shared" si="9"/>
        <v>Obesity</v>
      </c>
      <c r="K199" s="14" t="str">
        <f t="shared" si="10"/>
        <v>Normal</v>
      </c>
      <c r="L199" s="19">
        <f>DATE('Data cleaning'!P201,MONTH(1&amp;'Data cleaning'!Q201),'Hospitalisation Details'!D201)</f>
        <v>37117</v>
      </c>
      <c r="M199" s="20">
        <v>2102.2600000000002</v>
      </c>
      <c r="N199" s="16" t="s">
        <v>64</v>
      </c>
      <c r="O199" s="16" t="s">
        <v>62</v>
      </c>
      <c r="P199" s="16" t="s">
        <v>972</v>
      </c>
      <c r="Q199" s="14">
        <f t="shared" si="11"/>
        <v>21</v>
      </c>
    </row>
    <row r="200" spans="1:17" ht="15.6" x14ac:dyDescent="0.3">
      <c r="A200" s="15" t="s">
        <v>497</v>
      </c>
      <c r="B200" s="14" t="s">
        <v>5118</v>
      </c>
      <c r="C200" s="16">
        <v>39.14</v>
      </c>
      <c r="D200" s="16">
        <v>4.4000000000000004</v>
      </c>
      <c r="E200" s="17" t="s">
        <v>32</v>
      </c>
      <c r="F200" s="17" t="s">
        <v>32</v>
      </c>
      <c r="G200" s="17" t="s">
        <v>99</v>
      </c>
      <c r="H200" s="18">
        <f>IF('Medical Examinations'!G202="No major surgery",0,'Medical Examinations'!G202)</f>
        <v>1</v>
      </c>
      <c r="I200" s="16" t="s">
        <v>8342</v>
      </c>
      <c r="J200" s="14" t="str">
        <f t="shared" si="9"/>
        <v>Obesity</v>
      </c>
      <c r="K200" s="14" t="str">
        <f t="shared" si="10"/>
        <v>Normal</v>
      </c>
      <c r="L200" s="19">
        <f>DATE('Data cleaning'!P202,MONTH(1&amp;'Data cleaning'!Q202),'Hospitalisation Details'!D202)</f>
        <v>37064</v>
      </c>
      <c r="M200" s="20">
        <v>2103.08</v>
      </c>
      <c r="N200" s="16" t="s">
        <v>64</v>
      </c>
      <c r="O200" s="16" t="s">
        <v>62</v>
      </c>
      <c r="P200" s="16" t="s">
        <v>241</v>
      </c>
      <c r="Q200" s="14">
        <f t="shared" si="11"/>
        <v>21</v>
      </c>
    </row>
    <row r="201" spans="1:17" ht="15.6" x14ac:dyDescent="0.3">
      <c r="A201" s="15" t="s">
        <v>499</v>
      </c>
      <c r="B201" s="14" t="s">
        <v>5120</v>
      </c>
      <c r="C201" s="16">
        <v>32.9</v>
      </c>
      <c r="D201" s="16">
        <v>6.26</v>
      </c>
      <c r="E201" s="17" t="s">
        <v>99</v>
      </c>
      <c r="F201" s="17" t="s">
        <v>32</v>
      </c>
      <c r="G201" s="17" t="s">
        <v>32</v>
      </c>
      <c r="H201" s="18">
        <f>IF('Medical Examinations'!G203="No major surgery",0,'Medical Examinations'!G203)</f>
        <v>0</v>
      </c>
      <c r="I201" s="16" t="s">
        <v>8342</v>
      </c>
      <c r="J201" s="14" t="str">
        <f t="shared" si="9"/>
        <v>Obesity</v>
      </c>
      <c r="K201" s="14" t="str">
        <f t="shared" si="10"/>
        <v>Prediabetes</v>
      </c>
      <c r="L201" s="19">
        <f>DATE('Data cleaning'!P203,MONTH(1&amp;'Data cleaning'!Q203),'Hospitalisation Details'!D203)</f>
        <v>37223</v>
      </c>
      <c r="M201" s="20">
        <v>2104.11</v>
      </c>
      <c r="N201" s="16" t="s">
        <v>62</v>
      </c>
      <c r="O201" s="16" t="s">
        <v>75</v>
      </c>
      <c r="P201" s="16" t="s">
        <v>979</v>
      </c>
      <c r="Q201" s="14">
        <f t="shared" si="11"/>
        <v>21</v>
      </c>
    </row>
    <row r="202" spans="1:17" ht="15.6" x14ac:dyDescent="0.3">
      <c r="A202" s="15" t="s">
        <v>502</v>
      </c>
      <c r="B202" s="14" t="s">
        <v>5122</v>
      </c>
      <c r="C202" s="16">
        <v>29.78</v>
      </c>
      <c r="D202" s="16">
        <v>10.27</v>
      </c>
      <c r="E202" s="17" t="s">
        <v>99</v>
      </c>
      <c r="F202" s="17" t="s">
        <v>32</v>
      </c>
      <c r="G202" s="17" t="s">
        <v>99</v>
      </c>
      <c r="H202" s="18">
        <f>IF('Medical Examinations'!G204="No major surgery",0,'Medical Examinations'!G204)</f>
        <v>1</v>
      </c>
      <c r="I202" s="16" t="s">
        <v>8342</v>
      </c>
      <c r="J202" s="14" t="str">
        <f t="shared" si="9"/>
        <v>Over weight</v>
      </c>
      <c r="K202" s="14" t="str">
        <f t="shared" si="10"/>
        <v>Diabetes</v>
      </c>
      <c r="L202" s="19">
        <f>DATE('Data cleaning'!P204,MONTH(1&amp;'Data cleaning'!Q204),'Hospitalisation Details'!D204)</f>
        <v>32710</v>
      </c>
      <c r="M202" s="20">
        <v>2106.2600000000002</v>
      </c>
      <c r="N202" s="16" t="s">
        <v>62</v>
      </c>
      <c r="O202" s="16" t="s">
        <v>62</v>
      </c>
      <c r="P202" s="16" t="s">
        <v>66</v>
      </c>
      <c r="Q202" s="14">
        <f t="shared" si="11"/>
        <v>33</v>
      </c>
    </row>
    <row r="203" spans="1:17" ht="15.6" x14ac:dyDescent="0.3">
      <c r="A203" s="15" t="s">
        <v>504</v>
      </c>
      <c r="B203" s="14" t="s">
        <v>4904</v>
      </c>
      <c r="C203" s="16">
        <v>32.78</v>
      </c>
      <c r="D203" s="16">
        <v>5.27</v>
      </c>
      <c r="E203" s="17" t="s">
        <v>32</v>
      </c>
      <c r="F203" s="17" t="s">
        <v>32</v>
      </c>
      <c r="G203" s="17" t="s">
        <v>32</v>
      </c>
      <c r="H203" s="18">
        <f>IF('Medical Examinations'!G205="No major surgery",0,'Medical Examinations'!G205)</f>
        <v>0</v>
      </c>
      <c r="I203" s="16" t="s">
        <v>8342</v>
      </c>
      <c r="J203" s="14" t="str">
        <f t="shared" si="9"/>
        <v>Obesity</v>
      </c>
      <c r="K203" s="14" t="str">
        <f t="shared" si="10"/>
        <v>Normal</v>
      </c>
      <c r="L203" s="19">
        <f>DATE('Data cleaning'!P205,MONTH(1&amp;'Data cleaning'!Q205),'Hospitalisation Details'!D205)</f>
        <v>37894</v>
      </c>
      <c r="M203" s="20">
        <v>2117.34</v>
      </c>
      <c r="N203" s="16" t="s">
        <v>62</v>
      </c>
      <c r="O203" s="16" t="s">
        <v>64</v>
      </c>
      <c r="P203" s="16" t="s">
        <v>119</v>
      </c>
      <c r="Q203" s="14">
        <f t="shared" si="11"/>
        <v>19</v>
      </c>
    </row>
    <row r="204" spans="1:17" ht="15.6" x14ac:dyDescent="0.3">
      <c r="A204" s="15" t="s">
        <v>506</v>
      </c>
      <c r="B204" s="14" t="s">
        <v>5125</v>
      </c>
      <c r="C204" s="16">
        <v>41.65</v>
      </c>
      <c r="D204" s="16">
        <v>10.73</v>
      </c>
      <c r="E204" s="17" t="s">
        <v>99</v>
      </c>
      <c r="F204" s="17" t="s">
        <v>32</v>
      </c>
      <c r="G204" s="17" t="s">
        <v>32</v>
      </c>
      <c r="H204" s="18">
        <f>IF('Medical Examinations'!G206="No major surgery",0,'Medical Examinations'!G206)</f>
        <v>0</v>
      </c>
      <c r="I204" s="16" t="s">
        <v>8342</v>
      </c>
      <c r="J204" s="14" t="str">
        <f t="shared" si="9"/>
        <v>Obesity</v>
      </c>
      <c r="K204" s="14" t="str">
        <f t="shared" si="10"/>
        <v>Diabetes</v>
      </c>
      <c r="L204" s="19">
        <f>DATE('Data cleaning'!P206,MONTH(1&amp;'Data cleaning'!Q206),'Hospitalisation Details'!D206)</f>
        <v>38295</v>
      </c>
      <c r="M204" s="20">
        <v>2118.61</v>
      </c>
      <c r="N204" s="16" t="s">
        <v>62</v>
      </c>
      <c r="O204" s="16" t="s">
        <v>75</v>
      </c>
      <c r="P204" s="16" t="s">
        <v>119</v>
      </c>
      <c r="Q204" s="14">
        <f t="shared" si="11"/>
        <v>18</v>
      </c>
    </row>
    <row r="205" spans="1:17" ht="15.6" x14ac:dyDescent="0.3">
      <c r="A205" s="15" t="s">
        <v>509</v>
      </c>
      <c r="B205" s="14" t="s">
        <v>5127</v>
      </c>
      <c r="C205" s="16">
        <v>50.79</v>
      </c>
      <c r="D205" s="16">
        <v>4.45</v>
      </c>
      <c r="E205" s="17" t="s">
        <v>32</v>
      </c>
      <c r="F205" s="17" t="s">
        <v>32</v>
      </c>
      <c r="G205" s="17" t="s">
        <v>32</v>
      </c>
      <c r="H205" s="18">
        <f>IF('Medical Examinations'!G207="No major surgery",0,'Medical Examinations'!G207)</f>
        <v>1</v>
      </c>
      <c r="I205" s="16" t="s">
        <v>8342</v>
      </c>
      <c r="J205" s="14" t="str">
        <f t="shared" si="9"/>
        <v>Obesity</v>
      </c>
      <c r="K205" s="14" t="str">
        <f t="shared" si="10"/>
        <v>Normal</v>
      </c>
      <c r="L205" s="19">
        <f>DATE('Data cleaning'!P207,MONTH(1&amp;'Data cleaning'!Q207),'Hospitalisation Details'!D207)</f>
        <v>37863</v>
      </c>
      <c r="M205" s="20">
        <v>2128.4299999999998</v>
      </c>
      <c r="N205" s="16" t="s">
        <v>62</v>
      </c>
      <c r="O205" s="16" t="s">
        <v>75</v>
      </c>
      <c r="P205" s="16" t="s">
        <v>119</v>
      </c>
      <c r="Q205" s="14">
        <f t="shared" si="11"/>
        <v>19</v>
      </c>
    </row>
    <row r="206" spans="1:17" ht="15.6" x14ac:dyDescent="0.3">
      <c r="A206" s="15" t="s">
        <v>511</v>
      </c>
      <c r="B206" s="14" t="s">
        <v>5129</v>
      </c>
      <c r="C206" s="16">
        <v>35.43</v>
      </c>
      <c r="D206" s="16">
        <v>5.25</v>
      </c>
      <c r="E206" s="17" t="s">
        <v>99</v>
      </c>
      <c r="F206" s="17" t="s">
        <v>32</v>
      </c>
      <c r="G206" s="17" t="s">
        <v>32</v>
      </c>
      <c r="H206" s="18">
        <f>IF('Medical Examinations'!G208="No major surgery",0,'Medical Examinations'!G208)</f>
        <v>0</v>
      </c>
      <c r="I206" s="16" t="s">
        <v>8342</v>
      </c>
      <c r="J206" s="14" t="str">
        <f t="shared" si="9"/>
        <v>Obesity</v>
      </c>
      <c r="K206" s="14" t="str">
        <f t="shared" si="10"/>
        <v>Normal</v>
      </c>
      <c r="L206" s="19">
        <f>DATE('Data cleaning'!P208,MONTH(1&amp;'Data cleaning'!Q208),'Hospitalisation Details'!D208)</f>
        <v>37977</v>
      </c>
      <c r="M206" s="20">
        <v>2130.6799999999998</v>
      </c>
      <c r="N206" s="16" t="s">
        <v>62</v>
      </c>
      <c r="O206" s="16" t="s">
        <v>64</v>
      </c>
      <c r="P206" s="16" t="s">
        <v>119</v>
      </c>
      <c r="Q206" s="14">
        <f t="shared" si="11"/>
        <v>19</v>
      </c>
    </row>
    <row r="207" spans="1:17" ht="15.6" x14ac:dyDescent="0.3">
      <c r="A207" s="15" t="s">
        <v>514</v>
      </c>
      <c r="B207" s="14" t="s">
        <v>5131</v>
      </c>
      <c r="C207" s="16">
        <v>35.25</v>
      </c>
      <c r="D207" s="16">
        <v>9.51</v>
      </c>
      <c r="E207" s="17" t="s">
        <v>32</v>
      </c>
      <c r="F207" s="17" t="s">
        <v>32</v>
      </c>
      <c r="G207" s="17" t="s">
        <v>32</v>
      </c>
      <c r="H207" s="18">
        <f>IF('Medical Examinations'!G209="No major surgery",0,'Medical Examinations'!G209)</f>
        <v>0</v>
      </c>
      <c r="I207" s="16" t="s">
        <v>8342</v>
      </c>
      <c r="J207" s="14" t="str">
        <f t="shared" si="9"/>
        <v>Obesity</v>
      </c>
      <c r="K207" s="14" t="str">
        <f t="shared" si="10"/>
        <v>Diabetes</v>
      </c>
      <c r="L207" s="19">
        <f>DATE('Data cleaning'!P209,MONTH(1&amp;'Data cleaning'!Q209),'Hospitalisation Details'!D209)</f>
        <v>37865</v>
      </c>
      <c r="M207" s="20">
        <v>2134.9</v>
      </c>
      <c r="N207" s="16" t="s">
        <v>62</v>
      </c>
      <c r="O207" s="16" t="s">
        <v>64</v>
      </c>
      <c r="P207" s="16" t="s">
        <v>119</v>
      </c>
      <c r="Q207" s="14">
        <f t="shared" si="11"/>
        <v>19</v>
      </c>
    </row>
    <row r="208" spans="1:17" ht="15.6" x14ac:dyDescent="0.3">
      <c r="A208" s="15" t="s">
        <v>516</v>
      </c>
      <c r="B208" s="14" t="s">
        <v>5133</v>
      </c>
      <c r="C208" s="16">
        <v>36.85</v>
      </c>
      <c r="D208" s="16">
        <v>11.12</v>
      </c>
      <c r="E208" s="17" t="s">
        <v>32</v>
      </c>
      <c r="F208" s="17" t="s">
        <v>32</v>
      </c>
      <c r="G208" s="17" t="s">
        <v>32</v>
      </c>
      <c r="H208" s="18">
        <f>IF('Medical Examinations'!G210="No major surgery",0,'Medical Examinations'!G210)</f>
        <v>0</v>
      </c>
      <c r="I208" s="16" t="s">
        <v>8342</v>
      </c>
      <c r="J208" s="14" t="str">
        <f t="shared" si="9"/>
        <v>Obesity</v>
      </c>
      <c r="K208" s="14" t="str">
        <f t="shared" si="10"/>
        <v>Diabetes</v>
      </c>
      <c r="L208" s="19">
        <f>DATE('Data cleaning'!P210,MONTH(1&amp;'Data cleaning'!Q210),'Hospitalisation Details'!D210)</f>
        <v>37890</v>
      </c>
      <c r="M208" s="20">
        <v>2136.88</v>
      </c>
      <c r="N208" s="16" t="s">
        <v>62</v>
      </c>
      <c r="O208" s="16" t="s">
        <v>62</v>
      </c>
      <c r="P208" s="16" t="s">
        <v>119</v>
      </c>
      <c r="Q208" s="14">
        <f t="shared" si="11"/>
        <v>19</v>
      </c>
    </row>
    <row r="209" spans="1:17" ht="15.6" x14ac:dyDescent="0.3">
      <c r="A209" s="15" t="s">
        <v>518</v>
      </c>
      <c r="B209" s="14" t="s">
        <v>5135</v>
      </c>
      <c r="C209" s="16">
        <v>31.02</v>
      </c>
      <c r="D209" s="16">
        <v>4.5599999999999996</v>
      </c>
      <c r="E209" s="17" t="s">
        <v>32</v>
      </c>
      <c r="F209" s="17" t="s">
        <v>39</v>
      </c>
      <c r="G209" s="17" t="s">
        <v>32</v>
      </c>
      <c r="H209" s="18">
        <f>IF('Medical Examinations'!G211="No major surgery",0,'Medical Examinations'!G211)</f>
        <v>1</v>
      </c>
      <c r="I209" s="16" t="s">
        <v>8342</v>
      </c>
      <c r="J209" s="14" t="str">
        <f t="shared" si="9"/>
        <v>Obesity</v>
      </c>
      <c r="K209" s="14" t="str">
        <f t="shared" si="10"/>
        <v>Normal</v>
      </c>
      <c r="L209" s="19">
        <f>DATE('Data cleaning'!P211,MONTH(1&amp;'Data cleaning'!Q211),'Hospitalisation Details'!D211)</f>
        <v>35676</v>
      </c>
      <c r="M209" s="20">
        <v>2137.65</v>
      </c>
      <c r="N209" s="16" t="s">
        <v>64</v>
      </c>
      <c r="O209" s="16" t="s">
        <v>75</v>
      </c>
      <c r="P209" s="16" t="s">
        <v>66</v>
      </c>
      <c r="Q209" s="14">
        <f t="shared" si="11"/>
        <v>25</v>
      </c>
    </row>
    <row r="210" spans="1:17" ht="15.6" x14ac:dyDescent="0.3">
      <c r="A210" s="15" t="s">
        <v>521</v>
      </c>
      <c r="B210" s="14" t="s">
        <v>5137</v>
      </c>
      <c r="C210" s="16">
        <v>35.6</v>
      </c>
      <c r="D210" s="16">
        <v>4.0199999999999996</v>
      </c>
      <c r="E210" s="17" t="s">
        <v>99</v>
      </c>
      <c r="F210" s="17" t="s">
        <v>39</v>
      </c>
      <c r="G210" s="17" t="s">
        <v>32</v>
      </c>
      <c r="H210" s="18">
        <f>IF('Medical Examinations'!G212="No major surgery",0,'Medical Examinations'!G212)</f>
        <v>2</v>
      </c>
      <c r="I210" s="16" t="s">
        <v>8342</v>
      </c>
      <c r="J210" s="14" t="str">
        <f t="shared" si="9"/>
        <v>Obesity</v>
      </c>
      <c r="K210" s="14" t="str">
        <f t="shared" si="10"/>
        <v>Normal</v>
      </c>
      <c r="L210" s="19">
        <f>DATE('Data cleaning'!P212,MONTH(1&amp;'Data cleaning'!Q212),'Hospitalisation Details'!D212)</f>
        <v>37852</v>
      </c>
      <c r="M210" s="20">
        <v>2138.0700000000002</v>
      </c>
      <c r="N210" s="16" t="s">
        <v>62</v>
      </c>
      <c r="O210" s="16" t="s">
        <v>75</v>
      </c>
      <c r="P210" s="16" t="s">
        <v>119</v>
      </c>
      <c r="Q210" s="14">
        <f t="shared" si="11"/>
        <v>19</v>
      </c>
    </row>
    <row r="211" spans="1:17" ht="15.6" x14ac:dyDescent="0.3">
      <c r="A211" s="15" t="s">
        <v>523</v>
      </c>
      <c r="B211" s="14" t="s">
        <v>5139</v>
      </c>
      <c r="C211" s="16">
        <v>34.39</v>
      </c>
      <c r="D211" s="16">
        <v>8.7200000000000006</v>
      </c>
      <c r="E211" s="17" t="s">
        <v>32</v>
      </c>
      <c r="F211" s="17" t="s">
        <v>32</v>
      </c>
      <c r="G211" s="17" t="s">
        <v>32</v>
      </c>
      <c r="H211" s="18">
        <f>IF('Medical Examinations'!G213="No major surgery",0,'Medical Examinations'!G213)</f>
        <v>0</v>
      </c>
      <c r="I211" s="16" t="s">
        <v>8342</v>
      </c>
      <c r="J211" s="14" t="str">
        <f t="shared" si="9"/>
        <v>Obesity</v>
      </c>
      <c r="K211" s="14" t="str">
        <f t="shared" si="10"/>
        <v>Diabetes</v>
      </c>
      <c r="L211" s="19">
        <f>DATE('Data cleaning'!P213,MONTH(1&amp;'Data cleaning'!Q213),'Hospitalisation Details'!D213)</f>
        <v>38264</v>
      </c>
      <c r="M211" s="20">
        <v>2144.85</v>
      </c>
      <c r="N211" s="16" t="s">
        <v>62</v>
      </c>
      <c r="O211" s="16" t="s">
        <v>75</v>
      </c>
      <c r="P211" s="16" t="s">
        <v>241</v>
      </c>
      <c r="Q211" s="14">
        <f t="shared" si="11"/>
        <v>18</v>
      </c>
    </row>
    <row r="212" spans="1:17" ht="15.6" x14ac:dyDescent="0.3">
      <c r="A212" s="15" t="s">
        <v>526</v>
      </c>
      <c r="B212" s="14" t="s">
        <v>5141</v>
      </c>
      <c r="C212" s="16">
        <v>29.06</v>
      </c>
      <c r="D212" s="16">
        <v>6.25</v>
      </c>
      <c r="E212" s="17" t="s">
        <v>99</v>
      </c>
      <c r="F212" s="17" t="s">
        <v>32</v>
      </c>
      <c r="G212" s="17" t="s">
        <v>32</v>
      </c>
      <c r="H212" s="18">
        <f>IF('Medical Examinations'!G214="No major surgery",0,'Medical Examinations'!G214)</f>
        <v>1</v>
      </c>
      <c r="I212" s="16" t="s">
        <v>8342</v>
      </c>
      <c r="J212" s="14" t="str">
        <f t="shared" si="9"/>
        <v>Over weight</v>
      </c>
      <c r="K212" s="14" t="str">
        <f t="shared" si="10"/>
        <v>Prediabetes</v>
      </c>
      <c r="L212" s="19">
        <f>DATE('Data cleaning'!P214,MONTH(1&amp;'Data cleaning'!Q214),'Hospitalisation Details'!D214)</f>
        <v>36887</v>
      </c>
      <c r="M212" s="20">
        <v>2150.4699999999998</v>
      </c>
      <c r="N212" s="16" t="s">
        <v>62</v>
      </c>
      <c r="O212" s="16" t="s">
        <v>64</v>
      </c>
      <c r="P212" s="16" t="s">
        <v>241</v>
      </c>
      <c r="Q212" s="14">
        <f t="shared" si="11"/>
        <v>22</v>
      </c>
    </row>
    <row r="213" spans="1:17" ht="15.6" x14ac:dyDescent="0.3">
      <c r="A213" s="15" t="s">
        <v>528</v>
      </c>
      <c r="B213" s="14" t="s">
        <v>4736</v>
      </c>
      <c r="C213" s="16">
        <v>35.799999999999997</v>
      </c>
      <c r="D213" s="16">
        <v>7.32</v>
      </c>
      <c r="E213" s="17" t="s">
        <v>32</v>
      </c>
      <c r="F213" s="17" t="s">
        <v>32</v>
      </c>
      <c r="G213" s="17" t="s">
        <v>32</v>
      </c>
      <c r="H213" s="18">
        <f>IF('Medical Examinations'!G215="No major surgery",0,'Medical Examinations'!G215)</f>
        <v>2</v>
      </c>
      <c r="I213" s="16" t="s">
        <v>8342</v>
      </c>
      <c r="J213" s="14" t="str">
        <f t="shared" si="9"/>
        <v>Obesity</v>
      </c>
      <c r="K213" s="14" t="str">
        <f t="shared" si="10"/>
        <v>Diabetes</v>
      </c>
      <c r="L213" s="19">
        <f>DATE('Data cleaning'!P215,MONTH(1&amp;'Data cleaning'!Q215),'Hospitalisation Details'!D215)</f>
        <v>36821</v>
      </c>
      <c r="M213" s="20">
        <v>2154.36</v>
      </c>
      <c r="N213" s="16" t="s">
        <v>62</v>
      </c>
      <c r="O213" s="16" t="s">
        <v>62</v>
      </c>
      <c r="P213" s="16" t="s">
        <v>241</v>
      </c>
      <c r="Q213" s="14">
        <f t="shared" si="11"/>
        <v>22</v>
      </c>
    </row>
    <row r="214" spans="1:17" ht="15.6" x14ac:dyDescent="0.3">
      <c r="A214" s="15" t="s">
        <v>530</v>
      </c>
      <c r="B214" s="14" t="s">
        <v>4922</v>
      </c>
      <c r="C214" s="16">
        <v>49.8</v>
      </c>
      <c r="D214" s="16">
        <v>4.24</v>
      </c>
      <c r="E214" s="17" t="s">
        <v>32</v>
      </c>
      <c r="F214" s="17" t="s">
        <v>32</v>
      </c>
      <c r="G214" s="17" t="s">
        <v>32</v>
      </c>
      <c r="H214" s="18">
        <f>IF('Medical Examinations'!G216="No major surgery",0,'Medical Examinations'!G216)</f>
        <v>1</v>
      </c>
      <c r="I214" s="16" t="s">
        <v>8342</v>
      </c>
      <c r="J214" s="14" t="str">
        <f t="shared" si="9"/>
        <v>Obesity</v>
      </c>
      <c r="K214" s="14" t="str">
        <f t="shared" si="10"/>
        <v>Normal</v>
      </c>
      <c r="L214" s="19">
        <f>DATE('Data cleaning'!P216,MONTH(1&amp;'Data cleaning'!Q216),'Hospitalisation Details'!D216)</f>
        <v>36859</v>
      </c>
      <c r="M214" s="20">
        <v>2155.6799999999998</v>
      </c>
      <c r="N214" s="16" t="s">
        <v>62</v>
      </c>
      <c r="O214" s="16" t="s">
        <v>64</v>
      </c>
      <c r="P214" s="16" t="s">
        <v>66</v>
      </c>
      <c r="Q214" s="14">
        <f t="shared" si="11"/>
        <v>22</v>
      </c>
    </row>
    <row r="215" spans="1:17" ht="15.6" x14ac:dyDescent="0.3">
      <c r="A215" s="15" t="s">
        <v>533</v>
      </c>
      <c r="B215" s="14" t="s">
        <v>5145</v>
      </c>
      <c r="C215" s="16">
        <v>35.71</v>
      </c>
      <c r="D215" s="16">
        <v>6.84</v>
      </c>
      <c r="E215" s="17" t="s">
        <v>32</v>
      </c>
      <c r="F215" s="17" t="s">
        <v>32</v>
      </c>
      <c r="G215" s="17" t="s">
        <v>32</v>
      </c>
      <c r="H215" s="18">
        <f>IF('Medical Examinations'!G217="No major surgery",0,'Medical Examinations'!G217)</f>
        <v>2</v>
      </c>
      <c r="I215" s="16" t="s">
        <v>8342</v>
      </c>
      <c r="J215" s="14" t="str">
        <f t="shared" si="9"/>
        <v>Obesity</v>
      </c>
      <c r="K215" s="14" t="str">
        <f t="shared" si="10"/>
        <v>Diabetes</v>
      </c>
      <c r="L215" s="19">
        <f>DATE('Data cleaning'!P217,MONTH(1&amp;'Data cleaning'!Q217),'Hospitalisation Details'!D217)</f>
        <v>36870</v>
      </c>
      <c r="M215" s="20">
        <v>2156.75</v>
      </c>
      <c r="N215" s="16" t="s">
        <v>62</v>
      </c>
      <c r="O215" s="16" t="s">
        <v>62</v>
      </c>
      <c r="P215" s="16" t="s">
        <v>66</v>
      </c>
      <c r="Q215" s="14">
        <f t="shared" si="11"/>
        <v>22</v>
      </c>
    </row>
    <row r="216" spans="1:17" ht="15.6" x14ac:dyDescent="0.3">
      <c r="A216" s="15" t="s">
        <v>535</v>
      </c>
      <c r="B216" s="14" t="s">
        <v>4833</v>
      </c>
      <c r="C216" s="16">
        <v>30.8</v>
      </c>
      <c r="D216" s="16">
        <v>5.23</v>
      </c>
      <c r="E216" s="17" t="s">
        <v>99</v>
      </c>
      <c r="F216" s="17" t="s">
        <v>32</v>
      </c>
      <c r="G216" s="17" t="s">
        <v>32</v>
      </c>
      <c r="H216" s="18">
        <f>IF('Medical Examinations'!G218="No major surgery",0,'Medical Examinations'!G218)</f>
        <v>1</v>
      </c>
      <c r="I216" s="16" t="s">
        <v>8342</v>
      </c>
      <c r="J216" s="14" t="str">
        <f t="shared" si="9"/>
        <v>Obesity</v>
      </c>
      <c r="K216" s="14" t="str">
        <f t="shared" si="10"/>
        <v>Normal</v>
      </c>
      <c r="L216" s="19">
        <f>DATE('Data cleaning'!P218,MONTH(1&amp;'Data cleaning'!Q218),'Hospitalisation Details'!D218)</f>
        <v>36761</v>
      </c>
      <c r="M216" s="20">
        <v>2166.73</v>
      </c>
      <c r="N216" s="16" t="s">
        <v>62</v>
      </c>
      <c r="O216" s="16" t="s">
        <v>62</v>
      </c>
      <c r="P216" s="16" t="s">
        <v>241</v>
      </c>
      <c r="Q216" s="14">
        <f t="shared" si="11"/>
        <v>22</v>
      </c>
    </row>
    <row r="217" spans="1:17" ht="15.6" x14ac:dyDescent="0.3">
      <c r="A217" s="15" t="s">
        <v>537</v>
      </c>
      <c r="B217" s="14" t="s">
        <v>4896</v>
      </c>
      <c r="C217" s="16">
        <v>33.69</v>
      </c>
      <c r="D217" s="16">
        <v>9.68</v>
      </c>
      <c r="E217" s="17" t="s">
        <v>32</v>
      </c>
      <c r="F217" s="17" t="s">
        <v>32</v>
      </c>
      <c r="G217" s="17" t="s">
        <v>32</v>
      </c>
      <c r="H217" s="18">
        <f>IF('Medical Examinations'!G219="No major surgery",0,'Medical Examinations'!G219)</f>
        <v>0</v>
      </c>
      <c r="I217" s="16" t="s">
        <v>8342</v>
      </c>
      <c r="J217" s="14" t="str">
        <f t="shared" si="9"/>
        <v>Obesity</v>
      </c>
      <c r="K217" s="14" t="str">
        <f t="shared" si="10"/>
        <v>Diabetes</v>
      </c>
      <c r="L217" s="19">
        <f>DATE('Data cleaning'!P219,MONTH(1&amp;'Data cleaning'!Q219),'Hospitalisation Details'!D219)</f>
        <v>34604</v>
      </c>
      <c r="M217" s="20">
        <v>2170.08</v>
      </c>
      <c r="N217" s="16" t="s">
        <v>62</v>
      </c>
      <c r="O217" s="16" t="s">
        <v>62</v>
      </c>
      <c r="P217" s="16" t="s">
        <v>66</v>
      </c>
      <c r="Q217" s="14">
        <f t="shared" si="11"/>
        <v>28</v>
      </c>
    </row>
    <row r="218" spans="1:17" ht="15.6" x14ac:dyDescent="0.3">
      <c r="A218" s="15" t="s">
        <v>540</v>
      </c>
      <c r="B218" s="14" t="s">
        <v>5149</v>
      </c>
      <c r="C218" s="16">
        <v>42.27</v>
      </c>
      <c r="D218" s="16">
        <v>6.05</v>
      </c>
      <c r="E218" s="17" t="s">
        <v>99</v>
      </c>
      <c r="F218" s="17" t="s">
        <v>32</v>
      </c>
      <c r="G218" s="17" t="s">
        <v>32</v>
      </c>
      <c r="H218" s="18">
        <f>IF('Medical Examinations'!G220="No major surgery",0,'Medical Examinations'!G220)</f>
        <v>1</v>
      </c>
      <c r="I218" s="16" t="s">
        <v>8342</v>
      </c>
      <c r="J218" s="14" t="str">
        <f t="shared" si="9"/>
        <v>Obesity</v>
      </c>
      <c r="K218" s="14" t="str">
        <f t="shared" si="10"/>
        <v>Prediabetes</v>
      </c>
      <c r="L218" s="19">
        <f>DATE('Data cleaning'!P220,MONTH(1&amp;'Data cleaning'!Q220),'Hospitalisation Details'!D220)</f>
        <v>33588</v>
      </c>
      <c r="M218" s="20">
        <v>2193.1999999999998</v>
      </c>
      <c r="N218" s="16" t="s">
        <v>62</v>
      </c>
      <c r="O218" s="16" t="s">
        <v>62</v>
      </c>
      <c r="P218" s="16" t="s">
        <v>119</v>
      </c>
      <c r="Q218" s="14">
        <f t="shared" si="11"/>
        <v>31</v>
      </c>
    </row>
    <row r="219" spans="1:17" ht="15.6" x14ac:dyDescent="0.3">
      <c r="A219" s="15" t="s">
        <v>542</v>
      </c>
      <c r="B219" s="14" t="s">
        <v>5150</v>
      </c>
      <c r="C219" s="16">
        <v>53.25</v>
      </c>
      <c r="D219" s="16">
        <v>6.11</v>
      </c>
      <c r="E219" s="17" t="s">
        <v>99</v>
      </c>
      <c r="F219" s="17" t="s">
        <v>32</v>
      </c>
      <c r="G219" s="17" t="s">
        <v>99</v>
      </c>
      <c r="H219" s="18">
        <f>IF('Medical Examinations'!G221="No major surgery",0,'Medical Examinations'!G221)</f>
        <v>1</v>
      </c>
      <c r="I219" s="16" t="s">
        <v>8342</v>
      </c>
      <c r="J219" s="14" t="str">
        <f t="shared" si="9"/>
        <v>Obesity</v>
      </c>
      <c r="K219" s="14" t="str">
        <f t="shared" si="10"/>
        <v>Prediabetes</v>
      </c>
      <c r="L219" s="19">
        <f>DATE('Data cleaning'!P221,MONTH(1&amp;'Data cleaning'!Q221),'Hospitalisation Details'!D221)</f>
        <v>38328</v>
      </c>
      <c r="M219" s="20">
        <v>2196.4699999999998</v>
      </c>
      <c r="N219" s="16" t="s">
        <v>62</v>
      </c>
      <c r="O219" s="16" t="s">
        <v>64</v>
      </c>
      <c r="P219" s="16" t="s">
        <v>1280</v>
      </c>
      <c r="Q219" s="14">
        <f t="shared" si="11"/>
        <v>18</v>
      </c>
    </row>
    <row r="220" spans="1:17" ht="15.6" x14ac:dyDescent="0.3">
      <c r="A220" s="15" t="s">
        <v>544</v>
      </c>
      <c r="B220" s="14" t="s">
        <v>5152</v>
      </c>
      <c r="C220" s="16">
        <v>26.8</v>
      </c>
      <c r="D220" s="16">
        <v>10.93</v>
      </c>
      <c r="E220" s="17" t="s">
        <v>99</v>
      </c>
      <c r="F220" s="17" t="s">
        <v>32</v>
      </c>
      <c r="G220" s="17" t="s">
        <v>32</v>
      </c>
      <c r="H220" s="18">
        <f>IF('Medical Examinations'!G222="No major surgery",0,'Medical Examinations'!G222)</f>
        <v>0</v>
      </c>
      <c r="I220" s="16" t="s">
        <v>8343</v>
      </c>
      <c r="J220" s="14" t="str">
        <f t="shared" si="9"/>
        <v>Over weight</v>
      </c>
      <c r="K220" s="14" t="str">
        <f t="shared" si="10"/>
        <v>Diabetes</v>
      </c>
      <c r="L220" s="19">
        <f>DATE('Data cleaning'!P222,MONTH(1&amp;'Data cleaning'!Q222),'Hospitalisation Details'!D222)</f>
        <v>38233</v>
      </c>
      <c r="M220" s="20">
        <v>2198.19</v>
      </c>
      <c r="N220" s="16" t="s">
        <v>62</v>
      </c>
      <c r="O220" s="16" t="s">
        <v>75</v>
      </c>
      <c r="P220" s="16" t="s">
        <v>1285</v>
      </c>
      <c r="Q220" s="14">
        <f t="shared" si="11"/>
        <v>18</v>
      </c>
    </row>
    <row r="221" spans="1:17" ht="15.6" x14ac:dyDescent="0.3">
      <c r="A221" s="15" t="s">
        <v>547</v>
      </c>
      <c r="B221" s="14" t="s">
        <v>5154</v>
      </c>
      <c r="C221" s="16">
        <v>28.5</v>
      </c>
      <c r="D221" s="16">
        <v>5.12</v>
      </c>
      <c r="E221" s="17" t="s">
        <v>32</v>
      </c>
      <c r="F221" s="17" t="s">
        <v>32</v>
      </c>
      <c r="G221" s="17" t="s">
        <v>32</v>
      </c>
      <c r="H221" s="18">
        <f>IF('Medical Examinations'!G223="No major surgery",0,'Medical Examinations'!G223)</f>
        <v>1</v>
      </c>
      <c r="I221" s="16" t="s">
        <v>8342</v>
      </c>
      <c r="J221" s="14" t="str">
        <f t="shared" si="9"/>
        <v>Over weight</v>
      </c>
      <c r="K221" s="14" t="str">
        <f t="shared" si="10"/>
        <v>Normal</v>
      </c>
      <c r="L221" s="19">
        <f>DATE('Data cleaning'!P223,MONTH(1&amp;'Data cleaning'!Q223),'Hospitalisation Details'!D223)</f>
        <v>38242</v>
      </c>
      <c r="M221" s="20">
        <v>2200.83</v>
      </c>
      <c r="N221" s="16" t="s">
        <v>62</v>
      </c>
      <c r="O221" s="16" t="s">
        <v>62</v>
      </c>
      <c r="P221" s="16" t="s">
        <v>1280</v>
      </c>
      <c r="Q221" s="14">
        <f t="shared" si="11"/>
        <v>18</v>
      </c>
    </row>
    <row r="222" spans="1:17" ht="15.6" x14ac:dyDescent="0.3">
      <c r="A222" s="15" t="s">
        <v>549</v>
      </c>
      <c r="B222" s="14" t="s">
        <v>5156</v>
      </c>
      <c r="C222" s="16">
        <v>22.895</v>
      </c>
      <c r="D222" s="16">
        <v>5.72</v>
      </c>
      <c r="E222" s="17" t="s">
        <v>32</v>
      </c>
      <c r="F222" s="17" t="s">
        <v>32</v>
      </c>
      <c r="G222" s="17" t="s">
        <v>32</v>
      </c>
      <c r="H222" s="18">
        <f>IF('Medical Examinations'!G224="No major surgery",0,'Medical Examinations'!G224)</f>
        <v>0</v>
      </c>
      <c r="I222" s="16" t="s">
        <v>8342</v>
      </c>
      <c r="J222" s="14" t="str">
        <f t="shared" si="9"/>
        <v>Normal weight</v>
      </c>
      <c r="K222" s="14" t="str">
        <f t="shared" si="10"/>
        <v>Prediabetes</v>
      </c>
      <c r="L222" s="19">
        <f>DATE('Data cleaning'!P224,MONTH(1&amp;'Data cleaning'!Q224),'Hospitalisation Details'!D224)</f>
        <v>38195</v>
      </c>
      <c r="M222" s="20">
        <v>2201.1</v>
      </c>
      <c r="N222" s="16" t="s">
        <v>62</v>
      </c>
      <c r="O222" s="16" t="s">
        <v>64</v>
      </c>
      <c r="P222" s="16" t="s">
        <v>66</v>
      </c>
      <c r="Q222" s="14">
        <f t="shared" si="11"/>
        <v>18</v>
      </c>
    </row>
    <row r="223" spans="1:17" ht="15.6" x14ac:dyDescent="0.3">
      <c r="A223" s="15" t="s">
        <v>551</v>
      </c>
      <c r="B223" s="14" t="s">
        <v>5158</v>
      </c>
      <c r="C223" s="16">
        <v>34.06</v>
      </c>
      <c r="D223" s="16">
        <v>11.83</v>
      </c>
      <c r="E223" s="17" t="s">
        <v>99</v>
      </c>
      <c r="F223" s="17" t="s">
        <v>32</v>
      </c>
      <c r="G223" s="17" t="s">
        <v>32</v>
      </c>
      <c r="H223" s="18">
        <f>IF('Medical Examinations'!G225="No major surgery",0,'Medical Examinations'!G225)</f>
        <v>1</v>
      </c>
      <c r="I223" s="16" t="s">
        <v>8342</v>
      </c>
      <c r="J223" s="14" t="str">
        <f t="shared" si="9"/>
        <v>Obesity</v>
      </c>
      <c r="K223" s="14" t="str">
        <f t="shared" si="10"/>
        <v>Diabetes</v>
      </c>
      <c r="L223" s="19">
        <f>DATE('Data cleaning'!P225,MONTH(1&amp;'Data cleaning'!Q225),'Hospitalisation Details'!D225)</f>
        <v>38205</v>
      </c>
      <c r="M223" s="20">
        <v>2203.4699999999998</v>
      </c>
      <c r="N223" s="16" t="s">
        <v>62</v>
      </c>
      <c r="O223" s="16" t="s">
        <v>62</v>
      </c>
      <c r="P223" s="16" t="s">
        <v>1280</v>
      </c>
      <c r="Q223" s="14">
        <f t="shared" si="11"/>
        <v>18</v>
      </c>
    </row>
    <row r="224" spans="1:17" ht="15.6" x14ac:dyDescent="0.3">
      <c r="A224" s="15" t="s">
        <v>554</v>
      </c>
      <c r="B224" s="14" t="s">
        <v>4888</v>
      </c>
      <c r="C224" s="16">
        <v>36.409999999999997</v>
      </c>
      <c r="D224" s="16">
        <v>4.55</v>
      </c>
      <c r="E224" s="17" t="s">
        <v>32</v>
      </c>
      <c r="F224" s="17" t="s">
        <v>32</v>
      </c>
      <c r="G224" s="17" t="s">
        <v>32</v>
      </c>
      <c r="H224" s="18">
        <f>IF('Medical Examinations'!G226="No major surgery",0,'Medical Examinations'!G226)</f>
        <v>0</v>
      </c>
      <c r="I224" s="16" t="s">
        <v>8342</v>
      </c>
      <c r="J224" s="14" t="str">
        <f t="shared" si="9"/>
        <v>Obesity</v>
      </c>
      <c r="K224" s="14" t="str">
        <f t="shared" si="10"/>
        <v>Normal</v>
      </c>
      <c r="L224" s="19">
        <f>DATE('Data cleaning'!P226,MONTH(1&amp;'Data cleaning'!Q226),'Hospitalisation Details'!D226)</f>
        <v>38288</v>
      </c>
      <c r="M224" s="20">
        <v>2203.7399999999998</v>
      </c>
      <c r="N224" s="16" t="s">
        <v>62</v>
      </c>
      <c r="O224" s="16" t="s">
        <v>62</v>
      </c>
      <c r="P224" s="16" t="s">
        <v>1280</v>
      </c>
      <c r="Q224" s="14">
        <f t="shared" si="11"/>
        <v>18</v>
      </c>
    </row>
    <row r="225" spans="1:17" ht="15.6" x14ac:dyDescent="0.3">
      <c r="A225" s="15" t="s">
        <v>556</v>
      </c>
      <c r="B225" s="14" t="s">
        <v>5160</v>
      </c>
      <c r="C225" s="16">
        <v>52.3</v>
      </c>
      <c r="D225" s="16">
        <v>4.87</v>
      </c>
      <c r="E225" s="17" t="s">
        <v>99</v>
      </c>
      <c r="F225" s="17" t="s">
        <v>32</v>
      </c>
      <c r="G225" s="17" t="s">
        <v>99</v>
      </c>
      <c r="H225" s="18">
        <f>IF('Medical Examinations'!G227="No major surgery",0,'Medical Examinations'!G227)</f>
        <v>1</v>
      </c>
      <c r="I225" s="16" t="s">
        <v>8342</v>
      </c>
      <c r="J225" s="14" t="str">
        <f t="shared" si="9"/>
        <v>Obesity</v>
      </c>
      <c r="K225" s="14" t="str">
        <f t="shared" si="10"/>
        <v>Normal</v>
      </c>
      <c r="L225" s="19">
        <f>DATE('Data cleaning'!P227,MONTH(1&amp;'Data cleaning'!Q227),'Hospitalisation Details'!D227)</f>
        <v>38304</v>
      </c>
      <c r="M225" s="20">
        <v>2205.98</v>
      </c>
      <c r="N225" s="16" t="s">
        <v>62</v>
      </c>
      <c r="O225" s="16" t="s">
        <v>64</v>
      </c>
      <c r="P225" s="16" t="s">
        <v>1280</v>
      </c>
      <c r="Q225" s="14">
        <f t="shared" si="11"/>
        <v>18</v>
      </c>
    </row>
    <row r="226" spans="1:17" ht="15.6" x14ac:dyDescent="0.3">
      <c r="A226" s="15" t="s">
        <v>558</v>
      </c>
      <c r="B226" s="14" t="s">
        <v>5162</v>
      </c>
      <c r="C226" s="16">
        <v>52.66</v>
      </c>
      <c r="D226" s="16">
        <v>4.45</v>
      </c>
      <c r="E226" s="17" t="s">
        <v>32</v>
      </c>
      <c r="F226" s="17" t="s">
        <v>32</v>
      </c>
      <c r="G226" s="17" t="s">
        <v>32</v>
      </c>
      <c r="H226" s="18">
        <f>IF('Medical Examinations'!G228="No major surgery",0,'Medical Examinations'!G228)</f>
        <v>1</v>
      </c>
      <c r="I226" s="16" t="s">
        <v>8342</v>
      </c>
      <c r="J226" s="14" t="str">
        <f t="shared" si="9"/>
        <v>Obesity</v>
      </c>
      <c r="K226" s="14" t="str">
        <f t="shared" si="10"/>
        <v>Normal</v>
      </c>
      <c r="L226" s="19">
        <f>DATE('Data cleaning'!P228,MONTH(1&amp;'Data cleaning'!Q228),'Hospitalisation Details'!D228)</f>
        <v>38205</v>
      </c>
      <c r="M226" s="20">
        <v>2207.6999999999998</v>
      </c>
      <c r="N226" s="16" t="s">
        <v>62</v>
      </c>
      <c r="O226" s="16" t="s">
        <v>62</v>
      </c>
      <c r="P226" s="16" t="s">
        <v>1280</v>
      </c>
      <c r="Q226" s="14">
        <f t="shared" si="11"/>
        <v>18</v>
      </c>
    </row>
    <row r="227" spans="1:17" ht="15.6" x14ac:dyDescent="0.3">
      <c r="A227" s="15" t="s">
        <v>561</v>
      </c>
      <c r="B227" s="14" t="s">
        <v>5164</v>
      </c>
      <c r="C227" s="16">
        <v>29.57</v>
      </c>
      <c r="D227" s="16">
        <v>9.42</v>
      </c>
      <c r="E227" s="17" t="s">
        <v>99</v>
      </c>
      <c r="F227" s="17" t="s">
        <v>32</v>
      </c>
      <c r="G227" s="17" t="s">
        <v>32</v>
      </c>
      <c r="H227" s="18">
        <f>IF('Medical Examinations'!G229="No major surgery",0,'Medical Examinations'!G229)</f>
        <v>0</v>
      </c>
      <c r="I227" s="16" t="s">
        <v>8342</v>
      </c>
      <c r="J227" s="14" t="str">
        <f t="shared" si="9"/>
        <v>Over weight</v>
      </c>
      <c r="K227" s="14" t="str">
        <f t="shared" si="10"/>
        <v>Diabetes</v>
      </c>
      <c r="L227" s="19">
        <f>DATE('Data cleaning'!P229,MONTH(1&amp;'Data cleaning'!Q229),'Hospitalisation Details'!D229)</f>
        <v>38195</v>
      </c>
      <c r="M227" s="20">
        <v>2211.13</v>
      </c>
      <c r="N227" s="16" t="s">
        <v>62</v>
      </c>
      <c r="O227" s="16" t="s">
        <v>62</v>
      </c>
      <c r="P227" s="16" t="s">
        <v>1280</v>
      </c>
      <c r="Q227" s="14">
        <f t="shared" si="11"/>
        <v>18</v>
      </c>
    </row>
    <row r="228" spans="1:17" ht="15.6" x14ac:dyDescent="0.3">
      <c r="A228" s="15" t="s">
        <v>563</v>
      </c>
      <c r="B228" s="14" t="s">
        <v>5166</v>
      </c>
      <c r="C228" s="16">
        <v>36.99</v>
      </c>
      <c r="D228" s="16">
        <v>5.37</v>
      </c>
      <c r="E228" s="17" t="s">
        <v>99</v>
      </c>
      <c r="F228" s="17" t="s">
        <v>32</v>
      </c>
      <c r="G228" s="17" t="s">
        <v>99</v>
      </c>
      <c r="H228" s="18">
        <f>IF('Medical Examinations'!G230="No major surgery",0,'Medical Examinations'!G230)</f>
        <v>1</v>
      </c>
      <c r="I228" s="16" t="s">
        <v>8342</v>
      </c>
      <c r="J228" s="14" t="str">
        <f t="shared" si="9"/>
        <v>Obesity</v>
      </c>
      <c r="K228" s="14" t="str">
        <f t="shared" si="10"/>
        <v>Normal</v>
      </c>
      <c r="L228" s="19">
        <f>DATE('Data cleaning'!P230,MONTH(1&amp;'Data cleaning'!Q230),'Hospitalisation Details'!D230)</f>
        <v>34655</v>
      </c>
      <c r="M228" s="20">
        <v>2213.21</v>
      </c>
      <c r="N228" s="16" t="s">
        <v>62</v>
      </c>
      <c r="O228" s="16" t="s">
        <v>62</v>
      </c>
      <c r="P228" s="16" t="s">
        <v>66</v>
      </c>
      <c r="Q228" s="14">
        <f t="shared" si="11"/>
        <v>28</v>
      </c>
    </row>
    <row r="229" spans="1:17" ht="15.6" x14ac:dyDescent="0.3">
      <c r="A229" s="15" t="s">
        <v>565</v>
      </c>
      <c r="B229" s="14" t="s">
        <v>5168</v>
      </c>
      <c r="C229" s="16">
        <v>31.4</v>
      </c>
      <c r="D229" s="16">
        <v>4.5999999999999996</v>
      </c>
      <c r="E229" s="17" t="s">
        <v>99</v>
      </c>
      <c r="F229" s="17" t="s">
        <v>32</v>
      </c>
      <c r="G229" s="17" t="s">
        <v>32</v>
      </c>
      <c r="H229" s="18">
        <f>IF('Medical Examinations'!G231="No major surgery",0,'Medical Examinations'!G231)</f>
        <v>1</v>
      </c>
      <c r="I229" s="16" t="s">
        <v>8342</v>
      </c>
      <c r="J229" s="14" t="str">
        <f t="shared" si="9"/>
        <v>Obesity</v>
      </c>
      <c r="K229" s="14" t="str">
        <f t="shared" si="10"/>
        <v>Normal</v>
      </c>
      <c r="L229" s="19">
        <f>DATE('Data cleaning'!P231,MONTH(1&amp;'Data cleaning'!Q231),'Hospitalisation Details'!D231)</f>
        <v>38151</v>
      </c>
      <c r="M229" s="20">
        <v>2217.4699999999998</v>
      </c>
      <c r="N229" s="16" t="s">
        <v>62</v>
      </c>
      <c r="O229" s="16" t="s">
        <v>75</v>
      </c>
      <c r="P229" s="16" t="s">
        <v>1280</v>
      </c>
      <c r="Q229" s="14">
        <f t="shared" si="11"/>
        <v>18</v>
      </c>
    </row>
    <row r="230" spans="1:17" ht="15.6" x14ac:dyDescent="0.3">
      <c r="A230" s="15" t="s">
        <v>568</v>
      </c>
      <c r="B230" s="14" t="s">
        <v>5170</v>
      </c>
      <c r="C230" s="16">
        <v>34.9</v>
      </c>
      <c r="D230" s="16">
        <v>6.22</v>
      </c>
      <c r="E230" s="17" t="s">
        <v>32</v>
      </c>
      <c r="F230" s="17" t="s">
        <v>32</v>
      </c>
      <c r="G230" s="17" t="s">
        <v>99</v>
      </c>
      <c r="H230" s="18">
        <f>IF('Medical Examinations'!G232="No major surgery",0,'Medical Examinations'!G232)</f>
        <v>1</v>
      </c>
      <c r="I230" s="16" t="s">
        <v>8342</v>
      </c>
      <c r="J230" s="14" t="str">
        <f t="shared" si="9"/>
        <v>Obesity</v>
      </c>
      <c r="K230" s="14" t="str">
        <f t="shared" si="10"/>
        <v>Prediabetes</v>
      </c>
      <c r="L230" s="19">
        <f>DATE('Data cleaning'!P232,MONTH(1&amp;'Data cleaning'!Q232),'Hospitalisation Details'!D232)</f>
        <v>38255</v>
      </c>
      <c r="M230" s="20">
        <v>2217.6</v>
      </c>
      <c r="N230" s="16" t="s">
        <v>62</v>
      </c>
      <c r="O230" s="16" t="s">
        <v>75</v>
      </c>
      <c r="P230" s="16" t="s">
        <v>1280</v>
      </c>
      <c r="Q230" s="14">
        <f t="shared" si="11"/>
        <v>18</v>
      </c>
    </row>
    <row r="231" spans="1:17" ht="15.6" x14ac:dyDescent="0.3">
      <c r="A231" s="15" t="s">
        <v>570</v>
      </c>
      <c r="B231" s="14" t="s">
        <v>5172</v>
      </c>
      <c r="C231" s="16">
        <v>31.13</v>
      </c>
      <c r="D231" s="16">
        <v>4.5199999999999996</v>
      </c>
      <c r="E231" s="17" t="s">
        <v>99</v>
      </c>
      <c r="F231" s="17" t="s">
        <v>32</v>
      </c>
      <c r="G231" s="17" t="s">
        <v>32</v>
      </c>
      <c r="H231" s="18">
        <f>IF('Medical Examinations'!G233="No major surgery",0,'Medical Examinations'!G233)</f>
        <v>1</v>
      </c>
      <c r="I231" s="16" t="s">
        <v>8342</v>
      </c>
      <c r="J231" s="14" t="str">
        <f t="shared" si="9"/>
        <v>Obesity</v>
      </c>
      <c r="K231" s="14" t="str">
        <f t="shared" si="10"/>
        <v>Normal</v>
      </c>
      <c r="L231" s="19">
        <f>DATE('Data cleaning'!P233,MONTH(1&amp;'Data cleaning'!Q233),'Hospitalisation Details'!D233)</f>
        <v>38333</v>
      </c>
      <c r="M231" s="20">
        <v>2219.4499999999998</v>
      </c>
      <c r="N231" s="16" t="s">
        <v>62</v>
      </c>
      <c r="O231" s="16" t="s">
        <v>75</v>
      </c>
      <c r="P231" s="16" t="s">
        <v>66</v>
      </c>
      <c r="Q231" s="14">
        <f t="shared" si="11"/>
        <v>18</v>
      </c>
    </row>
    <row r="232" spans="1:17" ht="15.6" x14ac:dyDescent="0.3">
      <c r="A232" s="15" t="s">
        <v>572</v>
      </c>
      <c r="B232" s="14" t="s">
        <v>5174</v>
      </c>
      <c r="C232" s="16">
        <v>34.799999999999997</v>
      </c>
      <c r="D232" s="16">
        <v>6.18</v>
      </c>
      <c r="E232" s="17" t="s">
        <v>32</v>
      </c>
      <c r="F232" s="17" t="s">
        <v>32</v>
      </c>
      <c r="G232" s="17" t="s">
        <v>99</v>
      </c>
      <c r="H232" s="18">
        <f>IF('Medical Examinations'!G234="No major surgery",0,'Medical Examinations'!G234)</f>
        <v>1</v>
      </c>
      <c r="I232" s="16" t="s">
        <v>8342</v>
      </c>
      <c r="J232" s="14" t="str">
        <f t="shared" si="9"/>
        <v>Obesity</v>
      </c>
      <c r="K232" s="14" t="str">
        <f t="shared" si="10"/>
        <v>Prediabetes</v>
      </c>
      <c r="L232" s="19">
        <f>DATE('Data cleaning'!P234,MONTH(1&amp;'Data cleaning'!Q234),'Hospitalisation Details'!D234)</f>
        <v>37965</v>
      </c>
      <c r="M232" s="20">
        <v>2221.56</v>
      </c>
      <c r="N232" s="16" t="s">
        <v>62</v>
      </c>
      <c r="O232" s="16" t="s">
        <v>64</v>
      </c>
      <c r="P232" s="16" t="s">
        <v>119</v>
      </c>
      <c r="Q232" s="14">
        <f t="shared" si="11"/>
        <v>19</v>
      </c>
    </row>
    <row r="233" spans="1:17" ht="15.6" x14ac:dyDescent="0.3">
      <c r="A233" s="15" t="s">
        <v>575</v>
      </c>
      <c r="B233" s="14" t="s">
        <v>5176</v>
      </c>
      <c r="C233" s="16">
        <v>31.68</v>
      </c>
      <c r="D233" s="16">
        <v>4.4000000000000004</v>
      </c>
      <c r="E233" s="17" t="s">
        <v>32</v>
      </c>
      <c r="F233" s="17" t="s">
        <v>32</v>
      </c>
      <c r="G233" s="17" t="s">
        <v>32</v>
      </c>
      <c r="H233" s="18">
        <f>IF('Medical Examinations'!G235="No major surgery",0,'Medical Examinations'!G235)</f>
        <v>0</v>
      </c>
      <c r="I233" s="16" t="s">
        <v>8342</v>
      </c>
      <c r="J233" s="14" t="str">
        <f t="shared" si="9"/>
        <v>Obesity</v>
      </c>
      <c r="K233" s="14" t="str">
        <f t="shared" si="10"/>
        <v>Normal</v>
      </c>
      <c r="L233" s="19">
        <f>DATE('Data cleaning'!P235,MONTH(1&amp;'Data cleaning'!Q235),'Hospitalisation Details'!D235)</f>
        <v>36707</v>
      </c>
      <c r="M233" s="20">
        <v>2250.84</v>
      </c>
      <c r="N233" s="16" t="s">
        <v>62</v>
      </c>
      <c r="O233" s="16" t="s">
        <v>62</v>
      </c>
      <c r="P233" s="16" t="s">
        <v>985</v>
      </c>
      <c r="Q233" s="14">
        <f t="shared" si="11"/>
        <v>22</v>
      </c>
    </row>
    <row r="234" spans="1:17" ht="15.6" x14ac:dyDescent="0.3">
      <c r="A234" s="15" t="s">
        <v>577</v>
      </c>
      <c r="B234" s="14" t="s">
        <v>5164</v>
      </c>
      <c r="C234" s="16">
        <v>33.534999999999997</v>
      </c>
      <c r="D234" s="16">
        <v>6.23</v>
      </c>
      <c r="E234" s="17" t="s">
        <v>32</v>
      </c>
      <c r="F234" s="17" t="s">
        <v>39</v>
      </c>
      <c r="G234" s="17" t="s">
        <v>32</v>
      </c>
      <c r="H234" s="18">
        <f>IF('Medical Examinations'!G236="No major surgery",0,'Medical Examinations'!G236)</f>
        <v>1</v>
      </c>
      <c r="I234" s="16" t="s">
        <v>8342</v>
      </c>
      <c r="J234" s="14" t="str">
        <f t="shared" si="9"/>
        <v>Obesity</v>
      </c>
      <c r="K234" s="14" t="str">
        <f t="shared" si="10"/>
        <v>Prediabetes</v>
      </c>
      <c r="L234" s="19">
        <f>DATE('Data cleaning'!P236,MONTH(1&amp;'Data cleaning'!Q236),'Hospitalisation Details'!D236)</f>
        <v>36871</v>
      </c>
      <c r="M234" s="20">
        <v>2254.8000000000002</v>
      </c>
      <c r="N234" s="16" t="s">
        <v>62</v>
      </c>
      <c r="O234" s="16" t="s">
        <v>64</v>
      </c>
      <c r="P234" s="16" t="s">
        <v>979</v>
      </c>
      <c r="Q234" s="14">
        <f t="shared" si="11"/>
        <v>22</v>
      </c>
    </row>
    <row r="235" spans="1:17" ht="15.6" x14ac:dyDescent="0.3">
      <c r="A235" s="15" t="s">
        <v>579</v>
      </c>
      <c r="B235" s="14" t="s">
        <v>5178</v>
      </c>
      <c r="C235" s="16">
        <v>31.92</v>
      </c>
      <c r="D235" s="16">
        <v>5.33</v>
      </c>
      <c r="E235" s="17" t="s">
        <v>99</v>
      </c>
      <c r="F235" s="17" t="s">
        <v>32</v>
      </c>
      <c r="G235" s="17" t="s">
        <v>32</v>
      </c>
      <c r="H235" s="18">
        <f>IF('Medical Examinations'!G237="No major surgery",0,'Medical Examinations'!G237)</f>
        <v>0</v>
      </c>
      <c r="I235" s="16" t="s">
        <v>8342</v>
      </c>
      <c r="J235" s="14" t="str">
        <f t="shared" si="9"/>
        <v>Obesity</v>
      </c>
      <c r="K235" s="14" t="str">
        <f t="shared" si="10"/>
        <v>Normal</v>
      </c>
      <c r="L235" s="19">
        <f>DATE('Data cleaning'!P237,MONTH(1&amp;'Data cleaning'!Q237),'Hospitalisation Details'!D237)</f>
        <v>37452</v>
      </c>
      <c r="M235" s="20">
        <v>2257.48</v>
      </c>
      <c r="N235" s="16" t="s">
        <v>62</v>
      </c>
      <c r="O235" s="16" t="s">
        <v>75</v>
      </c>
      <c r="P235" s="16" t="s">
        <v>119</v>
      </c>
      <c r="Q235" s="14">
        <f t="shared" si="11"/>
        <v>20</v>
      </c>
    </row>
    <row r="236" spans="1:17" ht="15.6" x14ac:dyDescent="0.3">
      <c r="A236" s="15" t="s">
        <v>582</v>
      </c>
      <c r="B236" s="14" t="s">
        <v>5180</v>
      </c>
      <c r="C236" s="16">
        <v>32.700000000000003</v>
      </c>
      <c r="D236" s="16">
        <v>4.09</v>
      </c>
      <c r="E236" s="17" t="s">
        <v>32</v>
      </c>
      <c r="F236" s="17" t="s">
        <v>32</v>
      </c>
      <c r="G236" s="17" t="s">
        <v>32</v>
      </c>
      <c r="H236" s="18">
        <f>IF('Medical Examinations'!G238="No major surgery",0,'Medical Examinations'!G238)</f>
        <v>1</v>
      </c>
      <c r="I236" s="16" t="s">
        <v>8342</v>
      </c>
      <c r="J236" s="14" t="str">
        <f t="shared" si="9"/>
        <v>Obesity</v>
      </c>
      <c r="K236" s="14" t="str">
        <f t="shared" si="10"/>
        <v>Normal</v>
      </c>
      <c r="L236" s="19">
        <f>DATE('Data cleaning'!P238,MONTH(1&amp;'Data cleaning'!Q238),'Hospitalisation Details'!D238)</f>
        <v>37572</v>
      </c>
      <c r="M236" s="20">
        <v>2261.5700000000002</v>
      </c>
      <c r="N236" s="16" t="s">
        <v>62</v>
      </c>
      <c r="O236" s="16" t="s">
        <v>75</v>
      </c>
      <c r="P236" s="16" t="s">
        <v>119</v>
      </c>
      <c r="Q236" s="14">
        <f t="shared" si="11"/>
        <v>20</v>
      </c>
    </row>
    <row r="237" spans="1:17" ht="15.6" x14ac:dyDescent="0.3">
      <c r="A237" s="15" t="s">
        <v>584</v>
      </c>
      <c r="B237" s="14" t="s">
        <v>5182</v>
      </c>
      <c r="C237" s="16">
        <v>41.25</v>
      </c>
      <c r="D237" s="16">
        <v>5.19</v>
      </c>
      <c r="E237" s="17" t="s">
        <v>32</v>
      </c>
      <c r="F237" s="17" t="s">
        <v>32</v>
      </c>
      <c r="G237" s="17" t="s">
        <v>32</v>
      </c>
      <c r="H237" s="18">
        <f>IF('Medical Examinations'!G239="No major surgery",0,'Medical Examinations'!G239)</f>
        <v>0</v>
      </c>
      <c r="I237" s="16" t="s">
        <v>8342</v>
      </c>
      <c r="J237" s="14" t="str">
        <f t="shared" si="9"/>
        <v>Obesity</v>
      </c>
      <c r="K237" s="14" t="str">
        <f t="shared" si="10"/>
        <v>Normal</v>
      </c>
      <c r="L237" s="19">
        <f>DATE('Data cleaning'!P239,MONTH(1&amp;'Data cleaning'!Q239),'Hospitalisation Details'!D239)</f>
        <v>33405</v>
      </c>
      <c r="M237" s="20">
        <v>2277.7199999999998</v>
      </c>
      <c r="N237" s="16" t="s">
        <v>62</v>
      </c>
      <c r="O237" s="16" t="s">
        <v>75</v>
      </c>
      <c r="P237" s="16" t="s">
        <v>66</v>
      </c>
      <c r="Q237" s="14">
        <f t="shared" si="11"/>
        <v>31</v>
      </c>
    </row>
    <row r="238" spans="1:17" ht="15.6" x14ac:dyDescent="0.3">
      <c r="A238" s="15" t="s">
        <v>586</v>
      </c>
      <c r="B238" s="14" t="s">
        <v>5184</v>
      </c>
      <c r="C238" s="16">
        <v>33.11</v>
      </c>
      <c r="D238" s="16">
        <v>4.12</v>
      </c>
      <c r="E238" s="17" t="s">
        <v>32</v>
      </c>
      <c r="F238" s="17" t="s">
        <v>32</v>
      </c>
      <c r="G238" s="17" t="s">
        <v>99</v>
      </c>
      <c r="H238" s="18">
        <f>IF('Medical Examinations'!G240="No major surgery",0,'Medical Examinations'!G240)</f>
        <v>1</v>
      </c>
      <c r="I238" s="16" t="s">
        <v>8342</v>
      </c>
      <c r="J238" s="14" t="str">
        <f t="shared" si="9"/>
        <v>Obesity</v>
      </c>
      <c r="K238" s="14" t="str">
        <f t="shared" si="10"/>
        <v>Normal</v>
      </c>
      <c r="L238" s="19">
        <f>DATE('Data cleaning'!P240,MONTH(1&amp;'Data cleaning'!Q240),'Hospitalisation Details'!D240)</f>
        <v>32786</v>
      </c>
      <c r="M238" s="20">
        <v>2295.2399999999998</v>
      </c>
      <c r="N238" s="16" t="s">
        <v>62</v>
      </c>
      <c r="O238" s="16" t="s">
        <v>75</v>
      </c>
      <c r="P238" s="16" t="s">
        <v>66</v>
      </c>
      <c r="Q238" s="14">
        <f t="shared" si="11"/>
        <v>33</v>
      </c>
    </row>
    <row r="239" spans="1:17" ht="15.6" x14ac:dyDescent="0.3">
      <c r="A239" s="15" t="s">
        <v>589</v>
      </c>
      <c r="B239" s="14" t="s">
        <v>5186</v>
      </c>
      <c r="C239" s="16">
        <v>36.159999999999997</v>
      </c>
      <c r="D239" s="16">
        <v>5.0999999999999996</v>
      </c>
      <c r="E239" s="17" t="s">
        <v>32</v>
      </c>
      <c r="F239" s="17" t="s">
        <v>32</v>
      </c>
      <c r="G239" s="17" t="s">
        <v>32</v>
      </c>
      <c r="H239" s="18">
        <f>IF('Medical Examinations'!G241="No major surgery",0,'Medical Examinations'!G241)</f>
        <v>1</v>
      </c>
      <c r="I239" s="16" t="s">
        <v>8342</v>
      </c>
      <c r="J239" s="14" t="str">
        <f t="shared" si="9"/>
        <v>Obesity</v>
      </c>
      <c r="K239" s="14" t="str">
        <f t="shared" si="10"/>
        <v>Normal</v>
      </c>
      <c r="L239" s="19">
        <f>DATE('Data cleaning'!P241,MONTH(1&amp;'Data cleaning'!Q241),'Hospitalisation Details'!D241)</f>
        <v>35397</v>
      </c>
      <c r="M239" s="20">
        <v>2302.3000000000002</v>
      </c>
      <c r="N239" s="16" t="s">
        <v>75</v>
      </c>
      <c r="O239" s="16" t="s">
        <v>62</v>
      </c>
      <c r="P239" s="16" t="s">
        <v>241</v>
      </c>
      <c r="Q239" s="14">
        <f t="shared" si="11"/>
        <v>26</v>
      </c>
    </row>
    <row r="240" spans="1:17" ht="15.6" x14ac:dyDescent="0.3">
      <c r="A240" s="15" t="s">
        <v>591</v>
      </c>
      <c r="B240" s="14" t="s">
        <v>5188</v>
      </c>
      <c r="C240" s="16">
        <v>33.72</v>
      </c>
      <c r="D240" s="16">
        <v>6.21</v>
      </c>
      <c r="E240" s="17" t="s">
        <v>99</v>
      </c>
      <c r="F240" s="17" t="s">
        <v>32</v>
      </c>
      <c r="G240" s="17" t="s">
        <v>99</v>
      </c>
      <c r="H240" s="18">
        <f>IF('Medical Examinations'!G242="No major surgery",0,'Medical Examinations'!G242)</f>
        <v>1</v>
      </c>
      <c r="I240" s="16" t="s">
        <v>8342</v>
      </c>
      <c r="J240" s="14" t="str">
        <f t="shared" si="9"/>
        <v>Obesity</v>
      </c>
      <c r="K240" s="14" t="str">
        <f t="shared" si="10"/>
        <v>Prediabetes</v>
      </c>
      <c r="L240" s="19">
        <f>DATE('Data cleaning'!P242,MONTH(1&amp;'Data cleaning'!Q242),'Hospitalisation Details'!D242)</f>
        <v>38236</v>
      </c>
      <c r="M240" s="20">
        <v>2304</v>
      </c>
      <c r="N240" s="16" t="s">
        <v>62</v>
      </c>
      <c r="O240" s="16" t="s">
        <v>64</v>
      </c>
      <c r="P240" s="16" t="s">
        <v>66</v>
      </c>
      <c r="Q240" s="14">
        <f t="shared" si="11"/>
        <v>18</v>
      </c>
    </row>
    <row r="241" spans="1:17" ht="15.6" x14ac:dyDescent="0.3">
      <c r="A241" s="15" t="s">
        <v>593</v>
      </c>
      <c r="B241" s="14" t="s">
        <v>5190</v>
      </c>
      <c r="C241" s="16">
        <v>37.74</v>
      </c>
      <c r="D241" s="16">
        <v>9.5299999999999994</v>
      </c>
      <c r="E241" s="17" t="s">
        <v>99</v>
      </c>
      <c r="F241" s="17" t="s">
        <v>32</v>
      </c>
      <c r="G241" s="17" t="s">
        <v>32</v>
      </c>
      <c r="H241" s="18">
        <f>IF('Medical Examinations'!G243="No major surgery",0,'Medical Examinations'!G243)</f>
        <v>1</v>
      </c>
      <c r="I241" s="16" t="s">
        <v>8342</v>
      </c>
      <c r="J241" s="14" t="str">
        <f t="shared" si="9"/>
        <v>Obesity</v>
      </c>
      <c r="K241" s="14" t="str">
        <f t="shared" si="10"/>
        <v>Diabetes</v>
      </c>
      <c r="L241" s="19">
        <f>DATE('Data cleaning'!P243,MONTH(1&amp;'Data cleaning'!Q243),'Hospitalisation Details'!D243)</f>
        <v>35416</v>
      </c>
      <c r="M241" s="20">
        <v>2322.62</v>
      </c>
      <c r="N241" s="16" t="s">
        <v>62</v>
      </c>
      <c r="O241" s="16" t="s">
        <v>75</v>
      </c>
      <c r="P241" s="16" t="s">
        <v>66</v>
      </c>
      <c r="Q241" s="14">
        <f t="shared" si="11"/>
        <v>26</v>
      </c>
    </row>
    <row r="242" spans="1:17" ht="15.6" x14ac:dyDescent="0.3">
      <c r="A242" s="15" t="s">
        <v>596</v>
      </c>
      <c r="B242" s="14" t="s">
        <v>5192</v>
      </c>
      <c r="C242" s="16">
        <v>48.75</v>
      </c>
      <c r="D242" s="16">
        <v>4.6399999999999997</v>
      </c>
      <c r="E242" s="17" t="s">
        <v>99</v>
      </c>
      <c r="F242" s="17" t="s">
        <v>32</v>
      </c>
      <c r="G242" s="17" t="s">
        <v>32</v>
      </c>
      <c r="H242" s="18">
        <f>IF('Medical Examinations'!G244="No major surgery",0,'Medical Examinations'!G244)</f>
        <v>1</v>
      </c>
      <c r="I242" s="16" t="s">
        <v>8342</v>
      </c>
      <c r="J242" s="14" t="str">
        <f t="shared" si="9"/>
        <v>Obesity</v>
      </c>
      <c r="K242" s="14" t="str">
        <f t="shared" si="10"/>
        <v>Normal</v>
      </c>
      <c r="L242" s="19">
        <f>DATE('Data cleaning'!P244,MONTH(1&amp;'Data cleaning'!Q244),'Hospitalisation Details'!D244)</f>
        <v>37943</v>
      </c>
      <c r="M242" s="20">
        <v>2331.52</v>
      </c>
      <c r="N242" s="16" t="s">
        <v>62</v>
      </c>
      <c r="O242" s="16" t="s">
        <v>64</v>
      </c>
      <c r="P242" s="16" t="s">
        <v>241</v>
      </c>
      <c r="Q242" s="14">
        <f t="shared" si="11"/>
        <v>19</v>
      </c>
    </row>
    <row r="243" spans="1:17" ht="15.6" x14ac:dyDescent="0.3">
      <c r="A243" s="15" t="s">
        <v>598</v>
      </c>
      <c r="B243" s="14" t="s">
        <v>5194</v>
      </c>
      <c r="C243" s="16">
        <v>31.065000000000001</v>
      </c>
      <c r="D243" s="16">
        <v>5.05</v>
      </c>
      <c r="E243" s="17" t="s">
        <v>32</v>
      </c>
      <c r="F243" s="17" t="s">
        <v>32</v>
      </c>
      <c r="G243" s="17" t="s">
        <v>32</v>
      </c>
      <c r="H243" s="18">
        <f>IF('Medical Examinations'!G245="No major surgery",0,'Medical Examinations'!G245)</f>
        <v>1</v>
      </c>
      <c r="I243" s="16" t="s">
        <v>8342</v>
      </c>
      <c r="J243" s="14" t="str">
        <f t="shared" si="9"/>
        <v>Obesity</v>
      </c>
      <c r="K243" s="14" t="str">
        <f t="shared" si="10"/>
        <v>Normal</v>
      </c>
      <c r="L243" s="19">
        <f>DATE('Data cleaning'!P245,MONTH(1&amp;'Data cleaning'!Q245),'Hospitalisation Details'!D245)</f>
        <v>36089</v>
      </c>
      <c r="M243" s="20">
        <v>2352.9699999999998</v>
      </c>
      <c r="N243" s="16" t="s">
        <v>64</v>
      </c>
      <c r="O243" s="16" t="s">
        <v>64</v>
      </c>
      <c r="P243" s="16" t="s">
        <v>119</v>
      </c>
      <c r="Q243" s="14">
        <f t="shared" si="11"/>
        <v>24</v>
      </c>
    </row>
    <row r="244" spans="1:17" ht="15.6" x14ac:dyDescent="0.3">
      <c r="A244" s="15" t="s">
        <v>603</v>
      </c>
      <c r="B244" s="14" t="s">
        <v>5196</v>
      </c>
      <c r="C244" s="16">
        <v>23.55</v>
      </c>
      <c r="D244" s="16">
        <v>10.38</v>
      </c>
      <c r="E244" s="17" t="s">
        <v>32</v>
      </c>
      <c r="F244" s="17" t="s">
        <v>32</v>
      </c>
      <c r="G244" s="17" t="s">
        <v>32</v>
      </c>
      <c r="H244" s="18">
        <f>IF('Medical Examinations'!G246="No major surgery",0,'Medical Examinations'!G246)</f>
        <v>0</v>
      </c>
      <c r="I244" s="16" t="s">
        <v>8342</v>
      </c>
      <c r="J244" s="14" t="str">
        <f t="shared" si="9"/>
        <v>Normal weight</v>
      </c>
      <c r="K244" s="14" t="str">
        <f t="shared" si="10"/>
        <v>Diabetes</v>
      </c>
      <c r="L244" s="19">
        <f>DATE('Data cleaning'!P246,MONTH(1&amp;'Data cleaning'!Q246),'Hospitalisation Details'!D246)</f>
        <v>37565</v>
      </c>
      <c r="M244" s="20">
        <v>2362.23</v>
      </c>
      <c r="N244" s="16" t="s">
        <v>62</v>
      </c>
      <c r="O244" s="16" t="s">
        <v>75</v>
      </c>
      <c r="P244" s="16" t="s">
        <v>119</v>
      </c>
      <c r="Q244" s="14">
        <f t="shared" si="11"/>
        <v>20</v>
      </c>
    </row>
    <row r="245" spans="1:17" ht="15.6" x14ac:dyDescent="0.3">
      <c r="A245" s="15" t="s">
        <v>606</v>
      </c>
      <c r="B245" s="14" t="s">
        <v>5198</v>
      </c>
      <c r="C245" s="16">
        <v>30.18</v>
      </c>
      <c r="D245" s="16">
        <v>8.31</v>
      </c>
      <c r="E245" s="17" t="s">
        <v>99</v>
      </c>
      <c r="F245" s="17" t="s">
        <v>32</v>
      </c>
      <c r="G245" s="17" t="s">
        <v>32</v>
      </c>
      <c r="H245" s="18">
        <f>IF('Medical Examinations'!G247="No major surgery",0,'Medical Examinations'!G247)</f>
        <v>1</v>
      </c>
      <c r="I245" s="16" t="s">
        <v>8342</v>
      </c>
      <c r="J245" s="14" t="str">
        <f t="shared" si="9"/>
        <v>Obesity</v>
      </c>
      <c r="K245" s="14" t="str">
        <f t="shared" si="10"/>
        <v>Diabetes</v>
      </c>
      <c r="L245" s="19">
        <f>DATE('Data cleaning'!P247,MONTH(1&amp;'Data cleaning'!Q247),'Hospitalisation Details'!D247)</f>
        <v>32489</v>
      </c>
      <c r="M245" s="20">
        <v>2373.3000000000002</v>
      </c>
      <c r="N245" s="16" t="s">
        <v>62</v>
      </c>
      <c r="O245" s="16" t="s">
        <v>62</v>
      </c>
      <c r="P245" s="16" t="s">
        <v>66</v>
      </c>
      <c r="Q245" s="14">
        <f t="shared" si="11"/>
        <v>34</v>
      </c>
    </row>
    <row r="246" spans="1:17" ht="15.6" x14ac:dyDescent="0.3">
      <c r="A246" s="15" t="s">
        <v>608</v>
      </c>
      <c r="B246" s="14" t="s">
        <v>5200</v>
      </c>
      <c r="C246" s="16">
        <v>29.94</v>
      </c>
      <c r="D246" s="16">
        <v>7.59</v>
      </c>
      <c r="E246" s="17" t="s">
        <v>32</v>
      </c>
      <c r="F246" s="17" t="s">
        <v>32</v>
      </c>
      <c r="G246" s="17" t="s">
        <v>32</v>
      </c>
      <c r="H246" s="18">
        <f>IF('Medical Examinations'!G248="No major surgery",0,'Medical Examinations'!G248)</f>
        <v>0</v>
      </c>
      <c r="I246" s="16" t="s">
        <v>8342</v>
      </c>
      <c r="J246" s="14" t="str">
        <f t="shared" si="9"/>
        <v>Over weight</v>
      </c>
      <c r="K246" s="14" t="str">
        <f t="shared" si="10"/>
        <v>Diabetes</v>
      </c>
      <c r="L246" s="19">
        <f>DATE('Data cleaning'!P248,MONTH(1&amp;'Data cleaning'!Q248),'Hospitalisation Details'!D248)</f>
        <v>36511</v>
      </c>
      <c r="M246" s="20">
        <v>2395.17</v>
      </c>
      <c r="N246" s="16" t="s">
        <v>62</v>
      </c>
      <c r="O246" s="16" t="s">
        <v>75</v>
      </c>
      <c r="P246" s="16" t="s">
        <v>1397</v>
      </c>
      <c r="Q246" s="14">
        <f t="shared" si="11"/>
        <v>23</v>
      </c>
    </row>
    <row r="247" spans="1:17" ht="15.6" x14ac:dyDescent="0.3">
      <c r="A247" s="15" t="s">
        <v>611</v>
      </c>
      <c r="B247" s="14" t="s">
        <v>5202</v>
      </c>
      <c r="C247" s="16">
        <v>31.4</v>
      </c>
      <c r="D247" s="16">
        <v>5.49</v>
      </c>
      <c r="E247" s="17" t="s">
        <v>32</v>
      </c>
      <c r="F247" s="17" t="s">
        <v>32</v>
      </c>
      <c r="G247" s="17" t="s">
        <v>32</v>
      </c>
      <c r="H247" s="18">
        <f>IF('Medical Examinations'!G249="No major surgery",0,'Medical Examinations'!G249)</f>
        <v>0</v>
      </c>
      <c r="I247" s="16" t="s">
        <v>8342</v>
      </c>
      <c r="J247" s="14" t="str">
        <f t="shared" si="9"/>
        <v>Obesity</v>
      </c>
      <c r="K247" s="14" t="str">
        <f t="shared" si="10"/>
        <v>Normal</v>
      </c>
      <c r="L247" s="19">
        <f>DATE('Data cleaning'!P249,MONTH(1&amp;'Data cleaning'!Q249),'Hospitalisation Details'!D249)</f>
        <v>36382</v>
      </c>
      <c r="M247" s="20">
        <v>2396.1</v>
      </c>
      <c r="N247" s="16" t="s">
        <v>62</v>
      </c>
      <c r="O247" s="16" t="s">
        <v>75</v>
      </c>
      <c r="P247" s="16" t="s">
        <v>972</v>
      </c>
      <c r="Q247" s="14">
        <f t="shared" si="11"/>
        <v>23</v>
      </c>
    </row>
    <row r="248" spans="1:17" ht="15.6" x14ac:dyDescent="0.3">
      <c r="A248" s="15" t="s">
        <v>613</v>
      </c>
      <c r="B248" s="14" t="s">
        <v>5204</v>
      </c>
      <c r="C248" s="16">
        <v>53.06</v>
      </c>
      <c r="D248" s="16">
        <v>11.68</v>
      </c>
      <c r="E248" s="17" t="s">
        <v>32</v>
      </c>
      <c r="F248" s="17" t="s">
        <v>32</v>
      </c>
      <c r="G248" s="17" t="s">
        <v>32</v>
      </c>
      <c r="H248" s="18">
        <f>IF('Medical Examinations'!G250="No major surgery",0,'Medical Examinations'!G250)</f>
        <v>0</v>
      </c>
      <c r="I248" s="16" t="s">
        <v>8342</v>
      </c>
      <c r="J248" s="14" t="str">
        <f t="shared" si="9"/>
        <v>Obesity</v>
      </c>
      <c r="K248" s="14" t="str">
        <f t="shared" si="10"/>
        <v>Diabetes</v>
      </c>
      <c r="L248" s="19">
        <f>DATE('Data cleaning'!P250,MONTH(1&amp;'Data cleaning'!Q250),'Hospitalisation Details'!D250)</f>
        <v>37045</v>
      </c>
      <c r="M248" s="20">
        <v>2404.73</v>
      </c>
      <c r="N248" s="16" t="s">
        <v>62</v>
      </c>
      <c r="O248" s="16" t="s">
        <v>64</v>
      </c>
      <c r="P248" s="16" t="s">
        <v>119</v>
      </c>
      <c r="Q248" s="14">
        <f t="shared" si="11"/>
        <v>22</v>
      </c>
    </row>
    <row r="249" spans="1:17" ht="15.6" x14ac:dyDescent="0.3">
      <c r="A249" s="15" t="s">
        <v>616</v>
      </c>
      <c r="B249" s="14" t="s">
        <v>5206</v>
      </c>
      <c r="C249" s="16">
        <v>30.25</v>
      </c>
      <c r="D249" s="16">
        <v>4.1900000000000004</v>
      </c>
      <c r="E249" s="17" t="s">
        <v>32</v>
      </c>
      <c r="F249" s="17" t="s">
        <v>32</v>
      </c>
      <c r="G249" s="17" t="s">
        <v>32</v>
      </c>
      <c r="H249" s="18">
        <f>IF('Medical Examinations'!G251="No major surgery",0,'Medical Examinations'!G251)</f>
        <v>2</v>
      </c>
      <c r="I249" s="16" t="s">
        <v>8342</v>
      </c>
      <c r="J249" s="14" t="str">
        <f t="shared" si="9"/>
        <v>Obesity</v>
      </c>
      <c r="K249" s="14" t="str">
        <f t="shared" si="10"/>
        <v>Normal</v>
      </c>
      <c r="L249" s="19">
        <f>DATE('Data cleaning'!P251,MONTH(1&amp;'Data cleaning'!Q251),'Hospitalisation Details'!D251)</f>
        <v>36476</v>
      </c>
      <c r="M249" s="20">
        <v>2416.96</v>
      </c>
      <c r="N249" s="16" t="s">
        <v>62</v>
      </c>
      <c r="O249" s="16" t="s">
        <v>62</v>
      </c>
      <c r="P249" s="16" t="s">
        <v>241</v>
      </c>
      <c r="Q249" s="14">
        <f t="shared" si="11"/>
        <v>23</v>
      </c>
    </row>
    <row r="250" spans="1:17" ht="15.6" x14ac:dyDescent="0.3">
      <c r="A250" s="15" t="s">
        <v>618</v>
      </c>
      <c r="B250" s="14" t="s">
        <v>5208</v>
      </c>
      <c r="C250" s="16">
        <v>46.68</v>
      </c>
      <c r="D250" s="16">
        <v>4.01</v>
      </c>
      <c r="E250" s="17" t="s">
        <v>32</v>
      </c>
      <c r="F250" s="17" t="s">
        <v>32</v>
      </c>
      <c r="G250" s="17" t="s">
        <v>32</v>
      </c>
      <c r="H250" s="18">
        <f>IF('Medical Examinations'!G252="No major surgery",0,'Medical Examinations'!G252)</f>
        <v>0</v>
      </c>
      <c r="I250" s="16" t="s">
        <v>8342</v>
      </c>
      <c r="J250" s="14" t="str">
        <f t="shared" si="9"/>
        <v>Obesity</v>
      </c>
      <c r="K250" s="14" t="str">
        <f t="shared" si="10"/>
        <v>Normal</v>
      </c>
      <c r="L250" s="19">
        <f>DATE('Data cleaning'!P252,MONTH(1&amp;'Data cleaning'!Q252),'Hospitalisation Details'!D252)</f>
        <v>36485</v>
      </c>
      <c r="M250" s="20">
        <v>2438.06</v>
      </c>
      <c r="N250" s="16" t="s">
        <v>62</v>
      </c>
      <c r="O250" s="16" t="s">
        <v>62</v>
      </c>
      <c r="P250" s="16" t="s">
        <v>66</v>
      </c>
      <c r="Q250" s="14">
        <f t="shared" si="11"/>
        <v>23</v>
      </c>
    </row>
    <row r="251" spans="1:17" ht="15.6" x14ac:dyDescent="0.3">
      <c r="A251" s="15" t="s">
        <v>620</v>
      </c>
      <c r="B251" s="14" t="s">
        <v>4733</v>
      </c>
      <c r="C251" s="16">
        <v>30.4</v>
      </c>
      <c r="D251" s="16">
        <v>5.91</v>
      </c>
      <c r="E251" s="17" t="s">
        <v>32</v>
      </c>
      <c r="F251" s="17" t="s">
        <v>39</v>
      </c>
      <c r="G251" s="17" t="s">
        <v>32</v>
      </c>
      <c r="H251" s="18">
        <f>IF('Medical Examinations'!G253="No major surgery",0,'Medical Examinations'!G253)</f>
        <v>2</v>
      </c>
      <c r="I251" s="16" t="s">
        <v>8342</v>
      </c>
      <c r="J251" s="14" t="str">
        <f t="shared" si="9"/>
        <v>Obesity</v>
      </c>
      <c r="K251" s="14" t="str">
        <f t="shared" si="10"/>
        <v>Prediabetes</v>
      </c>
      <c r="L251" s="19">
        <f>DATE('Data cleaning'!P253,MONTH(1&amp;'Data cleaning'!Q253),'Hospitalisation Details'!D253)</f>
        <v>37466</v>
      </c>
      <c r="M251" s="20">
        <v>2457.21</v>
      </c>
      <c r="N251" s="16" t="s">
        <v>62</v>
      </c>
      <c r="O251" s="16" t="s">
        <v>75</v>
      </c>
      <c r="P251" s="16" t="s">
        <v>1280</v>
      </c>
      <c r="Q251" s="14">
        <f t="shared" si="11"/>
        <v>20</v>
      </c>
    </row>
    <row r="252" spans="1:17" ht="15.6" x14ac:dyDescent="0.3">
      <c r="A252" s="15" t="s">
        <v>623</v>
      </c>
      <c r="B252" s="14" t="s">
        <v>5211</v>
      </c>
      <c r="C252" s="16">
        <v>30.2</v>
      </c>
      <c r="D252" s="16">
        <v>4.47</v>
      </c>
      <c r="E252" s="17" t="s">
        <v>99</v>
      </c>
      <c r="F252" s="17" t="s">
        <v>32</v>
      </c>
      <c r="G252" s="17" t="s">
        <v>99</v>
      </c>
      <c r="H252" s="18">
        <f>IF('Medical Examinations'!G254="No major surgery",0,'Medical Examinations'!G254)</f>
        <v>1</v>
      </c>
      <c r="I252" s="16" t="s">
        <v>8342</v>
      </c>
      <c r="J252" s="14" t="str">
        <f t="shared" si="9"/>
        <v>Obesity</v>
      </c>
      <c r="K252" s="14" t="str">
        <f t="shared" si="10"/>
        <v>Normal</v>
      </c>
      <c r="L252" s="19">
        <f>DATE('Data cleaning'!P254,MONTH(1&amp;'Data cleaning'!Q254),'Hospitalisation Details'!D254)</f>
        <v>36118</v>
      </c>
      <c r="M252" s="20">
        <v>2457.5</v>
      </c>
      <c r="N252" s="16" t="s">
        <v>62</v>
      </c>
      <c r="O252" s="16" t="s">
        <v>75</v>
      </c>
      <c r="P252" s="16" t="s">
        <v>241</v>
      </c>
      <c r="Q252" s="14">
        <f t="shared" si="11"/>
        <v>24</v>
      </c>
    </row>
    <row r="253" spans="1:17" ht="15.6" x14ac:dyDescent="0.3">
      <c r="A253" s="15" t="s">
        <v>625</v>
      </c>
      <c r="B253" s="14" t="s">
        <v>4833</v>
      </c>
      <c r="C253" s="16">
        <v>51.18</v>
      </c>
      <c r="D253" s="16">
        <v>4.5599999999999996</v>
      </c>
      <c r="E253" s="17" t="s">
        <v>99</v>
      </c>
      <c r="F253" s="17" t="s">
        <v>39</v>
      </c>
      <c r="G253" s="17" t="s">
        <v>32</v>
      </c>
      <c r="H253" s="18">
        <f>IF('Medical Examinations'!G255="No major surgery",0,'Medical Examinations'!G255)</f>
        <v>2</v>
      </c>
      <c r="I253" s="16" t="s">
        <v>8342</v>
      </c>
      <c r="J253" s="14" t="str">
        <f t="shared" si="9"/>
        <v>Obesity</v>
      </c>
      <c r="K253" s="14" t="str">
        <f t="shared" si="10"/>
        <v>Normal</v>
      </c>
      <c r="L253" s="19">
        <f>DATE('Data cleaning'!P255,MONTH(1&amp;'Data cleaning'!Q255),'Hospitalisation Details'!D255)</f>
        <v>37448</v>
      </c>
      <c r="M253" s="20">
        <v>2459.7199999999998</v>
      </c>
      <c r="N253" s="16" t="s">
        <v>62</v>
      </c>
      <c r="O253" s="16" t="s">
        <v>62</v>
      </c>
      <c r="P253" s="16" t="s">
        <v>1280</v>
      </c>
      <c r="Q253" s="14">
        <f t="shared" si="11"/>
        <v>20</v>
      </c>
    </row>
    <row r="254" spans="1:17" ht="15.6" x14ac:dyDescent="0.3">
      <c r="A254" s="15" t="s">
        <v>628</v>
      </c>
      <c r="B254" s="14" t="s">
        <v>5214</v>
      </c>
      <c r="C254" s="16">
        <v>22.18</v>
      </c>
      <c r="D254" s="16">
        <v>9.9</v>
      </c>
      <c r="E254" s="17" t="s">
        <v>32</v>
      </c>
      <c r="F254" s="17" t="s">
        <v>32</v>
      </c>
      <c r="G254" s="17" t="s">
        <v>32</v>
      </c>
      <c r="H254" s="18">
        <f>IF('Medical Examinations'!G256="No major surgery",0,'Medical Examinations'!G256)</f>
        <v>0</v>
      </c>
      <c r="I254" s="16" t="s">
        <v>8342</v>
      </c>
      <c r="J254" s="14" t="str">
        <f t="shared" si="9"/>
        <v>Normal weight</v>
      </c>
      <c r="K254" s="14" t="str">
        <f t="shared" si="10"/>
        <v>Diabetes</v>
      </c>
      <c r="L254" s="19">
        <f>DATE('Data cleaning'!P256,MONTH(1&amp;'Data cleaning'!Q256),'Hospitalisation Details'!D256)</f>
        <v>36024</v>
      </c>
      <c r="M254" s="20">
        <v>2464.62</v>
      </c>
      <c r="N254" s="16" t="s">
        <v>62</v>
      </c>
      <c r="O254" s="16" t="s">
        <v>64</v>
      </c>
      <c r="P254" s="16" t="s">
        <v>66</v>
      </c>
      <c r="Q254" s="14">
        <f t="shared" si="11"/>
        <v>24</v>
      </c>
    </row>
    <row r="255" spans="1:17" ht="15.6" x14ac:dyDescent="0.3">
      <c r="A255" s="15" t="s">
        <v>630</v>
      </c>
      <c r="B255" s="14" t="s">
        <v>5216</v>
      </c>
      <c r="C255" s="16">
        <v>31.92</v>
      </c>
      <c r="D255" s="16">
        <v>5.1100000000000003</v>
      </c>
      <c r="E255" s="17" t="s">
        <v>32</v>
      </c>
      <c r="F255" s="17" t="s">
        <v>32</v>
      </c>
      <c r="G255" s="17" t="s">
        <v>99</v>
      </c>
      <c r="H255" s="18">
        <f>IF('Medical Examinations'!G257="No major surgery",0,'Medical Examinations'!G257)</f>
        <v>1</v>
      </c>
      <c r="I255" s="16" t="s">
        <v>8342</v>
      </c>
      <c r="J255" s="14" t="str">
        <f t="shared" si="9"/>
        <v>Obesity</v>
      </c>
      <c r="K255" s="14" t="str">
        <f t="shared" si="10"/>
        <v>Normal</v>
      </c>
      <c r="L255" s="19">
        <f>DATE('Data cleaning'!P257,MONTH(1&amp;'Data cleaning'!Q257),'Hospitalisation Details'!D257)</f>
        <v>35978</v>
      </c>
      <c r="M255" s="20">
        <v>2473.33</v>
      </c>
      <c r="N255" s="16" t="s">
        <v>62</v>
      </c>
      <c r="O255" s="16" t="s">
        <v>64</v>
      </c>
      <c r="P255" s="16" t="s">
        <v>66</v>
      </c>
      <c r="Q255" s="14">
        <f t="shared" si="11"/>
        <v>24</v>
      </c>
    </row>
    <row r="256" spans="1:17" ht="15.6" x14ac:dyDescent="0.3">
      <c r="A256" s="15" t="s">
        <v>633</v>
      </c>
      <c r="B256" s="14" t="s">
        <v>5218</v>
      </c>
      <c r="C256" s="16">
        <v>31.73</v>
      </c>
      <c r="D256" s="16">
        <v>5.73</v>
      </c>
      <c r="E256" s="17" t="s">
        <v>32</v>
      </c>
      <c r="F256" s="17" t="s">
        <v>39</v>
      </c>
      <c r="G256" s="17" t="s">
        <v>32</v>
      </c>
      <c r="H256" s="18">
        <f>IF('Medical Examinations'!G258="No major surgery",0,'Medical Examinations'!G258)</f>
        <v>1</v>
      </c>
      <c r="I256" s="16" t="s">
        <v>8342</v>
      </c>
      <c r="J256" s="14" t="str">
        <f t="shared" si="9"/>
        <v>Obesity</v>
      </c>
      <c r="K256" s="14" t="str">
        <f t="shared" si="10"/>
        <v>Prediabetes</v>
      </c>
      <c r="L256" s="19">
        <f>DATE('Data cleaning'!P258,MONTH(1&amp;'Data cleaning'!Q258),'Hospitalisation Details'!D258)</f>
        <v>35966</v>
      </c>
      <c r="M256" s="20">
        <v>2480.98</v>
      </c>
      <c r="N256" s="16" t="s">
        <v>62</v>
      </c>
      <c r="O256" s="16" t="s">
        <v>62</v>
      </c>
      <c r="P256" s="16" t="s">
        <v>66</v>
      </c>
      <c r="Q256" s="14">
        <f t="shared" si="11"/>
        <v>24</v>
      </c>
    </row>
    <row r="257" spans="1:17" ht="15.6" x14ac:dyDescent="0.3">
      <c r="A257" s="15" t="s">
        <v>635</v>
      </c>
      <c r="B257" s="14" t="s">
        <v>5220</v>
      </c>
      <c r="C257" s="16">
        <v>45.52</v>
      </c>
      <c r="D257" s="16">
        <v>6.04</v>
      </c>
      <c r="E257" s="17" t="s">
        <v>32</v>
      </c>
      <c r="F257" s="17" t="s">
        <v>32</v>
      </c>
      <c r="G257" s="17" t="s">
        <v>99</v>
      </c>
      <c r="H257" s="18">
        <f>IF('Medical Examinations'!G259="No major surgery",0,'Medical Examinations'!G259)</f>
        <v>1</v>
      </c>
      <c r="I257" s="16" t="s">
        <v>8342</v>
      </c>
      <c r="J257" s="14" t="str">
        <f t="shared" si="9"/>
        <v>Obesity</v>
      </c>
      <c r="K257" s="14" t="str">
        <f t="shared" si="10"/>
        <v>Prediabetes</v>
      </c>
      <c r="L257" s="19">
        <f>DATE('Data cleaning'!P259,MONTH(1&amp;'Data cleaning'!Q259),'Hospitalisation Details'!D259)</f>
        <v>35009</v>
      </c>
      <c r="M257" s="20">
        <v>2483.7399999999998</v>
      </c>
      <c r="N257" s="16" t="s">
        <v>64</v>
      </c>
      <c r="O257" s="16" t="s">
        <v>62</v>
      </c>
      <c r="P257" s="16" t="s">
        <v>66</v>
      </c>
      <c r="Q257" s="14">
        <f t="shared" si="11"/>
        <v>27</v>
      </c>
    </row>
    <row r="258" spans="1:17" ht="15.6" x14ac:dyDescent="0.3">
      <c r="A258" s="15" t="s">
        <v>637</v>
      </c>
      <c r="B258" s="14" t="s">
        <v>5222</v>
      </c>
      <c r="C258" s="16">
        <v>52.81</v>
      </c>
      <c r="D258" s="16">
        <v>5.19</v>
      </c>
      <c r="E258" s="17" t="s">
        <v>32</v>
      </c>
      <c r="F258" s="17" t="s">
        <v>32</v>
      </c>
      <c r="G258" s="17" t="s">
        <v>99</v>
      </c>
      <c r="H258" s="18">
        <f>IF('Medical Examinations'!G260="No major surgery",0,'Medical Examinations'!G260)</f>
        <v>1</v>
      </c>
      <c r="I258" s="16" t="s">
        <v>8342</v>
      </c>
      <c r="J258" s="14" t="str">
        <f t="shared" ref="J258:J321" si="12">IF(C258&lt;18.5,"Under weight",IF(C258&lt;25,"Normal weight",IF(C258&lt;30,"Over weight","Obesity")))</f>
        <v>Obesity</v>
      </c>
      <c r="K258" s="14" t="str">
        <f t="shared" ref="K258:K321" si="13">IF(D258&lt;5.7,"Normal",IF(D258&lt;6.4,"Prediabetes","Diabetes"))</f>
        <v>Normal</v>
      </c>
      <c r="L258" s="19">
        <f>DATE('Data cleaning'!P260,MONTH(1&amp;'Data cleaning'!Q260),'Hospitalisation Details'!D260)</f>
        <v>34986</v>
      </c>
      <c r="M258" s="20">
        <v>2494.02</v>
      </c>
      <c r="N258" s="16" t="s">
        <v>64</v>
      </c>
      <c r="O258" s="16" t="s">
        <v>75</v>
      </c>
      <c r="P258" s="16" t="s">
        <v>241</v>
      </c>
      <c r="Q258" s="14">
        <f t="shared" ref="Q258:Q321" si="14">INT(YEARFRAC(L258,DATE(2023,6,8)))</f>
        <v>27</v>
      </c>
    </row>
    <row r="259" spans="1:17" ht="15.6" x14ac:dyDescent="0.3">
      <c r="A259" s="15" t="s">
        <v>640</v>
      </c>
      <c r="B259" s="14" t="s">
        <v>5224</v>
      </c>
      <c r="C259" s="16">
        <v>33.58</v>
      </c>
      <c r="D259" s="16">
        <v>5.56</v>
      </c>
      <c r="E259" s="17" t="s">
        <v>32</v>
      </c>
      <c r="F259" s="17" t="s">
        <v>32</v>
      </c>
      <c r="G259" s="17" t="s">
        <v>32</v>
      </c>
      <c r="H259" s="18">
        <f>IF('Medical Examinations'!G261="No major surgery",0,'Medical Examinations'!G261)</f>
        <v>1</v>
      </c>
      <c r="I259" s="16" t="s">
        <v>8342</v>
      </c>
      <c r="J259" s="14" t="str">
        <f t="shared" si="12"/>
        <v>Obesity</v>
      </c>
      <c r="K259" s="14" t="str">
        <f t="shared" si="13"/>
        <v>Normal</v>
      </c>
      <c r="L259" s="19">
        <f>DATE('Data cleaning'!P261,MONTH(1&amp;'Data cleaning'!Q261),'Hospitalisation Details'!D261)</f>
        <v>34889</v>
      </c>
      <c r="M259" s="20">
        <v>2497.04</v>
      </c>
      <c r="N259" s="16" t="s">
        <v>64</v>
      </c>
      <c r="O259" s="16" t="s">
        <v>64</v>
      </c>
      <c r="P259" s="16" t="s">
        <v>66</v>
      </c>
      <c r="Q259" s="14">
        <f t="shared" si="14"/>
        <v>27</v>
      </c>
    </row>
    <row r="260" spans="1:17" ht="15.6" x14ac:dyDescent="0.3">
      <c r="A260" s="15" t="s">
        <v>642</v>
      </c>
      <c r="B260" s="14" t="s">
        <v>5226</v>
      </c>
      <c r="C260" s="16">
        <v>30.684999999999999</v>
      </c>
      <c r="D260" s="16">
        <v>8.23</v>
      </c>
      <c r="E260" s="17" t="s">
        <v>32</v>
      </c>
      <c r="F260" s="17" t="s">
        <v>32</v>
      </c>
      <c r="G260" s="17" t="s">
        <v>32</v>
      </c>
      <c r="H260" s="18">
        <f>IF('Medical Examinations'!G262="No major surgery",0,'Medical Examinations'!G262)</f>
        <v>0</v>
      </c>
      <c r="I260" s="16" t="s">
        <v>8342</v>
      </c>
      <c r="J260" s="14" t="str">
        <f t="shared" si="12"/>
        <v>Obesity</v>
      </c>
      <c r="K260" s="14" t="str">
        <f t="shared" si="13"/>
        <v>Diabetes</v>
      </c>
      <c r="L260" s="19">
        <f>DATE('Data cleaning'!P262,MONTH(1&amp;'Data cleaning'!Q262),'Hospitalisation Details'!D262)</f>
        <v>34987</v>
      </c>
      <c r="M260" s="20">
        <v>2498.41</v>
      </c>
      <c r="N260" s="16" t="s">
        <v>64</v>
      </c>
      <c r="O260" s="16" t="s">
        <v>64</v>
      </c>
      <c r="P260" s="16" t="s">
        <v>66</v>
      </c>
      <c r="Q260" s="14">
        <f t="shared" si="14"/>
        <v>27</v>
      </c>
    </row>
    <row r="261" spans="1:17" ht="15.6" x14ac:dyDescent="0.3">
      <c r="A261" s="15" t="s">
        <v>645</v>
      </c>
      <c r="B261" s="14" t="s">
        <v>5228</v>
      </c>
      <c r="C261" s="16">
        <v>37.524999999999999</v>
      </c>
      <c r="D261" s="16">
        <v>9.0299999999999994</v>
      </c>
      <c r="E261" s="17" t="s">
        <v>99</v>
      </c>
      <c r="F261" s="17" t="s">
        <v>32</v>
      </c>
      <c r="G261" s="17" t="s">
        <v>32</v>
      </c>
      <c r="H261" s="18">
        <f>IF('Medical Examinations'!G263="No major surgery",0,'Medical Examinations'!G263)</f>
        <v>2</v>
      </c>
      <c r="I261" s="16" t="s">
        <v>8343</v>
      </c>
      <c r="J261" s="14" t="str">
        <f t="shared" si="12"/>
        <v>Obesity</v>
      </c>
      <c r="K261" s="14" t="str">
        <f t="shared" si="13"/>
        <v>Diabetes</v>
      </c>
      <c r="L261" s="19">
        <f>DATE('Data cleaning'!P263,MONTH(1&amp;'Data cleaning'!Q263),'Hospitalisation Details'!D263)</f>
        <v>38236</v>
      </c>
      <c r="M261" s="20">
        <v>2500.9299999999998</v>
      </c>
      <c r="N261" s="16" t="s">
        <v>62</v>
      </c>
      <c r="O261" s="16" t="s">
        <v>62</v>
      </c>
      <c r="P261" s="16" t="s">
        <v>119</v>
      </c>
      <c r="Q261" s="14">
        <f t="shared" si="14"/>
        <v>18</v>
      </c>
    </row>
    <row r="262" spans="1:17" ht="15.6" x14ac:dyDescent="0.3">
      <c r="A262" s="15" t="s">
        <v>647</v>
      </c>
      <c r="B262" s="14" t="s">
        <v>5230</v>
      </c>
      <c r="C262" s="16">
        <v>34.5</v>
      </c>
      <c r="D262" s="16">
        <v>4.07</v>
      </c>
      <c r="E262" s="17" t="s">
        <v>99</v>
      </c>
      <c r="F262" s="17" t="s">
        <v>32</v>
      </c>
      <c r="G262" s="17" t="s">
        <v>32</v>
      </c>
      <c r="H262" s="18">
        <f>IF('Medical Examinations'!G264="No major surgery",0,'Medical Examinations'!G264)</f>
        <v>0</v>
      </c>
      <c r="I262" s="16" t="s">
        <v>8342</v>
      </c>
      <c r="J262" s="14" t="str">
        <f t="shared" si="12"/>
        <v>Obesity</v>
      </c>
      <c r="K262" s="14" t="str">
        <f t="shared" si="13"/>
        <v>Normal</v>
      </c>
      <c r="L262" s="19">
        <f>DATE('Data cleaning'!P264,MONTH(1&amp;'Data cleaning'!Q264),'Hospitalisation Details'!D264)</f>
        <v>33455</v>
      </c>
      <c r="M262" s="20">
        <v>2510.79</v>
      </c>
      <c r="N262" s="16" t="s">
        <v>62</v>
      </c>
      <c r="O262" s="16" t="s">
        <v>75</v>
      </c>
      <c r="P262" s="16" t="s">
        <v>66</v>
      </c>
      <c r="Q262" s="14">
        <f t="shared" si="14"/>
        <v>31</v>
      </c>
    </row>
    <row r="263" spans="1:17" ht="15.6" x14ac:dyDescent="0.3">
      <c r="A263" s="15" t="s">
        <v>650</v>
      </c>
      <c r="B263" s="14" t="s">
        <v>5232</v>
      </c>
      <c r="C263" s="16">
        <v>28.16</v>
      </c>
      <c r="D263" s="16">
        <v>5.77</v>
      </c>
      <c r="E263" s="17" t="s">
        <v>32</v>
      </c>
      <c r="F263" s="17" t="s">
        <v>32</v>
      </c>
      <c r="G263" s="17" t="s">
        <v>32</v>
      </c>
      <c r="H263" s="18">
        <f>IF('Medical Examinations'!G265="No major surgery",0,'Medical Examinations'!G265)</f>
        <v>2</v>
      </c>
      <c r="I263" s="16" t="s">
        <v>8342</v>
      </c>
      <c r="J263" s="14" t="str">
        <f t="shared" si="12"/>
        <v>Over weight</v>
      </c>
      <c r="K263" s="14" t="str">
        <f t="shared" si="13"/>
        <v>Prediabetes</v>
      </c>
      <c r="L263" s="19">
        <f>DATE('Data cleaning'!P265,MONTH(1&amp;'Data cleaning'!Q265),'Hospitalisation Details'!D265)</f>
        <v>35736</v>
      </c>
      <c r="M263" s="20">
        <v>2523.17</v>
      </c>
      <c r="N263" s="16" t="s">
        <v>64</v>
      </c>
      <c r="O263" s="16" t="s">
        <v>75</v>
      </c>
      <c r="P263" s="16" t="s">
        <v>119</v>
      </c>
      <c r="Q263" s="14">
        <f t="shared" si="14"/>
        <v>25</v>
      </c>
    </row>
    <row r="264" spans="1:17" ht="15.6" x14ac:dyDescent="0.3">
      <c r="A264" s="15" t="s">
        <v>652</v>
      </c>
      <c r="B264" s="14" t="s">
        <v>5234</v>
      </c>
      <c r="C264" s="16">
        <v>30.02</v>
      </c>
      <c r="D264" s="16">
        <v>5.98</v>
      </c>
      <c r="E264" s="17" t="s">
        <v>32</v>
      </c>
      <c r="F264" s="17" t="s">
        <v>32</v>
      </c>
      <c r="G264" s="17" t="s">
        <v>99</v>
      </c>
      <c r="H264" s="18">
        <f>IF('Medical Examinations'!G266="No major surgery",0,'Medical Examinations'!G266)</f>
        <v>1</v>
      </c>
      <c r="I264" s="16" t="s">
        <v>8342</v>
      </c>
      <c r="J264" s="14" t="str">
        <f t="shared" si="12"/>
        <v>Obesity</v>
      </c>
      <c r="K264" s="14" t="str">
        <f t="shared" si="13"/>
        <v>Prediabetes</v>
      </c>
      <c r="L264" s="19">
        <f>DATE('Data cleaning'!P266,MONTH(1&amp;'Data cleaning'!Q266),'Hospitalisation Details'!D266)</f>
        <v>36763</v>
      </c>
      <c r="M264" s="20">
        <v>2527.8200000000002</v>
      </c>
      <c r="N264" s="16" t="s">
        <v>62</v>
      </c>
      <c r="O264" s="16" t="s">
        <v>64</v>
      </c>
      <c r="P264" s="16" t="s">
        <v>119</v>
      </c>
      <c r="Q264" s="14">
        <f t="shared" si="14"/>
        <v>22</v>
      </c>
    </row>
    <row r="265" spans="1:17" ht="15.6" x14ac:dyDescent="0.3">
      <c r="A265" s="15" t="s">
        <v>654</v>
      </c>
      <c r="B265" s="14" t="s">
        <v>5156</v>
      </c>
      <c r="C265" s="16">
        <v>37.82</v>
      </c>
      <c r="D265" s="16">
        <v>6.01</v>
      </c>
      <c r="E265" s="17" t="s">
        <v>32</v>
      </c>
      <c r="F265" s="17" t="s">
        <v>32</v>
      </c>
      <c r="G265" s="17" t="s">
        <v>32</v>
      </c>
      <c r="H265" s="18">
        <f>IF('Medical Examinations'!G267="No major surgery",0,'Medical Examinations'!G267)</f>
        <v>0</v>
      </c>
      <c r="I265" s="16" t="s">
        <v>8342</v>
      </c>
      <c r="J265" s="14" t="str">
        <f t="shared" si="12"/>
        <v>Obesity</v>
      </c>
      <c r="K265" s="14" t="str">
        <f t="shared" si="13"/>
        <v>Prediabetes</v>
      </c>
      <c r="L265" s="19">
        <f>DATE('Data cleaning'!P267,MONTH(1&amp;'Data cleaning'!Q267),'Hospitalisation Details'!D267)</f>
        <v>35639</v>
      </c>
      <c r="M265" s="20">
        <v>2534.39</v>
      </c>
      <c r="N265" s="16" t="s">
        <v>64</v>
      </c>
      <c r="O265" s="16" t="s">
        <v>64</v>
      </c>
      <c r="P265" s="16" t="s">
        <v>119</v>
      </c>
      <c r="Q265" s="14">
        <f t="shared" si="14"/>
        <v>25</v>
      </c>
    </row>
    <row r="266" spans="1:17" ht="15.6" x14ac:dyDescent="0.3">
      <c r="A266" s="15" t="s">
        <v>657</v>
      </c>
      <c r="B266" s="14" t="s">
        <v>5237</v>
      </c>
      <c r="C266" s="16">
        <v>33.14</v>
      </c>
      <c r="D266" s="16">
        <v>5.67</v>
      </c>
      <c r="E266" s="17" t="s">
        <v>99</v>
      </c>
      <c r="F266" s="17" t="s">
        <v>32</v>
      </c>
      <c r="G266" s="17" t="s">
        <v>32</v>
      </c>
      <c r="H266" s="18">
        <f>IF('Medical Examinations'!G268="No major surgery",0,'Medical Examinations'!G268)</f>
        <v>0</v>
      </c>
      <c r="I266" s="16" t="s">
        <v>8342</v>
      </c>
      <c r="J266" s="14" t="str">
        <f t="shared" si="12"/>
        <v>Obesity</v>
      </c>
      <c r="K266" s="14" t="str">
        <f t="shared" si="13"/>
        <v>Normal</v>
      </c>
      <c r="L266" s="19">
        <f>DATE('Data cleaning'!P268,MONTH(1&amp;'Data cleaning'!Q268),'Hospitalisation Details'!D268)</f>
        <v>33147</v>
      </c>
      <c r="M266" s="20">
        <v>2540.39</v>
      </c>
      <c r="N266" s="16" t="s">
        <v>62</v>
      </c>
      <c r="O266" s="16" t="s">
        <v>62</v>
      </c>
      <c r="P266" s="16" t="s">
        <v>66</v>
      </c>
      <c r="Q266" s="14">
        <f t="shared" si="14"/>
        <v>32</v>
      </c>
    </row>
    <row r="267" spans="1:17" ht="15.6" x14ac:dyDescent="0.3">
      <c r="A267" s="15" t="s">
        <v>659</v>
      </c>
      <c r="B267" s="14" t="s">
        <v>5238</v>
      </c>
      <c r="C267" s="16">
        <v>25.14</v>
      </c>
      <c r="D267" s="16">
        <v>6.02</v>
      </c>
      <c r="E267" s="17" t="s">
        <v>99</v>
      </c>
      <c r="F267" s="17" t="s">
        <v>32</v>
      </c>
      <c r="G267" s="17" t="s">
        <v>99</v>
      </c>
      <c r="H267" s="18">
        <f>IF('Medical Examinations'!G269="No major surgery",0,'Medical Examinations'!G269)</f>
        <v>1</v>
      </c>
      <c r="I267" s="16" t="s">
        <v>8342</v>
      </c>
      <c r="J267" s="14" t="str">
        <f t="shared" si="12"/>
        <v>Over weight</v>
      </c>
      <c r="K267" s="14" t="str">
        <f t="shared" si="13"/>
        <v>Prediabetes</v>
      </c>
      <c r="L267" s="19">
        <f>DATE('Data cleaning'!P269,MONTH(1&amp;'Data cleaning'!Q269),'Hospitalisation Details'!D269)</f>
        <v>33559</v>
      </c>
      <c r="M267" s="20">
        <v>2545.6799999999998</v>
      </c>
      <c r="N267" s="16" t="s">
        <v>62</v>
      </c>
      <c r="O267" s="16" t="s">
        <v>75</v>
      </c>
      <c r="P267" s="16" t="s">
        <v>66</v>
      </c>
      <c r="Q267" s="14">
        <f t="shared" si="14"/>
        <v>31</v>
      </c>
    </row>
    <row r="268" spans="1:17" ht="15.6" x14ac:dyDescent="0.3">
      <c r="A268" s="15" t="s">
        <v>662</v>
      </c>
      <c r="B268" s="14" t="s">
        <v>4784</v>
      </c>
      <c r="C268" s="16">
        <v>20.18</v>
      </c>
      <c r="D268" s="16">
        <v>11.19</v>
      </c>
      <c r="E268" s="17" t="s">
        <v>32</v>
      </c>
      <c r="F268" s="17" t="s">
        <v>32</v>
      </c>
      <c r="G268" s="17" t="s">
        <v>32</v>
      </c>
      <c r="H268" s="18">
        <f>IF('Medical Examinations'!G270="No major surgery",0,'Medical Examinations'!G270)</f>
        <v>0</v>
      </c>
      <c r="I268" s="16" t="s">
        <v>8342</v>
      </c>
      <c r="J268" s="14" t="str">
        <f t="shared" si="12"/>
        <v>Normal weight</v>
      </c>
      <c r="K268" s="14" t="str">
        <f t="shared" si="13"/>
        <v>Diabetes</v>
      </c>
      <c r="L268" s="19">
        <f>DATE('Data cleaning'!P270,MONTH(1&amp;'Data cleaning'!Q270),'Hospitalisation Details'!D270)</f>
        <v>37540</v>
      </c>
      <c r="M268" s="20">
        <v>2566.4699999999998</v>
      </c>
      <c r="N268" s="16" t="s">
        <v>62</v>
      </c>
      <c r="O268" s="16" t="s">
        <v>64</v>
      </c>
      <c r="P268" s="16" t="s">
        <v>66</v>
      </c>
      <c r="Q268" s="14">
        <f t="shared" si="14"/>
        <v>20</v>
      </c>
    </row>
    <row r="269" spans="1:17" ht="15.6" x14ac:dyDescent="0.3">
      <c r="A269" s="15" t="s">
        <v>664</v>
      </c>
      <c r="B269" s="14" t="s">
        <v>5241</v>
      </c>
      <c r="C269" s="16">
        <v>44.36</v>
      </c>
      <c r="D269" s="16">
        <v>5.1100000000000003</v>
      </c>
      <c r="E269" s="17" t="s">
        <v>32</v>
      </c>
      <c r="F269" s="17" t="s">
        <v>32</v>
      </c>
      <c r="G269" s="17" t="s">
        <v>32</v>
      </c>
      <c r="H269" s="18">
        <f>IF('Medical Examinations'!G271="No major surgery",0,'Medical Examinations'!G271)</f>
        <v>0</v>
      </c>
      <c r="I269" s="16" t="s">
        <v>8342</v>
      </c>
      <c r="J269" s="14" t="str">
        <f t="shared" si="12"/>
        <v>Obesity</v>
      </c>
      <c r="K269" s="14" t="str">
        <f t="shared" si="13"/>
        <v>Normal</v>
      </c>
      <c r="L269" s="19">
        <f>DATE('Data cleaning'!P271,MONTH(1&amp;'Data cleaning'!Q271),'Hospitalisation Details'!D271)</f>
        <v>37457</v>
      </c>
      <c r="M269" s="20">
        <v>2585.04</v>
      </c>
      <c r="N269" s="16" t="s">
        <v>62</v>
      </c>
      <c r="O269" s="16" t="s">
        <v>62</v>
      </c>
      <c r="P269" s="16" t="s">
        <v>1525</v>
      </c>
      <c r="Q269" s="14">
        <f t="shared" si="14"/>
        <v>20</v>
      </c>
    </row>
    <row r="270" spans="1:17" ht="15.6" x14ac:dyDescent="0.3">
      <c r="A270" s="15" t="s">
        <v>666</v>
      </c>
      <c r="B270" s="14" t="s">
        <v>5243</v>
      </c>
      <c r="C270" s="16">
        <v>23.82</v>
      </c>
      <c r="D270" s="16">
        <v>10.85</v>
      </c>
      <c r="E270" s="17" t="s">
        <v>99</v>
      </c>
      <c r="F270" s="17" t="s">
        <v>32</v>
      </c>
      <c r="G270" s="17" t="s">
        <v>32</v>
      </c>
      <c r="H270" s="18">
        <f>IF('Medical Examinations'!G272="No major surgery",0,'Medical Examinations'!G272)</f>
        <v>0</v>
      </c>
      <c r="I270" s="16" t="s">
        <v>8342</v>
      </c>
      <c r="J270" s="14" t="str">
        <f t="shared" si="12"/>
        <v>Normal weight</v>
      </c>
      <c r="K270" s="14" t="str">
        <f t="shared" si="13"/>
        <v>Diabetes</v>
      </c>
      <c r="L270" s="19">
        <f>DATE('Data cleaning'!P272,MONTH(1&amp;'Data cleaning'!Q272),'Hospitalisation Details'!D272)</f>
        <v>37179</v>
      </c>
      <c r="M270" s="20">
        <v>2585.27</v>
      </c>
      <c r="N270" s="16" t="s">
        <v>62</v>
      </c>
      <c r="O270" s="16" t="s">
        <v>64</v>
      </c>
      <c r="P270" s="16" t="s">
        <v>241</v>
      </c>
      <c r="Q270" s="14">
        <f t="shared" si="14"/>
        <v>21</v>
      </c>
    </row>
    <row r="271" spans="1:17" ht="15.6" x14ac:dyDescent="0.3">
      <c r="A271" s="15" t="s">
        <v>669</v>
      </c>
      <c r="B271" s="14" t="s">
        <v>4748</v>
      </c>
      <c r="C271" s="16">
        <v>45</v>
      </c>
      <c r="D271" s="16">
        <v>5.24</v>
      </c>
      <c r="E271" s="17" t="s">
        <v>99</v>
      </c>
      <c r="F271" s="17" t="s">
        <v>32</v>
      </c>
      <c r="G271" s="17" t="s">
        <v>32</v>
      </c>
      <c r="H271" s="18">
        <f>IF('Medical Examinations'!G273="No major surgery",0,'Medical Examinations'!G273)</f>
        <v>1</v>
      </c>
      <c r="I271" s="16" t="s">
        <v>8342</v>
      </c>
      <c r="J271" s="14" t="str">
        <f t="shared" si="12"/>
        <v>Obesity</v>
      </c>
      <c r="K271" s="14" t="str">
        <f t="shared" si="13"/>
        <v>Normal</v>
      </c>
      <c r="L271" s="19">
        <f>DATE('Data cleaning'!P273,MONTH(1&amp;'Data cleaning'!Q273),'Hospitalisation Details'!D273)</f>
        <v>37100</v>
      </c>
      <c r="M271" s="20">
        <v>2585.85</v>
      </c>
      <c r="N271" s="16" t="s">
        <v>62</v>
      </c>
      <c r="O271" s="16" t="s">
        <v>62</v>
      </c>
      <c r="P271" s="16" t="s">
        <v>1280</v>
      </c>
      <c r="Q271" s="14">
        <f t="shared" si="14"/>
        <v>21</v>
      </c>
    </row>
    <row r="272" spans="1:17" ht="15.6" x14ac:dyDescent="0.3">
      <c r="A272" s="15" t="s">
        <v>671</v>
      </c>
      <c r="B272" s="14" t="s">
        <v>4836</v>
      </c>
      <c r="C272" s="16">
        <v>26.62</v>
      </c>
      <c r="D272" s="16">
        <v>10.08</v>
      </c>
      <c r="E272" s="17" t="s">
        <v>32</v>
      </c>
      <c r="F272" s="17" t="s">
        <v>32</v>
      </c>
      <c r="G272" s="17" t="s">
        <v>32</v>
      </c>
      <c r="H272" s="18">
        <f>IF('Medical Examinations'!G274="No major surgery",0,'Medical Examinations'!G274)</f>
        <v>0</v>
      </c>
      <c r="I272" s="16" t="s">
        <v>8342</v>
      </c>
      <c r="J272" s="14" t="str">
        <f t="shared" si="12"/>
        <v>Over weight</v>
      </c>
      <c r="K272" s="14" t="str">
        <f t="shared" si="13"/>
        <v>Diabetes</v>
      </c>
      <c r="L272" s="19">
        <f>DATE('Data cleaning'!P274,MONTH(1&amp;'Data cleaning'!Q274),'Hospitalisation Details'!D274)</f>
        <v>37129</v>
      </c>
      <c r="M272" s="20">
        <v>2597.7800000000002</v>
      </c>
      <c r="N272" s="16" t="s">
        <v>62</v>
      </c>
      <c r="O272" s="16" t="s">
        <v>75</v>
      </c>
      <c r="P272" s="16" t="s">
        <v>241</v>
      </c>
      <c r="Q272" s="14">
        <f t="shared" si="14"/>
        <v>21</v>
      </c>
    </row>
    <row r="273" spans="1:17" ht="15.6" x14ac:dyDescent="0.3">
      <c r="A273" s="15" t="s">
        <v>673</v>
      </c>
      <c r="B273" s="14" t="s">
        <v>5247</v>
      </c>
      <c r="C273" s="16">
        <v>32.67</v>
      </c>
      <c r="D273" s="16">
        <v>10.97</v>
      </c>
      <c r="E273" s="17" t="s">
        <v>99</v>
      </c>
      <c r="F273" s="17" t="s">
        <v>32</v>
      </c>
      <c r="G273" s="17" t="s">
        <v>32</v>
      </c>
      <c r="H273" s="18">
        <f>IF('Medical Examinations'!G275="No major surgery",0,'Medical Examinations'!G275)</f>
        <v>0</v>
      </c>
      <c r="I273" s="16" t="s">
        <v>8342</v>
      </c>
      <c r="J273" s="14" t="str">
        <f t="shared" si="12"/>
        <v>Obesity</v>
      </c>
      <c r="K273" s="14" t="str">
        <f t="shared" si="13"/>
        <v>Diabetes</v>
      </c>
      <c r="L273" s="19">
        <f>DATE('Data cleaning'!P275,MONTH(1&amp;'Data cleaning'!Q275),'Hospitalisation Details'!D275)</f>
        <v>35668</v>
      </c>
      <c r="M273" s="20">
        <v>2632.99</v>
      </c>
      <c r="N273" s="16" t="s">
        <v>62</v>
      </c>
      <c r="O273" s="16" t="s">
        <v>75</v>
      </c>
      <c r="P273" s="16" t="s">
        <v>241</v>
      </c>
      <c r="Q273" s="14">
        <f t="shared" si="14"/>
        <v>25</v>
      </c>
    </row>
    <row r="274" spans="1:17" ht="15.6" x14ac:dyDescent="0.3">
      <c r="A274" s="15" t="s">
        <v>676</v>
      </c>
      <c r="B274" s="14" t="s">
        <v>5249</v>
      </c>
      <c r="C274" s="16">
        <v>44.44</v>
      </c>
      <c r="D274" s="16">
        <v>4.9000000000000004</v>
      </c>
      <c r="E274" s="17" t="s">
        <v>99</v>
      </c>
      <c r="F274" s="17" t="s">
        <v>32</v>
      </c>
      <c r="G274" s="17" t="s">
        <v>32</v>
      </c>
      <c r="H274" s="18">
        <f>IF('Medical Examinations'!G276="No major surgery",0,'Medical Examinations'!G276)</f>
        <v>1</v>
      </c>
      <c r="I274" s="16" t="s">
        <v>8342</v>
      </c>
      <c r="J274" s="14" t="str">
        <f t="shared" si="12"/>
        <v>Obesity</v>
      </c>
      <c r="K274" s="14" t="str">
        <f t="shared" si="13"/>
        <v>Normal</v>
      </c>
      <c r="L274" s="19">
        <f>DATE('Data cleaning'!P276,MONTH(1&amp;'Data cleaning'!Q276),'Hospitalisation Details'!D276)</f>
        <v>36701</v>
      </c>
      <c r="M274" s="20">
        <v>2639.04</v>
      </c>
      <c r="N274" s="16" t="s">
        <v>62</v>
      </c>
      <c r="O274" s="16" t="s">
        <v>62</v>
      </c>
      <c r="P274" s="16" t="s">
        <v>119</v>
      </c>
      <c r="Q274" s="14">
        <f t="shared" si="14"/>
        <v>22</v>
      </c>
    </row>
    <row r="275" spans="1:17" ht="15.6" x14ac:dyDescent="0.3">
      <c r="A275" s="15" t="s">
        <v>678</v>
      </c>
      <c r="B275" s="14" t="s">
        <v>5125</v>
      </c>
      <c r="C275" s="16">
        <v>28.31</v>
      </c>
      <c r="D275" s="16">
        <v>5.33</v>
      </c>
      <c r="E275" s="17" t="s">
        <v>32</v>
      </c>
      <c r="F275" s="17" t="s">
        <v>32</v>
      </c>
      <c r="G275" s="17" t="s">
        <v>32</v>
      </c>
      <c r="H275" s="18">
        <f>IF('Medical Examinations'!G277="No major surgery",0,'Medical Examinations'!G277)</f>
        <v>0</v>
      </c>
      <c r="I275" s="16" t="s">
        <v>8342</v>
      </c>
      <c r="J275" s="14" t="str">
        <f t="shared" si="12"/>
        <v>Over weight</v>
      </c>
      <c r="K275" s="14" t="str">
        <f t="shared" si="13"/>
        <v>Normal</v>
      </c>
      <c r="L275" s="19">
        <f>DATE('Data cleaning'!P277,MONTH(1&amp;'Data cleaning'!Q277),'Hospitalisation Details'!D277)</f>
        <v>36869</v>
      </c>
      <c r="M275" s="20">
        <v>2643.27</v>
      </c>
      <c r="N275" s="16" t="s">
        <v>62</v>
      </c>
      <c r="O275" s="16" t="s">
        <v>75</v>
      </c>
      <c r="P275" s="16" t="s">
        <v>119</v>
      </c>
      <c r="Q275" s="14">
        <f t="shared" si="14"/>
        <v>22</v>
      </c>
    </row>
    <row r="276" spans="1:17" ht="15.6" x14ac:dyDescent="0.3">
      <c r="A276" s="15" t="s">
        <v>680</v>
      </c>
      <c r="B276" s="14" t="s">
        <v>5252</v>
      </c>
      <c r="C276" s="16">
        <v>25.05</v>
      </c>
      <c r="D276" s="16">
        <v>4.6100000000000003</v>
      </c>
      <c r="E276" s="17" t="s">
        <v>32</v>
      </c>
      <c r="F276" s="17" t="s">
        <v>32</v>
      </c>
      <c r="G276" s="17" t="s">
        <v>32</v>
      </c>
      <c r="H276" s="18">
        <f>IF('Medical Examinations'!G278="No major surgery",0,'Medical Examinations'!G278)</f>
        <v>2</v>
      </c>
      <c r="I276" s="16" t="s">
        <v>8342</v>
      </c>
      <c r="J276" s="14" t="str">
        <f t="shared" si="12"/>
        <v>Over weight</v>
      </c>
      <c r="K276" s="14" t="str">
        <f t="shared" si="13"/>
        <v>Normal</v>
      </c>
      <c r="L276" s="19">
        <f>DATE('Data cleaning'!P278,MONTH(1&amp;'Data cleaning'!Q278),'Hospitalisation Details'!D278)</f>
        <v>35282</v>
      </c>
      <c r="M276" s="20">
        <v>2680.95</v>
      </c>
      <c r="N276" s="16" t="s">
        <v>64</v>
      </c>
      <c r="O276" s="16" t="s">
        <v>62</v>
      </c>
      <c r="P276" s="16" t="s">
        <v>119</v>
      </c>
      <c r="Q276" s="14">
        <f t="shared" si="14"/>
        <v>26</v>
      </c>
    </row>
    <row r="277" spans="1:17" ht="15.6" x14ac:dyDescent="0.3">
      <c r="A277" s="15" t="s">
        <v>683</v>
      </c>
      <c r="B277" s="14" t="s">
        <v>5254</v>
      </c>
      <c r="C277" s="16">
        <v>28.34</v>
      </c>
      <c r="D277" s="16">
        <v>8.18</v>
      </c>
      <c r="E277" s="17" t="s">
        <v>32</v>
      </c>
      <c r="F277" s="17" t="s">
        <v>32</v>
      </c>
      <c r="G277" s="17" t="s">
        <v>32</v>
      </c>
      <c r="H277" s="18">
        <f>IF('Medical Examinations'!G279="No major surgery",0,'Medical Examinations'!G279)</f>
        <v>0</v>
      </c>
      <c r="I277" s="16" t="s">
        <v>8342</v>
      </c>
      <c r="J277" s="14" t="str">
        <f t="shared" si="12"/>
        <v>Over weight</v>
      </c>
      <c r="K277" s="14" t="str">
        <f t="shared" si="13"/>
        <v>Diabetes</v>
      </c>
      <c r="L277" s="19">
        <f>DATE('Data cleaning'!P279,MONTH(1&amp;'Data cleaning'!Q279),'Hospitalisation Details'!D279)</f>
        <v>34594</v>
      </c>
      <c r="M277" s="20">
        <v>2684.69</v>
      </c>
      <c r="N277" s="16" t="s">
        <v>62</v>
      </c>
      <c r="O277" s="16" t="s">
        <v>62</v>
      </c>
      <c r="P277" s="16" t="s">
        <v>66</v>
      </c>
      <c r="Q277" s="14">
        <f t="shared" si="14"/>
        <v>28</v>
      </c>
    </row>
    <row r="278" spans="1:17" ht="15.6" x14ac:dyDescent="0.3">
      <c r="A278" s="15" t="s">
        <v>685</v>
      </c>
      <c r="B278" s="14" t="s">
        <v>5255</v>
      </c>
      <c r="C278" s="16">
        <v>17.765000000000001</v>
      </c>
      <c r="D278" s="16">
        <v>5.62</v>
      </c>
      <c r="E278" s="17" t="s">
        <v>32</v>
      </c>
      <c r="F278" s="17" t="s">
        <v>32</v>
      </c>
      <c r="G278" s="17" t="s">
        <v>32</v>
      </c>
      <c r="H278" s="18">
        <f>IF('Medical Examinations'!G280="No major surgery",0,'Medical Examinations'!G280)</f>
        <v>0</v>
      </c>
      <c r="I278" s="16" t="s">
        <v>8342</v>
      </c>
      <c r="J278" s="14" t="str">
        <f t="shared" si="12"/>
        <v>Under weight</v>
      </c>
      <c r="K278" s="14" t="str">
        <f t="shared" si="13"/>
        <v>Normal</v>
      </c>
      <c r="L278" s="19">
        <f>DATE('Data cleaning'!P280,MONTH(1&amp;'Data cleaning'!Q280),'Hospitalisation Details'!D280)</f>
        <v>34609</v>
      </c>
      <c r="M278" s="20">
        <v>2689.5</v>
      </c>
      <c r="N278" s="16" t="s">
        <v>64</v>
      </c>
      <c r="O278" s="16" t="s">
        <v>62</v>
      </c>
      <c r="P278" s="16" t="s">
        <v>66</v>
      </c>
      <c r="Q278" s="14">
        <f t="shared" si="14"/>
        <v>28</v>
      </c>
    </row>
    <row r="279" spans="1:17" ht="15.6" x14ac:dyDescent="0.3">
      <c r="A279" s="15" t="s">
        <v>688</v>
      </c>
      <c r="B279" s="14" t="s">
        <v>5257</v>
      </c>
      <c r="C279" s="16">
        <v>36.119999999999997</v>
      </c>
      <c r="D279" s="16">
        <v>5.82</v>
      </c>
      <c r="E279" s="17" t="s">
        <v>32</v>
      </c>
      <c r="F279" s="17" t="s">
        <v>32</v>
      </c>
      <c r="G279" s="17" t="s">
        <v>32</v>
      </c>
      <c r="H279" s="18">
        <f>IF('Medical Examinations'!G281="No major surgery",0,'Medical Examinations'!G281)</f>
        <v>0</v>
      </c>
      <c r="I279" s="16" t="s">
        <v>8342</v>
      </c>
      <c r="J279" s="14" t="str">
        <f t="shared" si="12"/>
        <v>Obesity</v>
      </c>
      <c r="K279" s="14" t="str">
        <f t="shared" si="13"/>
        <v>Prediabetes</v>
      </c>
      <c r="L279" s="19">
        <f>DATE('Data cleaning'!P281,MONTH(1&amp;'Data cleaning'!Q281),'Hospitalisation Details'!D281)</f>
        <v>36322</v>
      </c>
      <c r="M279" s="20">
        <v>2690.11</v>
      </c>
      <c r="N279" s="16" t="s">
        <v>62</v>
      </c>
      <c r="O279" s="16" t="s">
        <v>62</v>
      </c>
      <c r="P279" s="16" t="s">
        <v>119</v>
      </c>
      <c r="Q279" s="14">
        <f t="shared" si="14"/>
        <v>23</v>
      </c>
    </row>
    <row r="280" spans="1:17" ht="15.6" x14ac:dyDescent="0.3">
      <c r="A280" s="15" t="s">
        <v>690</v>
      </c>
      <c r="B280" s="14" t="s">
        <v>5259</v>
      </c>
      <c r="C280" s="16">
        <v>23.19</v>
      </c>
      <c r="D280" s="16">
        <v>7.66</v>
      </c>
      <c r="E280" s="17" t="s">
        <v>32</v>
      </c>
      <c r="F280" s="17" t="s">
        <v>32</v>
      </c>
      <c r="G280" s="17" t="s">
        <v>32</v>
      </c>
      <c r="H280" s="18">
        <f>IF('Medical Examinations'!G282="No major surgery",0,'Medical Examinations'!G282)</f>
        <v>0</v>
      </c>
      <c r="I280" s="16" t="s">
        <v>8342</v>
      </c>
      <c r="J280" s="14" t="str">
        <f t="shared" si="12"/>
        <v>Normal weight</v>
      </c>
      <c r="K280" s="14" t="str">
        <f t="shared" si="13"/>
        <v>Diabetes</v>
      </c>
      <c r="L280" s="19">
        <f>DATE('Data cleaning'!P282,MONTH(1&amp;'Data cleaning'!Q282),'Hospitalisation Details'!D282)</f>
        <v>35229</v>
      </c>
      <c r="M280" s="20">
        <v>2699.57</v>
      </c>
      <c r="N280" s="16" t="s">
        <v>62</v>
      </c>
      <c r="O280" s="16" t="s">
        <v>75</v>
      </c>
      <c r="P280" s="16" t="s">
        <v>119</v>
      </c>
      <c r="Q280" s="14">
        <f t="shared" si="14"/>
        <v>26</v>
      </c>
    </row>
    <row r="281" spans="1:17" ht="15.6" x14ac:dyDescent="0.3">
      <c r="A281" s="15" t="s">
        <v>692</v>
      </c>
      <c r="B281" s="14" t="s">
        <v>5260</v>
      </c>
      <c r="C281" s="16">
        <v>35.99</v>
      </c>
      <c r="D281" s="16">
        <v>4.2300000000000004</v>
      </c>
      <c r="E281" s="17" t="s">
        <v>32</v>
      </c>
      <c r="F281" s="17" t="s">
        <v>32</v>
      </c>
      <c r="G281" s="17" t="s">
        <v>32</v>
      </c>
      <c r="H281" s="18">
        <f>IF('Medical Examinations'!G283="No major surgery",0,'Medical Examinations'!G283)</f>
        <v>0</v>
      </c>
      <c r="I281" s="16" t="s">
        <v>8342</v>
      </c>
      <c r="J281" s="14" t="str">
        <f t="shared" si="12"/>
        <v>Obesity</v>
      </c>
      <c r="K281" s="14" t="str">
        <f t="shared" si="13"/>
        <v>Normal</v>
      </c>
      <c r="L281" s="19">
        <f>DATE('Data cleaning'!P283,MONTH(1&amp;'Data cleaning'!Q283),'Hospitalisation Details'!D283)</f>
        <v>37819</v>
      </c>
      <c r="M281" s="20">
        <v>2709.11</v>
      </c>
      <c r="N281" s="16" t="s">
        <v>62</v>
      </c>
      <c r="O281" s="16" t="s">
        <v>62</v>
      </c>
      <c r="P281" s="16" t="s">
        <v>119</v>
      </c>
      <c r="Q281" s="14">
        <f t="shared" si="14"/>
        <v>19</v>
      </c>
    </row>
    <row r="282" spans="1:17" ht="15.6" x14ac:dyDescent="0.3">
      <c r="A282" s="15" t="s">
        <v>695</v>
      </c>
      <c r="B282" s="14" t="s">
        <v>5262</v>
      </c>
      <c r="C282" s="16">
        <v>30.25</v>
      </c>
      <c r="D282" s="16">
        <v>5.58</v>
      </c>
      <c r="E282" s="17" t="s">
        <v>32</v>
      </c>
      <c r="F282" s="17" t="s">
        <v>32</v>
      </c>
      <c r="G282" s="17" t="s">
        <v>99</v>
      </c>
      <c r="H282" s="18">
        <f>IF('Medical Examinations'!G284="No major surgery",0,'Medical Examinations'!G284)</f>
        <v>1</v>
      </c>
      <c r="I282" s="16" t="s">
        <v>8342</v>
      </c>
      <c r="J282" s="14" t="str">
        <f t="shared" si="12"/>
        <v>Obesity</v>
      </c>
      <c r="K282" s="14" t="str">
        <f t="shared" si="13"/>
        <v>Normal</v>
      </c>
      <c r="L282" s="19">
        <f>DATE('Data cleaning'!P284,MONTH(1&amp;'Data cleaning'!Q284),'Hospitalisation Details'!D284)</f>
        <v>37946</v>
      </c>
      <c r="M282" s="20">
        <v>2709.24</v>
      </c>
      <c r="N282" s="16" t="s">
        <v>62</v>
      </c>
      <c r="O282" s="16" t="s">
        <v>62</v>
      </c>
      <c r="P282" s="16" t="s">
        <v>119</v>
      </c>
      <c r="Q282" s="14">
        <f t="shared" si="14"/>
        <v>19</v>
      </c>
    </row>
    <row r="283" spans="1:17" ht="15.6" x14ac:dyDescent="0.3">
      <c r="A283" s="15" t="s">
        <v>697</v>
      </c>
      <c r="B283" s="14" t="s">
        <v>5264</v>
      </c>
      <c r="C283" s="16">
        <v>26.24</v>
      </c>
      <c r="D283" s="16">
        <v>6.26</v>
      </c>
      <c r="E283" s="17" t="s">
        <v>99</v>
      </c>
      <c r="F283" s="17" t="s">
        <v>32</v>
      </c>
      <c r="G283" s="17" t="s">
        <v>32</v>
      </c>
      <c r="H283" s="18">
        <f>IF('Medical Examinations'!G285="No major surgery",0,'Medical Examinations'!G285)</f>
        <v>0</v>
      </c>
      <c r="I283" s="16" t="s">
        <v>8342</v>
      </c>
      <c r="J283" s="14" t="str">
        <f t="shared" si="12"/>
        <v>Over weight</v>
      </c>
      <c r="K283" s="14" t="str">
        <f t="shared" si="13"/>
        <v>Prediabetes</v>
      </c>
      <c r="L283" s="19">
        <f>DATE('Data cleaning'!P285,MONTH(1&amp;'Data cleaning'!Q285),'Hospitalisation Details'!D285)</f>
        <v>37956</v>
      </c>
      <c r="M283" s="20">
        <v>2710.83</v>
      </c>
      <c r="N283" s="16" t="s">
        <v>62</v>
      </c>
      <c r="O283" s="16" t="s">
        <v>64</v>
      </c>
      <c r="P283" s="16" t="s">
        <v>119</v>
      </c>
      <c r="Q283" s="14">
        <f t="shared" si="14"/>
        <v>19</v>
      </c>
    </row>
    <row r="284" spans="1:17" ht="15.6" x14ac:dyDescent="0.3">
      <c r="A284" s="15" t="s">
        <v>700</v>
      </c>
      <c r="B284" s="14" t="s">
        <v>5266</v>
      </c>
      <c r="C284" s="16">
        <v>31.36</v>
      </c>
      <c r="D284" s="16">
        <v>10.6</v>
      </c>
      <c r="E284" s="17" t="s">
        <v>99</v>
      </c>
      <c r="F284" s="17" t="s">
        <v>32</v>
      </c>
      <c r="G284" s="17" t="s">
        <v>32</v>
      </c>
      <c r="H284" s="18">
        <f>IF('Medical Examinations'!G286="No major surgery",0,'Medical Examinations'!G286)</f>
        <v>0</v>
      </c>
      <c r="I284" s="16" t="s">
        <v>8342</v>
      </c>
      <c r="J284" s="14" t="str">
        <f t="shared" si="12"/>
        <v>Obesity</v>
      </c>
      <c r="K284" s="14" t="str">
        <f t="shared" si="13"/>
        <v>Diabetes</v>
      </c>
      <c r="L284" s="19">
        <f>DATE('Data cleaning'!P286,MONTH(1&amp;'Data cleaning'!Q286),'Hospitalisation Details'!D286)</f>
        <v>37839</v>
      </c>
      <c r="M284" s="20">
        <v>2719.28</v>
      </c>
      <c r="N284" s="16" t="s">
        <v>62</v>
      </c>
      <c r="O284" s="16" t="s">
        <v>62</v>
      </c>
      <c r="P284" s="16" t="s">
        <v>119</v>
      </c>
      <c r="Q284" s="14">
        <f t="shared" si="14"/>
        <v>19</v>
      </c>
    </row>
    <row r="285" spans="1:17" ht="15.6" x14ac:dyDescent="0.3">
      <c r="A285" s="15" t="s">
        <v>702</v>
      </c>
      <c r="B285" s="14" t="s">
        <v>5268</v>
      </c>
      <c r="C285" s="16">
        <v>25.69</v>
      </c>
      <c r="D285" s="16">
        <v>4.78</v>
      </c>
      <c r="E285" s="17" t="s">
        <v>99</v>
      </c>
      <c r="F285" s="17" t="s">
        <v>32</v>
      </c>
      <c r="G285" s="17" t="s">
        <v>32</v>
      </c>
      <c r="H285" s="18">
        <f>IF('Medical Examinations'!G287="No major surgery",0,'Medical Examinations'!G287)</f>
        <v>0</v>
      </c>
      <c r="I285" s="16" t="s">
        <v>8342</v>
      </c>
      <c r="J285" s="14" t="str">
        <f t="shared" si="12"/>
        <v>Over weight</v>
      </c>
      <c r="K285" s="14" t="str">
        <f t="shared" si="13"/>
        <v>Normal</v>
      </c>
      <c r="L285" s="19">
        <f>DATE('Data cleaning'!P287,MONTH(1&amp;'Data cleaning'!Q287),'Hospitalisation Details'!D287)</f>
        <v>35733</v>
      </c>
      <c r="M285" s="20">
        <v>2721.32</v>
      </c>
      <c r="N285" s="16" t="s">
        <v>75</v>
      </c>
      <c r="O285" s="16" t="s">
        <v>64</v>
      </c>
      <c r="P285" s="16" t="s">
        <v>1397</v>
      </c>
      <c r="Q285" s="14">
        <f t="shared" si="14"/>
        <v>25</v>
      </c>
    </row>
    <row r="286" spans="1:17" ht="15.6" x14ac:dyDescent="0.3">
      <c r="A286" s="15" t="s">
        <v>704</v>
      </c>
      <c r="B286" s="14" t="s">
        <v>5270</v>
      </c>
      <c r="C286" s="16">
        <v>25.46</v>
      </c>
      <c r="D286" s="16">
        <v>6.03</v>
      </c>
      <c r="E286" s="17" t="s">
        <v>32</v>
      </c>
      <c r="F286" s="17" t="s">
        <v>32</v>
      </c>
      <c r="G286" s="17" t="s">
        <v>32</v>
      </c>
      <c r="H286" s="18">
        <f>IF('Medical Examinations'!G288="No major surgery",0,'Medical Examinations'!G288)</f>
        <v>2</v>
      </c>
      <c r="I286" s="16" t="s">
        <v>8342</v>
      </c>
      <c r="J286" s="14" t="str">
        <f t="shared" si="12"/>
        <v>Over weight</v>
      </c>
      <c r="K286" s="14" t="str">
        <f t="shared" si="13"/>
        <v>Prediabetes</v>
      </c>
      <c r="L286" s="19">
        <f>DATE('Data cleaning'!P288,MONTH(1&amp;'Data cleaning'!Q288),'Hospitalisation Details'!D288)</f>
        <v>32375</v>
      </c>
      <c r="M286" s="20">
        <v>2726.06</v>
      </c>
      <c r="N286" s="16" t="s">
        <v>62</v>
      </c>
      <c r="O286" s="16" t="s">
        <v>62</v>
      </c>
      <c r="P286" s="16" t="s">
        <v>66</v>
      </c>
      <c r="Q286" s="14">
        <f t="shared" si="14"/>
        <v>34</v>
      </c>
    </row>
    <row r="287" spans="1:17" ht="15.6" x14ac:dyDescent="0.3">
      <c r="A287" s="15" t="s">
        <v>707</v>
      </c>
      <c r="B287" s="14" t="s">
        <v>5125</v>
      </c>
      <c r="C287" s="16">
        <v>31.83</v>
      </c>
      <c r="D287" s="16">
        <v>11.55</v>
      </c>
      <c r="E287" s="17" t="s">
        <v>99</v>
      </c>
      <c r="F287" s="17" t="s">
        <v>32</v>
      </c>
      <c r="G287" s="17" t="s">
        <v>32</v>
      </c>
      <c r="H287" s="18">
        <f>IF('Medical Examinations'!G289="No major surgery",0,'Medical Examinations'!G289)</f>
        <v>1</v>
      </c>
      <c r="I287" s="16" t="s">
        <v>8342</v>
      </c>
      <c r="J287" s="14" t="str">
        <f t="shared" si="12"/>
        <v>Obesity</v>
      </c>
      <c r="K287" s="14" t="str">
        <f t="shared" si="13"/>
        <v>Diabetes</v>
      </c>
      <c r="L287" s="19">
        <f>DATE('Data cleaning'!P289,MONTH(1&amp;'Data cleaning'!Q289),'Hospitalisation Details'!D289)</f>
        <v>35709</v>
      </c>
      <c r="M287" s="20">
        <v>2727.4</v>
      </c>
      <c r="N287" s="16" t="s">
        <v>64</v>
      </c>
      <c r="O287" s="16" t="s">
        <v>64</v>
      </c>
      <c r="P287" s="16" t="s">
        <v>979</v>
      </c>
      <c r="Q287" s="14">
        <f t="shared" si="14"/>
        <v>25</v>
      </c>
    </row>
    <row r="288" spans="1:17" ht="15.6" x14ac:dyDescent="0.3">
      <c r="A288" s="15" t="s">
        <v>709</v>
      </c>
      <c r="B288" s="14" t="s">
        <v>5273</v>
      </c>
      <c r="C288" s="16">
        <v>24.43</v>
      </c>
      <c r="D288" s="16">
        <v>7.59</v>
      </c>
      <c r="E288" s="17" t="s">
        <v>99</v>
      </c>
      <c r="F288" s="17" t="s">
        <v>32</v>
      </c>
      <c r="G288" s="17" t="s">
        <v>32</v>
      </c>
      <c r="H288" s="18">
        <f>IF('Medical Examinations'!G290="No major surgery",0,'Medical Examinations'!G290)</f>
        <v>1</v>
      </c>
      <c r="I288" s="16" t="s">
        <v>8342</v>
      </c>
      <c r="J288" s="14" t="str">
        <f t="shared" si="12"/>
        <v>Normal weight</v>
      </c>
      <c r="K288" s="14" t="str">
        <f t="shared" si="13"/>
        <v>Diabetes</v>
      </c>
      <c r="L288" s="19">
        <f>DATE('Data cleaning'!P290,MONTH(1&amp;'Data cleaning'!Q290),'Hospitalisation Details'!D290)</f>
        <v>37958</v>
      </c>
      <c r="M288" s="20">
        <v>2730.11</v>
      </c>
      <c r="N288" s="16" t="s">
        <v>62</v>
      </c>
      <c r="O288" s="16" t="s">
        <v>64</v>
      </c>
      <c r="P288" s="16" t="s">
        <v>119</v>
      </c>
      <c r="Q288" s="14">
        <f t="shared" si="14"/>
        <v>19</v>
      </c>
    </row>
    <row r="289" spans="1:17" ht="15.6" x14ac:dyDescent="0.3">
      <c r="A289" s="15" t="s">
        <v>712</v>
      </c>
      <c r="B289" s="14" t="s">
        <v>5160</v>
      </c>
      <c r="C289" s="16">
        <v>41.9</v>
      </c>
      <c r="D289" s="16">
        <v>4.26</v>
      </c>
      <c r="E289" s="17" t="s">
        <v>32</v>
      </c>
      <c r="F289" s="17" t="s">
        <v>32</v>
      </c>
      <c r="G289" s="17" t="s">
        <v>32</v>
      </c>
      <c r="H289" s="18">
        <f>IF('Medical Examinations'!G291="No major surgery",0,'Medical Examinations'!G291)</f>
        <v>0</v>
      </c>
      <c r="I289" s="16" t="s">
        <v>8342</v>
      </c>
      <c r="J289" s="14" t="str">
        <f t="shared" si="12"/>
        <v>Obesity</v>
      </c>
      <c r="K289" s="14" t="str">
        <f t="shared" si="13"/>
        <v>Normal</v>
      </c>
      <c r="L289" s="19">
        <f>DATE('Data cleaning'!P291,MONTH(1&amp;'Data cleaning'!Q291),'Hospitalisation Details'!D291)</f>
        <v>36877</v>
      </c>
      <c r="M289" s="20">
        <v>2731.91</v>
      </c>
      <c r="N289" s="16" t="s">
        <v>62</v>
      </c>
      <c r="O289" s="16" t="s">
        <v>64</v>
      </c>
      <c r="P289" s="16" t="s">
        <v>1280</v>
      </c>
      <c r="Q289" s="14">
        <f t="shared" si="14"/>
        <v>22</v>
      </c>
    </row>
    <row r="290" spans="1:17" ht="15.6" x14ac:dyDescent="0.3">
      <c r="A290" s="15" t="s">
        <v>714</v>
      </c>
      <c r="B290" s="14" t="s">
        <v>5276</v>
      </c>
      <c r="C290" s="16">
        <v>22.88</v>
      </c>
      <c r="D290" s="16">
        <v>5.9</v>
      </c>
      <c r="E290" s="17" t="s">
        <v>99</v>
      </c>
      <c r="F290" s="17" t="s">
        <v>32</v>
      </c>
      <c r="G290" s="17" t="s">
        <v>99</v>
      </c>
      <c r="H290" s="18">
        <f>IF('Medical Examinations'!G292="No major surgery",0,'Medical Examinations'!G292)</f>
        <v>1</v>
      </c>
      <c r="I290" s="16" t="s">
        <v>8342</v>
      </c>
      <c r="J290" s="14" t="str">
        <f t="shared" si="12"/>
        <v>Normal weight</v>
      </c>
      <c r="K290" s="14" t="str">
        <f t="shared" si="13"/>
        <v>Prediabetes</v>
      </c>
      <c r="L290" s="19">
        <f>DATE('Data cleaning'!P292,MONTH(1&amp;'Data cleaning'!Q292),'Hospitalisation Details'!D292)</f>
        <v>36802</v>
      </c>
      <c r="M290" s="20">
        <v>2741.95</v>
      </c>
      <c r="N290" s="16" t="s">
        <v>62</v>
      </c>
      <c r="O290" s="16" t="s">
        <v>64</v>
      </c>
      <c r="P290" s="16" t="s">
        <v>1280</v>
      </c>
      <c r="Q290" s="14">
        <f t="shared" si="14"/>
        <v>22</v>
      </c>
    </row>
    <row r="291" spans="1:17" ht="15.6" x14ac:dyDescent="0.3">
      <c r="A291" s="15" t="s">
        <v>716</v>
      </c>
      <c r="B291" s="14" t="s">
        <v>5278</v>
      </c>
      <c r="C291" s="16">
        <v>29.734999999999999</v>
      </c>
      <c r="D291" s="16">
        <v>7.79</v>
      </c>
      <c r="E291" s="17" t="s">
        <v>32</v>
      </c>
      <c r="F291" s="17" t="s">
        <v>32</v>
      </c>
      <c r="G291" s="17" t="s">
        <v>32</v>
      </c>
      <c r="H291" s="18">
        <f>IF('Medical Examinations'!G293="No major surgery",0,'Medical Examinations'!G293)</f>
        <v>0</v>
      </c>
      <c r="I291" s="16" t="s">
        <v>8343</v>
      </c>
      <c r="J291" s="14" t="str">
        <f t="shared" si="12"/>
        <v>Over weight</v>
      </c>
      <c r="K291" s="14" t="str">
        <f t="shared" si="13"/>
        <v>Diabetes</v>
      </c>
      <c r="L291" s="19">
        <f>DATE('Data cleaning'!P293,MONTH(1&amp;'Data cleaning'!Q293),'Hospitalisation Details'!D293)</f>
        <v>36810</v>
      </c>
      <c r="M291" s="20">
        <v>2755.02</v>
      </c>
      <c r="N291" s="16" t="s">
        <v>62</v>
      </c>
      <c r="O291" s="16" t="s">
        <v>75</v>
      </c>
      <c r="P291" s="16" t="s">
        <v>1280</v>
      </c>
      <c r="Q291" s="14">
        <f t="shared" si="14"/>
        <v>22</v>
      </c>
    </row>
    <row r="292" spans="1:17" ht="15.6" x14ac:dyDescent="0.3">
      <c r="A292" s="15" t="s">
        <v>719</v>
      </c>
      <c r="B292" s="14" t="s">
        <v>5280</v>
      </c>
      <c r="C292" s="16">
        <v>40.74</v>
      </c>
      <c r="D292" s="16">
        <v>5.28</v>
      </c>
      <c r="E292" s="17" t="s">
        <v>32</v>
      </c>
      <c r="F292" s="17" t="s">
        <v>32</v>
      </c>
      <c r="G292" s="17" t="s">
        <v>99</v>
      </c>
      <c r="H292" s="18">
        <f>IF('Medical Examinations'!G294="No major surgery",0,'Medical Examinations'!G294)</f>
        <v>1</v>
      </c>
      <c r="I292" s="16" t="s">
        <v>8342</v>
      </c>
      <c r="J292" s="14" t="str">
        <f t="shared" si="12"/>
        <v>Obesity</v>
      </c>
      <c r="K292" s="14" t="str">
        <f t="shared" si="13"/>
        <v>Normal</v>
      </c>
      <c r="L292" s="19">
        <f>DATE('Data cleaning'!P294,MONTH(1&amp;'Data cleaning'!Q294),'Hospitalisation Details'!D294)</f>
        <v>35652</v>
      </c>
      <c r="M292" s="20">
        <v>2758.99</v>
      </c>
      <c r="N292" s="16" t="s">
        <v>62</v>
      </c>
      <c r="O292" s="16" t="s">
        <v>75</v>
      </c>
      <c r="P292" s="16" t="s">
        <v>119</v>
      </c>
      <c r="Q292" s="14">
        <f t="shared" si="14"/>
        <v>25</v>
      </c>
    </row>
    <row r="293" spans="1:17" ht="15.6" x14ac:dyDescent="0.3">
      <c r="A293" s="15" t="s">
        <v>721</v>
      </c>
      <c r="B293" s="14" t="s">
        <v>5282</v>
      </c>
      <c r="C293" s="16">
        <v>24.14</v>
      </c>
      <c r="D293" s="16">
        <v>5.87</v>
      </c>
      <c r="E293" s="17" t="s">
        <v>32</v>
      </c>
      <c r="F293" s="17" t="s">
        <v>32</v>
      </c>
      <c r="G293" s="17" t="s">
        <v>32</v>
      </c>
      <c r="H293" s="18">
        <f>IF('Medical Examinations'!G295="No major surgery",0,'Medical Examinations'!G295)</f>
        <v>2</v>
      </c>
      <c r="I293" s="16" t="s">
        <v>8342</v>
      </c>
      <c r="J293" s="14" t="str">
        <f t="shared" si="12"/>
        <v>Normal weight</v>
      </c>
      <c r="K293" s="14" t="str">
        <f t="shared" si="13"/>
        <v>Prediabetes</v>
      </c>
      <c r="L293" s="19">
        <f>DATE('Data cleaning'!P295,MONTH(1&amp;'Data cleaning'!Q295),'Hospitalisation Details'!D295)</f>
        <v>38305</v>
      </c>
      <c r="M293" s="20">
        <v>2773.46</v>
      </c>
      <c r="N293" s="16" t="s">
        <v>62</v>
      </c>
      <c r="O293" s="16" t="s">
        <v>75</v>
      </c>
      <c r="P293" s="16" t="s">
        <v>1525</v>
      </c>
      <c r="Q293" s="14">
        <f t="shared" si="14"/>
        <v>18</v>
      </c>
    </row>
    <row r="294" spans="1:17" ht="15.6" x14ac:dyDescent="0.3">
      <c r="A294" s="15" t="s">
        <v>723</v>
      </c>
      <c r="B294" s="14" t="s">
        <v>5284</v>
      </c>
      <c r="C294" s="16">
        <v>25.15</v>
      </c>
      <c r="D294" s="16">
        <v>9.08</v>
      </c>
      <c r="E294" s="17" t="s">
        <v>99</v>
      </c>
      <c r="F294" s="17" t="s">
        <v>32</v>
      </c>
      <c r="G294" s="17" t="s">
        <v>32</v>
      </c>
      <c r="H294" s="18">
        <f>IF('Medical Examinations'!G296="No major surgery",0,'Medical Examinations'!G296)</f>
        <v>1</v>
      </c>
      <c r="I294" s="16" t="s">
        <v>8342</v>
      </c>
      <c r="J294" s="14" t="str">
        <f t="shared" si="12"/>
        <v>Over weight</v>
      </c>
      <c r="K294" s="14" t="str">
        <f t="shared" si="13"/>
        <v>Diabetes</v>
      </c>
      <c r="L294" s="19">
        <f>DATE('Data cleaning'!P296,MONTH(1&amp;'Data cleaning'!Q296),'Hospitalisation Details'!D296)</f>
        <v>36320</v>
      </c>
      <c r="M294" s="20">
        <v>2775.19</v>
      </c>
      <c r="N294" s="16" t="s">
        <v>62</v>
      </c>
      <c r="O294" s="16" t="s">
        <v>75</v>
      </c>
      <c r="P294" s="16" t="s">
        <v>119</v>
      </c>
      <c r="Q294" s="14">
        <f t="shared" si="14"/>
        <v>23</v>
      </c>
    </row>
    <row r="295" spans="1:17" ht="15.6" x14ac:dyDescent="0.3">
      <c r="A295" s="15" t="s">
        <v>725</v>
      </c>
      <c r="B295" s="14" t="s">
        <v>5286</v>
      </c>
      <c r="C295" s="16">
        <v>28.71</v>
      </c>
      <c r="D295" s="16">
        <v>5.2</v>
      </c>
      <c r="E295" s="17" t="s">
        <v>32</v>
      </c>
      <c r="F295" s="17" t="s">
        <v>32</v>
      </c>
      <c r="G295" s="17" t="s">
        <v>32</v>
      </c>
      <c r="H295" s="18">
        <f>IF('Medical Examinations'!G297="No major surgery",0,'Medical Examinations'!G297)</f>
        <v>1</v>
      </c>
      <c r="I295" s="16" t="s">
        <v>8342</v>
      </c>
      <c r="J295" s="14" t="str">
        <f t="shared" si="12"/>
        <v>Over weight</v>
      </c>
      <c r="K295" s="14" t="str">
        <f t="shared" si="13"/>
        <v>Normal</v>
      </c>
      <c r="L295" s="19">
        <f>DATE('Data cleaning'!P297,MONTH(1&amp;'Data cleaning'!Q297),'Hospitalisation Details'!D297)</f>
        <v>36401</v>
      </c>
      <c r="M295" s="20">
        <v>2775.19</v>
      </c>
      <c r="N295" s="16" t="s">
        <v>62</v>
      </c>
      <c r="O295" s="16" t="s">
        <v>75</v>
      </c>
      <c r="P295" s="16" t="s">
        <v>119</v>
      </c>
      <c r="Q295" s="14">
        <f t="shared" si="14"/>
        <v>23</v>
      </c>
    </row>
    <row r="296" spans="1:17" ht="15.6" x14ac:dyDescent="0.3">
      <c r="A296" s="15" t="s">
        <v>727</v>
      </c>
      <c r="B296" s="14" t="s">
        <v>5288</v>
      </c>
      <c r="C296" s="16">
        <v>23</v>
      </c>
      <c r="D296" s="16">
        <v>5.48</v>
      </c>
      <c r="E296" s="17" t="s">
        <v>32</v>
      </c>
      <c r="F296" s="17" t="s">
        <v>32</v>
      </c>
      <c r="G296" s="17" t="s">
        <v>32</v>
      </c>
      <c r="H296" s="18">
        <f>IF('Medical Examinations'!G298="No major surgery",0,'Medical Examinations'!G298)</f>
        <v>0</v>
      </c>
      <c r="I296" s="16" t="s">
        <v>8342</v>
      </c>
      <c r="J296" s="14" t="str">
        <f t="shared" si="12"/>
        <v>Normal weight</v>
      </c>
      <c r="K296" s="14" t="str">
        <f t="shared" si="13"/>
        <v>Normal</v>
      </c>
      <c r="L296" s="19">
        <f>DATE('Data cleaning'!P298,MONTH(1&amp;'Data cleaning'!Q298),'Hospitalisation Details'!D298)</f>
        <v>36518</v>
      </c>
      <c r="M296" s="20">
        <v>2789.06</v>
      </c>
      <c r="N296" s="16" t="s">
        <v>62</v>
      </c>
      <c r="O296" s="16" t="s">
        <v>64</v>
      </c>
      <c r="P296" s="16" t="s">
        <v>119</v>
      </c>
      <c r="Q296" s="14">
        <f t="shared" si="14"/>
        <v>23</v>
      </c>
    </row>
    <row r="297" spans="1:17" ht="15.6" x14ac:dyDescent="0.3">
      <c r="A297" s="15" t="s">
        <v>729</v>
      </c>
      <c r="B297" s="14" t="s">
        <v>5290</v>
      </c>
      <c r="C297" s="16">
        <v>36.86</v>
      </c>
      <c r="D297" s="16">
        <v>11.95</v>
      </c>
      <c r="E297" s="17" t="s">
        <v>32</v>
      </c>
      <c r="F297" s="17" t="s">
        <v>32</v>
      </c>
      <c r="G297" s="17" t="s">
        <v>32</v>
      </c>
      <c r="H297" s="18">
        <f>IF('Medical Examinations'!G299="No major surgery",0,'Medical Examinations'!G299)</f>
        <v>0</v>
      </c>
      <c r="I297" s="16" t="s">
        <v>8343</v>
      </c>
      <c r="J297" s="14" t="str">
        <f t="shared" si="12"/>
        <v>Obesity</v>
      </c>
      <c r="K297" s="14" t="str">
        <f t="shared" si="13"/>
        <v>Diabetes</v>
      </c>
      <c r="L297" s="19">
        <f>DATE('Data cleaning'!P299,MONTH(1&amp;'Data cleaning'!Q299),'Hospitalisation Details'!D299)</f>
        <v>38203</v>
      </c>
      <c r="M297" s="20">
        <v>2801.26</v>
      </c>
      <c r="N297" s="16" t="s">
        <v>62</v>
      </c>
      <c r="O297" s="16" t="s">
        <v>64</v>
      </c>
      <c r="P297" s="16" t="s">
        <v>66</v>
      </c>
      <c r="Q297" s="14">
        <f t="shared" si="14"/>
        <v>18</v>
      </c>
    </row>
    <row r="298" spans="1:17" ht="15.6" x14ac:dyDescent="0.3">
      <c r="A298" s="15" t="s">
        <v>731</v>
      </c>
      <c r="B298" s="14" t="s">
        <v>5292</v>
      </c>
      <c r="C298" s="16">
        <v>24.25</v>
      </c>
      <c r="D298" s="16">
        <v>8.6999999999999993</v>
      </c>
      <c r="E298" s="17" t="s">
        <v>99</v>
      </c>
      <c r="F298" s="17" t="s">
        <v>32</v>
      </c>
      <c r="G298" s="17" t="s">
        <v>32</v>
      </c>
      <c r="H298" s="18">
        <f>IF('Medical Examinations'!G300="No major surgery",0,'Medical Examinations'!G300)</f>
        <v>1</v>
      </c>
      <c r="I298" s="16" t="s">
        <v>8342</v>
      </c>
      <c r="J298" s="14" t="str">
        <f t="shared" si="12"/>
        <v>Normal weight</v>
      </c>
      <c r="K298" s="14" t="str">
        <f t="shared" si="13"/>
        <v>Diabetes</v>
      </c>
      <c r="L298" s="19">
        <f>DATE('Data cleaning'!P300,MONTH(1&amp;'Data cleaning'!Q300),'Hospitalisation Details'!D300)</f>
        <v>37887</v>
      </c>
      <c r="M298" s="20">
        <v>2803.7</v>
      </c>
      <c r="N298" s="16" t="s">
        <v>62</v>
      </c>
      <c r="O298" s="16" t="s">
        <v>75</v>
      </c>
      <c r="P298" s="16" t="s">
        <v>119</v>
      </c>
      <c r="Q298" s="14">
        <f t="shared" si="14"/>
        <v>19</v>
      </c>
    </row>
    <row r="299" spans="1:17" ht="15.6" x14ac:dyDescent="0.3">
      <c r="A299" s="15" t="s">
        <v>734</v>
      </c>
      <c r="B299" s="14" t="s">
        <v>5294</v>
      </c>
      <c r="C299" s="16">
        <v>23.85</v>
      </c>
      <c r="D299" s="16">
        <v>7.84</v>
      </c>
      <c r="E299" s="17" t="s">
        <v>32</v>
      </c>
      <c r="F299" s="17" t="s">
        <v>32</v>
      </c>
      <c r="G299" s="17" t="s">
        <v>32</v>
      </c>
      <c r="H299" s="18">
        <f>IF('Medical Examinations'!G301="No major surgery",0,'Medical Examinations'!G301)</f>
        <v>0</v>
      </c>
      <c r="I299" s="16" t="s">
        <v>8342</v>
      </c>
      <c r="J299" s="14" t="str">
        <f t="shared" si="12"/>
        <v>Normal weight</v>
      </c>
      <c r="K299" s="14" t="str">
        <f t="shared" si="13"/>
        <v>Diabetes</v>
      </c>
      <c r="L299" s="19">
        <f>DATE('Data cleaning'!P301,MONTH(1&amp;'Data cleaning'!Q301),'Hospitalisation Details'!D301)</f>
        <v>36800</v>
      </c>
      <c r="M299" s="20">
        <v>2819.51</v>
      </c>
      <c r="N299" s="16" t="s">
        <v>62</v>
      </c>
      <c r="O299" s="16" t="s">
        <v>64</v>
      </c>
      <c r="P299" s="16" t="s">
        <v>241</v>
      </c>
      <c r="Q299" s="14">
        <f t="shared" si="14"/>
        <v>22</v>
      </c>
    </row>
    <row r="300" spans="1:17" ht="15.6" x14ac:dyDescent="0.3">
      <c r="A300" s="15" t="s">
        <v>736</v>
      </c>
      <c r="B300" s="14" t="s">
        <v>5295</v>
      </c>
      <c r="C300" s="16">
        <v>40.020000000000003</v>
      </c>
      <c r="D300" s="16">
        <v>5.19</v>
      </c>
      <c r="E300" s="17" t="s">
        <v>99</v>
      </c>
      <c r="F300" s="17" t="s">
        <v>32</v>
      </c>
      <c r="G300" s="17" t="s">
        <v>32</v>
      </c>
      <c r="H300" s="18">
        <f>IF('Medical Examinations'!G302="No major surgery",0,'Medical Examinations'!G302)</f>
        <v>1</v>
      </c>
      <c r="I300" s="16" t="s">
        <v>8342</v>
      </c>
      <c r="J300" s="14" t="str">
        <f t="shared" si="12"/>
        <v>Obesity</v>
      </c>
      <c r="K300" s="14" t="str">
        <f t="shared" si="13"/>
        <v>Normal</v>
      </c>
      <c r="L300" s="19">
        <f>DATE('Data cleaning'!P302,MONTH(1&amp;'Data cleaning'!Q302),'Hospitalisation Details'!D302)</f>
        <v>36114</v>
      </c>
      <c r="M300" s="20">
        <v>2842.76</v>
      </c>
      <c r="N300" s="16" t="s">
        <v>62</v>
      </c>
      <c r="O300" s="16" t="s">
        <v>64</v>
      </c>
      <c r="P300" s="16" t="s">
        <v>119</v>
      </c>
      <c r="Q300" s="14">
        <f t="shared" si="14"/>
        <v>24</v>
      </c>
    </row>
    <row r="301" spans="1:17" ht="15.6" x14ac:dyDescent="0.3">
      <c r="A301" s="15" t="s">
        <v>738</v>
      </c>
      <c r="B301" s="14" t="s">
        <v>4894</v>
      </c>
      <c r="C301" s="16">
        <v>19.170000000000002</v>
      </c>
      <c r="D301" s="16">
        <v>8.41</v>
      </c>
      <c r="E301" s="17" t="s">
        <v>32</v>
      </c>
      <c r="F301" s="17" t="s">
        <v>32</v>
      </c>
      <c r="G301" s="17" t="s">
        <v>32</v>
      </c>
      <c r="H301" s="18">
        <f>IF('Medical Examinations'!G303="No major surgery",0,'Medical Examinations'!G303)</f>
        <v>0</v>
      </c>
      <c r="I301" s="16" t="s">
        <v>8342</v>
      </c>
      <c r="J301" s="14" t="str">
        <f t="shared" si="12"/>
        <v>Normal weight</v>
      </c>
      <c r="K301" s="14" t="str">
        <f t="shared" si="13"/>
        <v>Diabetes</v>
      </c>
      <c r="L301" s="19">
        <f>DATE('Data cleaning'!P303,MONTH(1&amp;'Data cleaning'!Q303),'Hospitalisation Details'!D303)</f>
        <v>35963</v>
      </c>
      <c r="M301" s="20">
        <v>2850.68</v>
      </c>
      <c r="N301" s="16" t="s">
        <v>62</v>
      </c>
      <c r="O301" s="16" t="s">
        <v>64</v>
      </c>
      <c r="P301" s="16" t="s">
        <v>119</v>
      </c>
      <c r="Q301" s="14">
        <f t="shared" si="14"/>
        <v>24</v>
      </c>
    </row>
    <row r="302" spans="1:17" ht="15.6" x14ac:dyDescent="0.3">
      <c r="A302" s="15" t="s">
        <v>741</v>
      </c>
      <c r="B302" s="14" t="s">
        <v>5298</v>
      </c>
      <c r="C302" s="16">
        <v>43.53</v>
      </c>
      <c r="D302" s="16">
        <v>5.86</v>
      </c>
      <c r="E302" s="17" t="s">
        <v>99</v>
      </c>
      <c r="F302" s="17" t="s">
        <v>39</v>
      </c>
      <c r="G302" s="17" t="s">
        <v>32</v>
      </c>
      <c r="H302" s="18">
        <f>IF('Medical Examinations'!G304="No major surgery",0,'Medical Examinations'!G304)</f>
        <v>2</v>
      </c>
      <c r="I302" s="16" t="s">
        <v>8342</v>
      </c>
      <c r="J302" s="14" t="str">
        <f t="shared" si="12"/>
        <v>Obesity</v>
      </c>
      <c r="K302" s="14" t="str">
        <f t="shared" si="13"/>
        <v>Prediabetes</v>
      </c>
      <c r="L302" s="19">
        <f>DATE('Data cleaning'!P304,MONTH(1&amp;'Data cleaning'!Q304),'Hospitalisation Details'!D304)</f>
        <v>36042</v>
      </c>
      <c r="M302" s="20">
        <v>2855.44</v>
      </c>
      <c r="N302" s="16" t="s">
        <v>62</v>
      </c>
      <c r="O302" s="16" t="s">
        <v>64</v>
      </c>
      <c r="P302" s="16" t="s">
        <v>119</v>
      </c>
      <c r="Q302" s="14">
        <f t="shared" si="14"/>
        <v>24</v>
      </c>
    </row>
    <row r="303" spans="1:17" ht="15.6" x14ac:dyDescent="0.3">
      <c r="A303" s="15" t="s">
        <v>743</v>
      </c>
      <c r="B303" s="14" t="s">
        <v>5300</v>
      </c>
      <c r="C303" s="16">
        <v>46.06</v>
      </c>
      <c r="D303" s="16">
        <v>4.18</v>
      </c>
      <c r="E303" s="17" t="s">
        <v>32</v>
      </c>
      <c r="F303" s="17" t="s">
        <v>39</v>
      </c>
      <c r="G303" s="17" t="s">
        <v>32</v>
      </c>
      <c r="H303" s="18">
        <f>IF('Medical Examinations'!G305="No major surgery",0,'Medical Examinations'!G305)</f>
        <v>1</v>
      </c>
      <c r="I303" s="16" t="s">
        <v>8342</v>
      </c>
      <c r="J303" s="14" t="str">
        <f t="shared" si="12"/>
        <v>Obesity</v>
      </c>
      <c r="K303" s="14" t="str">
        <f t="shared" si="13"/>
        <v>Normal</v>
      </c>
      <c r="L303" s="19">
        <f>DATE('Data cleaning'!P305,MONTH(1&amp;'Data cleaning'!Q305),'Hospitalisation Details'!D305)</f>
        <v>34274</v>
      </c>
      <c r="M303" s="20">
        <v>2866.09</v>
      </c>
      <c r="N303" s="16" t="s">
        <v>64</v>
      </c>
      <c r="O303" s="16" t="s">
        <v>64</v>
      </c>
      <c r="P303" s="16" t="s">
        <v>241</v>
      </c>
      <c r="Q303" s="14">
        <f t="shared" si="14"/>
        <v>29</v>
      </c>
    </row>
    <row r="304" spans="1:17" ht="15.6" x14ac:dyDescent="0.3">
      <c r="A304" s="15" t="s">
        <v>746</v>
      </c>
      <c r="B304" s="14" t="s">
        <v>5302</v>
      </c>
      <c r="C304" s="16">
        <v>29.92</v>
      </c>
      <c r="D304" s="16">
        <v>11.99</v>
      </c>
      <c r="E304" s="17" t="s">
        <v>99</v>
      </c>
      <c r="F304" s="17" t="s">
        <v>32</v>
      </c>
      <c r="G304" s="17" t="s">
        <v>32</v>
      </c>
      <c r="H304" s="18">
        <f>IF('Medical Examinations'!G306="No major surgery",0,'Medical Examinations'!G306)</f>
        <v>2</v>
      </c>
      <c r="I304" s="16" t="s">
        <v>8342</v>
      </c>
      <c r="J304" s="14" t="str">
        <f t="shared" si="12"/>
        <v>Over weight</v>
      </c>
      <c r="K304" s="14" t="str">
        <f t="shared" si="13"/>
        <v>Diabetes</v>
      </c>
      <c r="L304" s="19">
        <f>DATE('Data cleaning'!P306,MONTH(1&amp;'Data cleaning'!Q306),'Hospitalisation Details'!D306)</f>
        <v>34193</v>
      </c>
      <c r="M304" s="20">
        <v>2867.12</v>
      </c>
      <c r="N304" s="16" t="s">
        <v>75</v>
      </c>
      <c r="O304" s="16" t="s">
        <v>64</v>
      </c>
      <c r="P304" s="16" t="s">
        <v>66</v>
      </c>
      <c r="Q304" s="14">
        <f t="shared" si="14"/>
        <v>29</v>
      </c>
    </row>
    <row r="305" spans="1:17" ht="15.6" x14ac:dyDescent="0.3">
      <c r="A305" s="15" t="s">
        <v>748</v>
      </c>
      <c r="B305" s="14" t="s">
        <v>5303</v>
      </c>
      <c r="C305" s="16">
        <v>28.46</v>
      </c>
      <c r="D305" s="16">
        <v>4.8499999999999996</v>
      </c>
      <c r="E305" s="17" t="s">
        <v>99</v>
      </c>
      <c r="F305" s="17" t="s">
        <v>32</v>
      </c>
      <c r="G305" s="17" t="s">
        <v>32</v>
      </c>
      <c r="H305" s="18">
        <f>IF('Medical Examinations'!G307="No major surgery",0,'Medical Examinations'!G307)</f>
        <v>1</v>
      </c>
      <c r="I305" s="16" t="s">
        <v>8342</v>
      </c>
      <c r="J305" s="14" t="str">
        <f t="shared" si="12"/>
        <v>Over weight</v>
      </c>
      <c r="K305" s="14" t="str">
        <f t="shared" si="13"/>
        <v>Normal</v>
      </c>
      <c r="L305" s="19">
        <f>DATE('Data cleaning'!P307,MONTH(1&amp;'Data cleaning'!Q307),'Hospitalisation Details'!D307)</f>
        <v>35237</v>
      </c>
      <c r="M305" s="20">
        <v>2897.32</v>
      </c>
      <c r="N305" s="16" t="s">
        <v>64</v>
      </c>
      <c r="O305" s="16" t="s">
        <v>64</v>
      </c>
      <c r="P305" s="16" t="s">
        <v>979</v>
      </c>
      <c r="Q305" s="14">
        <f t="shared" si="14"/>
        <v>26</v>
      </c>
    </row>
    <row r="306" spans="1:17" ht="15.6" x14ac:dyDescent="0.3">
      <c r="A306" s="15" t="s">
        <v>750</v>
      </c>
      <c r="B306" s="14" t="s">
        <v>4859</v>
      </c>
      <c r="C306" s="16">
        <v>24.56</v>
      </c>
      <c r="D306" s="16">
        <v>6.18</v>
      </c>
      <c r="E306" s="17" t="s">
        <v>99</v>
      </c>
      <c r="F306" s="17" t="s">
        <v>32</v>
      </c>
      <c r="G306" s="17" t="s">
        <v>99</v>
      </c>
      <c r="H306" s="18">
        <f>IF('Medical Examinations'!G308="No major surgery",0,'Medical Examinations'!G308)</f>
        <v>1</v>
      </c>
      <c r="I306" s="16" t="s">
        <v>8342</v>
      </c>
      <c r="J306" s="14" t="str">
        <f t="shared" si="12"/>
        <v>Normal weight</v>
      </c>
      <c r="K306" s="14" t="str">
        <f t="shared" si="13"/>
        <v>Prediabetes</v>
      </c>
      <c r="L306" s="19">
        <f>DATE('Data cleaning'!P308,MONTH(1&amp;'Data cleaning'!Q308),'Hospitalisation Details'!D308)</f>
        <v>36721</v>
      </c>
      <c r="M306" s="20">
        <v>2897.46</v>
      </c>
      <c r="N306" s="16" t="s">
        <v>62</v>
      </c>
      <c r="O306" s="16" t="s">
        <v>75</v>
      </c>
      <c r="P306" s="16" t="s">
        <v>119</v>
      </c>
      <c r="Q306" s="14">
        <f t="shared" si="14"/>
        <v>22</v>
      </c>
    </row>
    <row r="307" spans="1:17" ht="15.6" x14ac:dyDescent="0.3">
      <c r="A307" s="15" t="s">
        <v>753</v>
      </c>
      <c r="B307" s="14" t="s">
        <v>5306</v>
      </c>
      <c r="C307" s="16">
        <v>41.19</v>
      </c>
      <c r="D307" s="16">
        <v>6.37</v>
      </c>
      <c r="E307" s="17" t="s">
        <v>32</v>
      </c>
      <c r="F307" s="17" t="s">
        <v>32</v>
      </c>
      <c r="G307" s="17" t="s">
        <v>32</v>
      </c>
      <c r="H307" s="18">
        <f>IF('Medical Examinations'!G309="No major surgery",0,'Medical Examinations'!G309)</f>
        <v>0</v>
      </c>
      <c r="I307" s="16" t="s">
        <v>8342</v>
      </c>
      <c r="J307" s="14" t="str">
        <f t="shared" si="12"/>
        <v>Obesity</v>
      </c>
      <c r="K307" s="14" t="str">
        <f t="shared" si="13"/>
        <v>Prediabetes</v>
      </c>
      <c r="L307" s="19">
        <f>DATE('Data cleaning'!P309,MONTH(1&amp;'Data cleaning'!Q309),'Hospitalisation Details'!D309)</f>
        <v>36465</v>
      </c>
      <c r="M307" s="20">
        <v>2899.49</v>
      </c>
      <c r="N307" s="16" t="s">
        <v>62</v>
      </c>
      <c r="O307" s="16" t="s">
        <v>62</v>
      </c>
      <c r="P307" s="16" t="s">
        <v>1280</v>
      </c>
      <c r="Q307" s="14">
        <f t="shared" si="14"/>
        <v>23</v>
      </c>
    </row>
    <row r="308" spans="1:17" ht="15.6" x14ac:dyDescent="0.3">
      <c r="A308" s="15" t="s">
        <v>755</v>
      </c>
      <c r="B308" s="14" t="s">
        <v>5308</v>
      </c>
      <c r="C308" s="16">
        <v>18.63</v>
      </c>
      <c r="D308" s="16">
        <v>9.81</v>
      </c>
      <c r="E308" s="17" t="s">
        <v>99</v>
      </c>
      <c r="F308" s="17" t="s">
        <v>32</v>
      </c>
      <c r="G308" s="17" t="s">
        <v>32</v>
      </c>
      <c r="H308" s="18">
        <f>IF('Medical Examinations'!G310="No major surgery",0,'Medical Examinations'!G310)</f>
        <v>2</v>
      </c>
      <c r="I308" s="16" t="s">
        <v>8342</v>
      </c>
      <c r="J308" s="14" t="str">
        <f t="shared" si="12"/>
        <v>Normal weight</v>
      </c>
      <c r="K308" s="14" t="str">
        <f t="shared" si="13"/>
        <v>Diabetes</v>
      </c>
      <c r="L308" s="19">
        <f>DATE('Data cleaning'!P310,MONTH(1&amp;'Data cleaning'!Q310),'Hospitalisation Details'!D310)</f>
        <v>35362</v>
      </c>
      <c r="M308" s="20">
        <v>2902.91</v>
      </c>
      <c r="N308" s="16" t="s">
        <v>62</v>
      </c>
      <c r="O308" s="16" t="s">
        <v>62</v>
      </c>
      <c r="P308" s="16" t="s">
        <v>66</v>
      </c>
      <c r="Q308" s="14">
        <f t="shared" si="14"/>
        <v>26</v>
      </c>
    </row>
    <row r="309" spans="1:17" ht="15.6" x14ac:dyDescent="0.3">
      <c r="A309" s="15" t="s">
        <v>758</v>
      </c>
      <c r="B309" s="14" t="s">
        <v>5310</v>
      </c>
      <c r="C309" s="16">
        <v>26.26</v>
      </c>
      <c r="D309" s="16">
        <v>11.8</v>
      </c>
      <c r="E309" s="17" t="s">
        <v>99</v>
      </c>
      <c r="F309" s="17" t="s">
        <v>32</v>
      </c>
      <c r="G309" s="17" t="s">
        <v>32</v>
      </c>
      <c r="H309" s="18">
        <f>IF('Medical Examinations'!G311="No major surgery",0,'Medical Examinations'!G311)</f>
        <v>1</v>
      </c>
      <c r="I309" s="16" t="s">
        <v>8342</v>
      </c>
      <c r="J309" s="14" t="str">
        <f t="shared" si="12"/>
        <v>Over weight</v>
      </c>
      <c r="K309" s="14" t="str">
        <f t="shared" si="13"/>
        <v>Diabetes</v>
      </c>
      <c r="L309" s="19">
        <f>DATE('Data cleaning'!P311,MONTH(1&amp;'Data cleaning'!Q311),'Hospitalisation Details'!D311)</f>
        <v>35229</v>
      </c>
      <c r="M309" s="20">
        <v>2904.09</v>
      </c>
      <c r="N309" s="16" t="s">
        <v>62</v>
      </c>
      <c r="O309" s="16" t="s">
        <v>62</v>
      </c>
      <c r="P309" s="16" t="s">
        <v>241</v>
      </c>
      <c r="Q309" s="14">
        <f t="shared" si="14"/>
        <v>26</v>
      </c>
    </row>
    <row r="310" spans="1:17" ht="15.6" x14ac:dyDescent="0.3">
      <c r="A310" s="15" t="s">
        <v>760</v>
      </c>
      <c r="B310" s="14" t="s">
        <v>5311</v>
      </c>
      <c r="C310" s="16">
        <v>22.37</v>
      </c>
      <c r="D310" s="16">
        <v>5.86</v>
      </c>
      <c r="E310" s="17" t="s">
        <v>99</v>
      </c>
      <c r="F310" s="17" t="s">
        <v>32</v>
      </c>
      <c r="G310" s="17" t="s">
        <v>99</v>
      </c>
      <c r="H310" s="18">
        <f>IF('Medical Examinations'!G312="No major surgery",0,'Medical Examinations'!G312)</f>
        <v>1</v>
      </c>
      <c r="I310" s="16" t="s">
        <v>8342</v>
      </c>
      <c r="J310" s="14" t="str">
        <f t="shared" si="12"/>
        <v>Normal weight</v>
      </c>
      <c r="K310" s="14" t="str">
        <f t="shared" si="13"/>
        <v>Prediabetes</v>
      </c>
      <c r="L310" s="19">
        <f>DATE('Data cleaning'!P312,MONTH(1&amp;'Data cleaning'!Q312),'Hospitalisation Details'!D312)</f>
        <v>37777</v>
      </c>
      <c r="M310" s="20">
        <v>2913.57</v>
      </c>
      <c r="N310" s="16" t="s">
        <v>62</v>
      </c>
      <c r="O310" s="16" t="s">
        <v>62</v>
      </c>
      <c r="P310" s="16" t="s">
        <v>241</v>
      </c>
      <c r="Q310" s="14">
        <f t="shared" si="14"/>
        <v>20</v>
      </c>
    </row>
    <row r="311" spans="1:17" ht="15.6" x14ac:dyDescent="0.3">
      <c r="A311" s="15" t="s">
        <v>762</v>
      </c>
      <c r="B311" s="14" t="s">
        <v>5313</v>
      </c>
      <c r="C311" s="16">
        <v>39.619999999999997</v>
      </c>
      <c r="D311" s="16">
        <v>4.28</v>
      </c>
      <c r="E311" s="17" t="s">
        <v>32</v>
      </c>
      <c r="F311" s="17" t="s">
        <v>32</v>
      </c>
      <c r="G311" s="17" t="s">
        <v>32</v>
      </c>
      <c r="H311" s="18">
        <f>IF('Medical Examinations'!G313="No major surgery",0,'Medical Examinations'!G313)</f>
        <v>1</v>
      </c>
      <c r="I311" s="16" t="s">
        <v>8342</v>
      </c>
      <c r="J311" s="14" t="str">
        <f t="shared" si="12"/>
        <v>Obesity</v>
      </c>
      <c r="K311" s="14" t="str">
        <f t="shared" si="13"/>
        <v>Normal</v>
      </c>
      <c r="L311" s="19">
        <f>DATE('Data cleaning'!P313,MONTH(1&amp;'Data cleaning'!Q313),'Hospitalisation Details'!D313)</f>
        <v>35246</v>
      </c>
      <c r="M311" s="20">
        <v>2927.06</v>
      </c>
      <c r="N311" s="16" t="s">
        <v>62</v>
      </c>
      <c r="O311" s="16" t="s">
        <v>62</v>
      </c>
      <c r="P311" s="16" t="s">
        <v>66</v>
      </c>
      <c r="Q311" s="14">
        <f t="shared" si="14"/>
        <v>26</v>
      </c>
    </row>
    <row r="312" spans="1:17" ht="15.6" x14ac:dyDescent="0.3">
      <c r="A312" s="15" t="s">
        <v>765</v>
      </c>
      <c r="B312" s="14" t="s">
        <v>5315</v>
      </c>
      <c r="C312" s="16">
        <v>18.329999999999998</v>
      </c>
      <c r="D312" s="16">
        <v>4.16</v>
      </c>
      <c r="E312" s="17" t="s">
        <v>99</v>
      </c>
      <c r="F312" s="17" t="s">
        <v>32</v>
      </c>
      <c r="G312" s="17" t="s">
        <v>32</v>
      </c>
      <c r="H312" s="18">
        <f>IF('Medical Examinations'!G314="No major surgery",0,'Medical Examinations'!G314)</f>
        <v>0</v>
      </c>
      <c r="I312" s="16" t="s">
        <v>8342</v>
      </c>
      <c r="J312" s="14" t="str">
        <f t="shared" si="12"/>
        <v>Under weight</v>
      </c>
      <c r="K312" s="14" t="str">
        <f t="shared" si="13"/>
        <v>Normal</v>
      </c>
      <c r="L312" s="19">
        <f>DATE('Data cleaning'!P314,MONTH(1&amp;'Data cleaning'!Q314),'Hospitalisation Details'!D314)</f>
        <v>37529</v>
      </c>
      <c r="M312" s="20">
        <v>2943.41</v>
      </c>
      <c r="N312" s="16" t="s">
        <v>62</v>
      </c>
      <c r="O312" s="16" t="s">
        <v>64</v>
      </c>
      <c r="P312" s="16" t="s">
        <v>119</v>
      </c>
      <c r="Q312" s="14">
        <f t="shared" si="14"/>
        <v>20</v>
      </c>
    </row>
    <row r="313" spans="1:17" ht="15.6" x14ac:dyDescent="0.3">
      <c r="A313" s="15" t="s">
        <v>767</v>
      </c>
      <c r="B313" s="14" t="s">
        <v>5317</v>
      </c>
      <c r="C313" s="16">
        <v>17.11</v>
      </c>
      <c r="D313" s="16">
        <v>4.9800000000000004</v>
      </c>
      <c r="E313" s="17" t="s">
        <v>99</v>
      </c>
      <c r="F313" s="17" t="s">
        <v>32</v>
      </c>
      <c r="G313" s="17" t="s">
        <v>99</v>
      </c>
      <c r="H313" s="18">
        <f>IF('Medical Examinations'!G315="No major surgery",0,'Medical Examinations'!G315)</f>
        <v>1</v>
      </c>
      <c r="I313" s="16" t="s">
        <v>8342</v>
      </c>
      <c r="J313" s="14" t="str">
        <f t="shared" si="12"/>
        <v>Under weight</v>
      </c>
      <c r="K313" s="14" t="str">
        <f t="shared" si="13"/>
        <v>Normal</v>
      </c>
      <c r="L313" s="19">
        <f>DATE('Data cleaning'!P315,MONTH(1&amp;'Data cleaning'!Q315),'Hospitalisation Details'!D315)</f>
        <v>34966</v>
      </c>
      <c r="M313" s="20">
        <v>2974.13</v>
      </c>
      <c r="N313" s="16" t="s">
        <v>62</v>
      </c>
      <c r="O313" s="16" t="s">
        <v>75</v>
      </c>
      <c r="P313" s="16" t="s">
        <v>241</v>
      </c>
      <c r="Q313" s="14">
        <f t="shared" si="14"/>
        <v>27</v>
      </c>
    </row>
    <row r="314" spans="1:17" ht="15.6" x14ac:dyDescent="0.3">
      <c r="A314" s="15" t="s">
        <v>769</v>
      </c>
      <c r="B314" s="14" t="s">
        <v>5319</v>
      </c>
      <c r="C314" s="16">
        <v>43.5</v>
      </c>
      <c r="D314" s="16">
        <v>6.38</v>
      </c>
      <c r="E314" s="17" t="s">
        <v>32</v>
      </c>
      <c r="F314" s="17" t="s">
        <v>39</v>
      </c>
      <c r="G314" s="17" t="s">
        <v>32</v>
      </c>
      <c r="H314" s="18">
        <f>IF('Medical Examinations'!G316="No major surgery",0,'Medical Examinations'!G316)</f>
        <v>1</v>
      </c>
      <c r="I314" s="16" t="s">
        <v>8342</v>
      </c>
      <c r="J314" s="14" t="str">
        <f t="shared" si="12"/>
        <v>Obesity</v>
      </c>
      <c r="K314" s="14" t="str">
        <f t="shared" si="13"/>
        <v>Prediabetes</v>
      </c>
      <c r="L314" s="19">
        <f>DATE('Data cleaning'!P316,MONTH(1&amp;'Data cleaning'!Q316),'Hospitalisation Details'!D316)</f>
        <v>31946</v>
      </c>
      <c r="M314" s="20">
        <v>2979.52</v>
      </c>
      <c r="N314" s="16" t="s">
        <v>62</v>
      </c>
      <c r="O314" s="16" t="s">
        <v>64</v>
      </c>
      <c r="P314" s="16" t="s">
        <v>66</v>
      </c>
      <c r="Q314" s="14">
        <f t="shared" si="14"/>
        <v>35</v>
      </c>
    </row>
    <row r="315" spans="1:17" ht="15.6" x14ac:dyDescent="0.3">
      <c r="A315" s="15" t="s">
        <v>772</v>
      </c>
      <c r="B315" s="14" t="s">
        <v>5068</v>
      </c>
      <c r="C315" s="16">
        <v>25.364999999999998</v>
      </c>
      <c r="D315" s="16">
        <v>5.19</v>
      </c>
      <c r="E315" s="17" t="s">
        <v>32</v>
      </c>
      <c r="F315" s="17" t="s">
        <v>32</v>
      </c>
      <c r="G315" s="17" t="s">
        <v>32</v>
      </c>
      <c r="H315" s="18">
        <f>IF('Medical Examinations'!G317="No major surgery",0,'Medical Examinations'!G317)</f>
        <v>2</v>
      </c>
      <c r="I315" s="16" t="s">
        <v>8343</v>
      </c>
      <c r="J315" s="14" t="str">
        <f t="shared" si="12"/>
        <v>Over weight</v>
      </c>
      <c r="K315" s="14" t="str">
        <f t="shared" si="13"/>
        <v>Normal</v>
      </c>
      <c r="L315" s="19">
        <f>DATE('Data cleaning'!P317,MONTH(1&amp;'Data cleaning'!Q317),'Hospitalisation Details'!D317)</f>
        <v>33562</v>
      </c>
      <c r="M315" s="20">
        <v>2985.67</v>
      </c>
      <c r="N315" s="16" t="s">
        <v>62</v>
      </c>
      <c r="O315" s="16" t="s">
        <v>62</v>
      </c>
      <c r="P315" s="16" t="s">
        <v>66</v>
      </c>
      <c r="Q315" s="14">
        <f t="shared" si="14"/>
        <v>31</v>
      </c>
    </row>
    <row r="316" spans="1:17" ht="15.6" x14ac:dyDescent="0.3">
      <c r="A316" s="15" t="s">
        <v>774</v>
      </c>
      <c r="B316" s="14" t="s">
        <v>4772</v>
      </c>
      <c r="C316" s="16">
        <v>28.594999999999999</v>
      </c>
      <c r="D316" s="16">
        <v>10.210000000000001</v>
      </c>
      <c r="E316" s="17" t="s">
        <v>32</v>
      </c>
      <c r="F316" s="17" t="s">
        <v>32</v>
      </c>
      <c r="G316" s="17" t="s">
        <v>32</v>
      </c>
      <c r="H316" s="18">
        <f>IF('Medical Examinations'!G318="No major surgery",0,'Medical Examinations'!G318)</f>
        <v>0</v>
      </c>
      <c r="I316" s="16" t="s">
        <v>8343</v>
      </c>
      <c r="J316" s="14" t="str">
        <f t="shared" si="12"/>
        <v>Over weight</v>
      </c>
      <c r="K316" s="14" t="str">
        <f t="shared" si="13"/>
        <v>Diabetes</v>
      </c>
      <c r="L316" s="19">
        <f>DATE('Data cleaning'!P318,MONTH(1&amp;'Data cleaning'!Q318),'Hospitalisation Details'!D318)</f>
        <v>37605</v>
      </c>
      <c r="M316" s="20">
        <v>3012.22</v>
      </c>
      <c r="N316" s="16" t="s">
        <v>62</v>
      </c>
      <c r="O316" s="16" t="s">
        <v>64</v>
      </c>
      <c r="P316" s="16" t="s">
        <v>119</v>
      </c>
      <c r="Q316" s="14">
        <f t="shared" si="14"/>
        <v>20</v>
      </c>
    </row>
    <row r="317" spans="1:17" ht="15.6" x14ac:dyDescent="0.3">
      <c r="A317" s="15" t="s">
        <v>776</v>
      </c>
      <c r="B317" s="14" t="s">
        <v>5323</v>
      </c>
      <c r="C317" s="16">
        <v>29.83</v>
      </c>
      <c r="D317" s="16">
        <v>9.6999999999999993</v>
      </c>
      <c r="E317" s="17" t="s">
        <v>99</v>
      </c>
      <c r="F317" s="17" t="s">
        <v>32</v>
      </c>
      <c r="G317" s="17" t="s">
        <v>99</v>
      </c>
      <c r="H317" s="18">
        <f>IF('Medical Examinations'!G319="No major surgery",0,'Medical Examinations'!G319)</f>
        <v>1</v>
      </c>
      <c r="I317" s="16" t="s">
        <v>8342</v>
      </c>
      <c r="J317" s="14" t="str">
        <f t="shared" si="12"/>
        <v>Over weight</v>
      </c>
      <c r="K317" s="14" t="str">
        <f t="shared" si="13"/>
        <v>Diabetes</v>
      </c>
      <c r="L317" s="19">
        <f>DATE('Data cleaning'!P319,MONTH(1&amp;'Data cleaning'!Q319),'Hospitalisation Details'!D319)</f>
        <v>32414</v>
      </c>
      <c r="M317" s="20">
        <v>3018.04</v>
      </c>
      <c r="N317" s="16" t="s">
        <v>62</v>
      </c>
      <c r="O317" s="16" t="s">
        <v>62</v>
      </c>
      <c r="P317" s="16" t="s">
        <v>119</v>
      </c>
      <c r="Q317" s="14">
        <f t="shared" si="14"/>
        <v>34</v>
      </c>
    </row>
    <row r="318" spans="1:17" ht="15.6" x14ac:dyDescent="0.3">
      <c r="A318" s="15" t="s">
        <v>778</v>
      </c>
      <c r="B318" s="14" t="s">
        <v>5325</v>
      </c>
      <c r="C318" s="16">
        <v>24.7</v>
      </c>
      <c r="D318" s="16">
        <v>10.25</v>
      </c>
      <c r="E318" s="17" t="s">
        <v>32</v>
      </c>
      <c r="F318" s="17" t="s">
        <v>32</v>
      </c>
      <c r="G318" s="17" t="s">
        <v>32</v>
      </c>
      <c r="H318" s="18">
        <f>IF('Medical Examinations'!G320="No major surgery",0,'Medical Examinations'!G320)</f>
        <v>3</v>
      </c>
      <c r="I318" s="16" t="s">
        <v>8343</v>
      </c>
      <c r="J318" s="14" t="str">
        <f t="shared" si="12"/>
        <v>Normal weight</v>
      </c>
      <c r="K318" s="14" t="str">
        <f t="shared" si="13"/>
        <v>Diabetes</v>
      </c>
      <c r="L318" s="19">
        <f>DATE('Data cleaning'!P320,MONTH(1&amp;'Data cleaning'!Q320),'Hospitalisation Details'!D320)</f>
        <v>35783</v>
      </c>
      <c r="M318" s="20">
        <v>3021.81</v>
      </c>
      <c r="N318" s="16" t="s">
        <v>62</v>
      </c>
      <c r="O318" s="16" t="s">
        <v>64</v>
      </c>
      <c r="P318" s="16" t="s">
        <v>119</v>
      </c>
      <c r="Q318" s="14">
        <f t="shared" si="14"/>
        <v>25</v>
      </c>
    </row>
    <row r="319" spans="1:17" ht="15.6" x14ac:dyDescent="0.3">
      <c r="A319" s="15" t="s">
        <v>781</v>
      </c>
      <c r="B319" s="14" t="s">
        <v>5327</v>
      </c>
      <c r="C319" s="16">
        <v>17.940000000000001</v>
      </c>
      <c r="D319" s="16">
        <v>9.77</v>
      </c>
      <c r="E319" s="17" t="s">
        <v>32</v>
      </c>
      <c r="F319" s="17" t="s">
        <v>32</v>
      </c>
      <c r="G319" s="17" t="s">
        <v>32</v>
      </c>
      <c r="H319" s="18">
        <f>IF('Medical Examinations'!G321="No major surgery",0,'Medical Examinations'!G321)</f>
        <v>0</v>
      </c>
      <c r="I319" s="16" t="s">
        <v>8342</v>
      </c>
      <c r="J319" s="14" t="str">
        <f t="shared" si="12"/>
        <v>Under weight</v>
      </c>
      <c r="K319" s="14" t="str">
        <f t="shared" si="13"/>
        <v>Diabetes</v>
      </c>
      <c r="L319" s="19">
        <f>DATE('Data cleaning'!P321,MONTH(1&amp;'Data cleaning'!Q321),'Hospitalisation Details'!D321)</f>
        <v>36053</v>
      </c>
      <c r="M319" s="20">
        <v>3044.21</v>
      </c>
      <c r="N319" s="16" t="s">
        <v>62</v>
      </c>
      <c r="O319" s="16" t="s">
        <v>64</v>
      </c>
      <c r="P319" s="16" t="s">
        <v>1280</v>
      </c>
      <c r="Q319" s="14">
        <f t="shared" si="14"/>
        <v>24</v>
      </c>
    </row>
    <row r="320" spans="1:17" ht="15.6" x14ac:dyDescent="0.3">
      <c r="A320" s="15" t="s">
        <v>783</v>
      </c>
      <c r="B320" s="14" t="s">
        <v>5329</v>
      </c>
      <c r="C320" s="16">
        <v>21.08</v>
      </c>
      <c r="D320" s="16">
        <v>4.83</v>
      </c>
      <c r="E320" s="17" t="s">
        <v>32</v>
      </c>
      <c r="F320" s="17" t="s">
        <v>32</v>
      </c>
      <c r="G320" s="17" t="s">
        <v>99</v>
      </c>
      <c r="H320" s="18">
        <f>IF('Medical Examinations'!G322="No major surgery",0,'Medical Examinations'!G322)</f>
        <v>1</v>
      </c>
      <c r="I320" s="16" t="s">
        <v>8342</v>
      </c>
      <c r="J320" s="14" t="str">
        <f t="shared" si="12"/>
        <v>Normal weight</v>
      </c>
      <c r="K320" s="14" t="str">
        <f t="shared" si="13"/>
        <v>Normal</v>
      </c>
      <c r="L320" s="19">
        <f>DATE('Data cleaning'!P322,MONTH(1&amp;'Data cleaning'!Q322),'Hospitalisation Details'!D322)</f>
        <v>36016</v>
      </c>
      <c r="M320" s="20">
        <v>3046.06</v>
      </c>
      <c r="N320" s="16" t="s">
        <v>62</v>
      </c>
      <c r="O320" s="16" t="s">
        <v>75</v>
      </c>
      <c r="P320" s="16" t="s">
        <v>1285</v>
      </c>
      <c r="Q320" s="14">
        <f t="shared" si="14"/>
        <v>24</v>
      </c>
    </row>
    <row r="321" spans="1:17" ht="15.6" x14ac:dyDescent="0.3">
      <c r="A321" s="15" t="s">
        <v>786</v>
      </c>
      <c r="B321" s="14" t="s">
        <v>5331</v>
      </c>
      <c r="C321" s="16">
        <v>37.715000000000003</v>
      </c>
      <c r="D321" s="16">
        <v>10.86</v>
      </c>
      <c r="E321" s="17" t="s">
        <v>99</v>
      </c>
      <c r="F321" s="17" t="s">
        <v>32</v>
      </c>
      <c r="G321" s="17" t="s">
        <v>32</v>
      </c>
      <c r="H321" s="18">
        <f>IF('Medical Examinations'!G323="No major surgery",0,'Medical Examinations'!G323)</f>
        <v>0</v>
      </c>
      <c r="I321" s="16" t="s">
        <v>8343</v>
      </c>
      <c r="J321" s="14" t="str">
        <f t="shared" si="12"/>
        <v>Obesity</v>
      </c>
      <c r="K321" s="14" t="str">
        <f t="shared" si="13"/>
        <v>Diabetes</v>
      </c>
      <c r="L321" s="19">
        <f>DATE('Data cleaning'!P323,MONTH(1&amp;'Data cleaning'!Q323),'Hospitalisation Details'!D323)</f>
        <v>35786</v>
      </c>
      <c r="M321" s="20">
        <v>3051.73</v>
      </c>
      <c r="N321" s="16" t="s">
        <v>62</v>
      </c>
      <c r="O321" s="16" t="s">
        <v>62</v>
      </c>
      <c r="P321" s="16" t="s">
        <v>241</v>
      </c>
      <c r="Q321" s="14">
        <f t="shared" si="14"/>
        <v>25</v>
      </c>
    </row>
    <row r="322" spans="1:17" ht="15.6" x14ac:dyDescent="0.3">
      <c r="A322" s="15" t="s">
        <v>788</v>
      </c>
      <c r="B322" s="14" t="s">
        <v>5332</v>
      </c>
      <c r="C322" s="16">
        <v>22.39</v>
      </c>
      <c r="D322" s="16">
        <v>9.5299999999999994</v>
      </c>
      <c r="E322" s="17" t="s">
        <v>99</v>
      </c>
      <c r="F322" s="17" t="s">
        <v>32</v>
      </c>
      <c r="G322" s="17" t="s">
        <v>32</v>
      </c>
      <c r="H322" s="18">
        <f>IF('Medical Examinations'!G324="No major surgery",0,'Medical Examinations'!G324)</f>
        <v>0</v>
      </c>
      <c r="I322" s="16" t="s">
        <v>8342</v>
      </c>
      <c r="J322" s="14" t="str">
        <f t="shared" ref="J322:J385" si="15">IF(C322&lt;18.5,"Under weight",IF(C322&lt;25,"Normal weight",IF(C322&lt;30,"Over weight","Obesity")))</f>
        <v>Normal weight</v>
      </c>
      <c r="K322" s="14" t="str">
        <f t="shared" ref="K322:K385" si="16">IF(D322&lt;5.7,"Normal",IF(D322&lt;6.4,"Prediabetes","Diabetes"))</f>
        <v>Diabetes</v>
      </c>
      <c r="L322" s="19">
        <f>DATE('Data cleaning'!P324,MONTH(1&amp;'Data cleaning'!Q324),'Hospitalisation Details'!D324)</f>
        <v>37428</v>
      </c>
      <c r="M322" s="20">
        <v>3056.39</v>
      </c>
      <c r="N322" s="16" t="s">
        <v>62</v>
      </c>
      <c r="O322" s="16" t="s">
        <v>64</v>
      </c>
      <c r="P322" s="16" t="s">
        <v>66</v>
      </c>
      <c r="Q322" s="14">
        <f t="shared" ref="Q322:Q385" si="17">INT(YEARFRAC(L322,DATE(2023,6,8)))</f>
        <v>20</v>
      </c>
    </row>
    <row r="323" spans="1:17" ht="15.6" x14ac:dyDescent="0.3">
      <c r="A323" s="15" t="s">
        <v>791</v>
      </c>
      <c r="B323" s="14" t="s">
        <v>5029</v>
      </c>
      <c r="C323" s="16">
        <v>28.78</v>
      </c>
      <c r="D323" s="16">
        <v>5.68</v>
      </c>
      <c r="E323" s="17" t="s">
        <v>32</v>
      </c>
      <c r="F323" s="17" t="s">
        <v>32</v>
      </c>
      <c r="G323" s="17" t="s">
        <v>32</v>
      </c>
      <c r="H323" s="18">
        <f>IF('Medical Examinations'!G325="No major surgery",0,'Medical Examinations'!G325)</f>
        <v>0</v>
      </c>
      <c r="I323" s="16" t="s">
        <v>8342</v>
      </c>
      <c r="J323" s="14" t="str">
        <f t="shared" si="15"/>
        <v>Over weight</v>
      </c>
      <c r="K323" s="14" t="str">
        <f t="shared" si="16"/>
        <v>Normal</v>
      </c>
      <c r="L323" s="19">
        <f>DATE('Data cleaning'!P325,MONTH(1&amp;'Data cleaning'!Q325),'Hospitalisation Details'!D325)</f>
        <v>34603</v>
      </c>
      <c r="M323" s="20">
        <v>3062.51</v>
      </c>
      <c r="N323" s="16" t="s">
        <v>64</v>
      </c>
      <c r="O323" s="16" t="s">
        <v>75</v>
      </c>
      <c r="P323" s="16" t="s">
        <v>119</v>
      </c>
      <c r="Q323" s="14">
        <f t="shared" si="17"/>
        <v>28</v>
      </c>
    </row>
    <row r="324" spans="1:17" ht="15.6" x14ac:dyDescent="0.3">
      <c r="A324" s="15" t="s">
        <v>793</v>
      </c>
      <c r="B324" s="14" t="s">
        <v>5335</v>
      </c>
      <c r="C324" s="16">
        <v>18.329999999999998</v>
      </c>
      <c r="D324" s="16">
        <v>5.57</v>
      </c>
      <c r="E324" s="17" t="s">
        <v>99</v>
      </c>
      <c r="F324" s="17" t="s">
        <v>32</v>
      </c>
      <c r="G324" s="17" t="s">
        <v>32</v>
      </c>
      <c r="H324" s="18">
        <f>IF('Medical Examinations'!G326="No major surgery",0,'Medical Examinations'!G326)</f>
        <v>0</v>
      </c>
      <c r="I324" s="16" t="s">
        <v>8342</v>
      </c>
      <c r="J324" s="14" t="str">
        <f t="shared" si="15"/>
        <v>Under weight</v>
      </c>
      <c r="K324" s="14" t="str">
        <f t="shared" si="16"/>
        <v>Normal</v>
      </c>
      <c r="L324" s="19">
        <f>DATE('Data cleaning'!P326,MONTH(1&amp;'Data cleaning'!Q326),'Hospitalisation Details'!D326)</f>
        <v>32782</v>
      </c>
      <c r="M324" s="20">
        <v>3065.49</v>
      </c>
      <c r="N324" s="16" t="s">
        <v>62</v>
      </c>
      <c r="O324" s="16" t="s">
        <v>75</v>
      </c>
      <c r="P324" s="16" t="s">
        <v>119</v>
      </c>
      <c r="Q324" s="14">
        <f t="shared" si="17"/>
        <v>33</v>
      </c>
    </row>
    <row r="325" spans="1:17" ht="15.6" x14ac:dyDescent="0.3">
      <c r="A325" s="15" t="s">
        <v>796</v>
      </c>
      <c r="B325" s="14" t="s">
        <v>5337</v>
      </c>
      <c r="C325" s="16">
        <v>26.39</v>
      </c>
      <c r="D325" s="16">
        <v>4.58</v>
      </c>
      <c r="E325" s="17" t="s">
        <v>99</v>
      </c>
      <c r="F325" s="17" t="s">
        <v>32</v>
      </c>
      <c r="G325" s="17" t="s">
        <v>32</v>
      </c>
      <c r="H325" s="18">
        <f>IF('Medical Examinations'!G327="No major surgery",0,'Medical Examinations'!G327)</f>
        <v>1</v>
      </c>
      <c r="I325" s="16" t="s">
        <v>8342</v>
      </c>
      <c r="J325" s="14" t="str">
        <f t="shared" si="15"/>
        <v>Over weight</v>
      </c>
      <c r="K325" s="14" t="str">
        <f t="shared" si="16"/>
        <v>Normal</v>
      </c>
      <c r="L325" s="19">
        <f>DATE('Data cleaning'!P327,MONTH(1&amp;'Data cleaning'!Q327),'Hospitalisation Details'!D327)</f>
        <v>34952</v>
      </c>
      <c r="M325" s="20">
        <v>3070.81</v>
      </c>
      <c r="N325" s="16" t="s">
        <v>64</v>
      </c>
      <c r="O325" s="16" t="s">
        <v>75</v>
      </c>
      <c r="P325" s="16" t="s">
        <v>1841</v>
      </c>
      <c r="Q325" s="14">
        <f t="shared" si="17"/>
        <v>27</v>
      </c>
    </row>
    <row r="326" spans="1:17" ht="15.6" x14ac:dyDescent="0.3">
      <c r="A326" s="15" t="s">
        <v>798</v>
      </c>
      <c r="B326" s="14" t="s">
        <v>5170</v>
      </c>
      <c r="C326" s="16">
        <v>19.260000000000002</v>
      </c>
      <c r="D326" s="16">
        <v>8.9600000000000009</v>
      </c>
      <c r="E326" s="17" t="s">
        <v>99</v>
      </c>
      <c r="F326" s="17" t="s">
        <v>32</v>
      </c>
      <c r="G326" s="17" t="s">
        <v>32</v>
      </c>
      <c r="H326" s="18">
        <f>IF('Medical Examinations'!G328="No major surgery",0,'Medical Examinations'!G328)</f>
        <v>1</v>
      </c>
      <c r="I326" s="16" t="s">
        <v>8342</v>
      </c>
      <c r="J326" s="14" t="str">
        <f t="shared" si="15"/>
        <v>Normal weight</v>
      </c>
      <c r="K326" s="14" t="str">
        <f t="shared" si="16"/>
        <v>Diabetes</v>
      </c>
      <c r="L326" s="19">
        <f>DATE('Data cleaning'!P328,MONTH(1&amp;'Data cleaning'!Q328),'Hospitalisation Details'!D328)</f>
        <v>37177</v>
      </c>
      <c r="M326" s="20">
        <v>3077.1</v>
      </c>
      <c r="N326" s="16" t="s">
        <v>62</v>
      </c>
      <c r="O326" s="16" t="s">
        <v>75</v>
      </c>
      <c r="P326" s="16" t="s">
        <v>119</v>
      </c>
      <c r="Q326" s="14">
        <f t="shared" si="17"/>
        <v>21</v>
      </c>
    </row>
    <row r="327" spans="1:17" ht="15.6" x14ac:dyDescent="0.3">
      <c r="A327" s="15" t="s">
        <v>801</v>
      </c>
      <c r="B327" s="14" t="s">
        <v>5340</v>
      </c>
      <c r="C327" s="16">
        <v>26.92</v>
      </c>
      <c r="D327" s="16">
        <v>6.09</v>
      </c>
      <c r="E327" s="17" t="s">
        <v>32</v>
      </c>
      <c r="F327" s="17" t="s">
        <v>32</v>
      </c>
      <c r="G327" s="17" t="s">
        <v>32</v>
      </c>
      <c r="H327" s="18">
        <f>IF('Medical Examinations'!G329="No major surgery",0,'Medical Examinations'!G329)</f>
        <v>0</v>
      </c>
      <c r="I327" s="16" t="s">
        <v>8342</v>
      </c>
      <c r="J327" s="14" t="str">
        <f t="shared" si="15"/>
        <v>Over weight</v>
      </c>
      <c r="K327" s="14" t="str">
        <f t="shared" si="16"/>
        <v>Prediabetes</v>
      </c>
      <c r="L327" s="19">
        <f>DATE('Data cleaning'!P329,MONTH(1&amp;'Data cleaning'!Q329),'Hospitalisation Details'!D329)</f>
        <v>31990</v>
      </c>
      <c r="M327" s="20">
        <v>3088.06</v>
      </c>
      <c r="N327" s="16" t="s">
        <v>62</v>
      </c>
      <c r="O327" s="16" t="s">
        <v>62</v>
      </c>
      <c r="P327" s="16" t="s">
        <v>66</v>
      </c>
      <c r="Q327" s="14">
        <f t="shared" si="17"/>
        <v>35</v>
      </c>
    </row>
    <row r="328" spans="1:17" ht="15.6" x14ac:dyDescent="0.3">
      <c r="A328" s="15" t="s">
        <v>803</v>
      </c>
      <c r="B328" s="14" t="s">
        <v>5160</v>
      </c>
      <c r="C328" s="16">
        <v>19.73</v>
      </c>
      <c r="D328" s="16">
        <v>4.3600000000000003</v>
      </c>
      <c r="E328" s="17" t="s">
        <v>32</v>
      </c>
      <c r="F328" s="17" t="s">
        <v>32</v>
      </c>
      <c r="G328" s="17" t="s">
        <v>32</v>
      </c>
      <c r="H328" s="18">
        <f>IF('Medical Examinations'!G330="No major surgery",0,'Medical Examinations'!G330)</f>
        <v>0</v>
      </c>
      <c r="I328" s="16" t="s">
        <v>8342</v>
      </c>
      <c r="J328" s="14" t="str">
        <f t="shared" si="15"/>
        <v>Normal weight</v>
      </c>
      <c r="K328" s="14" t="str">
        <f t="shared" si="16"/>
        <v>Normal</v>
      </c>
      <c r="L328" s="19">
        <f>DATE('Data cleaning'!P330,MONTH(1&amp;'Data cleaning'!Q330),'Hospitalisation Details'!D330)</f>
        <v>36336</v>
      </c>
      <c r="M328" s="20">
        <v>3128.35</v>
      </c>
      <c r="N328" s="16" t="s">
        <v>62</v>
      </c>
      <c r="O328" s="16" t="s">
        <v>64</v>
      </c>
      <c r="P328" s="16" t="s">
        <v>1525</v>
      </c>
      <c r="Q328" s="14">
        <f t="shared" si="17"/>
        <v>23</v>
      </c>
    </row>
    <row r="329" spans="1:17" ht="15.6" x14ac:dyDescent="0.3">
      <c r="A329" s="15" t="s">
        <v>806</v>
      </c>
      <c r="B329" s="14" t="s">
        <v>5343</v>
      </c>
      <c r="C329" s="16">
        <v>23.56</v>
      </c>
      <c r="D329" s="16">
        <v>11.74</v>
      </c>
      <c r="E329" s="17" t="s">
        <v>99</v>
      </c>
      <c r="F329" s="17" t="s">
        <v>32</v>
      </c>
      <c r="G329" s="17" t="s">
        <v>32</v>
      </c>
      <c r="H329" s="18">
        <f>IF('Medical Examinations'!G331="No major surgery",0,'Medical Examinations'!G331)</f>
        <v>0</v>
      </c>
      <c r="I329" s="16" t="s">
        <v>8342</v>
      </c>
      <c r="J329" s="14" t="str">
        <f t="shared" si="15"/>
        <v>Normal weight</v>
      </c>
      <c r="K329" s="14" t="str">
        <f t="shared" si="16"/>
        <v>Diabetes</v>
      </c>
      <c r="L329" s="19">
        <f>DATE('Data cleaning'!P331,MONTH(1&amp;'Data cleaning'!Q331),'Hospitalisation Details'!D331)</f>
        <v>34525</v>
      </c>
      <c r="M329" s="20">
        <v>3161.45</v>
      </c>
      <c r="N329" s="16" t="s">
        <v>62</v>
      </c>
      <c r="O329" s="16" t="s">
        <v>75</v>
      </c>
      <c r="P329" s="16" t="s">
        <v>241</v>
      </c>
      <c r="Q329" s="14">
        <f t="shared" si="17"/>
        <v>28</v>
      </c>
    </row>
    <row r="330" spans="1:17" ht="15.6" x14ac:dyDescent="0.3">
      <c r="A330" s="15" t="s">
        <v>808</v>
      </c>
      <c r="B330" s="14" t="s">
        <v>5345</v>
      </c>
      <c r="C330" s="16">
        <v>37.67</v>
      </c>
      <c r="D330" s="16">
        <v>5.89</v>
      </c>
      <c r="E330" s="17" t="s">
        <v>32</v>
      </c>
      <c r="F330" s="17" t="s">
        <v>32</v>
      </c>
      <c r="G330" s="17" t="s">
        <v>32</v>
      </c>
      <c r="H330" s="18">
        <f>IF('Medical Examinations'!G332="No major surgery",0,'Medical Examinations'!G332)</f>
        <v>1</v>
      </c>
      <c r="I330" s="16" t="s">
        <v>8342</v>
      </c>
      <c r="J330" s="14" t="str">
        <f t="shared" si="15"/>
        <v>Obesity</v>
      </c>
      <c r="K330" s="14" t="str">
        <f t="shared" si="16"/>
        <v>Prediabetes</v>
      </c>
      <c r="L330" s="19">
        <f>DATE('Data cleaning'!P332,MONTH(1&amp;'Data cleaning'!Q332),'Hospitalisation Details'!D332)</f>
        <v>34237</v>
      </c>
      <c r="M330" s="20">
        <v>3162.02</v>
      </c>
      <c r="N330" s="16" t="s">
        <v>62</v>
      </c>
      <c r="O330" s="16" t="s">
        <v>64</v>
      </c>
      <c r="P330" s="16" t="s">
        <v>66</v>
      </c>
      <c r="Q330" s="14">
        <f t="shared" si="17"/>
        <v>29</v>
      </c>
    </row>
    <row r="331" spans="1:17" ht="15.6" x14ac:dyDescent="0.3">
      <c r="A331" s="15" t="s">
        <v>811</v>
      </c>
      <c r="B331" s="14" t="s">
        <v>5325</v>
      </c>
      <c r="C331" s="16">
        <v>18.73</v>
      </c>
      <c r="D331" s="16">
        <v>10.64</v>
      </c>
      <c r="E331" s="17" t="s">
        <v>32</v>
      </c>
      <c r="F331" s="17" t="s">
        <v>32</v>
      </c>
      <c r="G331" s="17" t="s">
        <v>32</v>
      </c>
      <c r="H331" s="18">
        <f>IF('Medical Examinations'!G333="No major surgery",0,'Medical Examinations'!G333)</f>
        <v>2</v>
      </c>
      <c r="I331" s="16" t="s">
        <v>8342</v>
      </c>
      <c r="J331" s="14" t="str">
        <f t="shared" si="15"/>
        <v>Normal weight</v>
      </c>
      <c r="K331" s="14" t="str">
        <f t="shared" si="16"/>
        <v>Diabetes</v>
      </c>
      <c r="L331" s="19">
        <f>DATE('Data cleaning'!P333,MONTH(1&amp;'Data cleaning'!Q333),'Hospitalisation Details'!D333)</f>
        <v>37132</v>
      </c>
      <c r="M331" s="20">
        <v>3167.46</v>
      </c>
      <c r="N331" s="16" t="s">
        <v>62</v>
      </c>
      <c r="O331" s="16" t="s">
        <v>64</v>
      </c>
      <c r="P331" s="16" t="s">
        <v>1280</v>
      </c>
      <c r="Q331" s="14">
        <f t="shared" si="17"/>
        <v>21</v>
      </c>
    </row>
    <row r="332" spans="1:17" ht="15.6" x14ac:dyDescent="0.3">
      <c r="A332" s="15" t="s">
        <v>813</v>
      </c>
      <c r="B332" s="14" t="s">
        <v>5348</v>
      </c>
      <c r="C332" s="16">
        <v>33.090000000000003</v>
      </c>
      <c r="D332" s="16">
        <v>6.06</v>
      </c>
      <c r="E332" s="17" t="s">
        <v>32</v>
      </c>
      <c r="F332" s="17" t="s">
        <v>32</v>
      </c>
      <c r="G332" s="17" t="s">
        <v>99</v>
      </c>
      <c r="H332" s="18">
        <f>IF('Medical Examinations'!G334="No major surgery",0,'Medical Examinations'!G334)</f>
        <v>1</v>
      </c>
      <c r="I332" s="16" t="s">
        <v>8342</v>
      </c>
      <c r="J332" s="14" t="str">
        <f t="shared" si="15"/>
        <v>Obesity</v>
      </c>
      <c r="K332" s="14" t="str">
        <f t="shared" si="16"/>
        <v>Prediabetes</v>
      </c>
      <c r="L332" s="19">
        <f>DATE('Data cleaning'!P334,MONTH(1&amp;'Data cleaning'!Q334),'Hospitalisation Details'!D334)</f>
        <v>34632</v>
      </c>
      <c r="M332" s="20">
        <v>3171.61</v>
      </c>
      <c r="N332" s="16" t="s">
        <v>62</v>
      </c>
      <c r="O332" s="16" t="s">
        <v>64</v>
      </c>
      <c r="P332" s="16" t="s">
        <v>66</v>
      </c>
      <c r="Q332" s="14">
        <f t="shared" si="17"/>
        <v>28</v>
      </c>
    </row>
    <row r="333" spans="1:17" ht="15.6" x14ac:dyDescent="0.3">
      <c r="A333" s="15" t="s">
        <v>816</v>
      </c>
      <c r="B333" s="14" t="s">
        <v>5350</v>
      </c>
      <c r="C333" s="16">
        <v>18.329999999999998</v>
      </c>
      <c r="D333" s="16">
        <v>7.46</v>
      </c>
      <c r="E333" s="17" t="s">
        <v>99</v>
      </c>
      <c r="F333" s="17" t="s">
        <v>32</v>
      </c>
      <c r="G333" s="17" t="s">
        <v>32</v>
      </c>
      <c r="H333" s="18">
        <f>IF('Medical Examinations'!G335="No major surgery",0,'Medical Examinations'!G335)</f>
        <v>1</v>
      </c>
      <c r="I333" s="16" t="s">
        <v>8342</v>
      </c>
      <c r="J333" s="14" t="str">
        <f t="shared" si="15"/>
        <v>Under weight</v>
      </c>
      <c r="K333" s="14" t="str">
        <f t="shared" si="16"/>
        <v>Diabetes</v>
      </c>
      <c r="L333" s="19">
        <f>DATE('Data cleaning'!P335,MONTH(1&amp;'Data cleaning'!Q335),'Hospitalisation Details'!D335)</f>
        <v>34521</v>
      </c>
      <c r="M333" s="20">
        <v>3172.02</v>
      </c>
      <c r="N333" s="16" t="s">
        <v>62</v>
      </c>
      <c r="O333" s="16" t="s">
        <v>75</v>
      </c>
      <c r="P333" s="16" t="s">
        <v>241</v>
      </c>
      <c r="Q333" s="14">
        <f t="shared" si="17"/>
        <v>28</v>
      </c>
    </row>
    <row r="334" spans="1:17" ht="15.6" x14ac:dyDescent="0.3">
      <c r="A334" s="15" t="s">
        <v>818</v>
      </c>
      <c r="B334" s="14" t="s">
        <v>5352</v>
      </c>
      <c r="C334" s="16">
        <v>27.74</v>
      </c>
      <c r="D334" s="16">
        <v>4.68</v>
      </c>
      <c r="E334" s="17" t="s">
        <v>99</v>
      </c>
      <c r="F334" s="17" t="s">
        <v>32</v>
      </c>
      <c r="G334" s="17" t="s">
        <v>32</v>
      </c>
      <c r="H334" s="18">
        <f>IF('Medical Examinations'!G336="No major surgery",0,'Medical Examinations'!G336)</f>
        <v>2</v>
      </c>
      <c r="I334" s="16" t="s">
        <v>8342</v>
      </c>
      <c r="J334" s="14" t="str">
        <f t="shared" si="15"/>
        <v>Over weight</v>
      </c>
      <c r="K334" s="14" t="str">
        <f t="shared" si="16"/>
        <v>Normal</v>
      </c>
      <c r="L334" s="19">
        <f>DATE('Data cleaning'!P336,MONTH(1&amp;'Data cleaning'!Q336),'Hospitalisation Details'!D336)</f>
        <v>35291</v>
      </c>
      <c r="M334" s="20">
        <v>3176.29</v>
      </c>
      <c r="N334" s="16" t="s">
        <v>62</v>
      </c>
      <c r="O334" s="16" t="s">
        <v>62</v>
      </c>
      <c r="P334" s="16" t="s">
        <v>119</v>
      </c>
      <c r="Q334" s="14">
        <f t="shared" si="17"/>
        <v>26</v>
      </c>
    </row>
    <row r="335" spans="1:17" ht="15.6" x14ac:dyDescent="0.3">
      <c r="A335" s="15" t="s">
        <v>821</v>
      </c>
      <c r="B335" s="14" t="s">
        <v>5354</v>
      </c>
      <c r="C335" s="16">
        <v>24.2</v>
      </c>
      <c r="D335" s="16">
        <v>6.15</v>
      </c>
      <c r="E335" s="17" t="s">
        <v>32</v>
      </c>
      <c r="F335" s="17" t="s">
        <v>32</v>
      </c>
      <c r="G335" s="17" t="s">
        <v>32</v>
      </c>
      <c r="H335" s="18">
        <f>IF('Medical Examinations'!G337="No major surgery",0,'Medical Examinations'!G337)</f>
        <v>1</v>
      </c>
      <c r="I335" s="16" t="s">
        <v>8342</v>
      </c>
      <c r="J335" s="14" t="str">
        <f t="shared" si="15"/>
        <v>Normal weight</v>
      </c>
      <c r="K335" s="14" t="str">
        <f t="shared" si="16"/>
        <v>Prediabetes</v>
      </c>
      <c r="L335" s="19">
        <f>DATE('Data cleaning'!P337,MONTH(1&amp;'Data cleaning'!Q337),'Hospitalisation Details'!D337)</f>
        <v>35249</v>
      </c>
      <c r="M335" s="20">
        <v>3176.82</v>
      </c>
      <c r="N335" s="16" t="s">
        <v>62</v>
      </c>
      <c r="O335" s="16" t="s">
        <v>75</v>
      </c>
      <c r="P335" s="16" t="s">
        <v>119</v>
      </c>
      <c r="Q335" s="14">
        <f t="shared" si="17"/>
        <v>26</v>
      </c>
    </row>
    <row r="336" spans="1:17" ht="15.6" x14ac:dyDescent="0.3">
      <c r="A336" s="15" t="s">
        <v>823</v>
      </c>
      <c r="B336" s="14" t="s">
        <v>5356</v>
      </c>
      <c r="C336" s="16">
        <v>22.03</v>
      </c>
      <c r="D336" s="16">
        <v>4.28</v>
      </c>
      <c r="E336" s="17" t="s">
        <v>99</v>
      </c>
      <c r="F336" s="17" t="s">
        <v>32</v>
      </c>
      <c r="G336" s="17" t="s">
        <v>32</v>
      </c>
      <c r="H336" s="18">
        <f>IF('Medical Examinations'!G338="No major surgery",0,'Medical Examinations'!G338)</f>
        <v>0</v>
      </c>
      <c r="I336" s="16" t="s">
        <v>8342</v>
      </c>
      <c r="J336" s="14" t="str">
        <f t="shared" si="15"/>
        <v>Normal weight</v>
      </c>
      <c r="K336" s="14" t="str">
        <f t="shared" si="16"/>
        <v>Normal</v>
      </c>
      <c r="L336" s="19">
        <f>DATE('Data cleaning'!P338,MONTH(1&amp;'Data cleaning'!Q338),'Hospitalisation Details'!D338)</f>
        <v>36792</v>
      </c>
      <c r="M336" s="20">
        <v>3179.96</v>
      </c>
      <c r="N336" s="16" t="s">
        <v>62</v>
      </c>
      <c r="O336" s="16" t="s">
        <v>62</v>
      </c>
      <c r="P336" s="16" t="s">
        <v>119</v>
      </c>
      <c r="Q336" s="14">
        <f t="shared" si="17"/>
        <v>22</v>
      </c>
    </row>
    <row r="337" spans="1:17" ht="15.6" x14ac:dyDescent="0.3">
      <c r="A337" s="15" t="s">
        <v>826</v>
      </c>
      <c r="B337" s="14" t="s">
        <v>5127</v>
      </c>
      <c r="C337" s="16">
        <v>26.885000000000002</v>
      </c>
      <c r="D337" s="16">
        <v>9.86</v>
      </c>
      <c r="E337" s="17" t="s">
        <v>32</v>
      </c>
      <c r="F337" s="17" t="s">
        <v>32</v>
      </c>
      <c r="G337" s="17" t="s">
        <v>32</v>
      </c>
      <c r="H337" s="18">
        <f>IF('Medical Examinations'!G339="No major surgery",0,'Medical Examinations'!G339)</f>
        <v>3</v>
      </c>
      <c r="I337" s="16" t="s">
        <v>8342</v>
      </c>
      <c r="J337" s="14" t="str">
        <f t="shared" si="15"/>
        <v>Over weight</v>
      </c>
      <c r="K337" s="14" t="str">
        <f t="shared" si="16"/>
        <v>Diabetes</v>
      </c>
      <c r="L337" s="19">
        <f>DATE('Data cleaning'!P339,MONTH(1&amp;'Data cleaning'!Q339),'Hospitalisation Details'!D339)</f>
        <v>37136</v>
      </c>
      <c r="M337" s="20">
        <v>3180.51</v>
      </c>
      <c r="N337" s="16" t="s">
        <v>62</v>
      </c>
      <c r="O337" s="16" t="s">
        <v>62</v>
      </c>
      <c r="P337" s="16" t="s">
        <v>66</v>
      </c>
      <c r="Q337" s="14">
        <f t="shared" si="17"/>
        <v>21</v>
      </c>
    </row>
    <row r="338" spans="1:17" ht="15.6" x14ac:dyDescent="0.3">
      <c r="A338" s="15" t="s">
        <v>828</v>
      </c>
      <c r="B338" s="14" t="s">
        <v>5048</v>
      </c>
      <c r="C338" s="16">
        <v>16.36</v>
      </c>
      <c r="D338" s="16">
        <v>11.19</v>
      </c>
      <c r="E338" s="17" t="s">
        <v>32</v>
      </c>
      <c r="F338" s="17" t="s">
        <v>32</v>
      </c>
      <c r="G338" s="17" t="s">
        <v>32</v>
      </c>
      <c r="H338" s="18">
        <f>IF('Medical Examinations'!G340="No major surgery",0,'Medical Examinations'!G340)</f>
        <v>0</v>
      </c>
      <c r="I338" s="16" t="s">
        <v>8342</v>
      </c>
      <c r="J338" s="14" t="str">
        <f t="shared" si="15"/>
        <v>Under weight</v>
      </c>
      <c r="K338" s="14" t="str">
        <f t="shared" si="16"/>
        <v>Diabetes</v>
      </c>
      <c r="L338" s="19">
        <f>DATE('Data cleaning'!P340,MONTH(1&amp;'Data cleaning'!Q340),'Hospitalisation Details'!D340)</f>
        <v>35349</v>
      </c>
      <c r="M338" s="20">
        <v>3201.25</v>
      </c>
      <c r="N338" s="16" t="s">
        <v>62</v>
      </c>
      <c r="O338" s="16" t="s">
        <v>64</v>
      </c>
      <c r="P338" s="16" t="s">
        <v>119</v>
      </c>
      <c r="Q338" s="14">
        <f t="shared" si="17"/>
        <v>26</v>
      </c>
    </row>
    <row r="339" spans="1:17" ht="15.6" x14ac:dyDescent="0.3">
      <c r="A339" s="15" t="s">
        <v>831</v>
      </c>
      <c r="B339" s="14" t="s">
        <v>5360</v>
      </c>
      <c r="C339" s="16">
        <v>32.299999999999997</v>
      </c>
      <c r="D339" s="16">
        <v>4.8899999999999997</v>
      </c>
      <c r="E339" s="17" t="s">
        <v>99</v>
      </c>
      <c r="F339" s="17" t="s">
        <v>32</v>
      </c>
      <c r="G339" s="17" t="s">
        <v>99</v>
      </c>
      <c r="H339" s="18">
        <f>IF('Medical Examinations'!G341="No major surgery",0,'Medical Examinations'!G341)</f>
        <v>1</v>
      </c>
      <c r="I339" s="16" t="s">
        <v>8343</v>
      </c>
      <c r="J339" s="14" t="str">
        <f t="shared" si="15"/>
        <v>Obesity</v>
      </c>
      <c r="K339" s="14" t="str">
        <f t="shared" si="16"/>
        <v>Normal</v>
      </c>
      <c r="L339" s="19">
        <f>DATE('Data cleaning'!P341,MONTH(1&amp;'Data cleaning'!Q341),'Hospitalisation Details'!D341)</f>
        <v>35616</v>
      </c>
      <c r="M339" s="20">
        <v>3206.49</v>
      </c>
      <c r="N339" s="16" t="s">
        <v>62</v>
      </c>
      <c r="O339" s="16" t="s">
        <v>64</v>
      </c>
      <c r="P339" s="16" t="s">
        <v>1280</v>
      </c>
      <c r="Q339" s="14">
        <f t="shared" si="17"/>
        <v>25</v>
      </c>
    </row>
    <row r="340" spans="1:17" ht="15.6" x14ac:dyDescent="0.3">
      <c r="A340" s="15" t="s">
        <v>833</v>
      </c>
      <c r="B340" s="14" t="s">
        <v>5362</v>
      </c>
      <c r="C340" s="16">
        <v>16.05</v>
      </c>
      <c r="D340" s="16">
        <v>4.3499999999999996</v>
      </c>
      <c r="E340" s="17" t="s">
        <v>99</v>
      </c>
      <c r="F340" s="17" t="s">
        <v>32</v>
      </c>
      <c r="G340" s="17" t="s">
        <v>32</v>
      </c>
      <c r="H340" s="18">
        <f>IF('Medical Examinations'!G342="No major surgery",0,'Medical Examinations'!G342)</f>
        <v>0</v>
      </c>
      <c r="I340" s="16" t="s">
        <v>8342</v>
      </c>
      <c r="J340" s="14" t="str">
        <f t="shared" si="15"/>
        <v>Under weight</v>
      </c>
      <c r="K340" s="14" t="str">
        <f t="shared" si="16"/>
        <v>Normal</v>
      </c>
      <c r="L340" s="19">
        <f>DATE('Data cleaning'!P342,MONTH(1&amp;'Data cleaning'!Q342),'Hospitalisation Details'!D342)</f>
        <v>35786</v>
      </c>
      <c r="M340" s="20">
        <v>3208.79</v>
      </c>
      <c r="N340" s="16" t="s">
        <v>62</v>
      </c>
      <c r="O340" s="16" t="s">
        <v>64</v>
      </c>
      <c r="P340" s="16" t="s">
        <v>241</v>
      </c>
      <c r="Q340" s="14">
        <f t="shared" si="17"/>
        <v>25</v>
      </c>
    </row>
    <row r="341" spans="1:17" ht="15.6" x14ac:dyDescent="0.3">
      <c r="A341" s="15" t="s">
        <v>835</v>
      </c>
      <c r="B341" s="14" t="s">
        <v>5364</v>
      </c>
      <c r="C341" s="16">
        <v>29.07</v>
      </c>
      <c r="D341" s="16">
        <v>8.66</v>
      </c>
      <c r="E341" s="17" t="s">
        <v>99</v>
      </c>
      <c r="F341" s="17" t="s">
        <v>32</v>
      </c>
      <c r="G341" s="17" t="s">
        <v>32</v>
      </c>
      <c r="H341" s="18">
        <f>IF('Medical Examinations'!G343="No major surgery",0,'Medical Examinations'!G343)</f>
        <v>2</v>
      </c>
      <c r="I341" s="16" t="s">
        <v>8342</v>
      </c>
      <c r="J341" s="14" t="str">
        <f t="shared" si="15"/>
        <v>Over weight</v>
      </c>
      <c r="K341" s="14" t="str">
        <f t="shared" si="16"/>
        <v>Diabetes</v>
      </c>
      <c r="L341" s="19">
        <f>DATE('Data cleaning'!P343,MONTH(1&amp;'Data cleaning'!Q343),'Hospitalisation Details'!D343)</f>
        <v>35617</v>
      </c>
      <c r="M341" s="20">
        <v>3213.62</v>
      </c>
      <c r="N341" s="16" t="s">
        <v>62</v>
      </c>
      <c r="O341" s="16" t="s">
        <v>62</v>
      </c>
      <c r="P341" s="16" t="s">
        <v>1280</v>
      </c>
      <c r="Q341" s="14">
        <f t="shared" si="17"/>
        <v>25</v>
      </c>
    </row>
    <row r="342" spans="1:17" ht="15.6" x14ac:dyDescent="0.3">
      <c r="A342" s="15" t="s">
        <v>838</v>
      </c>
      <c r="B342" s="14" t="s">
        <v>4922</v>
      </c>
      <c r="C342" s="16">
        <v>17.43</v>
      </c>
      <c r="D342" s="16">
        <v>8.64</v>
      </c>
      <c r="E342" s="17" t="s">
        <v>32</v>
      </c>
      <c r="F342" s="17" t="s">
        <v>32</v>
      </c>
      <c r="G342" s="17" t="s">
        <v>32</v>
      </c>
      <c r="H342" s="18">
        <f>IF('Medical Examinations'!G344="No major surgery",0,'Medical Examinations'!G344)</f>
        <v>0</v>
      </c>
      <c r="I342" s="16" t="s">
        <v>8342</v>
      </c>
      <c r="J342" s="14" t="str">
        <f t="shared" si="15"/>
        <v>Under weight</v>
      </c>
      <c r="K342" s="14" t="str">
        <f t="shared" si="16"/>
        <v>Diabetes</v>
      </c>
      <c r="L342" s="19">
        <f>DATE('Data cleaning'!P344,MONTH(1&amp;'Data cleaning'!Q344),'Hospitalisation Details'!D344)</f>
        <v>35644</v>
      </c>
      <c r="M342" s="20">
        <v>3227.12</v>
      </c>
      <c r="N342" s="16" t="s">
        <v>62</v>
      </c>
      <c r="O342" s="16" t="s">
        <v>64</v>
      </c>
      <c r="P342" s="16" t="s">
        <v>66</v>
      </c>
      <c r="Q342" s="14">
        <f t="shared" si="17"/>
        <v>25</v>
      </c>
    </row>
    <row r="343" spans="1:17" ht="15.6" x14ac:dyDescent="0.3">
      <c r="A343" s="15" t="s">
        <v>840</v>
      </c>
      <c r="B343" s="14" t="s">
        <v>5367</v>
      </c>
      <c r="C343" s="16">
        <v>19.329999999999998</v>
      </c>
      <c r="D343" s="16">
        <v>4.2699999999999996</v>
      </c>
      <c r="E343" s="17" t="s">
        <v>32</v>
      </c>
      <c r="F343" s="17" t="s">
        <v>32</v>
      </c>
      <c r="G343" s="17" t="s">
        <v>32</v>
      </c>
      <c r="H343" s="18">
        <f>IF('Medical Examinations'!G345="No major surgery",0,'Medical Examinations'!G345)</f>
        <v>0</v>
      </c>
      <c r="I343" s="16" t="s">
        <v>8342</v>
      </c>
      <c r="J343" s="14" t="str">
        <f t="shared" si="15"/>
        <v>Normal weight</v>
      </c>
      <c r="K343" s="14" t="str">
        <f t="shared" si="16"/>
        <v>Normal</v>
      </c>
      <c r="L343" s="19">
        <f>DATE('Data cleaning'!P345,MONTH(1&amp;'Data cleaning'!Q345),'Hospitalisation Details'!D345)</f>
        <v>35675</v>
      </c>
      <c r="M343" s="20">
        <v>3238.44</v>
      </c>
      <c r="N343" s="16" t="s">
        <v>62</v>
      </c>
      <c r="O343" s="16" t="s">
        <v>64</v>
      </c>
      <c r="P343" s="16" t="s">
        <v>66</v>
      </c>
      <c r="Q343" s="14">
        <f t="shared" si="17"/>
        <v>25</v>
      </c>
    </row>
    <row r="344" spans="1:17" ht="15.6" x14ac:dyDescent="0.3">
      <c r="A344" s="15" t="s">
        <v>843</v>
      </c>
      <c r="B344" s="14" t="s">
        <v>5369</v>
      </c>
      <c r="C344" s="16">
        <v>30.52</v>
      </c>
      <c r="D344" s="16">
        <v>4.21</v>
      </c>
      <c r="E344" s="17" t="s">
        <v>32</v>
      </c>
      <c r="F344" s="17" t="s">
        <v>32</v>
      </c>
      <c r="G344" s="17" t="s">
        <v>32</v>
      </c>
      <c r="H344" s="18">
        <f>IF('Medical Examinations'!G346="No major surgery",0,'Medical Examinations'!G346)</f>
        <v>1</v>
      </c>
      <c r="I344" s="16" t="s">
        <v>8342</v>
      </c>
      <c r="J344" s="14" t="str">
        <f t="shared" si="15"/>
        <v>Obesity</v>
      </c>
      <c r="K344" s="14" t="str">
        <f t="shared" si="16"/>
        <v>Normal</v>
      </c>
      <c r="L344" s="19">
        <f>DATE('Data cleaning'!P346,MONTH(1&amp;'Data cleaning'!Q346),'Hospitalisation Details'!D346)</f>
        <v>33555</v>
      </c>
      <c r="M344" s="20">
        <v>3260.2</v>
      </c>
      <c r="N344" s="16" t="s">
        <v>64</v>
      </c>
      <c r="O344" s="16" t="s">
        <v>62</v>
      </c>
      <c r="P344" s="16" t="s">
        <v>241</v>
      </c>
      <c r="Q344" s="14">
        <f t="shared" si="17"/>
        <v>31</v>
      </c>
    </row>
    <row r="345" spans="1:17" ht="15.6" x14ac:dyDescent="0.3">
      <c r="A345" s="15" t="s">
        <v>845</v>
      </c>
      <c r="B345" s="14" t="s">
        <v>4833</v>
      </c>
      <c r="C345" s="16">
        <v>39.21</v>
      </c>
      <c r="D345" s="16">
        <v>5.04</v>
      </c>
      <c r="E345" s="17" t="s">
        <v>32</v>
      </c>
      <c r="F345" s="17" t="s">
        <v>32</v>
      </c>
      <c r="G345" s="17" t="s">
        <v>99</v>
      </c>
      <c r="H345" s="18">
        <f>IF('Medical Examinations'!G347="No major surgery",0,'Medical Examinations'!G347)</f>
        <v>1</v>
      </c>
      <c r="I345" s="16" t="s">
        <v>8342</v>
      </c>
      <c r="J345" s="14" t="str">
        <f t="shared" si="15"/>
        <v>Obesity</v>
      </c>
      <c r="K345" s="14" t="str">
        <f t="shared" si="16"/>
        <v>Normal</v>
      </c>
      <c r="L345" s="19">
        <f>DATE('Data cleaning'!P347,MONTH(1&amp;'Data cleaning'!Q347),'Hospitalisation Details'!D347)</f>
        <v>34670</v>
      </c>
      <c r="M345" s="20">
        <v>3268.85</v>
      </c>
      <c r="N345" s="16" t="s">
        <v>64</v>
      </c>
      <c r="O345" s="16" t="s">
        <v>75</v>
      </c>
      <c r="P345" s="16" t="s">
        <v>979</v>
      </c>
      <c r="Q345" s="14">
        <f t="shared" si="17"/>
        <v>28</v>
      </c>
    </row>
    <row r="346" spans="1:17" ht="15.6" x14ac:dyDescent="0.3">
      <c r="A346" s="15" t="s">
        <v>848</v>
      </c>
      <c r="B346" s="14" t="s">
        <v>5372</v>
      </c>
      <c r="C346" s="16">
        <v>26.98</v>
      </c>
      <c r="D346" s="16">
        <v>5.21</v>
      </c>
      <c r="E346" s="17" t="s">
        <v>99</v>
      </c>
      <c r="F346" s="17" t="s">
        <v>32</v>
      </c>
      <c r="G346" s="17" t="s">
        <v>32</v>
      </c>
      <c r="H346" s="18">
        <f>IF('Medical Examinations'!G348="No major surgery",0,'Medical Examinations'!G348)</f>
        <v>2</v>
      </c>
      <c r="I346" s="16" t="s">
        <v>8342</v>
      </c>
      <c r="J346" s="14" t="str">
        <f t="shared" si="15"/>
        <v>Over weight</v>
      </c>
      <c r="K346" s="14" t="str">
        <f t="shared" si="16"/>
        <v>Normal</v>
      </c>
      <c r="L346" s="19">
        <f>DATE('Data cleaning'!P348,MONTH(1&amp;'Data cleaning'!Q348),'Hospitalisation Details'!D348)</f>
        <v>34516</v>
      </c>
      <c r="M346" s="20">
        <v>3277.16</v>
      </c>
      <c r="N346" s="16" t="s">
        <v>62</v>
      </c>
      <c r="O346" s="16" t="s">
        <v>64</v>
      </c>
      <c r="P346" s="16" t="s">
        <v>241</v>
      </c>
      <c r="Q346" s="14">
        <f t="shared" si="17"/>
        <v>28</v>
      </c>
    </row>
    <row r="347" spans="1:17" ht="15.6" x14ac:dyDescent="0.3">
      <c r="A347" s="15" t="s">
        <v>851</v>
      </c>
      <c r="B347" s="14" t="s">
        <v>5374</v>
      </c>
      <c r="C347" s="16">
        <v>25.84</v>
      </c>
      <c r="D347" s="16">
        <v>8.83</v>
      </c>
      <c r="E347" s="17" t="s">
        <v>32</v>
      </c>
      <c r="F347" s="17" t="s">
        <v>32</v>
      </c>
      <c r="G347" s="17" t="s">
        <v>32</v>
      </c>
      <c r="H347" s="18">
        <f>IF('Medical Examinations'!G349="No major surgery",0,'Medical Examinations'!G349)</f>
        <v>0</v>
      </c>
      <c r="I347" s="16" t="s">
        <v>8343</v>
      </c>
      <c r="J347" s="14" t="str">
        <f t="shared" si="15"/>
        <v>Over weight</v>
      </c>
      <c r="K347" s="14" t="str">
        <f t="shared" si="16"/>
        <v>Diabetes</v>
      </c>
      <c r="L347" s="19">
        <f>DATE('Data cleaning'!P349,MONTH(1&amp;'Data cleaning'!Q349),'Hospitalisation Details'!D349)</f>
        <v>37170</v>
      </c>
      <c r="M347" s="20">
        <v>3279.87</v>
      </c>
      <c r="N347" s="16" t="s">
        <v>62</v>
      </c>
      <c r="O347" s="16" t="s">
        <v>75</v>
      </c>
      <c r="P347" s="16" t="s">
        <v>1841</v>
      </c>
      <c r="Q347" s="14">
        <f t="shared" si="17"/>
        <v>21</v>
      </c>
    </row>
    <row r="348" spans="1:17" ht="15.6" x14ac:dyDescent="0.3">
      <c r="A348" s="15" t="s">
        <v>853</v>
      </c>
      <c r="B348" s="14" t="s">
        <v>5376</v>
      </c>
      <c r="C348" s="16">
        <v>28.31</v>
      </c>
      <c r="D348" s="16">
        <v>8.4700000000000006</v>
      </c>
      <c r="E348" s="17" t="s">
        <v>99</v>
      </c>
      <c r="F348" s="17" t="s">
        <v>32</v>
      </c>
      <c r="G348" s="17" t="s">
        <v>32</v>
      </c>
      <c r="H348" s="18">
        <f>IF('Medical Examinations'!G350="No major surgery",0,'Medical Examinations'!G350)</f>
        <v>2</v>
      </c>
      <c r="I348" s="16" t="s">
        <v>8342</v>
      </c>
      <c r="J348" s="14" t="str">
        <f t="shared" si="15"/>
        <v>Over weight</v>
      </c>
      <c r="K348" s="14" t="str">
        <f t="shared" si="16"/>
        <v>Diabetes</v>
      </c>
      <c r="L348" s="19">
        <f>DATE('Data cleaning'!P350,MONTH(1&amp;'Data cleaning'!Q350),'Hospitalisation Details'!D350)</f>
        <v>37805</v>
      </c>
      <c r="M348" s="20">
        <v>3280.22</v>
      </c>
      <c r="N348" s="16" t="s">
        <v>62</v>
      </c>
      <c r="O348" s="16" t="s">
        <v>64</v>
      </c>
      <c r="P348" s="16" t="s">
        <v>241</v>
      </c>
      <c r="Q348" s="14">
        <f t="shared" si="17"/>
        <v>19</v>
      </c>
    </row>
    <row r="349" spans="1:17" ht="15.6" x14ac:dyDescent="0.3">
      <c r="A349" s="15" t="s">
        <v>856</v>
      </c>
      <c r="B349" s="14" t="s">
        <v>5378</v>
      </c>
      <c r="C349" s="16">
        <v>23.94</v>
      </c>
      <c r="D349" s="16">
        <v>4.2</v>
      </c>
      <c r="E349" s="17" t="s">
        <v>32</v>
      </c>
      <c r="F349" s="17" t="s">
        <v>32</v>
      </c>
      <c r="G349" s="17" t="s">
        <v>32</v>
      </c>
      <c r="H349" s="18">
        <f>IF('Medical Examinations'!G351="No major surgery",0,'Medical Examinations'!G351)</f>
        <v>0</v>
      </c>
      <c r="I349" s="16" t="s">
        <v>8342</v>
      </c>
      <c r="J349" s="14" t="str">
        <f t="shared" si="15"/>
        <v>Normal weight</v>
      </c>
      <c r="K349" s="14" t="str">
        <f t="shared" si="16"/>
        <v>Normal</v>
      </c>
      <c r="L349" s="19">
        <f>DATE('Data cleaning'!P351,MONTH(1&amp;'Data cleaning'!Q351),'Hospitalisation Details'!D351)</f>
        <v>35386</v>
      </c>
      <c r="M349" s="20">
        <v>3292.53</v>
      </c>
      <c r="N349" s="16" t="s">
        <v>62</v>
      </c>
      <c r="O349" s="16" t="s">
        <v>62</v>
      </c>
      <c r="P349" s="16" t="s">
        <v>119</v>
      </c>
      <c r="Q349" s="14">
        <f t="shared" si="17"/>
        <v>26</v>
      </c>
    </row>
    <row r="350" spans="1:17" ht="15.6" x14ac:dyDescent="0.3">
      <c r="A350" s="15" t="s">
        <v>858</v>
      </c>
      <c r="B350" s="14" t="s">
        <v>5380</v>
      </c>
      <c r="C350" s="16">
        <v>20.03</v>
      </c>
      <c r="D350" s="16">
        <v>6.14</v>
      </c>
      <c r="E350" s="17" t="s">
        <v>99</v>
      </c>
      <c r="F350" s="17" t="s">
        <v>32</v>
      </c>
      <c r="G350" s="17" t="s">
        <v>32</v>
      </c>
      <c r="H350" s="18">
        <f>IF('Medical Examinations'!G352="No major surgery",0,'Medical Examinations'!G352)</f>
        <v>0</v>
      </c>
      <c r="I350" s="16" t="s">
        <v>8342</v>
      </c>
      <c r="J350" s="14" t="str">
        <f t="shared" si="15"/>
        <v>Normal weight</v>
      </c>
      <c r="K350" s="14" t="str">
        <f t="shared" si="16"/>
        <v>Prediabetes</v>
      </c>
      <c r="L350" s="19">
        <f>DATE('Data cleaning'!P352,MONTH(1&amp;'Data cleaning'!Q352),'Hospitalisation Details'!D352)</f>
        <v>37960</v>
      </c>
      <c r="M350" s="20">
        <v>3300.7</v>
      </c>
      <c r="N350" s="16" t="s">
        <v>62</v>
      </c>
      <c r="O350" s="16" t="s">
        <v>62</v>
      </c>
      <c r="P350" s="16" t="s">
        <v>1108</v>
      </c>
      <c r="Q350" s="14">
        <f t="shared" si="17"/>
        <v>19</v>
      </c>
    </row>
    <row r="351" spans="1:17" ht="15.6" x14ac:dyDescent="0.3">
      <c r="A351" s="15" t="s">
        <v>860</v>
      </c>
      <c r="B351" s="14" t="s">
        <v>5382</v>
      </c>
      <c r="C351" s="16">
        <v>41.42</v>
      </c>
      <c r="D351" s="16">
        <v>6.07</v>
      </c>
      <c r="E351" s="17" t="s">
        <v>32</v>
      </c>
      <c r="F351" s="17" t="s">
        <v>32</v>
      </c>
      <c r="G351" s="17" t="s">
        <v>32</v>
      </c>
      <c r="H351" s="18">
        <f>IF('Medical Examinations'!G353="No major surgery",0,'Medical Examinations'!G353)</f>
        <v>0</v>
      </c>
      <c r="I351" s="16" t="s">
        <v>8343</v>
      </c>
      <c r="J351" s="14" t="str">
        <f t="shared" si="15"/>
        <v>Obesity</v>
      </c>
      <c r="K351" s="14" t="str">
        <f t="shared" si="16"/>
        <v>Prediabetes</v>
      </c>
      <c r="L351" s="19">
        <f>DATE('Data cleaning'!P353,MONTH(1&amp;'Data cleaning'!Q353),'Hospitalisation Details'!D353)</f>
        <v>37943</v>
      </c>
      <c r="M351" s="20">
        <v>3308.46</v>
      </c>
      <c r="N351" s="16" t="s">
        <v>62</v>
      </c>
      <c r="O351" s="16" t="s">
        <v>75</v>
      </c>
      <c r="P351" s="16" t="s">
        <v>1525</v>
      </c>
      <c r="Q351" s="14">
        <f t="shared" si="17"/>
        <v>19</v>
      </c>
    </row>
    <row r="352" spans="1:17" ht="15.6" x14ac:dyDescent="0.3">
      <c r="A352" s="15" t="s">
        <v>863</v>
      </c>
      <c r="B352" s="14" t="s">
        <v>5383</v>
      </c>
      <c r="C352" s="16">
        <v>36.67</v>
      </c>
      <c r="D352" s="16">
        <v>10.210000000000001</v>
      </c>
      <c r="E352" s="17" t="s">
        <v>32</v>
      </c>
      <c r="F352" s="17" t="s">
        <v>32</v>
      </c>
      <c r="G352" s="17" t="s">
        <v>32</v>
      </c>
      <c r="H352" s="18">
        <f>IF('Medical Examinations'!G354="No major surgery",0,'Medical Examinations'!G354)</f>
        <v>0</v>
      </c>
      <c r="I352" s="16" t="s">
        <v>8343</v>
      </c>
      <c r="J352" s="14" t="str">
        <f t="shared" si="15"/>
        <v>Obesity</v>
      </c>
      <c r="K352" s="14" t="str">
        <f t="shared" si="16"/>
        <v>Diabetes</v>
      </c>
      <c r="L352" s="19">
        <f>DATE('Data cleaning'!P354,MONTH(1&amp;'Data cleaning'!Q354),'Hospitalisation Details'!D354)</f>
        <v>35601</v>
      </c>
      <c r="M352" s="20">
        <v>3309.79</v>
      </c>
      <c r="N352" s="16" t="s">
        <v>64</v>
      </c>
      <c r="O352" s="16" t="s">
        <v>64</v>
      </c>
      <c r="P352" s="16" t="s">
        <v>1841</v>
      </c>
      <c r="Q352" s="14">
        <f t="shared" si="17"/>
        <v>25</v>
      </c>
    </row>
    <row r="353" spans="1:17" ht="15.6" x14ac:dyDescent="0.3">
      <c r="A353" s="15" t="s">
        <v>865</v>
      </c>
      <c r="B353" s="14" t="s">
        <v>5385</v>
      </c>
      <c r="C353" s="16">
        <v>27.645</v>
      </c>
      <c r="D353" s="16">
        <v>4.6900000000000004</v>
      </c>
      <c r="E353" s="17" t="s">
        <v>32</v>
      </c>
      <c r="F353" s="17" t="s">
        <v>32</v>
      </c>
      <c r="G353" s="17" t="s">
        <v>32</v>
      </c>
      <c r="H353" s="18">
        <f>IF('Medical Examinations'!G355="No major surgery",0,'Medical Examinations'!G355)</f>
        <v>0</v>
      </c>
      <c r="I353" s="16" t="s">
        <v>8343</v>
      </c>
      <c r="J353" s="14" t="str">
        <f t="shared" si="15"/>
        <v>Over weight</v>
      </c>
      <c r="K353" s="14" t="str">
        <f t="shared" si="16"/>
        <v>Normal</v>
      </c>
      <c r="L353" s="19">
        <f>DATE('Data cleaning'!P355,MONTH(1&amp;'Data cleaning'!Q355),'Hospitalisation Details'!D355)</f>
        <v>33482</v>
      </c>
      <c r="M353" s="20">
        <v>3342.79</v>
      </c>
      <c r="N353" s="16" t="s">
        <v>62</v>
      </c>
      <c r="O353" s="16" t="s">
        <v>75</v>
      </c>
      <c r="P353" s="16" t="s">
        <v>66</v>
      </c>
      <c r="Q353" s="14">
        <f t="shared" si="17"/>
        <v>31</v>
      </c>
    </row>
    <row r="354" spans="1:17" ht="15.6" x14ac:dyDescent="0.3">
      <c r="A354" s="15" t="s">
        <v>868</v>
      </c>
      <c r="B354" s="14" t="s">
        <v>5387</v>
      </c>
      <c r="C354" s="16">
        <v>22.72</v>
      </c>
      <c r="D354" s="16">
        <v>5.71</v>
      </c>
      <c r="E354" s="17" t="s">
        <v>32</v>
      </c>
      <c r="F354" s="17" t="s">
        <v>32</v>
      </c>
      <c r="G354" s="17" t="s">
        <v>32</v>
      </c>
      <c r="H354" s="18">
        <f>IF('Medical Examinations'!G356="No major surgery",0,'Medical Examinations'!G356)</f>
        <v>0</v>
      </c>
      <c r="I354" s="16" t="s">
        <v>8342</v>
      </c>
      <c r="J354" s="14" t="str">
        <f t="shared" si="15"/>
        <v>Normal weight</v>
      </c>
      <c r="K354" s="14" t="str">
        <f t="shared" si="16"/>
        <v>Prediabetes</v>
      </c>
      <c r="L354" s="19">
        <f>DATE('Data cleaning'!P356,MONTH(1&amp;'Data cleaning'!Q356),'Hospitalisation Details'!D356)</f>
        <v>34270</v>
      </c>
      <c r="M354" s="20">
        <v>3353.28</v>
      </c>
      <c r="N354" s="16" t="s">
        <v>62</v>
      </c>
      <c r="O354" s="16" t="s">
        <v>75</v>
      </c>
      <c r="P354" s="16" t="s">
        <v>241</v>
      </c>
      <c r="Q354" s="14">
        <f t="shared" si="17"/>
        <v>29</v>
      </c>
    </row>
    <row r="355" spans="1:17" ht="15.6" x14ac:dyDescent="0.3">
      <c r="A355" s="15" t="s">
        <v>870</v>
      </c>
      <c r="B355" s="14" t="s">
        <v>5389</v>
      </c>
      <c r="C355" s="16">
        <v>36.520000000000003</v>
      </c>
      <c r="D355" s="16">
        <v>9.07</v>
      </c>
      <c r="E355" s="17" t="s">
        <v>99</v>
      </c>
      <c r="F355" s="17" t="s">
        <v>32</v>
      </c>
      <c r="G355" s="17" t="s">
        <v>99</v>
      </c>
      <c r="H355" s="18">
        <f>IF('Medical Examinations'!G357="No major surgery",0,'Medical Examinations'!G357)</f>
        <v>1</v>
      </c>
      <c r="I355" s="16" t="s">
        <v>8343</v>
      </c>
      <c r="J355" s="14" t="str">
        <f t="shared" si="15"/>
        <v>Obesity</v>
      </c>
      <c r="K355" s="14" t="str">
        <f t="shared" si="16"/>
        <v>Diabetes</v>
      </c>
      <c r="L355" s="19">
        <f>DATE('Data cleaning'!P357,MONTH(1&amp;'Data cleaning'!Q357),'Hospitalisation Details'!D357)</f>
        <v>34873</v>
      </c>
      <c r="M355" s="20">
        <v>3353.47</v>
      </c>
      <c r="N355" s="16" t="s">
        <v>62</v>
      </c>
      <c r="O355" s="16" t="s">
        <v>64</v>
      </c>
      <c r="P355" s="16" t="s">
        <v>119</v>
      </c>
      <c r="Q355" s="14">
        <f t="shared" si="17"/>
        <v>27</v>
      </c>
    </row>
    <row r="356" spans="1:17" ht="15.6" x14ac:dyDescent="0.3">
      <c r="A356" s="15" t="s">
        <v>873</v>
      </c>
      <c r="B356" s="14" t="s">
        <v>5391</v>
      </c>
      <c r="C356" s="16">
        <v>33.96</v>
      </c>
      <c r="D356" s="16">
        <v>4.99</v>
      </c>
      <c r="E356" s="17" t="s">
        <v>32</v>
      </c>
      <c r="F356" s="17" t="s">
        <v>32</v>
      </c>
      <c r="G356" s="17" t="s">
        <v>32</v>
      </c>
      <c r="H356" s="18">
        <f>IF('Medical Examinations'!G358="No major surgery",0,'Medical Examinations'!G358)</f>
        <v>0</v>
      </c>
      <c r="I356" s="16" t="s">
        <v>8342</v>
      </c>
      <c r="J356" s="14" t="str">
        <f t="shared" si="15"/>
        <v>Obesity</v>
      </c>
      <c r="K356" s="14" t="str">
        <f t="shared" si="16"/>
        <v>Normal</v>
      </c>
      <c r="L356" s="19">
        <f>DATE('Data cleaning'!P358,MONTH(1&amp;'Data cleaning'!Q358),'Hospitalisation Details'!D358)</f>
        <v>34249</v>
      </c>
      <c r="M356" s="20">
        <v>3366.67</v>
      </c>
      <c r="N356" s="16" t="s">
        <v>62</v>
      </c>
      <c r="O356" s="16" t="s">
        <v>62</v>
      </c>
      <c r="P356" s="16" t="s">
        <v>66</v>
      </c>
      <c r="Q356" s="14">
        <f t="shared" si="17"/>
        <v>29</v>
      </c>
    </row>
    <row r="357" spans="1:17" ht="15.6" x14ac:dyDescent="0.3">
      <c r="A357" s="15" t="s">
        <v>875</v>
      </c>
      <c r="B357" s="14" t="s">
        <v>5393</v>
      </c>
      <c r="C357" s="16">
        <v>26.695</v>
      </c>
      <c r="D357" s="16">
        <v>8.31</v>
      </c>
      <c r="E357" s="17" t="s">
        <v>32</v>
      </c>
      <c r="F357" s="17" t="s">
        <v>32</v>
      </c>
      <c r="G357" s="17" t="s">
        <v>32</v>
      </c>
      <c r="H357" s="18">
        <f>IF('Medical Examinations'!G359="No major surgery",0,'Medical Examinations'!G359)</f>
        <v>0</v>
      </c>
      <c r="I357" s="16" t="s">
        <v>8342</v>
      </c>
      <c r="J357" s="14" t="str">
        <f t="shared" si="15"/>
        <v>Over weight</v>
      </c>
      <c r="K357" s="14" t="str">
        <f t="shared" si="16"/>
        <v>Diabetes</v>
      </c>
      <c r="L357" s="19">
        <f>DATE('Data cleaning'!P359,MONTH(1&amp;'Data cleaning'!Q359),'Hospitalisation Details'!D359)</f>
        <v>35413</v>
      </c>
      <c r="M357" s="20">
        <v>3378.91</v>
      </c>
      <c r="N357" s="16" t="s">
        <v>62</v>
      </c>
      <c r="O357" s="16" t="s">
        <v>75</v>
      </c>
      <c r="P357" s="16" t="s">
        <v>241</v>
      </c>
      <c r="Q357" s="14">
        <f t="shared" si="17"/>
        <v>26</v>
      </c>
    </row>
    <row r="358" spans="1:17" ht="15.6" x14ac:dyDescent="0.3">
      <c r="A358" s="15" t="s">
        <v>878</v>
      </c>
      <c r="B358" s="14" t="s">
        <v>5395</v>
      </c>
      <c r="C358" s="16">
        <v>18.45</v>
      </c>
      <c r="D358" s="16">
        <v>5.07</v>
      </c>
      <c r="E358" s="17" t="s">
        <v>99</v>
      </c>
      <c r="F358" s="17" t="s">
        <v>32</v>
      </c>
      <c r="G358" s="17" t="s">
        <v>32</v>
      </c>
      <c r="H358" s="18">
        <f>IF('Medical Examinations'!G360="No major surgery",0,'Medical Examinations'!G360)</f>
        <v>0</v>
      </c>
      <c r="I358" s="16" t="s">
        <v>8342</v>
      </c>
      <c r="J358" s="14" t="str">
        <f t="shared" si="15"/>
        <v>Under weight</v>
      </c>
      <c r="K358" s="14" t="str">
        <f t="shared" si="16"/>
        <v>Normal</v>
      </c>
      <c r="L358" s="19">
        <f>DATE('Data cleaning'!P360,MONTH(1&amp;'Data cleaning'!Q360),'Hospitalisation Details'!D360)</f>
        <v>35382</v>
      </c>
      <c r="M358" s="20">
        <v>3385.4</v>
      </c>
      <c r="N358" s="16" t="s">
        <v>62</v>
      </c>
      <c r="O358" s="16" t="s">
        <v>62</v>
      </c>
      <c r="P358" s="16" t="s">
        <v>1280</v>
      </c>
      <c r="Q358" s="14">
        <f t="shared" si="17"/>
        <v>26</v>
      </c>
    </row>
    <row r="359" spans="1:17" ht="15.6" x14ac:dyDescent="0.3">
      <c r="A359" s="15" t="s">
        <v>880</v>
      </c>
      <c r="B359" s="14" t="s">
        <v>5396</v>
      </c>
      <c r="C359" s="16">
        <v>33.18</v>
      </c>
      <c r="D359" s="16">
        <v>4.79</v>
      </c>
      <c r="E359" s="17" t="s">
        <v>32</v>
      </c>
      <c r="F359" s="17" t="s">
        <v>32</v>
      </c>
      <c r="G359" s="17" t="s">
        <v>32</v>
      </c>
      <c r="H359" s="18">
        <f>IF('Medical Examinations'!G361="No major surgery",0,'Medical Examinations'!G361)</f>
        <v>0</v>
      </c>
      <c r="I359" s="16" t="s">
        <v>8342</v>
      </c>
      <c r="J359" s="14" t="str">
        <f t="shared" si="15"/>
        <v>Obesity</v>
      </c>
      <c r="K359" s="14" t="str">
        <f t="shared" si="16"/>
        <v>Normal</v>
      </c>
      <c r="L359" s="19">
        <f>DATE('Data cleaning'!P361,MONTH(1&amp;'Data cleaning'!Q361),'Hospitalisation Details'!D361)</f>
        <v>35287</v>
      </c>
      <c r="M359" s="20">
        <v>3392.37</v>
      </c>
      <c r="N359" s="16" t="s">
        <v>62</v>
      </c>
      <c r="O359" s="16" t="s">
        <v>64</v>
      </c>
      <c r="P359" s="16" t="s">
        <v>66</v>
      </c>
      <c r="Q359" s="14">
        <f t="shared" si="17"/>
        <v>26</v>
      </c>
    </row>
    <row r="360" spans="1:17" ht="15.6" x14ac:dyDescent="0.3">
      <c r="A360" s="15" t="s">
        <v>883</v>
      </c>
      <c r="B360" s="14" t="s">
        <v>5398</v>
      </c>
      <c r="C360" s="16">
        <v>36.1</v>
      </c>
      <c r="D360" s="16">
        <v>11.39</v>
      </c>
      <c r="E360" s="17" t="s">
        <v>99</v>
      </c>
      <c r="F360" s="17" t="s">
        <v>32</v>
      </c>
      <c r="G360" s="17" t="s">
        <v>32</v>
      </c>
      <c r="H360" s="18">
        <f>IF('Medical Examinations'!G362="No major surgery",0,'Medical Examinations'!G362)</f>
        <v>2</v>
      </c>
      <c r="I360" s="16" t="s">
        <v>8343</v>
      </c>
      <c r="J360" s="14" t="str">
        <f t="shared" si="15"/>
        <v>Obesity</v>
      </c>
      <c r="K360" s="14" t="str">
        <f t="shared" si="16"/>
        <v>Diabetes</v>
      </c>
      <c r="L360" s="19">
        <f>DATE('Data cleaning'!P362,MONTH(1&amp;'Data cleaning'!Q362),'Hospitalisation Details'!D362)</f>
        <v>35365</v>
      </c>
      <c r="M360" s="20">
        <v>3392.98</v>
      </c>
      <c r="N360" s="16" t="s">
        <v>62</v>
      </c>
      <c r="O360" s="16" t="s">
        <v>64</v>
      </c>
      <c r="P360" s="16" t="s">
        <v>66</v>
      </c>
      <c r="Q360" s="14">
        <f t="shared" si="17"/>
        <v>26</v>
      </c>
    </row>
    <row r="361" spans="1:17" ht="15.6" x14ac:dyDescent="0.3">
      <c r="A361" s="15" t="s">
        <v>885</v>
      </c>
      <c r="B361" s="14" t="s">
        <v>4861</v>
      </c>
      <c r="C361" s="16">
        <v>22.77</v>
      </c>
      <c r="D361" s="16">
        <v>6</v>
      </c>
      <c r="E361" s="17" t="s">
        <v>32</v>
      </c>
      <c r="F361" s="17" t="s">
        <v>32</v>
      </c>
      <c r="G361" s="17" t="s">
        <v>32</v>
      </c>
      <c r="H361" s="18">
        <f>IF('Medical Examinations'!G363="No major surgery",0,'Medical Examinations'!G363)</f>
        <v>0</v>
      </c>
      <c r="I361" s="16" t="s">
        <v>8342</v>
      </c>
      <c r="J361" s="14" t="str">
        <f t="shared" si="15"/>
        <v>Normal weight</v>
      </c>
      <c r="K361" s="14" t="str">
        <f t="shared" si="16"/>
        <v>Prediabetes</v>
      </c>
      <c r="L361" s="19">
        <f>DATE('Data cleaning'!P363,MONTH(1&amp;'Data cleaning'!Q363),'Hospitalisation Details'!D363)</f>
        <v>38184</v>
      </c>
      <c r="M361" s="20">
        <v>3393.36</v>
      </c>
      <c r="N361" s="16" t="s">
        <v>62</v>
      </c>
      <c r="O361" s="16" t="s">
        <v>62</v>
      </c>
      <c r="P361" s="16" t="s">
        <v>1285</v>
      </c>
      <c r="Q361" s="14">
        <f t="shared" si="17"/>
        <v>18</v>
      </c>
    </row>
    <row r="362" spans="1:17" ht="15.6" x14ac:dyDescent="0.3">
      <c r="A362" s="15" t="s">
        <v>888</v>
      </c>
      <c r="B362" s="14" t="s">
        <v>5401</v>
      </c>
      <c r="C362" s="16">
        <v>21.24</v>
      </c>
      <c r="D362" s="16">
        <v>5.13</v>
      </c>
      <c r="E362" s="17" t="s">
        <v>32</v>
      </c>
      <c r="F362" s="17" t="s">
        <v>32</v>
      </c>
      <c r="G362" s="17" t="s">
        <v>32</v>
      </c>
      <c r="H362" s="18">
        <f>IF('Medical Examinations'!G364="No major surgery",0,'Medical Examinations'!G364)</f>
        <v>0</v>
      </c>
      <c r="I362" s="16" t="s">
        <v>8342</v>
      </c>
      <c r="J362" s="14" t="str">
        <f t="shared" si="15"/>
        <v>Normal weight</v>
      </c>
      <c r="K362" s="14" t="str">
        <f t="shared" si="16"/>
        <v>Normal</v>
      </c>
      <c r="L362" s="19">
        <f>DATE('Data cleaning'!P364,MONTH(1&amp;'Data cleaning'!Q364),'Hospitalisation Details'!D364)</f>
        <v>35418</v>
      </c>
      <c r="M362" s="20">
        <v>3410.32</v>
      </c>
      <c r="N362" s="16" t="s">
        <v>62</v>
      </c>
      <c r="O362" s="16" t="s">
        <v>62</v>
      </c>
      <c r="P362" s="16" t="s">
        <v>241</v>
      </c>
      <c r="Q362" s="14">
        <f t="shared" si="17"/>
        <v>26</v>
      </c>
    </row>
    <row r="363" spans="1:17" ht="15.6" x14ac:dyDescent="0.3">
      <c r="A363" s="15" t="s">
        <v>891</v>
      </c>
      <c r="B363" s="14" t="s">
        <v>5403</v>
      </c>
      <c r="C363" s="16">
        <v>17.600000000000001</v>
      </c>
      <c r="D363" s="16">
        <v>5.26</v>
      </c>
      <c r="E363" s="17" t="s">
        <v>99</v>
      </c>
      <c r="F363" s="17" t="s">
        <v>32</v>
      </c>
      <c r="G363" s="17" t="s">
        <v>32</v>
      </c>
      <c r="H363" s="18">
        <f>IF('Medical Examinations'!G365="No major surgery",0,'Medical Examinations'!G365)</f>
        <v>0</v>
      </c>
      <c r="I363" s="16" t="s">
        <v>8342</v>
      </c>
      <c r="J363" s="14" t="str">
        <f t="shared" si="15"/>
        <v>Under weight</v>
      </c>
      <c r="K363" s="14" t="str">
        <f t="shared" si="16"/>
        <v>Normal</v>
      </c>
      <c r="L363" s="19">
        <f>DATE('Data cleaning'!P365,MONTH(1&amp;'Data cleaning'!Q365),'Hospitalisation Details'!D365)</f>
        <v>37251</v>
      </c>
      <c r="M363" s="20">
        <v>3434.38</v>
      </c>
      <c r="N363" s="16" t="s">
        <v>62</v>
      </c>
      <c r="O363" s="16" t="s">
        <v>62</v>
      </c>
      <c r="P363" s="16" t="s">
        <v>241</v>
      </c>
      <c r="Q363" s="14">
        <f t="shared" si="17"/>
        <v>21</v>
      </c>
    </row>
    <row r="364" spans="1:17" ht="15.6" x14ac:dyDescent="0.3">
      <c r="A364" s="15" t="s">
        <v>893</v>
      </c>
      <c r="B364" s="14" t="s">
        <v>5405</v>
      </c>
      <c r="C364" s="16">
        <v>26.29</v>
      </c>
      <c r="D364" s="16">
        <v>6.84</v>
      </c>
      <c r="E364" s="17" t="s">
        <v>32</v>
      </c>
      <c r="F364" s="17" t="s">
        <v>32</v>
      </c>
      <c r="G364" s="17" t="s">
        <v>32</v>
      </c>
      <c r="H364" s="18">
        <f>IF('Medical Examinations'!G366="No major surgery",0,'Medical Examinations'!G366)</f>
        <v>0</v>
      </c>
      <c r="I364" s="16" t="s">
        <v>8342</v>
      </c>
      <c r="J364" s="14" t="str">
        <f t="shared" si="15"/>
        <v>Over weight</v>
      </c>
      <c r="K364" s="14" t="str">
        <f t="shared" si="16"/>
        <v>Diabetes</v>
      </c>
      <c r="L364" s="19">
        <f>DATE('Data cleaning'!P366,MONTH(1&amp;'Data cleaning'!Q366),'Hospitalisation Details'!D366)</f>
        <v>31651</v>
      </c>
      <c r="M364" s="20">
        <v>3436.5</v>
      </c>
      <c r="N364" s="16" t="s">
        <v>62</v>
      </c>
      <c r="O364" s="16" t="s">
        <v>75</v>
      </c>
      <c r="P364" s="16" t="s">
        <v>66</v>
      </c>
      <c r="Q364" s="14">
        <f t="shared" si="17"/>
        <v>36</v>
      </c>
    </row>
    <row r="365" spans="1:17" ht="15.6" x14ac:dyDescent="0.3">
      <c r="A365" s="15" t="s">
        <v>896</v>
      </c>
      <c r="B365" s="14" t="s">
        <v>5407</v>
      </c>
      <c r="C365" s="16">
        <v>35.31</v>
      </c>
      <c r="D365" s="16">
        <v>9.0399999999999991</v>
      </c>
      <c r="E365" s="17" t="s">
        <v>32</v>
      </c>
      <c r="F365" s="17" t="s">
        <v>32</v>
      </c>
      <c r="G365" s="17" t="s">
        <v>32</v>
      </c>
      <c r="H365" s="18">
        <f>IF('Medical Examinations'!G367="No major surgery",0,'Medical Examinations'!G367)</f>
        <v>0</v>
      </c>
      <c r="I365" s="16" t="s">
        <v>8343</v>
      </c>
      <c r="J365" s="14" t="str">
        <f t="shared" si="15"/>
        <v>Obesity</v>
      </c>
      <c r="K365" s="14" t="str">
        <f t="shared" si="16"/>
        <v>Diabetes</v>
      </c>
      <c r="L365" s="19">
        <f>DATE('Data cleaning'!P367,MONTH(1&amp;'Data cleaning'!Q367),'Hospitalisation Details'!D367)</f>
        <v>36697</v>
      </c>
      <c r="M365" s="20">
        <v>3443.06</v>
      </c>
      <c r="N365" s="16" t="s">
        <v>62</v>
      </c>
      <c r="O365" s="16" t="s">
        <v>75</v>
      </c>
      <c r="P365" s="16" t="s">
        <v>241</v>
      </c>
      <c r="Q365" s="14">
        <f t="shared" si="17"/>
        <v>22</v>
      </c>
    </row>
    <row r="366" spans="1:17" ht="15.6" x14ac:dyDescent="0.3">
      <c r="A366" s="15" t="s">
        <v>898</v>
      </c>
      <c r="B366" s="14" t="s">
        <v>5409</v>
      </c>
      <c r="C366" s="16">
        <v>27.04</v>
      </c>
      <c r="D366" s="16">
        <v>4.0999999999999996</v>
      </c>
      <c r="E366" s="17" t="s">
        <v>32</v>
      </c>
      <c r="F366" s="17" t="s">
        <v>32</v>
      </c>
      <c r="G366" s="17" t="s">
        <v>32</v>
      </c>
      <c r="H366" s="18">
        <f>IF('Medical Examinations'!G368="No major surgery",0,'Medical Examinations'!G368)</f>
        <v>1</v>
      </c>
      <c r="I366" s="16" t="s">
        <v>8342</v>
      </c>
      <c r="J366" s="14" t="str">
        <f t="shared" si="15"/>
        <v>Over weight</v>
      </c>
      <c r="K366" s="14" t="str">
        <f t="shared" si="16"/>
        <v>Normal</v>
      </c>
      <c r="L366" s="19">
        <f>DATE('Data cleaning'!P368,MONTH(1&amp;'Data cleaning'!Q368),'Hospitalisation Details'!D368)</f>
        <v>32034</v>
      </c>
      <c r="M366" s="20">
        <v>3453.77</v>
      </c>
      <c r="N366" s="16" t="s">
        <v>62</v>
      </c>
      <c r="O366" s="16" t="s">
        <v>75</v>
      </c>
      <c r="P366" s="16" t="s">
        <v>241</v>
      </c>
      <c r="Q366" s="14">
        <f t="shared" si="17"/>
        <v>35</v>
      </c>
    </row>
    <row r="367" spans="1:17" ht="15.6" x14ac:dyDescent="0.3">
      <c r="A367" s="15" t="s">
        <v>901</v>
      </c>
      <c r="B367" s="14" t="s">
        <v>5411</v>
      </c>
      <c r="C367" s="16">
        <v>30.23</v>
      </c>
      <c r="D367" s="16">
        <v>4.2300000000000004</v>
      </c>
      <c r="E367" s="17" t="s">
        <v>99</v>
      </c>
      <c r="F367" s="17" t="s">
        <v>32</v>
      </c>
      <c r="G367" s="17" t="s">
        <v>99</v>
      </c>
      <c r="H367" s="18">
        <f>IF('Medical Examinations'!G369="No major surgery",0,'Medical Examinations'!G369)</f>
        <v>1</v>
      </c>
      <c r="I367" s="16" t="s">
        <v>8342</v>
      </c>
      <c r="J367" s="14" t="str">
        <f t="shared" si="15"/>
        <v>Obesity</v>
      </c>
      <c r="K367" s="14" t="str">
        <f t="shared" si="16"/>
        <v>Normal</v>
      </c>
      <c r="L367" s="19">
        <f>DATE('Data cleaning'!P369,MONTH(1&amp;'Data cleaning'!Q369),'Hospitalisation Details'!D369)</f>
        <v>37831</v>
      </c>
      <c r="M367" s="20">
        <v>3463.51</v>
      </c>
      <c r="N367" s="16" t="s">
        <v>62</v>
      </c>
      <c r="O367" s="16" t="s">
        <v>75</v>
      </c>
      <c r="P367" s="16" t="s">
        <v>1108</v>
      </c>
      <c r="Q367" s="14">
        <f t="shared" si="17"/>
        <v>19</v>
      </c>
    </row>
    <row r="368" spans="1:17" ht="15.6" x14ac:dyDescent="0.3">
      <c r="A368" s="15" t="s">
        <v>903</v>
      </c>
      <c r="B368" s="14" t="s">
        <v>5413</v>
      </c>
      <c r="C368" s="16">
        <v>30.6</v>
      </c>
      <c r="D368" s="16">
        <v>6.48</v>
      </c>
      <c r="E368" s="17" t="s">
        <v>99</v>
      </c>
      <c r="F368" s="17" t="s">
        <v>32</v>
      </c>
      <c r="G368" s="17" t="s">
        <v>99</v>
      </c>
      <c r="H368" s="18">
        <f>IF('Medical Examinations'!G370="No major surgery",0,'Medical Examinations'!G370)</f>
        <v>1</v>
      </c>
      <c r="I368" s="16" t="s">
        <v>8342</v>
      </c>
      <c r="J368" s="14" t="str">
        <f t="shared" si="15"/>
        <v>Obesity</v>
      </c>
      <c r="K368" s="14" t="str">
        <f t="shared" si="16"/>
        <v>Diabetes</v>
      </c>
      <c r="L368" s="19">
        <f>DATE('Data cleaning'!P370,MONTH(1&amp;'Data cleaning'!Q370),'Hospitalisation Details'!D370)</f>
        <v>34254</v>
      </c>
      <c r="M368" s="20">
        <v>3471.41</v>
      </c>
      <c r="N368" s="16" t="s">
        <v>62</v>
      </c>
      <c r="O368" s="16" t="s">
        <v>62</v>
      </c>
      <c r="P368" s="16" t="s">
        <v>66</v>
      </c>
      <c r="Q368" s="14">
        <f t="shared" si="17"/>
        <v>29</v>
      </c>
    </row>
    <row r="369" spans="1:17" ht="15.6" x14ac:dyDescent="0.3">
      <c r="A369" s="15" t="s">
        <v>906</v>
      </c>
      <c r="B369" s="14" t="s">
        <v>5415</v>
      </c>
      <c r="C369" s="16">
        <v>26.8</v>
      </c>
      <c r="D369" s="16">
        <v>5.53</v>
      </c>
      <c r="E369" s="17" t="s">
        <v>32</v>
      </c>
      <c r="F369" s="17" t="s">
        <v>32</v>
      </c>
      <c r="G369" s="17" t="s">
        <v>32</v>
      </c>
      <c r="H369" s="18">
        <f>IF('Medical Examinations'!G371="No major surgery",0,'Medical Examinations'!G371)</f>
        <v>1</v>
      </c>
      <c r="I369" s="16" t="s">
        <v>8342</v>
      </c>
      <c r="J369" s="14" t="str">
        <f t="shared" si="15"/>
        <v>Over weight</v>
      </c>
      <c r="K369" s="14" t="str">
        <f t="shared" si="16"/>
        <v>Normal</v>
      </c>
      <c r="L369" s="19">
        <f>DATE('Data cleaning'!P371,MONTH(1&amp;'Data cleaning'!Q371),'Hospitalisation Details'!D371)</f>
        <v>38164</v>
      </c>
      <c r="M369" s="20">
        <v>3481.87</v>
      </c>
      <c r="N369" s="16" t="s">
        <v>62</v>
      </c>
      <c r="O369" s="16" t="s">
        <v>64</v>
      </c>
      <c r="P369" s="16" t="s">
        <v>979</v>
      </c>
      <c r="Q369" s="14">
        <f t="shared" si="17"/>
        <v>18</v>
      </c>
    </row>
    <row r="370" spans="1:17" ht="15.6" x14ac:dyDescent="0.3">
      <c r="A370" s="15" t="s">
        <v>908</v>
      </c>
      <c r="B370" s="14" t="s">
        <v>5417</v>
      </c>
      <c r="C370" s="16">
        <v>16.86</v>
      </c>
      <c r="D370" s="16">
        <v>4.07</v>
      </c>
      <c r="E370" s="17" t="s">
        <v>99</v>
      </c>
      <c r="F370" s="17" t="s">
        <v>32</v>
      </c>
      <c r="G370" s="17" t="s">
        <v>32</v>
      </c>
      <c r="H370" s="18">
        <f>IF('Medical Examinations'!G372="No major surgery",0,'Medical Examinations'!G372)</f>
        <v>0</v>
      </c>
      <c r="I370" s="16" t="s">
        <v>8342</v>
      </c>
      <c r="J370" s="14" t="str">
        <f t="shared" si="15"/>
        <v>Under weight</v>
      </c>
      <c r="K370" s="14" t="str">
        <f t="shared" si="16"/>
        <v>Normal</v>
      </c>
      <c r="L370" s="19">
        <f>DATE('Data cleaning'!P372,MONTH(1&amp;'Data cleaning'!Q372),'Hospitalisation Details'!D372)</f>
        <v>35327</v>
      </c>
      <c r="M370" s="20">
        <v>3484.33</v>
      </c>
      <c r="N370" s="16" t="s">
        <v>64</v>
      </c>
      <c r="O370" s="16" t="s">
        <v>64</v>
      </c>
      <c r="P370" s="16" t="s">
        <v>241</v>
      </c>
      <c r="Q370" s="14">
        <f t="shared" si="17"/>
        <v>26</v>
      </c>
    </row>
    <row r="371" spans="1:17" ht="15.6" x14ac:dyDescent="0.3">
      <c r="A371" s="15" t="s">
        <v>911</v>
      </c>
      <c r="B371" s="14" t="s">
        <v>5419</v>
      </c>
      <c r="C371" s="16">
        <v>16.3</v>
      </c>
      <c r="D371" s="16">
        <v>5.51</v>
      </c>
      <c r="E371" s="17" t="s">
        <v>32</v>
      </c>
      <c r="F371" s="17" t="s">
        <v>32</v>
      </c>
      <c r="G371" s="17" t="s">
        <v>32</v>
      </c>
      <c r="H371" s="18">
        <f>IF('Medical Examinations'!G373="No major surgery",0,'Medical Examinations'!G373)</f>
        <v>1</v>
      </c>
      <c r="I371" s="16" t="s">
        <v>8342</v>
      </c>
      <c r="J371" s="14" t="str">
        <f t="shared" si="15"/>
        <v>Under weight</v>
      </c>
      <c r="K371" s="14" t="str">
        <f t="shared" si="16"/>
        <v>Normal</v>
      </c>
      <c r="L371" s="19">
        <f>DATE('Data cleaning'!P373,MONTH(1&amp;'Data cleaning'!Q373),'Hospitalisation Details'!D373)</f>
        <v>35326</v>
      </c>
      <c r="M371" s="20">
        <v>3490.55</v>
      </c>
      <c r="N371" s="16" t="s">
        <v>75</v>
      </c>
      <c r="O371" s="16" t="s">
        <v>62</v>
      </c>
      <c r="P371" s="16" t="s">
        <v>964</v>
      </c>
      <c r="Q371" s="14">
        <f t="shared" si="17"/>
        <v>26</v>
      </c>
    </row>
    <row r="372" spans="1:17" ht="15.6" x14ac:dyDescent="0.3">
      <c r="A372" s="15" t="s">
        <v>913</v>
      </c>
      <c r="B372" s="14" t="s">
        <v>5421</v>
      </c>
      <c r="C372" s="16">
        <v>29.81</v>
      </c>
      <c r="D372" s="16">
        <v>11.66</v>
      </c>
      <c r="E372" s="17" t="s">
        <v>32</v>
      </c>
      <c r="F372" s="17" t="s">
        <v>32</v>
      </c>
      <c r="G372" s="17" t="s">
        <v>32</v>
      </c>
      <c r="H372" s="18">
        <f>IF('Medical Examinations'!G374="No major surgery",0,'Medical Examinations'!G374)</f>
        <v>0</v>
      </c>
      <c r="I372" s="16" t="s">
        <v>8342</v>
      </c>
      <c r="J372" s="14" t="str">
        <f t="shared" si="15"/>
        <v>Over weight</v>
      </c>
      <c r="K372" s="14" t="str">
        <f t="shared" si="16"/>
        <v>Diabetes</v>
      </c>
      <c r="L372" s="19">
        <f>DATE('Data cleaning'!P374,MONTH(1&amp;'Data cleaning'!Q374),'Hospitalisation Details'!D374)</f>
        <v>36425</v>
      </c>
      <c r="M372" s="20">
        <v>3500.61</v>
      </c>
      <c r="N372" s="16" t="s">
        <v>62</v>
      </c>
      <c r="O372" s="16" t="s">
        <v>62</v>
      </c>
      <c r="P372" s="16" t="s">
        <v>66</v>
      </c>
      <c r="Q372" s="14">
        <f t="shared" si="17"/>
        <v>23</v>
      </c>
    </row>
    <row r="373" spans="1:17" ht="15.6" x14ac:dyDescent="0.3">
      <c r="A373" s="15" t="s">
        <v>916</v>
      </c>
      <c r="B373" s="14" t="s">
        <v>5268</v>
      </c>
      <c r="C373" s="16">
        <v>16.329999999999998</v>
      </c>
      <c r="D373" s="16">
        <v>7.26</v>
      </c>
      <c r="E373" s="17" t="s">
        <v>99</v>
      </c>
      <c r="F373" s="17" t="s">
        <v>32</v>
      </c>
      <c r="G373" s="17" t="s">
        <v>32</v>
      </c>
      <c r="H373" s="18">
        <f>IF('Medical Examinations'!G375="No major surgery",0,'Medical Examinations'!G375)</f>
        <v>0</v>
      </c>
      <c r="I373" s="16" t="s">
        <v>8342</v>
      </c>
      <c r="J373" s="14" t="str">
        <f t="shared" si="15"/>
        <v>Under weight</v>
      </c>
      <c r="K373" s="14" t="str">
        <f t="shared" si="16"/>
        <v>Diabetes</v>
      </c>
      <c r="L373" s="19">
        <f>DATE('Data cleaning'!P375,MONTH(1&amp;'Data cleaning'!Q375),'Hospitalisation Details'!D375)</f>
        <v>36054</v>
      </c>
      <c r="M373" s="20">
        <v>3537.7</v>
      </c>
      <c r="N373" s="16" t="s">
        <v>64</v>
      </c>
      <c r="O373" s="16" t="s">
        <v>64</v>
      </c>
      <c r="P373" s="16" t="s">
        <v>119</v>
      </c>
      <c r="Q373" s="14">
        <f t="shared" si="17"/>
        <v>24</v>
      </c>
    </row>
    <row r="374" spans="1:17" ht="15.6" x14ac:dyDescent="0.3">
      <c r="A374" s="15" t="s">
        <v>918</v>
      </c>
      <c r="B374" s="14" t="s">
        <v>5424</v>
      </c>
      <c r="C374" s="16">
        <v>16.37</v>
      </c>
      <c r="D374" s="16">
        <v>4.79</v>
      </c>
      <c r="E374" s="17" t="s">
        <v>99</v>
      </c>
      <c r="F374" s="17" t="s">
        <v>32</v>
      </c>
      <c r="G374" s="17" t="s">
        <v>32</v>
      </c>
      <c r="H374" s="18">
        <f>IF('Medical Examinations'!G376="No major surgery",0,'Medical Examinations'!G376)</f>
        <v>0</v>
      </c>
      <c r="I374" s="16" t="s">
        <v>8342</v>
      </c>
      <c r="J374" s="14" t="str">
        <f t="shared" si="15"/>
        <v>Under weight</v>
      </c>
      <c r="K374" s="14" t="str">
        <f t="shared" si="16"/>
        <v>Normal</v>
      </c>
      <c r="L374" s="19">
        <f>DATE('Data cleaning'!P376,MONTH(1&amp;'Data cleaning'!Q376),'Hospitalisation Details'!D376)</f>
        <v>37857</v>
      </c>
      <c r="M374" s="20">
        <v>3538.9</v>
      </c>
      <c r="N374" s="16" t="s">
        <v>62</v>
      </c>
      <c r="O374" s="16" t="s">
        <v>62</v>
      </c>
      <c r="P374" s="16" t="s">
        <v>119</v>
      </c>
      <c r="Q374" s="14">
        <f t="shared" si="17"/>
        <v>19</v>
      </c>
    </row>
    <row r="375" spans="1:17" ht="15.6" x14ac:dyDescent="0.3">
      <c r="A375" s="15" t="s">
        <v>921</v>
      </c>
      <c r="B375" s="14" t="s">
        <v>5426</v>
      </c>
      <c r="C375" s="16">
        <v>22.42</v>
      </c>
      <c r="D375" s="16">
        <v>4.68</v>
      </c>
      <c r="E375" s="17" t="s">
        <v>99</v>
      </c>
      <c r="F375" s="17" t="s">
        <v>32</v>
      </c>
      <c r="G375" s="17" t="s">
        <v>32</v>
      </c>
      <c r="H375" s="18">
        <f>IF('Medical Examinations'!G377="No major surgery",0,'Medical Examinations'!G377)</f>
        <v>1</v>
      </c>
      <c r="I375" s="16" t="s">
        <v>8343</v>
      </c>
      <c r="J375" s="14" t="str">
        <f t="shared" si="15"/>
        <v>Normal weight</v>
      </c>
      <c r="K375" s="14" t="str">
        <f t="shared" si="16"/>
        <v>Normal</v>
      </c>
      <c r="L375" s="19">
        <f>DATE('Data cleaning'!P377,MONTH(1&amp;'Data cleaning'!Q377),'Hospitalisation Details'!D377)</f>
        <v>32431</v>
      </c>
      <c r="M375" s="20">
        <v>3540.12</v>
      </c>
      <c r="N375" s="16" t="s">
        <v>62</v>
      </c>
      <c r="O375" s="16" t="s">
        <v>75</v>
      </c>
      <c r="P375" s="16" t="s">
        <v>66</v>
      </c>
      <c r="Q375" s="14">
        <f t="shared" si="17"/>
        <v>34</v>
      </c>
    </row>
    <row r="376" spans="1:17" ht="15.6" x14ac:dyDescent="0.3">
      <c r="A376" s="15" t="s">
        <v>924</v>
      </c>
      <c r="B376" s="14" t="s">
        <v>5029</v>
      </c>
      <c r="C376" s="16">
        <v>31.35</v>
      </c>
      <c r="D376" s="16">
        <v>4.33</v>
      </c>
      <c r="E376" s="17" t="s">
        <v>99</v>
      </c>
      <c r="F376" s="17" t="s">
        <v>32</v>
      </c>
      <c r="G376" s="17" t="s">
        <v>99</v>
      </c>
      <c r="H376" s="18">
        <f>IF('Medical Examinations'!G378="No major surgery",0,'Medical Examinations'!G378)</f>
        <v>1</v>
      </c>
      <c r="I376" s="16" t="s">
        <v>8343</v>
      </c>
      <c r="J376" s="14" t="str">
        <f t="shared" si="15"/>
        <v>Obesity</v>
      </c>
      <c r="K376" s="14" t="str">
        <f t="shared" si="16"/>
        <v>Normal</v>
      </c>
      <c r="L376" s="19">
        <f>DATE('Data cleaning'!P378,MONTH(1&amp;'Data cleaning'!Q378),'Hospitalisation Details'!D378)</f>
        <v>33960</v>
      </c>
      <c r="M376" s="20">
        <v>3554.2</v>
      </c>
      <c r="N376" s="16" t="s">
        <v>62</v>
      </c>
      <c r="O376" s="16" t="s">
        <v>64</v>
      </c>
      <c r="P376" s="16" t="s">
        <v>241</v>
      </c>
      <c r="Q376" s="14">
        <f t="shared" si="17"/>
        <v>30</v>
      </c>
    </row>
    <row r="377" spans="1:17" ht="15.6" x14ac:dyDescent="0.3">
      <c r="A377" s="15" t="s">
        <v>926</v>
      </c>
      <c r="B377" s="14" t="s">
        <v>5429</v>
      </c>
      <c r="C377" s="16">
        <v>31.9</v>
      </c>
      <c r="D377" s="16">
        <v>11.89</v>
      </c>
      <c r="E377" s="17" t="s">
        <v>32</v>
      </c>
      <c r="F377" s="17" t="s">
        <v>32</v>
      </c>
      <c r="G377" s="17" t="s">
        <v>32</v>
      </c>
      <c r="H377" s="18">
        <f>IF('Medical Examinations'!G379="No major surgery",0,'Medical Examinations'!G379)</f>
        <v>0</v>
      </c>
      <c r="I377" s="16" t="s">
        <v>8343</v>
      </c>
      <c r="J377" s="14" t="str">
        <f t="shared" si="15"/>
        <v>Obesity</v>
      </c>
      <c r="K377" s="14" t="str">
        <f t="shared" si="16"/>
        <v>Diabetes</v>
      </c>
      <c r="L377" s="19">
        <f>DATE('Data cleaning'!P379,MONTH(1&amp;'Data cleaning'!Q379),'Hospitalisation Details'!D379)</f>
        <v>34601</v>
      </c>
      <c r="M377" s="20">
        <v>3556.92</v>
      </c>
      <c r="N377" s="16" t="s">
        <v>62</v>
      </c>
      <c r="O377" s="16" t="s">
        <v>64</v>
      </c>
      <c r="P377" s="16" t="s">
        <v>119</v>
      </c>
      <c r="Q377" s="14">
        <f t="shared" si="17"/>
        <v>28</v>
      </c>
    </row>
    <row r="378" spans="1:17" ht="15.6" x14ac:dyDescent="0.3">
      <c r="A378" s="15" t="s">
        <v>929</v>
      </c>
      <c r="B378" s="14" t="s">
        <v>5104</v>
      </c>
      <c r="C378" s="16">
        <v>30.6</v>
      </c>
      <c r="D378" s="16">
        <v>5.24</v>
      </c>
      <c r="E378" s="17" t="s">
        <v>32</v>
      </c>
      <c r="F378" s="17" t="s">
        <v>32</v>
      </c>
      <c r="G378" s="17" t="s">
        <v>32</v>
      </c>
      <c r="H378" s="18">
        <f>IF('Medical Examinations'!G380="No major surgery",0,'Medical Examinations'!G380)</f>
        <v>0</v>
      </c>
      <c r="I378" s="16" t="s">
        <v>8342</v>
      </c>
      <c r="J378" s="14" t="str">
        <f t="shared" si="15"/>
        <v>Obesity</v>
      </c>
      <c r="K378" s="14" t="str">
        <f t="shared" si="16"/>
        <v>Normal</v>
      </c>
      <c r="L378" s="19">
        <f>DATE('Data cleaning'!P380,MONTH(1&amp;'Data cleaning'!Q380),'Hospitalisation Details'!D380)</f>
        <v>34981</v>
      </c>
      <c r="M378" s="20">
        <v>3558.62</v>
      </c>
      <c r="N378" s="16" t="s">
        <v>62</v>
      </c>
      <c r="O378" s="16" t="s">
        <v>64</v>
      </c>
      <c r="P378" s="16" t="s">
        <v>1280</v>
      </c>
      <c r="Q378" s="14">
        <f t="shared" si="17"/>
        <v>27</v>
      </c>
    </row>
    <row r="379" spans="1:17" ht="15.6" x14ac:dyDescent="0.3">
      <c r="A379" s="15" t="s">
        <v>931</v>
      </c>
      <c r="B379" s="14" t="s">
        <v>5432</v>
      </c>
      <c r="C379" s="16">
        <v>28.975000000000001</v>
      </c>
      <c r="D379" s="16">
        <v>7.63</v>
      </c>
      <c r="E379" s="17" t="s">
        <v>32</v>
      </c>
      <c r="F379" s="17" t="s">
        <v>32</v>
      </c>
      <c r="G379" s="17" t="s">
        <v>32</v>
      </c>
      <c r="H379" s="18">
        <f>IF('Medical Examinations'!G381="No major surgery",0,'Medical Examinations'!G381)</f>
        <v>0</v>
      </c>
      <c r="I379" s="16" t="s">
        <v>8342</v>
      </c>
      <c r="J379" s="14" t="str">
        <f t="shared" si="15"/>
        <v>Over weight</v>
      </c>
      <c r="K379" s="14" t="str">
        <f t="shared" si="16"/>
        <v>Diabetes</v>
      </c>
      <c r="L379" s="19">
        <f>DATE('Data cleaning'!P381,MONTH(1&amp;'Data cleaning'!Q381),'Hospitalisation Details'!D381)</f>
        <v>34866</v>
      </c>
      <c r="M379" s="20">
        <v>3561.89</v>
      </c>
      <c r="N379" s="16" t="s">
        <v>62</v>
      </c>
      <c r="O379" s="16" t="s">
        <v>75</v>
      </c>
      <c r="P379" s="16" t="s">
        <v>66</v>
      </c>
      <c r="Q379" s="14">
        <f t="shared" si="17"/>
        <v>27</v>
      </c>
    </row>
    <row r="380" spans="1:17" ht="15.6" x14ac:dyDescent="0.3">
      <c r="A380" s="15" t="s">
        <v>934</v>
      </c>
      <c r="B380" s="14" t="s">
        <v>5434</v>
      </c>
      <c r="C380" s="16">
        <v>24.86</v>
      </c>
      <c r="D380" s="16">
        <v>8.92</v>
      </c>
      <c r="E380" s="17" t="s">
        <v>99</v>
      </c>
      <c r="F380" s="17" t="s">
        <v>32</v>
      </c>
      <c r="G380" s="17" t="s">
        <v>32</v>
      </c>
      <c r="H380" s="18">
        <f>IF('Medical Examinations'!G382="No major surgery",0,'Medical Examinations'!G382)</f>
        <v>2</v>
      </c>
      <c r="I380" s="16" t="s">
        <v>8343</v>
      </c>
      <c r="J380" s="14" t="str">
        <f t="shared" si="15"/>
        <v>Normal weight</v>
      </c>
      <c r="K380" s="14" t="str">
        <f t="shared" si="16"/>
        <v>Diabetes</v>
      </c>
      <c r="L380" s="19">
        <f>DATE('Data cleaning'!P382,MONTH(1&amp;'Data cleaning'!Q382),'Hospitalisation Details'!D382)</f>
        <v>29869</v>
      </c>
      <c r="M380" s="20">
        <v>3562.87</v>
      </c>
      <c r="N380" s="16" t="s">
        <v>62</v>
      </c>
      <c r="O380" s="16" t="s">
        <v>75</v>
      </c>
      <c r="P380" s="16" t="s">
        <v>66</v>
      </c>
      <c r="Q380" s="14">
        <f t="shared" si="17"/>
        <v>41</v>
      </c>
    </row>
    <row r="381" spans="1:17" ht="15.6" x14ac:dyDescent="0.3">
      <c r="A381" s="15" t="s">
        <v>936</v>
      </c>
      <c r="B381" s="14" t="s">
        <v>4746</v>
      </c>
      <c r="C381" s="16">
        <v>19.54</v>
      </c>
      <c r="D381" s="16">
        <v>5.37</v>
      </c>
      <c r="E381" s="17" t="s">
        <v>32</v>
      </c>
      <c r="F381" s="17" t="s">
        <v>32</v>
      </c>
      <c r="G381" s="17" t="s">
        <v>32</v>
      </c>
      <c r="H381" s="18">
        <f>IF('Medical Examinations'!G383="No major surgery",0,'Medical Examinations'!G383)</f>
        <v>0</v>
      </c>
      <c r="I381" s="16" t="s">
        <v>8342</v>
      </c>
      <c r="J381" s="14" t="str">
        <f t="shared" si="15"/>
        <v>Normal weight</v>
      </c>
      <c r="K381" s="14" t="str">
        <f t="shared" si="16"/>
        <v>Normal</v>
      </c>
      <c r="L381" s="19">
        <f>DATE('Data cleaning'!P383,MONTH(1&amp;'Data cleaning'!Q383),'Hospitalisation Details'!D383)</f>
        <v>32373</v>
      </c>
      <c r="M381" s="20">
        <v>3569.96</v>
      </c>
      <c r="N381" s="16" t="s">
        <v>62</v>
      </c>
      <c r="O381" s="16" t="s">
        <v>75</v>
      </c>
      <c r="P381" s="16" t="s">
        <v>119</v>
      </c>
      <c r="Q381" s="14">
        <f t="shared" si="17"/>
        <v>34</v>
      </c>
    </row>
    <row r="382" spans="1:17" ht="15.6" x14ac:dyDescent="0.3">
      <c r="A382" s="15" t="s">
        <v>939</v>
      </c>
      <c r="B382" s="14" t="s">
        <v>5174</v>
      </c>
      <c r="C382" s="16">
        <v>26.74</v>
      </c>
      <c r="D382" s="16">
        <v>4.3099999999999996</v>
      </c>
      <c r="E382" s="17" t="s">
        <v>32</v>
      </c>
      <c r="F382" s="17" t="s">
        <v>32</v>
      </c>
      <c r="G382" s="17" t="s">
        <v>32</v>
      </c>
      <c r="H382" s="18">
        <f>IF('Medical Examinations'!G384="No major surgery",0,'Medical Examinations'!G384)</f>
        <v>0</v>
      </c>
      <c r="I382" s="16" t="s">
        <v>8342</v>
      </c>
      <c r="J382" s="14" t="str">
        <f t="shared" si="15"/>
        <v>Over weight</v>
      </c>
      <c r="K382" s="14" t="str">
        <f t="shared" si="16"/>
        <v>Normal</v>
      </c>
      <c r="L382" s="19">
        <f>DATE('Data cleaning'!P384,MONTH(1&amp;'Data cleaning'!Q384),'Hospitalisation Details'!D384)</f>
        <v>34934</v>
      </c>
      <c r="M382" s="20">
        <v>3578</v>
      </c>
      <c r="N382" s="16" t="s">
        <v>62</v>
      </c>
      <c r="O382" s="16" t="s">
        <v>64</v>
      </c>
      <c r="P382" s="16" t="s">
        <v>241</v>
      </c>
      <c r="Q382" s="14">
        <f t="shared" si="17"/>
        <v>27</v>
      </c>
    </row>
    <row r="383" spans="1:17" ht="15.6" x14ac:dyDescent="0.3">
      <c r="A383" s="15" t="s">
        <v>941</v>
      </c>
      <c r="B383" s="14" t="s">
        <v>4882</v>
      </c>
      <c r="C383" s="16">
        <v>22.99</v>
      </c>
      <c r="D383" s="16">
        <v>10.46</v>
      </c>
      <c r="E383" s="17" t="s">
        <v>32</v>
      </c>
      <c r="F383" s="17" t="s">
        <v>32</v>
      </c>
      <c r="G383" s="17" t="s">
        <v>32</v>
      </c>
      <c r="H383" s="18">
        <f>IF('Medical Examinations'!G385="No major surgery",0,'Medical Examinations'!G385)</f>
        <v>3</v>
      </c>
      <c r="I383" s="16" t="s">
        <v>8342</v>
      </c>
      <c r="J383" s="14" t="str">
        <f t="shared" si="15"/>
        <v>Normal weight</v>
      </c>
      <c r="K383" s="14" t="str">
        <f t="shared" si="16"/>
        <v>Diabetes</v>
      </c>
      <c r="L383" s="19">
        <f>DATE('Data cleaning'!P385,MONTH(1&amp;'Data cleaning'!Q385),'Hospitalisation Details'!D385)</f>
        <v>37206</v>
      </c>
      <c r="M383" s="20">
        <v>3579.83</v>
      </c>
      <c r="N383" s="16" t="s">
        <v>62</v>
      </c>
      <c r="O383" s="16" t="s">
        <v>62</v>
      </c>
      <c r="P383" s="16" t="s">
        <v>119</v>
      </c>
      <c r="Q383" s="14">
        <f t="shared" si="17"/>
        <v>21</v>
      </c>
    </row>
    <row r="384" spans="1:17" ht="15.6" x14ac:dyDescent="0.3">
      <c r="A384" s="15" t="s">
        <v>944</v>
      </c>
      <c r="B384" s="14" t="s">
        <v>5439</v>
      </c>
      <c r="C384" s="16">
        <v>31.46</v>
      </c>
      <c r="D384" s="16">
        <v>7.39</v>
      </c>
      <c r="E384" s="17" t="s">
        <v>32</v>
      </c>
      <c r="F384" s="17" t="s">
        <v>32</v>
      </c>
      <c r="G384" s="17" t="s">
        <v>32</v>
      </c>
      <c r="H384" s="18">
        <f>IF('Medical Examinations'!G386="No major surgery",0,'Medical Examinations'!G386)</f>
        <v>0</v>
      </c>
      <c r="I384" s="16" t="s">
        <v>8343</v>
      </c>
      <c r="J384" s="14" t="str">
        <f t="shared" si="15"/>
        <v>Obesity</v>
      </c>
      <c r="K384" s="14" t="str">
        <f t="shared" si="16"/>
        <v>Diabetes</v>
      </c>
      <c r="L384" s="19">
        <f>DATE('Data cleaning'!P386,MONTH(1&amp;'Data cleaning'!Q386),'Hospitalisation Details'!D386)</f>
        <v>31773</v>
      </c>
      <c r="M384" s="20">
        <v>3589.14</v>
      </c>
      <c r="N384" s="16" t="s">
        <v>62</v>
      </c>
      <c r="O384" s="16" t="s">
        <v>62</v>
      </c>
      <c r="P384" s="16" t="s">
        <v>66</v>
      </c>
      <c r="Q384" s="14">
        <f t="shared" si="17"/>
        <v>36</v>
      </c>
    </row>
    <row r="385" spans="1:17" ht="15.6" x14ac:dyDescent="0.3">
      <c r="A385" s="15" t="s">
        <v>946</v>
      </c>
      <c r="B385" s="14" t="s">
        <v>5441</v>
      </c>
      <c r="C385" s="16">
        <v>30.86</v>
      </c>
      <c r="D385" s="16">
        <v>6.18</v>
      </c>
      <c r="E385" s="17" t="s">
        <v>32</v>
      </c>
      <c r="F385" s="17" t="s">
        <v>39</v>
      </c>
      <c r="G385" s="17" t="s">
        <v>32</v>
      </c>
      <c r="H385" s="18">
        <f>IF('Medical Examinations'!G387="No major surgery",0,'Medical Examinations'!G387)</f>
        <v>2</v>
      </c>
      <c r="I385" s="16" t="s">
        <v>8342</v>
      </c>
      <c r="J385" s="14" t="str">
        <f t="shared" si="15"/>
        <v>Obesity</v>
      </c>
      <c r="K385" s="14" t="str">
        <f t="shared" si="16"/>
        <v>Prediabetes</v>
      </c>
      <c r="L385" s="19">
        <f>DATE('Data cleaning'!P387,MONTH(1&amp;'Data cleaning'!Q387),'Hospitalisation Details'!D387)</f>
        <v>36317</v>
      </c>
      <c r="M385" s="20">
        <v>3591.48</v>
      </c>
      <c r="N385" s="16" t="s">
        <v>62</v>
      </c>
      <c r="O385" s="16" t="s">
        <v>64</v>
      </c>
      <c r="P385" s="16" t="s">
        <v>241</v>
      </c>
      <c r="Q385" s="14">
        <f t="shared" si="17"/>
        <v>24</v>
      </c>
    </row>
    <row r="386" spans="1:17" ht="15.6" x14ac:dyDescent="0.3">
      <c r="A386" s="15" t="s">
        <v>949</v>
      </c>
      <c r="B386" s="14" t="s">
        <v>5443</v>
      </c>
      <c r="C386" s="16">
        <v>31.96</v>
      </c>
      <c r="D386" s="16">
        <v>8.86</v>
      </c>
      <c r="E386" s="17" t="s">
        <v>32</v>
      </c>
      <c r="F386" s="17" t="s">
        <v>32</v>
      </c>
      <c r="G386" s="17" t="s">
        <v>32</v>
      </c>
      <c r="H386" s="18">
        <f>IF('Medical Examinations'!G388="No major surgery",0,'Medical Examinations'!G388)</f>
        <v>0</v>
      </c>
      <c r="I386" s="16" t="s">
        <v>8342</v>
      </c>
      <c r="J386" s="14" t="str">
        <f t="shared" ref="J386:J449" si="18">IF(C386&lt;18.5,"Under weight",IF(C386&lt;25,"Normal weight",IF(C386&lt;30,"Over weight","Obesity")))</f>
        <v>Obesity</v>
      </c>
      <c r="K386" s="14" t="str">
        <f t="shared" ref="K386:K449" si="19">IF(D386&lt;5.7,"Normal",IF(D386&lt;6.4,"Prediabetes","Diabetes"))</f>
        <v>Diabetes</v>
      </c>
      <c r="L386" s="19">
        <f>DATE('Data cleaning'!P388,MONTH(1&amp;'Data cleaning'!Q388),'Hospitalisation Details'!D388)</f>
        <v>35738</v>
      </c>
      <c r="M386" s="20">
        <v>3594.17</v>
      </c>
      <c r="N386" s="16" t="s">
        <v>62</v>
      </c>
      <c r="O386" s="16" t="s">
        <v>62</v>
      </c>
      <c r="P386" s="16" t="s">
        <v>119</v>
      </c>
      <c r="Q386" s="14">
        <f t="shared" ref="Q386:Q449" si="20">INT(YEARFRAC(L386,DATE(2023,6,8)))</f>
        <v>25</v>
      </c>
    </row>
    <row r="387" spans="1:17" ht="15.6" x14ac:dyDescent="0.3">
      <c r="A387" s="15" t="s">
        <v>951</v>
      </c>
      <c r="B387" s="14" t="s">
        <v>5445</v>
      </c>
      <c r="C387" s="16">
        <v>23.76</v>
      </c>
      <c r="D387" s="16">
        <v>10.96</v>
      </c>
      <c r="E387" s="17" t="s">
        <v>32</v>
      </c>
      <c r="F387" s="17" t="s">
        <v>32</v>
      </c>
      <c r="G387" s="17" t="s">
        <v>32</v>
      </c>
      <c r="H387" s="18">
        <f>IF('Medical Examinations'!G389="No major surgery",0,'Medical Examinations'!G389)</f>
        <v>3</v>
      </c>
      <c r="I387" s="16" t="s">
        <v>8342</v>
      </c>
      <c r="J387" s="14" t="str">
        <f t="shared" si="18"/>
        <v>Normal weight</v>
      </c>
      <c r="K387" s="14" t="str">
        <f t="shared" si="19"/>
        <v>Diabetes</v>
      </c>
      <c r="L387" s="19">
        <f>DATE('Data cleaning'!P389,MONTH(1&amp;'Data cleaning'!Q389),'Hospitalisation Details'!D389)</f>
        <v>36384</v>
      </c>
      <c r="M387" s="20">
        <v>3597.6</v>
      </c>
      <c r="N387" s="16" t="s">
        <v>62</v>
      </c>
      <c r="O387" s="16" t="s">
        <v>62</v>
      </c>
      <c r="P387" s="16" t="s">
        <v>241</v>
      </c>
      <c r="Q387" s="14">
        <f t="shared" si="20"/>
        <v>23</v>
      </c>
    </row>
    <row r="388" spans="1:17" ht="15.6" x14ac:dyDescent="0.3">
      <c r="A388" s="15" t="s">
        <v>954</v>
      </c>
      <c r="B388" s="14" t="s">
        <v>5310</v>
      </c>
      <c r="C388" s="16">
        <v>19.38</v>
      </c>
      <c r="D388" s="16">
        <v>6.28</v>
      </c>
      <c r="E388" s="17" t="s">
        <v>32</v>
      </c>
      <c r="F388" s="17" t="s">
        <v>32</v>
      </c>
      <c r="G388" s="17" t="s">
        <v>32</v>
      </c>
      <c r="H388" s="18">
        <f>IF('Medical Examinations'!G390="No major surgery",0,'Medical Examinations'!G390)</f>
        <v>0</v>
      </c>
      <c r="I388" s="16" t="s">
        <v>8342</v>
      </c>
      <c r="J388" s="14" t="str">
        <f t="shared" si="18"/>
        <v>Normal weight</v>
      </c>
      <c r="K388" s="14" t="str">
        <f t="shared" si="19"/>
        <v>Prediabetes</v>
      </c>
      <c r="L388" s="19">
        <f>DATE('Data cleaning'!P390,MONTH(1&amp;'Data cleaning'!Q390),'Hospitalisation Details'!D390)</f>
        <v>32451</v>
      </c>
      <c r="M388" s="20">
        <v>3603.6</v>
      </c>
      <c r="N388" s="16" t="s">
        <v>62</v>
      </c>
      <c r="O388" s="16" t="s">
        <v>75</v>
      </c>
      <c r="P388" s="16" t="s">
        <v>66</v>
      </c>
      <c r="Q388" s="14">
        <f t="shared" si="20"/>
        <v>34</v>
      </c>
    </row>
    <row r="389" spans="1:17" ht="15.6" x14ac:dyDescent="0.3">
      <c r="A389" s="15" t="s">
        <v>956</v>
      </c>
      <c r="B389" s="14" t="s">
        <v>5448</v>
      </c>
      <c r="C389" s="16">
        <v>16.21</v>
      </c>
      <c r="D389" s="16">
        <v>6.29</v>
      </c>
      <c r="E389" s="17" t="s">
        <v>99</v>
      </c>
      <c r="F389" s="17" t="s">
        <v>32</v>
      </c>
      <c r="G389" s="17" t="s">
        <v>32</v>
      </c>
      <c r="H389" s="18">
        <f>IF('Medical Examinations'!G391="No major surgery",0,'Medical Examinations'!G391)</f>
        <v>1</v>
      </c>
      <c r="I389" s="16" t="s">
        <v>8342</v>
      </c>
      <c r="J389" s="14" t="str">
        <f t="shared" si="18"/>
        <v>Under weight</v>
      </c>
      <c r="K389" s="14" t="str">
        <f t="shared" si="19"/>
        <v>Prediabetes</v>
      </c>
      <c r="L389" s="19">
        <f>DATE('Data cleaning'!P391,MONTH(1&amp;'Data cleaning'!Q391),'Hospitalisation Details'!D391)</f>
        <v>33157</v>
      </c>
      <c r="M389" s="20">
        <v>3606.43</v>
      </c>
      <c r="N389" s="16" t="s">
        <v>62</v>
      </c>
      <c r="O389" s="16" t="s">
        <v>75</v>
      </c>
      <c r="P389" s="16" t="s">
        <v>66</v>
      </c>
      <c r="Q389" s="14">
        <f t="shared" si="20"/>
        <v>32</v>
      </c>
    </row>
    <row r="390" spans="1:17" ht="15.6" x14ac:dyDescent="0.3">
      <c r="A390" s="15" t="s">
        <v>958</v>
      </c>
      <c r="B390" s="14" t="s">
        <v>5450</v>
      </c>
      <c r="C390" s="16">
        <v>32.54</v>
      </c>
      <c r="D390" s="16">
        <v>4.0199999999999996</v>
      </c>
      <c r="E390" s="17" t="s">
        <v>32</v>
      </c>
      <c r="F390" s="17" t="s">
        <v>39</v>
      </c>
      <c r="G390" s="17" t="s">
        <v>32</v>
      </c>
      <c r="H390" s="18">
        <f>IF('Medical Examinations'!G392="No major surgery",0,'Medical Examinations'!G392)</f>
        <v>1</v>
      </c>
      <c r="I390" s="16" t="s">
        <v>8342</v>
      </c>
      <c r="J390" s="14" t="str">
        <f t="shared" si="18"/>
        <v>Obesity</v>
      </c>
      <c r="K390" s="14" t="str">
        <f t="shared" si="19"/>
        <v>Normal</v>
      </c>
      <c r="L390" s="19">
        <f>DATE('Data cleaning'!P392,MONTH(1&amp;'Data cleaning'!Q392),'Hospitalisation Details'!D392)</f>
        <v>31212</v>
      </c>
      <c r="M390" s="20">
        <v>3622.13</v>
      </c>
      <c r="N390" s="16" t="s">
        <v>62</v>
      </c>
      <c r="O390" s="16" t="s">
        <v>75</v>
      </c>
      <c r="P390" s="16" t="s">
        <v>66</v>
      </c>
      <c r="Q390" s="14">
        <f t="shared" si="20"/>
        <v>37</v>
      </c>
    </row>
    <row r="391" spans="1:17" ht="15.6" x14ac:dyDescent="0.3">
      <c r="A391" s="15" t="s">
        <v>961</v>
      </c>
      <c r="B391" s="14" t="s">
        <v>4829</v>
      </c>
      <c r="C391" s="16">
        <v>36.765000000000001</v>
      </c>
      <c r="D391" s="16">
        <v>11.95</v>
      </c>
      <c r="E391" s="17" t="s">
        <v>99</v>
      </c>
      <c r="F391" s="17" t="s">
        <v>32</v>
      </c>
      <c r="G391" s="17" t="s">
        <v>32</v>
      </c>
      <c r="H391" s="18">
        <f>IF('Medical Examinations'!G393="No major surgery",0,'Medical Examinations'!G393)</f>
        <v>2</v>
      </c>
      <c r="I391" s="16" t="s">
        <v>8343</v>
      </c>
      <c r="J391" s="14" t="str">
        <f t="shared" si="18"/>
        <v>Obesity</v>
      </c>
      <c r="K391" s="14" t="str">
        <f t="shared" si="19"/>
        <v>Diabetes</v>
      </c>
      <c r="L391" s="19">
        <f>DATE('Data cleaning'!P393,MONTH(1&amp;'Data cleaning'!Q393),'Hospitalisation Details'!D393)</f>
        <v>33925</v>
      </c>
      <c r="M391" s="20">
        <v>3645.09</v>
      </c>
      <c r="N391" s="16" t="s">
        <v>75</v>
      </c>
      <c r="O391" s="16" t="s">
        <v>62</v>
      </c>
      <c r="P391" s="16" t="s">
        <v>1397</v>
      </c>
      <c r="Q391" s="14">
        <f t="shared" si="20"/>
        <v>30</v>
      </c>
    </row>
    <row r="392" spans="1:17" ht="15.6" x14ac:dyDescent="0.3">
      <c r="A392" s="15" t="s">
        <v>963</v>
      </c>
      <c r="B392" s="14" t="s">
        <v>5453</v>
      </c>
      <c r="C392" s="16">
        <v>35.909999999999997</v>
      </c>
      <c r="D392" s="16">
        <v>8.7100000000000009</v>
      </c>
      <c r="E392" s="17" t="s">
        <v>32</v>
      </c>
      <c r="F392" s="17" t="s">
        <v>32</v>
      </c>
      <c r="G392" s="17" t="s">
        <v>32</v>
      </c>
      <c r="H392" s="18">
        <f>IF('Medical Examinations'!G394="No major surgery",0,'Medical Examinations'!G394)</f>
        <v>0</v>
      </c>
      <c r="I392" s="16" t="s">
        <v>8343</v>
      </c>
      <c r="J392" s="14" t="str">
        <f t="shared" si="18"/>
        <v>Obesity</v>
      </c>
      <c r="K392" s="14" t="str">
        <f t="shared" si="19"/>
        <v>Diabetes</v>
      </c>
      <c r="L392" s="19">
        <f>DATE('Data cleaning'!P394,MONTH(1&amp;'Data cleaning'!Q394),'Hospitalisation Details'!D394)</f>
        <v>33185</v>
      </c>
      <c r="M392" s="20">
        <v>3653.29</v>
      </c>
      <c r="N392" s="16" t="s">
        <v>62</v>
      </c>
      <c r="O392" s="16" t="s">
        <v>64</v>
      </c>
      <c r="P392" s="16" t="s">
        <v>241</v>
      </c>
      <c r="Q392" s="14">
        <f t="shared" si="20"/>
        <v>32</v>
      </c>
    </row>
    <row r="393" spans="1:17" ht="15.6" x14ac:dyDescent="0.3">
      <c r="A393" s="15" t="s">
        <v>967</v>
      </c>
      <c r="B393" s="14" t="s">
        <v>5454</v>
      </c>
      <c r="C393" s="16">
        <v>32.06</v>
      </c>
      <c r="D393" s="16">
        <v>4.67</v>
      </c>
      <c r="E393" s="17" t="s">
        <v>32</v>
      </c>
      <c r="F393" s="17" t="s">
        <v>39</v>
      </c>
      <c r="G393" s="17" t="s">
        <v>32</v>
      </c>
      <c r="H393" s="18">
        <f>IF('Medical Examinations'!G395="No major surgery",0,'Medical Examinations'!G395)</f>
        <v>1</v>
      </c>
      <c r="I393" s="16" t="s">
        <v>8342</v>
      </c>
      <c r="J393" s="14" t="str">
        <f t="shared" si="18"/>
        <v>Obesity</v>
      </c>
      <c r="K393" s="14" t="str">
        <f t="shared" si="19"/>
        <v>Normal</v>
      </c>
      <c r="L393" s="19">
        <f>DATE('Data cleaning'!P395,MONTH(1&amp;'Data cleaning'!Q395),'Hospitalisation Details'!D395)</f>
        <v>33861</v>
      </c>
      <c r="M393" s="20">
        <v>3659.35</v>
      </c>
      <c r="N393" s="16" t="s">
        <v>64</v>
      </c>
      <c r="O393" s="16" t="s">
        <v>75</v>
      </c>
      <c r="P393" s="16" t="s">
        <v>241</v>
      </c>
      <c r="Q393" s="14">
        <f t="shared" si="20"/>
        <v>30</v>
      </c>
    </row>
    <row r="394" spans="1:17" ht="15.6" x14ac:dyDescent="0.3">
      <c r="A394" s="15" t="s">
        <v>969</v>
      </c>
      <c r="B394" s="14" t="s">
        <v>5456</v>
      </c>
      <c r="C394" s="16">
        <v>24.1</v>
      </c>
      <c r="D394" s="16">
        <v>11.14</v>
      </c>
      <c r="E394" s="17" t="s">
        <v>99</v>
      </c>
      <c r="F394" s="17" t="s">
        <v>32</v>
      </c>
      <c r="G394" s="17" t="s">
        <v>32</v>
      </c>
      <c r="H394" s="18">
        <f>IF('Medical Examinations'!G396="No major surgery",0,'Medical Examinations'!G396)</f>
        <v>1</v>
      </c>
      <c r="I394" s="16" t="s">
        <v>8343</v>
      </c>
      <c r="J394" s="14" t="str">
        <f t="shared" si="18"/>
        <v>Normal weight</v>
      </c>
      <c r="K394" s="14" t="str">
        <f t="shared" si="19"/>
        <v>Diabetes</v>
      </c>
      <c r="L394" s="19">
        <f>DATE('Data cleaning'!P396,MONTH(1&amp;'Data cleaning'!Q396),'Hospitalisation Details'!D396)</f>
        <v>30869</v>
      </c>
      <c r="M394" s="20">
        <v>3678.86</v>
      </c>
      <c r="N394" s="16" t="s">
        <v>62</v>
      </c>
      <c r="O394" s="16" t="s">
        <v>64</v>
      </c>
      <c r="P394" s="16" t="s">
        <v>66</v>
      </c>
      <c r="Q394" s="14">
        <f t="shared" si="20"/>
        <v>38</v>
      </c>
    </row>
    <row r="395" spans="1:17" ht="15.6" x14ac:dyDescent="0.3">
      <c r="A395" s="15" t="s">
        <v>971</v>
      </c>
      <c r="B395" s="14" t="s">
        <v>5458</v>
      </c>
      <c r="C395" s="16">
        <v>27.1</v>
      </c>
      <c r="D395" s="16">
        <v>9.0500000000000007</v>
      </c>
      <c r="E395" s="17" t="s">
        <v>32</v>
      </c>
      <c r="F395" s="17" t="s">
        <v>32</v>
      </c>
      <c r="G395" s="17" t="s">
        <v>32</v>
      </c>
      <c r="H395" s="18">
        <f>IF('Medical Examinations'!G397="No major surgery",0,'Medical Examinations'!G397)</f>
        <v>2</v>
      </c>
      <c r="I395" s="16" t="s">
        <v>8343</v>
      </c>
      <c r="J395" s="14" t="str">
        <f t="shared" si="18"/>
        <v>Over weight</v>
      </c>
      <c r="K395" s="14" t="str">
        <f t="shared" si="19"/>
        <v>Diabetes</v>
      </c>
      <c r="L395" s="19">
        <f>DATE('Data cleaning'!P397,MONTH(1&amp;'Data cleaning'!Q397),'Hospitalisation Details'!D397)</f>
        <v>37812</v>
      </c>
      <c r="M395" s="20">
        <v>3688.35</v>
      </c>
      <c r="N395" s="16" t="s">
        <v>62</v>
      </c>
      <c r="O395" s="16" t="s">
        <v>62</v>
      </c>
      <c r="P395" s="16" t="s">
        <v>1525</v>
      </c>
      <c r="Q395" s="14">
        <f t="shared" si="20"/>
        <v>19</v>
      </c>
    </row>
    <row r="396" spans="1:17" ht="15.6" x14ac:dyDescent="0.3">
      <c r="A396" s="15" t="s">
        <v>975</v>
      </c>
      <c r="B396" s="14" t="s">
        <v>5460</v>
      </c>
      <c r="C396" s="16">
        <v>24.42</v>
      </c>
      <c r="D396" s="16">
        <v>11.31</v>
      </c>
      <c r="E396" s="17" t="s">
        <v>32</v>
      </c>
      <c r="F396" s="17" t="s">
        <v>32</v>
      </c>
      <c r="G396" s="17" t="s">
        <v>32</v>
      </c>
      <c r="H396" s="18">
        <f>IF('Medical Examinations'!G398="No major surgery",0,'Medical Examinations'!G398)</f>
        <v>0</v>
      </c>
      <c r="I396" s="16" t="s">
        <v>8342</v>
      </c>
      <c r="J396" s="14" t="str">
        <f t="shared" si="18"/>
        <v>Normal weight</v>
      </c>
      <c r="K396" s="14" t="str">
        <f t="shared" si="19"/>
        <v>Diabetes</v>
      </c>
      <c r="L396" s="19">
        <f>DATE('Data cleaning'!P398,MONTH(1&amp;'Data cleaning'!Q398),'Hospitalisation Details'!D398)</f>
        <v>29934</v>
      </c>
      <c r="M396" s="20">
        <v>3688.38</v>
      </c>
      <c r="N396" s="16" t="s">
        <v>62</v>
      </c>
      <c r="O396" s="16" t="s">
        <v>62</v>
      </c>
      <c r="P396" s="16" t="s">
        <v>66</v>
      </c>
      <c r="Q396" s="14">
        <f t="shared" si="20"/>
        <v>41</v>
      </c>
    </row>
    <row r="397" spans="1:17" ht="15.6" x14ac:dyDescent="0.3">
      <c r="A397" s="15" t="s">
        <v>977</v>
      </c>
      <c r="B397" s="14" t="s">
        <v>5462</v>
      </c>
      <c r="C397" s="16">
        <v>26.695</v>
      </c>
      <c r="D397" s="16">
        <v>4.68</v>
      </c>
      <c r="E397" s="17" t="s">
        <v>99</v>
      </c>
      <c r="F397" s="17" t="s">
        <v>32</v>
      </c>
      <c r="G397" s="17" t="s">
        <v>32</v>
      </c>
      <c r="H397" s="18">
        <f>IF('Medical Examinations'!G399="No major surgery",0,'Medical Examinations'!G399)</f>
        <v>2</v>
      </c>
      <c r="I397" s="16" t="s">
        <v>8342</v>
      </c>
      <c r="J397" s="14" t="str">
        <f t="shared" si="18"/>
        <v>Over weight</v>
      </c>
      <c r="K397" s="14" t="str">
        <f t="shared" si="19"/>
        <v>Normal</v>
      </c>
      <c r="L397" s="19">
        <f>DATE('Data cleaning'!P399,MONTH(1&amp;'Data cleaning'!Q399),'Hospitalisation Details'!D399)</f>
        <v>34993</v>
      </c>
      <c r="M397" s="20">
        <v>3693.43</v>
      </c>
      <c r="N397" s="16" t="s">
        <v>62</v>
      </c>
      <c r="O397" s="16" t="s">
        <v>64</v>
      </c>
      <c r="P397" s="16" t="s">
        <v>241</v>
      </c>
      <c r="Q397" s="14">
        <f t="shared" si="20"/>
        <v>27</v>
      </c>
    </row>
    <row r="398" spans="1:17" ht="15.6" x14ac:dyDescent="0.3">
      <c r="A398" s="15" t="s">
        <v>980</v>
      </c>
      <c r="B398" s="14" t="s">
        <v>4904</v>
      </c>
      <c r="C398" s="16">
        <v>27.79</v>
      </c>
      <c r="D398" s="16">
        <v>6.05</v>
      </c>
      <c r="E398" s="17" t="s">
        <v>99</v>
      </c>
      <c r="F398" s="17" t="s">
        <v>39</v>
      </c>
      <c r="G398" s="17" t="s">
        <v>32</v>
      </c>
      <c r="H398" s="18">
        <f>IF('Medical Examinations'!G400="No major surgery",0,'Medical Examinations'!G400)</f>
        <v>1</v>
      </c>
      <c r="I398" s="16" t="s">
        <v>8342</v>
      </c>
      <c r="J398" s="14" t="str">
        <f t="shared" si="18"/>
        <v>Over weight</v>
      </c>
      <c r="K398" s="14" t="str">
        <f t="shared" si="19"/>
        <v>Prediabetes</v>
      </c>
      <c r="L398" s="19">
        <f>DATE('Data cleaning'!P400,MONTH(1&amp;'Data cleaning'!Q400),'Hospitalisation Details'!D400)</f>
        <v>32373</v>
      </c>
      <c r="M398" s="20">
        <v>3699.54</v>
      </c>
      <c r="N398" s="16" t="s">
        <v>62</v>
      </c>
      <c r="O398" s="16" t="s">
        <v>64</v>
      </c>
      <c r="P398" s="16" t="s">
        <v>66</v>
      </c>
      <c r="Q398" s="14">
        <f t="shared" si="20"/>
        <v>34</v>
      </c>
    </row>
    <row r="399" spans="1:17" ht="15.6" x14ac:dyDescent="0.3">
      <c r="A399" s="15" t="s">
        <v>983</v>
      </c>
      <c r="B399" s="14" t="s">
        <v>5465</v>
      </c>
      <c r="C399" s="16">
        <v>32.68</v>
      </c>
      <c r="D399" s="16">
        <v>4.68</v>
      </c>
      <c r="E399" s="17" t="s">
        <v>99</v>
      </c>
      <c r="F399" s="17" t="s">
        <v>32</v>
      </c>
      <c r="G399" s="17" t="s">
        <v>32</v>
      </c>
      <c r="H399" s="18">
        <f>IF('Medical Examinations'!G401="No major surgery",0,'Medical Examinations'!G401)</f>
        <v>0</v>
      </c>
      <c r="I399" s="16" t="s">
        <v>8343</v>
      </c>
      <c r="J399" s="14" t="str">
        <f t="shared" si="18"/>
        <v>Obesity</v>
      </c>
      <c r="K399" s="14" t="str">
        <f t="shared" si="19"/>
        <v>Normal</v>
      </c>
      <c r="L399" s="19">
        <f>DATE('Data cleaning'!P401,MONTH(1&amp;'Data cleaning'!Q401),'Hospitalisation Details'!D401)</f>
        <v>32844</v>
      </c>
      <c r="M399" s="20">
        <v>3704.35</v>
      </c>
      <c r="N399" s="16" t="s">
        <v>62</v>
      </c>
      <c r="O399" s="16" t="s">
        <v>62</v>
      </c>
      <c r="P399" s="16" t="s">
        <v>66</v>
      </c>
      <c r="Q399" s="14">
        <f t="shared" si="20"/>
        <v>33</v>
      </c>
    </row>
    <row r="400" spans="1:17" ht="15.6" x14ac:dyDescent="0.3">
      <c r="A400" s="15" t="s">
        <v>987</v>
      </c>
      <c r="B400" s="14" t="s">
        <v>5467</v>
      </c>
      <c r="C400" s="16">
        <v>26.4</v>
      </c>
      <c r="D400" s="16">
        <v>9.5</v>
      </c>
      <c r="E400" s="17" t="s">
        <v>99</v>
      </c>
      <c r="F400" s="17" t="s">
        <v>32</v>
      </c>
      <c r="G400" s="17" t="s">
        <v>32</v>
      </c>
      <c r="H400" s="18">
        <f>IF('Medical Examinations'!G402="No major surgery",0,'Medical Examinations'!G402)</f>
        <v>2</v>
      </c>
      <c r="I400" s="16" t="s">
        <v>8343</v>
      </c>
      <c r="J400" s="14" t="str">
        <f t="shared" si="18"/>
        <v>Over weight</v>
      </c>
      <c r="K400" s="14" t="str">
        <f t="shared" si="19"/>
        <v>Diabetes</v>
      </c>
      <c r="L400" s="19">
        <f>DATE('Data cleaning'!P402,MONTH(1&amp;'Data cleaning'!Q402),'Hospitalisation Details'!D402)</f>
        <v>38296</v>
      </c>
      <c r="M400" s="20">
        <v>3722.23</v>
      </c>
      <c r="N400" s="16" t="s">
        <v>62</v>
      </c>
      <c r="O400" s="16" t="s">
        <v>62</v>
      </c>
      <c r="P400" s="16" t="s">
        <v>1108</v>
      </c>
      <c r="Q400" s="14">
        <f t="shared" si="20"/>
        <v>18</v>
      </c>
    </row>
    <row r="401" spans="1:17" ht="15.6" x14ac:dyDescent="0.3">
      <c r="A401" s="15" t="s">
        <v>990</v>
      </c>
      <c r="B401" s="14" t="s">
        <v>5469</v>
      </c>
      <c r="C401" s="16">
        <v>23.655000000000001</v>
      </c>
      <c r="D401" s="16">
        <v>10.84</v>
      </c>
      <c r="E401" s="17" t="s">
        <v>99</v>
      </c>
      <c r="F401" s="17" t="s">
        <v>32</v>
      </c>
      <c r="G401" s="17" t="s">
        <v>99</v>
      </c>
      <c r="H401" s="18">
        <f>IF('Medical Examinations'!G403="No major surgery",0,'Medical Examinations'!G403)</f>
        <v>1</v>
      </c>
      <c r="I401" s="16" t="s">
        <v>8342</v>
      </c>
      <c r="J401" s="14" t="str">
        <f t="shared" si="18"/>
        <v>Normal weight</v>
      </c>
      <c r="K401" s="14" t="str">
        <f t="shared" si="19"/>
        <v>Diabetes</v>
      </c>
      <c r="L401" s="19">
        <f>DATE('Data cleaning'!P403,MONTH(1&amp;'Data cleaning'!Q403),'Hospitalisation Details'!D403)</f>
        <v>31747</v>
      </c>
      <c r="M401" s="20">
        <v>3731.6</v>
      </c>
      <c r="N401" s="16" t="s">
        <v>62</v>
      </c>
      <c r="O401" s="16" t="s">
        <v>62</v>
      </c>
      <c r="P401" s="16" t="s">
        <v>66</v>
      </c>
      <c r="Q401" s="14">
        <f t="shared" si="20"/>
        <v>36</v>
      </c>
    </row>
    <row r="402" spans="1:17" ht="15.6" x14ac:dyDescent="0.3">
      <c r="A402" s="15" t="s">
        <v>992</v>
      </c>
      <c r="B402" s="14" t="s">
        <v>5471</v>
      </c>
      <c r="C402" s="16">
        <v>27.36</v>
      </c>
      <c r="D402" s="16">
        <v>5.88</v>
      </c>
      <c r="E402" s="17" t="s">
        <v>32</v>
      </c>
      <c r="F402" s="17" t="s">
        <v>32</v>
      </c>
      <c r="G402" s="17" t="s">
        <v>32</v>
      </c>
      <c r="H402" s="18">
        <f>IF('Medical Examinations'!G404="No major surgery",0,'Medical Examinations'!G404)</f>
        <v>2</v>
      </c>
      <c r="I402" s="16" t="s">
        <v>8343</v>
      </c>
      <c r="J402" s="14" t="str">
        <f t="shared" si="18"/>
        <v>Over weight</v>
      </c>
      <c r="K402" s="14" t="str">
        <f t="shared" si="19"/>
        <v>Prediabetes</v>
      </c>
      <c r="L402" s="19">
        <f>DATE('Data cleaning'!P404,MONTH(1&amp;'Data cleaning'!Q404),'Hospitalisation Details'!D404)</f>
        <v>34568</v>
      </c>
      <c r="M402" s="20">
        <v>3732.63</v>
      </c>
      <c r="N402" s="16" t="s">
        <v>62</v>
      </c>
      <c r="O402" s="16" t="s">
        <v>64</v>
      </c>
      <c r="P402" s="16" t="s">
        <v>1280</v>
      </c>
      <c r="Q402" s="14">
        <f t="shared" si="20"/>
        <v>28</v>
      </c>
    </row>
    <row r="403" spans="1:17" ht="15.6" x14ac:dyDescent="0.3">
      <c r="A403" s="15" t="s">
        <v>996</v>
      </c>
      <c r="B403" s="14" t="s">
        <v>5473</v>
      </c>
      <c r="C403" s="16">
        <v>27.82</v>
      </c>
      <c r="D403" s="16">
        <v>5.24</v>
      </c>
      <c r="E403" s="17" t="s">
        <v>99</v>
      </c>
      <c r="F403" s="17" t="s">
        <v>32</v>
      </c>
      <c r="G403" s="17" t="s">
        <v>32</v>
      </c>
      <c r="H403" s="18">
        <f>IF('Medical Examinations'!G405="No major surgery",0,'Medical Examinations'!G405)</f>
        <v>0</v>
      </c>
      <c r="I403" s="16" t="s">
        <v>8342</v>
      </c>
      <c r="J403" s="14" t="str">
        <f t="shared" si="18"/>
        <v>Over weight</v>
      </c>
      <c r="K403" s="14" t="str">
        <f t="shared" si="19"/>
        <v>Normal</v>
      </c>
      <c r="L403" s="19">
        <f>DATE('Data cleaning'!P405,MONTH(1&amp;'Data cleaning'!Q405),'Hospitalisation Details'!D405)</f>
        <v>34142</v>
      </c>
      <c r="M403" s="20">
        <v>3736.46</v>
      </c>
      <c r="N403" s="16" t="s">
        <v>62</v>
      </c>
      <c r="O403" s="16" t="s">
        <v>62</v>
      </c>
      <c r="P403" s="16" t="s">
        <v>119</v>
      </c>
      <c r="Q403" s="14">
        <f t="shared" si="20"/>
        <v>29</v>
      </c>
    </row>
    <row r="404" spans="1:17" ht="15.6" x14ac:dyDescent="0.3">
      <c r="A404" s="15" t="s">
        <v>998</v>
      </c>
      <c r="B404" s="14" t="s">
        <v>5475</v>
      </c>
      <c r="C404" s="16">
        <v>25.46</v>
      </c>
      <c r="D404" s="16">
        <v>11.75</v>
      </c>
      <c r="E404" s="17" t="s">
        <v>32</v>
      </c>
      <c r="F404" s="17" t="s">
        <v>32</v>
      </c>
      <c r="G404" s="17" t="s">
        <v>32</v>
      </c>
      <c r="H404" s="18">
        <f>IF('Medical Examinations'!G406="No major surgery",0,'Medical Examinations'!G406)</f>
        <v>0</v>
      </c>
      <c r="I404" s="16" t="s">
        <v>8343</v>
      </c>
      <c r="J404" s="14" t="str">
        <f t="shared" si="18"/>
        <v>Over weight</v>
      </c>
      <c r="K404" s="14" t="str">
        <f t="shared" si="19"/>
        <v>Diabetes</v>
      </c>
      <c r="L404" s="19">
        <f>DATE('Data cleaning'!P406,MONTH(1&amp;'Data cleaning'!Q406),'Hospitalisation Details'!D406)</f>
        <v>31664</v>
      </c>
      <c r="M404" s="20">
        <v>3748.56</v>
      </c>
      <c r="N404" s="16" t="s">
        <v>62</v>
      </c>
      <c r="O404" s="16" t="s">
        <v>62</v>
      </c>
      <c r="P404" s="16" t="s">
        <v>66</v>
      </c>
      <c r="Q404" s="14">
        <f t="shared" si="20"/>
        <v>36</v>
      </c>
    </row>
    <row r="405" spans="1:17" ht="15.6" x14ac:dyDescent="0.3">
      <c r="A405" s="15" t="s">
        <v>1001</v>
      </c>
      <c r="B405" s="14" t="s">
        <v>5477</v>
      </c>
      <c r="C405" s="16">
        <v>25.1</v>
      </c>
      <c r="D405" s="16">
        <v>6.97</v>
      </c>
      <c r="E405" s="17" t="s">
        <v>32</v>
      </c>
      <c r="F405" s="17" t="s">
        <v>32</v>
      </c>
      <c r="G405" s="17" t="s">
        <v>32</v>
      </c>
      <c r="H405" s="18">
        <f>IF('Medical Examinations'!G407="No major surgery",0,'Medical Examinations'!G407)</f>
        <v>0</v>
      </c>
      <c r="I405" s="16" t="s">
        <v>8342</v>
      </c>
      <c r="J405" s="14" t="str">
        <f t="shared" si="18"/>
        <v>Over weight</v>
      </c>
      <c r="K405" s="14" t="str">
        <f t="shared" si="19"/>
        <v>Diabetes</v>
      </c>
      <c r="L405" s="19">
        <f>DATE('Data cleaning'!P407,MONTH(1&amp;'Data cleaning'!Q407),'Hospitalisation Details'!D407)</f>
        <v>33539</v>
      </c>
      <c r="M405" s="20">
        <v>3756.62</v>
      </c>
      <c r="N405" s="16" t="s">
        <v>62</v>
      </c>
      <c r="O405" s="16" t="s">
        <v>62</v>
      </c>
      <c r="P405" s="16" t="s">
        <v>66</v>
      </c>
      <c r="Q405" s="14">
        <f t="shared" si="20"/>
        <v>31</v>
      </c>
    </row>
    <row r="406" spans="1:17" ht="15.6" x14ac:dyDescent="0.3">
      <c r="A406" s="15" t="s">
        <v>1003</v>
      </c>
      <c r="B406" s="14" t="s">
        <v>5479</v>
      </c>
      <c r="C406" s="16">
        <v>32.11</v>
      </c>
      <c r="D406" s="16">
        <v>4.76</v>
      </c>
      <c r="E406" s="17" t="s">
        <v>32</v>
      </c>
      <c r="F406" s="17" t="s">
        <v>32</v>
      </c>
      <c r="G406" s="17" t="s">
        <v>32</v>
      </c>
      <c r="H406" s="18">
        <f>IF('Medical Examinations'!G408="No major surgery",0,'Medical Examinations'!G408)</f>
        <v>2</v>
      </c>
      <c r="I406" s="16" t="s">
        <v>8343</v>
      </c>
      <c r="J406" s="14" t="str">
        <f t="shared" si="18"/>
        <v>Obesity</v>
      </c>
      <c r="K406" s="14" t="str">
        <f t="shared" si="19"/>
        <v>Normal</v>
      </c>
      <c r="L406" s="19">
        <f>DATE('Data cleaning'!P408,MONTH(1&amp;'Data cleaning'!Q408),'Hospitalisation Details'!D408)</f>
        <v>33475</v>
      </c>
      <c r="M406" s="20">
        <v>3757.84</v>
      </c>
      <c r="N406" s="16" t="s">
        <v>62</v>
      </c>
      <c r="O406" s="16" t="s">
        <v>75</v>
      </c>
      <c r="P406" s="16" t="s">
        <v>66</v>
      </c>
      <c r="Q406" s="14">
        <f t="shared" si="20"/>
        <v>31</v>
      </c>
    </row>
    <row r="407" spans="1:17" ht="15.6" x14ac:dyDescent="0.3">
      <c r="A407" s="15" t="s">
        <v>1006</v>
      </c>
      <c r="B407" s="14" t="s">
        <v>5481</v>
      </c>
      <c r="C407" s="16">
        <v>29.8</v>
      </c>
      <c r="D407" s="16">
        <v>8.24</v>
      </c>
      <c r="E407" s="17" t="s">
        <v>99</v>
      </c>
      <c r="F407" s="17" t="s">
        <v>32</v>
      </c>
      <c r="G407" s="17" t="s">
        <v>32</v>
      </c>
      <c r="H407" s="18">
        <f>IF('Medical Examinations'!G409="No major surgery",0,'Medical Examinations'!G409)</f>
        <v>1</v>
      </c>
      <c r="I407" s="16" t="s">
        <v>8342</v>
      </c>
      <c r="J407" s="14" t="str">
        <f t="shared" si="18"/>
        <v>Over weight</v>
      </c>
      <c r="K407" s="14" t="str">
        <f t="shared" si="19"/>
        <v>Diabetes</v>
      </c>
      <c r="L407" s="19">
        <f>DATE('Data cleaning'!P409,MONTH(1&amp;'Data cleaning'!Q409),'Hospitalisation Details'!D409)</f>
        <v>33535</v>
      </c>
      <c r="M407" s="20">
        <v>3761.29</v>
      </c>
      <c r="N407" s="16" t="s">
        <v>62</v>
      </c>
      <c r="O407" s="16" t="s">
        <v>64</v>
      </c>
      <c r="P407" s="16" t="s">
        <v>241</v>
      </c>
      <c r="Q407" s="14">
        <f t="shared" si="20"/>
        <v>31</v>
      </c>
    </row>
    <row r="408" spans="1:17" ht="15.6" x14ac:dyDescent="0.3">
      <c r="A408" s="15" t="s">
        <v>1009</v>
      </c>
      <c r="B408" s="14" t="s">
        <v>5483</v>
      </c>
      <c r="C408" s="16">
        <v>24.01</v>
      </c>
      <c r="D408" s="16">
        <v>4.76</v>
      </c>
      <c r="E408" s="17" t="s">
        <v>32</v>
      </c>
      <c r="F408" s="17" t="s">
        <v>32</v>
      </c>
      <c r="G408" s="17" t="s">
        <v>32</v>
      </c>
      <c r="H408" s="18">
        <f>IF('Medical Examinations'!G410="No major surgery",0,'Medical Examinations'!G410)</f>
        <v>1</v>
      </c>
      <c r="I408" s="16" t="s">
        <v>8342</v>
      </c>
      <c r="J408" s="14" t="str">
        <f t="shared" si="18"/>
        <v>Normal weight</v>
      </c>
      <c r="K408" s="14" t="str">
        <f t="shared" si="19"/>
        <v>Normal</v>
      </c>
      <c r="L408" s="19">
        <f>DATE('Data cleaning'!P410,MONTH(1&amp;'Data cleaning'!Q410),'Hospitalisation Details'!D410)</f>
        <v>34659</v>
      </c>
      <c r="M408" s="20">
        <v>3766.88</v>
      </c>
      <c r="N408" s="16" t="s">
        <v>62</v>
      </c>
      <c r="O408" s="16" t="s">
        <v>75</v>
      </c>
      <c r="P408" s="16" t="s">
        <v>66</v>
      </c>
      <c r="Q408" s="14">
        <f t="shared" si="20"/>
        <v>28</v>
      </c>
    </row>
    <row r="409" spans="1:17" ht="15.6" x14ac:dyDescent="0.3">
      <c r="A409" s="15" t="s">
        <v>1011</v>
      </c>
      <c r="B409" s="14" t="s">
        <v>5485</v>
      </c>
      <c r="C409" s="16">
        <v>23.21</v>
      </c>
      <c r="D409" s="16">
        <v>6.03</v>
      </c>
      <c r="E409" s="17" t="s">
        <v>32</v>
      </c>
      <c r="F409" s="17" t="s">
        <v>32</v>
      </c>
      <c r="G409" s="17" t="s">
        <v>32</v>
      </c>
      <c r="H409" s="18">
        <f>IF('Medical Examinations'!G411="No major surgery",0,'Medical Examinations'!G411)</f>
        <v>1</v>
      </c>
      <c r="I409" s="16" t="s">
        <v>8343</v>
      </c>
      <c r="J409" s="14" t="str">
        <f t="shared" si="18"/>
        <v>Normal weight</v>
      </c>
      <c r="K409" s="14" t="str">
        <f t="shared" si="19"/>
        <v>Prediabetes</v>
      </c>
      <c r="L409" s="19">
        <f>DATE('Data cleaning'!P411,MONTH(1&amp;'Data cleaning'!Q411),'Hospitalisation Details'!D411)</f>
        <v>32074</v>
      </c>
      <c r="M409" s="20">
        <v>3773.23</v>
      </c>
      <c r="N409" s="16" t="s">
        <v>62</v>
      </c>
      <c r="O409" s="16" t="s">
        <v>64</v>
      </c>
      <c r="P409" s="16" t="s">
        <v>66</v>
      </c>
      <c r="Q409" s="14">
        <f t="shared" si="20"/>
        <v>35</v>
      </c>
    </row>
    <row r="410" spans="1:17" ht="15.6" x14ac:dyDescent="0.3">
      <c r="A410" s="15" t="s">
        <v>1014</v>
      </c>
      <c r="B410" s="14" t="s">
        <v>5487</v>
      </c>
      <c r="C410" s="16">
        <v>21.2</v>
      </c>
      <c r="D410" s="16">
        <v>4.07</v>
      </c>
      <c r="E410" s="17" t="s">
        <v>99</v>
      </c>
      <c r="F410" s="17" t="s">
        <v>32</v>
      </c>
      <c r="G410" s="17" t="s">
        <v>32</v>
      </c>
      <c r="H410" s="18">
        <f>IF('Medical Examinations'!G412="No major surgery",0,'Medical Examinations'!G412)</f>
        <v>1</v>
      </c>
      <c r="I410" s="16" t="s">
        <v>8342</v>
      </c>
      <c r="J410" s="14" t="str">
        <f t="shared" si="18"/>
        <v>Normal weight</v>
      </c>
      <c r="K410" s="14" t="str">
        <f t="shared" si="19"/>
        <v>Normal</v>
      </c>
      <c r="L410" s="19">
        <f>DATE('Data cleaning'!P412,MONTH(1&amp;'Data cleaning'!Q412),'Hospitalisation Details'!D412)</f>
        <v>29933</v>
      </c>
      <c r="M410" s="20">
        <v>3785.77</v>
      </c>
      <c r="N410" s="16" t="s">
        <v>62</v>
      </c>
      <c r="O410" s="16" t="s">
        <v>75</v>
      </c>
      <c r="P410" s="16" t="s">
        <v>66</v>
      </c>
      <c r="Q410" s="14">
        <f t="shared" si="20"/>
        <v>41</v>
      </c>
    </row>
    <row r="411" spans="1:17" ht="15.6" x14ac:dyDescent="0.3">
      <c r="A411" s="15" t="s">
        <v>1016</v>
      </c>
      <c r="B411" s="14" t="s">
        <v>5489</v>
      </c>
      <c r="C411" s="16">
        <v>28.215</v>
      </c>
      <c r="D411" s="16">
        <v>8.26</v>
      </c>
      <c r="E411" s="17" t="s">
        <v>99</v>
      </c>
      <c r="F411" s="17" t="s">
        <v>32</v>
      </c>
      <c r="G411" s="17" t="s">
        <v>32</v>
      </c>
      <c r="H411" s="18">
        <f>IF('Medical Examinations'!G413="No major surgery",0,'Medical Examinations'!G413)</f>
        <v>1</v>
      </c>
      <c r="I411" s="16" t="s">
        <v>8342</v>
      </c>
      <c r="J411" s="14" t="str">
        <f t="shared" si="18"/>
        <v>Over weight</v>
      </c>
      <c r="K411" s="14" t="str">
        <f t="shared" si="19"/>
        <v>Diabetes</v>
      </c>
      <c r="L411" s="19">
        <f>DATE('Data cleaning'!P413,MONTH(1&amp;'Data cleaning'!Q413),'Hospitalisation Details'!D413)</f>
        <v>32383</v>
      </c>
      <c r="M411" s="20">
        <v>3793.55</v>
      </c>
      <c r="N411" s="16" t="s">
        <v>62</v>
      </c>
      <c r="O411" s="16" t="s">
        <v>64</v>
      </c>
      <c r="P411" s="16" t="s">
        <v>66</v>
      </c>
      <c r="Q411" s="14">
        <f t="shared" si="20"/>
        <v>34</v>
      </c>
    </row>
    <row r="412" spans="1:17" ht="15.6" x14ac:dyDescent="0.3">
      <c r="A412" s="15" t="s">
        <v>1019</v>
      </c>
      <c r="B412" s="14" t="s">
        <v>5491</v>
      </c>
      <c r="C412" s="16">
        <v>38.094999999999999</v>
      </c>
      <c r="D412" s="16">
        <v>4.76</v>
      </c>
      <c r="E412" s="17" t="s">
        <v>32</v>
      </c>
      <c r="F412" s="17" t="s">
        <v>32</v>
      </c>
      <c r="G412" s="17" t="s">
        <v>32</v>
      </c>
      <c r="H412" s="18">
        <f>IF('Medical Examinations'!G414="No major surgery",0,'Medical Examinations'!G414)</f>
        <v>1</v>
      </c>
      <c r="I412" s="16" t="s">
        <v>8343</v>
      </c>
      <c r="J412" s="14" t="str">
        <f t="shared" si="18"/>
        <v>Obesity</v>
      </c>
      <c r="K412" s="14" t="str">
        <f t="shared" si="19"/>
        <v>Normal</v>
      </c>
      <c r="L412" s="19">
        <f>DATE('Data cleaning'!P414,MONTH(1&amp;'Data cleaning'!Q414),'Hospitalisation Details'!D414)</f>
        <v>36335</v>
      </c>
      <c r="M412" s="20">
        <v>3796.36</v>
      </c>
      <c r="N412" s="16" t="s">
        <v>62</v>
      </c>
      <c r="O412" s="16" t="s">
        <v>64</v>
      </c>
      <c r="P412" s="16" t="s">
        <v>119</v>
      </c>
      <c r="Q412" s="14">
        <f t="shared" si="20"/>
        <v>23</v>
      </c>
    </row>
    <row r="413" spans="1:17" ht="15.6" x14ac:dyDescent="0.3">
      <c r="A413" s="15" t="s">
        <v>1021</v>
      </c>
      <c r="B413" s="14" t="s">
        <v>5493</v>
      </c>
      <c r="C413" s="16">
        <v>22.61</v>
      </c>
      <c r="D413" s="16">
        <v>6.13</v>
      </c>
      <c r="E413" s="17" t="s">
        <v>99</v>
      </c>
      <c r="F413" s="17" t="s">
        <v>32</v>
      </c>
      <c r="G413" s="17" t="s">
        <v>99</v>
      </c>
      <c r="H413" s="18">
        <f>IF('Medical Examinations'!G415="No major surgery",0,'Medical Examinations'!G415)</f>
        <v>1</v>
      </c>
      <c r="I413" s="16" t="s">
        <v>8342</v>
      </c>
      <c r="J413" s="14" t="str">
        <f t="shared" si="18"/>
        <v>Normal weight</v>
      </c>
      <c r="K413" s="14" t="str">
        <f t="shared" si="19"/>
        <v>Prediabetes</v>
      </c>
      <c r="L413" s="19">
        <f>DATE('Data cleaning'!P415,MONTH(1&amp;'Data cleaning'!Q415),'Hospitalisation Details'!D415)</f>
        <v>29858</v>
      </c>
      <c r="M413" s="20">
        <v>3797.2</v>
      </c>
      <c r="N413" s="16" t="s">
        <v>62</v>
      </c>
      <c r="O413" s="16" t="s">
        <v>64</v>
      </c>
      <c r="P413" s="16" t="s">
        <v>119</v>
      </c>
      <c r="Q413" s="14">
        <f t="shared" si="20"/>
        <v>41</v>
      </c>
    </row>
    <row r="414" spans="1:17" ht="15.6" x14ac:dyDescent="0.3">
      <c r="A414" s="15" t="s">
        <v>1024</v>
      </c>
      <c r="B414" s="14" t="s">
        <v>5495</v>
      </c>
      <c r="C414" s="16">
        <v>24.32</v>
      </c>
      <c r="D414" s="16">
        <v>10.47</v>
      </c>
      <c r="E414" s="17" t="s">
        <v>99</v>
      </c>
      <c r="F414" s="17" t="s">
        <v>32</v>
      </c>
      <c r="G414" s="17" t="s">
        <v>32</v>
      </c>
      <c r="H414" s="18">
        <f>IF('Medical Examinations'!G416="No major surgery",0,'Medical Examinations'!G416)</f>
        <v>2</v>
      </c>
      <c r="I414" s="16" t="s">
        <v>8342</v>
      </c>
      <c r="J414" s="14" t="str">
        <f t="shared" si="18"/>
        <v>Normal weight</v>
      </c>
      <c r="K414" s="14" t="str">
        <f t="shared" si="19"/>
        <v>Diabetes</v>
      </c>
      <c r="L414" s="19">
        <f>DATE('Data cleaning'!P416,MONTH(1&amp;'Data cleaning'!Q416),'Hospitalisation Details'!D416)</f>
        <v>34558</v>
      </c>
      <c r="M414" s="20">
        <v>3847.67</v>
      </c>
      <c r="N414" s="16" t="s">
        <v>64</v>
      </c>
      <c r="O414" s="16" t="s">
        <v>62</v>
      </c>
      <c r="P414" s="16" t="s">
        <v>241</v>
      </c>
      <c r="Q414" s="14">
        <f t="shared" si="20"/>
        <v>28</v>
      </c>
    </row>
    <row r="415" spans="1:17" ht="15.6" x14ac:dyDescent="0.3">
      <c r="A415" s="15" t="s">
        <v>1027</v>
      </c>
      <c r="B415" s="14" t="s">
        <v>4746</v>
      </c>
      <c r="C415" s="16">
        <v>20.96</v>
      </c>
      <c r="D415" s="16">
        <v>4.04</v>
      </c>
      <c r="E415" s="17" t="s">
        <v>99</v>
      </c>
      <c r="F415" s="17" t="s">
        <v>32</v>
      </c>
      <c r="G415" s="17" t="s">
        <v>32</v>
      </c>
      <c r="H415" s="18">
        <f>IF('Medical Examinations'!G417="No major surgery",0,'Medical Examinations'!G417)</f>
        <v>1</v>
      </c>
      <c r="I415" s="16" t="s">
        <v>8342</v>
      </c>
      <c r="J415" s="14" t="str">
        <f t="shared" si="18"/>
        <v>Normal weight</v>
      </c>
      <c r="K415" s="14" t="str">
        <f t="shared" si="19"/>
        <v>Normal</v>
      </c>
      <c r="L415" s="19">
        <f>DATE('Data cleaning'!P417,MONTH(1&amp;'Data cleaning'!Q417),'Hospitalisation Details'!D417)</f>
        <v>33469</v>
      </c>
      <c r="M415" s="20">
        <v>3857.76</v>
      </c>
      <c r="N415" s="16" t="s">
        <v>64</v>
      </c>
      <c r="O415" s="16" t="s">
        <v>75</v>
      </c>
      <c r="P415" s="16" t="s">
        <v>979</v>
      </c>
      <c r="Q415" s="14">
        <f t="shared" si="20"/>
        <v>31</v>
      </c>
    </row>
    <row r="416" spans="1:17" ht="15.6" x14ac:dyDescent="0.3">
      <c r="A416" s="15" t="s">
        <v>1030</v>
      </c>
      <c r="B416" s="14" t="s">
        <v>5498</v>
      </c>
      <c r="C416" s="16">
        <v>19.68</v>
      </c>
      <c r="D416" s="16">
        <v>5.74</v>
      </c>
      <c r="E416" s="17" t="s">
        <v>32</v>
      </c>
      <c r="F416" s="17" t="s">
        <v>32</v>
      </c>
      <c r="G416" s="17" t="s">
        <v>32</v>
      </c>
      <c r="H416" s="18">
        <f>IF('Medical Examinations'!G418="No major surgery",0,'Medical Examinations'!G418)</f>
        <v>0</v>
      </c>
      <c r="I416" s="16" t="s">
        <v>8342</v>
      </c>
      <c r="J416" s="14" t="str">
        <f t="shared" si="18"/>
        <v>Normal weight</v>
      </c>
      <c r="K416" s="14" t="str">
        <f t="shared" si="19"/>
        <v>Prediabetes</v>
      </c>
      <c r="L416" s="19">
        <f>DATE('Data cleaning'!P418,MONTH(1&amp;'Data cleaning'!Q418),'Hospitalisation Details'!D418)</f>
        <v>37048</v>
      </c>
      <c r="M416" s="20">
        <v>3858.51</v>
      </c>
      <c r="N416" s="16" t="s">
        <v>62</v>
      </c>
      <c r="O416" s="16" t="s">
        <v>64</v>
      </c>
      <c r="P416" s="16" t="s">
        <v>1108</v>
      </c>
      <c r="Q416" s="14">
        <f t="shared" si="20"/>
        <v>22</v>
      </c>
    </row>
    <row r="417" spans="1:17" ht="15.6" x14ac:dyDescent="0.3">
      <c r="A417" s="15" t="s">
        <v>1032</v>
      </c>
      <c r="B417" s="14" t="s">
        <v>5369</v>
      </c>
      <c r="C417" s="16">
        <v>18.100000000000001</v>
      </c>
      <c r="D417" s="16">
        <v>6.33</v>
      </c>
      <c r="E417" s="17" t="s">
        <v>32</v>
      </c>
      <c r="F417" s="17" t="s">
        <v>32</v>
      </c>
      <c r="G417" s="17" t="s">
        <v>32</v>
      </c>
      <c r="H417" s="18">
        <f>IF('Medical Examinations'!G419="No major surgery",0,'Medical Examinations'!G419)</f>
        <v>1</v>
      </c>
      <c r="I417" s="16" t="s">
        <v>8342</v>
      </c>
      <c r="J417" s="14" t="str">
        <f t="shared" si="18"/>
        <v>Under weight</v>
      </c>
      <c r="K417" s="14" t="str">
        <f t="shared" si="19"/>
        <v>Prediabetes</v>
      </c>
      <c r="L417" s="19">
        <f>DATE('Data cleaning'!P419,MONTH(1&amp;'Data cleaning'!Q419),'Hospitalisation Details'!D419)</f>
        <v>37182</v>
      </c>
      <c r="M417" s="20">
        <v>3861.21</v>
      </c>
      <c r="N417" s="16" t="s">
        <v>62</v>
      </c>
      <c r="O417" s="16" t="s">
        <v>62</v>
      </c>
      <c r="P417" s="16" t="s">
        <v>979</v>
      </c>
      <c r="Q417" s="14">
        <f t="shared" si="20"/>
        <v>21</v>
      </c>
    </row>
    <row r="418" spans="1:17" ht="15.6" x14ac:dyDescent="0.3">
      <c r="A418" s="15" t="s">
        <v>1035</v>
      </c>
      <c r="B418" s="14" t="s">
        <v>5501</v>
      </c>
      <c r="C418" s="16">
        <v>29.64</v>
      </c>
      <c r="D418" s="16">
        <v>4.28</v>
      </c>
      <c r="E418" s="17" t="s">
        <v>99</v>
      </c>
      <c r="F418" s="17" t="s">
        <v>32</v>
      </c>
      <c r="G418" s="17" t="s">
        <v>32</v>
      </c>
      <c r="H418" s="18">
        <f>IF('Medical Examinations'!G420="No major surgery",0,'Medical Examinations'!G420)</f>
        <v>0</v>
      </c>
      <c r="I418" s="16" t="s">
        <v>8343</v>
      </c>
      <c r="J418" s="14" t="str">
        <f t="shared" si="18"/>
        <v>Over weight</v>
      </c>
      <c r="K418" s="14" t="str">
        <f t="shared" si="19"/>
        <v>Normal</v>
      </c>
      <c r="L418" s="19">
        <f>DATE('Data cleaning'!P420,MONTH(1&amp;'Data cleaning'!Q420),'Hospitalisation Details'!D420)</f>
        <v>33048</v>
      </c>
      <c r="M418" s="20">
        <v>3866.86</v>
      </c>
      <c r="N418" s="16" t="s">
        <v>75</v>
      </c>
      <c r="O418" s="16" t="s">
        <v>75</v>
      </c>
      <c r="P418" s="16" t="s">
        <v>119</v>
      </c>
      <c r="Q418" s="14">
        <f t="shared" si="20"/>
        <v>32</v>
      </c>
    </row>
    <row r="419" spans="1:17" ht="15.6" x14ac:dyDescent="0.3">
      <c r="A419" s="15" t="s">
        <v>1037</v>
      </c>
      <c r="B419" s="14" t="s">
        <v>5503</v>
      </c>
      <c r="C419" s="16">
        <v>25.3</v>
      </c>
      <c r="D419" s="16">
        <v>9.4700000000000006</v>
      </c>
      <c r="E419" s="17" t="s">
        <v>99</v>
      </c>
      <c r="F419" s="17" t="s">
        <v>32</v>
      </c>
      <c r="G419" s="17" t="s">
        <v>32</v>
      </c>
      <c r="H419" s="18">
        <f>IF('Medical Examinations'!G421="No major surgery",0,'Medical Examinations'!G421)</f>
        <v>2</v>
      </c>
      <c r="I419" s="16" t="s">
        <v>8342</v>
      </c>
      <c r="J419" s="14" t="str">
        <f t="shared" si="18"/>
        <v>Over weight</v>
      </c>
      <c r="K419" s="14" t="str">
        <f t="shared" si="19"/>
        <v>Diabetes</v>
      </c>
      <c r="L419" s="19">
        <f>DATE('Data cleaning'!P421,MONTH(1&amp;'Data cleaning'!Q421),'Hospitalisation Details'!D421)</f>
        <v>33444</v>
      </c>
      <c r="M419" s="20">
        <v>3875.73</v>
      </c>
      <c r="N419" s="16" t="s">
        <v>62</v>
      </c>
      <c r="O419" s="16" t="s">
        <v>64</v>
      </c>
      <c r="P419" s="16" t="s">
        <v>66</v>
      </c>
      <c r="Q419" s="14">
        <f t="shared" si="20"/>
        <v>31</v>
      </c>
    </row>
    <row r="420" spans="1:17" ht="15.6" x14ac:dyDescent="0.3">
      <c r="A420" s="15" t="s">
        <v>1040</v>
      </c>
      <c r="B420" s="14" t="s">
        <v>5505</v>
      </c>
      <c r="C420" s="16">
        <v>27.6</v>
      </c>
      <c r="D420" s="16">
        <v>4.8499999999999996</v>
      </c>
      <c r="E420" s="17" t="s">
        <v>99</v>
      </c>
      <c r="F420" s="17" t="s">
        <v>32</v>
      </c>
      <c r="G420" s="17" t="s">
        <v>32</v>
      </c>
      <c r="H420" s="18">
        <f>IF('Medical Examinations'!G422="No major surgery",0,'Medical Examinations'!G422)</f>
        <v>0</v>
      </c>
      <c r="I420" s="16" t="s">
        <v>8343</v>
      </c>
      <c r="J420" s="14" t="str">
        <f t="shared" si="18"/>
        <v>Over weight</v>
      </c>
      <c r="K420" s="14" t="str">
        <f t="shared" si="19"/>
        <v>Normal</v>
      </c>
      <c r="L420" s="19">
        <f>DATE('Data cleaning'!P422,MONTH(1&amp;'Data cleaning'!Q422),'Hospitalisation Details'!D422)</f>
        <v>35361</v>
      </c>
      <c r="M420" s="20">
        <v>3877.3</v>
      </c>
      <c r="N420" s="16" t="s">
        <v>75</v>
      </c>
      <c r="O420" s="16" t="s">
        <v>64</v>
      </c>
      <c r="P420" s="16" t="s">
        <v>119</v>
      </c>
      <c r="Q420" s="14">
        <f t="shared" si="20"/>
        <v>26</v>
      </c>
    </row>
    <row r="421" spans="1:17" ht="15.6" x14ac:dyDescent="0.3">
      <c r="A421" s="15" t="s">
        <v>1042</v>
      </c>
      <c r="B421" s="14" t="s">
        <v>5506</v>
      </c>
      <c r="C421" s="16">
        <v>27.645</v>
      </c>
      <c r="D421" s="16">
        <v>11.03</v>
      </c>
      <c r="E421" s="17" t="s">
        <v>99</v>
      </c>
      <c r="F421" s="17" t="s">
        <v>32</v>
      </c>
      <c r="G421" s="17" t="s">
        <v>32</v>
      </c>
      <c r="H421" s="18">
        <f>IF('Medical Examinations'!G423="No major surgery",0,'Medical Examinations'!G423)</f>
        <v>1</v>
      </c>
      <c r="I421" s="16" t="s">
        <v>8342</v>
      </c>
      <c r="J421" s="14" t="str">
        <f t="shared" si="18"/>
        <v>Over weight</v>
      </c>
      <c r="K421" s="14" t="str">
        <f t="shared" si="19"/>
        <v>Diabetes</v>
      </c>
      <c r="L421" s="19">
        <f>DATE('Data cleaning'!P423,MONTH(1&amp;'Data cleaning'!Q423),'Hospitalisation Details'!D423)</f>
        <v>38181</v>
      </c>
      <c r="M421" s="20">
        <v>3889.2</v>
      </c>
      <c r="N421" s="16" t="s">
        <v>62</v>
      </c>
      <c r="O421" s="16" t="s">
        <v>62</v>
      </c>
      <c r="P421" s="16" t="s">
        <v>119</v>
      </c>
      <c r="Q421" s="14">
        <f t="shared" si="20"/>
        <v>18</v>
      </c>
    </row>
    <row r="422" spans="1:17" ht="15.6" x14ac:dyDescent="0.3">
      <c r="A422" s="15" t="s">
        <v>1044</v>
      </c>
      <c r="B422" s="14" t="s">
        <v>5508</v>
      </c>
      <c r="C422" s="16">
        <v>27.6</v>
      </c>
      <c r="D422" s="16">
        <v>5.22</v>
      </c>
      <c r="E422" s="17" t="s">
        <v>32</v>
      </c>
      <c r="F422" s="17" t="s">
        <v>32</v>
      </c>
      <c r="G422" s="17" t="s">
        <v>32</v>
      </c>
      <c r="H422" s="18">
        <f>IF('Medical Examinations'!G424="No major surgery",0,'Medical Examinations'!G424)</f>
        <v>2</v>
      </c>
      <c r="I422" s="16" t="s">
        <v>8342</v>
      </c>
      <c r="J422" s="14" t="str">
        <f t="shared" si="18"/>
        <v>Over weight</v>
      </c>
      <c r="K422" s="14" t="str">
        <f t="shared" si="19"/>
        <v>Normal</v>
      </c>
      <c r="L422" s="19">
        <f>DATE('Data cleaning'!P424,MONTH(1&amp;'Data cleaning'!Q424),'Hospitalisation Details'!D424)</f>
        <v>34226</v>
      </c>
      <c r="M422" s="20">
        <v>3898.35</v>
      </c>
      <c r="N422" s="16" t="s">
        <v>62</v>
      </c>
      <c r="O422" s="16" t="s">
        <v>62</v>
      </c>
      <c r="P422" s="16" t="s">
        <v>119</v>
      </c>
      <c r="Q422" s="14">
        <f t="shared" si="20"/>
        <v>29</v>
      </c>
    </row>
    <row r="423" spans="1:17" ht="15.6" x14ac:dyDescent="0.3">
      <c r="A423" s="15" t="s">
        <v>1047</v>
      </c>
      <c r="B423" s="14" t="s">
        <v>5510</v>
      </c>
      <c r="C423" s="16">
        <v>25.08</v>
      </c>
      <c r="D423" s="16">
        <v>9.52</v>
      </c>
      <c r="E423" s="17" t="s">
        <v>99</v>
      </c>
      <c r="F423" s="17" t="s">
        <v>32</v>
      </c>
      <c r="G423" s="17" t="s">
        <v>32</v>
      </c>
      <c r="H423" s="18">
        <f>IF('Medical Examinations'!G425="No major surgery",0,'Medical Examinations'!G425)</f>
        <v>2</v>
      </c>
      <c r="I423" s="16" t="s">
        <v>8343</v>
      </c>
      <c r="J423" s="14" t="str">
        <f t="shared" si="18"/>
        <v>Over weight</v>
      </c>
      <c r="K423" s="14" t="str">
        <f t="shared" si="19"/>
        <v>Diabetes</v>
      </c>
      <c r="L423" s="19">
        <f>DATE('Data cleaning'!P425,MONTH(1&amp;'Data cleaning'!Q425),'Hospitalisation Details'!D425)</f>
        <v>29825</v>
      </c>
      <c r="M423" s="20">
        <v>3902.07</v>
      </c>
      <c r="N423" s="16" t="s">
        <v>62</v>
      </c>
      <c r="O423" s="16" t="s">
        <v>62</v>
      </c>
      <c r="P423" s="16" t="s">
        <v>66</v>
      </c>
      <c r="Q423" s="14">
        <f t="shared" si="20"/>
        <v>41</v>
      </c>
    </row>
    <row r="424" spans="1:17" ht="15.6" x14ac:dyDescent="0.3">
      <c r="A424" s="15" t="s">
        <v>1050</v>
      </c>
      <c r="B424" s="14" t="s">
        <v>5493</v>
      </c>
      <c r="C424" s="16">
        <v>30.02</v>
      </c>
      <c r="D424" s="16">
        <v>11.09</v>
      </c>
      <c r="E424" s="17" t="s">
        <v>32</v>
      </c>
      <c r="F424" s="17" t="s">
        <v>32</v>
      </c>
      <c r="G424" s="17" t="s">
        <v>32</v>
      </c>
      <c r="H424" s="18">
        <f>IF('Medical Examinations'!G426="No major surgery",0,'Medical Examinations'!G426)</f>
        <v>0</v>
      </c>
      <c r="I424" s="16" t="s">
        <v>8343</v>
      </c>
      <c r="J424" s="14" t="str">
        <f t="shared" si="18"/>
        <v>Obesity</v>
      </c>
      <c r="K424" s="14" t="str">
        <f t="shared" si="19"/>
        <v>Diabetes</v>
      </c>
      <c r="L424" s="19">
        <f>DATE('Data cleaning'!P426,MONTH(1&amp;'Data cleaning'!Q426),'Hospitalisation Details'!D426)</f>
        <v>35758</v>
      </c>
      <c r="M424" s="20">
        <v>3906.13</v>
      </c>
      <c r="N424" s="16" t="s">
        <v>64</v>
      </c>
      <c r="O424" s="16" t="s">
        <v>64</v>
      </c>
      <c r="P424" s="16" t="s">
        <v>241</v>
      </c>
      <c r="Q424" s="14">
        <f t="shared" si="20"/>
        <v>25</v>
      </c>
    </row>
    <row r="425" spans="1:17" ht="15.6" x14ac:dyDescent="0.3">
      <c r="A425" s="15" t="s">
        <v>1053</v>
      </c>
      <c r="B425" s="14" t="s">
        <v>5125</v>
      </c>
      <c r="C425" s="16">
        <v>27.36</v>
      </c>
      <c r="D425" s="16">
        <v>9.4499999999999993</v>
      </c>
      <c r="E425" s="17" t="s">
        <v>99</v>
      </c>
      <c r="F425" s="17" t="s">
        <v>32</v>
      </c>
      <c r="G425" s="17" t="s">
        <v>32</v>
      </c>
      <c r="H425" s="18">
        <f>IF('Medical Examinations'!G427="No major surgery",0,'Medical Examinations'!G427)</f>
        <v>2</v>
      </c>
      <c r="I425" s="16" t="s">
        <v>8342</v>
      </c>
      <c r="J425" s="14" t="str">
        <f t="shared" si="18"/>
        <v>Over weight</v>
      </c>
      <c r="K425" s="14" t="str">
        <f t="shared" si="19"/>
        <v>Diabetes</v>
      </c>
      <c r="L425" s="19">
        <f>DATE('Data cleaning'!P427,MONTH(1&amp;'Data cleaning'!Q427),'Hospitalisation Details'!D427)</f>
        <v>31233</v>
      </c>
      <c r="M425" s="20">
        <v>3910.44</v>
      </c>
      <c r="N425" s="16" t="s">
        <v>62</v>
      </c>
      <c r="O425" s="16" t="s">
        <v>62</v>
      </c>
      <c r="P425" s="16" t="s">
        <v>66</v>
      </c>
      <c r="Q425" s="14">
        <f t="shared" si="20"/>
        <v>37</v>
      </c>
    </row>
    <row r="426" spans="1:17" ht="15.6" x14ac:dyDescent="0.3">
      <c r="A426" s="15" t="s">
        <v>1056</v>
      </c>
      <c r="B426" s="14" t="s">
        <v>5514</v>
      </c>
      <c r="C426" s="16">
        <v>22.2</v>
      </c>
      <c r="D426" s="16">
        <v>5.51</v>
      </c>
      <c r="E426" s="17" t="s">
        <v>32</v>
      </c>
      <c r="F426" s="17" t="s">
        <v>32</v>
      </c>
      <c r="G426" s="17" t="s">
        <v>32</v>
      </c>
      <c r="H426" s="18">
        <f>IF('Medical Examinations'!G428="No major surgery",0,'Medical Examinations'!G428)</f>
        <v>0</v>
      </c>
      <c r="I426" s="16" t="s">
        <v>8342</v>
      </c>
      <c r="J426" s="14" t="str">
        <f t="shared" si="18"/>
        <v>Normal weight</v>
      </c>
      <c r="K426" s="14" t="str">
        <f t="shared" si="19"/>
        <v>Normal</v>
      </c>
      <c r="L426" s="19">
        <f>DATE('Data cleaning'!P428,MONTH(1&amp;'Data cleaning'!Q428),'Hospitalisation Details'!D428)</f>
        <v>36717</v>
      </c>
      <c r="M426" s="20">
        <v>3925.76</v>
      </c>
      <c r="N426" s="16" t="s">
        <v>62</v>
      </c>
      <c r="O426" s="16" t="s">
        <v>62</v>
      </c>
      <c r="P426" s="16" t="s">
        <v>1280</v>
      </c>
      <c r="Q426" s="14">
        <f t="shared" si="20"/>
        <v>22</v>
      </c>
    </row>
    <row r="427" spans="1:17" ht="15.6" x14ac:dyDescent="0.3">
      <c r="A427" s="15" t="s">
        <v>1058</v>
      </c>
      <c r="B427" s="14" t="s">
        <v>5516</v>
      </c>
      <c r="C427" s="16">
        <v>25.71</v>
      </c>
      <c r="D427" s="16">
        <v>4.18</v>
      </c>
      <c r="E427" s="17" t="s">
        <v>32</v>
      </c>
      <c r="F427" s="17" t="s">
        <v>39</v>
      </c>
      <c r="G427" s="17" t="s">
        <v>32</v>
      </c>
      <c r="H427" s="18">
        <f>IF('Medical Examinations'!G429="No major surgery",0,'Medical Examinations'!G429)</f>
        <v>1</v>
      </c>
      <c r="I427" s="16" t="s">
        <v>8342</v>
      </c>
      <c r="J427" s="14" t="str">
        <f t="shared" si="18"/>
        <v>Over weight</v>
      </c>
      <c r="K427" s="14" t="str">
        <f t="shared" si="19"/>
        <v>Normal</v>
      </c>
      <c r="L427" s="19">
        <f>DATE('Data cleaning'!P429,MONTH(1&amp;'Data cleaning'!Q429),'Hospitalisation Details'!D429)</f>
        <v>37422</v>
      </c>
      <c r="M427" s="20">
        <v>3931.51</v>
      </c>
      <c r="N427" s="16" t="s">
        <v>62</v>
      </c>
      <c r="O427" s="16" t="s">
        <v>64</v>
      </c>
      <c r="P427" s="16" t="s">
        <v>241</v>
      </c>
      <c r="Q427" s="14">
        <f t="shared" si="20"/>
        <v>20</v>
      </c>
    </row>
    <row r="428" spans="1:17" ht="15.6" x14ac:dyDescent="0.3">
      <c r="A428" s="15" t="s">
        <v>1061</v>
      </c>
      <c r="B428" s="14" t="s">
        <v>4888</v>
      </c>
      <c r="C428" s="16">
        <v>41.91</v>
      </c>
      <c r="D428" s="16">
        <v>5.98</v>
      </c>
      <c r="E428" s="17" t="s">
        <v>99</v>
      </c>
      <c r="F428" s="17" t="s">
        <v>32</v>
      </c>
      <c r="G428" s="17" t="s">
        <v>32</v>
      </c>
      <c r="H428" s="18">
        <f>IF('Medical Examinations'!G430="No major surgery",0,'Medical Examinations'!G430)</f>
        <v>1</v>
      </c>
      <c r="I428" s="16" t="s">
        <v>8343</v>
      </c>
      <c r="J428" s="14" t="str">
        <f t="shared" si="18"/>
        <v>Obesity</v>
      </c>
      <c r="K428" s="14" t="str">
        <f t="shared" si="19"/>
        <v>Prediabetes</v>
      </c>
      <c r="L428" s="19">
        <f>DATE('Data cleaning'!P430,MONTH(1&amp;'Data cleaning'!Q430),'Hospitalisation Details'!D430)</f>
        <v>32440</v>
      </c>
      <c r="M428" s="20">
        <v>3935.18</v>
      </c>
      <c r="N428" s="16" t="s">
        <v>64</v>
      </c>
      <c r="O428" s="16" t="s">
        <v>75</v>
      </c>
      <c r="P428" s="16" t="s">
        <v>66</v>
      </c>
      <c r="Q428" s="14">
        <f t="shared" si="20"/>
        <v>34</v>
      </c>
    </row>
    <row r="429" spans="1:17" ht="15.6" x14ac:dyDescent="0.3">
      <c r="A429" s="15" t="s">
        <v>1063</v>
      </c>
      <c r="B429" s="14" t="s">
        <v>5519</v>
      </c>
      <c r="C429" s="16">
        <v>25.85</v>
      </c>
      <c r="D429" s="16">
        <v>10.16</v>
      </c>
      <c r="E429" s="17" t="s">
        <v>32</v>
      </c>
      <c r="F429" s="17" t="s">
        <v>32</v>
      </c>
      <c r="G429" s="17" t="s">
        <v>32</v>
      </c>
      <c r="H429" s="18">
        <f>IF('Medical Examinations'!G431="No major surgery",0,'Medical Examinations'!G431)</f>
        <v>0</v>
      </c>
      <c r="I429" s="16" t="s">
        <v>8342</v>
      </c>
      <c r="J429" s="14" t="str">
        <f t="shared" si="18"/>
        <v>Over weight</v>
      </c>
      <c r="K429" s="14" t="str">
        <f t="shared" si="19"/>
        <v>Diabetes</v>
      </c>
      <c r="L429" s="19">
        <f>DATE('Data cleaning'!P431,MONTH(1&amp;'Data cleaning'!Q431),'Hospitalisation Details'!D431)</f>
        <v>34241</v>
      </c>
      <c r="M429" s="20">
        <v>3943.6</v>
      </c>
      <c r="N429" s="16" t="s">
        <v>62</v>
      </c>
      <c r="O429" s="16" t="s">
        <v>64</v>
      </c>
      <c r="P429" s="16" t="s">
        <v>1280</v>
      </c>
      <c r="Q429" s="14">
        <f t="shared" si="20"/>
        <v>29</v>
      </c>
    </row>
    <row r="430" spans="1:17" ht="15.6" x14ac:dyDescent="0.3">
      <c r="A430" s="15" t="s">
        <v>1066</v>
      </c>
      <c r="B430" s="14" t="s">
        <v>5521</v>
      </c>
      <c r="C430" s="16">
        <v>23.844999999999999</v>
      </c>
      <c r="D430" s="16">
        <v>11.71</v>
      </c>
      <c r="E430" s="17" t="s">
        <v>32</v>
      </c>
      <c r="F430" s="17" t="s">
        <v>32</v>
      </c>
      <c r="G430" s="17" t="s">
        <v>32</v>
      </c>
      <c r="H430" s="18">
        <f>IF('Medical Examinations'!G432="No major surgery",0,'Medical Examinations'!G432)</f>
        <v>2</v>
      </c>
      <c r="I430" s="16" t="s">
        <v>8342</v>
      </c>
      <c r="J430" s="14" t="str">
        <f t="shared" si="18"/>
        <v>Normal weight</v>
      </c>
      <c r="K430" s="14" t="str">
        <f t="shared" si="19"/>
        <v>Diabetes</v>
      </c>
      <c r="L430" s="19">
        <f>DATE('Data cleaning'!P432,MONTH(1&amp;'Data cleaning'!Q432),'Hospitalisation Details'!D432)</f>
        <v>34284</v>
      </c>
      <c r="M430" s="20">
        <v>3947.41</v>
      </c>
      <c r="N430" s="16" t="s">
        <v>62</v>
      </c>
      <c r="O430" s="16" t="s">
        <v>62</v>
      </c>
      <c r="P430" s="16" t="s">
        <v>66</v>
      </c>
      <c r="Q430" s="14">
        <f t="shared" si="20"/>
        <v>29</v>
      </c>
    </row>
    <row r="431" spans="1:17" ht="15.6" x14ac:dyDescent="0.3">
      <c r="A431" s="15" t="s">
        <v>1068</v>
      </c>
      <c r="B431" s="14" t="s">
        <v>5523</v>
      </c>
      <c r="C431" s="16">
        <v>30.59</v>
      </c>
      <c r="D431" s="16">
        <v>5.23</v>
      </c>
      <c r="E431" s="17" t="s">
        <v>32</v>
      </c>
      <c r="F431" s="17" t="s">
        <v>32</v>
      </c>
      <c r="G431" s="17" t="s">
        <v>99</v>
      </c>
      <c r="H431" s="18">
        <f>IF('Medical Examinations'!G433="No major surgery",0,'Medical Examinations'!G433)</f>
        <v>1</v>
      </c>
      <c r="I431" s="16" t="s">
        <v>8343</v>
      </c>
      <c r="J431" s="14" t="str">
        <f t="shared" si="18"/>
        <v>Obesity</v>
      </c>
      <c r="K431" s="14" t="str">
        <f t="shared" si="19"/>
        <v>Normal</v>
      </c>
      <c r="L431" s="19">
        <f>DATE('Data cleaning'!P433,MONTH(1&amp;'Data cleaning'!Q433),'Hospitalisation Details'!D433)</f>
        <v>36351</v>
      </c>
      <c r="M431" s="20">
        <v>3955.98</v>
      </c>
      <c r="N431" s="16" t="s">
        <v>62</v>
      </c>
      <c r="O431" s="16" t="s">
        <v>64</v>
      </c>
      <c r="P431" s="16" t="s">
        <v>1525</v>
      </c>
      <c r="Q431" s="14">
        <f t="shared" si="20"/>
        <v>23</v>
      </c>
    </row>
    <row r="432" spans="1:17" ht="15.6" x14ac:dyDescent="0.3">
      <c r="A432" s="15" t="s">
        <v>1071</v>
      </c>
      <c r="B432" s="14" t="s">
        <v>5479</v>
      </c>
      <c r="C432" s="16">
        <v>24.795000000000002</v>
      </c>
      <c r="D432" s="16">
        <v>6.85</v>
      </c>
      <c r="E432" s="17" t="s">
        <v>32</v>
      </c>
      <c r="F432" s="17" t="s">
        <v>32</v>
      </c>
      <c r="G432" s="17" t="s">
        <v>32</v>
      </c>
      <c r="H432" s="18">
        <f>IF('Medical Examinations'!G434="No major surgery",0,'Medical Examinations'!G434)</f>
        <v>0</v>
      </c>
      <c r="I432" s="16" t="s">
        <v>8342</v>
      </c>
      <c r="J432" s="14" t="str">
        <f t="shared" si="18"/>
        <v>Normal weight</v>
      </c>
      <c r="K432" s="14" t="str">
        <f t="shared" si="19"/>
        <v>Diabetes</v>
      </c>
      <c r="L432" s="19">
        <f>DATE('Data cleaning'!P434,MONTH(1&amp;'Data cleaning'!Q434),'Hospitalisation Details'!D434)</f>
        <v>34891</v>
      </c>
      <c r="M432" s="20">
        <v>3956.07</v>
      </c>
      <c r="N432" s="16" t="s">
        <v>62</v>
      </c>
      <c r="O432" s="16" t="s">
        <v>62</v>
      </c>
      <c r="P432" s="16" t="s">
        <v>119</v>
      </c>
      <c r="Q432" s="14">
        <f t="shared" si="20"/>
        <v>27</v>
      </c>
    </row>
    <row r="433" spans="1:17" ht="15.6" x14ac:dyDescent="0.3">
      <c r="A433" s="15" t="s">
        <v>1074</v>
      </c>
      <c r="B433" s="14" t="s">
        <v>4904</v>
      </c>
      <c r="C433" s="16">
        <v>24.13</v>
      </c>
      <c r="D433" s="16">
        <v>7.05</v>
      </c>
      <c r="E433" s="17" t="s">
        <v>99</v>
      </c>
      <c r="F433" s="17" t="s">
        <v>32</v>
      </c>
      <c r="G433" s="17" t="s">
        <v>32</v>
      </c>
      <c r="H433" s="18">
        <f>IF('Medical Examinations'!G435="No major surgery",0,'Medical Examinations'!G435)</f>
        <v>2</v>
      </c>
      <c r="I433" s="16" t="s">
        <v>8342</v>
      </c>
      <c r="J433" s="14" t="str">
        <f t="shared" si="18"/>
        <v>Normal weight</v>
      </c>
      <c r="K433" s="14" t="str">
        <f t="shared" si="19"/>
        <v>Diabetes</v>
      </c>
      <c r="L433" s="19">
        <f>DATE('Data cleaning'!P435,MONTH(1&amp;'Data cleaning'!Q435),'Hospitalisation Details'!D435)</f>
        <v>33083</v>
      </c>
      <c r="M433" s="20">
        <v>3972.92</v>
      </c>
      <c r="N433" s="16" t="s">
        <v>62</v>
      </c>
      <c r="O433" s="16" t="s">
        <v>64</v>
      </c>
      <c r="P433" s="16" t="s">
        <v>66</v>
      </c>
      <c r="Q433" s="14">
        <f t="shared" si="20"/>
        <v>32</v>
      </c>
    </row>
    <row r="434" spans="1:17" ht="15.6" x14ac:dyDescent="0.3">
      <c r="A434" s="15" t="s">
        <v>1076</v>
      </c>
      <c r="B434" s="14" t="s">
        <v>5527</v>
      </c>
      <c r="C434" s="16">
        <v>25.84</v>
      </c>
      <c r="D434" s="16">
        <v>11.64</v>
      </c>
      <c r="E434" s="17" t="s">
        <v>32</v>
      </c>
      <c r="F434" s="17" t="s">
        <v>32</v>
      </c>
      <c r="G434" s="17" t="s">
        <v>32</v>
      </c>
      <c r="H434" s="18">
        <f>IF('Medical Examinations'!G436="No major surgery",0,'Medical Examinations'!G436)</f>
        <v>2</v>
      </c>
      <c r="I434" s="16" t="s">
        <v>8342</v>
      </c>
      <c r="J434" s="14" t="str">
        <f t="shared" si="18"/>
        <v>Over weight</v>
      </c>
      <c r="K434" s="14" t="str">
        <f t="shared" si="19"/>
        <v>Diabetes</v>
      </c>
      <c r="L434" s="19">
        <f>DATE('Data cleaning'!P436,MONTH(1&amp;'Data cleaning'!Q436),'Hospitalisation Details'!D436)</f>
        <v>35294</v>
      </c>
      <c r="M434" s="20">
        <v>3981.98</v>
      </c>
      <c r="N434" s="16" t="s">
        <v>62</v>
      </c>
      <c r="O434" s="16" t="s">
        <v>62</v>
      </c>
      <c r="P434" s="16" t="s">
        <v>66</v>
      </c>
      <c r="Q434" s="14">
        <f t="shared" si="20"/>
        <v>26</v>
      </c>
    </row>
    <row r="435" spans="1:17" ht="15.6" x14ac:dyDescent="0.3">
      <c r="A435" s="15" t="s">
        <v>1079</v>
      </c>
      <c r="B435" s="14" t="s">
        <v>5529</v>
      </c>
      <c r="C435" s="16">
        <v>28</v>
      </c>
      <c r="D435" s="16">
        <v>10.52</v>
      </c>
      <c r="E435" s="17" t="s">
        <v>32</v>
      </c>
      <c r="F435" s="17" t="s">
        <v>32</v>
      </c>
      <c r="G435" s="17" t="s">
        <v>32</v>
      </c>
      <c r="H435" s="18">
        <f>IF('Medical Examinations'!G437="No major surgery",0,'Medical Examinations'!G437)</f>
        <v>0</v>
      </c>
      <c r="I435" s="16" t="s">
        <v>8342</v>
      </c>
      <c r="J435" s="14" t="str">
        <f t="shared" si="18"/>
        <v>Over weight</v>
      </c>
      <c r="K435" s="14" t="str">
        <f t="shared" si="19"/>
        <v>Diabetes</v>
      </c>
      <c r="L435" s="19">
        <f>DATE('Data cleaning'!P437,MONTH(1&amp;'Data cleaning'!Q437),'Hospitalisation Details'!D437)</f>
        <v>35316</v>
      </c>
      <c r="M435" s="20">
        <v>3987.93</v>
      </c>
      <c r="N435" s="16" t="s">
        <v>62</v>
      </c>
      <c r="O435" s="16" t="s">
        <v>62</v>
      </c>
      <c r="P435" s="16" t="s">
        <v>241</v>
      </c>
      <c r="Q435" s="14">
        <f t="shared" si="20"/>
        <v>26</v>
      </c>
    </row>
    <row r="436" spans="1:17" ht="15.6" x14ac:dyDescent="0.3">
      <c r="A436" s="15" t="s">
        <v>1081</v>
      </c>
      <c r="B436" s="14" t="s">
        <v>5531</v>
      </c>
      <c r="C436" s="16">
        <v>34.1</v>
      </c>
      <c r="D436" s="16">
        <v>4.01</v>
      </c>
      <c r="E436" s="17" t="s">
        <v>99</v>
      </c>
      <c r="F436" s="17" t="s">
        <v>32</v>
      </c>
      <c r="G436" s="17" t="s">
        <v>99</v>
      </c>
      <c r="H436" s="18">
        <f>IF('Medical Examinations'!G438="No major surgery",0,'Medical Examinations'!G438)</f>
        <v>1</v>
      </c>
      <c r="I436" s="16" t="s">
        <v>8343</v>
      </c>
      <c r="J436" s="14" t="str">
        <f t="shared" si="18"/>
        <v>Obesity</v>
      </c>
      <c r="K436" s="14" t="str">
        <f t="shared" si="19"/>
        <v>Normal</v>
      </c>
      <c r="L436" s="19">
        <f>DATE('Data cleaning'!P438,MONTH(1&amp;'Data cleaning'!Q438),'Hospitalisation Details'!D438)</f>
        <v>33199</v>
      </c>
      <c r="M436" s="20">
        <v>3989.84</v>
      </c>
      <c r="N436" s="16" t="s">
        <v>62</v>
      </c>
      <c r="O436" s="16" t="s">
        <v>62</v>
      </c>
      <c r="P436" s="16" t="s">
        <v>241</v>
      </c>
      <c r="Q436" s="14">
        <f t="shared" si="20"/>
        <v>32</v>
      </c>
    </row>
    <row r="437" spans="1:17" ht="15.6" x14ac:dyDescent="0.3">
      <c r="A437" s="15" t="s">
        <v>1084</v>
      </c>
      <c r="B437" s="14" t="s">
        <v>5405</v>
      </c>
      <c r="C437" s="16">
        <v>26.125</v>
      </c>
      <c r="D437" s="16">
        <v>8.56</v>
      </c>
      <c r="E437" s="17" t="s">
        <v>99</v>
      </c>
      <c r="F437" s="17" t="s">
        <v>32</v>
      </c>
      <c r="G437" s="17" t="s">
        <v>32</v>
      </c>
      <c r="H437" s="18">
        <f>IF('Medical Examinations'!G439="No major surgery",0,'Medical Examinations'!G439)</f>
        <v>1</v>
      </c>
      <c r="I437" s="16" t="s">
        <v>8342</v>
      </c>
      <c r="J437" s="14" t="str">
        <f t="shared" si="18"/>
        <v>Over weight</v>
      </c>
      <c r="K437" s="14" t="str">
        <f t="shared" si="19"/>
        <v>Diabetes</v>
      </c>
      <c r="L437" s="19">
        <f>DATE('Data cleaning'!P439,MONTH(1&amp;'Data cleaning'!Q439),'Hospitalisation Details'!D439)</f>
        <v>33178</v>
      </c>
      <c r="M437" s="20">
        <v>3994.18</v>
      </c>
      <c r="N437" s="16" t="s">
        <v>62</v>
      </c>
      <c r="O437" s="16" t="s">
        <v>62</v>
      </c>
      <c r="P437" s="16" t="s">
        <v>66</v>
      </c>
      <c r="Q437" s="14">
        <f t="shared" si="20"/>
        <v>32</v>
      </c>
    </row>
    <row r="438" spans="1:17" ht="15.6" x14ac:dyDescent="0.3">
      <c r="A438" s="15" t="s">
        <v>1086</v>
      </c>
      <c r="B438" s="14" t="s">
        <v>5534</v>
      </c>
      <c r="C438" s="16">
        <v>25.6</v>
      </c>
      <c r="D438" s="16">
        <v>10.5</v>
      </c>
      <c r="E438" s="17" t="s">
        <v>32</v>
      </c>
      <c r="F438" s="17" t="s">
        <v>32</v>
      </c>
      <c r="G438" s="17" t="s">
        <v>32</v>
      </c>
      <c r="H438" s="18">
        <f>IF('Medical Examinations'!G440="No major surgery",0,'Medical Examinations'!G440)</f>
        <v>2</v>
      </c>
      <c r="I438" s="16" t="s">
        <v>8342</v>
      </c>
      <c r="J438" s="14" t="str">
        <f t="shared" si="18"/>
        <v>Over weight</v>
      </c>
      <c r="K438" s="14" t="str">
        <f t="shared" si="19"/>
        <v>Diabetes</v>
      </c>
      <c r="L438" s="19">
        <f>DATE('Data cleaning'!P440,MONTH(1&amp;'Data cleaning'!Q440),'Hospitalisation Details'!D440)</f>
        <v>32699</v>
      </c>
      <c r="M438" s="20">
        <v>4002.36</v>
      </c>
      <c r="N438" s="16" t="s">
        <v>62</v>
      </c>
      <c r="O438" s="16" t="s">
        <v>75</v>
      </c>
      <c r="P438" s="16" t="s">
        <v>66</v>
      </c>
      <c r="Q438" s="14">
        <f t="shared" si="20"/>
        <v>33</v>
      </c>
    </row>
    <row r="439" spans="1:17" ht="15.6" x14ac:dyDescent="0.3">
      <c r="A439" s="15" t="s">
        <v>1089</v>
      </c>
      <c r="B439" s="14" t="s">
        <v>5536</v>
      </c>
      <c r="C439" s="16">
        <v>24.32</v>
      </c>
      <c r="D439" s="16">
        <v>6.39</v>
      </c>
      <c r="E439" s="17" t="s">
        <v>32</v>
      </c>
      <c r="F439" s="17" t="s">
        <v>32</v>
      </c>
      <c r="G439" s="17" t="s">
        <v>32</v>
      </c>
      <c r="H439" s="18">
        <f>IF('Medical Examinations'!G441="No major surgery",0,'Medical Examinations'!G441)</f>
        <v>0</v>
      </c>
      <c r="I439" s="16" t="s">
        <v>8343</v>
      </c>
      <c r="J439" s="14" t="str">
        <f t="shared" si="18"/>
        <v>Normal weight</v>
      </c>
      <c r="K439" s="14" t="str">
        <f t="shared" si="19"/>
        <v>Prediabetes</v>
      </c>
      <c r="L439" s="19">
        <f>DATE('Data cleaning'!P441,MONTH(1&amp;'Data cleaning'!Q441),'Hospitalisation Details'!D441)</f>
        <v>36782</v>
      </c>
      <c r="M439" s="20">
        <v>4005.42</v>
      </c>
      <c r="N439" s="16" t="s">
        <v>62</v>
      </c>
      <c r="O439" s="16" t="s">
        <v>75</v>
      </c>
      <c r="P439" s="16" t="s">
        <v>964</v>
      </c>
      <c r="Q439" s="14">
        <f t="shared" si="20"/>
        <v>22</v>
      </c>
    </row>
    <row r="440" spans="1:17" ht="15.6" x14ac:dyDescent="0.3">
      <c r="A440" s="15" t="s">
        <v>1092</v>
      </c>
      <c r="B440" s="14" t="s">
        <v>5538</v>
      </c>
      <c r="C440" s="16">
        <v>22.88</v>
      </c>
      <c r="D440" s="16">
        <v>5.71</v>
      </c>
      <c r="E440" s="17" t="s">
        <v>99</v>
      </c>
      <c r="F440" s="17" t="s">
        <v>32</v>
      </c>
      <c r="G440" s="17" t="s">
        <v>99</v>
      </c>
      <c r="H440" s="18">
        <f>IF('Medical Examinations'!G442="No major surgery",0,'Medical Examinations'!G442)</f>
        <v>1</v>
      </c>
      <c r="I440" s="16" t="s">
        <v>8342</v>
      </c>
      <c r="J440" s="14" t="str">
        <f t="shared" si="18"/>
        <v>Normal weight</v>
      </c>
      <c r="K440" s="14" t="str">
        <f t="shared" si="19"/>
        <v>Prediabetes</v>
      </c>
      <c r="L440" s="19">
        <f>DATE('Data cleaning'!P442,MONTH(1&amp;'Data cleaning'!Q442),'Hospitalisation Details'!D442)</f>
        <v>33888</v>
      </c>
      <c r="M440" s="20">
        <v>4032.24</v>
      </c>
      <c r="N440" s="16" t="s">
        <v>64</v>
      </c>
      <c r="O440" s="16" t="s">
        <v>64</v>
      </c>
      <c r="P440" s="16" t="s">
        <v>119</v>
      </c>
      <c r="Q440" s="14">
        <f t="shared" si="20"/>
        <v>30</v>
      </c>
    </row>
    <row r="441" spans="1:17" ht="15.6" x14ac:dyDescent="0.3">
      <c r="A441" s="15" t="s">
        <v>1094</v>
      </c>
      <c r="B441" s="14" t="s">
        <v>5540</v>
      </c>
      <c r="C441" s="16">
        <v>24.984999999999999</v>
      </c>
      <c r="D441" s="16">
        <v>4.43</v>
      </c>
      <c r="E441" s="17" t="s">
        <v>99</v>
      </c>
      <c r="F441" s="17" t="s">
        <v>32</v>
      </c>
      <c r="G441" s="17" t="s">
        <v>99</v>
      </c>
      <c r="H441" s="18">
        <f>IF('Medical Examinations'!G443="No major surgery",0,'Medical Examinations'!G443)</f>
        <v>1</v>
      </c>
      <c r="I441" s="16" t="s">
        <v>8343</v>
      </c>
      <c r="J441" s="14" t="str">
        <f t="shared" si="18"/>
        <v>Normal weight</v>
      </c>
      <c r="K441" s="14" t="str">
        <f t="shared" si="19"/>
        <v>Normal</v>
      </c>
      <c r="L441" s="19">
        <f>DATE('Data cleaning'!P443,MONTH(1&amp;'Data cleaning'!Q443),'Hospitalisation Details'!D443)</f>
        <v>30870</v>
      </c>
      <c r="M441" s="20">
        <v>4038.41</v>
      </c>
      <c r="N441" s="16" t="s">
        <v>62</v>
      </c>
      <c r="O441" s="16" t="s">
        <v>75</v>
      </c>
      <c r="P441" s="16" t="s">
        <v>66</v>
      </c>
      <c r="Q441" s="14">
        <f t="shared" si="20"/>
        <v>38</v>
      </c>
    </row>
    <row r="442" spans="1:17" ht="15.6" x14ac:dyDescent="0.3">
      <c r="A442" s="15" t="s">
        <v>1097</v>
      </c>
      <c r="B442" s="14" t="s">
        <v>5541</v>
      </c>
      <c r="C442" s="16">
        <v>33.1</v>
      </c>
      <c r="D442" s="16">
        <v>5.52</v>
      </c>
      <c r="E442" s="17" t="s">
        <v>32</v>
      </c>
      <c r="F442" s="17" t="s">
        <v>32</v>
      </c>
      <c r="G442" s="17" t="s">
        <v>99</v>
      </c>
      <c r="H442" s="18">
        <f>IF('Medical Examinations'!G444="No major surgery",0,'Medical Examinations'!G444)</f>
        <v>1</v>
      </c>
      <c r="I442" s="16" t="s">
        <v>8343</v>
      </c>
      <c r="J442" s="14" t="str">
        <f t="shared" si="18"/>
        <v>Obesity</v>
      </c>
      <c r="K442" s="14" t="str">
        <f t="shared" si="19"/>
        <v>Normal</v>
      </c>
      <c r="L442" s="19">
        <f>DATE('Data cleaning'!P444,MONTH(1&amp;'Data cleaning'!Q444),'Hospitalisation Details'!D444)</f>
        <v>30630</v>
      </c>
      <c r="M442" s="20">
        <v>4039.9</v>
      </c>
      <c r="N442" s="16" t="s">
        <v>62</v>
      </c>
      <c r="O442" s="16" t="s">
        <v>75</v>
      </c>
      <c r="P442" s="16" t="s">
        <v>66</v>
      </c>
      <c r="Q442" s="14">
        <f t="shared" si="20"/>
        <v>39</v>
      </c>
    </row>
    <row r="443" spans="1:17" ht="15.6" x14ac:dyDescent="0.3">
      <c r="A443" s="15" t="s">
        <v>1099</v>
      </c>
      <c r="B443" s="14" t="s">
        <v>5543</v>
      </c>
      <c r="C443" s="16">
        <v>27.83</v>
      </c>
      <c r="D443" s="16">
        <v>9.1999999999999993</v>
      </c>
      <c r="E443" s="17" t="s">
        <v>99</v>
      </c>
      <c r="F443" s="17" t="s">
        <v>32</v>
      </c>
      <c r="G443" s="17" t="s">
        <v>32</v>
      </c>
      <c r="H443" s="18">
        <f>IF('Medical Examinations'!G445="No major surgery",0,'Medical Examinations'!G445)</f>
        <v>1</v>
      </c>
      <c r="I443" s="16" t="s">
        <v>8342</v>
      </c>
      <c r="J443" s="14" t="str">
        <f t="shared" si="18"/>
        <v>Over weight</v>
      </c>
      <c r="K443" s="14" t="str">
        <f t="shared" si="19"/>
        <v>Diabetes</v>
      </c>
      <c r="L443" s="19">
        <f>DATE('Data cleaning'!P445,MONTH(1&amp;'Data cleaning'!Q445),'Hospitalisation Details'!D445)</f>
        <v>34329</v>
      </c>
      <c r="M443" s="20">
        <v>4040.56</v>
      </c>
      <c r="N443" s="16" t="s">
        <v>64</v>
      </c>
      <c r="O443" s="16" t="s">
        <v>64</v>
      </c>
      <c r="P443" s="16" t="s">
        <v>964</v>
      </c>
      <c r="Q443" s="14">
        <f t="shared" si="20"/>
        <v>29</v>
      </c>
    </row>
    <row r="444" spans="1:17" ht="15.6" x14ac:dyDescent="0.3">
      <c r="A444" s="15" t="s">
        <v>1102</v>
      </c>
      <c r="B444" s="14" t="s">
        <v>5545</v>
      </c>
      <c r="C444" s="16">
        <v>30.875</v>
      </c>
      <c r="D444" s="16">
        <v>10.97</v>
      </c>
      <c r="E444" s="17" t="s">
        <v>99</v>
      </c>
      <c r="F444" s="17" t="s">
        <v>32</v>
      </c>
      <c r="G444" s="17" t="s">
        <v>32</v>
      </c>
      <c r="H444" s="18">
        <f>IF('Medical Examinations'!G446="No major surgery",0,'Medical Examinations'!G446)</f>
        <v>2</v>
      </c>
      <c r="I444" s="16" t="s">
        <v>8343</v>
      </c>
      <c r="J444" s="14" t="str">
        <f t="shared" si="18"/>
        <v>Obesity</v>
      </c>
      <c r="K444" s="14" t="str">
        <f t="shared" si="19"/>
        <v>Diabetes</v>
      </c>
      <c r="L444" s="19">
        <f>DATE('Data cleaning'!P446,MONTH(1&amp;'Data cleaning'!Q446),'Hospitalisation Details'!D446)</f>
        <v>32477</v>
      </c>
      <c r="M444" s="20">
        <v>4047.94</v>
      </c>
      <c r="N444" s="16" t="s">
        <v>62</v>
      </c>
      <c r="O444" s="16" t="s">
        <v>75</v>
      </c>
      <c r="P444" s="16" t="s">
        <v>66</v>
      </c>
      <c r="Q444" s="14">
        <f t="shared" si="20"/>
        <v>34</v>
      </c>
    </row>
    <row r="445" spans="1:17" ht="15.6" x14ac:dyDescent="0.3">
      <c r="A445" s="15" t="s">
        <v>1105</v>
      </c>
      <c r="B445" s="14" t="s">
        <v>5340</v>
      </c>
      <c r="C445" s="16">
        <v>27.265000000000001</v>
      </c>
      <c r="D445" s="16">
        <v>4.25</v>
      </c>
      <c r="E445" s="17" t="s">
        <v>32</v>
      </c>
      <c r="F445" s="17" t="s">
        <v>32</v>
      </c>
      <c r="G445" s="17" t="s">
        <v>99</v>
      </c>
      <c r="H445" s="18">
        <f>IF('Medical Examinations'!G447="No major surgery",0,'Medical Examinations'!G447)</f>
        <v>1</v>
      </c>
      <c r="I445" s="16" t="s">
        <v>8343</v>
      </c>
      <c r="J445" s="14" t="str">
        <f t="shared" si="18"/>
        <v>Over weight</v>
      </c>
      <c r="K445" s="14" t="str">
        <f t="shared" si="19"/>
        <v>Normal</v>
      </c>
      <c r="L445" s="19">
        <f>DATE('Data cleaning'!P447,MONTH(1&amp;'Data cleaning'!Q447),'Hospitalisation Details'!D447)</f>
        <v>34194</v>
      </c>
      <c r="M445" s="20">
        <v>4058.12</v>
      </c>
      <c r="N445" s="16" t="s">
        <v>62</v>
      </c>
      <c r="O445" s="16" t="s">
        <v>75</v>
      </c>
      <c r="P445" s="16" t="s">
        <v>66</v>
      </c>
      <c r="Q445" s="14">
        <f t="shared" si="20"/>
        <v>29</v>
      </c>
    </row>
    <row r="446" spans="1:17" ht="15.6" x14ac:dyDescent="0.3">
      <c r="A446" s="15" t="s">
        <v>1107</v>
      </c>
      <c r="B446" s="14" t="s">
        <v>5548</v>
      </c>
      <c r="C446" s="16">
        <v>26.7</v>
      </c>
      <c r="D446" s="16">
        <v>5.23</v>
      </c>
      <c r="E446" s="17" t="s">
        <v>32</v>
      </c>
      <c r="F446" s="17" t="s">
        <v>32</v>
      </c>
      <c r="G446" s="17" t="s">
        <v>99</v>
      </c>
      <c r="H446" s="18">
        <f>IF('Medical Examinations'!G448="No major surgery",0,'Medical Examinations'!G448)</f>
        <v>1</v>
      </c>
      <c r="I446" s="16" t="s">
        <v>8342</v>
      </c>
      <c r="J446" s="14" t="str">
        <f t="shared" si="18"/>
        <v>Over weight</v>
      </c>
      <c r="K446" s="14" t="str">
        <f t="shared" si="19"/>
        <v>Normal</v>
      </c>
      <c r="L446" s="19">
        <f>DATE('Data cleaning'!P448,MONTH(1&amp;'Data cleaning'!Q448),'Hospitalisation Details'!D448)</f>
        <v>34956</v>
      </c>
      <c r="M446" s="20">
        <v>4058.71</v>
      </c>
      <c r="N446" s="16" t="s">
        <v>64</v>
      </c>
      <c r="O446" s="16" t="s">
        <v>64</v>
      </c>
      <c r="P446" s="16" t="s">
        <v>119</v>
      </c>
      <c r="Q446" s="14">
        <f t="shared" si="20"/>
        <v>27</v>
      </c>
    </row>
    <row r="447" spans="1:17" ht="15.6" x14ac:dyDescent="0.3">
      <c r="A447" s="15" t="s">
        <v>1111</v>
      </c>
      <c r="B447" s="14" t="s">
        <v>5550</v>
      </c>
      <c r="C447" s="16">
        <v>29.925000000000001</v>
      </c>
      <c r="D447" s="16">
        <v>5.96</v>
      </c>
      <c r="E447" s="17" t="s">
        <v>99</v>
      </c>
      <c r="F447" s="17" t="s">
        <v>32</v>
      </c>
      <c r="G447" s="17" t="s">
        <v>99</v>
      </c>
      <c r="H447" s="18">
        <f>IF('Medical Examinations'!G449="No major surgery",0,'Medical Examinations'!G449)</f>
        <v>1</v>
      </c>
      <c r="I447" s="16" t="s">
        <v>8342</v>
      </c>
      <c r="J447" s="14" t="str">
        <f t="shared" si="18"/>
        <v>Over weight</v>
      </c>
      <c r="K447" s="14" t="str">
        <f t="shared" si="19"/>
        <v>Prediabetes</v>
      </c>
      <c r="L447" s="19">
        <f>DATE('Data cleaning'!P449,MONTH(1&amp;'Data cleaning'!Q449),'Hospitalisation Details'!D449)</f>
        <v>30575</v>
      </c>
      <c r="M447" s="20">
        <v>4070.42</v>
      </c>
      <c r="N447" s="16" t="s">
        <v>62</v>
      </c>
      <c r="O447" s="16" t="s">
        <v>75</v>
      </c>
      <c r="P447" s="16" t="s">
        <v>66</v>
      </c>
      <c r="Q447" s="14">
        <f t="shared" si="20"/>
        <v>39</v>
      </c>
    </row>
    <row r="448" spans="1:17" ht="15.6" x14ac:dyDescent="0.3">
      <c r="A448" s="15" t="s">
        <v>1113</v>
      </c>
      <c r="B448" s="14" t="s">
        <v>5552</v>
      </c>
      <c r="C448" s="16">
        <v>19.95</v>
      </c>
      <c r="D448" s="16">
        <v>4.29</v>
      </c>
      <c r="E448" s="17" t="s">
        <v>99</v>
      </c>
      <c r="F448" s="17" t="s">
        <v>32</v>
      </c>
      <c r="G448" s="17" t="s">
        <v>32</v>
      </c>
      <c r="H448" s="18">
        <f>IF('Medical Examinations'!G450="No major surgery",0,'Medical Examinations'!G450)</f>
        <v>2</v>
      </c>
      <c r="I448" s="16" t="s">
        <v>8342</v>
      </c>
      <c r="J448" s="14" t="str">
        <f t="shared" si="18"/>
        <v>Normal weight</v>
      </c>
      <c r="K448" s="14" t="str">
        <f t="shared" si="19"/>
        <v>Normal</v>
      </c>
      <c r="L448" s="19">
        <f>DATE('Data cleaning'!P450,MONTH(1&amp;'Data cleaning'!Q450),'Hospitalisation Details'!D450)</f>
        <v>37547</v>
      </c>
      <c r="M448" s="20">
        <v>4070.51</v>
      </c>
      <c r="N448" s="16" t="s">
        <v>62</v>
      </c>
      <c r="O448" s="16" t="s">
        <v>75</v>
      </c>
      <c r="P448" s="16" t="s">
        <v>119</v>
      </c>
      <c r="Q448" s="14">
        <f t="shared" si="20"/>
        <v>20</v>
      </c>
    </row>
    <row r="449" spans="1:17" ht="15.6" x14ac:dyDescent="0.3">
      <c r="A449" s="15" t="s">
        <v>1116</v>
      </c>
      <c r="B449" s="14" t="s">
        <v>5554</v>
      </c>
      <c r="C449" s="16">
        <v>24.225000000000001</v>
      </c>
      <c r="D449" s="16">
        <v>4.09</v>
      </c>
      <c r="E449" s="17" t="s">
        <v>32</v>
      </c>
      <c r="F449" s="17" t="s">
        <v>32</v>
      </c>
      <c r="G449" s="17" t="s">
        <v>32</v>
      </c>
      <c r="H449" s="18">
        <f>IF('Medical Examinations'!G451="No major surgery",0,'Medical Examinations'!G451)</f>
        <v>0</v>
      </c>
      <c r="I449" s="16" t="s">
        <v>8343</v>
      </c>
      <c r="J449" s="14" t="str">
        <f t="shared" si="18"/>
        <v>Normal weight</v>
      </c>
      <c r="K449" s="14" t="str">
        <f t="shared" si="19"/>
        <v>Normal</v>
      </c>
      <c r="L449" s="19">
        <f>DATE('Data cleaning'!P451,MONTH(1&amp;'Data cleaning'!Q451),'Hospitalisation Details'!D451)</f>
        <v>33208</v>
      </c>
      <c r="M449" s="20">
        <v>4074.45</v>
      </c>
      <c r="N449" s="16" t="s">
        <v>64</v>
      </c>
      <c r="O449" s="16" t="s">
        <v>62</v>
      </c>
      <c r="P449" s="16" t="s">
        <v>66</v>
      </c>
      <c r="Q449" s="14">
        <f t="shared" si="20"/>
        <v>32</v>
      </c>
    </row>
    <row r="450" spans="1:17" ht="15.6" x14ac:dyDescent="0.3">
      <c r="A450" s="15" t="s">
        <v>1118</v>
      </c>
      <c r="B450" s="14" t="s">
        <v>5555</v>
      </c>
      <c r="C450" s="16">
        <v>28.12</v>
      </c>
      <c r="D450" s="16">
        <v>4.88</v>
      </c>
      <c r="E450" s="17" t="s">
        <v>32</v>
      </c>
      <c r="F450" s="17" t="s">
        <v>32</v>
      </c>
      <c r="G450" s="17" t="s">
        <v>32</v>
      </c>
      <c r="H450" s="18">
        <f>IF('Medical Examinations'!G452="No major surgery",0,'Medical Examinations'!G452)</f>
        <v>0</v>
      </c>
      <c r="I450" s="16" t="s">
        <v>8342</v>
      </c>
      <c r="J450" s="14" t="str">
        <f t="shared" ref="J450:J513" si="21">IF(C450&lt;18.5,"Under weight",IF(C450&lt;25,"Normal weight",IF(C450&lt;30,"Over weight","Obesity")))</f>
        <v>Over weight</v>
      </c>
      <c r="K450" s="14" t="str">
        <f t="shared" ref="K450:K513" si="22">IF(D450&lt;5.7,"Normal",IF(D450&lt;6.4,"Prediabetes","Diabetes"))</f>
        <v>Normal</v>
      </c>
      <c r="L450" s="19">
        <f>DATE('Data cleaning'!P452,MONTH(1&amp;'Data cleaning'!Q452),'Hospitalisation Details'!D452)</f>
        <v>33221</v>
      </c>
      <c r="M450" s="20">
        <v>4076.5</v>
      </c>
      <c r="N450" s="16" t="s">
        <v>62</v>
      </c>
      <c r="O450" s="16" t="s">
        <v>64</v>
      </c>
      <c r="P450" s="16" t="s">
        <v>241</v>
      </c>
      <c r="Q450" s="14">
        <f t="shared" ref="Q450:Q513" si="23">INT(YEARFRAC(L450,DATE(2023,6,8)))</f>
        <v>32</v>
      </c>
    </row>
    <row r="451" spans="1:17" ht="15.6" x14ac:dyDescent="0.3">
      <c r="A451" s="15" t="s">
        <v>1121</v>
      </c>
      <c r="B451" s="14" t="s">
        <v>5556</v>
      </c>
      <c r="C451" s="16">
        <v>23.21</v>
      </c>
      <c r="D451" s="16">
        <v>6.76</v>
      </c>
      <c r="E451" s="17" t="s">
        <v>32</v>
      </c>
      <c r="F451" s="17" t="s">
        <v>32</v>
      </c>
      <c r="G451" s="17" t="s">
        <v>32</v>
      </c>
      <c r="H451" s="18">
        <f>IF('Medical Examinations'!G453="No major surgery",0,'Medical Examinations'!G453)</f>
        <v>0</v>
      </c>
      <c r="I451" s="16" t="s">
        <v>8342</v>
      </c>
      <c r="J451" s="14" t="str">
        <f t="shared" si="21"/>
        <v>Normal weight</v>
      </c>
      <c r="K451" s="14" t="str">
        <f t="shared" si="22"/>
        <v>Diabetes</v>
      </c>
      <c r="L451" s="19">
        <f>DATE('Data cleaning'!P453,MONTH(1&amp;'Data cleaning'!Q453),'Hospitalisation Details'!D453)</f>
        <v>34567</v>
      </c>
      <c r="M451" s="20">
        <v>4133.6400000000003</v>
      </c>
      <c r="N451" s="16" t="s">
        <v>62</v>
      </c>
      <c r="O451" s="16" t="s">
        <v>64</v>
      </c>
      <c r="P451" s="16" t="s">
        <v>119</v>
      </c>
      <c r="Q451" s="14">
        <f t="shared" si="23"/>
        <v>28</v>
      </c>
    </row>
    <row r="452" spans="1:17" ht="15.6" x14ac:dyDescent="0.3">
      <c r="A452" s="15" t="s">
        <v>1124</v>
      </c>
      <c r="B452" s="14" t="s">
        <v>5558</v>
      </c>
      <c r="C452" s="16">
        <v>23.98</v>
      </c>
      <c r="D452" s="16">
        <v>10.67</v>
      </c>
      <c r="E452" s="17" t="s">
        <v>32</v>
      </c>
      <c r="F452" s="17" t="s">
        <v>32</v>
      </c>
      <c r="G452" s="17" t="s">
        <v>32</v>
      </c>
      <c r="H452" s="18">
        <f>IF('Medical Examinations'!G454="No major surgery",0,'Medical Examinations'!G454)</f>
        <v>0</v>
      </c>
      <c r="I452" s="16" t="s">
        <v>8343</v>
      </c>
      <c r="J452" s="14" t="str">
        <f t="shared" si="21"/>
        <v>Normal weight</v>
      </c>
      <c r="K452" s="14" t="str">
        <f t="shared" si="22"/>
        <v>Diabetes</v>
      </c>
      <c r="L452" s="19">
        <f>DATE('Data cleaning'!P454,MONTH(1&amp;'Data cleaning'!Q454),'Hospitalisation Details'!D454)</f>
        <v>33456</v>
      </c>
      <c r="M452" s="20">
        <v>4134.08</v>
      </c>
      <c r="N452" s="16" t="s">
        <v>62</v>
      </c>
      <c r="O452" s="16" t="s">
        <v>75</v>
      </c>
      <c r="P452" s="16" t="s">
        <v>119</v>
      </c>
      <c r="Q452" s="14">
        <f t="shared" si="23"/>
        <v>31</v>
      </c>
    </row>
    <row r="453" spans="1:17" ht="15.6" x14ac:dyDescent="0.3">
      <c r="A453" s="15" t="s">
        <v>1127</v>
      </c>
      <c r="B453" s="14" t="s">
        <v>4989</v>
      </c>
      <c r="C453" s="16">
        <v>30</v>
      </c>
      <c r="D453" s="16">
        <v>6.21</v>
      </c>
      <c r="E453" s="17" t="s">
        <v>32</v>
      </c>
      <c r="F453" s="17" t="s">
        <v>32</v>
      </c>
      <c r="G453" s="17" t="s">
        <v>32</v>
      </c>
      <c r="H453" s="18">
        <f>IF('Medical Examinations'!G455="No major surgery",0,'Medical Examinations'!G455)</f>
        <v>0</v>
      </c>
      <c r="I453" s="16" t="s">
        <v>8342</v>
      </c>
      <c r="J453" s="14" t="str">
        <f t="shared" si="21"/>
        <v>Obesity</v>
      </c>
      <c r="K453" s="14" t="str">
        <f t="shared" si="22"/>
        <v>Prediabetes</v>
      </c>
      <c r="L453" s="19">
        <f>DATE('Data cleaning'!P455,MONTH(1&amp;'Data cleaning'!Q455),'Hospitalisation Details'!D455)</f>
        <v>33773</v>
      </c>
      <c r="M453" s="20">
        <v>4137.5200000000004</v>
      </c>
      <c r="N453" s="16" t="s">
        <v>62</v>
      </c>
      <c r="O453" s="16" t="s">
        <v>64</v>
      </c>
      <c r="P453" s="16" t="s">
        <v>1280</v>
      </c>
      <c r="Q453" s="14">
        <f t="shared" si="23"/>
        <v>30</v>
      </c>
    </row>
    <row r="454" spans="1:17" ht="15.6" x14ac:dyDescent="0.3">
      <c r="A454" s="15" t="s">
        <v>1129</v>
      </c>
      <c r="B454" s="14" t="s">
        <v>4746</v>
      </c>
      <c r="C454" s="16">
        <v>17.350000000000001</v>
      </c>
      <c r="D454" s="16">
        <v>5.03</v>
      </c>
      <c r="E454" s="17" t="s">
        <v>99</v>
      </c>
      <c r="F454" s="17" t="s">
        <v>32</v>
      </c>
      <c r="G454" s="17" t="s">
        <v>32</v>
      </c>
      <c r="H454" s="18">
        <f>IF('Medical Examinations'!G456="No major surgery",0,'Medical Examinations'!G456)</f>
        <v>0</v>
      </c>
      <c r="I454" s="16" t="s">
        <v>8342</v>
      </c>
      <c r="J454" s="14" t="str">
        <f t="shared" si="21"/>
        <v>Under weight</v>
      </c>
      <c r="K454" s="14" t="str">
        <f t="shared" si="22"/>
        <v>Normal</v>
      </c>
      <c r="L454" s="19">
        <f>DATE('Data cleaning'!P456,MONTH(1&amp;'Data cleaning'!Q456),'Hospitalisation Details'!D456)</f>
        <v>33783</v>
      </c>
      <c r="M454" s="20">
        <v>4149.74</v>
      </c>
      <c r="N454" s="16" t="s">
        <v>62</v>
      </c>
      <c r="O454" s="16" t="s">
        <v>75</v>
      </c>
      <c r="P454" s="16" t="s">
        <v>241</v>
      </c>
      <c r="Q454" s="14">
        <f t="shared" si="23"/>
        <v>30</v>
      </c>
    </row>
    <row r="455" spans="1:17" ht="15.6" x14ac:dyDescent="0.3">
      <c r="A455" s="15" t="s">
        <v>1132</v>
      </c>
      <c r="B455" s="14" t="s">
        <v>5562</v>
      </c>
      <c r="C455" s="16">
        <v>22.704999999999998</v>
      </c>
      <c r="D455" s="16">
        <v>5.27</v>
      </c>
      <c r="E455" s="17" t="s">
        <v>32</v>
      </c>
      <c r="F455" s="17" t="s">
        <v>32</v>
      </c>
      <c r="G455" s="17" t="s">
        <v>32</v>
      </c>
      <c r="H455" s="18">
        <f>IF('Medical Examinations'!G457="No major surgery",0,'Medical Examinations'!G457)</f>
        <v>0</v>
      </c>
      <c r="I455" s="16" t="s">
        <v>8343</v>
      </c>
      <c r="J455" s="14" t="str">
        <f t="shared" si="21"/>
        <v>Normal weight</v>
      </c>
      <c r="K455" s="14" t="str">
        <f t="shared" si="22"/>
        <v>Normal</v>
      </c>
      <c r="L455" s="19">
        <f>DATE('Data cleaning'!P457,MONTH(1&amp;'Data cleaning'!Q457),'Hospitalisation Details'!D457)</f>
        <v>33820</v>
      </c>
      <c r="M455" s="20">
        <v>4151.03</v>
      </c>
      <c r="N455" s="16" t="s">
        <v>62</v>
      </c>
      <c r="O455" s="16" t="s">
        <v>62</v>
      </c>
      <c r="P455" s="16" t="s">
        <v>66</v>
      </c>
      <c r="Q455" s="14">
        <f t="shared" si="23"/>
        <v>30</v>
      </c>
    </row>
    <row r="456" spans="1:17" ht="15.6" x14ac:dyDescent="0.3">
      <c r="A456" s="15" t="s">
        <v>1134</v>
      </c>
      <c r="B456" s="14" t="s">
        <v>5273</v>
      </c>
      <c r="C456" s="16">
        <v>25.41</v>
      </c>
      <c r="D456" s="16">
        <v>10.53</v>
      </c>
      <c r="E456" s="17" t="s">
        <v>99</v>
      </c>
      <c r="F456" s="17" t="s">
        <v>32</v>
      </c>
      <c r="G456" s="17" t="s">
        <v>32</v>
      </c>
      <c r="H456" s="18">
        <f>IF('Medical Examinations'!G458="No major surgery",0,'Medical Examinations'!G458)</f>
        <v>1</v>
      </c>
      <c r="I456" s="16" t="s">
        <v>8342</v>
      </c>
      <c r="J456" s="14" t="str">
        <f t="shared" si="21"/>
        <v>Over weight</v>
      </c>
      <c r="K456" s="14" t="str">
        <f t="shared" si="22"/>
        <v>Diabetes</v>
      </c>
      <c r="L456" s="19">
        <f>DATE('Data cleaning'!P458,MONTH(1&amp;'Data cleaning'!Q458),'Hospitalisation Details'!D458)</f>
        <v>36125</v>
      </c>
      <c r="M456" s="20">
        <v>4154.97</v>
      </c>
      <c r="N456" s="16" t="s">
        <v>62</v>
      </c>
      <c r="O456" s="16" t="s">
        <v>75</v>
      </c>
      <c r="P456" s="16" t="s">
        <v>119</v>
      </c>
      <c r="Q456" s="14">
        <f t="shared" si="23"/>
        <v>24</v>
      </c>
    </row>
    <row r="457" spans="1:17" ht="15.6" x14ac:dyDescent="0.3">
      <c r="A457" s="15" t="s">
        <v>1137</v>
      </c>
      <c r="B457" s="14" t="s">
        <v>5565</v>
      </c>
      <c r="C457" s="16">
        <v>18.23</v>
      </c>
      <c r="D457" s="16">
        <v>5.78</v>
      </c>
      <c r="E457" s="17" t="s">
        <v>32</v>
      </c>
      <c r="F457" s="17" t="s">
        <v>32</v>
      </c>
      <c r="G457" s="17" t="s">
        <v>99</v>
      </c>
      <c r="H457" s="18">
        <f>IF('Medical Examinations'!G459="No major surgery",0,'Medical Examinations'!G459)</f>
        <v>1</v>
      </c>
      <c r="I457" s="16" t="s">
        <v>8342</v>
      </c>
      <c r="J457" s="14" t="str">
        <f t="shared" si="21"/>
        <v>Under weight</v>
      </c>
      <c r="K457" s="14" t="str">
        <f t="shared" si="22"/>
        <v>Prediabetes</v>
      </c>
      <c r="L457" s="19">
        <f>DATE('Data cleaning'!P459,MONTH(1&amp;'Data cleaning'!Q459),'Hospitalisation Details'!D459)</f>
        <v>30941</v>
      </c>
      <c r="M457" s="20">
        <v>4163.21</v>
      </c>
      <c r="N457" s="16" t="s">
        <v>62</v>
      </c>
      <c r="O457" s="16" t="s">
        <v>62</v>
      </c>
      <c r="P457" s="16" t="s">
        <v>119</v>
      </c>
      <c r="Q457" s="14">
        <f t="shared" si="23"/>
        <v>38</v>
      </c>
    </row>
    <row r="458" spans="1:17" ht="15.6" x14ac:dyDescent="0.3">
      <c r="A458" s="15" t="s">
        <v>1140</v>
      </c>
      <c r="B458" s="14" t="s">
        <v>5567</v>
      </c>
      <c r="C458" s="16">
        <v>24.7</v>
      </c>
      <c r="D458" s="16">
        <v>4.3600000000000003</v>
      </c>
      <c r="E458" s="17" t="s">
        <v>32</v>
      </c>
      <c r="F458" s="17" t="s">
        <v>32</v>
      </c>
      <c r="G458" s="17" t="s">
        <v>99</v>
      </c>
      <c r="H458" s="18">
        <f>IF('Medical Examinations'!G460="No major surgery",0,'Medical Examinations'!G460)</f>
        <v>1</v>
      </c>
      <c r="I458" s="16" t="s">
        <v>8342</v>
      </c>
      <c r="J458" s="14" t="str">
        <f t="shared" si="21"/>
        <v>Normal weight</v>
      </c>
      <c r="K458" s="14" t="str">
        <f t="shared" si="22"/>
        <v>Normal</v>
      </c>
      <c r="L458" s="19">
        <f>DATE('Data cleaning'!P460,MONTH(1&amp;'Data cleaning'!Q460),'Hospitalisation Details'!D460)</f>
        <v>32684</v>
      </c>
      <c r="M458" s="20">
        <v>4185.1000000000004</v>
      </c>
      <c r="N458" s="16" t="s">
        <v>62</v>
      </c>
      <c r="O458" s="16" t="s">
        <v>64</v>
      </c>
      <c r="P458" s="16" t="s">
        <v>66</v>
      </c>
      <c r="Q458" s="14">
        <f t="shared" si="23"/>
        <v>33</v>
      </c>
    </row>
    <row r="459" spans="1:17" ht="15.6" x14ac:dyDescent="0.3">
      <c r="A459" s="15" t="s">
        <v>1142</v>
      </c>
      <c r="B459" s="14" t="s">
        <v>5568</v>
      </c>
      <c r="C459" s="16">
        <v>37.4</v>
      </c>
      <c r="D459" s="16">
        <v>9.7200000000000006</v>
      </c>
      <c r="E459" s="17" t="s">
        <v>99</v>
      </c>
      <c r="F459" s="17" t="s">
        <v>32</v>
      </c>
      <c r="G459" s="17" t="s">
        <v>99</v>
      </c>
      <c r="H459" s="18">
        <f>IF('Medical Examinations'!G461="No major surgery",0,'Medical Examinations'!G461)</f>
        <v>1</v>
      </c>
      <c r="I459" s="16" t="s">
        <v>8343</v>
      </c>
      <c r="J459" s="14" t="str">
        <f t="shared" si="21"/>
        <v>Obesity</v>
      </c>
      <c r="K459" s="14" t="str">
        <f t="shared" si="22"/>
        <v>Diabetes</v>
      </c>
      <c r="L459" s="19">
        <f>DATE('Data cleaning'!P461,MONTH(1&amp;'Data cleaning'!Q461),'Hospitalisation Details'!D461)</f>
        <v>34975</v>
      </c>
      <c r="M459" s="20">
        <v>4188.7299999999996</v>
      </c>
      <c r="N459" s="16" t="s">
        <v>62</v>
      </c>
      <c r="O459" s="16" t="s">
        <v>62</v>
      </c>
      <c r="P459" s="16" t="s">
        <v>1108</v>
      </c>
      <c r="Q459" s="14">
        <f t="shared" si="23"/>
        <v>27</v>
      </c>
    </row>
    <row r="460" spans="1:17" ht="15.6" x14ac:dyDescent="0.3">
      <c r="A460" s="15" t="s">
        <v>1145</v>
      </c>
      <c r="B460" s="14" t="s">
        <v>5569</v>
      </c>
      <c r="C460" s="16">
        <v>26.885000000000002</v>
      </c>
      <c r="D460" s="16">
        <v>5.18</v>
      </c>
      <c r="E460" s="17" t="s">
        <v>32</v>
      </c>
      <c r="F460" s="17" t="s">
        <v>32</v>
      </c>
      <c r="G460" s="17" t="s">
        <v>99</v>
      </c>
      <c r="H460" s="18">
        <f>IF('Medical Examinations'!G462="No major surgery",0,'Medical Examinations'!G462)</f>
        <v>1</v>
      </c>
      <c r="I460" s="16" t="s">
        <v>8342</v>
      </c>
      <c r="J460" s="14" t="str">
        <f t="shared" si="21"/>
        <v>Over weight</v>
      </c>
      <c r="K460" s="14" t="str">
        <f t="shared" si="22"/>
        <v>Normal</v>
      </c>
      <c r="L460" s="19">
        <f>DATE('Data cleaning'!P462,MONTH(1&amp;'Data cleaning'!Q462),'Hospitalisation Details'!D462)</f>
        <v>35679</v>
      </c>
      <c r="M460" s="20">
        <v>4189.1099999999997</v>
      </c>
      <c r="N460" s="16" t="s">
        <v>62</v>
      </c>
      <c r="O460" s="16" t="s">
        <v>62</v>
      </c>
      <c r="P460" s="16" t="s">
        <v>119</v>
      </c>
      <c r="Q460" s="14">
        <f t="shared" si="23"/>
        <v>25</v>
      </c>
    </row>
    <row r="461" spans="1:17" ht="15.6" x14ac:dyDescent="0.3">
      <c r="A461" s="15" t="s">
        <v>1148</v>
      </c>
      <c r="B461" s="14" t="s">
        <v>4844</v>
      </c>
      <c r="C461" s="16">
        <v>25.27</v>
      </c>
      <c r="D461" s="16">
        <v>5.29</v>
      </c>
      <c r="E461" s="17" t="s">
        <v>32</v>
      </c>
      <c r="F461" s="17" t="s">
        <v>32</v>
      </c>
      <c r="G461" s="17" t="s">
        <v>99</v>
      </c>
      <c r="H461" s="18">
        <f>IF('Medical Examinations'!G463="No major surgery",0,'Medical Examinations'!G463)</f>
        <v>1</v>
      </c>
      <c r="I461" s="16" t="s">
        <v>8342</v>
      </c>
      <c r="J461" s="14" t="str">
        <f t="shared" si="21"/>
        <v>Over weight</v>
      </c>
      <c r="K461" s="14" t="str">
        <f t="shared" si="22"/>
        <v>Normal</v>
      </c>
      <c r="L461" s="19">
        <f>DATE('Data cleaning'!P463,MONTH(1&amp;'Data cleaning'!Q463),'Hospitalisation Details'!D463)</f>
        <v>36143</v>
      </c>
      <c r="M461" s="20">
        <v>4234.93</v>
      </c>
      <c r="N461" s="16" t="s">
        <v>62</v>
      </c>
      <c r="O461" s="16" t="s">
        <v>75</v>
      </c>
      <c r="P461" s="16" t="s">
        <v>241</v>
      </c>
      <c r="Q461" s="14">
        <f t="shared" si="23"/>
        <v>24</v>
      </c>
    </row>
    <row r="462" spans="1:17" ht="15.6" x14ac:dyDescent="0.3">
      <c r="A462" s="15" t="s">
        <v>1150</v>
      </c>
      <c r="B462" s="14" t="s">
        <v>5571</v>
      </c>
      <c r="C462" s="16">
        <v>23.655000000000001</v>
      </c>
      <c r="D462" s="16">
        <v>4.8600000000000003</v>
      </c>
      <c r="E462" s="17" t="s">
        <v>99</v>
      </c>
      <c r="F462" s="17" t="s">
        <v>32</v>
      </c>
      <c r="G462" s="17" t="s">
        <v>32</v>
      </c>
      <c r="H462" s="18">
        <f>IF('Medical Examinations'!G464="No major surgery",0,'Medical Examinations'!G464)</f>
        <v>0</v>
      </c>
      <c r="I462" s="16" t="s">
        <v>8342</v>
      </c>
      <c r="J462" s="14" t="str">
        <f t="shared" si="21"/>
        <v>Normal weight</v>
      </c>
      <c r="K462" s="14" t="str">
        <f t="shared" si="22"/>
        <v>Normal</v>
      </c>
      <c r="L462" s="19">
        <f>DATE('Data cleaning'!P464,MONTH(1&amp;'Data cleaning'!Q464),'Hospitalisation Details'!D464)</f>
        <v>33782</v>
      </c>
      <c r="M462" s="20">
        <v>4237.13</v>
      </c>
      <c r="N462" s="16" t="s">
        <v>64</v>
      </c>
      <c r="O462" s="16" t="s">
        <v>75</v>
      </c>
      <c r="P462" s="16" t="s">
        <v>979</v>
      </c>
      <c r="Q462" s="14">
        <f t="shared" si="23"/>
        <v>30</v>
      </c>
    </row>
    <row r="463" spans="1:17" ht="15.6" x14ac:dyDescent="0.3">
      <c r="A463" s="15" t="s">
        <v>1153</v>
      </c>
      <c r="B463" s="14" t="s">
        <v>5573</v>
      </c>
      <c r="C463" s="16">
        <v>55.05</v>
      </c>
      <c r="D463" s="16">
        <v>7.66</v>
      </c>
      <c r="E463" s="17" t="s">
        <v>32</v>
      </c>
      <c r="F463" s="17" t="s">
        <v>32</v>
      </c>
      <c r="G463" s="17" t="s">
        <v>32</v>
      </c>
      <c r="H463" s="18">
        <f>IF('Medical Examinations'!G465="No major surgery",0,'Medical Examinations'!G465)</f>
        <v>0</v>
      </c>
      <c r="I463" s="16" t="s">
        <v>8343</v>
      </c>
      <c r="J463" s="14" t="str">
        <f t="shared" si="21"/>
        <v>Obesity</v>
      </c>
      <c r="K463" s="14" t="str">
        <f t="shared" si="22"/>
        <v>Diabetes</v>
      </c>
      <c r="L463" s="19">
        <f>DATE('Data cleaning'!P465,MONTH(1&amp;'Data cleaning'!Q465),'Hospitalisation Details'!D465)</f>
        <v>33545</v>
      </c>
      <c r="M463" s="20">
        <v>4239.8900000000003</v>
      </c>
      <c r="N463" s="16" t="s">
        <v>62</v>
      </c>
      <c r="O463" s="16" t="s">
        <v>62</v>
      </c>
      <c r="P463" s="16" t="s">
        <v>119</v>
      </c>
      <c r="Q463" s="14">
        <f t="shared" si="23"/>
        <v>31</v>
      </c>
    </row>
    <row r="464" spans="1:17" ht="15.6" x14ac:dyDescent="0.3">
      <c r="A464" s="15" t="s">
        <v>1156</v>
      </c>
      <c r="B464" s="14" t="s">
        <v>4882</v>
      </c>
      <c r="C464" s="16">
        <v>24.89</v>
      </c>
      <c r="D464" s="16">
        <v>6.1</v>
      </c>
      <c r="E464" s="17" t="s">
        <v>99</v>
      </c>
      <c r="F464" s="17" t="s">
        <v>32</v>
      </c>
      <c r="G464" s="17" t="s">
        <v>99</v>
      </c>
      <c r="H464" s="18">
        <f>IF('Medical Examinations'!G466="No major surgery",0,'Medical Examinations'!G466)</f>
        <v>1</v>
      </c>
      <c r="I464" s="16" t="s">
        <v>8342</v>
      </c>
      <c r="J464" s="14" t="str">
        <f t="shared" si="21"/>
        <v>Normal weight</v>
      </c>
      <c r="K464" s="14" t="str">
        <f t="shared" si="22"/>
        <v>Prediabetes</v>
      </c>
      <c r="L464" s="19">
        <f>DATE('Data cleaning'!P466,MONTH(1&amp;'Data cleaning'!Q466),'Hospitalisation Details'!D466)</f>
        <v>33573</v>
      </c>
      <c r="M464" s="20">
        <v>4243.59</v>
      </c>
      <c r="N464" s="16" t="s">
        <v>64</v>
      </c>
      <c r="O464" s="16" t="s">
        <v>75</v>
      </c>
      <c r="P464" s="16" t="s">
        <v>119</v>
      </c>
      <c r="Q464" s="14">
        <f t="shared" si="23"/>
        <v>31</v>
      </c>
    </row>
    <row r="465" spans="1:17" ht="15.6" x14ac:dyDescent="0.3">
      <c r="A465" s="15" t="s">
        <v>1159</v>
      </c>
      <c r="B465" s="14" t="s">
        <v>5576</v>
      </c>
      <c r="C465" s="16">
        <v>18.715</v>
      </c>
      <c r="D465" s="16">
        <v>4.4400000000000004</v>
      </c>
      <c r="E465" s="17" t="s">
        <v>32</v>
      </c>
      <c r="F465" s="17" t="s">
        <v>32</v>
      </c>
      <c r="G465" s="17" t="s">
        <v>32</v>
      </c>
      <c r="H465" s="18">
        <f>IF('Medical Examinations'!G467="No major surgery",0,'Medical Examinations'!G467)</f>
        <v>0</v>
      </c>
      <c r="I465" s="16" t="s">
        <v>8343</v>
      </c>
      <c r="J465" s="14" t="str">
        <f t="shared" si="21"/>
        <v>Normal weight</v>
      </c>
      <c r="K465" s="14" t="str">
        <f t="shared" si="22"/>
        <v>Normal</v>
      </c>
      <c r="L465" s="19">
        <f>DATE('Data cleaning'!P467,MONTH(1&amp;'Data cleaning'!Q467),'Hospitalisation Details'!D467)</f>
        <v>30118</v>
      </c>
      <c r="M465" s="20">
        <v>4250.24</v>
      </c>
      <c r="N465" s="16" t="s">
        <v>62</v>
      </c>
      <c r="O465" s="16" t="s">
        <v>64</v>
      </c>
      <c r="P465" s="16" t="s">
        <v>66</v>
      </c>
      <c r="Q465" s="14">
        <f t="shared" si="23"/>
        <v>40</v>
      </c>
    </row>
    <row r="466" spans="1:17" ht="15.6" x14ac:dyDescent="0.3">
      <c r="A466" s="15" t="s">
        <v>1161</v>
      </c>
      <c r="B466" s="14" t="s">
        <v>5577</v>
      </c>
      <c r="C466" s="16">
        <v>28.12</v>
      </c>
      <c r="D466" s="16">
        <v>6.15</v>
      </c>
      <c r="E466" s="17" t="s">
        <v>32</v>
      </c>
      <c r="F466" s="17" t="s">
        <v>32</v>
      </c>
      <c r="G466" s="17" t="s">
        <v>32</v>
      </c>
      <c r="H466" s="18">
        <f>IF('Medical Examinations'!G468="No major surgery",0,'Medical Examinations'!G468)</f>
        <v>0</v>
      </c>
      <c r="I466" s="16" t="s">
        <v>8342</v>
      </c>
      <c r="J466" s="14" t="str">
        <f t="shared" si="21"/>
        <v>Over weight</v>
      </c>
      <c r="K466" s="14" t="str">
        <f t="shared" si="22"/>
        <v>Prediabetes</v>
      </c>
      <c r="L466" s="19">
        <f>DATE('Data cleaning'!P468,MONTH(1&amp;'Data cleaning'!Q468),'Hospitalisation Details'!D468)</f>
        <v>34986</v>
      </c>
      <c r="M466" s="20">
        <v>4260.74</v>
      </c>
      <c r="N466" s="16" t="s">
        <v>64</v>
      </c>
      <c r="O466" s="16" t="s">
        <v>62</v>
      </c>
      <c r="P466" s="16" t="s">
        <v>241</v>
      </c>
      <c r="Q466" s="14">
        <f t="shared" si="23"/>
        <v>27</v>
      </c>
    </row>
    <row r="467" spans="1:17" ht="15.6" x14ac:dyDescent="0.3">
      <c r="A467" s="15" t="s">
        <v>1164</v>
      </c>
      <c r="B467" s="14" t="s">
        <v>5579</v>
      </c>
      <c r="C467" s="16">
        <v>26.6</v>
      </c>
      <c r="D467" s="16">
        <v>4.53</v>
      </c>
      <c r="E467" s="17" t="s">
        <v>32</v>
      </c>
      <c r="F467" s="17" t="s">
        <v>32</v>
      </c>
      <c r="G467" s="17" t="s">
        <v>32</v>
      </c>
      <c r="H467" s="18">
        <f>IF('Medical Examinations'!G469="No major surgery",0,'Medical Examinations'!G469)</f>
        <v>0</v>
      </c>
      <c r="I467" s="16" t="s">
        <v>8342</v>
      </c>
      <c r="J467" s="14" t="str">
        <f t="shared" si="21"/>
        <v>Over weight</v>
      </c>
      <c r="K467" s="14" t="str">
        <f t="shared" si="22"/>
        <v>Normal</v>
      </c>
      <c r="L467" s="19">
        <f>DATE('Data cleaning'!P469,MONTH(1&amp;'Data cleaning'!Q469),'Hospitalisation Details'!D469)</f>
        <v>30640</v>
      </c>
      <c r="M467" s="20">
        <v>4265.01</v>
      </c>
      <c r="N467" s="16" t="s">
        <v>62</v>
      </c>
      <c r="O467" s="16" t="s">
        <v>75</v>
      </c>
      <c r="P467" s="16" t="s">
        <v>119</v>
      </c>
      <c r="Q467" s="14">
        <f t="shared" si="23"/>
        <v>39</v>
      </c>
    </row>
    <row r="468" spans="1:17" ht="15.6" x14ac:dyDescent="0.3">
      <c r="A468" s="15" t="s">
        <v>1167</v>
      </c>
      <c r="B468" s="14" t="s">
        <v>5581</v>
      </c>
      <c r="C468" s="16">
        <v>30.114999999999998</v>
      </c>
      <c r="D468" s="16">
        <v>5.48</v>
      </c>
      <c r="E468" s="17" t="s">
        <v>32</v>
      </c>
      <c r="F468" s="17" t="s">
        <v>39</v>
      </c>
      <c r="G468" s="17" t="s">
        <v>32</v>
      </c>
      <c r="H468" s="18">
        <f>IF('Medical Examinations'!G470="No major surgery",0,'Medical Examinations'!G470)</f>
        <v>1</v>
      </c>
      <c r="I468" s="16" t="s">
        <v>8343</v>
      </c>
      <c r="J468" s="14" t="str">
        <f t="shared" si="21"/>
        <v>Obesity</v>
      </c>
      <c r="K468" s="14" t="str">
        <f t="shared" si="22"/>
        <v>Normal</v>
      </c>
      <c r="L468" s="19">
        <f>DATE('Data cleaning'!P470,MONTH(1&amp;'Data cleaning'!Q470),'Hospitalisation Details'!D470)</f>
        <v>33773</v>
      </c>
      <c r="M468" s="20">
        <v>4266.17</v>
      </c>
      <c r="N468" s="16" t="s">
        <v>64</v>
      </c>
      <c r="O468" s="16" t="s">
        <v>62</v>
      </c>
      <c r="P468" s="16" t="s">
        <v>66</v>
      </c>
      <c r="Q468" s="14">
        <f t="shared" si="23"/>
        <v>30</v>
      </c>
    </row>
    <row r="469" spans="1:17" ht="15.6" x14ac:dyDescent="0.3">
      <c r="A469" s="15" t="s">
        <v>1170</v>
      </c>
      <c r="B469" s="14" t="s">
        <v>5583</v>
      </c>
      <c r="C469" s="16">
        <v>24.605</v>
      </c>
      <c r="D469" s="16">
        <v>5.48</v>
      </c>
      <c r="E469" s="17" t="s">
        <v>32</v>
      </c>
      <c r="F469" s="17" t="s">
        <v>32</v>
      </c>
      <c r="G469" s="17" t="s">
        <v>32</v>
      </c>
      <c r="H469" s="18">
        <f>IF('Medical Examinations'!G471="No major surgery",0,'Medical Examinations'!G471)</f>
        <v>0</v>
      </c>
      <c r="I469" s="16" t="s">
        <v>8342</v>
      </c>
      <c r="J469" s="14" t="str">
        <f t="shared" si="21"/>
        <v>Normal weight</v>
      </c>
      <c r="K469" s="14" t="str">
        <f t="shared" si="22"/>
        <v>Normal</v>
      </c>
      <c r="L469" s="19">
        <f>DATE('Data cleaning'!P471,MONTH(1&amp;'Data cleaning'!Q471),'Hospitalisation Details'!D471)</f>
        <v>37780</v>
      </c>
      <c r="M469" s="20">
        <v>4278.55</v>
      </c>
      <c r="N469" s="16" t="s">
        <v>62</v>
      </c>
      <c r="O469" s="16" t="s">
        <v>75</v>
      </c>
      <c r="P469" s="16" t="s">
        <v>1525</v>
      </c>
      <c r="Q469" s="14">
        <f t="shared" si="23"/>
        <v>20</v>
      </c>
    </row>
    <row r="470" spans="1:17" ht="15.6" x14ac:dyDescent="0.3">
      <c r="A470" s="15" t="s">
        <v>1173</v>
      </c>
      <c r="B470" s="14" t="s">
        <v>5585</v>
      </c>
      <c r="C470" s="16">
        <v>29.6</v>
      </c>
      <c r="D470" s="16">
        <v>8.1</v>
      </c>
      <c r="E470" s="17" t="s">
        <v>32</v>
      </c>
      <c r="F470" s="17" t="s">
        <v>32</v>
      </c>
      <c r="G470" s="17" t="s">
        <v>32</v>
      </c>
      <c r="H470" s="18">
        <f>IF('Medical Examinations'!G472="No major surgery",0,'Medical Examinations'!G472)</f>
        <v>0</v>
      </c>
      <c r="I470" s="16" t="s">
        <v>8343</v>
      </c>
      <c r="J470" s="14" t="str">
        <f t="shared" si="21"/>
        <v>Over weight</v>
      </c>
      <c r="K470" s="14" t="str">
        <f t="shared" si="22"/>
        <v>Diabetes</v>
      </c>
      <c r="L470" s="19">
        <f>DATE('Data cleaning'!P472,MONTH(1&amp;'Data cleaning'!Q472),'Hospitalisation Details'!D472)</f>
        <v>36855</v>
      </c>
      <c r="M470" s="20">
        <v>4296.2700000000004</v>
      </c>
      <c r="N470" s="16" t="s">
        <v>62</v>
      </c>
      <c r="O470" s="16" t="s">
        <v>64</v>
      </c>
      <c r="P470" s="16" t="s">
        <v>119</v>
      </c>
      <c r="Q470" s="14">
        <f t="shared" si="23"/>
        <v>22</v>
      </c>
    </row>
    <row r="471" spans="1:17" ht="15.6" x14ac:dyDescent="0.3">
      <c r="A471" s="15" t="s">
        <v>1176</v>
      </c>
      <c r="B471" s="14" t="s">
        <v>5160</v>
      </c>
      <c r="C471" s="16">
        <v>24.42</v>
      </c>
      <c r="D471" s="16">
        <v>7.16</v>
      </c>
      <c r="E471" s="17" t="s">
        <v>32</v>
      </c>
      <c r="F471" s="17" t="s">
        <v>32</v>
      </c>
      <c r="G471" s="17" t="s">
        <v>32</v>
      </c>
      <c r="H471" s="18">
        <f>IF('Medical Examinations'!G473="No major surgery",0,'Medical Examinations'!G473)</f>
        <v>0</v>
      </c>
      <c r="I471" s="16" t="s">
        <v>8342</v>
      </c>
      <c r="J471" s="14" t="str">
        <f t="shared" si="21"/>
        <v>Normal weight</v>
      </c>
      <c r="K471" s="14" t="str">
        <f t="shared" si="22"/>
        <v>Diabetes</v>
      </c>
      <c r="L471" s="19">
        <f>DATE('Data cleaning'!P473,MONTH(1&amp;'Data cleaning'!Q473),'Hospitalisation Details'!D473)</f>
        <v>32496</v>
      </c>
      <c r="M471" s="20">
        <v>4320.41</v>
      </c>
      <c r="N471" s="16" t="s">
        <v>62</v>
      </c>
      <c r="O471" s="16" t="s">
        <v>75</v>
      </c>
      <c r="P471" s="16" t="s">
        <v>119</v>
      </c>
      <c r="Q471" s="14">
        <f t="shared" si="23"/>
        <v>34</v>
      </c>
    </row>
    <row r="472" spans="1:17" ht="15.6" x14ac:dyDescent="0.3">
      <c r="A472" s="15" t="s">
        <v>1178</v>
      </c>
      <c r="B472" s="14" t="s">
        <v>5587</v>
      </c>
      <c r="C472" s="16">
        <v>20.9</v>
      </c>
      <c r="D472" s="16">
        <v>4.55</v>
      </c>
      <c r="E472" s="17" t="s">
        <v>99</v>
      </c>
      <c r="F472" s="17" t="s">
        <v>32</v>
      </c>
      <c r="G472" s="17" t="s">
        <v>99</v>
      </c>
      <c r="H472" s="18">
        <f>IF('Medical Examinations'!G474="No major surgery",0,'Medical Examinations'!G474)</f>
        <v>1</v>
      </c>
      <c r="I472" s="16" t="s">
        <v>8342</v>
      </c>
      <c r="J472" s="14" t="str">
        <f t="shared" si="21"/>
        <v>Normal weight</v>
      </c>
      <c r="K472" s="14" t="str">
        <f t="shared" si="22"/>
        <v>Normal</v>
      </c>
      <c r="L472" s="19">
        <f>DATE('Data cleaning'!P474,MONTH(1&amp;'Data cleaning'!Q474),'Hospitalisation Details'!D474)</f>
        <v>34640</v>
      </c>
      <c r="M472" s="20">
        <v>4337.74</v>
      </c>
      <c r="N472" s="16" t="s">
        <v>62</v>
      </c>
      <c r="O472" s="16" t="s">
        <v>75</v>
      </c>
      <c r="P472" s="16" t="s">
        <v>1280</v>
      </c>
      <c r="Q472" s="14">
        <f t="shared" si="23"/>
        <v>28</v>
      </c>
    </row>
    <row r="473" spans="1:17" ht="15.6" x14ac:dyDescent="0.3">
      <c r="A473" s="15" t="s">
        <v>1181</v>
      </c>
      <c r="B473" s="14" t="s">
        <v>4756</v>
      </c>
      <c r="C473" s="16">
        <v>22.895</v>
      </c>
      <c r="D473" s="16">
        <v>6.03</v>
      </c>
      <c r="E473" s="17" t="s">
        <v>32</v>
      </c>
      <c r="F473" s="17" t="s">
        <v>32</v>
      </c>
      <c r="G473" s="17" t="s">
        <v>32</v>
      </c>
      <c r="H473" s="18">
        <f>IF('Medical Examinations'!G475="No major surgery",0,'Medical Examinations'!G475)</f>
        <v>0</v>
      </c>
      <c r="I473" s="16" t="s">
        <v>8342</v>
      </c>
      <c r="J473" s="14" t="str">
        <f t="shared" si="21"/>
        <v>Normal weight</v>
      </c>
      <c r="K473" s="14" t="str">
        <f t="shared" si="22"/>
        <v>Prediabetes</v>
      </c>
      <c r="L473" s="19">
        <f>DATE('Data cleaning'!P475,MONTH(1&amp;'Data cleaning'!Q475),'Hospitalisation Details'!D475)</f>
        <v>34633</v>
      </c>
      <c r="M473" s="20">
        <v>4340.4399999999996</v>
      </c>
      <c r="N473" s="16" t="s">
        <v>62</v>
      </c>
      <c r="O473" s="16" t="s">
        <v>75</v>
      </c>
      <c r="P473" s="16" t="s">
        <v>66</v>
      </c>
      <c r="Q473" s="14">
        <f t="shared" si="23"/>
        <v>28</v>
      </c>
    </row>
    <row r="474" spans="1:17" ht="15.6" x14ac:dyDescent="0.3">
      <c r="A474" s="15" t="s">
        <v>1184</v>
      </c>
      <c r="B474" s="14" t="s">
        <v>5590</v>
      </c>
      <c r="C474" s="16">
        <v>28.3</v>
      </c>
      <c r="D474" s="16">
        <v>5.47</v>
      </c>
      <c r="E474" s="17" t="s">
        <v>99</v>
      </c>
      <c r="F474" s="17" t="s">
        <v>32</v>
      </c>
      <c r="G474" s="17" t="s">
        <v>99</v>
      </c>
      <c r="H474" s="18">
        <f>IF('Medical Examinations'!G476="No major surgery",0,'Medical Examinations'!G476)</f>
        <v>1</v>
      </c>
      <c r="I474" s="16" t="s">
        <v>8342</v>
      </c>
      <c r="J474" s="14" t="str">
        <f t="shared" si="21"/>
        <v>Over weight</v>
      </c>
      <c r="K474" s="14" t="str">
        <f t="shared" si="22"/>
        <v>Normal</v>
      </c>
      <c r="L474" s="19">
        <f>DATE('Data cleaning'!P476,MONTH(1&amp;'Data cleaning'!Q476),'Hospitalisation Details'!D476)</f>
        <v>33390</v>
      </c>
      <c r="M474" s="20">
        <v>4347.0200000000004</v>
      </c>
      <c r="N474" s="16" t="s">
        <v>62</v>
      </c>
      <c r="O474" s="16" t="s">
        <v>75</v>
      </c>
      <c r="P474" s="16" t="s">
        <v>1280</v>
      </c>
      <c r="Q474" s="14">
        <f t="shared" si="23"/>
        <v>32</v>
      </c>
    </row>
    <row r="475" spans="1:17" ht="15.6" x14ac:dyDescent="0.3">
      <c r="A475" s="15" t="s">
        <v>1187</v>
      </c>
      <c r="B475" s="14" t="s">
        <v>5592</v>
      </c>
      <c r="C475" s="16">
        <v>54.3</v>
      </c>
      <c r="D475" s="16">
        <v>4.1500000000000004</v>
      </c>
      <c r="E475" s="17" t="s">
        <v>99</v>
      </c>
      <c r="F475" s="17" t="s">
        <v>32</v>
      </c>
      <c r="G475" s="17" t="s">
        <v>32</v>
      </c>
      <c r="H475" s="18">
        <f>IF('Medical Examinations'!G477="No major surgery",0,'Medical Examinations'!G477)</f>
        <v>1</v>
      </c>
      <c r="I475" s="16" t="s">
        <v>8343</v>
      </c>
      <c r="J475" s="14" t="str">
        <f t="shared" si="21"/>
        <v>Obesity</v>
      </c>
      <c r="K475" s="14" t="str">
        <f t="shared" si="22"/>
        <v>Normal</v>
      </c>
      <c r="L475" s="19">
        <f>DATE('Data cleaning'!P477,MONTH(1&amp;'Data cleaning'!Q477),'Hospitalisation Details'!D477)</f>
        <v>34639</v>
      </c>
      <c r="M475" s="20">
        <v>4349.46</v>
      </c>
      <c r="N475" s="16" t="s">
        <v>62</v>
      </c>
      <c r="O475" s="16" t="s">
        <v>62</v>
      </c>
      <c r="P475" s="16" t="s">
        <v>66</v>
      </c>
      <c r="Q475" s="14">
        <f t="shared" si="23"/>
        <v>28</v>
      </c>
    </row>
    <row r="476" spans="1:17" ht="15.6" x14ac:dyDescent="0.3">
      <c r="A476" s="15" t="s">
        <v>1190</v>
      </c>
      <c r="B476" s="14" t="s">
        <v>5595</v>
      </c>
      <c r="C476" s="16">
        <v>33.344999999999999</v>
      </c>
      <c r="D476" s="16">
        <v>11.32</v>
      </c>
      <c r="E476" s="17" t="s">
        <v>99</v>
      </c>
      <c r="F476" s="17" t="s">
        <v>32</v>
      </c>
      <c r="G476" s="17" t="s">
        <v>32</v>
      </c>
      <c r="H476" s="18">
        <f>IF('Medical Examinations'!G478="No major surgery",0,'Medical Examinations'!G478)</f>
        <v>1</v>
      </c>
      <c r="I476" s="16" t="s">
        <v>8343</v>
      </c>
      <c r="J476" s="14" t="str">
        <f t="shared" si="21"/>
        <v>Obesity</v>
      </c>
      <c r="K476" s="14" t="str">
        <f t="shared" si="22"/>
        <v>Diabetes</v>
      </c>
      <c r="L476" s="19">
        <f>DATE('Data cleaning'!P478,MONTH(1&amp;'Data cleaning'!Q478),'Hospitalisation Details'!D478)</f>
        <v>33494</v>
      </c>
      <c r="M476" s="20">
        <v>4350.51</v>
      </c>
      <c r="N476" s="16" t="s">
        <v>62</v>
      </c>
      <c r="O476" s="16" t="s">
        <v>62</v>
      </c>
      <c r="P476" s="16" t="s">
        <v>66</v>
      </c>
      <c r="Q476" s="14">
        <f t="shared" si="23"/>
        <v>31</v>
      </c>
    </row>
    <row r="477" spans="1:17" ht="15.6" x14ac:dyDescent="0.3">
      <c r="A477" s="15" t="s">
        <v>1193</v>
      </c>
      <c r="B477" s="14" t="s">
        <v>5597</v>
      </c>
      <c r="C477" s="16">
        <v>33</v>
      </c>
      <c r="D477" s="16">
        <v>9.51</v>
      </c>
      <c r="E477" s="17" t="s">
        <v>99</v>
      </c>
      <c r="F477" s="17" t="s">
        <v>32</v>
      </c>
      <c r="G477" s="17" t="s">
        <v>32</v>
      </c>
      <c r="H477" s="18">
        <f>IF('Medical Examinations'!G479="No major surgery",0,'Medical Examinations'!G479)</f>
        <v>0</v>
      </c>
      <c r="I477" s="16" t="s">
        <v>8343</v>
      </c>
      <c r="J477" s="14" t="str">
        <f t="shared" si="21"/>
        <v>Obesity</v>
      </c>
      <c r="K477" s="14" t="str">
        <f t="shared" si="22"/>
        <v>Diabetes</v>
      </c>
      <c r="L477" s="19">
        <f>DATE('Data cleaning'!P479,MONTH(1&amp;'Data cleaning'!Q479),'Hospitalisation Details'!D479)</f>
        <v>33113</v>
      </c>
      <c r="M477" s="20">
        <v>4357.04</v>
      </c>
      <c r="N477" s="16" t="s">
        <v>62</v>
      </c>
      <c r="O477" s="16" t="s">
        <v>64</v>
      </c>
      <c r="P477" s="16" t="s">
        <v>119</v>
      </c>
      <c r="Q477" s="14">
        <f t="shared" si="23"/>
        <v>32</v>
      </c>
    </row>
    <row r="478" spans="1:17" ht="15.6" x14ac:dyDescent="0.3">
      <c r="A478" s="15" t="s">
        <v>1196</v>
      </c>
      <c r="B478" s="14" t="s">
        <v>5599</v>
      </c>
      <c r="C478" s="16">
        <v>28.024999999999999</v>
      </c>
      <c r="D478" s="16">
        <v>7.67</v>
      </c>
      <c r="E478" s="17" t="s">
        <v>99</v>
      </c>
      <c r="F478" s="17" t="s">
        <v>32</v>
      </c>
      <c r="G478" s="17" t="s">
        <v>32</v>
      </c>
      <c r="H478" s="18">
        <f>IF('Medical Examinations'!G480="No major surgery",0,'Medical Examinations'!G480)</f>
        <v>1</v>
      </c>
      <c r="I478" s="16" t="s">
        <v>8342</v>
      </c>
      <c r="J478" s="14" t="str">
        <f t="shared" si="21"/>
        <v>Over weight</v>
      </c>
      <c r="K478" s="14" t="str">
        <f t="shared" si="22"/>
        <v>Diabetes</v>
      </c>
      <c r="L478" s="19">
        <f>DATE('Data cleaning'!P480,MONTH(1&amp;'Data cleaning'!Q480),'Hospitalisation Details'!D480)</f>
        <v>35763</v>
      </c>
      <c r="M478" s="20">
        <v>4391.6499999999996</v>
      </c>
      <c r="N478" s="16" t="s">
        <v>62</v>
      </c>
      <c r="O478" s="16" t="s">
        <v>62</v>
      </c>
      <c r="P478" s="16" t="s">
        <v>241</v>
      </c>
      <c r="Q478" s="14">
        <f t="shared" si="23"/>
        <v>25</v>
      </c>
    </row>
    <row r="479" spans="1:17" ht="15.6" x14ac:dyDescent="0.3">
      <c r="A479" s="15" t="s">
        <v>1199</v>
      </c>
      <c r="B479" s="14" t="s">
        <v>5601</v>
      </c>
      <c r="C479" s="16">
        <v>28.69</v>
      </c>
      <c r="D479" s="16">
        <v>6.23</v>
      </c>
      <c r="E479" s="17" t="s">
        <v>32</v>
      </c>
      <c r="F479" s="17" t="s">
        <v>32</v>
      </c>
      <c r="G479" s="17" t="s">
        <v>32</v>
      </c>
      <c r="H479" s="18">
        <f>IF('Medical Examinations'!G481="No major surgery",0,'Medical Examinations'!G481)</f>
        <v>1</v>
      </c>
      <c r="I479" s="16" t="s">
        <v>8342</v>
      </c>
      <c r="J479" s="14" t="str">
        <f t="shared" si="21"/>
        <v>Over weight</v>
      </c>
      <c r="K479" s="14" t="str">
        <f t="shared" si="22"/>
        <v>Prediabetes</v>
      </c>
      <c r="L479" s="19">
        <f>DATE('Data cleaning'!P481,MONTH(1&amp;'Data cleaning'!Q481),'Hospitalisation Details'!D481)</f>
        <v>30131</v>
      </c>
      <c r="M479" s="20">
        <v>4392.7</v>
      </c>
      <c r="N479" s="16" t="s">
        <v>62</v>
      </c>
      <c r="O479" s="16" t="s">
        <v>62</v>
      </c>
      <c r="P479" s="16" t="s">
        <v>66</v>
      </c>
      <c r="Q479" s="14">
        <f t="shared" si="23"/>
        <v>40</v>
      </c>
    </row>
    <row r="480" spans="1:17" ht="15.6" x14ac:dyDescent="0.3">
      <c r="A480" s="15" t="s">
        <v>1202</v>
      </c>
      <c r="B480" s="14" t="s">
        <v>5083</v>
      </c>
      <c r="C480" s="16">
        <v>40.28</v>
      </c>
      <c r="D480" s="16">
        <v>8.9</v>
      </c>
      <c r="E480" s="17" t="s">
        <v>32</v>
      </c>
      <c r="F480" s="17" t="s">
        <v>32</v>
      </c>
      <c r="G480" s="17" t="s">
        <v>32</v>
      </c>
      <c r="H480" s="18">
        <f>IF('Medical Examinations'!G482="No major surgery",0,'Medical Examinations'!G482)</f>
        <v>0</v>
      </c>
      <c r="I480" s="16" t="s">
        <v>8343</v>
      </c>
      <c r="J480" s="14" t="str">
        <f t="shared" si="21"/>
        <v>Obesity</v>
      </c>
      <c r="K480" s="14" t="str">
        <f t="shared" si="22"/>
        <v>Diabetes</v>
      </c>
      <c r="L480" s="19">
        <f>DATE('Data cleaning'!P482,MONTH(1&amp;'Data cleaning'!Q482),'Hospitalisation Details'!D482)</f>
        <v>32342</v>
      </c>
      <c r="M480" s="20">
        <v>4397.3100000000004</v>
      </c>
      <c r="N480" s="16" t="s">
        <v>62</v>
      </c>
      <c r="O480" s="16" t="s">
        <v>62</v>
      </c>
      <c r="P480" s="16" t="s">
        <v>66</v>
      </c>
      <c r="Q480" s="14">
        <f t="shared" si="23"/>
        <v>34</v>
      </c>
    </row>
    <row r="481" spans="1:17" ht="15.6" x14ac:dyDescent="0.3">
      <c r="A481" s="15" t="s">
        <v>1205</v>
      </c>
      <c r="B481" s="14" t="s">
        <v>5604</v>
      </c>
      <c r="C481" s="16">
        <v>37.299999999999997</v>
      </c>
      <c r="D481" s="16">
        <v>7.79</v>
      </c>
      <c r="E481" s="17" t="s">
        <v>99</v>
      </c>
      <c r="F481" s="17" t="s">
        <v>32</v>
      </c>
      <c r="G481" s="17" t="s">
        <v>32</v>
      </c>
      <c r="H481" s="18">
        <f>IF('Medical Examinations'!G483="No major surgery",0,'Medical Examinations'!G483)</f>
        <v>0</v>
      </c>
      <c r="I481" s="16" t="s">
        <v>8343</v>
      </c>
      <c r="J481" s="14" t="str">
        <f t="shared" si="21"/>
        <v>Obesity</v>
      </c>
      <c r="K481" s="14" t="str">
        <f t="shared" si="22"/>
        <v>Diabetes</v>
      </c>
      <c r="L481" s="19">
        <f>DATE('Data cleaning'!P483,MONTH(1&amp;'Data cleaning'!Q483),'Hospitalisation Details'!D483)</f>
        <v>31635</v>
      </c>
      <c r="M481" s="20">
        <v>4399.7299999999996</v>
      </c>
      <c r="N481" s="16" t="s">
        <v>64</v>
      </c>
      <c r="O481" s="16" t="s">
        <v>62</v>
      </c>
      <c r="P481" s="16" t="s">
        <v>66</v>
      </c>
      <c r="Q481" s="14">
        <f t="shared" si="23"/>
        <v>36</v>
      </c>
    </row>
    <row r="482" spans="1:17" ht="15.6" x14ac:dyDescent="0.3">
      <c r="A482" s="15" t="s">
        <v>1208</v>
      </c>
      <c r="B482" s="14" t="s">
        <v>5606</v>
      </c>
      <c r="C482" s="16">
        <v>54.47</v>
      </c>
      <c r="D482" s="16">
        <v>4.49</v>
      </c>
      <c r="E482" s="17" t="s">
        <v>99</v>
      </c>
      <c r="F482" s="17" t="s">
        <v>32</v>
      </c>
      <c r="G482" s="17" t="s">
        <v>32</v>
      </c>
      <c r="H482" s="18">
        <f>IF('Medical Examinations'!G484="No major surgery",0,'Medical Examinations'!G484)</f>
        <v>2</v>
      </c>
      <c r="I482" s="16" t="s">
        <v>8343</v>
      </c>
      <c r="J482" s="14" t="str">
        <f t="shared" si="21"/>
        <v>Obesity</v>
      </c>
      <c r="K482" s="14" t="str">
        <f t="shared" si="22"/>
        <v>Normal</v>
      </c>
      <c r="L482" s="19">
        <f>DATE('Data cleaning'!P484,MONTH(1&amp;'Data cleaning'!Q484),'Hospitalisation Details'!D484)</f>
        <v>31606</v>
      </c>
      <c r="M482" s="20">
        <v>4402.2299999999996</v>
      </c>
      <c r="N482" s="16" t="s">
        <v>62</v>
      </c>
      <c r="O482" s="16" t="s">
        <v>62</v>
      </c>
      <c r="P482" s="16" t="s">
        <v>241</v>
      </c>
      <c r="Q482" s="14">
        <f t="shared" si="23"/>
        <v>36</v>
      </c>
    </row>
    <row r="483" spans="1:17" ht="15.6" x14ac:dyDescent="0.3">
      <c r="A483" s="15" t="s">
        <v>1210</v>
      </c>
      <c r="B483" s="14" t="s">
        <v>5607</v>
      </c>
      <c r="C483" s="16">
        <v>38.06</v>
      </c>
      <c r="D483" s="16">
        <v>5.24</v>
      </c>
      <c r="E483" s="17" t="s">
        <v>99</v>
      </c>
      <c r="F483" s="17" t="s">
        <v>32</v>
      </c>
      <c r="G483" s="17" t="s">
        <v>99</v>
      </c>
      <c r="H483" s="18">
        <f>IF('Medical Examinations'!G485="No major surgery",0,'Medical Examinations'!G485)</f>
        <v>1</v>
      </c>
      <c r="I483" s="16" t="s">
        <v>8343</v>
      </c>
      <c r="J483" s="14" t="str">
        <f t="shared" si="21"/>
        <v>Obesity</v>
      </c>
      <c r="K483" s="14" t="str">
        <f t="shared" si="22"/>
        <v>Normal</v>
      </c>
      <c r="L483" s="19">
        <f>DATE('Data cleaning'!P485,MONTH(1&amp;'Data cleaning'!Q485),'Hospitalisation Details'!D485)</f>
        <v>32402</v>
      </c>
      <c r="M483" s="20">
        <v>4415.16</v>
      </c>
      <c r="N483" s="16" t="s">
        <v>62</v>
      </c>
      <c r="O483" s="16" t="s">
        <v>75</v>
      </c>
      <c r="P483" s="16" t="s">
        <v>66</v>
      </c>
      <c r="Q483" s="14">
        <f t="shared" si="23"/>
        <v>34</v>
      </c>
    </row>
    <row r="484" spans="1:17" ht="15.6" x14ac:dyDescent="0.3">
      <c r="A484" s="15" t="s">
        <v>1213</v>
      </c>
      <c r="B484" s="14" t="s">
        <v>5033</v>
      </c>
      <c r="C484" s="16">
        <v>51.47</v>
      </c>
      <c r="D484" s="16">
        <v>9.6</v>
      </c>
      <c r="E484" s="17" t="s">
        <v>32</v>
      </c>
      <c r="F484" s="17" t="s">
        <v>32</v>
      </c>
      <c r="G484" s="17" t="s">
        <v>32</v>
      </c>
      <c r="H484" s="18">
        <f>IF('Medical Examinations'!G486="No major surgery",0,'Medical Examinations'!G486)</f>
        <v>0</v>
      </c>
      <c r="I484" s="16" t="s">
        <v>8343</v>
      </c>
      <c r="J484" s="14" t="str">
        <f t="shared" si="21"/>
        <v>Obesity</v>
      </c>
      <c r="K484" s="14" t="str">
        <f t="shared" si="22"/>
        <v>Diabetes</v>
      </c>
      <c r="L484" s="19">
        <f>DATE('Data cleaning'!P486,MONTH(1&amp;'Data cleaning'!Q486),'Hospitalisation Details'!D486)</f>
        <v>33831</v>
      </c>
      <c r="M484" s="20">
        <v>4420.95</v>
      </c>
      <c r="N484" s="16" t="s">
        <v>62</v>
      </c>
      <c r="O484" s="16" t="s">
        <v>64</v>
      </c>
      <c r="P484" s="16" t="s">
        <v>2647</v>
      </c>
      <c r="Q484" s="14">
        <f t="shared" si="23"/>
        <v>30</v>
      </c>
    </row>
    <row r="485" spans="1:17" ht="15.6" x14ac:dyDescent="0.3">
      <c r="A485" s="15" t="s">
        <v>1216</v>
      </c>
      <c r="B485" s="14" t="s">
        <v>4869</v>
      </c>
      <c r="C485" s="16">
        <v>29.8</v>
      </c>
      <c r="D485" s="16">
        <v>5.78</v>
      </c>
      <c r="E485" s="17" t="s">
        <v>99</v>
      </c>
      <c r="F485" s="17" t="s">
        <v>32</v>
      </c>
      <c r="G485" s="17" t="s">
        <v>32</v>
      </c>
      <c r="H485" s="18">
        <f>IF('Medical Examinations'!G487="No major surgery",0,'Medical Examinations'!G487)</f>
        <v>0</v>
      </c>
      <c r="I485" s="16" t="s">
        <v>8343</v>
      </c>
      <c r="J485" s="14" t="str">
        <f t="shared" si="21"/>
        <v>Over weight</v>
      </c>
      <c r="K485" s="14" t="str">
        <f t="shared" si="22"/>
        <v>Prediabetes</v>
      </c>
      <c r="L485" s="19">
        <f>DATE('Data cleaning'!P487,MONTH(1&amp;'Data cleaning'!Q487),'Hospitalisation Details'!D487)</f>
        <v>34697</v>
      </c>
      <c r="M485" s="20">
        <v>4428.8900000000003</v>
      </c>
      <c r="N485" s="16" t="s">
        <v>64</v>
      </c>
      <c r="O485" s="16" t="s">
        <v>75</v>
      </c>
      <c r="P485" s="16" t="s">
        <v>1841</v>
      </c>
      <c r="Q485" s="14">
        <f t="shared" si="23"/>
        <v>28</v>
      </c>
    </row>
    <row r="486" spans="1:17" ht="15.6" x14ac:dyDescent="0.3">
      <c r="A486" s="15" t="s">
        <v>1218</v>
      </c>
      <c r="B486" s="14" t="s">
        <v>5611</v>
      </c>
      <c r="C486" s="16">
        <v>49.77</v>
      </c>
      <c r="D486" s="16">
        <v>7.02</v>
      </c>
      <c r="E486" s="17" t="s">
        <v>32</v>
      </c>
      <c r="F486" s="17" t="s">
        <v>32</v>
      </c>
      <c r="G486" s="17" t="s">
        <v>32</v>
      </c>
      <c r="H486" s="18">
        <f>IF('Medical Examinations'!G488="No major surgery",0,'Medical Examinations'!G488)</f>
        <v>0</v>
      </c>
      <c r="I486" s="16" t="s">
        <v>8343</v>
      </c>
      <c r="J486" s="14" t="str">
        <f t="shared" si="21"/>
        <v>Obesity</v>
      </c>
      <c r="K486" s="14" t="str">
        <f t="shared" si="22"/>
        <v>Diabetes</v>
      </c>
      <c r="L486" s="19">
        <f>DATE('Data cleaning'!P488,MONTH(1&amp;'Data cleaning'!Q488),'Hospitalisation Details'!D488)</f>
        <v>34216</v>
      </c>
      <c r="M486" s="20">
        <v>4433.3900000000003</v>
      </c>
      <c r="N486" s="16" t="s">
        <v>62</v>
      </c>
      <c r="O486" s="16" t="s">
        <v>64</v>
      </c>
      <c r="P486" s="16" t="s">
        <v>119</v>
      </c>
      <c r="Q486" s="14">
        <f t="shared" si="23"/>
        <v>29</v>
      </c>
    </row>
    <row r="487" spans="1:17" ht="15.6" x14ac:dyDescent="0.3">
      <c r="A487" s="15" t="s">
        <v>1221</v>
      </c>
      <c r="B487" s="14" t="s">
        <v>5613</v>
      </c>
      <c r="C487" s="16">
        <v>25.555</v>
      </c>
      <c r="D487" s="16">
        <v>4.09</v>
      </c>
      <c r="E487" s="17" t="s">
        <v>99</v>
      </c>
      <c r="F487" s="17" t="s">
        <v>32</v>
      </c>
      <c r="G487" s="17" t="s">
        <v>32</v>
      </c>
      <c r="H487" s="18">
        <f>IF('Medical Examinations'!G489="No major surgery",0,'Medical Examinations'!G489)</f>
        <v>0</v>
      </c>
      <c r="I487" s="16" t="s">
        <v>8342</v>
      </c>
      <c r="J487" s="14" t="str">
        <f t="shared" si="21"/>
        <v>Over weight</v>
      </c>
      <c r="K487" s="14" t="str">
        <f t="shared" si="22"/>
        <v>Normal</v>
      </c>
      <c r="L487" s="19">
        <f>DATE('Data cleaning'!P489,MONTH(1&amp;'Data cleaning'!Q489),'Hospitalisation Details'!D489)</f>
        <v>34326</v>
      </c>
      <c r="M487" s="20">
        <v>4433.92</v>
      </c>
      <c r="N487" s="16" t="s">
        <v>62</v>
      </c>
      <c r="O487" s="16" t="s">
        <v>62</v>
      </c>
      <c r="P487" s="16" t="s">
        <v>119</v>
      </c>
      <c r="Q487" s="14">
        <f t="shared" si="23"/>
        <v>29</v>
      </c>
    </row>
    <row r="488" spans="1:17" ht="15.6" x14ac:dyDescent="0.3">
      <c r="A488" s="15" t="s">
        <v>1224</v>
      </c>
      <c r="B488" s="14" t="s">
        <v>4991</v>
      </c>
      <c r="C488" s="16">
        <v>29.64</v>
      </c>
      <c r="D488" s="16">
        <v>4.93</v>
      </c>
      <c r="E488" s="17" t="s">
        <v>32</v>
      </c>
      <c r="F488" s="17" t="s">
        <v>32</v>
      </c>
      <c r="G488" s="17" t="s">
        <v>99</v>
      </c>
      <c r="H488" s="18">
        <f>IF('Medical Examinations'!G490="No major surgery",0,'Medical Examinations'!G490)</f>
        <v>1</v>
      </c>
      <c r="I488" s="16" t="s">
        <v>8343</v>
      </c>
      <c r="J488" s="14" t="str">
        <f t="shared" si="21"/>
        <v>Over weight</v>
      </c>
      <c r="K488" s="14" t="str">
        <f t="shared" si="22"/>
        <v>Normal</v>
      </c>
      <c r="L488" s="19">
        <f>DATE('Data cleaning'!P490,MONTH(1&amp;'Data cleaning'!Q490),'Hospitalisation Details'!D490)</f>
        <v>34615</v>
      </c>
      <c r="M488" s="20">
        <v>4435.09</v>
      </c>
      <c r="N488" s="16" t="s">
        <v>64</v>
      </c>
      <c r="O488" s="16" t="s">
        <v>62</v>
      </c>
      <c r="P488" s="16" t="s">
        <v>979</v>
      </c>
      <c r="Q488" s="14">
        <f t="shared" si="23"/>
        <v>28</v>
      </c>
    </row>
    <row r="489" spans="1:17" ht="15.6" x14ac:dyDescent="0.3">
      <c r="A489" s="15" t="s">
        <v>1227</v>
      </c>
      <c r="B489" s="14" t="s">
        <v>4746</v>
      </c>
      <c r="C489" s="16">
        <v>53.93</v>
      </c>
      <c r="D489" s="16">
        <v>5.34</v>
      </c>
      <c r="E489" s="17" t="s">
        <v>99</v>
      </c>
      <c r="F489" s="17" t="s">
        <v>32</v>
      </c>
      <c r="G489" s="17" t="s">
        <v>32</v>
      </c>
      <c r="H489" s="18">
        <f>IF('Medical Examinations'!G491="No major surgery",0,'Medical Examinations'!G491)</f>
        <v>2</v>
      </c>
      <c r="I489" s="16" t="s">
        <v>8343</v>
      </c>
      <c r="J489" s="14" t="str">
        <f t="shared" si="21"/>
        <v>Obesity</v>
      </c>
      <c r="K489" s="14" t="str">
        <f t="shared" si="22"/>
        <v>Normal</v>
      </c>
      <c r="L489" s="19">
        <f>DATE('Data cleaning'!P491,MONTH(1&amp;'Data cleaning'!Q491),'Hospitalisation Details'!D491)</f>
        <v>34631</v>
      </c>
      <c r="M489" s="20">
        <v>4438.26</v>
      </c>
      <c r="N489" s="16" t="s">
        <v>62</v>
      </c>
      <c r="O489" s="16" t="s">
        <v>64</v>
      </c>
      <c r="P489" s="16" t="s">
        <v>1841</v>
      </c>
      <c r="Q489" s="14">
        <f t="shared" si="23"/>
        <v>28</v>
      </c>
    </row>
    <row r="490" spans="1:17" ht="15.6" x14ac:dyDescent="0.3">
      <c r="A490" s="15" t="s">
        <v>1230</v>
      </c>
      <c r="B490" s="14" t="s">
        <v>5617</v>
      </c>
      <c r="C490" s="16">
        <v>28.024999999999999</v>
      </c>
      <c r="D490" s="16">
        <v>5.65</v>
      </c>
      <c r="E490" s="17" t="s">
        <v>32</v>
      </c>
      <c r="F490" s="17" t="s">
        <v>32</v>
      </c>
      <c r="G490" s="17" t="s">
        <v>32</v>
      </c>
      <c r="H490" s="18">
        <f>IF('Medical Examinations'!G492="No major surgery",0,'Medical Examinations'!G492)</f>
        <v>1</v>
      </c>
      <c r="I490" s="16" t="s">
        <v>8342</v>
      </c>
      <c r="J490" s="14" t="str">
        <f t="shared" si="21"/>
        <v>Over weight</v>
      </c>
      <c r="K490" s="14" t="str">
        <f t="shared" si="22"/>
        <v>Normal</v>
      </c>
      <c r="L490" s="19">
        <f>DATE('Data cleaning'!P492,MONTH(1&amp;'Data cleaning'!Q492),'Hospitalisation Details'!D492)</f>
        <v>33484</v>
      </c>
      <c r="M490" s="20">
        <v>4441.21</v>
      </c>
      <c r="N490" s="16" t="s">
        <v>75</v>
      </c>
      <c r="O490" s="16" t="s">
        <v>62</v>
      </c>
      <c r="P490" s="16" t="s">
        <v>1397</v>
      </c>
      <c r="Q490" s="14">
        <f t="shared" si="23"/>
        <v>31</v>
      </c>
    </row>
    <row r="491" spans="1:17" ht="15.6" x14ac:dyDescent="0.3">
      <c r="A491" s="15" t="s">
        <v>1233</v>
      </c>
      <c r="B491" s="14" t="s">
        <v>5619</v>
      </c>
      <c r="C491" s="16">
        <v>27.5</v>
      </c>
      <c r="D491" s="16">
        <v>4.49</v>
      </c>
      <c r="E491" s="17" t="s">
        <v>32</v>
      </c>
      <c r="F491" s="17" t="s">
        <v>32</v>
      </c>
      <c r="G491" s="17" t="s">
        <v>32</v>
      </c>
      <c r="H491" s="18">
        <f>IF('Medical Examinations'!G493="No major surgery",0,'Medical Examinations'!G493)</f>
        <v>0</v>
      </c>
      <c r="I491" s="16" t="s">
        <v>8343</v>
      </c>
      <c r="J491" s="14" t="str">
        <f t="shared" si="21"/>
        <v>Over weight</v>
      </c>
      <c r="K491" s="14" t="str">
        <f t="shared" si="22"/>
        <v>Normal</v>
      </c>
      <c r="L491" s="19">
        <f>DATE('Data cleaning'!P493,MONTH(1&amp;'Data cleaning'!Q493),'Hospitalisation Details'!D493)</f>
        <v>34513</v>
      </c>
      <c r="M491" s="20">
        <v>4449.46</v>
      </c>
      <c r="N491" s="16" t="s">
        <v>75</v>
      </c>
      <c r="O491" s="16" t="s">
        <v>62</v>
      </c>
      <c r="P491" s="16" t="s">
        <v>66</v>
      </c>
      <c r="Q491" s="14">
        <f t="shared" si="23"/>
        <v>28</v>
      </c>
    </row>
    <row r="492" spans="1:17" ht="15.6" x14ac:dyDescent="0.3">
      <c r="A492" s="15" t="s">
        <v>1235</v>
      </c>
      <c r="B492" s="14" t="s">
        <v>5300</v>
      </c>
      <c r="C492" s="16">
        <v>21.8</v>
      </c>
      <c r="D492" s="16">
        <v>10.55</v>
      </c>
      <c r="E492" s="17" t="s">
        <v>32</v>
      </c>
      <c r="F492" s="17" t="s">
        <v>32</v>
      </c>
      <c r="G492" s="17" t="s">
        <v>32</v>
      </c>
      <c r="H492" s="18">
        <f>IF('Medical Examinations'!G494="No major surgery",0,'Medical Examinations'!G494)</f>
        <v>0</v>
      </c>
      <c r="I492" s="16" t="s">
        <v>8342</v>
      </c>
      <c r="J492" s="14" t="str">
        <f t="shared" si="21"/>
        <v>Normal weight</v>
      </c>
      <c r="K492" s="14" t="str">
        <f t="shared" si="22"/>
        <v>Diabetes</v>
      </c>
      <c r="L492" s="19">
        <f>DATE('Data cleaning'!P494,MONTH(1&amp;'Data cleaning'!Q494),'Hospitalisation Details'!D494)</f>
        <v>33093</v>
      </c>
      <c r="M492" s="20">
        <v>4454.3999999999996</v>
      </c>
      <c r="N492" s="16" t="s">
        <v>62</v>
      </c>
      <c r="O492" s="16" t="s">
        <v>64</v>
      </c>
      <c r="P492" s="16" t="s">
        <v>119</v>
      </c>
      <c r="Q492" s="14">
        <f t="shared" si="23"/>
        <v>32</v>
      </c>
    </row>
    <row r="493" spans="1:17" ht="15.6" x14ac:dyDescent="0.3">
      <c r="A493" s="15" t="s">
        <v>1238</v>
      </c>
      <c r="B493" s="14" t="s">
        <v>5622</v>
      </c>
      <c r="C493" s="16">
        <v>26.41</v>
      </c>
      <c r="D493" s="16">
        <v>4.92</v>
      </c>
      <c r="E493" s="17" t="s">
        <v>99</v>
      </c>
      <c r="F493" s="17" t="s">
        <v>32</v>
      </c>
      <c r="G493" s="17" t="s">
        <v>99</v>
      </c>
      <c r="H493" s="18">
        <f>IF('Medical Examinations'!G495="No major surgery",0,'Medical Examinations'!G495)</f>
        <v>1</v>
      </c>
      <c r="I493" s="16" t="s">
        <v>8342</v>
      </c>
      <c r="J493" s="14" t="str">
        <f t="shared" si="21"/>
        <v>Over weight</v>
      </c>
      <c r="K493" s="14" t="str">
        <f t="shared" si="22"/>
        <v>Normal</v>
      </c>
      <c r="L493" s="19">
        <f>DATE('Data cleaning'!P495,MONTH(1&amp;'Data cleaning'!Q495),'Hospitalisation Details'!D495)</f>
        <v>33069</v>
      </c>
      <c r="M493" s="20">
        <v>4462.72</v>
      </c>
      <c r="N493" s="16" t="s">
        <v>62</v>
      </c>
      <c r="O493" s="16" t="s">
        <v>64</v>
      </c>
      <c r="P493" s="16" t="s">
        <v>119</v>
      </c>
      <c r="Q493" s="14">
        <f t="shared" si="23"/>
        <v>32</v>
      </c>
    </row>
    <row r="494" spans="1:17" ht="15.6" x14ac:dyDescent="0.3">
      <c r="A494" s="15" t="s">
        <v>1240</v>
      </c>
      <c r="B494" s="14" t="s">
        <v>5623</v>
      </c>
      <c r="C494" s="16">
        <v>27.835000000000001</v>
      </c>
      <c r="D494" s="16">
        <v>5.9</v>
      </c>
      <c r="E494" s="17" t="s">
        <v>99</v>
      </c>
      <c r="F494" s="17" t="s">
        <v>32</v>
      </c>
      <c r="G494" s="17" t="s">
        <v>32</v>
      </c>
      <c r="H494" s="18">
        <f>IF('Medical Examinations'!G496="No major surgery",0,'Medical Examinations'!G496)</f>
        <v>1</v>
      </c>
      <c r="I494" s="16" t="s">
        <v>8342</v>
      </c>
      <c r="J494" s="14" t="str">
        <f t="shared" si="21"/>
        <v>Over weight</v>
      </c>
      <c r="K494" s="14" t="str">
        <f t="shared" si="22"/>
        <v>Prediabetes</v>
      </c>
      <c r="L494" s="19">
        <f>DATE('Data cleaning'!P496,MONTH(1&amp;'Data cleaning'!Q496),'Hospitalisation Details'!D496)</f>
        <v>33423</v>
      </c>
      <c r="M494" s="20">
        <v>4463.21</v>
      </c>
      <c r="N494" s="16" t="s">
        <v>64</v>
      </c>
      <c r="O494" s="16" t="s">
        <v>64</v>
      </c>
      <c r="P494" s="16" t="s">
        <v>66</v>
      </c>
      <c r="Q494" s="14">
        <f t="shared" si="23"/>
        <v>31</v>
      </c>
    </row>
    <row r="495" spans="1:17" ht="15.6" x14ac:dyDescent="0.3">
      <c r="A495" s="15" t="s">
        <v>1243</v>
      </c>
      <c r="B495" s="14" t="s">
        <v>4922</v>
      </c>
      <c r="C495" s="16">
        <v>51.74</v>
      </c>
      <c r="D495" s="16">
        <v>4.9800000000000004</v>
      </c>
      <c r="E495" s="17" t="s">
        <v>99</v>
      </c>
      <c r="F495" s="17" t="s">
        <v>32</v>
      </c>
      <c r="G495" s="17" t="s">
        <v>32</v>
      </c>
      <c r="H495" s="18">
        <f>IF('Medical Examinations'!G497="No major surgery",0,'Medical Examinations'!G497)</f>
        <v>2</v>
      </c>
      <c r="I495" s="16" t="s">
        <v>8343</v>
      </c>
      <c r="J495" s="14" t="str">
        <f t="shared" si="21"/>
        <v>Obesity</v>
      </c>
      <c r="K495" s="14" t="str">
        <f t="shared" si="22"/>
        <v>Normal</v>
      </c>
      <c r="L495" s="19">
        <f>DATE('Data cleaning'!P497,MONTH(1&amp;'Data cleaning'!Q497),'Hospitalisation Details'!D497)</f>
        <v>36484</v>
      </c>
      <c r="M495" s="20">
        <v>4466.62</v>
      </c>
      <c r="N495" s="16" t="s">
        <v>62</v>
      </c>
      <c r="O495" s="16" t="s">
        <v>62</v>
      </c>
      <c r="P495" s="16" t="s">
        <v>119</v>
      </c>
      <c r="Q495" s="14">
        <f t="shared" si="23"/>
        <v>23</v>
      </c>
    </row>
    <row r="496" spans="1:17" ht="15.6" x14ac:dyDescent="0.3">
      <c r="A496" s="15" t="s">
        <v>1245</v>
      </c>
      <c r="B496" s="14" t="s">
        <v>5626</v>
      </c>
      <c r="C496" s="16">
        <v>23.37</v>
      </c>
      <c r="D496" s="16">
        <v>5.8</v>
      </c>
      <c r="E496" s="17" t="s">
        <v>32</v>
      </c>
      <c r="F496" s="17" t="s">
        <v>32</v>
      </c>
      <c r="G496" s="17" t="s">
        <v>32</v>
      </c>
      <c r="H496" s="18">
        <f>IF('Medical Examinations'!G498="No major surgery",0,'Medical Examinations'!G498)</f>
        <v>0</v>
      </c>
      <c r="I496" s="16" t="s">
        <v>8342</v>
      </c>
      <c r="J496" s="14" t="str">
        <f t="shared" si="21"/>
        <v>Normal weight</v>
      </c>
      <c r="K496" s="14" t="str">
        <f t="shared" si="22"/>
        <v>Prediabetes</v>
      </c>
      <c r="L496" s="19">
        <f>DATE('Data cleaning'!P498,MONTH(1&amp;'Data cleaning'!Q498),'Hospitalisation Details'!D498)</f>
        <v>38186</v>
      </c>
      <c r="M496" s="20">
        <v>4468.25</v>
      </c>
      <c r="N496" s="16" t="s">
        <v>62</v>
      </c>
      <c r="O496" s="16" t="s">
        <v>62</v>
      </c>
      <c r="P496" s="16" t="s">
        <v>119</v>
      </c>
      <c r="Q496" s="14">
        <f t="shared" si="23"/>
        <v>18</v>
      </c>
    </row>
    <row r="497" spans="1:17" ht="15.6" x14ac:dyDescent="0.3">
      <c r="A497" s="15" t="s">
        <v>1248</v>
      </c>
      <c r="B497" s="14" t="s">
        <v>5160</v>
      </c>
      <c r="C497" s="16">
        <v>29.7</v>
      </c>
      <c r="D497" s="16">
        <v>6.21</v>
      </c>
      <c r="E497" s="17" t="s">
        <v>99</v>
      </c>
      <c r="F497" s="17" t="s">
        <v>32</v>
      </c>
      <c r="G497" s="17" t="s">
        <v>99</v>
      </c>
      <c r="H497" s="18">
        <f>IF('Medical Examinations'!G499="No major surgery",0,'Medical Examinations'!G499)</f>
        <v>1</v>
      </c>
      <c r="I497" s="16" t="s">
        <v>8342</v>
      </c>
      <c r="J497" s="14" t="str">
        <f t="shared" si="21"/>
        <v>Over weight</v>
      </c>
      <c r="K497" s="14" t="str">
        <f t="shared" si="22"/>
        <v>Prediabetes</v>
      </c>
      <c r="L497" s="19">
        <f>DATE('Data cleaning'!P499,MONTH(1&amp;'Data cleaning'!Q499),'Hospitalisation Details'!D499)</f>
        <v>33797</v>
      </c>
      <c r="M497" s="20">
        <v>4488.58</v>
      </c>
      <c r="N497" s="16" t="s">
        <v>62</v>
      </c>
      <c r="O497" s="16" t="s">
        <v>64</v>
      </c>
      <c r="P497" s="16" t="s">
        <v>119</v>
      </c>
      <c r="Q497" s="14">
        <f t="shared" si="23"/>
        <v>30</v>
      </c>
    </row>
    <row r="498" spans="1:17" ht="15.6" x14ac:dyDescent="0.3">
      <c r="A498" s="15" t="s">
        <v>1251</v>
      </c>
      <c r="B498" s="14" t="s">
        <v>5629</v>
      </c>
      <c r="C498" s="16">
        <v>20.045000000000002</v>
      </c>
      <c r="D498" s="16">
        <v>6.17</v>
      </c>
      <c r="E498" s="17" t="s">
        <v>32</v>
      </c>
      <c r="F498" s="17" t="s">
        <v>32</v>
      </c>
      <c r="G498" s="17" t="s">
        <v>99</v>
      </c>
      <c r="H498" s="18">
        <f>IF('Medical Examinations'!G500="No major surgery",0,'Medical Examinations'!G500)</f>
        <v>1</v>
      </c>
      <c r="I498" s="16" t="s">
        <v>8342</v>
      </c>
      <c r="J498" s="14" t="str">
        <f t="shared" si="21"/>
        <v>Normal weight</v>
      </c>
      <c r="K498" s="14" t="str">
        <f t="shared" si="22"/>
        <v>Prediabetes</v>
      </c>
      <c r="L498" s="19">
        <f>DATE('Data cleaning'!P500,MONTH(1&amp;'Data cleaning'!Q500),'Hospitalisation Details'!D500)</f>
        <v>32320</v>
      </c>
      <c r="M498" s="20">
        <v>4500.34</v>
      </c>
      <c r="N498" s="16" t="s">
        <v>62</v>
      </c>
      <c r="O498" s="16" t="s">
        <v>75</v>
      </c>
      <c r="P498" s="16" t="s">
        <v>1841</v>
      </c>
      <c r="Q498" s="14">
        <f t="shared" si="23"/>
        <v>34</v>
      </c>
    </row>
    <row r="499" spans="1:17" ht="15.6" x14ac:dyDescent="0.3">
      <c r="A499" s="15" t="s">
        <v>1254</v>
      </c>
      <c r="B499" s="14" t="s">
        <v>4922</v>
      </c>
      <c r="C499" s="16">
        <v>27.83</v>
      </c>
      <c r="D499" s="16">
        <v>5.36</v>
      </c>
      <c r="E499" s="17" t="s">
        <v>32</v>
      </c>
      <c r="F499" s="17" t="s">
        <v>32</v>
      </c>
      <c r="G499" s="17" t="s">
        <v>32</v>
      </c>
      <c r="H499" s="18">
        <f>IF('Medical Examinations'!G501="No major surgery",0,'Medical Examinations'!G501)</f>
        <v>2</v>
      </c>
      <c r="I499" s="16" t="s">
        <v>8343</v>
      </c>
      <c r="J499" s="14" t="str">
        <f t="shared" si="21"/>
        <v>Over weight</v>
      </c>
      <c r="K499" s="14" t="str">
        <f t="shared" si="22"/>
        <v>Normal</v>
      </c>
      <c r="L499" s="19">
        <f>DATE('Data cleaning'!P501,MONTH(1&amp;'Data cleaning'!Q501),'Hospitalisation Details'!D501)</f>
        <v>35716</v>
      </c>
      <c r="M499" s="20">
        <v>4504.66</v>
      </c>
      <c r="N499" s="16" t="s">
        <v>75</v>
      </c>
      <c r="O499" s="16" t="s">
        <v>62</v>
      </c>
      <c r="P499" s="16" t="s">
        <v>66</v>
      </c>
      <c r="Q499" s="14">
        <f t="shared" si="23"/>
        <v>25</v>
      </c>
    </row>
    <row r="500" spans="1:17" ht="15.6" x14ac:dyDescent="0.3">
      <c r="A500" s="15" t="s">
        <v>1257</v>
      </c>
      <c r="B500" s="14" t="s">
        <v>5632</v>
      </c>
      <c r="C500" s="16">
        <v>28.93</v>
      </c>
      <c r="D500" s="16">
        <v>5.2</v>
      </c>
      <c r="E500" s="17" t="s">
        <v>32</v>
      </c>
      <c r="F500" s="17" t="s">
        <v>32</v>
      </c>
      <c r="G500" s="17" t="s">
        <v>32</v>
      </c>
      <c r="H500" s="18">
        <f>IF('Medical Examinations'!G502="No major surgery",0,'Medical Examinations'!G502)</f>
        <v>0</v>
      </c>
      <c r="I500" s="16" t="s">
        <v>8342</v>
      </c>
      <c r="J500" s="14" t="str">
        <f t="shared" si="21"/>
        <v>Over weight</v>
      </c>
      <c r="K500" s="14" t="str">
        <f t="shared" si="22"/>
        <v>Normal</v>
      </c>
      <c r="L500" s="19">
        <f>DATE('Data cleaning'!P502,MONTH(1&amp;'Data cleaning'!Q502),'Hospitalisation Details'!D502)</f>
        <v>30221</v>
      </c>
      <c r="M500" s="20">
        <v>4511.41</v>
      </c>
      <c r="N500" s="16" t="s">
        <v>62</v>
      </c>
      <c r="O500" s="16" t="s">
        <v>64</v>
      </c>
      <c r="P500" s="16" t="s">
        <v>66</v>
      </c>
      <c r="Q500" s="14">
        <f t="shared" si="23"/>
        <v>40</v>
      </c>
    </row>
    <row r="501" spans="1:17" ht="15.6" x14ac:dyDescent="0.3">
      <c r="A501" s="15" t="s">
        <v>1259</v>
      </c>
      <c r="B501" s="14" t="s">
        <v>5633</v>
      </c>
      <c r="C501" s="16">
        <v>33.82</v>
      </c>
      <c r="D501" s="16">
        <v>5.42</v>
      </c>
      <c r="E501" s="17" t="s">
        <v>32</v>
      </c>
      <c r="F501" s="17" t="s">
        <v>32</v>
      </c>
      <c r="G501" s="17" t="s">
        <v>32</v>
      </c>
      <c r="H501" s="18">
        <f>IF('Medical Examinations'!G503="No major surgery",0,'Medical Examinations'!G503)</f>
        <v>0</v>
      </c>
      <c r="I501" s="16" t="s">
        <v>8343</v>
      </c>
      <c r="J501" s="14" t="str">
        <f t="shared" si="21"/>
        <v>Obesity</v>
      </c>
      <c r="K501" s="14" t="str">
        <f t="shared" si="22"/>
        <v>Normal</v>
      </c>
      <c r="L501" s="19">
        <f>DATE('Data cleaning'!P503,MONTH(1&amp;'Data cleaning'!Q503),'Hospitalisation Details'!D503)</f>
        <v>29388</v>
      </c>
      <c r="M501" s="20">
        <v>4515.71</v>
      </c>
      <c r="N501" s="16" t="s">
        <v>62</v>
      </c>
      <c r="O501" s="16" t="s">
        <v>64</v>
      </c>
      <c r="P501" s="16" t="s">
        <v>66</v>
      </c>
      <c r="Q501" s="14">
        <f t="shared" si="23"/>
        <v>42</v>
      </c>
    </row>
    <row r="502" spans="1:17" ht="15.6" x14ac:dyDescent="0.3">
      <c r="A502" s="15" t="s">
        <v>1262</v>
      </c>
      <c r="B502" s="14" t="s">
        <v>5635</v>
      </c>
      <c r="C502" s="16">
        <v>20.234999999999999</v>
      </c>
      <c r="D502" s="16">
        <v>6.84</v>
      </c>
      <c r="E502" s="17" t="s">
        <v>32</v>
      </c>
      <c r="F502" s="17" t="s">
        <v>32</v>
      </c>
      <c r="G502" s="17" t="s">
        <v>32</v>
      </c>
      <c r="H502" s="18">
        <f>IF('Medical Examinations'!G504="No major surgery",0,'Medical Examinations'!G504)</f>
        <v>0</v>
      </c>
      <c r="I502" s="16" t="s">
        <v>8342</v>
      </c>
      <c r="J502" s="14" t="str">
        <f t="shared" si="21"/>
        <v>Normal weight</v>
      </c>
      <c r="K502" s="14" t="str">
        <f t="shared" si="22"/>
        <v>Diabetes</v>
      </c>
      <c r="L502" s="19">
        <f>DATE('Data cleaning'!P504,MONTH(1&amp;'Data cleaning'!Q504),'Hospitalisation Details'!D504)</f>
        <v>37896</v>
      </c>
      <c r="M502" s="20">
        <v>4518.3999999999996</v>
      </c>
      <c r="N502" s="16" t="s">
        <v>62</v>
      </c>
      <c r="O502" s="16" t="s">
        <v>64</v>
      </c>
      <c r="P502" s="16" t="s">
        <v>2757</v>
      </c>
      <c r="Q502" s="14">
        <f t="shared" si="23"/>
        <v>19</v>
      </c>
    </row>
    <row r="503" spans="1:17" ht="15.6" x14ac:dyDescent="0.3">
      <c r="A503" s="15" t="s">
        <v>1264</v>
      </c>
      <c r="B503" s="14" t="s">
        <v>5637</v>
      </c>
      <c r="C503" s="16">
        <v>49.2</v>
      </c>
      <c r="D503" s="16">
        <v>10.9</v>
      </c>
      <c r="E503" s="17" t="s">
        <v>99</v>
      </c>
      <c r="F503" s="17" t="s">
        <v>32</v>
      </c>
      <c r="G503" s="17" t="s">
        <v>99</v>
      </c>
      <c r="H503" s="18">
        <f>IF('Medical Examinations'!G505="No major surgery",0,'Medical Examinations'!G505)</f>
        <v>1</v>
      </c>
      <c r="I503" s="16" t="s">
        <v>8343</v>
      </c>
      <c r="J503" s="14" t="str">
        <f t="shared" si="21"/>
        <v>Obesity</v>
      </c>
      <c r="K503" s="14" t="str">
        <f t="shared" si="22"/>
        <v>Diabetes</v>
      </c>
      <c r="L503" s="19">
        <f>DATE('Data cleaning'!P505,MONTH(1&amp;'Data cleaning'!Q505),'Hospitalisation Details'!D505)</f>
        <v>32116</v>
      </c>
      <c r="M503" s="20">
        <v>4518.7700000000004</v>
      </c>
      <c r="N503" s="16" t="s">
        <v>62</v>
      </c>
      <c r="O503" s="16" t="s">
        <v>64</v>
      </c>
      <c r="P503" s="16" t="s">
        <v>119</v>
      </c>
      <c r="Q503" s="14">
        <f t="shared" si="23"/>
        <v>35</v>
      </c>
    </row>
    <row r="504" spans="1:17" ht="15.6" x14ac:dyDescent="0.3">
      <c r="A504" s="15" t="s">
        <v>1267</v>
      </c>
      <c r="B504" s="14" t="s">
        <v>4888</v>
      </c>
      <c r="C504" s="16">
        <v>26.4</v>
      </c>
      <c r="D504" s="16">
        <v>4.87</v>
      </c>
      <c r="E504" s="17" t="s">
        <v>99</v>
      </c>
      <c r="F504" s="17" t="s">
        <v>32</v>
      </c>
      <c r="G504" s="17" t="s">
        <v>32</v>
      </c>
      <c r="H504" s="18">
        <f>IF('Medical Examinations'!G506="No major surgery",0,'Medical Examinations'!G506)</f>
        <v>0</v>
      </c>
      <c r="I504" s="16" t="s">
        <v>8342</v>
      </c>
      <c r="J504" s="14" t="str">
        <f t="shared" si="21"/>
        <v>Over weight</v>
      </c>
      <c r="K504" s="14" t="str">
        <f t="shared" si="22"/>
        <v>Normal</v>
      </c>
      <c r="L504" s="19">
        <f>DATE('Data cleaning'!P506,MONTH(1&amp;'Data cleaning'!Q506),'Hospitalisation Details'!D506)</f>
        <v>32498</v>
      </c>
      <c r="M504" s="20">
        <v>4518.83</v>
      </c>
      <c r="N504" s="16" t="s">
        <v>62</v>
      </c>
      <c r="O504" s="16" t="s">
        <v>62</v>
      </c>
      <c r="P504" s="16" t="s">
        <v>1841</v>
      </c>
      <c r="Q504" s="14">
        <f t="shared" si="23"/>
        <v>34</v>
      </c>
    </row>
    <row r="505" spans="1:17" ht="15.6" x14ac:dyDescent="0.3">
      <c r="A505" s="15" t="s">
        <v>1269</v>
      </c>
      <c r="B505" s="14" t="s">
        <v>5640</v>
      </c>
      <c r="C505" s="16">
        <v>28.38</v>
      </c>
      <c r="D505" s="16">
        <v>6.07</v>
      </c>
      <c r="E505" s="17" t="s">
        <v>32</v>
      </c>
      <c r="F505" s="17" t="s">
        <v>32</v>
      </c>
      <c r="G505" s="17" t="s">
        <v>32</v>
      </c>
      <c r="H505" s="18">
        <f>IF('Medical Examinations'!G507="No major surgery",0,'Medical Examinations'!G507)</f>
        <v>1</v>
      </c>
      <c r="I505" s="16" t="s">
        <v>8342</v>
      </c>
      <c r="J505" s="14" t="str">
        <f t="shared" si="21"/>
        <v>Over weight</v>
      </c>
      <c r="K505" s="14" t="str">
        <f t="shared" si="22"/>
        <v>Prediabetes</v>
      </c>
      <c r="L505" s="19">
        <f>DATE('Data cleaning'!P507,MONTH(1&amp;'Data cleaning'!Q507),'Hospitalisation Details'!D507)</f>
        <v>33829</v>
      </c>
      <c r="M505" s="20">
        <v>4527.18</v>
      </c>
      <c r="N505" s="16" t="s">
        <v>62</v>
      </c>
      <c r="O505" s="16" t="s">
        <v>62</v>
      </c>
      <c r="P505" s="16" t="s">
        <v>119</v>
      </c>
      <c r="Q505" s="14">
        <f t="shared" si="23"/>
        <v>30</v>
      </c>
    </row>
    <row r="506" spans="1:17" ht="15.6" x14ac:dyDescent="0.3">
      <c r="A506" s="15" t="s">
        <v>1272</v>
      </c>
      <c r="B506" s="14" t="s">
        <v>5642</v>
      </c>
      <c r="C506" s="16">
        <v>24.64</v>
      </c>
      <c r="D506" s="16">
        <v>4.33</v>
      </c>
      <c r="E506" s="17" t="s">
        <v>32</v>
      </c>
      <c r="F506" s="17" t="s">
        <v>32</v>
      </c>
      <c r="G506" s="17" t="s">
        <v>32</v>
      </c>
      <c r="H506" s="18">
        <f>IF('Medical Examinations'!G508="No major surgery",0,'Medical Examinations'!G508)</f>
        <v>0</v>
      </c>
      <c r="I506" s="16" t="s">
        <v>8342</v>
      </c>
      <c r="J506" s="14" t="str">
        <f t="shared" si="21"/>
        <v>Normal weight</v>
      </c>
      <c r="K506" s="14" t="str">
        <f t="shared" si="22"/>
        <v>Normal</v>
      </c>
      <c r="L506" s="19">
        <f>DATE('Data cleaning'!P508,MONTH(1&amp;'Data cleaning'!Q508),'Hospitalisation Details'!D508)</f>
        <v>34149</v>
      </c>
      <c r="M506" s="20">
        <v>4529.4799999999996</v>
      </c>
      <c r="N506" s="16" t="s">
        <v>62</v>
      </c>
      <c r="O506" s="16" t="s">
        <v>75</v>
      </c>
      <c r="P506" s="16" t="s">
        <v>241</v>
      </c>
      <c r="Q506" s="14">
        <f t="shared" si="23"/>
        <v>29</v>
      </c>
    </row>
    <row r="507" spans="1:17" ht="15.6" x14ac:dyDescent="0.3">
      <c r="A507" s="15" t="s">
        <v>1275</v>
      </c>
      <c r="B507" s="14" t="s">
        <v>5644</v>
      </c>
      <c r="C507" s="16">
        <v>39.71</v>
      </c>
      <c r="D507" s="16">
        <v>5.83</v>
      </c>
      <c r="E507" s="17" t="s">
        <v>32</v>
      </c>
      <c r="F507" s="17" t="s">
        <v>32</v>
      </c>
      <c r="G507" s="17" t="s">
        <v>32</v>
      </c>
      <c r="H507" s="18">
        <f>IF('Medical Examinations'!G509="No major surgery",0,'Medical Examinations'!G509)</f>
        <v>1</v>
      </c>
      <c r="I507" s="16" t="s">
        <v>8343</v>
      </c>
      <c r="J507" s="14" t="str">
        <f t="shared" si="21"/>
        <v>Obesity</v>
      </c>
      <c r="K507" s="14" t="str">
        <f t="shared" si="22"/>
        <v>Prediabetes</v>
      </c>
      <c r="L507" s="19">
        <f>DATE('Data cleaning'!P509,MONTH(1&amp;'Data cleaning'!Q509),'Hospitalisation Details'!D509)</f>
        <v>32307</v>
      </c>
      <c r="M507" s="20">
        <v>4536.26</v>
      </c>
      <c r="N507" s="16" t="s">
        <v>62</v>
      </c>
      <c r="O507" s="16" t="s">
        <v>62</v>
      </c>
      <c r="P507" s="16" t="s">
        <v>241</v>
      </c>
      <c r="Q507" s="14">
        <f t="shared" si="23"/>
        <v>34</v>
      </c>
    </row>
    <row r="508" spans="1:17" ht="15.6" x14ac:dyDescent="0.3">
      <c r="A508" s="15" t="s">
        <v>1278</v>
      </c>
      <c r="B508" s="14" t="s">
        <v>5646</v>
      </c>
      <c r="C508" s="16">
        <v>22.22</v>
      </c>
      <c r="D508" s="16">
        <v>5.5</v>
      </c>
      <c r="E508" s="17" t="s">
        <v>32</v>
      </c>
      <c r="F508" s="17" t="s">
        <v>32</v>
      </c>
      <c r="G508" s="17" t="s">
        <v>32</v>
      </c>
      <c r="H508" s="18">
        <f>IF('Medical Examinations'!G510="No major surgery",0,'Medical Examinations'!G510)</f>
        <v>0</v>
      </c>
      <c r="I508" s="16" t="s">
        <v>8342</v>
      </c>
      <c r="J508" s="14" t="str">
        <f t="shared" si="21"/>
        <v>Normal weight</v>
      </c>
      <c r="K508" s="14" t="str">
        <f t="shared" si="22"/>
        <v>Normal</v>
      </c>
      <c r="L508" s="19">
        <f>DATE('Data cleaning'!P510,MONTH(1&amp;'Data cleaning'!Q510),'Hospitalisation Details'!D510)</f>
        <v>33194</v>
      </c>
      <c r="M508" s="20">
        <v>4544.2299999999996</v>
      </c>
      <c r="N508" s="16" t="s">
        <v>62</v>
      </c>
      <c r="O508" s="16" t="s">
        <v>75</v>
      </c>
      <c r="P508" s="16" t="s">
        <v>1280</v>
      </c>
      <c r="Q508" s="14">
        <f t="shared" si="23"/>
        <v>32</v>
      </c>
    </row>
    <row r="509" spans="1:17" ht="15.6" x14ac:dyDescent="0.3">
      <c r="A509" s="15" t="s">
        <v>1281</v>
      </c>
      <c r="B509" s="14" t="s">
        <v>5648</v>
      </c>
      <c r="C509" s="16">
        <v>33.344999999999999</v>
      </c>
      <c r="D509" s="16">
        <v>4.79</v>
      </c>
      <c r="E509" s="17" t="s">
        <v>32</v>
      </c>
      <c r="F509" s="17" t="s">
        <v>32</v>
      </c>
      <c r="G509" s="17" t="s">
        <v>99</v>
      </c>
      <c r="H509" s="18">
        <f>IF('Medical Examinations'!G511="No major surgery",0,'Medical Examinations'!G511)</f>
        <v>1</v>
      </c>
      <c r="I509" s="16" t="s">
        <v>8343</v>
      </c>
      <c r="J509" s="14" t="str">
        <f t="shared" si="21"/>
        <v>Obesity</v>
      </c>
      <c r="K509" s="14" t="str">
        <f t="shared" si="22"/>
        <v>Normal</v>
      </c>
      <c r="L509" s="19">
        <f>DATE('Data cleaning'!P511,MONTH(1&amp;'Data cleaning'!Q511),'Hospitalisation Details'!D511)</f>
        <v>38343</v>
      </c>
      <c r="M509" s="20">
        <v>4561.1899999999996</v>
      </c>
      <c r="N509" s="16" t="s">
        <v>62</v>
      </c>
      <c r="O509" s="16" t="s">
        <v>62</v>
      </c>
      <c r="P509" s="16" t="s">
        <v>1280</v>
      </c>
      <c r="Q509" s="14">
        <f t="shared" si="23"/>
        <v>18</v>
      </c>
    </row>
    <row r="510" spans="1:17" ht="15.6" x14ac:dyDescent="0.3">
      <c r="A510" s="15" t="s">
        <v>1284</v>
      </c>
      <c r="B510" s="14" t="s">
        <v>5396</v>
      </c>
      <c r="C510" s="16">
        <v>24.42</v>
      </c>
      <c r="D510" s="16">
        <v>5.81</v>
      </c>
      <c r="E510" s="17" t="s">
        <v>32</v>
      </c>
      <c r="F510" s="17" t="s">
        <v>32</v>
      </c>
      <c r="G510" s="17" t="s">
        <v>32</v>
      </c>
      <c r="H510" s="18">
        <f>IF('Medical Examinations'!G512="No major surgery",0,'Medical Examinations'!G512)</f>
        <v>1</v>
      </c>
      <c r="I510" s="16" t="s">
        <v>8342</v>
      </c>
      <c r="J510" s="14" t="str">
        <f t="shared" si="21"/>
        <v>Normal weight</v>
      </c>
      <c r="K510" s="14" t="str">
        <f t="shared" si="22"/>
        <v>Prediabetes</v>
      </c>
      <c r="L510" s="19">
        <f>DATE('Data cleaning'!P512,MONTH(1&amp;'Data cleaning'!Q512),'Hospitalisation Details'!D512)</f>
        <v>33136</v>
      </c>
      <c r="M510" s="20">
        <v>4562.84</v>
      </c>
      <c r="N510" s="16" t="s">
        <v>62</v>
      </c>
      <c r="O510" s="16" t="s">
        <v>62</v>
      </c>
      <c r="P510" s="16" t="s">
        <v>66</v>
      </c>
      <c r="Q510" s="14">
        <f t="shared" si="23"/>
        <v>32</v>
      </c>
    </row>
    <row r="511" spans="1:17" ht="15.6" x14ac:dyDescent="0.3">
      <c r="A511" s="15" t="s">
        <v>1288</v>
      </c>
      <c r="B511" s="14" t="s">
        <v>5033</v>
      </c>
      <c r="C511" s="16">
        <v>29.81</v>
      </c>
      <c r="D511" s="16">
        <v>5.58</v>
      </c>
      <c r="E511" s="17" t="s">
        <v>32</v>
      </c>
      <c r="F511" s="17" t="s">
        <v>32</v>
      </c>
      <c r="G511" s="17" t="s">
        <v>32</v>
      </c>
      <c r="H511" s="18">
        <f>IF('Medical Examinations'!G513="No major surgery",0,'Medical Examinations'!G513)</f>
        <v>0</v>
      </c>
      <c r="I511" s="16" t="s">
        <v>8342</v>
      </c>
      <c r="J511" s="14" t="str">
        <f t="shared" si="21"/>
        <v>Over weight</v>
      </c>
      <c r="K511" s="14" t="str">
        <f t="shared" si="22"/>
        <v>Normal</v>
      </c>
      <c r="L511" s="19">
        <f>DATE('Data cleaning'!P513,MONTH(1&amp;'Data cleaning'!Q513),'Hospitalisation Details'!D513)</f>
        <v>35424</v>
      </c>
      <c r="M511" s="20">
        <v>4564.1899999999996</v>
      </c>
      <c r="N511" s="16" t="s">
        <v>62</v>
      </c>
      <c r="O511" s="16" t="s">
        <v>62</v>
      </c>
      <c r="P511" s="16" t="s">
        <v>1280</v>
      </c>
      <c r="Q511" s="14">
        <f t="shared" si="23"/>
        <v>26</v>
      </c>
    </row>
    <row r="512" spans="1:17" ht="15.6" x14ac:dyDescent="0.3">
      <c r="A512" s="15" t="s">
        <v>1290</v>
      </c>
      <c r="B512" s="14" t="s">
        <v>5652</v>
      </c>
      <c r="C512" s="16">
        <v>51.18</v>
      </c>
      <c r="D512" s="16">
        <v>4.4000000000000004</v>
      </c>
      <c r="E512" s="17" t="s">
        <v>99</v>
      </c>
      <c r="F512" s="17" t="s">
        <v>32</v>
      </c>
      <c r="G512" s="17" t="s">
        <v>32</v>
      </c>
      <c r="H512" s="18">
        <f>IF('Medical Examinations'!G514="No major surgery",0,'Medical Examinations'!G514)</f>
        <v>2</v>
      </c>
      <c r="I512" s="16" t="s">
        <v>8343</v>
      </c>
      <c r="J512" s="14" t="str">
        <f t="shared" si="21"/>
        <v>Obesity</v>
      </c>
      <c r="K512" s="14" t="str">
        <f t="shared" si="22"/>
        <v>Normal</v>
      </c>
      <c r="L512" s="19">
        <f>DATE('Data cleaning'!P514,MONTH(1&amp;'Data cleaning'!Q514),'Hospitalisation Details'!D514)</f>
        <v>32769</v>
      </c>
      <c r="M512" s="20">
        <v>4571.41</v>
      </c>
      <c r="N512" s="16" t="s">
        <v>62</v>
      </c>
      <c r="O512" s="16" t="s">
        <v>62</v>
      </c>
      <c r="P512" s="16" t="s">
        <v>119</v>
      </c>
      <c r="Q512" s="14">
        <f t="shared" si="23"/>
        <v>33</v>
      </c>
    </row>
    <row r="513" spans="1:17" ht="15.6" x14ac:dyDescent="0.3">
      <c r="A513" s="15" t="s">
        <v>1293</v>
      </c>
      <c r="B513" s="14" t="s">
        <v>5654</v>
      </c>
      <c r="C513" s="16">
        <v>51.37</v>
      </c>
      <c r="D513" s="16">
        <v>8.18</v>
      </c>
      <c r="E513" s="17" t="s">
        <v>99</v>
      </c>
      <c r="F513" s="17" t="s">
        <v>32</v>
      </c>
      <c r="G513" s="17" t="s">
        <v>32</v>
      </c>
      <c r="H513" s="18">
        <f>IF('Medical Examinations'!G515="No major surgery",0,'Medical Examinations'!G515)</f>
        <v>0</v>
      </c>
      <c r="I513" s="16" t="s">
        <v>8343</v>
      </c>
      <c r="J513" s="14" t="str">
        <f t="shared" si="21"/>
        <v>Obesity</v>
      </c>
      <c r="K513" s="14" t="str">
        <f t="shared" si="22"/>
        <v>Diabetes</v>
      </c>
      <c r="L513" s="19">
        <f>DATE('Data cleaning'!P515,MONTH(1&amp;'Data cleaning'!Q515),'Hospitalisation Details'!D515)</f>
        <v>36709</v>
      </c>
      <c r="M513" s="20">
        <v>4608.03</v>
      </c>
      <c r="N513" s="16" t="s">
        <v>62</v>
      </c>
      <c r="O513" s="16" t="s">
        <v>64</v>
      </c>
      <c r="P513" s="16" t="s">
        <v>241</v>
      </c>
      <c r="Q513" s="14">
        <f t="shared" si="23"/>
        <v>22</v>
      </c>
    </row>
    <row r="514" spans="1:17" ht="15.6" x14ac:dyDescent="0.3">
      <c r="A514" s="15" t="s">
        <v>1296</v>
      </c>
      <c r="B514" s="14" t="s">
        <v>5656</v>
      </c>
      <c r="C514" s="16">
        <v>36.19</v>
      </c>
      <c r="D514" s="16">
        <v>5.52</v>
      </c>
      <c r="E514" s="17" t="s">
        <v>99</v>
      </c>
      <c r="F514" s="17" t="s">
        <v>32</v>
      </c>
      <c r="G514" s="17" t="s">
        <v>32</v>
      </c>
      <c r="H514" s="18">
        <f>IF('Medical Examinations'!G516="No major surgery",0,'Medical Examinations'!G516)</f>
        <v>0</v>
      </c>
      <c r="I514" s="16" t="s">
        <v>8343</v>
      </c>
      <c r="J514" s="14" t="str">
        <f t="shared" ref="J514:J577" si="24">IF(C514&lt;18.5,"Under weight",IF(C514&lt;25,"Normal weight",IF(C514&lt;30,"Over weight","Obesity")))</f>
        <v>Obesity</v>
      </c>
      <c r="K514" s="14" t="str">
        <f t="shared" ref="K514:K577" si="25">IF(D514&lt;5.7,"Normal",IF(D514&lt;6.4,"Prediabetes","Diabetes"))</f>
        <v>Normal</v>
      </c>
      <c r="L514" s="19">
        <f>DATE('Data cleaning'!P516,MONTH(1&amp;'Data cleaning'!Q516),'Hospitalisation Details'!D516)</f>
        <v>35975</v>
      </c>
      <c r="M514" s="20">
        <v>4618.08</v>
      </c>
      <c r="N514" s="16" t="s">
        <v>62</v>
      </c>
      <c r="O514" s="16" t="s">
        <v>75</v>
      </c>
      <c r="P514" s="16" t="s">
        <v>119</v>
      </c>
      <c r="Q514" s="14">
        <f t="shared" ref="Q514:Q577" si="26">INT(YEARFRAC(L514,DATE(2023,6,8)))</f>
        <v>24</v>
      </c>
    </row>
    <row r="515" spans="1:17" ht="15.6" x14ac:dyDescent="0.3">
      <c r="A515" s="15" t="s">
        <v>1298</v>
      </c>
      <c r="B515" s="14" t="s">
        <v>4861</v>
      </c>
      <c r="C515" s="16">
        <v>25.9</v>
      </c>
      <c r="D515" s="16">
        <v>4.84</v>
      </c>
      <c r="E515" s="17" t="s">
        <v>32</v>
      </c>
      <c r="F515" s="17" t="s">
        <v>32</v>
      </c>
      <c r="G515" s="17" t="s">
        <v>32</v>
      </c>
      <c r="H515" s="18">
        <f>IF('Medical Examinations'!G517="No major surgery",0,'Medical Examinations'!G517)</f>
        <v>0</v>
      </c>
      <c r="I515" s="16" t="s">
        <v>8342</v>
      </c>
      <c r="J515" s="14" t="str">
        <f t="shared" si="24"/>
        <v>Over weight</v>
      </c>
      <c r="K515" s="14" t="str">
        <f t="shared" si="25"/>
        <v>Normal</v>
      </c>
      <c r="L515" s="19">
        <f>DATE('Data cleaning'!P517,MONTH(1&amp;'Data cleaning'!Q517),'Hospitalisation Details'!D517)</f>
        <v>31220</v>
      </c>
      <c r="M515" s="20">
        <v>4646.76</v>
      </c>
      <c r="N515" s="16" t="s">
        <v>75</v>
      </c>
      <c r="O515" s="16" t="s">
        <v>75</v>
      </c>
      <c r="P515" s="16" t="s">
        <v>241</v>
      </c>
      <c r="Q515" s="14">
        <f t="shared" si="26"/>
        <v>37</v>
      </c>
    </row>
    <row r="516" spans="1:17" ht="15.6" x14ac:dyDescent="0.3">
      <c r="A516" s="15" t="s">
        <v>1301</v>
      </c>
      <c r="B516" s="14" t="s">
        <v>4943</v>
      </c>
      <c r="C516" s="16">
        <v>35.72</v>
      </c>
      <c r="D516" s="16">
        <v>4.08</v>
      </c>
      <c r="E516" s="17" t="s">
        <v>32</v>
      </c>
      <c r="F516" s="17" t="s">
        <v>32</v>
      </c>
      <c r="G516" s="17" t="s">
        <v>99</v>
      </c>
      <c r="H516" s="18">
        <f>IF('Medical Examinations'!G518="No major surgery",0,'Medical Examinations'!G518)</f>
        <v>1</v>
      </c>
      <c r="I516" s="16" t="s">
        <v>8343</v>
      </c>
      <c r="J516" s="14" t="str">
        <f t="shared" si="24"/>
        <v>Obesity</v>
      </c>
      <c r="K516" s="14" t="str">
        <f t="shared" si="25"/>
        <v>Normal</v>
      </c>
      <c r="L516" s="19">
        <f>DATE('Data cleaning'!P518,MONTH(1&amp;'Data cleaning'!Q518),'Hospitalisation Details'!D518)</f>
        <v>35363</v>
      </c>
      <c r="M516" s="20">
        <v>4661.29</v>
      </c>
      <c r="N516" s="16" t="s">
        <v>62</v>
      </c>
      <c r="O516" s="16" t="s">
        <v>75</v>
      </c>
      <c r="P516" s="16" t="s">
        <v>1841</v>
      </c>
      <c r="Q516" s="14">
        <f t="shared" si="26"/>
        <v>26</v>
      </c>
    </row>
    <row r="517" spans="1:17" ht="15.6" x14ac:dyDescent="0.3">
      <c r="A517" s="15" t="s">
        <v>1304</v>
      </c>
      <c r="B517" s="14" t="s">
        <v>5629</v>
      </c>
      <c r="C517" s="16">
        <v>27.94</v>
      </c>
      <c r="D517" s="16">
        <v>4.4800000000000004</v>
      </c>
      <c r="E517" s="17" t="s">
        <v>32</v>
      </c>
      <c r="F517" s="17" t="s">
        <v>32</v>
      </c>
      <c r="G517" s="17" t="s">
        <v>99</v>
      </c>
      <c r="H517" s="18">
        <f>IF('Medical Examinations'!G519="No major surgery",0,'Medical Examinations'!G519)</f>
        <v>1</v>
      </c>
      <c r="I517" s="16" t="s">
        <v>8342</v>
      </c>
      <c r="J517" s="14" t="str">
        <f t="shared" si="24"/>
        <v>Over weight</v>
      </c>
      <c r="K517" s="14" t="str">
        <f t="shared" si="25"/>
        <v>Normal</v>
      </c>
      <c r="L517" s="19">
        <f>DATE('Data cleaning'!P519,MONTH(1&amp;'Data cleaning'!Q519),'Hospitalisation Details'!D519)</f>
        <v>33090</v>
      </c>
      <c r="M517" s="20">
        <v>4667.6099999999997</v>
      </c>
      <c r="N517" s="16" t="s">
        <v>64</v>
      </c>
      <c r="O517" s="16" t="s">
        <v>64</v>
      </c>
      <c r="P517" s="16" t="s">
        <v>979</v>
      </c>
      <c r="Q517" s="14">
        <f t="shared" si="26"/>
        <v>32</v>
      </c>
    </row>
    <row r="518" spans="1:17" ht="15.6" x14ac:dyDescent="0.3">
      <c r="A518" s="15" t="s">
        <v>1306</v>
      </c>
      <c r="B518" s="14" t="s">
        <v>5467</v>
      </c>
      <c r="C518" s="16">
        <v>27.1</v>
      </c>
      <c r="D518" s="16">
        <v>5.73</v>
      </c>
      <c r="E518" s="17" t="s">
        <v>32</v>
      </c>
      <c r="F518" s="17" t="s">
        <v>32</v>
      </c>
      <c r="G518" s="17" t="s">
        <v>32</v>
      </c>
      <c r="H518" s="18">
        <f>IF('Medical Examinations'!G520="No major surgery",0,'Medical Examinations'!G520)</f>
        <v>0</v>
      </c>
      <c r="I518" s="16" t="s">
        <v>8342</v>
      </c>
      <c r="J518" s="14" t="str">
        <f t="shared" si="24"/>
        <v>Over weight</v>
      </c>
      <c r="K518" s="14" t="str">
        <f t="shared" si="25"/>
        <v>Prediabetes</v>
      </c>
      <c r="L518" s="19">
        <f>DATE('Data cleaning'!P520,MONTH(1&amp;'Data cleaning'!Q520),'Hospitalisation Details'!D520)</f>
        <v>33142</v>
      </c>
      <c r="M518" s="20">
        <v>4670.6400000000003</v>
      </c>
      <c r="N518" s="16" t="s">
        <v>62</v>
      </c>
      <c r="O518" s="16" t="s">
        <v>62</v>
      </c>
      <c r="P518" s="16" t="s">
        <v>241</v>
      </c>
      <c r="Q518" s="14">
        <f t="shared" si="26"/>
        <v>32</v>
      </c>
    </row>
    <row r="519" spans="1:17" ht="15.6" x14ac:dyDescent="0.3">
      <c r="A519" s="15" t="s">
        <v>1309</v>
      </c>
      <c r="B519" s="14" t="s">
        <v>5662</v>
      </c>
      <c r="C519" s="16">
        <v>18.3</v>
      </c>
      <c r="D519" s="16">
        <v>5.46</v>
      </c>
      <c r="E519" s="17" t="s">
        <v>99</v>
      </c>
      <c r="F519" s="17" t="s">
        <v>32</v>
      </c>
      <c r="G519" s="17" t="s">
        <v>99</v>
      </c>
      <c r="H519" s="18">
        <f>IF('Medical Examinations'!G521="No major surgery",0,'Medical Examinations'!G521)</f>
        <v>1</v>
      </c>
      <c r="I519" s="16" t="s">
        <v>8342</v>
      </c>
      <c r="J519" s="14" t="str">
        <f t="shared" si="24"/>
        <v>Under weight</v>
      </c>
      <c r="K519" s="14" t="str">
        <f t="shared" si="25"/>
        <v>Normal</v>
      </c>
      <c r="L519" s="19">
        <f>DATE('Data cleaning'!P521,MONTH(1&amp;'Data cleaning'!Q521),'Hospitalisation Details'!D521)</f>
        <v>33067</v>
      </c>
      <c r="M519" s="20">
        <v>4673.3900000000003</v>
      </c>
      <c r="N519" s="16" t="s">
        <v>62</v>
      </c>
      <c r="O519" s="16" t="s">
        <v>75</v>
      </c>
      <c r="P519" s="16" t="s">
        <v>66</v>
      </c>
      <c r="Q519" s="14">
        <f t="shared" si="26"/>
        <v>32</v>
      </c>
    </row>
    <row r="520" spans="1:17" ht="15.6" x14ac:dyDescent="0.3">
      <c r="A520" s="15" t="s">
        <v>1312</v>
      </c>
      <c r="B520" s="14" t="s">
        <v>5664</v>
      </c>
      <c r="C520" s="16">
        <v>25.3</v>
      </c>
      <c r="D520" s="16">
        <v>5.0199999999999996</v>
      </c>
      <c r="E520" s="17" t="s">
        <v>99</v>
      </c>
      <c r="F520" s="17" t="s">
        <v>32</v>
      </c>
      <c r="G520" s="17" t="s">
        <v>32</v>
      </c>
      <c r="H520" s="18">
        <f>IF('Medical Examinations'!G522="No major surgery",0,'Medical Examinations'!G522)</f>
        <v>1</v>
      </c>
      <c r="I520" s="16" t="s">
        <v>8342</v>
      </c>
      <c r="J520" s="14" t="str">
        <f t="shared" si="24"/>
        <v>Over weight</v>
      </c>
      <c r="K520" s="14" t="str">
        <f t="shared" si="25"/>
        <v>Normal</v>
      </c>
      <c r="L520" s="19">
        <f>DATE('Data cleaning'!P522,MONTH(1&amp;'Data cleaning'!Q522),'Hospitalisation Details'!D522)</f>
        <v>29146</v>
      </c>
      <c r="M520" s="20">
        <v>4674.2</v>
      </c>
      <c r="N520" s="16" t="s">
        <v>62</v>
      </c>
      <c r="O520" s="16" t="s">
        <v>75</v>
      </c>
      <c r="P520" s="16" t="s">
        <v>66</v>
      </c>
      <c r="Q520" s="14">
        <f t="shared" si="26"/>
        <v>43</v>
      </c>
    </row>
    <row r="521" spans="1:17" ht="15.6" x14ac:dyDescent="0.3">
      <c r="A521" s="15" t="s">
        <v>1315</v>
      </c>
      <c r="B521" s="14" t="s">
        <v>4784</v>
      </c>
      <c r="C521" s="16">
        <v>38.83</v>
      </c>
      <c r="D521" s="16">
        <v>6.36</v>
      </c>
      <c r="E521" s="17" t="s">
        <v>32</v>
      </c>
      <c r="F521" s="17" t="s">
        <v>32</v>
      </c>
      <c r="G521" s="17" t="s">
        <v>32</v>
      </c>
      <c r="H521" s="18">
        <f>IF('Medical Examinations'!G523="No major surgery",0,'Medical Examinations'!G523)</f>
        <v>1</v>
      </c>
      <c r="I521" s="16" t="s">
        <v>8343</v>
      </c>
      <c r="J521" s="14" t="str">
        <f t="shared" si="24"/>
        <v>Obesity</v>
      </c>
      <c r="K521" s="14" t="str">
        <f t="shared" si="25"/>
        <v>Prediabetes</v>
      </c>
      <c r="L521" s="19">
        <f>DATE('Data cleaning'!P523,MONTH(1&amp;'Data cleaning'!Q523),'Hospitalisation Details'!D523)</f>
        <v>37898</v>
      </c>
      <c r="M521" s="20">
        <v>4678.8</v>
      </c>
      <c r="N521" s="16" t="s">
        <v>62</v>
      </c>
      <c r="O521" s="16" t="s">
        <v>75</v>
      </c>
      <c r="P521" s="16" t="s">
        <v>1525</v>
      </c>
      <c r="Q521" s="14">
        <f t="shared" si="26"/>
        <v>19</v>
      </c>
    </row>
    <row r="522" spans="1:17" ht="15.6" x14ac:dyDescent="0.3">
      <c r="A522" s="15" t="s">
        <v>1317</v>
      </c>
      <c r="B522" s="14" t="s">
        <v>5667</v>
      </c>
      <c r="C522" s="16">
        <v>27.6</v>
      </c>
      <c r="D522" s="16">
        <v>5.36</v>
      </c>
      <c r="E522" s="17" t="s">
        <v>32</v>
      </c>
      <c r="F522" s="17" t="s">
        <v>32</v>
      </c>
      <c r="G522" s="17" t="s">
        <v>32</v>
      </c>
      <c r="H522" s="18">
        <f>IF('Medical Examinations'!G524="No major surgery",0,'Medical Examinations'!G524)</f>
        <v>1</v>
      </c>
      <c r="I522" s="16" t="s">
        <v>8343</v>
      </c>
      <c r="J522" s="14" t="str">
        <f t="shared" si="24"/>
        <v>Over weight</v>
      </c>
      <c r="K522" s="14" t="str">
        <f t="shared" si="25"/>
        <v>Normal</v>
      </c>
      <c r="L522" s="19">
        <f>DATE('Data cleaning'!P524,MONTH(1&amp;'Data cleaning'!Q524),'Hospitalisation Details'!D524)</f>
        <v>33120</v>
      </c>
      <c r="M522" s="20">
        <v>4686.3900000000003</v>
      </c>
      <c r="N522" s="16" t="s">
        <v>64</v>
      </c>
      <c r="O522" s="16" t="s">
        <v>64</v>
      </c>
      <c r="P522" s="16" t="s">
        <v>66</v>
      </c>
      <c r="Q522" s="14">
        <f t="shared" si="26"/>
        <v>32</v>
      </c>
    </row>
    <row r="523" spans="1:17" ht="15.6" x14ac:dyDescent="0.3">
      <c r="A523" s="15" t="s">
        <v>1320</v>
      </c>
      <c r="B523" s="14" t="s">
        <v>5669</v>
      </c>
      <c r="C523" s="16">
        <v>46.4</v>
      </c>
      <c r="D523" s="16">
        <v>8.3699999999999992</v>
      </c>
      <c r="E523" s="17" t="s">
        <v>99</v>
      </c>
      <c r="F523" s="17" t="s">
        <v>32</v>
      </c>
      <c r="G523" s="17" t="s">
        <v>99</v>
      </c>
      <c r="H523" s="18">
        <f>IF('Medical Examinations'!G525="No major surgery",0,'Medical Examinations'!G525)</f>
        <v>1</v>
      </c>
      <c r="I523" s="16" t="s">
        <v>8343</v>
      </c>
      <c r="J523" s="14" t="str">
        <f t="shared" si="24"/>
        <v>Obesity</v>
      </c>
      <c r="K523" s="14" t="str">
        <f t="shared" si="25"/>
        <v>Diabetes</v>
      </c>
      <c r="L523" s="19">
        <f>DATE('Data cleaning'!P525,MONTH(1&amp;'Data cleaning'!Q525),'Hospitalisation Details'!D525)</f>
        <v>37794</v>
      </c>
      <c r="M523" s="20">
        <v>4687.8</v>
      </c>
      <c r="N523" s="16" t="s">
        <v>62</v>
      </c>
      <c r="O523" s="16" t="s">
        <v>64</v>
      </c>
      <c r="P523" s="16" t="s">
        <v>241</v>
      </c>
      <c r="Q523" s="14">
        <f t="shared" si="26"/>
        <v>19</v>
      </c>
    </row>
    <row r="524" spans="1:17" ht="15.6" x14ac:dyDescent="0.3">
      <c r="A524" s="15" t="s">
        <v>1323</v>
      </c>
      <c r="B524" s="14" t="s">
        <v>5671</v>
      </c>
      <c r="C524" s="16">
        <v>51.92</v>
      </c>
      <c r="D524" s="16">
        <v>5.18</v>
      </c>
      <c r="E524" s="17" t="s">
        <v>99</v>
      </c>
      <c r="F524" s="17" t="s">
        <v>32</v>
      </c>
      <c r="G524" s="17" t="s">
        <v>99</v>
      </c>
      <c r="H524" s="18">
        <f>IF('Medical Examinations'!G526="No major surgery",0,'Medical Examinations'!G526)</f>
        <v>1</v>
      </c>
      <c r="I524" s="16" t="s">
        <v>8343</v>
      </c>
      <c r="J524" s="14" t="str">
        <f t="shared" si="24"/>
        <v>Obesity</v>
      </c>
      <c r="K524" s="14" t="str">
        <f t="shared" si="25"/>
        <v>Normal</v>
      </c>
      <c r="L524" s="19">
        <f>DATE('Data cleaning'!P526,MONTH(1&amp;'Data cleaning'!Q526),'Hospitalisation Details'!D526)</f>
        <v>28463</v>
      </c>
      <c r="M524" s="20">
        <v>4699.47</v>
      </c>
      <c r="N524" s="16" t="s">
        <v>62</v>
      </c>
      <c r="O524" s="16" t="s">
        <v>64</v>
      </c>
      <c r="P524" s="16" t="s">
        <v>66</v>
      </c>
      <c r="Q524" s="14">
        <f t="shared" si="26"/>
        <v>45</v>
      </c>
    </row>
    <row r="525" spans="1:17" ht="15.6" x14ac:dyDescent="0.3">
      <c r="A525" s="15" t="s">
        <v>1325</v>
      </c>
      <c r="B525" s="14" t="s">
        <v>5096</v>
      </c>
      <c r="C525" s="16">
        <v>32.395000000000003</v>
      </c>
      <c r="D525" s="16">
        <v>5.68</v>
      </c>
      <c r="E525" s="17" t="s">
        <v>99</v>
      </c>
      <c r="F525" s="17" t="s">
        <v>32</v>
      </c>
      <c r="G525" s="17" t="s">
        <v>32</v>
      </c>
      <c r="H525" s="18">
        <f>IF('Medical Examinations'!G527="No major surgery",0,'Medical Examinations'!G527)</f>
        <v>1</v>
      </c>
      <c r="I525" s="16" t="s">
        <v>8343</v>
      </c>
      <c r="J525" s="14" t="str">
        <f t="shared" si="24"/>
        <v>Obesity</v>
      </c>
      <c r="K525" s="14" t="str">
        <f t="shared" si="25"/>
        <v>Normal</v>
      </c>
      <c r="L525" s="19">
        <f>DATE('Data cleaning'!P527,MONTH(1&amp;'Data cleaning'!Q527),'Hospitalisation Details'!D527)</f>
        <v>29810</v>
      </c>
      <c r="M525" s="20">
        <v>4712.12</v>
      </c>
      <c r="N525" s="16" t="s">
        <v>62</v>
      </c>
      <c r="O525" s="16" t="s">
        <v>64</v>
      </c>
      <c r="P525" s="16" t="s">
        <v>241</v>
      </c>
      <c r="Q525" s="14">
        <f t="shared" si="26"/>
        <v>41</v>
      </c>
    </row>
    <row r="526" spans="1:17" ht="15.6" x14ac:dyDescent="0.3">
      <c r="A526" s="15" t="s">
        <v>1328</v>
      </c>
      <c r="B526" s="14" t="s">
        <v>5674</v>
      </c>
      <c r="C526" s="16">
        <v>46.19</v>
      </c>
      <c r="D526" s="16">
        <v>7.31</v>
      </c>
      <c r="E526" s="17" t="s">
        <v>99</v>
      </c>
      <c r="F526" s="17" t="s">
        <v>32</v>
      </c>
      <c r="G526" s="17" t="s">
        <v>99</v>
      </c>
      <c r="H526" s="18">
        <f>IF('Medical Examinations'!G528="No major surgery",0,'Medical Examinations'!G528)</f>
        <v>1</v>
      </c>
      <c r="I526" s="16" t="s">
        <v>8343</v>
      </c>
      <c r="J526" s="14" t="str">
        <f t="shared" si="24"/>
        <v>Obesity</v>
      </c>
      <c r="K526" s="14" t="str">
        <f t="shared" si="25"/>
        <v>Diabetes</v>
      </c>
      <c r="L526" s="19">
        <f>DATE('Data cleaning'!P528,MONTH(1&amp;'Data cleaning'!Q528),'Hospitalisation Details'!D528)</f>
        <v>33886</v>
      </c>
      <c r="M526" s="20">
        <v>4718.2</v>
      </c>
      <c r="N526" s="16" t="s">
        <v>62</v>
      </c>
      <c r="O526" s="16" t="s">
        <v>64</v>
      </c>
      <c r="P526" s="16" t="s">
        <v>1280</v>
      </c>
      <c r="Q526" s="14">
        <f t="shared" si="26"/>
        <v>30</v>
      </c>
    </row>
    <row r="527" spans="1:17" ht="15.6" x14ac:dyDescent="0.3">
      <c r="A527" s="15" t="s">
        <v>1330</v>
      </c>
      <c r="B527" s="14" t="s">
        <v>4844</v>
      </c>
      <c r="C527" s="16">
        <v>27.93</v>
      </c>
      <c r="D527" s="16">
        <v>4.67</v>
      </c>
      <c r="E527" s="17" t="s">
        <v>32</v>
      </c>
      <c r="F527" s="17" t="s">
        <v>32</v>
      </c>
      <c r="G527" s="17" t="s">
        <v>99</v>
      </c>
      <c r="H527" s="18">
        <f>IF('Medical Examinations'!G529="No major surgery",0,'Medical Examinations'!G529)</f>
        <v>1</v>
      </c>
      <c r="I527" s="16" t="s">
        <v>8343</v>
      </c>
      <c r="J527" s="14" t="str">
        <f t="shared" si="24"/>
        <v>Over weight</v>
      </c>
      <c r="K527" s="14" t="str">
        <f t="shared" si="25"/>
        <v>Normal</v>
      </c>
      <c r="L527" s="19">
        <f>DATE('Data cleaning'!P529,MONTH(1&amp;'Data cleaning'!Q529),'Hospitalisation Details'!D529)</f>
        <v>33875</v>
      </c>
      <c r="M527" s="20">
        <v>4719.5200000000004</v>
      </c>
      <c r="N527" s="16" t="s">
        <v>62</v>
      </c>
      <c r="O527" s="16" t="s">
        <v>62</v>
      </c>
      <c r="P527" s="16" t="s">
        <v>1280</v>
      </c>
      <c r="Q527" s="14">
        <f t="shared" si="26"/>
        <v>30</v>
      </c>
    </row>
    <row r="528" spans="1:17" ht="15.6" x14ac:dyDescent="0.3">
      <c r="A528" s="15" t="s">
        <v>1333</v>
      </c>
      <c r="B528" s="14" t="s">
        <v>5216</v>
      </c>
      <c r="C528" s="16">
        <v>45.62</v>
      </c>
      <c r="D528" s="16">
        <v>6.87</v>
      </c>
      <c r="E528" s="17" t="s">
        <v>32</v>
      </c>
      <c r="F528" s="17" t="s">
        <v>32</v>
      </c>
      <c r="G528" s="17" t="s">
        <v>32</v>
      </c>
      <c r="H528" s="18">
        <f>IF('Medical Examinations'!G530="No major surgery",0,'Medical Examinations'!G530)</f>
        <v>0</v>
      </c>
      <c r="I528" s="16" t="s">
        <v>8343</v>
      </c>
      <c r="J528" s="14" t="str">
        <f t="shared" si="24"/>
        <v>Obesity</v>
      </c>
      <c r="K528" s="14" t="str">
        <f t="shared" si="25"/>
        <v>Diabetes</v>
      </c>
      <c r="L528" s="19">
        <f>DATE('Data cleaning'!P530,MONTH(1&amp;'Data cleaning'!Q530),'Hospitalisation Details'!D530)</f>
        <v>34558</v>
      </c>
      <c r="M528" s="20">
        <v>4719.74</v>
      </c>
      <c r="N528" s="16" t="s">
        <v>62</v>
      </c>
      <c r="O528" s="16" t="s">
        <v>75</v>
      </c>
      <c r="P528" s="16" t="s">
        <v>119</v>
      </c>
      <c r="Q528" s="14">
        <f t="shared" si="26"/>
        <v>28</v>
      </c>
    </row>
    <row r="529" spans="1:17" ht="15.6" x14ac:dyDescent="0.3">
      <c r="A529" s="15" t="s">
        <v>1336</v>
      </c>
      <c r="B529" s="14" t="s">
        <v>5678</v>
      </c>
      <c r="C529" s="16">
        <v>35.31</v>
      </c>
      <c r="D529" s="16">
        <v>5.87</v>
      </c>
      <c r="E529" s="17" t="s">
        <v>32</v>
      </c>
      <c r="F529" s="17" t="s">
        <v>32</v>
      </c>
      <c r="G529" s="17" t="s">
        <v>99</v>
      </c>
      <c r="H529" s="18">
        <f>IF('Medical Examinations'!G531="No major surgery",0,'Medical Examinations'!G531)</f>
        <v>1</v>
      </c>
      <c r="I529" s="16" t="s">
        <v>8343</v>
      </c>
      <c r="J529" s="14" t="str">
        <f t="shared" si="24"/>
        <v>Obesity</v>
      </c>
      <c r="K529" s="14" t="str">
        <f t="shared" si="25"/>
        <v>Prediabetes</v>
      </c>
      <c r="L529" s="19">
        <f>DATE('Data cleaning'!P531,MONTH(1&amp;'Data cleaning'!Q531),'Hospitalisation Details'!D531)</f>
        <v>29404</v>
      </c>
      <c r="M529" s="20">
        <v>4728.71</v>
      </c>
      <c r="N529" s="16" t="s">
        <v>62</v>
      </c>
      <c r="O529" s="16" t="s">
        <v>64</v>
      </c>
      <c r="P529" s="16" t="s">
        <v>119</v>
      </c>
      <c r="Q529" s="14">
        <f t="shared" si="26"/>
        <v>42</v>
      </c>
    </row>
    <row r="530" spans="1:17" ht="15.6" x14ac:dyDescent="0.3">
      <c r="A530" s="15" t="s">
        <v>1338</v>
      </c>
      <c r="B530" s="14" t="s">
        <v>5680</v>
      </c>
      <c r="C530" s="16">
        <v>30.4</v>
      </c>
      <c r="D530" s="16">
        <v>4.07</v>
      </c>
      <c r="E530" s="17" t="s">
        <v>99</v>
      </c>
      <c r="F530" s="17" t="s">
        <v>32</v>
      </c>
      <c r="G530" s="17" t="s">
        <v>32</v>
      </c>
      <c r="H530" s="18">
        <f>IF('Medical Examinations'!G532="No major surgery",0,'Medical Examinations'!G532)</f>
        <v>1</v>
      </c>
      <c r="I530" s="16" t="s">
        <v>8343</v>
      </c>
      <c r="J530" s="14" t="str">
        <f t="shared" si="24"/>
        <v>Obesity</v>
      </c>
      <c r="K530" s="14" t="str">
        <f t="shared" si="25"/>
        <v>Normal</v>
      </c>
      <c r="L530" s="19">
        <f>DATE('Data cleaning'!P532,MONTH(1&amp;'Data cleaning'!Q532),'Hospitalisation Details'!D532)</f>
        <v>31660</v>
      </c>
      <c r="M530" s="20">
        <v>4734.6400000000003</v>
      </c>
      <c r="N530" s="16" t="s">
        <v>62</v>
      </c>
      <c r="O530" s="16" t="s">
        <v>75</v>
      </c>
      <c r="P530" s="16" t="s">
        <v>66</v>
      </c>
      <c r="Q530" s="14">
        <f t="shared" si="26"/>
        <v>36</v>
      </c>
    </row>
    <row r="531" spans="1:17" ht="15.6" x14ac:dyDescent="0.3">
      <c r="A531" s="15" t="s">
        <v>1341</v>
      </c>
      <c r="B531" s="14" t="s">
        <v>5013</v>
      </c>
      <c r="C531" s="16">
        <v>20.13</v>
      </c>
      <c r="D531" s="16">
        <v>6.47</v>
      </c>
      <c r="E531" s="17" t="s">
        <v>32</v>
      </c>
      <c r="F531" s="17" t="s">
        <v>32</v>
      </c>
      <c r="G531" s="17" t="s">
        <v>99</v>
      </c>
      <c r="H531" s="18">
        <f>IF('Medical Examinations'!G533="No major surgery",0,'Medical Examinations'!G533)</f>
        <v>1</v>
      </c>
      <c r="I531" s="16" t="s">
        <v>8342</v>
      </c>
      <c r="J531" s="14" t="str">
        <f t="shared" si="24"/>
        <v>Normal weight</v>
      </c>
      <c r="K531" s="14" t="str">
        <f t="shared" si="25"/>
        <v>Diabetes</v>
      </c>
      <c r="L531" s="19">
        <f>DATE('Data cleaning'!P533,MONTH(1&amp;'Data cleaning'!Q533),'Hospitalisation Details'!D533)</f>
        <v>33523</v>
      </c>
      <c r="M531" s="20">
        <v>4738.2700000000004</v>
      </c>
      <c r="N531" s="16" t="s">
        <v>62</v>
      </c>
      <c r="O531" s="16" t="s">
        <v>64</v>
      </c>
      <c r="P531" s="16" t="s">
        <v>119</v>
      </c>
      <c r="Q531" s="14">
        <f t="shared" si="26"/>
        <v>31</v>
      </c>
    </row>
    <row r="532" spans="1:17" ht="15.6" x14ac:dyDescent="0.3">
      <c r="A532" s="15" t="s">
        <v>1343</v>
      </c>
      <c r="B532" s="14" t="s">
        <v>5683</v>
      </c>
      <c r="C532" s="16">
        <v>23.655000000000001</v>
      </c>
      <c r="D532" s="16">
        <v>5.14</v>
      </c>
      <c r="E532" s="17" t="s">
        <v>32</v>
      </c>
      <c r="F532" s="17" t="s">
        <v>32</v>
      </c>
      <c r="G532" s="17" t="s">
        <v>32</v>
      </c>
      <c r="H532" s="18">
        <f>IF('Medical Examinations'!G534="No major surgery",0,'Medical Examinations'!G534)</f>
        <v>1</v>
      </c>
      <c r="I532" s="16" t="s">
        <v>8342</v>
      </c>
      <c r="J532" s="14" t="str">
        <f t="shared" si="24"/>
        <v>Normal weight</v>
      </c>
      <c r="K532" s="14" t="str">
        <f t="shared" si="25"/>
        <v>Normal</v>
      </c>
      <c r="L532" s="19">
        <f>DATE('Data cleaning'!P534,MONTH(1&amp;'Data cleaning'!Q534),'Hospitalisation Details'!D534)</f>
        <v>38315</v>
      </c>
      <c r="M532" s="20">
        <v>4740.78</v>
      </c>
      <c r="N532" s="16" t="s">
        <v>62</v>
      </c>
      <c r="O532" s="16" t="s">
        <v>64</v>
      </c>
      <c r="P532" s="16" t="s">
        <v>1525</v>
      </c>
      <c r="Q532" s="14">
        <f t="shared" si="26"/>
        <v>18</v>
      </c>
    </row>
    <row r="533" spans="1:17" ht="15.6" x14ac:dyDescent="0.3">
      <c r="A533" s="15" t="s">
        <v>1346</v>
      </c>
      <c r="B533" s="14" t="s">
        <v>5644</v>
      </c>
      <c r="C533" s="16">
        <v>49.05</v>
      </c>
      <c r="D533" s="16">
        <v>9.77</v>
      </c>
      <c r="E533" s="17" t="s">
        <v>99</v>
      </c>
      <c r="F533" s="17" t="s">
        <v>32</v>
      </c>
      <c r="G533" s="17" t="s">
        <v>32</v>
      </c>
      <c r="H533" s="18">
        <f>IF('Medical Examinations'!G535="No major surgery",0,'Medical Examinations'!G535)</f>
        <v>0</v>
      </c>
      <c r="I533" s="16" t="s">
        <v>8343</v>
      </c>
      <c r="J533" s="14" t="str">
        <f t="shared" si="24"/>
        <v>Obesity</v>
      </c>
      <c r="K533" s="14" t="str">
        <f t="shared" si="25"/>
        <v>Diabetes</v>
      </c>
      <c r="L533" s="19">
        <f>DATE('Data cleaning'!P535,MONTH(1&amp;'Data cleaning'!Q535),'Hospitalisation Details'!D535)</f>
        <v>31933</v>
      </c>
      <c r="M533" s="20">
        <v>4746.34</v>
      </c>
      <c r="N533" s="16" t="s">
        <v>62</v>
      </c>
      <c r="O533" s="16" t="s">
        <v>62</v>
      </c>
      <c r="P533" s="16" t="s">
        <v>241</v>
      </c>
      <c r="Q533" s="14">
        <f t="shared" si="26"/>
        <v>36</v>
      </c>
    </row>
    <row r="534" spans="1:17" ht="15.6" x14ac:dyDescent="0.3">
      <c r="A534" s="15" t="s">
        <v>1348</v>
      </c>
      <c r="B534" s="14" t="s">
        <v>5686</v>
      </c>
      <c r="C534" s="16">
        <v>51.94</v>
      </c>
      <c r="D534" s="16">
        <v>8.8000000000000007</v>
      </c>
      <c r="E534" s="17" t="s">
        <v>99</v>
      </c>
      <c r="F534" s="17" t="s">
        <v>32</v>
      </c>
      <c r="G534" s="17" t="s">
        <v>32</v>
      </c>
      <c r="H534" s="18">
        <f>IF('Medical Examinations'!G536="No major surgery",0,'Medical Examinations'!G536)</f>
        <v>2</v>
      </c>
      <c r="I534" s="16" t="s">
        <v>8343</v>
      </c>
      <c r="J534" s="14" t="str">
        <f t="shared" si="24"/>
        <v>Obesity</v>
      </c>
      <c r="K534" s="14" t="str">
        <f t="shared" si="25"/>
        <v>Diabetes</v>
      </c>
      <c r="L534" s="19">
        <f>DATE('Data cleaning'!P536,MONTH(1&amp;'Data cleaning'!Q536),'Hospitalisation Details'!D536)</f>
        <v>32022</v>
      </c>
      <c r="M534" s="20">
        <v>4747.05</v>
      </c>
      <c r="N534" s="16" t="s">
        <v>62</v>
      </c>
      <c r="O534" s="16" t="s">
        <v>62</v>
      </c>
      <c r="P534" s="16" t="s">
        <v>66</v>
      </c>
      <c r="Q534" s="14">
        <f t="shared" si="26"/>
        <v>35</v>
      </c>
    </row>
    <row r="535" spans="1:17" ht="15.6" x14ac:dyDescent="0.3">
      <c r="A535" s="15" t="s">
        <v>1351</v>
      </c>
      <c r="B535" s="14" t="s">
        <v>5687</v>
      </c>
      <c r="C535" s="16">
        <v>29.83</v>
      </c>
      <c r="D535" s="16">
        <v>5.84</v>
      </c>
      <c r="E535" s="17" t="s">
        <v>32</v>
      </c>
      <c r="F535" s="17" t="s">
        <v>32</v>
      </c>
      <c r="G535" s="17" t="s">
        <v>32</v>
      </c>
      <c r="H535" s="18">
        <f>IF('Medical Examinations'!G537="No major surgery",0,'Medical Examinations'!G537)</f>
        <v>1</v>
      </c>
      <c r="I535" s="16" t="s">
        <v>8342</v>
      </c>
      <c r="J535" s="14" t="str">
        <f t="shared" si="24"/>
        <v>Over weight</v>
      </c>
      <c r="K535" s="14" t="str">
        <f t="shared" si="25"/>
        <v>Prediabetes</v>
      </c>
      <c r="L535" s="19">
        <f>DATE('Data cleaning'!P537,MONTH(1&amp;'Data cleaning'!Q537),'Hospitalisation Details'!D537)</f>
        <v>32103</v>
      </c>
      <c r="M535" s="20">
        <v>4751.07</v>
      </c>
      <c r="N535" s="16" t="s">
        <v>64</v>
      </c>
      <c r="O535" s="16" t="s">
        <v>75</v>
      </c>
      <c r="P535" s="16" t="s">
        <v>241</v>
      </c>
      <c r="Q535" s="14">
        <f t="shared" si="26"/>
        <v>35</v>
      </c>
    </row>
    <row r="536" spans="1:17" ht="15.6" x14ac:dyDescent="0.3">
      <c r="A536" s="15" t="s">
        <v>1353</v>
      </c>
      <c r="B536" s="14" t="s">
        <v>5689</v>
      </c>
      <c r="C536" s="16">
        <v>22.6</v>
      </c>
      <c r="D536" s="16">
        <v>10.43</v>
      </c>
      <c r="E536" s="17" t="s">
        <v>99</v>
      </c>
      <c r="F536" s="17" t="s">
        <v>32</v>
      </c>
      <c r="G536" s="17" t="s">
        <v>32</v>
      </c>
      <c r="H536" s="18">
        <f>IF('Medical Examinations'!G538="No major surgery",0,'Medical Examinations'!G538)</f>
        <v>1</v>
      </c>
      <c r="I536" s="16" t="s">
        <v>8342</v>
      </c>
      <c r="J536" s="14" t="str">
        <f t="shared" si="24"/>
        <v>Normal weight</v>
      </c>
      <c r="K536" s="14" t="str">
        <f t="shared" si="25"/>
        <v>Diabetes</v>
      </c>
      <c r="L536" s="19">
        <f>DATE('Data cleaning'!P538,MONTH(1&amp;'Data cleaning'!Q538),'Hospitalisation Details'!D538)</f>
        <v>33832</v>
      </c>
      <c r="M536" s="20">
        <v>4753.6400000000003</v>
      </c>
      <c r="N536" s="16" t="s">
        <v>62</v>
      </c>
      <c r="O536" s="16" t="s">
        <v>64</v>
      </c>
      <c r="P536" s="16" t="s">
        <v>66</v>
      </c>
      <c r="Q536" s="14">
        <f t="shared" si="26"/>
        <v>30</v>
      </c>
    </row>
    <row r="537" spans="1:17" ht="15.6" x14ac:dyDescent="0.3">
      <c r="A537" s="15" t="s">
        <v>1356</v>
      </c>
      <c r="B537" s="14" t="s">
        <v>5691</v>
      </c>
      <c r="C537" s="16">
        <v>46.69</v>
      </c>
      <c r="D537" s="16">
        <v>4.25</v>
      </c>
      <c r="E537" s="17" t="s">
        <v>99</v>
      </c>
      <c r="F537" s="17" t="s">
        <v>32</v>
      </c>
      <c r="G537" s="17" t="s">
        <v>32</v>
      </c>
      <c r="H537" s="18">
        <f>IF('Medical Examinations'!G539="No major surgery",0,'Medical Examinations'!G539)</f>
        <v>1</v>
      </c>
      <c r="I537" s="16" t="s">
        <v>8343</v>
      </c>
      <c r="J537" s="14" t="str">
        <f t="shared" si="24"/>
        <v>Obesity</v>
      </c>
      <c r="K537" s="14" t="str">
        <f t="shared" si="25"/>
        <v>Normal</v>
      </c>
      <c r="L537" s="19">
        <f>DATE('Data cleaning'!P539,MONTH(1&amp;'Data cleaning'!Q539),'Hospitalisation Details'!D539)</f>
        <v>32047</v>
      </c>
      <c r="M537" s="20">
        <v>4762.33</v>
      </c>
      <c r="N537" s="16" t="s">
        <v>64</v>
      </c>
      <c r="O537" s="16" t="s">
        <v>64</v>
      </c>
      <c r="P537" s="16" t="s">
        <v>241</v>
      </c>
      <c r="Q537" s="14">
        <f t="shared" si="26"/>
        <v>35</v>
      </c>
    </row>
    <row r="538" spans="1:17" ht="15.6" x14ac:dyDescent="0.3">
      <c r="A538" s="15" t="s">
        <v>1358</v>
      </c>
      <c r="B538" s="14" t="s">
        <v>5680</v>
      </c>
      <c r="C538" s="16">
        <v>28.49</v>
      </c>
      <c r="D538" s="16">
        <v>4.8899999999999997</v>
      </c>
      <c r="E538" s="17" t="s">
        <v>32</v>
      </c>
      <c r="F538" s="17" t="s">
        <v>32</v>
      </c>
      <c r="G538" s="17" t="s">
        <v>32</v>
      </c>
      <c r="H538" s="18">
        <f>IF('Medical Examinations'!G540="No major surgery",0,'Medical Examinations'!G540)</f>
        <v>0</v>
      </c>
      <c r="I538" s="16" t="s">
        <v>8342</v>
      </c>
      <c r="J538" s="14" t="str">
        <f t="shared" si="24"/>
        <v>Over weight</v>
      </c>
      <c r="K538" s="14" t="str">
        <f t="shared" si="25"/>
        <v>Normal</v>
      </c>
      <c r="L538" s="19">
        <f>DATE('Data cleaning'!P540,MONTH(1&amp;'Data cleaning'!Q540),'Hospitalisation Details'!D540)</f>
        <v>32721</v>
      </c>
      <c r="M538" s="20">
        <v>4766.0200000000004</v>
      </c>
      <c r="N538" s="16" t="s">
        <v>62</v>
      </c>
      <c r="O538" s="16" t="s">
        <v>64</v>
      </c>
      <c r="P538" s="16" t="s">
        <v>241</v>
      </c>
      <c r="Q538" s="14">
        <f t="shared" si="26"/>
        <v>33</v>
      </c>
    </row>
    <row r="539" spans="1:17" ht="15.6" x14ac:dyDescent="0.3">
      <c r="A539" s="15" t="s">
        <v>1361</v>
      </c>
      <c r="B539" s="14" t="s">
        <v>4861</v>
      </c>
      <c r="C539" s="16">
        <v>28.5</v>
      </c>
      <c r="D539" s="16">
        <v>5.55</v>
      </c>
      <c r="E539" s="17" t="s">
        <v>99</v>
      </c>
      <c r="F539" s="17" t="s">
        <v>32</v>
      </c>
      <c r="G539" s="17" t="s">
        <v>32</v>
      </c>
      <c r="H539" s="18">
        <f>IF('Medical Examinations'!G541="No major surgery",0,'Medical Examinations'!G541)</f>
        <v>1</v>
      </c>
      <c r="I539" s="16" t="s">
        <v>8342</v>
      </c>
      <c r="J539" s="14" t="str">
        <f t="shared" si="24"/>
        <v>Over weight</v>
      </c>
      <c r="K539" s="14" t="str">
        <f t="shared" si="25"/>
        <v>Normal</v>
      </c>
      <c r="L539" s="19">
        <f>DATE('Data cleaning'!P541,MONTH(1&amp;'Data cleaning'!Q541),'Hospitalisation Details'!D541)</f>
        <v>32851</v>
      </c>
      <c r="M539" s="20">
        <v>4779.6000000000004</v>
      </c>
      <c r="N539" s="16" t="s">
        <v>62</v>
      </c>
      <c r="O539" s="16" t="s">
        <v>64</v>
      </c>
      <c r="P539" s="16" t="s">
        <v>66</v>
      </c>
      <c r="Q539" s="14">
        <f t="shared" si="26"/>
        <v>33</v>
      </c>
    </row>
    <row r="540" spans="1:17" ht="15.6" x14ac:dyDescent="0.3">
      <c r="A540" s="15" t="s">
        <v>1364</v>
      </c>
      <c r="B540" s="14" t="s">
        <v>5695</v>
      </c>
      <c r="C540" s="16">
        <v>24.4</v>
      </c>
      <c r="D540" s="16">
        <v>4.5199999999999996</v>
      </c>
      <c r="E540" s="17" t="s">
        <v>32</v>
      </c>
      <c r="F540" s="17" t="s">
        <v>32</v>
      </c>
      <c r="G540" s="17" t="s">
        <v>32</v>
      </c>
      <c r="H540" s="18">
        <f>IF('Medical Examinations'!G542="No major surgery",0,'Medical Examinations'!G542)</f>
        <v>1</v>
      </c>
      <c r="I540" s="16" t="s">
        <v>8342</v>
      </c>
      <c r="J540" s="14" t="str">
        <f t="shared" si="24"/>
        <v>Normal weight</v>
      </c>
      <c r="K540" s="14" t="str">
        <f t="shared" si="25"/>
        <v>Normal</v>
      </c>
      <c r="L540" s="19">
        <f>DATE('Data cleaning'!P542,MONTH(1&amp;'Data cleaning'!Q542),'Hospitalisation Details'!D542)</f>
        <v>31950</v>
      </c>
      <c r="M540" s="20">
        <v>4787.42</v>
      </c>
      <c r="N540" s="16" t="s">
        <v>62</v>
      </c>
      <c r="O540" s="16" t="s">
        <v>64</v>
      </c>
      <c r="P540" s="16" t="s">
        <v>66</v>
      </c>
      <c r="Q540" s="14">
        <f t="shared" si="26"/>
        <v>35</v>
      </c>
    </row>
    <row r="541" spans="1:17" ht="15.6" x14ac:dyDescent="0.3">
      <c r="A541" s="15" t="s">
        <v>1366</v>
      </c>
      <c r="B541" s="14" t="s">
        <v>5697</v>
      </c>
      <c r="C541" s="16">
        <v>29.15</v>
      </c>
      <c r="D541" s="16">
        <v>4.45</v>
      </c>
      <c r="E541" s="17" t="s">
        <v>99</v>
      </c>
      <c r="F541" s="17" t="s">
        <v>32</v>
      </c>
      <c r="G541" s="17" t="s">
        <v>32</v>
      </c>
      <c r="H541" s="18">
        <f>IF('Medical Examinations'!G543="No major surgery",0,'Medical Examinations'!G543)</f>
        <v>1</v>
      </c>
      <c r="I541" s="16" t="s">
        <v>8342</v>
      </c>
      <c r="J541" s="14" t="str">
        <f t="shared" si="24"/>
        <v>Over weight</v>
      </c>
      <c r="K541" s="14" t="str">
        <f t="shared" si="25"/>
        <v>Normal</v>
      </c>
      <c r="L541" s="19">
        <f>DATE('Data cleaning'!P543,MONTH(1&amp;'Data cleaning'!Q543),'Hospitalisation Details'!D543)</f>
        <v>32858</v>
      </c>
      <c r="M541" s="20">
        <v>4795.66</v>
      </c>
      <c r="N541" s="16" t="s">
        <v>62</v>
      </c>
      <c r="O541" s="16" t="s">
        <v>75</v>
      </c>
      <c r="P541" s="16" t="s">
        <v>66</v>
      </c>
      <c r="Q541" s="14">
        <f t="shared" si="26"/>
        <v>33</v>
      </c>
    </row>
    <row r="542" spans="1:17" ht="15.6" x14ac:dyDescent="0.3">
      <c r="A542" s="15" t="s">
        <v>1369</v>
      </c>
      <c r="B542" s="14" t="s">
        <v>5168</v>
      </c>
      <c r="C542" s="16">
        <v>27.28</v>
      </c>
      <c r="D542" s="16">
        <v>4.72</v>
      </c>
      <c r="E542" s="17" t="s">
        <v>32</v>
      </c>
      <c r="F542" s="17" t="s">
        <v>39</v>
      </c>
      <c r="G542" s="17" t="s">
        <v>32</v>
      </c>
      <c r="H542" s="18">
        <f>IF('Medical Examinations'!G544="No major surgery",0,'Medical Examinations'!G544)</f>
        <v>1</v>
      </c>
      <c r="I542" s="16" t="s">
        <v>8342</v>
      </c>
      <c r="J542" s="14" t="str">
        <f t="shared" si="24"/>
        <v>Over weight</v>
      </c>
      <c r="K542" s="14" t="str">
        <f t="shared" si="25"/>
        <v>Normal</v>
      </c>
      <c r="L542" s="19">
        <f>DATE('Data cleaning'!P544,MONTH(1&amp;'Data cleaning'!Q544),'Hospitalisation Details'!D544)</f>
        <v>28766</v>
      </c>
      <c r="M542" s="20">
        <v>4812.34</v>
      </c>
      <c r="N542" s="16" t="s">
        <v>62</v>
      </c>
      <c r="O542" s="16" t="s">
        <v>64</v>
      </c>
      <c r="P542" s="16" t="s">
        <v>66</v>
      </c>
      <c r="Q542" s="14">
        <f t="shared" si="26"/>
        <v>44</v>
      </c>
    </row>
    <row r="543" spans="1:17" ht="15.6" x14ac:dyDescent="0.3">
      <c r="A543" s="15" t="s">
        <v>1371</v>
      </c>
      <c r="B543" s="14" t="s">
        <v>5700</v>
      </c>
      <c r="C543" s="16">
        <v>32.229999999999997</v>
      </c>
      <c r="D543" s="16">
        <v>4.6500000000000004</v>
      </c>
      <c r="E543" s="17" t="s">
        <v>99</v>
      </c>
      <c r="F543" s="17" t="s">
        <v>32</v>
      </c>
      <c r="G543" s="17" t="s">
        <v>99</v>
      </c>
      <c r="H543" s="18">
        <f>IF('Medical Examinations'!G545="No major surgery",0,'Medical Examinations'!G545)</f>
        <v>1</v>
      </c>
      <c r="I543" s="16" t="s">
        <v>8343</v>
      </c>
      <c r="J543" s="14" t="str">
        <f t="shared" si="24"/>
        <v>Obesity</v>
      </c>
      <c r="K543" s="14" t="str">
        <f t="shared" si="25"/>
        <v>Normal</v>
      </c>
      <c r="L543" s="19">
        <f>DATE('Data cleaning'!P545,MONTH(1&amp;'Data cleaning'!Q545),'Hospitalisation Details'!D545)</f>
        <v>29770</v>
      </c>
      <c r="M543" s="20">
        <v>4827.1000000000004</v>
      </c>
      <c r="N543" s="16" t="s">
        <v>62</v>
      </c>
      <c r="O543" s="16" t="s">
        <v>75</v>
      </c>
      <c r="P543" s="16" t="s">
        <v>66</v>
      </c>
      <c r="Q543" s="14">
        <f t="shared" si="26"/>
        <v>41</v>
      </c>
    </row>
    <row r="544" spans="1:17" ht="15.6" x14ac:dyDescent="0.3">
      <c r="A544" s="15" t="s">
        <v>1377</v>
      </c>
      <c r="B544" s="14" t="s">
        <v>5426</v>
      </c>
      <c r="C544" s="16">
        <v>29.734999999999999</v>
      </c>
      <c r="D544" s="16">
        <v>4.53</v>
      </c>
      <c r="E544" s="17" t="s">
        <v>32</v>
      </c>
      <c r="F544" s="17" t="s">
        <v>32</v>
      </c>
      <c r="G544" s="17" t="s">
        <v>99</v>
      </c>
      <c r="H544" s="18">
        <f>IF('Medical Examinations'!G547="No major surgery",0,'Medical Examinations'!G547)</f>
        <v>1</v>
      </c>
      <c r="I544" s="16" t="s">
        <v>8343</v>
      </c>
      <c r="J544" s="14" t="str">
        <f t="shared" si="24"/>
        <v>Over weight</v>
      </c>
      <c r="K544" s="14" t="str">
        <f t="shared" si="25"/>
        <v>Normal</v>
      </c>
      <c r="L544" s="19">
        <f>DATE('Data cleaning'!P547,MONTH(1&amp;'Data cleaning'!Q547),'Hospitalisation Details'!D547)</f>
        <v>37434</v>
      </c>
      <c r="M544" s="20">
        <v>4830.63</v>
      </c>
      <c r="N544" s="16" t="s">
        <v>62</v>
      </c>
      <c r="O544" s="16" t="s">
        <v>75</v>
      </c>
      <c r="P544" s="16" t="s">
        <v>241</v>
      </c>
      <c r="Q544" s="14">
        <f t="shared" si="26"/>
        <v>20</v>
      </c>
    </row>
    <row r="545" spans="1:17" ht="15.6" x14ac:dyDescent="0.3">
      <c r="A545" s="15" t="s">
        <v>1379</v>
      </c>
      <c r="B545" s="14" t="s">
        <v>5705</v>
      </c>
      <c r="C545" s="16">
        <v>28.31</v>
      </c>
      <c r="D545" s="16">
        <v>6.35</v>
      </c>
      <c r="E545" s="17" t="s">
        <v>32</v>
      </c>
      <c r="F545" s="17" t="s">
        <v>32</v>
      </c>
      <c r="G545" s="17" t="s">
        <v>32</v>
      </c>
      <c r="H545" s="18">
        <f>IF('Medical Examinations'!G548="No major surgery",0,'Medical Examinations'!G548)</f>
        <v>0</v>
      </c>
      <c r="I545" s="16" t="s">
        <v>8342</v>
      </c>
      <c r="J545" s="14" t="str">
        <f t="shared" si="24"/>
        <v>Over weight</v>
      </c>
      <c r="K545" s="14" t="str">
        <f t="shared" si="25"/>
        <v>Prediabetes</v>
      </c>
      <c r="L545" s="19">
        <f>DATE('Data cleaning'!P548,MONTH(1&amp;'Data cleaning'!Q548),'Hospitalisation Details'!D548)</f>
        <v>36871</v>
      </c>
      <c r="M545" s="20">
        <v>4835.43</v>
      </c>
      <c r="N545" s="16" t="s">
        <v>62</v>
      </c>
      <c r="O545" s="16" t="s">
        <v>62</v>
      </c>
      <c r="P545" s="16" t="s">
        <v>1525</v>
      </c>
      <c r="Q545" s="14">
        <f t="shared" si="26"/>
        <v>22</v>
      </c>
    </row>
    <row r="546" spans="1:17" ht="15.6" x14ac:dyDescent="0.3">
      <c r="A546" s="15" t="s">
        <v>1382</v>
      </c>
      <c r="B546" s="14" t="s">
        <v>5707</v>
      </c>
      <c r="C546" s="16">
        <v>46.62</v>
      </c>
      <c r="D546" s="16">
        <v>8.51</v>
      </c>
      <c r="E546" s="17" t="s">
        <v>32</v>
      </c>
      <c r="F546" s="17" t="s">
        <v>32</v>
      </c>
      <c r="G546" s="17" t="s">
        <v>32</v>
      </c>
      <c r="H546" s="18">
        <f>IF('Medical Examinations'!G549="No major surgery",0,'Medical Examinations'!G549)</f>
        <v>0</v>
      </c>
      <c r="I546" s="16" t="s">
        <v>8343</v>
      </c>
      <c r="J546" s="14" t="str">
        <f t="shared" si="24"/>
        <v>Obesity</v>
      </c>
      <c r="K546" s="14" t="str">
        <f t="shared" si="25"/>
        <v>Diabetes</v>
      </c>
      <c r="L546" s="19">
        <f>DATE('Data cleaning'!P549,MONTH(1&amp;'Data cleaning'!Q549),'Hospitalisation Details'!D549)</f>
        <v>33857</v>
      </c>
      <c r="M546" s="20">
        <v>4837.58</v>
      </c>
      <c r="N546" s="16" t="s">
        <v>64</v>
      </c>
      <c r="O546" s="16" t="s">
        <v>62</v>
      </c>
      <c r="P546" s="16" t="s">
        <v>66</v>
      </c>
      <c r="Q546" s="14">
        <f t="shared" si="26"/>
        <v>30</v>
      </c>
    </row>
    <row r="547" spans="1:17" ht="15.6" x14ac:dyDescent="0.3">
      <c r="A547" s="15" t="s">
        <v>1384</v>
      </c>
      <c r="B547" s="14" t="s">
        <v>5709</v>
      </c>
      <c r="C547" s="16">
        <v>51.75</v>
      </c>
      <c r="D547" s="16">
        <v>8.59</v>
      </c>
      <c r="E547" s="17" t="s">
        <v>99</v>
      </c>
      <c r="F547" s="17" t="s">
        <v>32</v>
      </c>
      <c r="G547" s="17" t="s">
        <v>32</v>
      </c>
      <c r="H547" s="18">
        <f>IF('Medical Examinations'!G550="No major surgery",0,'Medical Examinations'!G550)</f>
        <v>1</v>
      </c>
      <c r="I547" s="16" t="s">
        <v>8343</v>
      </c>
      <c r="J547" s="14" t="str">
        <f t="shared" si="24"/>
        <v>Obesity</v>
      </c>
      <c r="K547" s="14" t="str">
        <f t="shared" si="25"/>
        <v>Diabetes</v>
      </c>
      <c r="L547" s="19">
        <f>DATE('Data cleaning'!P550,MONTH(1&amp;'Data cleaning'!Q550),'Hospitalisation Details'!D550)</f>
        <v>30970</v>
      </c>
      <c r="M547" s="20">
        <v>4839.18</v>
      </c>
      <c r="N547" s="16" t="s">
        <v>62</v>
      </c>
      <c r="O547" s="16" t="s">
        <v>75</v>
      </c>
      <c r="P547" s="16" t="s">
        <v>119</v>
      </c>
      <c r="Q547" s="14">
        <f t="shared" si="26"/>
        <v>38</v>
      </c>
    </row>
    <row r="548" spans="1:17" ht="15.6" x14ac:dyDescent="0.3">
      <c r="A548" s="15" t="s">
        <v>1387</v>
      </c>
      <c r="B548" s="14" t="s">
        <v>5711</v>
      </c>
      <c r="C548" s="16">
        <v>25.7</v>
      </c>
      <c r="D548" s="16">
        <v>4.13</v>
      </c>
      <c r="E548" s="17" t="s">
        <v>99</v>
      </c>
      <c r="F548" s="17" t="s">
        <v>32</v>
      </c>
      <c r="G548" s="17" t="s">
        <v>32</v>
      </c>
      <c r="H548" s="18">
        <f>IF('Medical Examinations'!G551="No major surgery",0,'Medical Examinations'!G551)</f>
        <v>0</v>
      </c>
      <c r="I548" s="16" t="s">
        <v>8342</v>
      </c>
      <c r="J548" s="14" t="str">
        <f t="shared" si="24"/>
        <v>Over weight</v>
      </c>
      <c r="K548" s="14" t="str">
        <f t="shared" si="25"/>
        <v>Normal</v>
      </c>
      <c r="L548" s="19">
        <f>DATE('Data cleaning'!P551,MONTH(1&amp;'Data cleaning'!Q551),'Hospitalisation Details'!D551)</f>
        <v>34971</v>
      </c>
      <c r="M548" s="20">
        <v>4840.95</v>
      </c>
      <c r="N548" s="16" t="s">
        <v>62</v>
      </c>
      <c r="O548" s="16" t="s">
        <v>75</v>
      </c>
      <c r="P548" s="16" t="s">
        <v>1525</v>
      </c>
      <c r="Q548" s="14">
        <f t="shared" si="26"/>
        <v>27</v>
      </c>
    </row>
    <row r="549" spans="1:17" ht="15.6" x14ac:dyDescent="0.3">
      <c r="A549" s="15" t="s">
        <v>1390</v>
      </c>
      <c r="B549" s="14" t="s">
        <v>5713</v>
      </c>
      <c r="C549" s="16">
        <v>31.79</v>
      </c>
      <c r="D549" s="16">
        <v>4.55</v>
      </c>
      <c r="E549" s="17" t="s">
        <v>32</v>
      </c>
      <c r="F549" s="17" t="s">
        <v>32</v>
      </c>
      <c r="G549" s="17" t="s">
        <v>32</v>
      </c>
      <c r="H549" s="18">
        <f>IF('Medical Examinations'!G552="No major surgery",0,'Medical Examinations'!G552)</f>
        <v>0</v>
      </c>
      <c r="I549" s="16" t="s">
        <v>8343</v>
      </c>
      <c r="J549" s="14" t="str">
        <f t="shared" si="24"/>
        <v>Obesity</v>
      </c>
      <c r="K549" s="14" t="str">
        <f t="shared" si="25"/>
        <v>Normal</v>
      </c>
      <c r="L549" s="19">
        <f>DATE('Data cleaning'!P552,MONTH(1&amp;'Data cleaning'!Q552),'Hospitalisation Details'!D552)</f>
        <v>29202</v>
      </c>
      <c r="M549" s="20">
        <v>4843.79</v>
      </c>
      <c r="N549" s="16" t="s">
        <v>62</v>
      </c>
      <c r="O549" s="16" t="s">
        <v>64</v>
      </c>
      <c r="P549" s="16" t="s">
        <v>66</v>
      </c>
      <c r="Q549" s="14">
        <f t="shared" si="26"/>
        <v>43</v>
      </c>
    </row>
    <row r="550" spans="1:17" ht="15.6" x14ac:dyDescent="0.3">
      <c r="A550" s="15" t="s">
        <v>1392</v>
      </c>
      <c r="B550" s="14" t="s">
        <v>5585</v>
      </c>
      <c r="C550" s="16">
        <v>24.795000000000002</v>
      </c>
      <c r="D550" s="16">
        <v>4.5199999999999996</v>
      </c>
      <c r="E550" s="17" t="s">
        <v>32</v>
      </c>
      <c r="F550" s="17" t="s">
        <v>32</v>
      </c>
      <c r="G550" s="17" t="s">
        <v>32</v>
      </c>
      <c r="H550" s="18">
        <f>IF('Medical Examinations'!G553="No major surgery",0,'Medical Examinations'!G553)</f>
        <v>0</v>
      </c>
      <c r="I550" s="16" t="s">
        <v>8342</v>
      </c>
      <c r="J550" s="14" t="str">
        <f t="shared" si="24"/>
        <v>Normal weight</v>
      </c>
      <c r="K550" s="14" t="str">
        <f t="shared" si="25"/>
        <v>Normal</v>
      </c>
      <c r="L550" s="19">
        <f>DATE('Data cleaning'!P553,MONTH(1&amp;'Data cleaning'!Q553),'Hospitalisation Details'!D553)</f>
        <v>27283</v>
      </c>
      <c r="M550" s="20">
        <v>4844.67</v>
      </c>
      <c r="N550" s="16" t="s">
        <v>62</v>
      </c>
      <c r="O550" s="16" t="s">
        <v>62</v>
      </c>
      <c r="P550" s="16" t="s">
        <v>66</v>
      </c>
      <c r="Q550" s="14">
        <f t="shared" si="26"/>
        <v>48</v>
      </c>
    </row>
    <row r="551" spans="1:17" ht="15.6" x14ac:dyDescent="0.3">
      <c r="A551" s="15" t="s">
        <v>1395</v>
      </c>
      <c r="B551" s="14" t="s">
        <v>5715</v>
      </c>
      <c r="C551" s="16">
        <v>53.98</v>
      </c>
      <c r="D551" s="16">
        <v>5.07</v>
      </c>
      <c r="E551" s="17" t="s">
        <v>32</v>
      </c>
      <c r="F551" s="17" t="s">
        <v>32</v>
      </c>
      <c r="G551" s="17" t="s">
        <v>99</v>
      </c>
      <c r="H551" s="18">
        <f>IF('Medical Examinations'!G554="No major surgery",0,'Medical Examinations'!G554)</f>
        <v>1</v>
      </c>
      <c r="I551" s="16" t="s">
        <v>8343</v>
      </c>
      <c r="J551" s="14" t="str">
        <f t="shared" si="24"/>
        <v>Obesity</v>
      </c>
      <c r="K551" s="14" t="str">
        <f t="shared" si="25"/>
        <v>Normal</v>
      </c>
      <c r="L551" s="19">
        <f>DATE('Data cleaning'!P554,MONTH(1&amp;'Data cleaning'!Q554),'Hospitalisation Details'!D554)</f>
        <v>37049</v>
      </c>
      <c r="M551" s="20">
        <v>4846.53</v>
      </c>
      <c r="N551" s="16" t="s">
        <v>62</v>
      </c>
      <c r="O551" s="16" t="s">
        <v>64</v>
      </c>
      <c r="P551" s="16" t="s">
        <v>1525</v>
      </c>
      <c r="Q551" s="14">
        <f t="shared" si="26"/>
        <v>22</v>
      </c>
    </row>
    <row r="552" spans="1:17" ht="15.6" x14ac:dyDescent="0.3">
      <c r="A552" s="15" t="s">
        <v>1398</v>
      </c>
      <c r="B552" s="14" t="s">
        <v>5717</v>
      </c>
      <c r="C552" s="16">
        <v>41.325000000000003</v>
      </c>
      <c r="D552" s="16">
        <v>4.04</v>
      </c>
      <c r="E552" s="17" t="s">
        <v>99</v>
      </c>
      <c r="F552" s="17" t="s">
        <v>32</v>
      </c>
      <c r="G552" s="17" t="s">
        <v>99</v>
      </c>
      <c r="H552" s="18">
        <f>IF('Medical Examinations'!G555="No major surgery",0,'Medical Examinations'!G555)</f>
        <v>1</v>
      </c>
      <c r="I552" s="16" t="s">
        <v>8343</v>
      </c>
      <c r="J552" s="14" t="str">
        <f t="shared" si="24"/>
        <v>Obesity</v>
      </c>
      <c r="K552" s="14" t="str">
        <f t="shared" si="25"/>
        <v>Normal</v>
      </c>
      <c r="L552" s="19">
        <f>DATE('Data cleaning'!P555,MONTH(1&amp;'Data cleaning'!Q555),'Hospitalisation Details'!D555)</f>
        <v>35060</v>
      </c>
      <c r="M552" s="20">
        <v>4846.92</v>
      </c>
      <c r="N552" s="16" t="s">
        <v>62</v>
      </c>
      <c r="O552" s="16" t="s">
        <v>64</v>
      </c>
      <c r="P552" s="16" t="s">
        <v>1841</v>
      </c>
      <c r="Q552" s="14">
        <f t="shared" si="26"/>
        <v>27</v>
      </c>
    </row>
    <row r="553" spans="1:17" ht="15.6" x14ac:dyDescent="0.3">
      <c r="A553" s="15" t="s">
        <v>1401</v>
      </c>
      <c r="B553" s="14" t="s">
        <v>4927</v>
      </c>
      <c r="C553" s="16">
        <v>51.65</v>
      </c>
      <c r="D553" s="16">
        <v>5.3</v>
      </c>
      <c r="E553" s="17" t="s">
        <v>99</v>
      </c>
      <c r="F553" s="17" t="s">
        <v>32</v>
      </c>
      <c r="G553" s="17" t="s">
        <v>32</v>
      </c>
      <c r="H553" s="18">
        <f>IF('Medical Examinations'!G556="No major surgery",0,'Medical Examinations'!G556)</f>
        <v>0</v>
      </c>
      <c r="I553" s="16" t="s">
        <v>8343</v>
      </c>
      <c r="J553" s="14" t="str">
        <f t="shared" si="24"/>
        <v>Obesity</v>
      </c>
      <c r="K553" s="14" t="str">
        <f t="shared" si="25"/>
        <v>Normal</v>
      </c>
      <c r="L553" s="19">
        <f>DATE('Data cleaning'!P556,MONTH(1&amp;'Data cleaning'!Q556),'Hospitalisation Details'!D556)</f>
        <v>32752</v>
      </c>
      <c r="M553" s="20">
        <v>4859.8900000000003</v>
      </c>
      <c r="N553" s="16" t="s">
        <v>62</v>
      </c>
      <c r="O553" s="16" t="s">
        <v>64</v>
      </c>
      <c r="P553" s="16" t="s">
        <v>241</v>
      </c>
      <c r="Q553" s="14">
        <f t="shared" si="26"/>
        <v>33</v>
      </c>
    </row>
    <row r="554" spans="1:17" ht="15.6" x14ac:dyDescent="0.3">
      <c r="A554" s="15" t="s">
        <v>1403</v>
      </c>
      <c r="B554" s="14" t="s">
        <v>5720</v>
      </c>
      <c r="C554" s="16">
        <v>44.52</v>
      </c>
      <c r="D554" s="16">
        <v>8.64</v>
      </c>
      <c r="E554" s="17" t="s">
        <v>99</v>
      </c>
      <c r="F554" s="17" t="s">
        <v>32</v>
      </c>
      <c r="G554" s="17" t="s">
        <v>99</v>
      </c>
      <c r="H554" s="18">
        <f>IF('Medical Examinations'!G557="No major surgery",0,'Medical Examinations'!G557)</f>
        <v>1</v>
      </c>
      <c r="I554" s="16" t="s">
        <v>8343</v>
      </c>
      <c r="J554" s="14" t="str">
        <f t="shared" si="24"/>
        <v>Obesity</v>
      </c>
      <c r="K554" s="14" t="str">
        <f t="shared" si="25"/>
        <v>Diabetes</v>
      </c>
      <c r="L554" s="19">
        <f>DATE('Data cleaning'!P557,MONTH(1&amp;'Data cleaning'!Q557),'Hospitalisation Details'!D557)</f>
        <v>35702</v>
      </c>
      <c r="M554" s="20">
        <v>4877.9799999999996</v>
      </c>
      <c r="N554" s="16" t="s">
        <v>62</v>
      </c>
      <c r="O554" s="16" t="s">
        <v>64</v>
      </c>
      <c r="P554" s="16" t="s">
        <v>119</v>
      </c>
      <c r="Q554" s="14">
        <f t="shared" si="26"/>
        <v>25</v>
      </c>
    </row>
    <row r="555" spans="1:17" ht="15.6" x14ac:dyDescent="0.3">
      <c r="A555" s="15" t="s">
        <v>1406</v>
      </c>
      <c r="B555" s="14" t="s">
        <v>5722</v>
      </c>
      <c r="C555" s="16">
        <v>53.29</v>
      </c>
      <c r="D555" s="16">
        <v>4.03</v>
      </c>
      <c r="E555" s="17" t="s">
        <v>32</v>
      </c>
      <c r="F555" s="17" t="s">
        <v>32</v>
      </c>
      <c r="G555" s="17" t="s">
        <v>99</v>
      </c>
      <c r="H555" s="18">
        <f>IF('Medical Examinations'!G558="No major surgery",0,'Medical Examinations'!G558)</f>
        <v>1</v>
      </c>
      <c r="I555" s="16" t="s">
        <v>8343</v>
      </c>
      <c r="J555" s="14" t="str">
        <f t="shared" si="24"/>
        <v>Obesity</v>
      </c>
      <c r="K555" s="14" t="str">
        <f t="shared" si="25"/>
        <v>Normal</v>
      </c>
      <c r="L555" s="19">
        <f>DATE('Data cleaning'!P558,MONTH(1&amp;'Data cleaning'!Q558),'Hospitalisation Details'!D558)</f>
        <v>31769</v>
      </c>
      <c r="M555" s="20">
        <v>4883.87</v>
      </c>
      <c r="N555" s="16" t="s">
        <v>62</v>
      </c>
      <c r="O555" s="16" t="s">
        <v>75</v>
      </c>
      <c r="P555" s="16" t="s">
        <v>241</v>
      </c>
      <c r="Q555" s="14">
        <f t="shared" si="26"/>
        <v>36</v>
      </c>
    </row>
    <row r="556" spans="1:17" ht="15.6" x14ac:dyDescent="0.3">
      <c r="A556" s="15" t="s">
        <v>1408</v>
      </c>
      <c r="B556" s="14" t="s">
        <v>4914</v>
      </c>
      <c r="C556" s="16">
        <v>46.63</v>
      </c>
      <c r="D556" s="16">
        <v>4.26</v>
      </c>
      <c r="E556" s="17" t="s">
        <v>99</v>
      </c>
      <c r="F556" s="17" t="s">
        <v>32</v>
      </c>
      <c r="G556" s="17" t="s">
        <v>32</v>
      </c>
      <c r="H556" s="18">
        <f>IF('Medical Examinations'!G559="No major surgery",0,'Medical Examinations'!G559)</f>
        <v>2</v>
      </c>
      <c r="I556" s="16" t="s">
        <v>8343</v>
      </c>
      <c r="J556" s="14" t="str">
        <f t="shared" si="24"/>
        <v>Obesity</v>
      </c>
      <c r="K556" s="14" t="str">
        <f t="shared" si="25"/>
        <v>Normal</v>
      </c>
      <c r="L556" s="19">
        <f>DATE('Data cleaning'!P559,MONTH(1&amp;'Data cleaning'!Q559),'Hospitalisation Details'!D559)</f>
        <v>31712</v>
      </c>
      <c r="M556" s="20">
        <v>4889.04</v>
      </c>
      <c r="N556" s="16" t="s">
        <v>62</v>
      </c>
      <c r="O556" s="16" t="s">
        <v>75</v>
      </c>
      <c r="P556" s="16" t="s">
        <v>66</v>
      </c>
      <c r="Q556" s="14">
        <f t="shared" si="26"/>
        <v>36</v>
      </c>
    </row>
    <row r="557" spans="1:17" ht="15.6" x14ac:dyDescent="0.3">
      <c r="A557" s="15" t="s">
        <v>1411</v>
      </c>
      <c r="B557" s="14" t="s">
        <v>5595</v>
      </c>
      <c r="C557" s="16">
        <v>28.88</v>
      </c>
      <c r="D557" s="16">
        <v>5.35</v>
      </c>
      <c r="E557" s="17" t="s">
        <v>32</v>
      </c>
      <c r="F557" s="17" t="s">
        <v>32</v>
      </c>
      <c r="G557" s="17" t="s">
        <v>99</v>
      </c>
      <c r="H557" s="18">
        <f>IF('Medical Examinations'!G560="No major surgery",0,'Medical Examinations'!G560)</f>
        <v>1</v>
      </c>
      <c r="I557" s="16" t="s">
        <v>8342</v>
      </c>
      <c r="J557" s="14" t="str">
        <f t="shared" si="24"/>
        <v>Over weight</v>
      </c>
      <c r="K557" s="14" t="str">
        <f t="shared" si="25"/>
        <v>Normal</v>
      </c>
      <c r="L557" s="19">
        <f>DATE('Data cleaning'!P560,MONTH(1&amp;'Data cleaning'!Q560),'Hospitalisation Details'!D560)</f>
        <v>32699</v>
      </c>
      <c r="M557" s="20">
        <v>4890</v>
      </c>
      <c r="N557" s="16" t="s">
        <v>64</v>
      </c>
      <c r="O557" s="16" t="s">
        <v>62</v>
      </c>
      <c r="P557" s="16" t="s">
        <v>66</v>
      </c>
      <c r="Q557" s="14">
        <f t="shared" si="26"/>
        <v>33</v>
      </c>
    </row>
    <row r="558" spans="1:17" ht="15.6" x14ac:dyDescent="0.3">
      <c r="A558" s="15" t="s">
        <v>1415</v>
      </c>
      <c r="B558" s="14" t="s">
        <v>5728</v>
      </c>
      <c r="C558" s="16">
        <v>23.65</v>
      </c>
      <c r="D558" s="16">
        <v>4.5</v>
      </c>
      <c r="E558" s="17" t="s">
        <v>32</v>
      </c>
      <c r="F558" s="17" t="s">
        <v>32</v>
      </c>
      <c r="G558" s="17" t="s">
        <v>32</v>
      </c>
      <c r="H558" s="18">
        <f>IF('Medical Examinations'!G562="No major surgery",0,'Medical Examinations'!G562)</f>
        <v>0</v>
      </c>
      <c r="I558" s="16" t="s">
        <v>8343</v>
      </c>
      <c r="J558" s="14" t="str">
        <f t="shared" si="24"/>
        <v>Normal weight</v>
      </c>
      <c r="K558" s="14" t="str">
        <f t="shared" si="25"/>
        <v>Normal</v>
      </c>
      <c r="L558" s="19">
        <f>DATE('Data cleaning'!P562,MONTH(1&amp;'Data cleaning'!Q562),'Hospitalisation Details'!D562)</f>
        <v>32409</v>
      </c>
      <c r="M558" s="20">
        <v>4894.75</v>
      </c>
      <c r="N558" s="16" t="s">
        <v>64</v>
      </c>
      <c r="O558" s="16" t="s">
        <v>64</v>
      </c>
      <c r="P558" s="16" t="s">
        <v>119</v>
      </c>
      <c r="Q558" s="14">
        <f t="shared" si="26"/>
        <v>34</v>
      </c>
    </row>
    <row r="559" spans="1:17" ht="15.6" x14ac:dyDescent="0.3">
      <c r="A559" s="15" t="s">
        <v>1417</v>
      </c>
      <c r="B559" s="14" t="s">
        <v>5730</v>
      </c>
      <c r="C559" s="16">
        <v>49.09</v>
      </c>
      <c r="D559" s="16">
        <v>8.3800000000000008</v>
      </c>
      <c r="E559" s="17" t="s">
        <v>99</v>
      </c>
      <c r="F559" s="17" t="s">
        <v>32</v>
      </c>
      <c r="G559" s="17" t="s">
        <v>32</v>
      </c>
      <c r="H559" s="18">
        <f>IF('Medical Examinations'!G563="No major surgery",0,'Medical Examinations'!G563)</f>
        <v>2</v>
      </c>
      <c r="I559" s="16" t="s">
        <v>8343</v>
      </c>
      <c r="J559" s="14" t="str">
        <f t="shared" si="24"/>
        <v>Obesity</v>
      </c>
      <c r="K559" s="14" t="str">
        <f t="shared" si="25"/>
        <v>Diabetes</v>
      </c>
      <c r="L559" s="19">
        <f>DATE('Data cleaning'!P563,MONTH(1&amp;'Data cleaning'!Q563),'Hospitalisation Details'!D563)</f>
        <v>34160</v>
      </c>
      <c r="M559" s="20">
        <v>4906.41</v>
      </c>
      <c r="N559" s="16" t="s">
        <v>62</v>
      </c>
      <c r="O559" s="16" t="s">
        <v>75</v>
      </c>
      <c r="P559" s="16" t="s">
        <v>119</v>
      </c>
      <c r="Q559" s="14">
        <f t="shared" si="26"/>
        <v>29</v>
      </c>
    </row>
    <row r="560" spans="1:17" ht="15.6" x14ac:dyDescent="0.3">
      <c r="A560" s="15" t="s">
        <v>1419</v>
      </c>
      <c r="B560" s="14" t="s">
        <v>5732</v>
      </c>
      <c r="C560" s="16">
        <v>28.024999999999999</v>
      </c>
      <c r="D560" s="16">
        <v>7.03</v>
      </c>
      <c r="E560" s="17" t="s">
        <v>32</v>
      </c>
      <c r="F560" s="17" t="s">
        <v>32</v>
      </c>
      <c r="G560" s="17" t="s">
        <v>32</v>
      </c>
      <c r="H560" s="18">
        <f>IF('Medical Examinations'!G564="No major surgery",0,'Medical Examinations'!G564)</f>
        <v>0</v>
      </c>
      <c r="I560" s="16" t="s">
        <v>8342</v>
      </c>
      <c r="J560" s="14" t="str">
        <f t="shared" si="24"/>
        <v>Over weight</v>
      </c>
      <c r="K560" s="14" t="str">
        <f t="shared" si="25"/>
        <v>Diabetes</v>
      </c>
      <c r="L560" s="19">
        <f>DATE('Data cleaning'!P564,MONTH(1&amp;'Data cleaning'!Q564),'Hospitalisation Details'!D564)</f>
        <v>29877</v>
      </c>
      <c r="M560" s="20">
        <v>4911.8900000000003</v>
      </c>
      <c r="N560" s="16" t="s">
        <v>62</v>
      </c>
      <c r="O560" s="16" t="s">
        <v>64</v>
      </c>
      <c r="P560" s="16" t="s">
        <v>66</v>
      </c>
      <c r="Q560" s="14">
        <f t="shared" si="26"/>
        <v>41</v>
      </c>
    </row>
    <row r="561" spans="1:17" ht="15.6" x14ac:dyDescent="0.3">
      <c r="A561" s="15" t="s">
        <v>1421</v>
      </c>
      <c r="B561" s="14" t="s">
        <v>5734</v>
      </c>
      <c r="C561" s="16">
        <v>43.32</v>
      </c>
      <c r="D561" s="16">
        <v>8.75</v>
      </c>
      <c r="E561" s="17" t="s">
        <v>99</v>
      </c>
      <c r="F561" s="17" t="s">
        <v>32</v>
      </c>
      <c r="G561" s="17" t="s">
        <v>99</v>
      </c>
      <c r="H561" s="18">
        <f>IF('Medical Examinations'!G565="No major surgery",0,'Medical Examinations'!G565)</f>
        <v>1</v>
      </c>
      <c r="I561" s="16" t="s">
        <v>8343</v>
      </c>
      <c r="J561" s="14" t="str">
        <f t="shared" si="24"/>
        <v>Obesity</v>
      </c>
      <c r="K561" s="14" t="str">
        <f t="shared" si="25"/>
        <v>Diabetes</v>
      </c>
      <c r="L561" s="19">
        <f>DATE('Data cleaning'!P565,MONTH(1&amp;'Data cleaning'!Q565),'Hospitalisation Details'!D565)</f>
        <v>37489</v>
      </c>
      <c r="M561" s="20">
        <v>4915.0600000000004</v>
      </c>
      <c r="N561" s="16" t="s">
        <v>62</v>
      </c>
      <c r="O561" s="16" t="s">
        <v>75</v>
      </c>
      <c r="P561" s="16" t="s">
        <v>1841</v>
      </c>
      <c r="Q561" s="14">
        <f t="shared" si="26"/>
        <v>20</v>
      </c>
    </row>
    <row r="562" spans="1:17" ht="15.6" x14ac:dyDescent="0.3">
      <c r="A562" s="15" t="s">
        <v>1423</v>
      </c>
      <c r="B562" s="14" t="s">
        <v>5680</v>
      </c>
      <c r="C562" s="16">
        <v>45.92</v>
      </c>
      <c r="D562" s="16">
        <v>9.51</v>
      </c>
      <c r="E562" s="17" t="s">
        <v>32</v>
      </c>
      <c r="F562" s="17" t="s">
        <v>32</v>
      </c>
      <c r="G562" s="17" t="s">
        <v>32</v>
      </c>
      <c r="H562" s="18">
        <f>IF('Medical Examinations'!G566="No major surgery",0,'Medical Examinations'!G566)</f>
        <v>0</v>
      </c>
      <c r="I562" s="16" t="s">
        <v>8343</v>
      </c>
      <c r="J562" s="14" t="str">
        <f t="shared" si="24"/>
        <v>Obesity</v>
      </c>
      <c r="K562" s="14" t="str">
        <f t="shared" si="25"/>
        <v>Diabetes</v>
      </c>
      <c r="L562" s="19">
        <f>DATE('Data cleaning'!P566,MONTH(1&amp;'Data cleaning'!Q566),'Hospitalisation Details'!D566)</f>
        <v>34191</v>
      </c>
      <c r="M562" s="20">
        <v>4922.92</v>
      </c>
      <c r="N562" s="16" t="s">
        <v>62</v>
      </c>
      <c r="O562" s="16" t="s">
        <v>62</v>
      </c>
      <c r="P562" s="16" t="s">
        <v>119</v>
      </c>
      <c r="Q562" s="14">
        <f t="shared" si="26"/>
        <v>29</v>
      </c>
    </row>
    <row r="563" spans="1:17" ht="15.6" x14ac:dyDescent="0.3">
      <c r="A563" s="15" t="s">
        <v>1425</v>
      </c>
      <c r="B563" s="14" t="s">
        <v>5737</v>
      </c>
      <c r="C563" s="16">
        <v>44.03</v>
      </c>
      <c r="D563" s="16">
        <v>9.36</v>
      </c>
      <c r="E563" s="17" t="s">
        <v>32</v>
      </c>
      <c r="F563" s="17" t="s">
        <v>32</v>
      </c>
      <c r="G563" s="17" t="s">
        <v>32</v>
      </c>
      <c r="H563" s="18">
        <f>IF('Medical Examinations'!G567="No major surgery",0,'Medical Examinations'!G567)</f>
        <v>0</v>
      </c>
      <c r="I563" s="16" t="s">
        <v>8343</v>
      </c>
      <c r="J563" s="14" t="str">
        <f t="shared" si="24"/>
        <v>Obesity</v>
      </c>
      <c r="K563" s="14" t="str">
        <f t="shared" si="25"/>
        <v>Diabetes</v>
      </c>
      <c r="L563" s="19">
        <f>DATE('Data cleaning'!P567,MONTH(1&amp;'Data cleaning'!Q567),'Hospitalisation Details'!D567)</f>
        <v>33473</v>
      </c>
      <c r="M563" s="20">
        <v>4931.6499999999996</v>
      </c>
      <c r="N563" s="16" t="s">
        <v>62</v>
      </c>
      <c r="O563" s="16" t="s">
        <v>64</v>
      </c>
      <c r="P563" s="16" t="s">
        <v>241</v>
      </c>
      <c r="Q563" s="14">
        <f t="shared" si="26"/>
        <v>31</v>
      </c>
    </row>
    <row r="564" spans="1:17" ht="15.6" x14ac:dyDescent="0.3">
      <c r="A564" s="15" t="s">
        <v>1427</v>
      </c>
      <c r="B564" s="14" t="s">
        <v>5739</v>
      </c>
      <c r="C564" s="16">
        <v>24.6</v>
      </c>
      <c r="D564" s="16">
        <v>4.8099999999999996</v>
      </c>
      <c r="E564" s="17" t="s">
        <v>32</v>
      </c>
      <c r="F564" s="17" t="s">
        <v>32</v>
      </c>
      <c r="G564" s="17" t="s">
        <v>32</v>
      </c>
      <c r="H564" s="18">
        <f>IF('Medical Examinations'!G568="No major surgery",0,'Medical Examinations'!G568)</f>
        <v>0</v>
      </c>
      <c r="I564" s="16" t="s">
        <v>8342</v>
      </c>
      <c r="J564" s="14" t="str">
        <f t="shared" si="24"/>
        <v>Normal weight</v>
      </c>
      <c r="K564" s="14" t="str">
        <f t="shared" si="25"/>
        <v>Normal</v>
      </c>
      <c r="L564" s="19">
        <f>DATE('Data cleaning'!P568,MONTH(1&amp;'Data cleaning'!Q568),'Hospitalisation Details'!D568)</f>
        <v>33569</v>
      </c>
      <c r="M564" s="20">
        <v>4934.71</v>
      </c>
      <c r="N564" s="16" t="s">
        <v>62</v>
      </c>
      <c r="O564" s="16" t="s">
        <v>64</v>
      </c>
      <c r="P564" s="16" t="s">
        <v>241</v>
      </c>
      <c r="Q564" s="14">
        <f t="shared" si="26"/>
        <v>31</v>
      </c>
    </row>
    <row r="565" spans="1:17" ht="15.6" x14ac:dyDescent="0.3">
      <c r="A565" s="15" t="s">
        <v>1430</v>
      </c>
      <c r="B565" s="14" t="s">
        <v>5741</v>
      </c>
      <c r="C565" s="16">
        <v>49.15</v>
      </c>
      <c r="D565" s="16">
        <v>8.08</v>
      </c>
      <c r="E565" s="17" t="s">
        <v>32</v>
      </c>
      <c r="F565" s="17" t="s">
        <v>32</v>
      </c>
      <c r="G565" s="17" t="s">
        <v>32</v>
      </c>
      <c r="H565" s="18">
        <f>IF('Medical Examinations'!G569="No major surgery",0,'Medical Examinations'!G569)</f>
        <v>0</v>
      </c>
      <c r="I565" s="16" t="s">
        <v>8343</v>
      </c>
      <c r="J565" s="14" t="str">
        <f t="shared" si="24"/>
        <v>Obesity</v>
      </c>
      <c r="K565" s="14" t="str">
        <f t="shared" si="25"/>
        <v>Diabetes</v>
      </c>
      <c r="L565" s="19">
        <f>DATE('Data cleaning'!P569,MONTH(1&amp;'Data cleaning'!Q569),'Hospitalisation Details'!D569)</f>
        <v>27206</v>
      </c>
      <c r="M565" s="20">
        <v>4942.0600000000004</v>
      </c>
      <c r="N565" s="16" t="s">
        <v>62</v>
      </c>
      <c r="O565" s="16" t="s">
        <v>62</v>
      </c>
      <c r="P565" s="16" t="s">
        <v>66</v>
      </c>
      <c r="Q565" s="14">
        <f t="shared" si="26"/>
        <v>48</v>
      </c>
    </row>
    <row r="566" spans="1:17" ht="15.6" x14ac:dyDescent="0.3">
      <c r="A566" s="15" t="s">
        <v>1432</v>
      </c>
      <c r="B566" s="14" t="s">
        <v>5743</v>
      </c>
      <c r="C566" s="16">
        <v>28.31</v>
      </c>
      <c r="D566" s="16">
        <v>6.29</v>
      </c>
      <c r="E566" s="17" t="s">
        <v>32</v>
      </c>
      <c r="F566" s="17" t="s">
        <v>32</v>
      </c>
      <c r="G566" s="17" t="s">
        <v>99</v>
      </c>
      <c r="H566" s="18">
        <f>IF('Medical Examinations'!G570="No major surgery",0,'Medical Examinations'!G570)</f>
        <v>1</v>
      </c>
      <c r="I566" s="16" t="s">
        <v>8342</v>
      </c>
      <c r="J566" s="14" t="str">
        <f t="shared" si="24"/>
        <v>Over weight</v>
      </c>
      <c r="K566" s="14" t="str">
        <f t="shared" si="25"/>
        <v>Prediabetes</v>
      </c>
      <c r="L566" s="19">
        <f>DATE('Data cleaning'!P570,MONTH(1&amp;'Data cleaning'!Q570),'Hospitalisation Details'!D570)</f>
        <v>33480</v>
      </c>
      <c r="M566" s="20">
        <v>4949.76</v>
      </c>
      <c r="N566" s="16" t="s">
        <v>62</v>
      </c>
      <c r="O566" s="16" t="s">
        <v>75</v>
      </c>
      <c r="P566" s="16" t="s">
        <v>66</v>
      </c>
      <c r="Q566" s="14">
        <f t="shared" si="26"/>
        <v>31</v>
      </c>
    </row>
    <row r="567" spans="1:17" ht="15.6" x14ac:dyDescent="0.3">
      <c r="A567" s="15" t="s">
        <v>1435</v>
      </c>
      <c r="B567" s="14" t="s">
        <v>5745</v>
      </c>
      <c r="C567" s="16">
        <v>22.99</v>
      </c>
      <c r="D567" s="16">
        <v>6.29</v>
      </c>
      <c r="E567" s="17" t="s">
        <v>32</v>
      </c>
      <c r="F567" s="17" t="s">
        <v>32</v>
      </c>
      <c r="G567" s="17" t="s">
        <v>32</v>
      </c>
      <c r="H567" s="18">
        <f>IF('Medical Examinations'!G571="No major surgery",0,'Medical Examinations'!G571)</f>
        <v>1</v>
      </c>
      <c r="I567" s="16" t="s">
        <v>8342</v>
      </c>
      <c r="J567" s="14" t="str">
        <f t="shared" si="24"/>
        <v>Normal weight</v>
      </c>
      <c r="K567" s="14" t="str">
        <f t="shared" si="25"/>
        <v>Prediabetes</v>
      </c>
      <c r="L567" s="19">
        <f>DATE('Data cleaning'!P571,MONTH(1&amp;'Data cleaning'!Q571),'Hospitalisation Details'!D571)</f>
        <v>26975</v>
      </c>
      <c r="M567" s="20">
        <v>4985.22</v>
      </c>
      <c r="N567" s="16" t="s">
        <v>62</v>
      </c>
      <c r="O567" s="16" t="s">
        <v>64</v>
      </c>
      <c r="P567" s="16" t="s">
        <v>66</v>
      </c>
      <c r="Q567" s="14">
        <f t="shared" si="26"/>
        <v>49</v>
      </c>
    </row>
    <row r="568" spans="1:17" ht="15.6" x14ac:dyDescent="0.3">
      <c r="A568" s="15" t="s">
        <v>1437</v>
      </c>
      <c r="B568" s="14" t="s">
        <v>5747</v>
      </c>
      <c r="C568" s="16">
        <v>29.07</v>
      </c>
      <c r="D568" s="16">
        <v>5.12</v>
      </c>
      <c r="E568" s="17" t="s">
        <v>32</v>
      </c>
      <c r="F568" s="17" t="s">
        <v>32</v>
      </c>
      <c r="G568" s="17" t="s">
        <v>99</v>
      </c>
      <c r="H568" s="18">
        <f>IF('Medical Examinations'!G572="No major surgery",0,'Medical Examinations'!G572)</f>
        <v>1</v>
      </c>
      <c r="I568" s="16" t="s">
        <v>8342</v>
      </c>
      <c r="J568" s="14" t="str">
        <f t="shared" si="24"/>
        <v>Over weight</v>
      </c>
      <c r="K568" s="14" t="str">
        <f t="shared" si="25"/>
        <v>Normal</v>
      </c>
      <c r="L568" s="19">
        <f>DATE('Data cleaning'!P572,MONTH(1&amp;'Data cleaning'!Q572),'Hospitalisation Details'!D572)</f>
        <v>32318</v>
      </c>
      <c r="M568" s="20">
        <v>4992.38</v>
      </c>
      <c r="N568" s="16" t="s">
        <v>62</v>
      </c>
      <c r="O568" s="16" t="s">
        <v>64</v>
      </c>
      <c r="P568" s="16" t="s">
        <v>1280</v>
      </c>
      <c r="Q568" s="14">
        <f t="shared" si="26"/>
        <v>34</v>
      </c>
    </row>
    <row r="569" spans="1:17" ht="15.6" x14ac:dyDescent="0.3">
      <c r="A569" s="15" t="s">
        <v>1439</v>
      </c>
      <c r="B569" s="14" t="s">
        <v>5118</v>
      </c>
      <c r="C569" s="16">
        <v>42.02</v>
      </c>
      <c r="D569" s="16">
        <v>9.9499999999999993</v>
      </c>
      <c r="E569" s="17" t="s">
        <v>99</v>
      </c>
      <c r="F569" s="17" t="s">
        <v>32</v>
      </c>
      <c r="G569" s="17" t="s">
        <v>99</v>
      </c>
      <c r="H569" s="18">
        <f>IF('Medical Examinations'!G573="No major surgery",0,'Medical Examinations'!G573)</f>
        <v>1</v>
      </c>
      <c r="I569" s="16" t="s">
        <v>8343</v>
      </c>
      <c r="J569" s="14" t="str">
        <f t="shared" si="24"/>
        <v>Obesity</v>
      </c>
      <c r="K569" s="14" t="str">
        <f t="shared" si="25"/>
        <v>Diabetes</v>
      </c>
      <c r="L569" s="19">
        <f>DATE('Data cleaning'!P573,MONTH(1&amp;'Data cleaning'!Q573),'Hospitalisation Details'!D573)</f>
        <v>37169</v>
      </c>
      <c r="M569" s="20">
        <v>4999.04</v>
      </c>
      <c r="N569" s="16" t="s">
        <v>62</v>
      </c>
      <c r="O569" s="16" t="s">
        <v>62</v>
      </c>
      <c r="P569" s="16" t="s">
        <v>241</v>
      </c>
      <c r="Q569" s="14">
        <f t="shared" si="26"/>
        <v>21</v>
      </c>
    </row>
    <row r="570" spans="1:17" ht="15.6" x14ac:dyDescent="0.3">
      <c r="A570" s="15" t="s">
        <v>1442</v>
      </c>
      <c r="B570" s="14" t="s">
        <v>5750</v>
      </c>
      <c r="C570" s="16">
        <v>49.07</v>
      </c>
      <c r="D570" s="16">
        <v>9.08</v>
      </c>
      <c r="E570" s="17" t="s">
        <v>99</v>
      </c>
      <c r="F570" s="17" t="s">
        <v>32</v>
      </c>
      <c r="G570" s="17" t="s">
        <v>32</v>
      </c>
      <c r="H570" s="18">
        <f>IF('Medical Examinations'!G574="No major surgery",0,'Medical Examinations'!G574)</f>
        <v>1</v>
      </c>
      <c r="I570" s="16" t="s">
        <v>8343</v>
      </c>
      <c r="J570" s="14" t="str">
        <f t="shared" si="24"/>
        <v>Obesity</v>
      </c>
      <c r="K570" s="14" t="str">
        <f t="shared" si="25"/>
        <v>Diabetes</v>
      </c>
      <c r="L570" s="19">
        <f>DATE('Data cleaning'!P574,MONTH(1&amp;'Data cleaning'!Q574),'Hospitalisation Details'!D574)</f>
        <v>32390</v>
      </c>
      <c r="M570" s="20">
        <v>5002.78</v>
      </c>
      <c r="N570" s="16" t="s">
        <v>62</v>
      </c>
      <c r="O570" s="16" t="s">
        <v>62</v>
      </c>
      <c r="P570" s="16" t="s">
        <v>66</v>
      </c>
      <c r="Q570" s="14">
        <f t="shared" si="26"/>
        <v>34</v>
      </c>
    </row>
    <row r="571" spans="1:17" ht="15.6" x14ac:dyDescent="0.3">
      <c r="A571" s="15" t="s">
        <v>1445</v>
      </c>
      <c r="B571" s="14" t="s">
        <v>5752</v>
      </c>
      <c r="C571" s="16">
        <v>19.8</v>
      </c>
      <c r="D571" s="16">
        <v>4.82</v>
      </c>
      <c r="E571" s="17" t="s">
        <v>32</v>
      </c>
      <c r="F571" s="17" t="s">
        <v>32</v>
      </c>
      <c r="G571" s="17" t="s">
        <v>32</v>
      </c>
      <c r="H571" s="18">
        <f>IF('Medical Examinations'!G575="No major surgery",0,'Medical Examinations'!G575)</f>
        <v>0</v>
      </c>
      <c r="I571" s="16" t="s">
        <v>8342</v>
      </c>
      <c r="J571" s="14" t="str">
        <f t="shared" si="24"/>
        <v>Normal weight</v>
      </c>
      <c r="K571" s="14" t="str">
        <f t="shared" si="25"/>
        <v>Normal</v>
      </c>
      <c r="L571" s="19">
        <f>DATE('Data cleaning'!P575,MONTH(1&amp;'Data cleaning'!Q575),'Hospitalisation Details'!D575)</f>
        <v>28285</v>
      </c>
      <c r="M571" s="20">
        <v>5003.7700000000004</v>
      </c>
      <c r="N571" s="16" t="s">
        <v>62</v>
      </c>
      <c r="O571" s="16" t="s">
        <v>64</v>
      </c>
      <c r="P571" s="16" t="s">
        <v>66</v>
      </c>
      <c r="Q571" s="14">
        <f t="shared" si="26"/>
        <v>45</v>
      </c>
    </row>
    <row r="572" spans="1:17" ht="15.6" x14ac:dyDescent="0.3">
      <c r="A572" s="15" t="s">
        <v>1447</v>
      </c>
      <c r="B572" s="14" t="s">
        <v>5754</v>
      </c>
      <c r="C572" s="16">
        <v>27.36</v>
      </c>
      <c r="D572" s="16">
        <v>4.6500000000000004</v>
      </c>
      <c r="E572" s="17" t="s">
        <v>32</v>
      </c>
      <c r="F572" s="17" t="s">
        <v>39</v>
      </c>
      <c r="G572" s="17" t="s">
        <v>32</v>
      </c>
      <c r="H572" s="18">
        <f>IF('Medical Examinations'!G576="No major surgery",0,'Medical Examinations'!G576)</f>
        <v>1</v>
      </c>
      <c r="I572" s="16" t="s">
        <v>8342</v>
      </c>
      <c r="J572" s="14" t="str">
        <f t="shared" si="24"/>
        <v>Over weight</v>
      </c>
      <c r="K572" s="14" t="str">
        <f t="shared" si="25"/>
        <v>Normal</v>
      </c>
      <c r="L572" s="19">
        <f>DATE('Data cleaning'!P576,MONTH(1&amp;'Data cleaning'!Q576),'Hospitalisation Details'!D576)</f>
        <v>32332</v>
      </c>
      <c r="M572" s="20">
        <v>5003.8500000000004</v>
      </c>
      <c r="N572" s="16" t="s">
        <v>62</v>
      </c>
      <c r="O572" s="16" t="s">
        <v>64</v>
      </c>
      <c r="P572" s="16" t="s">
        <v>241</v>
      </c>
      <c r="Q572" s="14">
        <f t="shared" si="26"/>
        <v>34</v>
      </c>
    </row>
    <row r="573" spans="1:17" ht="15.6" x14ac:dyDescent="0.3">
      <c r="A573" s="15" t="s">
        <v>1449</v>
      </c>
      <c r="B573" s="14" t="s">
        <v>5756</v>
      </c>
      <c r="C573" s="16">
        <v>42.95</v>
      </c>
      <c r="D573" s="16">
        <v>5.16</v>
      </c>
      <c r="E573" s="17" t="s">
        <v>99</v>
      </c>
      <c r="F573" s="17" t="s">
        <v>32</v>
      </c>
      <c r="G573" s="17" t="s">
        <v>32</v>
      </c>
      <c r="H573" s="18">
        <f>IF('Medical Examinations'!G577="No major surgery",0,'Medical Examinations'!G577)</f>
        <v>1</v>
      </c>
      <c r="I573" s="16" t="s">
        <v>8343</v>
      </c>
      <c r="J573" s="14" t="str">
        <f t="shared" si="24"/>
        <v>Obesity</v>
      </c>
      <c r="K573" s="14" t="str">
        <f t="shared" si="25"/>
        <v>Normal</v>
      </c>
      <c r="L573" s="19">
        <f>DATE('Data cleaning'!P577,MONTH(1&amp;'Data cleaning'!Q577),'Hospitalisation Details'!D577)</f>
        <v>32456</v>
      </c>
      <c r="M573" s="20">
        <v>5012.47</v>
      </c>
      <c r="N573" s="16" t="s">
        <v>62</v>
      </c>
      <c r="O573" s="16" t="s">
        <v>64</v>
      </c>
      <c r="P573" s="16" t="s">
        <v>241</v>
      </c>
      <c r="Q573" s="14">
        <f t="shared" si="26"/>
        <v>34</v>
      </c>
    </row>
    <row r="574" spans="1:17" ht="15.6" x14ac:dyDescent="0.3">
      <c r="A574" s="15" t="s">
        <v>1452</v>
      </c>
      <c r="B574" s="14" t="s">
        <v>4969</v>
      </c>
      <c r="C574" s="16">
        <v>42.66</v>
      </c>
      <c r="D574" s="16">
        <v>10.44</v>
      </c>
      <c r="E574" s="17" t="s">
        <v>32</v>
      </c>
      <c r="F574" s="17" t="s">
        <v>32</v>
      </c>
      <c r="G574" s="17" t="s">
        <v>32</v>
      </c>
      <c r="H574" s="18">
        <f>IF('Medical Examinations'!G578="No major surgery",0,'Medical Examinations'!G578)</f>
        <v>0</v>
      </c>
      <c r="I574" s="16" t="s">
        <v>8343</v>
      </c>
      <c r="J574" s="14" t="str">
        <f t="shared" si="24"/>
        <v>Obesity</v>
      </c>
      <c r="K574" s="14" t="str">
        <f t="shared" si="25"/>
        <v>Diabetes</v>
      </c>
      <c r="L574" s="19">
        <f>DATE('Data cleaning'!P578,MONTH(1&amp;'Data cleaning'!Q578),'Hospitalisation Details'!D578)</f>
        <v>31409</v>
      </c>
      <c r="M574" s="20">
        <v>5028.1499999999996</v>
      </c>
      <c r="N574" s="16" t="s">
        <v>75</v>
      </c>
      <c r="O574" s="16" t="s">
        <v>62</v>
      </c>
      <c r="P574" s="16" t="s">
        <v>119</v>
      </c>
      <c r="Q574" s="14">
        <f t="shared" si="26"/>
        <v>37</v>
      </c>
    </row>
    <row r="575" spans="1:17" ht="15.6" x14ac:dyDescent="0.3">
      <c r="A575" s="15" t="s">
        <v>1454</v>
      </c>
      <c r="B575" s="14" t="s">
        <v>5759</v>
      </c>
      <c r="C575" s="16">
        <v>33.630000000000003</v>
      </c>
      <c r="D575" s="16">
        <v>5.69</v>
      </c>
      <c r="E575" s="17" t="s">
        <v>32</v>
      </c>
      <c r="F575" s="17" t="s">
        <v>32</v>
      </c>
      <c r="G575" s="17" t="s">
        <v>32</v>
      </c>
      <c r="H575" s="18">
        <f>IF('Medical Examinations'!G579="No major surgery",0,'Medical Examinations'!G579)</f>
        <v>1</v>
      </c>
      <c r="I575" s="16" t="s">
        <v>8343</v>
      </c>
      <c r="J575" s="14" t="str">
        <f t="shared" si="24"/>
        <v>Obesity</v>
      </c>
      <c r="K575" s="14" t="str">
        <f t="shared" si="25"/>
        <v>Normal</v>
      </c>
      <c r="L575" s="19">
        <f>DATE('Data cleaning'!P579,MONTH(1&amp;'Data cleaning'!Q579),'Hospitalisation Details'!D579)</f>
        <v>33491</v>
      </c>
      <c r="M575" s="20">
        <v>5031.2700000000004</v>
      </c>
      <c r="N575" s="16" t="s">
        <v>64</v>
      </c>
      <c r="O575" s="16" t="s">
        <v>75</v>
      </c>
      <c r="P575" s="16" t="s">
        <v>979</v>
      </c>
      <c r="Q575" s="14">
        <f t="shared" si="26"/>
        <v>31</v>
      </c>
    </row>
    <row r="576" spans="1:17" ht="15.6" x14ac:dyDescent="0.3">
      <c r="A576" s="15" t="s">
        <v>1457</v>
      </c>
      <c r="B576" s="14" t="s">
        <v>5761</v>
      </c>
      <c r="C576" s="16">
        <v>26.84</v>
      </c>
      <c r="D576" s="16">
        <v>6.5</v>
      </c>
      <c r="E576" s="17" t="s">
        <v>32</v>
      </c>
      <c r="F576" s="17" t="s">
        <v>32</v>
      </c>
      <c r="G576" s="17" t="s">
        <v>32</v>
      </c>
      <c r="H576" s="18">
        <f>IF('Medical Examinations'!G580="No major surgery",0,'Medical Examinations'!G580)</f>
        <v>0</v>
      </c>
      <c r="I576" s="16" t="s">
        <v>8342</v>
      </c>
      <c r="J576" s="14" t="str">
        <f t="shared" si="24"/>
        <v>Over weight</v>
      </c>
      <c r="K576" s="14" t="str">
        <f t="shared" si="25"/>
        <v>Diabetes</v>
      </c>
      <c r="L576" s="19">
        <f>DATE('Data cleaning'!P580,MONTH(1&amp;'Data cleaning'!Q580),'Hospitalisation Details'!D580)</f>
        <v>31592</v>
      </c>
      <c r="M576" s="20">
        <v>5034.1000000000004</v>
      </c>
      <c r="N576" s="16" t="s">
        <v>62</v>
      </c>
      <c r="O576" s="16" t="s">
        <v>62</v>
      </c>
      <c r="P576" s="16" t="s">
        <v>66</v>
      </c>
      <c r="Q576" s="14">
        <f t="shared" si="26"/>
        <v>36</v>
      </c>
    </row>
    <row r="577" spans="1:17" ht="15.6" x14ac:dyDescent="0.3">
      <c r="A577" s="15" t="s">
        <v>1459</v>
      </c>
      <c r="B577" s="14" t="s">
        <v>5763</v>
      </c>
      <c r="C577" s="16">
        <v>28.3</v>
      </c>
      <c r="D577" s="16">
        <v>5.73</v>
      </c>
      <c r="E577" s="17" t="s">
        <v>32</v>
      </c>
      <c r="F577" s="17" t="s">
        <v>32</v>
      </c>
      <c r="G577" s="17" t="s">
        <v>99</v>
      </c>
      <c r="H577" s="18">
        <f>IF('Medical Examinations'!G581="No major surgery",0,'Medical Examinations'!G581)</f>
        <v>1</v>
      </c>
      <c r="I577" s="16" t="s">
        <v>8342</v>
      </c>
      <c r="J577" s="14" t="str">
        <f t="shared" si="24"/>
        <v>Over weight</v>
      </c>
      <c r="K577" s="14" t="str">
        <f t="shared" si="25"/>
        <v>Prediabetes</v>
      </c>
      <c r="L577" s="19">
        <f>DATE('Data cleaning'!P581,MONTH(1&amp;'Data cleaning'!Q581),'Hospitalisation Details'!D581)</f>
        <v>35768</v>
      </c>
      <c r="M577" s="20">
        <v>5038.57</v>
      </c>
      <c r="N577" s="16" t="s">
        <v>62</v>
      </c>
      <c r="O577" s="16" t="s">
        <v>62</v>
      </c>
      <c r="P577" s="16" t="s">
        <v>1108</v>
      </c>
      <c r="Q577" s="14">
        <f t="shared" si="26"/>
        <v>25</v>
      </c>
    </row>
    <row r="578" spans="1:17" ht="15.6" x14ac:dyDescent="0.3">
      <c r="A578" s="15" t="s">
        <v>1462</v>
      </c>
      <c r="B578" s="14" t="s">
        <v>5765</v>
      </c>
      <c r="C578" s="16">
        <v>27.06</v>
      </c>
      <c r="D578" s="16">
        <v>5.74</v>
      </c>
      <c r="E578" s="17" t="s">
        <v>99</v>
      </c>
      <c r="F578" s="17" t="s">
        <v>32</v>
      </c>
      <c r="G578" s="17" t="s">
        <v>32</v>
      </c>
      <c r="H578" s="18">
        <f>IF('Medical Examinations'!G582="No major surgery",0,'Medical Examinations'!G582)</f>
        <v>0</v>
      </c>
      <c r="I578" s="16" t="s">
        <v>8342</v>
      </c>
      <c r="J578" s="14" t="str">
        <f t="shared" ref="J578:J641" si="27">IF(C578&lt;18.5,"Under weight",IF(C578&lt;25,"Normal weight",IF(C578&lt;30,"Over weight","Obesity")))</f>
        <v>Over weight</v>
      </c>
      <c r="K578" s="14" t="str">
        <f t="shared" ref="K578:K641" si="28">IF(D578&lt;5.7,"Normal",IF(D578&lt;6.4,"Prediabetes","Diabetes"))</f>
        <v>Prediabetes</v>
      </c>
      <c r="L578" s="19">
        <f>DATE('Data cleaning'!P582,MONTH(1&amp;'Data cleaning'!Q582),'Hospitalisation Details'!D582)</f>
        <v>37180</v>
      </c>
      <c r="M578" s="20">
        <v>5043.13</v>
      </c>
      <c r="N578" s="16" t="s">
        <v>62</v>
      </c>
      <c r="O578" s="16" t="s">
        <v>64</v>
      </c>
      <c r="P578" s="16" t="s">
        <v>241</v>
      </c>
      <c r="Q578" s="14">
        <f t="shared" ref="Q578:Q641" si="29">INT(YEARFRAC(L578,DATE(2023,6,8)))</f>
        <v>21</v>
      </c>
    </row>
    <row r="579" spans="1:17" ht="15.6" x14ac:dyDescent="0.3">
      <c r="A579" s="15" t="s">
        <v>1464</v>
      </c>
      <c r="B579" s="14" t="s">
        <v>4738</v>
      </c>
      <c r="C579" s="16">
        <v>47.13</v>
      </c>
      <c r="D579" s="16">
        <v>8.6999999999999993</v>
      </c>
      <c r="E579" s="17" t="s">
        <v>32</v>
      </c>
      <c r="F579" s="17" t="s">
        <v>32</v>
      </c>
      <c r="G579" s="17" t="s">
        <v>32</v>
      </c>
      <c r="H579" s="18">
        <f>IF('Medical Examinations'!G583="No major surgery",0,'Medical Examinations'!G583)</f>
        <v>0</v>
      </c>
      <c r="I579" s="16" t="s">
        <v>8343</v>
      </c>
      <c r="J579" s="14" t="str">
        <f t="shared" si="27"/>
        <v>Obesity</v>
      </c>
      <c r="K579" s="14" t="str">
        <f t="shared" si="28"/>
        <v>Diabetes</v>
      </c>
      <c r="L579" s="19">
        <f>DATE('Data cleaning'!P583,MONTH(1&amp;'Data cleaning'!Q583),'Hospitalisation Details'!D583)</f>
        <v>35640</v>
      </c>
      <c r="M579" s="20">
        <v>5045.1499999999996</v>
      </c>
      <c r="N579" s="16" t="s">
        <v>62</v>
      </c>
      <c r="O579" s="16" t="s">
        <v>62</v>
      </c>
      <c r="P579" s="16" t="s">
        <v>119</v>
      </c>
      <c r="Q579" s="14">
        <f t="shared" si="29"/>
        <v>25</v>
      </c>
    </row>
    <row r="580" spans="1:17" ht="15.6" x14ac:dyDescent="0.3">
      <c r="A580" s="15" t="s">
        <v>1466</v>
      </c>
      <c r="B580" s="14" t="s">
        <v>5768</v>
      </c>
      <c r="C580" s="16">
        <v>51.72</v>
      </c>
      <c r="D580" s="16">
        <v>5.09</v>
      </c>
      <c r="E580" s="17" t="s">
        <v>32</v>
      </c>
      <c r="F580" s="17" t="s">
        <v>32</v>
      </c>
      <c r="G580" s="17" t="s">
        <v>32</v>
      </c>
      <c r="H580" s="18">
        <f>IF('Medical Examinations'!G584="No major surgery",0,'Medical Examinations'!G584)</f>
        <v>0</v>
      </c>
      <c r="I580" s="16" t="s">
        <v>8343</v>
      </c>
      <c r="J580" s="14" t="str">
        <f t="shared" si="27"/>
        <v>Obesity</v>
      </c>
      <c r="K580" s="14" t="str">
        <f t="shared" si="28"/>
        <v>Normal</v>
      </c>
      <c r="L580" s="19">
        <f>DATE('Data cleaning'!P584,MONTH(1&amp;'Data cleaning'!Q584),'Hospitalisation Details'!D584)</f>
        <v>29471</v>
      </c>
      <c r="M580" s="20">
        <v>5054.05</v>
      </c>
      <c r="N580" s="16" t="s">
        <v>62</v>
      </c>
      <c r="O580" s="16" t="s">
        <v>62</v>
      </c>
      <c r="P580" s="16" t="s">
        <v>66</v>
      </c>
      <c r="Q580" s="14">
        <f t="shared" si="29"/>
        <v>42</v>
      </c>
    </row>
    <row r="581" spans="1:17" ht="15.6" x14ac:dyDescent="0.3">
      <c r="A581" s="15" t="s">
        <v>1469</v>
      </c>
      <c r="B581" s="14" t="s">
        <v>5489</v>
      </c>
      <c r="C581" s="16">
        <v>48.59</v>
      </c>
      <c r="D581" s="16">
        <v>5.57</v>
      </c>
      <c r="E581" s="17" t="s">
        <v>32</v>
      </c>
      <c r="F581" s="17" t="s">
        <v>32</v>
      </c>
      <c r="G581" s="17" t="s">
        <v>32</v>
      </c>
      <c r="H581" s="18">
        <f>IF('Medical Examinations'!G585="No major surgery",0,'Medical Examinations'!G585)</f>
        <v>0</v>
      </c>
      <c r="I581" s="16" t="s">
        <v>8343</v>
      </c>
      <c r="J581" s="14" t="str">
        <f t="shared" si="27"/>
        <v>Obesity</v>
      </c>
      <c r="K581" s="14" t="str">
        <f t="shared" si="28"/>
        <v>Normal</v>
      </c>
      <c r="L581" s="19">
        <f>DATE('Data cleaning'!P585,MONTH(1&amp;'Data cleaning'!Q585),'Hospitalisation Details'!D585)</f>
        <v>34131</v>
      </c>
      <c r="M581" s="20">
        <v>5059.5600000000004</v>
      </c>
      <c r="N581" s="16" t="s">
        <v>62</v>
      </c>
      <c r="O581" s="16" t="s">
        <v>75</v>
      </c>
      <c r="P581" s="16" t="s">
        <v>1525</v>
      </c>
      <c r="Q581" s="14">
        <f t="shared" si="29"/>
        <v>29</v>
      </c>
    </row>
    <row r="582" spans="1:17" ht="15.6" x14ac:dyDescent="0.3">
      <c r="A582" s="15" t="s">
        <v>1471</v>
      </c>
      <c r="B582" s="14" t="s">
        <v>5771</v>
      </c>
      <c r="C582" s="16">
        <v>45.18</v>
      </c>
      <c r="D582" s="16">
        <v>10.87</v>
      </c>
      <c r="E582" s="17" t="s">
        <v>32</v>
      </c>
      <c r="F582" s="17" t="s">
        <v>32</v>
      </c>
      <c r="G582" s="17" t="s">
        <v>32</v>
      </c>
      <c r="H582" s="18">
        <f>IF('Medical Examinations'!G586="No major surgery",0,'Medical Examinations'!G586)</f>
        <v>0</v>
      </c>
      <c r="I582" s="16" t="s">
        <v>8343</v>
      </c>
      <c r="J582" s="14" t="str">
        <f t="shared" si="27"/>
        <v>Obesity</v>
      </c>
      <c r="K582" s="14" t="str">
        <f t="shared" si="28"/>
        <v>Diabetes</v>
      </c>
      <c r="L582" s="19">
        <f>DATE('Data cleaning'!P586,MONTH(1&amp;'Data cleaning'!Q586),'Hospitalisation Details'!D586)</f>
        <v>28816</v>
      </c>
      <c r="M582" s="20">
        <v>5077.1899999999996</v>
      </c>
      <c r="N582" s="16" t="s">
        <v>62</v>
      </c>
      <c r="O582" s="16" t="s">
        <v>64</v>
      </c>
      <c r="P582" s="16" t="s">
        <v>119</v>
      </c>
      <c r="Q582" s="14">
        <f t="shared" si="29"/>
        <v>44</v>
      </c>
    </row>
    <row r="583" spans="1:17" ht="15.6" x14ac:dyDescent="0.3">
      <c r="A583" s="15" t="s">
        <v>1474</v>
      </c>
      <c r="B583" s="14" t="s">
        <v>5405</v>
      </c>
      <c r="C583" s="16">
        <v>27.9</v>
      </c>
      <c r="D583" s="16">
        <v>6.02</v>
      </c>
      <c r="E583" s="17" t="s">
        <v>32</v>
      </c>
      <c r="F583" s="17" t="s">
        <v>32</v>
      </c>
      <c r="G583" s="17" t="s">
        <v>99</v>
      </c>
      <c r="H583" s="18">
        <f>IF('Medical Examinations'!G587="No major surgery",0,'Medical Examinations'!G587)</f>
        <v>1</v>
      </c>
      <c r="I583" s="16" t="s">
        <v>8342</v>
      </c>
      <c r="J583" s="14" t="str">
        <f t="shared" si="27"/>
        <v>Over weight</v>
      </c>
      <c r="K583" s="14" t="str">
        <f t="shared" si="28"/>
        <v>Prediabetes</v>
      </c>
      <c r="L583" s="19">
        <f>DATE('Data cleaning'!P587,MONTH(1&amp;'Data cleaning'!Q587),'Hospitalisation Details'!D587)</f>
        <v>35625</v>
      </c>
      <c r="M583" s="20">
        <v>5080.1000000000004</v>
      </c>
      <c r="N583" s="16" t="s">
        <v>64</v>
      </c>
      <c r="O583" s="16" t="s">
        <v>62</v>
      </c>
      <c r="P583" s="16" t="s">
        <v>241</v>
      </c>
      <c r="Q583" s="14">
        <f t="shared" si="29"/>
        <v>25</v>
      </c>
    </row>
    <row r="584" spans="1:17" ht="15.6" x14ac:dyDescent="0.3">
      <c r="A584" s="15" t="s">
        <v>1477</v>
      </c>
      <c r="B584" s="14" t="s">
        <v>5774</v>
      </c>
      <c r="C584" s="16">
        <v>51.33</v>
      </c>
      <c r="D584" s="16">
        <v>7</v>
      </c>
      <c r="E584" s="17" t="s">
        <v>32</v>
      </c>
      <c r="F584" s="17" t="s">
        <v>32</v>
      </c>
      <c r="G584" s="17" t="s">
        <v>32</v>
      </c>
      <c r="H584" s="18">
        <f>IF('Medical Examinations'!G588="No major surgery",0,'Medical Examinations'!G588)</f>
        <v>0</v>
      </c>
      <c r="I584" s="16" t="s">
        <v>8343</v>
      </c>
      <c r="J584" s="14" t="str">
        <f t="shared" si="27"/>
        <v>Obesity</v>
      </c>
      <c r="K584" s="14" t="str">
        <f t="shared" si="28"/>
        <v>Diabetes</v>
      </c>
      <c r="L584" s="19">
        <f>DATE('Data cleaning'!P588,MONTH(1&amp;'Data cleaning'!Q588),'Hospitalisation Details'!D588)</f>
        <v>36330</v>
      </c>
      <c r="M584" s="20">
        <v>5087.92</v>
      </c>
      <c r="N584" s="16" t="s">
        <v>62</v>
      </c>
      <c r="O584" s="16" t="s">
        <v>62</v>
      </c>
      <c r="P584" s="16" t="s">
        <v>2757</v>
      </c>
      <c r="Q584" s="14">
        <f t="shared" si="29"/>
        <v>23</v>
      </c>
    </row>
    <row r="585" spans="1:17" ht="15.6" x14ac:dyDescent="0.3">
      <c r="A585" s="15" t="s">
        <v>1479</v>
      </c>
      <c r="B585" s="14" t="s">
        <v>5776</v>
      </c>
      <c r="C585" s="16">
        <v>30.59</v>
      </c>
      <c r="D585" s="16">
        <v>5.56</v>
      </c>
      <c r="E585" s="17" t="s">
        <v>99</v>
      </c>
      <c r="F585" s="17" t="s">
        <v>32</v>
      </c>
      <c r="G585" s="17" t="s">
        <v>32</v>
      </c>
      <c r="H585" s="18">
        <f>IF('Medical Examinations'!G589="No major surgery",0,'Medical Examinations'!G589)</f>
        <v>1</v>
      </c>
      <c r="I585" s="16" t="s">
        <v>8343</v>
      </c>
      <c r="J585" s="14" t="str">
        <f t="shared" si="27"/>
        <v>Obesity</v>
      </c>
      <c r="K585" s="14" t="str">
        <f t="shared" si="28"/>
        <v>Normal</v>
      </c>
      <c r="L585" s="19">
        <f>DATE('Data cleaning'!P589,MONTH(1&amp;'Data cleaning'!Q589),'Hospitalisation Details'!D589)</f>
        <v>32099</v>
      </c>
      <c r="M585" s="20">
        <v>5116.5</v>
      </c>
      <c r="N585" s="16" t="s">
        <v>62</v>
      </c>
      <c r="O585" s="16" t="s">
        <v>62</v>
      </c>
      <c r="P585" s="16" t="s">
        <v>119</v>
      </c>
      <c r="Q585" s="14">
        <f t="shared" si="29"/>
        <v>35</v>
      </c>
    </row>
    <row r="586" spans="1:17" ht="15.6" x14ac:dyDescent="0.3">
      <c r="A586" s="15" t="s">
        <v>1482</v>
      </c>
      <c r="B586" s="14" t="s">
        <v>5777</v>
      </c>
      <c r="C586" s="16">
        <v>39.229999999999997</v>
      </c>
      <c r="D586" s="16">
        <v>8.4499999999999993</v>
      </c>
      <c r="E586" s="17" t="s">
        <v>32</v>
      </c>
      <c r="F586" s="17" t="s">
        <v>32</v>
      </c>
      <c r="G586" s="17" t="s">
        <v>32</v>
      </c>
      <c r="H586" s="18">
        <f>IF('Medical Examinations'!G590="No major surgery",0,'Medical Examinations'!G590)</f>
        <v>0</v>
      </c>
      <c r="I586" s="16" t="s">
        <v>8343</v>
      </c>
      <c r="J586" s="14" t="str">
        <f t="shared" si="27"/>
        <v>Obesity</v>
      </c>
      <c r="K586" s="14" t="str">
        <f t="shared" si="28"/>
        <v>Diabetes</v>
      </c>
      <c r="L586" s="19">
        <f>DATE('Data cleaning'!P590,MONTH(1&amp;'Data cleaning'!Q590),'Hospitalisation Details'!D590)</f>
        <v>32448</v>
      </c>
      <c r="M586" s="20">
        <v>5124.1899999999996</v>
      </c>
      <c r="N586" s="16" t="s">
        <v>62</v>
      </c>
      <c r="O586" s="16" t="s">
        <v>64</v>
      </c>
      <c r="P586" s="16" t="s">
        <v>66</v>
      </c>
      <c r="Q586" s="14">
        <f t="shared" si="29"/>
        <v>34</v>
      </c>
    </row>
    <row r="587" spans="1:17" ht="15.6" x14ac:dyDescent="0.3">
      <c r="A587" s="15" t="s">
        <v>1485</v>
      </c>
      <c r="B587" s="14" t="s">
        <v>5779</v>
      </c>
      <c r="C587" s="16">
        <v>19.094999999999999</v>
      </c>
      <c r="D587" s="16">
        <v>6.19</v>
      </c>
      <c r="E587" s="17" t="s">
        <v>32</v>
      </c>
      <c r="F587" s="17" t="s">
        <v>32</v>
      </c>
      <c r="G587" s="17" t="s">
        <v>32</v>
      </c>
      <c r="H587" s="18">
        <f>IF('Medical Examinations'!G591="No major surgery",0,'Medical Examinations'!G591)</f>
        <v>0</v>
      </c>
      <c r="I587" s="16" t="s">
        <v>8342</v>
      </c>
      <c r="J587" s="14" t="str">
        <f t="shared" si="27"/>
        <v>Normal weight</v>
      </c>
      <c r="K587" s="14" t="str">
        <f t="shared" si="28"/>
        <v>Prediabetes</v>
      </c>
      <c r="L587" s="19">
        <f>DATE('Data cleaning'!P591,MONTH(1&amp;'Data cleaning'!Q591),'Hospitalisation Details'!D591)</f>
        <v>32033</v>
      </c>
      <c r="M587" s="20">
        <v>5125.22</v>
      </c>
      <c r="N587" s="16" t="s">
        <v>75</v>
      </c>
      <c r="O587" s="16" t="s">
        <v>62</v>
      </c>
      <c r="P587" s="16" t="s">
        <v>119</v>
      </c>
      <c r="Q587" s="14">
        <f t="shared" si="29"/>
        <v>35</v>
      </c>
    </row>
    <row r="588" spans="1:17" ht="15.6" x14ac:dyDescent="0.3">
      <c r="A588" s="15" t="s">
        <v>1487</v>
      </c>
      <c r="B588" s="14" t="s">
        <v>5222</v>
      </c>
      <c r="C588" s="16">
        <v>49.72</v>
      </c>
      <c r="D588" s="16">
        <v>7.71</v>
      </c>
      <c r="E588" s="17" t="s">
        <v>32</v>
      </c>
      <c r="F588" s="17" t="s">
        <v>32</v>
      </c>
      <c r="G588" s="17" t="s">
        <v>32</v>
      </c>
      <c r="H588" s="18">
        <f>IF('Medical Examinations'!G592="No major surgery",0,'Medical Examinations'!G592)</f>
        <v>0</v>
      </c>
      <c r="I588" s="16" t="s">
        <v>8343</v>
      </c>
      <c r="J588" s="14" t="str">
        <f t="shared" si="27"/>
        <v>Obesity</v>
      </c>
      <c r="K588" s="14" t="str">
        <f t="shared" si="28"/>
        <v>Diabetes</v>
      </c>
      <c r="L588" s="19">
        <f>DATE('Data cleaning'!P592,MONTH(1&amp;'Data cleaning'!Q592),'Hospitalisation Details'!D592)</f>
        <v>32401</v>
      </c>
      <c r="M588" s="20">
        <v>5136.75</v>
      </c>
      <c r="N588" s="16" t="s">
        <v>62</v>
      </c>
      <c r="O588" s="16" t="s">
        <v>75</v>
      </c>
      <c r="P588" s="16" t="s">
        <v>66</v>
      </c>
      <c r="Q588" s="14">
        <f t="shared" si="29"/>
        <v>34</v>
      </c>
    </row>
    <row r="589" spans="1:17" ht="15.6" x14ac:dyDescent="0.3">
      <c r="A589" s="15" t="s">
        <v>1490</v>
      </c>
      <c r="B589" s="14" t="s">
        <v>5781</v>
      </c>
      <c r="C589" s="16">
        <v>21.754999999999999</v>
      </c>
      <c r="D589" s="16">
        <v>4.63</v>
      </c>
      <c r="E589" s="17" t="s">
        <v>32</v>
      </c>
      <c r="F589" s="17" t="s">
        <v>32</v>
      </c>
      <c r="G589" s="17" t="s">
        <v>99</v>
      </c>
      <c r="H589" s="18">
        <f>IF('Medical Examinations'!G593="No major surgery",0,'Medical Examinations'!G593)</f>
        <v>1</v>
      </c>
      <c r="I589" s="16" t="s">
        <v>8342</v>
      </c>
      <c r="J589" s="14" t="str">
        <f t="shared" si="27"/>
        <v>Normal weight</v>
      </c>
      <c r="K589" s="14" t="str">
        <f t="shared" si="28"/>
        <v>Normal</v>
      </c>
      <c r="L589" s="19">
        <f>DATE('Data cleaning'!P593,MONTH(1&amp;'Data cleaning'!Q593),'Hospitalisation Details'!D593)</f>
        <v>34313</v>
      </c>
      <c r="M589" s="20">
        <v>5138.26</v>
      </c>
      <c r="N589" s="16" t="s">
        <v>62</v>
      </c>
      <c r="O589" s="16" t="s">
        <v>62</v>
      </c>
      <c r="P589" s="16" t="s">
        <v>66</v>
      </c>
      <c r="Q589" s="14">
        <f t="shared" si="29"/>
        <v>29</v>
      </c>
    </row>
    <row r="590" spans="1:17" ht="15.6" x14ac:dyDescent="0.3">
      <c r="A590" s="15" t="s">
        <v>1493</v>
      </c>
      <c r="B590" s="14" t="s">
        <v>5783</v>
      </c>
      <c r="C590" s="16">
        <v>48.39</v>
      </c>
      <c r="D590" s="16">
        <v>4.6100000000000003</v>
      </c>
      <c r="E590" s="17" t="s">
        <v>32</v>
      </c>
      <c r="F590" s="17" t="s">
        <v>32</v>
      </c>
      <c r="G590" s="17" t="s">
        <v>32</v>
      </c>
      <c r="H590" s="18">
        <f>IF('Medical Examinations'!G594="No major surgery",0,'Medical Examinations'!G594)</f>
        <v>0</v>
      </c>
      <c r="I590" s="16" t="s">
        <v>8343</v>
      </c>
      <c r="J590" s="14" t="str">
        <f t="shared" si="27"/>
        <v>Obesity</v>
      </c>
      <c r="K590" s="14" t="str">
        <f t="shared" si="28"/>
        <v>Normal</v>
      </c>
      <c r="L590" s="19">
        <f>DATE('Data cleaning'!P594,MONTH(1&amp;'Data cleaning'!Q594),'Hospitalisation Details'!D594)</f>
        <v>30916</v>
      </c>
      <c r="M590" s="20">
        <v>5144.18</v>
      </c>
      <c r="N590" s="16" t="s">
        <v>62</v>
      </c>
      <c r="O590" s="16" t="s">
        <v>75</v>
      </c>
      <c r="P590" s="16" t="s">
        <v>66</v>
      </c>
      <c r="Q590" s="14">
        <f t="shared" si="29"/>
        <v>38</v>
      </c>
    </row>
    <row r="591" spans="1:17" ht="15.6" x14ac:dyDescent="0.3">
      <c r="A591" s="15" t="s">
        <v>1495</v>
      </c>
      <c r="B591" s="14" t="s">
        <v>5785</v>
      </c>
      <c r="C591" s="16">
        <v>47.15</v>
      </c>
      <c r="D591" s="16">
        <v>9.5299999999999994</v>
      </c>
      <c r="E591" s="17" t="s">
        <v>99</v>
      </c>
      <c r="F591" s="17" t="s">
        <v>32</v>
      </c>
      <c r="G591" s="17" t="s">
        <v>32</v>
      </c>
      <c r="H591" s="18">
        <f>IF('Medical Examinations'!G595="No major surgery",0,'Medical Examinations'!G595)</f>
        <v>1</v>
      </c>
      <c r="I591" s="16" t="s">
        <v>8343</v>
      </c>
      <c r="J591" s="14" t="str">
        <f t="shared" si="27"/>
        <v>Obesity</v>
      </c>
      <c r="K591" s="14" t="str">
        <f t="shared" si="28"/>
        <v>Diabetes</v>
      </c>
      <c r="L591" s="19">
        <f>DATE('Data cleaning'!P595,MONTH(1&amp;'Data cleaning'!Q595),'Hospitalisation Details'!D595)</f>
        <v>33107</v>
      </c>
      <c r="M591" s="20">
        <v>5148.55</v>
      </c>
      <c r="N591" s="16" t="s">
        <v>62</v>
      </c>
      <c r="O591" s="16" t="s">
        <v>62</v>
      </c>
      <c r="P591" s="16" t="s">
        <v>1280</v>
      </c>
      <c r="Q591" s="14">
        <f t="shared" si="29"/>
        <v>32</v>
      </c>
    </row>
    <row r="592" spans="1:17" ht="15.6" x14ac:dyDescent="0.3">
      <c r="A592" s="15" t="s">
        <v>1498</v>
      </c>
      <c r="B592" s="14" t="s">
        <v>5787</v>
      </c>
      <c r="C592" s="16">
        <v>47.59</v>
      </c>
      <c r="D592" s="16">
        <v>11.43</v>
      </c>
      <c r="E592" s="17" t="s">
        <v>99</v>
      </c>
      <c r="F592" s="17" t="s">
        <v>32</v>
      </c>
      <c r="G592" s="17" t="s">
        <v>32</v>
      </c>
      <c r="H592" s="18">
        <f>IF('Medical Examinations'!G596="No major surgery",0,'Medical Examinations'!G596)</f>
        <v>2</v>
      </c>
      <c r="I592" s="16" t="s">
        <v>8343</v>
      </c>
      <c r="J592" s="14" t="str">
        <f t="shared" si="27"/>
        <v>Obesity</v>
      </c>
      <c r="K592" s="14" t="str">
        <f t="shared" si="28"/>
        <v>Diabetes</v>
      </c>
      <c r="L592" s="19">
        <f>DATE('Data cleaning'!P596,MONTH(1&amp;'Data cleaning'!Q596),'Hospitalisation Details'!D596)</f>
        <v>33155</v>
      </c>
      <c r="M592" s="20">
        <v>5152.13</v>
      </c>
      <c r="N592" s="16" t="s">
        <v>62</v>
      </c>
      <c r="O592" s="16" t="s">
        <v>62</v>
      </c>
      <c r="P592" s="16" t="s">
        <v>241</v>
      </c>
      <c r="Q592" s="14">
        <f t="shared" si="29"/>
        <v>32</v>
      </c>
    </row>
    <row r="593" spans="1:17" ht="15.6" x14ac:dyDescent="0.3">
      <c r="A593" s="15" t="s">
        <v>1500</v>
      </c>
      <c r="B593" s="14" t="s">
        <v>5789</v>
      </c>
      <c r="C593" s="16">
        <v>39.81</v>
      </c>
      <c r="D593" s="16">
        <v>7.65</v>
      </c>
      <c r="E593" s="17" t="s">
        <v>99</v>
      </c>
      <c r="F593" s="17" t="s">
        <v>32</v>
      </c>
      <c r="G593" s="17" t="s">
        <v>99</v>
      </c>
      <c r="H593" s="18">
        <f>IF('Medical Examinations'!G597="No major surgery",0,'Medical Examinations'!G597)</f>
        <v>1</v>
      </c>
      <c r="I593" s="16" t="s">
        <v>8343</v>
      </c>
      <c r="J593" s="14" t="str">
        <f t="shared" si="27"/>
        <v>Obesity</v>
      </c>
      <c r="K593" s="14" t="str">
        <f t="shared" si="28"/>
        <v>Diabetes</v>
      </c>
      <c r="L593" s="19">
        <f>DATE('Data cleaning'!P597,MONTH(1&amp;'Data cleaning'!Q597),'Hospitalisation Details'!D597)</f>
        <v>33479</v>
      </c>
      <c r="M593" s="20">
        <v>5166.96</v>
      </c>
      <c r="N593" s="16" t="s">
        <v>62</v>
      </c>
      <c r="O593" s="16" t="s">
        <v>62</v>
      </c>
      <c r="P593" s="16" t="s">
        <v>119</v>
      </c>
      <c r="Q593" s="14">
        <f t="shared" si="29"/>
        <v>31</v>
      </c>
    </row>
    <row r="594" spans="1:17" ht="15.6" x14ac:dyDescent="0.3">
      <c r="A594" s="15" t="s">
        <v>1503</v>
      </c>
      <c r="B594" s="14" t="s">
        <v>5791</v>
      </c>
      <c r="C594" s="16">
        <v>31.02</v>
      </c>
      <c r="D594" s="16">
        <v>5.87</v>
      </c>
      <c r="E594" s="17" t="s">
        <v>99</v>
      </c>
      <c r="F594" s="17" t="s">
        <v>32</v>
      </c>
      <c r="G594" s="17" t="s">
        <v>32</v>
      </c>
      <c r="H594" s="18">
        <f>IF('Medical Examinations'!G598="No major surgery",0,'Medical Examinations'!G598)</f>
        <v>0</v>
      </c>
      <c r="I594" s="16" t="s">
        <v>8343</v>
      </c>
      <c r="J594" s="14" t="str">
        <f t="shared" si="27"/>
        <v>Obesity</v>
      </c>
      <c r="K594" s="14" t="str">
        <f t="shared" si="28"/>
        <v>Prediabetes</v>
      </c>
      <c r="L594" s="19">
        <f>DATE('Data cleaning'!P598,MONTH(1&amp;'Data cleaning'!Q598),'Hospitalisation Details'!D598)</f>
        <v>30971</v>
      </c>
      <c r="M594" s="20">
        <v>5177.12</v>
      </c>
      <c r="N594" s="16" t="s">
        <v>62</v>
      </c>
      <c r="O594" s="16" t="s">
        <v>75</v>
      </c>
      <c r="P594" s="16" t="s">
        <v>66</v>
      </c>
      <c r="Q594" s="14">
        <f t="shared" si="29"/>
        <v>38</v>
      </c>
    </row>
    <row r="595" spans="1:17" ht="15.6" x14ac:dyDescent="0.3">
      <c r="A595" s="15" t="s">
        <v>1505</v>
      </c>
      <c r="B595" s="14" t="s">
        <v>5793</v>
      </c>
      <c r="C595" s="16">
        <v>24.75</v>
      </c>
      <c r="D595" s="16">
        <v>4.3600000000000003</v>
      </c>
      <c r="E595" s="17" t="s">
        <v>99</v>
      </c>
      <c r="F595" s="17" t="s">
        <v>32</v>
      </c>
      <c r="G595" s="17" t="s">
        <v>32</v>
      </c>
      <c r="H595" s="18">
        <f>IF('Medical Examinations'!G599="No major surgery",0,'Medical Examinations'!G599)</f>
        <v>1</v>
      </c>
      <c r="I595" s="16" t="s">
        <v>8342</v>
      </c>
      <c r="J595" s="14" t="str">
        <f t="shared" si="27"/>
        <v>Normal weight</v>
      </c>
      <c r="K595" s="14" t="str">
        <f t="shared" si="28"/>
        <v>Normal</v>
      </c>
      <c r="L595" s="19">
        <f>DATE('Data cleaning'!P599,MONTH(1&amp;'Data cleaning'!Q599),'Hospitalisation Details'!D599)</f>
        <v>29110</v>
      </c>
      <c r="M595" s="20">
        <v>5195.58</v>
      </c>
      <c r="N595" s="16" t="s">
        <v>62</v>
      </c>
      <c r="O595" s="16" t="s">
        <v>62</v>
      </c>
      <c r="P595" s="16" t="s">
        <v>66</v>
      </c>
      <c r="Q595" s="14">
        <f t="shared" si="29"/>
        <v>43</v>
      </c>
    </row>
    <row r="596" spans="1:17" ht="15.6" x14ac:dyDescent="0.3">
      <c r="A596" s="15" t="s">
        <v>1508</v>
      </c>
      <c r="B596" s="14" t="s">
        <v>5795</v>
      </c>
      <c r="C596" s="16">
        <v>30.114999999999998</v>
      </c>
      <c r="D596" s="16">
        <v>10.119999999999999</v>
      </c>
      <c r="E596" s="17" t="s">
        <v>32</v>
      </c>
      <c r="F596" s="17" t="s">
        <v>32</v>
      </c>
      <c r="G596" s="17" t="s">
        <v>32</v>
      </c>
      <c r="H596" s="18">
        <f>IF('Medical Examinations'!G600="No major surgery",0,'Medical Examinations'!G600)</f>
        <v>3</v>
      </c>
      <c r="I596" s="16" t="s">
        <v>8343</v>
      </c>
      <c r="J596" s="14" t="str">
        <f t="shared" si="27"/>
        <v>Obesity</v>
      </c>
      <c r="K596" s="14" t="str">
        <f t="shared" si="28"/>
        <v>Diabetes</v>
      </c>
      <c r="L596" s="19">
        <f>DATE('Data cleaning'!P600,MONTH(1&amp;'Data cleaning'!Q600),'Hospitalisation Details'!D600)</f>
        <v>38144</v>
      </c>
      <c r="M596" s="20">
        <v>5198.6899999999996</v>
      </c>
      <c r="N596" s="16" t="s">
        <v>62</v>
      </c>
      <c r="O596" s="16" t="s">
        <v>62</v>
      </c>
      <c r="P596" s="16" t="s">
        <v>3267</v>
      </c>
      <c r="Q596" s="14">
        <f t="shared" si="29"/>
        <v>19</v>
      </c>
    </row>
    <row r="597" spans="1:17" ht="15.6" x14ac:dyDescent="0.3">
      <c r="A597" s="15" t="s">
        <v>1510</v>
      </c>
      <c r="B597" s="14" t="s">
        <v>5797</v>
      </c>
      <c r="C597" s="16">
        <v>26.03</v>
      </c>
      <c r="D597" s="16">
        <v>4.01</v>
      </c>
      <c r="E597" s="17" t="s">
        <v>32</v>
      </c>
      <c r="F597" s="17" t="s">
        <v>32</v>
      </c>
      <c r="G597" s="17" t="s">
        <v>99</v>
      </c>
      <c r="H597" s="18">
        <f>IF('Medical Examinations'!G601="No major surgery",0,'Medical Examinations'!G601)</f>
        <v>1</v>
      </c>
      <c r="I597" s="16" t="s">
        <v>8342</v>
      </c>
      <c r="J597" s="14" t="str">
        <f t="shared" si="27"/>
        <v>Over weight</v>
      </c>
      <c r="K597" s="14" t="str">
        <f t="shared" si="28"/>
        <v>Normal</v>
      </c>
      <c r="L597" s="19">
        <f>DATE('Data cleaning'!P601,MONTH(1&amp;'Data cleaning'!Q601),'Hospitalisation Details'!D601)</f>
        <v>30613</v>
      </c>
      <c r="M597" s="20">
        <v>5207.97</v>
      </c>
      <c r="N597" s="16" t="s">
        <v>62</v>
      </c>
      <c r="O597" s="16" t="s">
        <v>62</v>
      </c>
      <c r="P597" s="16" t="s">
        <v>119</v>
      </c>
      <c r="Q597" s="14">
        <f t="shared" si="29"/>
        <v>39</v>
      </c>
    </row>
    <row r="598" spans="1:17" ht="15.6" x14ac:dyDescent="0.3">
      <c r="A598" s="15" t="s">
        <v>1513</v>
      </c>
      <c r="B598" s="14" t="s">
        <v>5799</v>
      </c>
      <c r="C598" s="16">
        <v>20.045000000000002</v>
      </c>
      <c r="D598" s="16">
        <v>4.7699999999999996</v>
      </c>
      <c r="E598" s="17" t="s">
        <v>99</v>
      </c>
      <c r="F598" s="17" t="s">
        <v>32</v>
      </c>
      <c r="G598" s="17" t="s">
        <v>32</v>
      </c>
      <c r="H598" s="18">
        <f>IF('Medical Examinations'!G602="No major surgery",0,'Medical Examinations'!G602)</f>
        <v>1</v>
      </c>
      <c r="I598" s="16" t="s">
        <v>8342</v>
      </c>
      <c r="J598" s="14" t="str">
        <f t="shared" si="27"/>
        <v>Normal weight</v>
      </c>
      <c r="K598" s="14" t="str">
        <f t="shared" si="28"/>
        <v>Normal</v>
      </c>
      <c r="L598" s="19">
        <f>DATE('Data cleaning'!P602,MONTH(1&amp;'Data cleaning'!Q602),'Hospitalisation Details'!D602)</f>
        <v>34137</v>
      </c>
      <c r="M598" s="20">
        <v>5209.58</v>
      </c>
      <c r="N598" s="16" t="s">
        <v>64</v>
      </c>
      <c r="O598" s="16" t="s">
        <v>64</v>
      </c>
      <c r="P598" s="16" t="s">
        <v>1841</v>
      </c>
      <c r="Q598" s="14">
        <f t="shared" si="29"/>
        <v>29</v>
      </c>
    </row>
    <row r="599" spans="1:17" ht="15.6" x14ac:dyDescent="0.3">
      <c r="A599" s="15" t="s">
        <v>1515</v>
      </c>
      <c r="B599" s="14" t="s">
        <v>5104</v>
      </c>
      <c r="C599" s="16">
        <v>40.24</v>
      </c>
      <c r="D599" s="16">
        <v>6.83</v>
      </c>
      <c r="E599" s="17" t="s">
        <v>32</v>
      </c>
      <c r="F599" s="17" t="s">
        <v>32</v>
      </c>
      <c r="G599" s="17" t="s">
        <v>32</v>
      </c>
      <c r="H599" s="18">
        <f>IF('Medical Examinations'!G603="No major surgery",0,'Medical Examinations'!G603)</f>
        <v>0</v>
      </c>
      <c r="I599" s="16" t="s">
        <v>8343</v>
      </c>
      <c r="J599" s="14" t="str">
        <f t="shared" si="27"/>
        <v>Obesity</v>
      </c>
      <c r="K599" s="14" t="str">
        <f t="shared" si="28"/>
        <v>Diabetes</v>
      </c>
      <c r="L599" s="19">
        <f>DATE('Data cleaning'!P603,MONTH(1&amp;'Data cleaning'!Q603),'Hospitalisation Details'!D603)</f>
        <v>36495</v>
      </c>
      <c r="M599" s="20">
        <v>5213.22</v>
      </c>
      <c r="N599" s="16" t="s">
        <v>62</v>
      </c>
      <c r="O599" s="16" t="s">
        <v>75</v>
      </c>
      <c r="P599" s="16" t="s">
        <v>119</v>
      </c>
      <c r="Q599" s="14">
        <f t="shared" si="29"/>
        <v>23</v>
      </c>
    </row>
    <row r="600" spans="1:17" ht="15.6" x14ac:dyDescent="0.3">
      <c r="A600" s="15" t="s">
        <v>1518</v>
      </c>
      <c r="B600" s="14" t="s">
        <v>5802</v>
      </c>
      <c r="C600" s="16">
        <v>43.15</v>
      </c>
      <c r="D600" s="16">
        <v>6.14</v>
      </c>
      <c r="E600" s="17" t="s">
        <v>99</v>
      </c>
      <c r="F600" s="17" t="s">
        <v>32</v>
      </c>
      <c r="G600" s="17" t="s">
        <v>99</v>
      </c>
      <c r="H600" s="18">
        <f>IF('Medical Examinations'!G604="No major surgery",0,'Medical Examinations'!G604)</f>
        <v>1</v>
      </c>
      <c r="I600" s="16" t="s">
        <v>8343</v>
      </c>
      <c r="J600" s="14" t="str">
        <f t="shared" si="27"/>
        <v>Obesity</v>
      </c>
      <c r="K600" s="14" t="str">
        <f t="shared" si="28"/>
        <v>Prediabetes</v>
      </c>
      <c r="L600" s="19">
        <f>DATE('Data cleaning'!P604,MONTH(1&amp;'Data cleaning'!Q604),'Hospitalisation Details'!D604)</f>
        <v>34856</v>
      </c>
      <c r="M600" s="20">
        <v>5216.4799999999996</v>
      </c>
      <c r="N600" s="16" t="s">
        <v>62</v>
      </c>
      <c r="O600" s="16" t="s">
        <v>62</v>
      </c>
      <c r="P600" s="16" t="s">
        <v>1108</v>
      </c>
      <c r="Q600" s="14">
        <f t="shared" si="29"/>
        <v>28</v>
      </c>
    </row>
    <row r="601" spans="1:17" ht="15.6" x14ac:dyDescent="0.3">
      <c r="A601" s="15" t="s">
        <v>1520</v>
      </c>
      <c r="B601" s="14" t="s">
        <v>5765</v>
      </c>
      <c r="C601" s="16">
        <v>27.7</v>
      </c>
      <c r="D601" s="16">
        <v>5.6</v>
      </c>
      <c r="E601" s="17" t="s">
        <v>32</v>
      </c>
      <c r="F601" s="17" t="s">
        <v>32</v>
      </c>
      <c r="G601" s="17" t="s">
        <v>99</v>
      </c>
      <c r="H601" s="18">
        <f>IF('Medical Examinations'!G605="No major surgery",0,'Medical Examinations'!G605)</f>
        <v>1</v>
      </c>
      <c r="I601" s="16" t="s">
        <v>8342</v>
      </c>
      <c r="J601" s="14" t="str">
        <f t="shared" si="27"/>
        <v>Over weight</v>
      </c>
      <c r="K601" s="14" t="str">
        <f t="shared" si="28"/>
        <v>Normal</v>
      </c>
      <c r="L601" s="19">
        <f>DATE('Data cleaning'!P605,MONTH(1&amp;'Data cleaning'!Q605),'Hospitalisation Details'!D605)</f>
        <v>31957</v>
      </c>
      <c r="M601" s="20">
        <v>5227.99</v>
      </c>
      <c r="N601" s="16" t="s">
        <v>62</v>
      </c>
      <c r="O601" s="16" t="s">
        <v>75</v>
      </c>
      <c r="P601" s="16" t="s">
        <v>1280</v>
      </c>
      <c r="Q601" s="14">
        <f t="shared" si="29"/>
        <v>35</v>
      </c>
    </row>
    <row r="602" spans="1:17" ht="15.6" x14ac:dyDescent="0.3">
      <c r="A602" s="15" t="s">
        <v>1523</v>
      </c>
      <c r="B602" s="14" t="s">
        <v>5804</v>
      </c>
      <c r="C602" s="16">
        <v>45.68</v>
      </c>
      <c r="D602" s="16">
        <v>4.8</v>
      </c>
      <c r="E602" s="17" t="s">
        <v>32</v>
      </c>
      <c r="F602" s="17" t="s">
        <v>32</v>
      </c>
      <c r="G602" s="17" t="s">
        <v>32</v>
      </c>
      <c r="H602" s="18">
        <f>IF('Medical Examinations'!G606="No major surgery",0,'Medical Examinations'!G606)</f>
        <v>2</v>
      </c>
      <c r="I602" s="16" t="s">
        <v>8343</v>
      </c>
      <c r="J602" s="14" t="str">
        <f t="shared" si="27"/>
        <v>Obesity</v>
      </c>
      <c r="K602" s="14" t="str">
        <f t="shared" si="28"/>
        <v>Normal</v>
      </c>
      <c r="L602" s="19">
        <f>DATE('Data cleaning'!P606,MONTH(1&amp;'Data cleaning'!Q606),'Hospitalisation Details'!D606)</f>
        <v>32137</v>
      </c>
      <c r="M602" s="20">
        <v>5240.7700000000004</v>
      </c>
      <c r="N602" s="16" t="s">
        <v>62</v>
      </c>
      <c r="O602" s="16" t="s">
        <v>62</v>
      </c>
      <c r="P602" s="16" t="s">
        <v>241</v>
      </c>
      <c r="Q602" s="14">
        <f t="shared" si="29"/>
        <v>35</v>
      </c>
    </row>
    <row r="603" spans="1:17" ht="15.6" x14ac:dyDescent="0.3">
      <c r="A603" s="15" t="s">
        <v>1526</v>
      </c>
      <c r="B603" s="14" t="s">
        <v>5806</v>
      </c>
      <c r="C603" s="16">
        <v>27.3</v>
      </c>
      <c r="D603" s="16">
        <v>11.89</v>
      </c>
      <c r="E603" s="17" t="s">
        <v>32</v>
      </c>
      <c r="F603" s="17" t="s">
        <v>32</v>
      </c>
      <c r="G603" s="17" t="s">
        <v>32</v>
      </c>
      <c r="H603" s="18">
        <f>IF('Medical Examinations'!G607="No major surgery",0,'Medical Examinations'!G607)</f>
        <v>0</v>
      </c>
      <c r="I603" s="16" t="s">
        <v>8342</v>
      </c>
      <c r="J603" s="14" t="str">
        <f t="shared" si="27"/>
        <v>Over weight</v>
      </c>
      <c r="K603" s="14" t="str">
        <f t="shared" si="28"/>
        <v>Diabetes</v>
      </c>
      <c r="L603" s="19">
        <f>DATE('Data cleaning'!P607,MONTH(1&amp;'Data cleaning'!Q607),'Hospitalisation Details'!D607)</f>
        <v>31963</v>
      </c>
      <c r="M603" s="20">
        <v>5245.23</v>
      </c>
      <c r="N603" s="16" t="s">
        <v>62</v>
      </c>
      <c r="O603" s="16" t="s">
        <v>62</v>
      </c>
      <c r="P603" s="16" t="s">
        <v>66</v>
      </c>
      <c r="Q603" s="14">
        <f t="shared" si="29"/>
        <v>35</v>
      </c>
    </row>
    <row r="604" spans="1:17" ht="15.6" x14ac:dyDescent="0.3">
      <c r="A604" s="15" t="s">
        <v>1529</v>
      </c>
      <c r="B604" s="14" t="s">
        <v>5808</v>
      </c>
      <c r="C604" s="16">
        <v>54.45</v>
      </c>
      <c r="D604" s="16">
        <v>4.7300000000000004</v>
      </c>
      <c r="E604" s="17" t="s">
        <v>99</v>
      </c>
      <c r="F604" s="17" t="s">
        <v>32</v>
      </c>
      <c r="G604" s="17" t="s">
        <v>32</v>
      </c>
      <c r="H604" s="18">
        <f>IF('Medical Examinations'!G608="No major surgery",0,'Medical Examinations'!G608)</f>
        <v>1</v>
      </c>
      <c r="I604" s="16" t="s">
        <v>8343</v>
      </c>
      <c r="J604" s="14" t="str">
        <f t="shared" si="27"/>
        <v>Obesity</v>
      </c>
      <c r="K604" s="14" t="str">
        <f t="shared" si="28"/>
        <v>Normal</v>
      </c>
      <c r="L604" s="19">
        <f>DATE('Data cleaning'!P608,MONTH(1&amp;'Data cleaning'!Q608),'Hospitalisation Details'!D608)</f>
        <v>32029</v>
      </c>
      <c r="M604" s="20">
        <v>5246.05</v>
      </c>
      <c r="N604" s="16" t="s">
        <v>62</v>
      </c>
      <c r="O604" s="16" t="s">
        <v>64</v>
      </c>
      <c r="P604" s="16" t="s">
        <v>241</v>
      </c>
      <c r="Q604" s="14">
        <f t="shared" si="29"/>
        <v>35</v>
      </c>
    </row>
    <row r="605" spans="1:17" ht="15.6" x14ac:dyDescent="0.3">
      <c r="A605" s="15" t="s">
        <v>1531</v>
      </c>
      <c r="B605" s="14" t="s">
        <v>5810</v>
      </c>
      <c r="C605" s="16">
        <v>54.43</v>
      </c>
      <c r="D605" s="16">
        <v>4.6100000000000003</v>
      </c>
      <c r="E605" s="17" t="s">
        <v>99</v>
      </c>
      <c r="F605" s="17" t="s">
        <v>32</v>
      </c>
      <c r="G605" s="17" t="s">
        <v>32</v>
      </c>
      <c r="H605" s="18">
        <f>IF('Medical Examinations'!G609="No major surgery",0,'Medical Examinations'!G609)</f>
        <v>1</v>
      </c>
      <c r="I605" s="16" t="s">
        <v>8343</v>
      </c>
      <c r="J605" s="14" t="str">
        <f t="shared" si="27"/>
        <v>Obesity</v>
      </c>
      <c r="K605" s="14" t="str">
        <f t="shared" si="28"/>
        <v>Normal</v>
      </c>
      <c r="L605" s="19">
        <f>DATE('Data cleaning'!P609,MONTH(1&amp;'Data cleaning'!Q609),'Hospitalisation Details'!D609)</f>
        <v>33060</v>
      </c>
      <c r="M605" s="20">
        <v>5253.52</v>
      </c>
      <c r="N605" s="16" t="s">
        <v>64</v>
      </c>
      <c r="O605" s="16" t="s">
        <v>64</v>
      </c>
      <c r="P605" s="16" t="s">
        <v>241</v>
      </c>
      <c r="Q605" s="14">
        <f t="shared" si="29"/>
        <v>32</v>
      </c>
    </row>
    <row r="606" spans="1:17" ht="15.6" x14ac:dyDescent="0.3">
      <c r="A606" s="15" t="s">
        <v>1534</v>
      </c>
      <c r="B606" s="14" t="s">
        <v>5812</v>
      </c>
      <c r="C606" s="16">
        <v>48.01</v>
      </c>
      <c r="D606" s="16">
        <v>7.3</v>
      </c>
      <c r="E606" s="17" t="s">
        <v>32</v>
      </c>
      <c r="F606" s="17" t="s">
        <v>32</v>
      </c>
      <c r="G606" s="17" t="s">
        <v>32</v>
      </c>
      <c r="H606" s="18">
        <f>IF('Medical Examinations'!G610="No major surgery",0,'Medical Examinations'!G610)</f>
        <v>0</v>
      </c>
      <c r="I606" s="16" t="s">
        <v>8343</v>
      </c>
      <c r="J606" s="14" t="str">
        <f t="shared" si="27"/>
        <v>Obesity</v>
      </c>
      <c r="K606" s="14" t="str">
        <f t="shared" si="28"/>
        <v>Diabetes</v>
      </c>
      <c r="L606" s="19">
        <f>DATE('Data cleaning'!P610,MONTH(1&amp;'Data cleaning'!Q610),'Hospitalisation Details'!D610)</f>
        <v>32837</v>
      </c>
      <c r="M606" s="20">
        <v>5257.51</v>
      </c>
      <c r="N606" s="16" t="s">
        <v>62</v>
      </c>
      <c r="O606" s="16" t="s">
        <v>62</v>
      </c>
      <c r="P606" s="16" t="s">
        <v>119</v>
      </c>
      <c r="Q606" s="14">
        <f t="shared" si="29"/>
        <v>33</v>
      </c>
    </row>
    <row r="607" spans="1:17" ht="15.6" x14ac:dyDescent="0.3">
      <c r="A607" s="15" t="s">
        <v>1536</v>
      </c>
      <c r="B607" s="14" t="s">
        <v>5814</v>
      </c>
      <c r="C607" s="16">
        <v>48.32</v>
      </c>
      <c r="D607" s="16">
        <v>5.88</v>
      </c>
      <c r="E607" s="17" t="s">
        <v>32</v>
      </c>
      <c r="F607" s="17" t="s">
        <v>32</v>
      </c>
      <c r="G607" s="17" t="s">
        <v>32</v>
      </c>
      <c r="H607" s="18">
        <f>IF('Medical Examinations'!G611="No major surgery",0,'Medical Examinations'!G611)</f>
        <v>0</v>
      </c>
      <c r="I607" s="16" t="s">
        <v>8343</v>
      </c>
      <c r="J607" s="14" t="str">
        <f t="shared" si="27"/>
        <v>Obesity</v>
      </c>
      <c r="K607" s="14" t="str">
        <f t="shared" si="28"/>
        <v>Prediabetes</v>
      </c>
      <c r="L607" s="19">
        <f>DATE('Data cleaning'!P611,MONTH(1&amp;'Data cleaning'!Q611),'Hospitalisation Details'!D611)</f>
        <v>32708</v>
      </c>
      <c r="M607" s="20">
        <v>5261.47</v>
      </c>
      <c r="N607" s="16" t="s">
        <v>62</v>
      </c>
      <c r="O607" s="16" t="s">
        <v>62</v>
      </c>
      <c r="P607" s="16" t="s">
        <v>119</v>
      </c>
      <c r="Q607" s="14">
        <f t="shared" si="29"/>
        <v>33</v>
      </c>
    </row>
    <row r="608" spans="1:17" ht="15.6" x14ac:dyDescent="0.3">
      <c r="A608" s="15" t="s">
        <v>1538</v>
      </c>
      <c r="B608" s="14" t="s">
        <v>5816</v>
      </c>
      <c r="C608" s="16">
        <v>22.895</v>
      </c>
      <c r="D608" s="16">
        <v>4.0599999999999996</v>
      </c>
      <c r="E608" s="17" t="s">
        <v>32</v>
      </c>
      <c r="F608" s="17" t="s">
        <v>32</v>
      </c>
      <c r="G608" s="17" t="s">
        <v>99</v>
      </c>
      <c r="H608" s="18">
        <f>IF('Medical Examinations'!G612="No major surgery",0,'Medical Examinations'!G612)</f>
        <v>1</v>
      </c>
      <c r="I608" s="16" t="s">
        <v>8342</v>
      </c>
      <c r="J608" s="14" t="str">
        <f t="shared" si="27"/>
        <v>Normal weight</v>
      </c>
      <c r="K608" s="14" t="str">
        <f t="shared" si="28"/>
        <v>Normal</v>
      </c>
      <c r="L608" s="19">
        <f>DATE('Data cleaning'!P612,MONTH(1&amp;'Data cleaning'!Q612),'Hospitalisation Details'!D612)</f>
        <v>31710</v>
      </c>
      <c r="M608" s="20">
        <v>5266.37</v>
      </c>
      <c r="N608" s="16" t="s">
        <v>62</v>
      </c>
      <c r="O608" s="16" t="s">
        <v>62</v>
      </c>
      <c r="P608" s="16" t="s">
        <v>119</v>
      </c>
      <c r="Q608" s="14">
        <f t="shared" si="29"/>
        <v>36</v>
      </c>
    </row>
    <row r="609" spans="1:17" ht="15.6" x14ac:dyDescent="0.3">
      <c r="A609" s="15" t="s">
        <v>1540</v>
      </c>
      <c r="B609" s="14" t="s">
        <v>5224</v>
      </c>
      <c r="C609" s="16">
        <v>54.85</v>
      </c>
      <c r="D609" s="16">
        <v>4.9000000000000004</v>
      </c>
      <c r="E609" s="17" t="s">
        <v>32</v>
      </c>
      <c r="F609" s="17" t="s">
        <v>32</v>
      </c>
      <c r="G609" s="17" t="s">
        <v>32</v>
      </c>
      <c r="H609" s="18">
        <f>IF('Medical Examinations'!G613="No major surgery",0,'Medical Examinations'!G613)</f>
        <v>1</v>
      </c>
      <c r="I609" s="16" t="s">
        <v>8343</v>
      </c>
      <c r="J609" s="14" t="str">
        <f t="shared" si="27"/>
        <v>Obesity</v>
      </c>
      <c r="K609" s="14" t="str">
        <f t="shared" si="28"/>
        <v>Normal</v>
      </c>
      <c r="L609" s="19">
        <f>DATE('Data cleaning'!P613,MONTH(1&amp;'Data cleaning'!Q613),'Hospitalisation Details'!D613)</f>
        <v>31675</v>
      </c>
      <c r="M609" s="20">
        <v>5267.82</v>
      </c>
      <c r="N609" s="16" t="s">
        <v>62</v>
      </c>
      <c r="O609" s="16" t="s">
        <v>62</v>
      </c>
      <c r="P609" s="16" t="s">
        <v>119</v>
      </c>
      <c r="Q609" s="14">
        <f t="shared" si="29"/>
        <v>36</v>
      </c>
    </row>
    <row r="610" spans="1:17" ht="15.6" x14ac:dyDescent="0.3">
      <c r="A610" s="15" t="s">
        <v>1542</v>
      </c>
      <c r="B610" s="14" t="s">
        <v>5819</v>
      </c>
      <c r="C610" s="16">
        <v>21.85</v>
      </c>
      <c r="D610" s="16">
        <v>5.52</v>
      </c>
      <c r="E610" s="17" t="s">
        <v>32</v>
      </c>
      <c r="F610" s="17" t="s">
        <v>32</v>
      </c>
      <c r="G610" s="17" t="s">
        <v>99</v>
      </c>
      <c r="H610" s="18">
        <f>IF('Medical Examinations'!G614="No major surgery",0,'Medical Examinations'!G614)</f>
        <v>1</v>
      </c>
      <c r="I610" s="16" t="s">
        <v>8342</v>
      </c>
      <c r="J610" s="14" t="str">
        <f t="shared" si="27"/>
        <v>Normal weight</v>
      </c>
      <c r="K610" s="14" t="str">
        <f t="shared" si="28"/>
        <v>Normal</v>
      </c>
      <c r="L610" s="19">
        <f>DATE('Data cleaning'!P614,MONTH(1&amp;'Data cleaning'!Q614),'Hospitalisation Details'!D614)</f>
        <v>31705</v>
      </c>
      <c r="M610" s="20">
        <v>5272.18</v>
      </c>
      <c r="N610" s="16" t="s">
        <v>62</v>
      </c>
      <c r="O610" s="16" t="s">
        <v>64</v>
      </c>
      <c r="P610" s="16" t="s">
        <v>119</v>
      </c>
      <c r="Q610" s="14">
        <f t="shared" si="29"/>
        <v>36</v>
      </c>
    </row>
    <row r="611" spans="1:17" ht="15.6" x14ac:dyDescent="0.3">
      <c r="A611" s="15" t="s">
        <v>1545</v>
      </c>
      <c r="B611" s="14" t="s">
        <v>5821</v>
      </c>
      <c r="C611" s="16">
        <v>51.86</v>
      </c>
      <c r="D611" s="16">
        <v>5.2</v>
      </c>
      <c r="E611" s="17" t="s">
        <v>99</v>
      </c>
      <c r="F611" s="17" t="s">
        <v>32</v>
      </c>
      <c r="G611" s="17" t="s">
        <v>32</v>
      </c>
      <c r="H611" s="18">
        <f>IF('Medical Examinations'!G615="No major surgery",0,'Medical Examinations'!G615)</f>
        <v>0</v>
      </c>
      <c r="I611" s="16" t="s">
        <v>8343</v>
      </c>
      <c r="J611" s="14" t="str">
        <f t="shared" si="27"/>
        <v>Obesity</v>
      </c>
      <c r="K611" s="14" t="str">
        <f t="shared" si="28"/>
        <v>Normal</v>
      </c>
      <c r="L611" s="19">
        <f>DATE('Data cleaning'!P615,MONTH(1&amp;'Data cleaning'!Q615),'Hospitalisation Details'!D615)</f>
        <v>32021</v>
      </c>
      <c r="M611" s="20">
        <v>5275.86</v>
      </c>
      <c r="N611" s="16" t="s">
        <v>62</v>
      </c>
      <c r="O611" s="16" t="s">
        <v>62</v>
      </c>
      <c r="P611" s="16" t="s">
        <v>66</v>
      </c>
      <c r="Q611" s="14">
        <f t="shared" si="29"/>
        <v>35</v>
      </c>
    </row>
    <row r="612" spans="1:17" ht="15.6" x14ac:dyDescent="0.3">
      <c r="A612" s="15" t="s">
        <v>1547</v>
      </c>
      <c r="B612" s="14" t="s">
        <v>5823</v>
      </c>
      <c r="C612" s="16">
        <v>39.049999999999997</v>
      </c>
      <c r="D612" s="16">
        <v>7.59</v>
      </c>
      <c r="E612" s="17" t="s">
        <v>32</v>
      </c>
      <c r="F612" s="17" t="s">
        <v>32</v>
      </c>
      <c r="G612" s="17" t="s">
        <v>32</v>
      </c>
      <c r="H612" s="18">
        <f>IF('Medical Examinations'!G616="No major surgery",0,'Medical Examinations'!G616)</f>
        <v>3</v>
      </c>
      <c r="I612" s="16" t="s">
        <v>8343</v>
      </c>
      <c r="J612" s="14" t="str">
        <f t="shared" si="27"/>
        <v>Obesity</v>
      </c>
      <c r="K612" s="14" t="str">
        <f t="shared" si="28"/>
        <v>Diabetes</v>
      </c>
      <c r="L612" s="19">
        <f>DATE('Data cleaning'!P616,MONTH(1&amp;'Data cleaning'!Q616),'Hospitalisation Details'!D616)</f>
        <v>27345</v>
      </c>
      <c r="M612" s="20">
        <v>5291.71</v>
      </c>
      <c r="N612" s="16" t="s">
        <v>62</v>
      </c>
      <c r="O612" s="16" t="s">
        <v>62</v>
      </c>
      <c r="P612" s="16" t="s">
        <v>119</v>
      </c>
      <c r="Q612" s="14">
        <f t="shared" si="29"/>
        <v>48</v>
      </c>
    </row>
    <row r="613" spans="1:17" ht="15.6" x14ac:dyDescent="0.3">
      <c r="A613" s="15" t="s">
        <v>1549</v>
      </c>
      <c r="B613" s="14" t="s">
        <v>5824</v>
      </c>
      <c r="C613" s="16">
        <v>31.824999999999999</v>
      </c>
      <c r="D613" s="16">
        <v>8.2799999999999994</v>
      </c>
      <c r="E613" s="17" t="s">
        <v>32</v>
      </c>
      <c r="F613" s="17" t="s">
        <v>32</v>
      </c>
      <c r="G613" s="17" t="s">
        <v>32</v>
      </c>
      <c r="H613" s="18">
        <f>IF('Medical Examinations'!G617="No major surgery",0,'Medical Examinations'!G617)</f>
        <v>3</v>
      </c>
      <c r="I613" s="16" t="s">
        <v>8343</v>
      </c>
      <c r="J613" s="14" t="str">
        <f t="shared" si="27"/>
        <v>Obesity</v>
      </c>
      <c r="K613" s="14" t="str">
        <f t="shared" si="28"/>
        <v>Diabetes</v>
      </c>
      <c r="L613" s="19">
        <f>DATE('Data cleaning'!P617,MONTH(1&amp;'Data cleaning'!Q617),'Hospitalisation Details'!D617)</f>
        <v>38221</v>
      </c>
      <c r="M613" s="20">
        <v>5293.67</v>
      </c>
      <c r="N613" s="16" t="s">
        <v>62</v>
      </c>
      <c r="O613" s="16" t="s">
        <v>62</v>
      </c>
      <c r="P613" s="16" t="s">
        <v>3267</v>
      </c>
      <c r="Q613" s="14">
        <f t="shared" si="29"/>
        <v>18</v>
      </c>
    </row>
    <row r="614" spans="1:17" ht="15.6" x14ac:dyDescent="0.3">
      <c r="A614" s="15" t="s">
        <v>1551</v>
      </c>
      <c r="B614" s="14" t="s">
        <v>5096</v>
      </c>
      <c r="C614" s="16">
        <v>46.43</v>
      </c>
      <c r="D614" s="16">
        <v>6.72</v>
      </c>
      <c r="E614" s="17" t="s">
        <v>32</v>
      </c>
      <c r="F614" s="17" t="s">
        <v>32</v>
      </c>
      <c r="G614" s="17" t="s">
        <v>32</v>
      </c>
      <c r="H614" s="18">
        <f>IF('Medical Examinations'!G618="No major surgery",0,'Medical Examinations'!G618)</f>
        <v>0</v>
      </c>
      <c r="I614" s="16" t="s">
        <v>8343</v>
      </c>
      <c r="J614" s="14" t="str">
        <f t="shared" si="27"/>
        <v>Obesity</v>
      </c>
      <c r="K614" s="14" t="str">
        <f t="shared" si="28"/>
        <v>Diabetes</v>
      </c>
      <c r="L614" s="19">
        <f>DATE('Data cleaning'!P618,MONTH(1&amp;'Data cleaning'!Q618),'Hospitalisation Details'!D618)</f>
        <v>36778</v>
      </c>
      <c r="M614" s="20">
        <v>5306.7</v>
      </c>
      <c r="N614" s="16" t="s">
        <v>62</v>
      </c>
      <c r="O614" s="16" t="s">
        <v>64</v>
      </c>
      <c r="P614" s="16" t="s">
        <v>119</v>
      </c>
      <c r="Q614" s="14">
        <f t="shared" si="29"/>
        <v>22</v>
      </c>
    </row>
    <row r="615" spans="1:17" ht="15.6" x14ac:dyDescent="0.3">
      <c r="A615" s="15" t="s">
        <v>1554</v>
      </c>
      <c r="B615" s="14" t="s">
        <v>5089</v>
      </c>
      <c r="C615" s="16">
        <v>53.63</v>
      </c>
      <c r="D615" s="16">
        <v>5.47</v>
      </c>
      <c r="E615" s="17" t="s">
        <v>99</v>
      </c>
      <c r="F615" s="17" t="s">
        <v>32</v>
      </c>
      <c r="G615" s="17" t="s">
        <v>32</v>
      </c>
      <c r="H615" s="18">
        <f>IF('Medical Examinations'!G619="No major surgery",0,'Medical Examinations'!G619)</f>
        <v>1</v>
      </c>
      <c r="I615" s="16" t="s">
        <v>8343</v>
      </c>
      <c r="J615" s="14" t="str">
        <f t="shared" si="27"/>
        <v>Obesity</v>
      </c>
      <c r="K615" s="14" t="str">
        <f t="shared" si="28"/>
        <v>Normal</v>
      </c>
      <c r="L615" s="19">
        <f>DATE('Data cleaning'!P619,MONTH(1&amp;'Data cleaning'!Q619),'Hospitalisation Details'!D619)</f>
        <v>34651</v>
      </c>
      <c r="M615" s="20">
        <v>5312.17</v>
      </c>
      <c r="N615" s="16" t="s">
        <v>62</v>
      </c>
      <c r="O615" s="16" t="s">
        <v>62</v>
      </c>
      <c r="P615" s="16" t="s">
        <v>119</v>
      </c>
      <c r="Q615" s="14">
        <f t="shared" si="29"/>
        <v>28</v>
      </c>
    </row>
    <row r="616" spans="1:17" ht="15.6" x14ac:dyDescent="0.3">
      <c r="A616" s="15" t="s">
        <v>1556</v>
      </c>
      <c r="B616" s="14" t="s">
        <v>5184</v>
      </c>
      <c r="C616" s="16">
        <v>48.7</v>
      </c>
      <c r="D616" s="16">
        <v>4.71</v>
      </c>
      <c r="E616" s="17" t="s">
        <v>32</v>
      </c>
      <c r="F616" s="17" t="s">
        <v>32</v>
      </c>
      <c r="G616" s="17" t="s">
        <v>32</v>
      </c>
      <c r="H616" s="18">
        <f>IF('Medical Examinations'!G620="No major surgery",0,'Medical Examinations'!G620)</f>
        <v>0</v>
      </c>
      <c r="I616" s="16" t="s">
        <v>8343</v>
      </c>
      <c r="J616" s="14" t="str">
        <f t="shared" si="27"/>
        <v>Obesity</v>
      </c>
      <c r="K616" s="14" t="str">
        <f t="shared" si="28"/>
        <v>Normal</v>
      </c>
      <c r="L616" s="19">
        <f>DATE('Data cleaning'!P620,MONTH(1&amp;'Data cleaning'!Q620),'Hospitalisation Details'!D620)</f>
        <v>27274</v>
      </c>
      <c r="M616" s="20">
        <v>5322.24</v>
      </c>
      <c r="N616" s="16" t="s">
        <v>62</v>
      </c>
      <c r="O616" s="16" t="s">
        <v>75</v>
      </c>
      <c r="P616" s="16" t="s">
        <v>119</v>
      </c>
      <c r="Q616" s="14">
        <f t="shared" si="29"/>
        <v>48</v>
      </c>
    </row>
    <row r="617" spans="1:17" ht="15.6" x14ac:dyDescent="0.3">
      <c r="A617" s="15" t="s">
        <v>1559</v>
      </c>
      <c r="B617" s="14" t="s">
        <v>5828</v>
      </c>
      <c r="C617" s="16">
        <v>48.81</v>
      </c>
      <c r="D617" s="16">
        <v>5.49</v>
      </c>
      <c r="E617" s="17" t="s">
        <v>32</v>
      </c>
      <c r="F617" s="17" t="s">
        <v>32</v>
      </c>
      <c r="G617" s="17" t="s">
        <v>32</v>
      </c>
      <c r="H617" s="18">
        <f>IF('Medical Examinations'!G621="No major surgery",0,'Medical Examinations'!G621)</f>
        <v>0</v>
      </c>
      <c r="I617" s="16" t="s">
        <v>8343</v>
      </c>
      <c r="J617" s="14" t="str">
        <f t="shared" si="27"/>
        <v>Obesity</v>
      </c>
      <c r="K617" s="14" t="str">
        <f t="shared" si="28"/>
        <v>Normal</v>
      </c>
      <c r="L617" s="19">
        <f>DATE('Data cleaning'!P621,MONTH(1&amp;'Data cleaning'!Q621),'Hospitalisation Details'!D621)</f>
        <v>33773</v>
      </c>
      <c r="M617" s="20">
        <v>5325.65</v>
      </c>
      <c r="N617" s="16" t="s">
        <v>62</v>
      </c>
      <c r="O617" s="16" t="s">
        <v>75</v>
      </c>
      <c r="P617" s="16" t="s">
        <v>241</v>
      </c>
      <c r="Q617" s="14">
        <f t="shared" si="29"/>
        <v>30</v>
      </c>
    </row>
    <row r="618" spans="1:17" ht="15.6" x14ac:dyDescent="0.3">
      <c r="A618" s="15" t="s">
        <v>1561</v>
      </c>
      <c r="B618" s="14" t="s">
        <v>5830</v>
      </c>
      <c r="C618" s="16">
        <v>47.53</v>
      </c>
      <c r="D618" s="16">
        <v>4.72</v>
      </c>
      <c r="E618" s="17" t="s">
        <v>32</v>
      </c>
      <c r="F618" s="17" t="s">
        <v>32</v>
      </c>
      <c r="G618" s="17" t="s">
        <v>32</v>
      </c>
      <c r="H618" s="18">
        <f>IF('Medical Examinations'!G622="No major surgery",0,'Medical Examinations'!G622)</f>
        <v>0</v>
      </c>
      <c r="I618" s="16" t="s">
        <v>8343</v>
      </c>
      <c r="J618" s="14" t="str">
        <f t="shared" si="27"/>
        <v>Obesity</v>
      </c>
      <c r="K618" s="14" t="str">
        <f t="shared" si="28"/>
        <v>Normal</v>
      </c>
      <c r="L618" s="19">
        <f>DATE('Data cleaning'!P622,MONTH(1&amp;'Data cleaning'!Q622),'Hospitalisation Details'!D622)</f>
        <v>33478</v>
      </c>
      <c r="M618" s="20">
        <v>5327.4</v>
      </c>
      <c r="N618" s="16" t="s">
        <v>62</v>
      </c>
      <c r="O618" s="16" t="s">
        <v>75</v>
      </c>
      <c r="P618" s="16" t="s">
        <v>119</v>
      </c>
      <c r="Q618" s="14">
        <f t="shared" si="29"/>
        <v>31</v>
      </c>
    </row>
    <row r="619" spans="1:17" ht="15.6" x14ac:dyDescent="0.3">
      <c r="A619" s="15" t="s">
        <v>1564</v>
      </c>
      <c r="B619" s="14" t="s">
        <v>5832</v>
      </c>
      <c r="C619" s="16">
        <v>36.85</v>
      </c>
      <c r="D619" s="16">
        <v>6.7</v>
      </c>
      <c r="E619" s="17" t="s">
        <v>32</v>
      </c>
      <c r="F619" s="17" t="s">
        <v>32</v>
      </c>
      <c r="G619" s="17" t="s">
        <v>32</v>
      </c>
      <c r="H619" s="18">
        <f>IF('Medical Examinations'!G623="No major surgery",0,'Medical Examinations'!G623)</f>
        <v>0</v>
      </c>
      <c r="I619" s="16" t="s">
        <v>8343</v>
      </c>
      <c r="J619" s="14" t="str">
        <f t="shared" si="27"/>
        <v>Obesity</v>
      </c>
      <c r="K619" s="14" t="str">
        <f t="shared" si="28"/>
        <v>Diabetes</v>
      </c>
      <c r="L619" s="19">
        <f>DATE('Data cleaning'!P623,MONTH(1&amp;'Data cleaning'!Q623),'Hospitalisation Details'!D623)</f>
        <v>26648</v>
      </c>
      <c r="M619" s="20">
        <v>5344.81</v>
      </c>
      <c r="N619" s="16" t="s">
        <v>62</v>
      </c>
      <c r="O619" s="16" t="s">
        <v>64</v>
      </c>
      <c r="P619" s="16" t="s">
        <v>66</v>
      </c>
      <c r="Q619" s="14">
        <f t="shared" si="29"/>
        <v>50</v>
      </c>
    </row>
    <row r="620" spans="1:17" ht="15.6" x14ac:dyDescent="0.3">
      <c r="A620" s="15" t="s">
        <v>1566</v>
      </c>
      <c r="B620" s="14" t="s">
        <v>5834</v>
      </c>
      <c r="C620" s="16">
        <v>29.3</v>
      </c>
      <c r="D620" s="16">
        <v>5.5</v>
      </c>
      <c r="E620" s="17" t="s">
        <v>32</v>
      </c>
      <c r="F620" s="17" t="s">
        <v>32</v>
      </c>
      <c r="G620" s="17" t="s">
        <v>32</v>
      </c>
      <c r="H620" s="18">
        <f>IF('Medical Examinations'!G624="No major surgery",0,'Medical Examinations'!G624)</f>
        <v>0</v>
      </c>
      <c r="I620" s="16" t="s">
        <v>8343</v>
      </c>
      <c r="J620" s="14" t="str">
        <f t="shared" si="27"/>
        <v>Over weight</v>
      </c>
      <c r="K620" s="14" t="str">
        <f t="shared" si="28"/>
        <v>Normal</v>
      </c>
      <c r="L620" s="19">
        <f>DATE('Data cleaning'!P624,MONTH(1&amp;'Data cleaning'!Q624),'Hospitalisation Details'!D624)</f>
        <v>32819</v>
      </c>
      <c r="M620" s="20">
        <v>5354.07</v>
      </c>
      <c r="N620" s="16" t="s">
        <v>62</v>
      </c>
      <c r="O620" s="16" t="s">
        <v>64</v>
      </c>
      <c r="P620" s="16" t="s">
        <v>1280</v>
      </c>
      <c r="Q620" s="14">
        <f t="shared" si="29"/>
        <v>33</v>
      </c>
    </row>
    <row r="621" spans="1:17" ht="15.6" x14ac:dyDescent="0.3">
      <c r="A621" s="15" t="s">
        <v>1569</v>
      </c>
      <c r="B621" s="14" t="s">
        <v>5836</v>
      </c>
      <c r="C621" s="16">
        <v>19.3</v>
      </c>
      <c r="D621" s="16">
        <v>4.46</v>
      </c>
      <c r="E621" s="17" t="s">
        <v>32</v>
      </c>
      <c r="F621" s="17" t="s">
        <v>32</v>
      </c>
      <c r="G621" s="17" t="s">
        <v>32</v>
      </c>
      <c r="H621" s="18">
        <f>IF('Medical Examinations'!G625="No major surgery",0,'Medical Examinations'!G625)</f>
        <v>1</v>
      </c>
      <c r="I621" s="16" t="s">
        <v>8342</v>
      </c>
      <c r="J621" s="14" t="str">
        <f t="shared" si="27"/>
        <v>Normal weight</v>
      </c>
      <c r="K621" s="14" t="str">
        <f t="shared" si="28"/>
        <v>Normal</v>
      </c>
      <c r="L621" s="19">
        <f>DATE('Data cleaning'!P625,MONTH(1&amp;'Data cleaning'!Q625),'Hospitalisation Details'!D625)</f>
        <v>34675</v>
      </c>
      <c r="M621" s="20">
        <v>5364.66</v>
      </c>
      <c r="N621" s="16" t="s">
        <v>62</v>
      </c>
      <c r="O621" s="16" t="s">
        <v>75</v>
      </c>
      <c r="P621" s="16" t="s">
        <v>241</v>
      </c>
      <c r="Q621" s="14">
        <f t="shared" si="29"/>
        <v>28</v>
      </c>
    </row>
    <row r="622" spans="1:17" ht="15.6" x14ac:dyDescent="0.3">
      <c r="A622" s="15" t="s">
        <v>1571</v>
      </c>
      <c r="B622" s="14" t="s">
        <v>5838</v>
      </c>
      <c r="C622" s="16">
        <v>24.13</v>
      </c>
      <c r="D622" s="16">
        <v>5.29</v>
      </c>
      <c r="E622" s="17" t="s">
        <v>99</v>
      </c>
      <c r="F622" s="17" t="s">
        <v>32</v>
      </c>
      <c r="G622" s="17" t="s">
        <v>99</v>
      </c>
      <c r="H622" s="18">
        <f>IF('Medical Examinations'!G626="No major surgery",0,'Medical Examinations'!G626)</f>
        <v>1</v>
      </c>
      <c r="I622" s="16" t="s">
        <v>8342</v>
      </c>
      <c r="J622" s="14" t="str">
        <f t="shared" si="27"/>
        <v>Normal weight</v>
      </c>
      <c r="K622" s="14" t="str">
        <f t="shared" si="28"/>
        <v>Normal</v>
      </c>
      <c r="L622" s="19">
        <f>DATE('Data cleaning'!P626,MONTH(1&amp;'Data cleaning'!Q626),'Hospitalisation Details'!D626)</f>
        <v>31564</v>
      </c>
      <c r="M622" s="20">
        <v>5373.36</v>
      </c>
      <c r="N622" s="16" t="s">
        <v>62</v>
      </c>
      <c r="O622" s="16" t="s">
        <v>62</v>
      </c>
      <c r="P622" s="16" t="s">
        <v>119</v>
      </c>
      <c r="Q622" s="14">
        <f t="shared" si="29"/>
        <v>37</v>
      </c>
    </row>
    <row r="623" spans="1:17" ht="15.6" x14ac:dyDescent="0.3">
      <c r="A623" s="15" t="s">
        <v>1574</v>
      </c>
      <c r="B623" s="14" t="s">
        <v>5840</v>
      </c>
      <c r="C623" s="16">
        <v>46.7</v>
      </c>
      <c r="D623" s="16">
        <v>10.99</v>
      </c>
      <c r="E623" s="17" t="s">
        <v>32</v>
      </c>
      <c r="F623" s="17" t="s">
        <v>32</v>
      </c>
      <c r="G623" s="17" t="s">
        <v>32</v>
      </c>
      <c r="H623" s="18">
        <f>IF('Medical Examinations'!G627="No major surgery",0,'Medical Examinations'!G627)</f>
        <v>0</v>
      </c>
      <c r="I623" s="16" t="s">
        <v>8343</v>
      </c>
      <c r="J623" s="14" t="str">
        <f t="shared" si="27"/>
        <v>Obesity</v>
      </c>
      <c r="K623" s="14" t="str">
        <f t="shared" si="28"/>
        <v>Diabetes</v>
      </c>
      <c r="L623" s="19">
        <f>DATE('Data cleaning'!P627,MONTH(1&amp;'Data cleaning'!Q627),'Hospitalisation Details'!D627)</f>
        <v>32830</v>
      </c>
      <c r="M623" s="20">
        <v>5375.04</v>
      </c>
      <c r="N623" s="16" t="s">
        <v>62</v>
      </c>
      <c r="O623" s="16" t="s">
        <v>75</v>
      </c>
      <c r="P623" s="16" t="s">
        <v>241</v>
      </c>
      <c r="Q623" s="14">
        <f t="shared" si="29"/>
        <v>33</v>
      </c>
    </row>
    <row r="624" spans="1:17" ht="15.6" x14ac:dyDescent="0.3">
      <c r="A624" s="15" t="s">
        <v>1577</v>
      </c>
      <c r="B624" s="14" t="s">
        <v>5842</v>
      </c>
      <c r="C624" s="16">
        <v>45.27</v>
      </c>
      <c r="D624" s="16">
        <v>5.2</v>
      </c>
      <c r="E624" s="17" t="s">
        <v>99</v>
      </c>
      <c r="F624" s="17" t="s">
        <v>32</v>
      </c>
      <c r="G624" s="17" t="s">
        <v>32</v>
      </c>
      <c r="H624" s="18">
        <f>IF('Medical Examinations'!G628="No major surgery",0,'Medical Examinations'!G628)</f>
        <v>0</v>
      </c>
      <c r="I624" s="16" t="s">
        <v>8343</v>
      </c>
      <c r="J624" s="14" t="str">
        <f t="shared" si="27"/>
        <v>Obesity</v>
      </c>
      <c r="K624" s="14" t="str">
        <f t="shared" si="28"/>
        <v>Normal</v>
      </c>
      <c r="L624" s="19">
        <f>DATE('Data cleaning'!P628,MONTH(1&amp;'Data cleaning'!Q628),'Hospitalisation Details'!D628)</f>
        <v>31615</v>
      </c>
      <c r="M624" s="20">
        <v>5377.46</v>
      </c>
      <c r="N624" s="16" t="s">
        <v>62</v>
      </c>
      <c r="O624" s="16" t="s">
        <v>64</v>
      </c>
      <c r="P624" s="16" t="s">
        <v>119</v>
      </c>
      <c r="Q624" s="14">
        <f t="shared" si="29"/>
        <v>36</v>
      </c>
    </row>
    <row r="625" spans="1:17" ht="15.6" x14ac:dyDescent="0.3">
      <c r="A625" s="15" t="s">
        <v>1579</v>
      </c>
      <c r="B625" s="14" t="s">
        <v>5844</v>
      </c>
      <c r="C625" s="16">
        <v>44.29</v>
      </c>
      <c r="D625" s="16">
        <v>9.66</v>
      </c>
      <c r="E625" s="17" t="s">
        <v>32</v>
      </c>
      <c r="F625" s="17" t="s">
        <v>32</v>
      </c>
      <c r="G625" s="17" t="s">
        <v>32</v>
      </c>
      <c r="H625" s="18">
        <f>IF('Medical Examinations'!G629="No major surgery",0,'Medical Examinations'!G629)</f>
        <v>2</v>
      </c>
      <c r="I625" s="16" t="s">
        <v>8343</v>
      </c>
      <c r="J625" s="14" t="str">
        <f t="shared" si="27"/>
        <v>Obesity</v>
      </c>
      <c r="K625" s="14" t="str">
        <f t="shared" si="28"/>
        <v>Diabetes</v>
      </c>
      <c r="L625" s="19">
        <f>DATE('Data cleaning'!P629,MONTH(1&amp;'Data cleaning'!Q629),'Hospitalisation Details'!D629)</f>
        <v>30834</v>
      </c>
      <c r="M625" s="20">
        <v>5383.54</v>
      </c>
      <c r="N625" s="16" t="s">
        <v>62</v>
      </c>
      <c r="O625" s="16" t="s">
        <v>64</v>
      </c>
      <c r="P625" s="16" t="s">
        <v>241</v>
      </c>
      <c r="Q625" s="14">
        <f t="shared" si="29"/>
        <v>39</v>
      </c>
    </row>
    <row r="626" spans="1:17" ht="15.6" x14ac:dyDescent="0.3">
      <c r="A626" s="15" t="s">
        <v>1582</v>
      </c>
      <c r="B626" s="14" t="s">
        <v>5846</v>
      </c>
      <c r="C626" s="16">
        <v>54.59</v>
      </c>
      <c r="D626" s="16">
        <v>4.22</v>
      </c>
      <c r="E626" s="17" t="s">
        <v>99</v>
      </c>
      <c r="F626" s="17" t="s">
        <v>32</v>
      </c>
      <c r="G626" s="17" t="s">
        <v>32</v>
      </c>
      <c r="H626" s="18">
        <f>IF('Medical Examinations'!G630="No major surgery",0,'Medical Examinations'!G630)</f>
        <v>1</v>
      </c>
      <c r="I626" s="16" t="s">
        <v>8343</v>
      </c>
      <c r="J626" s="14" t="str">
        <f t="shared" si="27"/>
        <v>Obesity</v>
      </c>
      <c r="K626" s="14" t="str">
        <f t="shared" si="28"/>
        <v>Normal</v>
      </c>
      <c r="L626" s="19">
        <f>DATE('Data cleaning'!P630,MONTH(1&amp;'Data cleaning'!Q630),'Hospitalisation Details'!D630)</f>
        <v>32363</v>
      </c>
      <c r="M626" s="20">
        <v>5385.34</v>
      </c>
      <c r="N626" s="16" t="s">
        <v>62</v>
      </c>
      <c r="O626" s="16" t="s">
        <v>64</v>
      </c>
      <c r="P626" s="16" t="s">
        <v>119</v>
      </c>
      <c r="Q626" s="14">
        <f t="shared" si="29"/>
        <v>34</v>
      </c>
    </row>
    <row r="627" spans="1:17" ht="15.6" x14ac:dyDescent="0.3">
      <c r="A627" s="15" t="s">
        <v>1584</v>
      </c>
      <c r="B627" s="14" t="s">
        <v>5847</v>
      </c>
      <c r="C627" s="16">
        <v>32.965000000000003</v>
      </c>
      <c r="D627" s="16">
        <v>11.78</v>
      </c>
      <c r="E627" s="17" t="s">
        <v>32</v>
      </c>
      <c r="F627" s="17" t="s">
        <v>32</v>
      </c>
      <c r="G627" s="17" t="s">
        <v>32</v>
      </c>
      <c r="H627" s="18">
        <f>IF('Medical Examinations'!G631="No major surgery",0,'Medical Examinations'!G631)</f>
        <v>0</v>
      </c>
      <c r="I627" s="16" t="s">
        <v>8343</v>
      </c>
      <c r="J627" s="14" t="str">
        <f t="shared" si="27"/>
        <v>Obesity</v>
      </c>
      <c r="K627" s="14" t="str">
        <f t="shared" si="28"/>
        <v>Diabetes</v>
      </c>
      <c r="L627" s="19">
        <f>DATE('Data cleaning'!P631,MONTH(1&amp;'Data cleaning'!Q631),'Hospitalisation Details'!D631)</f>
        <v>32818</v>
      </c>
      <c r="M627" s="20">
        <v>5396.44</v>
      </c>
      <c r="N627" s="16" t="s">
        <v>62</v>
      </c>
      <c r="O627" s="16" t="s">
        <v>64</v>
      </c>
      <c r="P627" s="16" t="s">
        <v>66</v>
      </c>
      <c r="Q627" s="14">
        <f t="shared" si="29"/>
        <v>33</v>
      </c>
    </row>
    <row r="628" spans="1:17" ht="15.6" x14ac:dyDescent="0.3">
      <c r="A628" s="15" t="s">
        <v>1587</v>
      </c>
      <c r="B628" s="14" t="s">
        <v>5849</v>
      </c>
      <c r="C628" s="16">
        <v>38.049999999999997</v>
      </c>
      <c r="D628" s="16">
        <v>9.6199999999999992</v>
      </c>
      <c r="E628" s="17" t="s">
        <v>32</v>
      </c>
      <c r="F628" s="17" t="s">
        <v>32</v>
      </c>
      <c r="G628" s="17" t="s">
        <v>32</v>
      </c>
      <c r="H628" s="18">
        <f>IF('Medical Examinations'!G632="No major surgery",0,'Medical Examinations'!G632)</f>
        <v>0</v>
      </c>
      <c r="I628" s="16" t="s">
        <v>8343</v>
      </c>
      <c r="J628" s="14" t="str">
        <f t="shared" si="27"/>
        <v>Obesity</v>
      </c>
      <c r="K628" s="14" t="str">
        <f t="shared" si="28"/>
        <v>Diabetes</v>
      </c>
      <c r="L628" s="19">
        <f>DATE('Data cleaning'!P632,MONTH(1&amp;'Data cleaning'!Q632),'Hospitalisation Details'!D632)</f>
        <v>30928</v>
      </c>
      <c r="M628" s="20">
        <v>5397.62</v>
      </c>
      <c r="N628" s="16" t="s">
        <v>62</v>
      </c>
      <c r="O628" s="16" t="s">
        <v>62</v>
      </c>
      <c r="P628" s="16" t="s">
        <v>66</v>
      </c>
      <c r="Q628" s="14">
        <f t="shared" si="29"/>
        <v>38</v>
      </c>
    </row>
    <row r="629" spans="1:17" ht="15.6" x14ac:dyDescent="0.3">
      <c r="A629" s="15" t="s">
        <v>1589</v>
      </c>
      <c r="B629" s="14" t="s">
        <v>5156</v>
      </c>
      <c r="C629" s="16">
        <v>46.14</v>
      </c>
      <c r="D629" s="16">
        <v>10.78</v>
      </c>
      <c r="E629" s="17" t="s">
        <v>32</v>
      </c>
      <c r="F629" s="17" t="s">
        <v>32</v>
      </c>
      <c r="G629" s="17" t="s">
        <v>32</v>
      </c>
      <c r="H629" s="18">
        <f>IF('Medical Examinations'!G633="No major surgery",0,'Medical Examinations'!G633)</f>
        <v>0</v>
      </c>
      <c r="I629" s="16" t="s">
        <v>8343</v>
      </c>
      <c r="J629" s="14" t="str">
        <f t="shared" si="27"/>
        <v>Obesity</v>
      </c>
      <c r="K629" s="14" t="str">
        <f t="shared" si="28"/>
        <v>Diabetes</v>
      </c>
      <c r="L629" s="19">
        <f>DATE('Data cleaning'!P633,MONTH(1&amp;'Data cleaning'!Q633),'Hospitalisation Details'!D633)</f>
        <v>30895</v>
      </c>
      <c r="M629" s="20">
        <v>5400.98</v>
      </c>
      <c r="N629" s="16" t="s">
        <v>62</v>
      </c>
      <c r="O629" s="16" t="s">
        <v>62</v>
      </c>
      <c r="P629" s="16" t="s">
        <v>66</v>
      </c>
      <c r="Q629" s="14">
        <f t="shared" si="29"/>
        <v>38</v>
      </c>
    </row>
    <row r="630" spans="1:17" ht="15.6" x14ac:dyDescent="0.3">
      <c r="A630" s="15" t="s">
        <v>1592</v>
      </c>
      <c r="B630" s="14" t="s">
        <v>5489</v>
      </c>
      <c r="C630" s="16">
        <v>41.325000000000003</v>
      </c>
      <c r="D630" s="16">
        <v>5.1100000000000003</v>
      </c>
      <c r="E630" s="17" t="s">
        <v>99</v>
      </c>
      <c r="F630" s="17" t="s">
        <v>32</v>
      </c>
      <c r="G630" s="17" t="s">
        <v>32</v>
      </c>
      <c r="H630" s="18">
        <f>IF('Medical Examinations'!G634="No major surgery",0,'Medical Examinations'!G634)</f>
        <v>2</v>
      </c>
      <c r="I630" s="16" t="s">
        <v>8343</v>
      </c>
      <c r="J630" s="14" t="str">
        <f t="shared" si="27"/>
        <v>Obesity</v>
      </c>
      <c r="K630" s="14" t="str">
        <f t="shared" si="28"/>
        <v>Normal</v>
      </c>
      <c r="L630" s="19">
        <f>DATE('Data cleaning'!P634,MONTH(1&amp;'Data cleaning'!Q634),'Hospitalisation Details'!D634)</f>
        <v>31404</v>
      </c>
      <c r="M630" s="20">
        <v>5402.89</v>
      </c>
      <c r="N630" s="16" t="s">
        <v>62</v>
      </c>
      <c r="O630" s="16" t="s">
        <v>75</v>
      </c>
      <c r="P630" s="16" t="s">
        <v>66</v>
      </c>
      <c r="Q630" s="14">
        <f t="shared" si="29"/>
        <v>37</v>
      </c>
    </row>
    <row r="631" spans="1:17" ht="15.6" x14ac:dyDescent="0.3">
      <c r="A631" s="15" t="s">
        <v>1594</v>
      </c>
      <c r="B631" s="14" t="s">
        <v>5853</v>
      </c>
      <c r="C631" s="16">
        <v>44.64</v>
      </c>
      <c r="D631" s="16">
        <v>7.18</v>
      </c>
      <c r="E631" s="17" t="s">
        <v>32</v>
      </c>
      <c r="F631" s="17" t="s">
        <v>32</v>
      </c>
      <c r="G631" s="17" t="s">
        <v>32</v>
      </c>
      <c r="H631" s="18">
        <f>IF('Medical Examinations'!G635="No major surgery",0,'Medical Examinations'!G635)</f>
        <v>0</v>
      </c>
      <c r="I631" s="16" t="s">
        <v>8343</v>
      </c>
      <c r="J631" s="14" t="str">
        <f t="shared" si="27"/>
        <v>Obesity</v>
      </c>
      <c r="K631" s="14" t="str">
        <f t="shared" si="28"/>
        <v>Diabetes</v>
      </c>
      <c r="L631" s="19">
        <f>DATE('Data cleaning'!P635,MONTH(1&amp;'Data cleaning'!Q635),'Hospitalisation Details'!D635)</f>
        <v>27664</v>
      </c>
      <c r="M631" s="20">
        <v>5411.99</v>
      </c>
      <c r="N631" s="16" t="s">
        <v>62</v>
      </c>
      <c r="O631" s="16" t="s">
        <v>64</v>
      </c>
      <c r="P631" s="16" t="s">
        <v>119</v>
      </c>
      <c r="Q631" s="14">
        <f t="shared" si="29"/>
        <v>47</v>
      </c>
    </row>
    <row r="632" spans="1:17" ht="15.6" x14ac:dyDescent="0.3">
      <c r="A632" s="15" t="s">
        <v>1599</v>
      </c>
      <c r="B632" s="14" t="s">
        <v>5856</v>
      </c>
      <c r="C632" s="16">
        <v>43.11</v>
      </c>
      <c r="D632" s="16">
        <v>4.67</v>
      </c>
      <c r="E632" s="17" t="s">
        <v>99</v>
      </c>
      <c r="F632" s="17" t="s">
        <v>32</v>
      </c>
      <c r="G632" s="17" t="s">
        <v>32</v>
      </c>
      <c r="H632" s="18">
        <f>IF('Medical Examinations'!G637="No major surgery",0,'Medical Examinations'!G637)</f>
        <v>0</v>
      </c>
      <c r="I632" s="16" t="s">
        <v>8343</v>
      </c>
      <c r="J632" s="14" t="str">
        <f t="shared" si="27"/>
        <v>Obesity</v>
      </c>
      <c r="K632" s="14" t="str">
        <f t="shared" si="28"/>
        <v>Normal</v>
      </c>
      <c r="L632" s="19">
        <f>DATE('Data cleaning'!P637,MONTH(1&amp;'Data cleaning'!Q637),'Hospitalisation Details'!D637)</f>
        <v>33425</v>
      </c>
      <c r="M632" s="20">
        <v>5425.02</v>
      </c>
      <c r="N632" s="16" t="s">
        <v>62</v>
      </c>
      <c r="O632" s="16" t="s">
        <v>75</v>
      </c>
      <c r="P632" s="16" t="s">
        <v>119</v>
      </c>
      <c r="Q632" s="14">
        <f t="shared" si="29"/>
        <v>31</v>
      </c>
    </row>
    <row r="633" spans="1:17" ht="15.6" x14ac:dyDescent="0.3">
      <c r="A633" s="15" t="s">
        <v>1601</v>
      </c>
      <c r="B633" s="14" t="s">
        <v>5200</v>
      </c>
      <c r="C633" s="16">
        <v>53.32</v>
      </c>
      <c r="D633" s="16">
        <v>5.0599999999999996</v>
      </c>
      <c r="E633" s="17" t="s">
        <v>32</v>
      </c>
      <c r="F633" s="17" t="s">
        <v>32</v>
      </c>
      <c r="G633" s="17" t="s">
        <v>32</v>
      </c>
      <c r="H633" s="18">
        <f>IF('Medical Examinations'!G638="No major surgery",0,'Medical Examinations'!G638)</f>
        <v>0</v>
      </c>
      <c r="I633" s="16" t="s">
        <v>8343</v>
      </c>
      <c r="J633" s="14" t="str">
        <f t="shared" si="27"/>
        <v>Obesity</v>
      </c>
      <c r="K633" s="14" t="str">
        <f t="shared" si="28"/>
        <v>Normal</v>
      </c>
      <c r="L633" s="19">
        <f>DATE('Data cleaning'!P638,MONTH(1&amp;'Data cleaning'!Q638),'Hospitalisation Details'!D638)</f>
        <v>33864</v>
      </c>
      <c r="M633" s="20">
        <v>5428.73</v>
      </c>
      <c r="N633" s="16" t="s">
        <v>64</v>
      </c>
      <c r="O633" s="16" t="s">
        <v>75</v>
      </c>
      <c r="P633" s="16" t="s">
        <v>1841</v>
      </c>
      <c r="Q633" s="14">
        <f t="shared" si="29"/>
        <v>30</v>
      </c>
    </row>
    <row r="634" spans="1:17" ht="15.6" x14ac:dyDescent="0.3">
      <c r="A634" s="15" t="s">
        <v>1603</v>
      </c>
      <c r="B634" s="14" t="s">
        <v>4971</v>
      </c>
      <c r="C634" s="16">
        <v>38.04</v>
      </c>
      <c r="D634" s="16">
        <v>5.0199999999999996</v>
      </c>
      <c r="E634" s="17" t="s">
        <v>99</v>
      </c>
      <c r="F634" s="17" t="s">
        <v>32</v>
      </c>
      <c r="G634" s="17" t="s">
        <v>32</v>
      </c>
      <c r="H634" s="18">
        <f>IF('Medical Examinations'!G639="No major surgery",0,'Medical Examinations'!G639)</f>
        <v>1</v>
      </c>
      <c r="I634" s="16" t="s">
        <v>8343</v>
      </c>
      <c r="J634" s="14" t="str">
        <f t="shared" si="27"/>
        <v>Obesity</v>
      </c>
      <c r="K634" s="14" t="str">
        <f t="shared" si="28"/>
        <v>Normal</v>
      </c>
      <c r="L634" s="19">
        <f>DATE('Data cleaning'!P639,MONTH(1&amp;'Data cleaning'!Q639),'Hospitalisation Details'!D639)</f>
        <v>28649</v>
      </c>
      <c r="M634" s="20">
        <v>5428.98</v>
      </c>
      <c r="N634" s="16" t="s">
        <v>62</v>
      </c>
      <c r="O634" s="16" t="s">
        <v>62</v>
      </c>
      <c r="P634" s="16" t="s">
        <v>119</v>
      </c>
      <c r="Q634" s="14">
        <f t="shared" si="29"/>
        <v>45</v>
      </c>
    </row>
    <row r="635" spans="1:17" ht="15.6" x14ac:dyDescent="0.3">
      <c r="A635" s="15" t="s">
        <v>1605</v>
      </c>
      <c r="B635" s="14" t="s">
        <v>5860</v>
      </c>
      <c r="C635" s="16">
        <v>37.9</v>
      </c>
      <c r="D635" s="16">
        <v>7.76</v>
      </c>
      <c r="E635" s="17" t="s">
        <v>32</v>
      </c>
      <c r="F635" s="17" t="s">
        <v>32</v>
      </c>
      <c r="G635" s="17" t="s">
        <v>32</v>
      </c>
      <c r="H635" s="18">
        <f>IF('Medical Examinations'!G640="No major surgery",0,'Medical Examinations'!G640)</f>
        <v>0</v>
      </c>
      <c r="I635" s="16" t="s">
        <v>8343</v>
      </c>
      <c r="J635" s="14" t="str">
        <f t="shared" si="27"/>
        <v>Obesity</v>
      </c>
      <c r="K635" s="14" t="str">
        <f t="shared" si="28"/>
        <v>Diabetes</v>
      </c>
      <c r="L635" s="19">
        <f>DATE('Data cleaning'!P640,MONTH(1&amp;'Data cleaning'!Q640),'Hospitalisation Details'!D640)</f>
        <v>30188</v>
      </c>
      <c r="M635" s="20">
        <v>5438.75</v>
      </c>
      <c r="N635" s="16" t="s">
        <v>64</v>
      </c>
      <c r="O635" s="16" t="s">
        <v>62</v>
      </c>
      <c r="P635" s="16" t="s">
        <v>66</v>
      </c>
      <c r="Q635" s="14">
        <f t="shared" si="29"/>
        <v>40</v>
      </c>
    </row>
    <row r="636" spans="1:17" ht="15.6" x14ac:dyDescent="0.3">
      <c r="A636" s="15" t="s">
        <v>1608</v>
      </c>
      <c r="B636" s="14" t="s">
        <v>5861</v>
      </c>
      <c r="C636" s="16">
        <v>39.6</v>
      </c>
      <c r="D636" s="16">
        <v>9.32</v>
      </c>
      <c r="E636" s="17" t="s">
        <v>32</v>
      </c>
      <c r="F636" s="17" t="s">
        <v>32</v>
      </c>
      <c r="G636" s="17" t="s">
        <v>32</v>
      </c>
      <c r="H636" s="18">
        <f>IF('Medical Examinations'!G641="No major surgery",0,'Medical Examinations'!G641)</f>
        <v>0</v>
      </c>
      <c r="I636" s="16" t="s">
        <v>8343</v>
      </c>
      <c r="J636" s="14" t="str">
        <f t="shared" si="27"/>
        <v>Obesity</v>
      </c>
      <c r="K636" s="14" t="str">
        <f t="shared" si="28"/>
        <v>Diabetes</v>
      </c>
      <c r="L636" s="19">
        <f>DATE('Data cleaning'!P641,MONTH(1&amp;'Data cleaning'!Q641),'Hospitalisation Details'!D641)</f>
        <v>31771</v>
      </c>
      <c r="M636" s="20">
        <v>5458.05</v>
      </c>
      <c r="N636" s="16" t="s">
        <v>62</v>
      </c>
      <c r="O636" s="16" t="s">
        <v>62</v>
      </c>
      <c r="P636" s="16" t="s">
        <v>1280</v>
      </c>
      <c r="Q636" s="14">
        <f t="shared" si="29"/>
        <v>36</v>
      </c>
    </row>
    <row r="637" spans="1:17" ht="15.6" x14ac:dyDescent="0.3">
      <c r="A637" s="15" t="s">
        <v>1610</v>
      </c>
      <c r="B637" s="14" t="s">
        <v>5863</v>
      </c>
      <c r="C637" s="16">
        <v>50.92</v>
      </c>
      <c r="D637" s="16">
        <v>5.31</v>
      </c>
      <c r="E637" s="17" t="s">
        <v>99</v>
      </c>
      <c r="F637" s="17" t="s">
        <v>32</v>
      </c>
      <c r="G637" s="17" t="s">
        <v>32</v>
      </c>
      <c r="H637" s="18">
        <f>IF('Medical Examinations'!G642="No major surgery",0,'Medical Examinations'!G642)</f>
        <v>1</v>
      </c>
      <c r="I637" s="16" t="s">
        <v>8343</v>
      </c>
      <c r="J637" s="14" t="str">
        <f t="shared" si="27"/>
        <v>Obesity</v>
      </c>
      <c r="K637" s="14" t="str">
        <f t="shared" si="28"/>
        <v>Normal</v>
      </c>
      <c r="L637" s="19">
        <f>DATE('Data cleaning'!P642,MONTH(1&amp;'Data cleaning'!Q642),'Hospitalisation Details'!D642)</f>
        <v>26961</v>
      </c>
      <c r="M637" s="20">
        <v>5466.88</v>
      </c>
      <c r="N637" s="16" t="s">
        <v>62</v>
      </c>
      <c r="O637" s="16" t="s">
        <v>62</v>
      </c>
      <c r="P637" s="16" t="s">
        <v>66</v>
      </c>
      <c r="Q637" s="14">
        <f t="shared" si="29"/>
        <v>49</v>
      </c>
    </row>
    <row r="638" spans="1:17" ht="15.6" x14ac:dyDescent="0.3">
      <c r="A638" s="15" t="s">
        <v>1612</v>
      </c>
      <c r="B638" s="14" t="s">
        <v>5864</v>
      </c>
      <c r="C638" s="16">
        <v>21.85</v>
      </c>
      <c r="D638" s="16">
        <v>5.56</v>
      </c>
      <c r="E638" s="17" t="s">
        <v>99</v>
      </c>
      <c r="F638" s="17" t="s">
        <v>32</v>
      </c>
      <c r="G638" s="17" t="s">
        <v>32</v>
      </c>
      <c r="H638" s="18">
        <f>IF('Medical Examinations'!G643="No major surgery",0,'Medical Examinations'!G643)</f>
        <v>0</v>
      </c>
      <c r="I638" s="16" t="s">
        <v>8342</v>
      </c>
      <c r="J638" s="14" t="str">
        <f t="shared" si="27"/>
        <v>Normal weight</v>
      </c>
      <c r="K638" s="14" t="str">
        <f t="shared" si="28"/>
        <v>Normal</v>
      </c>
      <c r="L638" s="19">
        <f>DATE('Data cleaning'!P643,MONTH(1&amp;'Data cleaning'!Q643),'Hospitalisation Details'!D643)</f>
        <v>31748</v>
      </c>
      <c r="M638" s="20">
        <v>5469.01</v>
      </c>
      <c r="N638" s="16" t="s">
        <v>62</v>
      </c>
      <c r="O638" s="16" t="s">
        <v>62</v>
      </c>
      <c r="P638" s="16" t="s">
        <v>1280</v>
      </c>
      <c r="Q638" s="14">
        <f t="shared" si="29"/>
        <v>36</v>
      </c>
    </row>
    <row r="639" spans="1:17" ht="15.6" x14ac:dyDescent="0.3">
      <c r="A639" s="15" t="s">
        <v>1614</v>
      </c>
      <c r="B639" s="14" t="s">
        <v>4746</v>
      </c>
      <c r="C639" s="16">
        <v>36.08</v>
      </c>
      <c r="D639" s="16">
        <v>7.11</v>
      </c>
      <c r="E639" s="17" t="s">
        <v>99</v>
      </c>
      <c r="F639" s="17" t="s">
        <v>32</v>
      </c>
      <c r="G639" s="17" t="s">
        <v>99</v>
      </c>
      <c r="H639" s="18">
        <f>IF('Medical Examinations'!G644="No major surgery",0,'Medical Examinations'!G644)</f>
        <v>1</v>
      </c>
      <c r="I639" s="16" t="s">
        <v>8343</v>
      </c>
      <c r="J639" s="14" t="str">
        <f t="shared" si="27"/>
        <v>Obesity</v>
      </c>
      <c r="K639" s="14" t="str">
        <f t="shared" si="28"/>
        <v>Diabetes</v>
      </c>
      <c r="L639" s="19">
        <f>DATE('Data cleaning'!P644,MONTH(1&amp;'Data cleaning'!Q644),'Hospitalisation Details'!D644)</f>
        <v>31605</v>
      </c>
      <c r="M639" s="20">
        <v>5472.45</v>
      </c>
      <c r="N639" s="16" t="s">
        <v>62</v>
      </c>
      <c r="O639" s="16" t="s">
        <v>64</v>
      </c>
      <c r="P639" s="16" t="s">
        <v>241</v>
      </c>
      <c r="Q639" s="14">
        <f t="shared" si="29"/>
        <v>36</v>
      </c>
    </row>
    <row r="640" spans="1:17" ht="15.6" x14ac:dyDescent="0.3">
      <c r="A640" s="15" t="s">
        <v>1617</v>
      </c>
      <c r="B640" s="14" t="s">
        <v>5867</v>
      </c>
      <c r="C640" s="16">
        <v>40.44</v>
      </c>
      <c r="D640" s="16">
        <v>5.13</v>
      </c>
      <c r="E640" s="17" t="s">
        <v>99</v>
      </c>
      <c r="F640" s="17" t="s">
        <v>32</v>
      </c>
      <c r="G640" s="17" t="s">
        <v>99</v>
      </c>
      <c r="H640" s="18">
        <f>IF('Medical Examinations'!G645="No major surgery",0,'Medical Examinations'!G645)</f>
        <v>1</v>
      </c>
      <c r="I640" s="16" t="s">
        <v>8343</v>
      </c>
      <c r="J640" s="14" t="str">
        <f t="shared" si="27"/>
        <v>Obesity</v>
      </c>
      <c r="K640" s="14" t="str">
        <f t="shared" si="28"/>
        <v>Normal</v>
      </c>
      <c r="L640" s="19">
        <f>DATE('Data cleaning'!P645,MONTH(1&amp;'Data cleaning'!Q645),'Hospitalisation Details'!D645)</f>
        <v>31685</v>
      </c>
      <c r="M640" s="20">
        <v>5478.04</v>
      </c>
      <c r="N640" s="16" t="s">
        <v>62</v>
      </c>
      <c r="O640" s="16" t="s">
        <v>64</v>
      </c>
      <c r="P640" s="16" t="s">
        <v>66</v>
      </c>
      <c r="Q640" s="14">
        <f t="shared" si="29"/>
        <v>36</v>
      </c>
    </row>
    <row r="641" spans="1:17" ht="15.6" x14ac:dyDescent="0.3">
      <c r="A641" s="15" t="s">
        <v>1619</v>
      </c>
      <c r="B641" s="14" t="s">
        <v>5465</v>
      </c>
      <c r="C641" s="16">
        <v>38.094999999999999</v>
      </c>
      <c r="D641" s="16">
        <v>10.199999999999999</v>
      </c>
      <c r="E641" s="17" t="s">
        <v>32</v>
      </c>
      <c r="F641" s="17" t="s">
        <v>32</v>
      </c>
      <c r="G641" s="17" t="s">
        <v>32</v>
      </c>
      <c r="H641" s="18">
        <f>IF('Medical Examinations'!G646="No major surgery",0,'Medical Examinations'!G646)</f>
        <v>0</v>
      </c>
      <c r="I641" s="16" t="s">
        <v>8343</v>
      </c>
      <c r="J641" s="14" t="str">
        <f t="shared" si="27"/>
        <v>Obesity</v>
      </c>
      <c r="K641" s="14" t="str">
        <f t="shared" si="28"/>
        <v>Diabetes</v>
      </c>
      <c r="L641" s="19">
        <f>DATE('Data cleaning'!P646,MONTH(1&amp;'Data cleaning'!Q646),'Hospitalisation Details'!D646)</f>
        <v>30920</v>
      </c>
      <c r="M641" s="20">
        <v>5484.47</v>
      </c>
      <c r="N641" s="16" t="s">
        <v>62</v>
      </c>
      <c r="O641" s="16" t="s">
        <v>62</v>
      </c>
      <c r="P641" s="16" t="s">
        <v>66</v>
      </c>
      <c r="Q641" s="14">
        <f t="shared" si="29"/>
        <v>38</v>
      </c>
    </row>
    <row r="642" spans="1:17" ht="15.6" x14ac:dyDescent="0.3">
      <c r="A642" s="15" t="s">
        <v>1621</v>
      </c>
      <c r="B642" s="14" t="s">
        <v>5870</v>
      </c>
      <c r="C642" s="16">
        <v>44.95</v>
      </c>
      <c r="D642" s="16">
        <v>10.4</v>
      </c>
      <c r="E642" s="17" t="s">
        <v>32</v>
      </c>
      <c r="F642" s="17" t="s">
        <v>32</v>
      </c>
      <c r="G642" s="17" t="s">
        <v>32</v>
      </c>
      <c r="H642" s="18">
        <f>IF('Medical Examinations'!G647="No major surgery",0,'Medical Examinations'!G647)</f>
        <v>0</v>
      </c>
      <c r="I642" s="16" t="s">
        <v>8343</v>
      </c>
      <c r="J642" s="14" t="str">
        <f t="shared" ref="J642:J705" si="30">IF(C642&lt;18.5,"Under weight",IF(C642&lt;25,"Normal weight",IF(C642&lt;30,"Over weight","Obesity")))</f>
        <v>Obesity</v>
      </c>
      <c r="K642" s="14" t="str">
        <f t="shared" ref="K642:K705" si="31">IF(D642&lt;5.7,"Normal",IF(D642&lt;6.4,"Prediabetes","Diabetes"))</f>
        <v>Diabetes</v>
      </c>
      <c r="L642" s="19">
        <f>DATE('Data cleaning'!P647,MONTH(1&amp;'Data cleaning'!Q647),'Hospitalisation Details'!D647)</f>
        <v>30911</v>
      </c>
      <c r="M642" s="20">
        <v>5488.26</v>
      </c>
      <c r="N642" s="16" t="s">
        <v>62</v>
      </c>
      <c r="O642" s="16" t="s">
        <v>64</v>
      </c>
      <c r="P642" s="16" t="s">
        <v>241</v>
      </c>
      <c r="Q642" s="14">
        <f t="shared" ref="Q642:Q705" si="32">INT(YEARFRAC(L642,DATE(2023,6,8)))</f>
        <v>38</v>
      </c>
    </row>
    <row r="643" spans="1:17" ht="15.6" x14ac:dyDescent="0.3">
      <c r="A643" s="15" t="s">
        <v>1624</v>
      </c>
      <c r="B643" s="14" t="s">
        <v>5872</v>
      </c>
      <c r="C643" s="16">
        <v>35.54</v>
      </c>
      <c r="D643" s="16">
        <v>10.67</v>
      </c>
      <c r="E643" s="17" t="s">
        <v>32</v>
      </c>
      <c r="F643" s="17" t="s">
        <v>32</v>
      </c>
      <c r="G643" s="17" t="s">
        <v>32</v>
      </c>
      <c r="H643" s="18">
        <f>IF('Medical Examinations'!G648="No major surgery",0,'Medical Examinations'!G648)</f>
        <v>0</v>
      </c>
      <c r="I643" s="16" t="s">
        <v>8343</v>
      </c>
      <c r="J643" s="14" t="str">
        <f t="shared" si="30"/>
        <v>Obesity</v>
      </c>
      <c r="K643" s="14" t="str">
        <f t="shared" si="31"/>
        <v>Diabetes</v>
      </c>
      <c r="L643" s="19">
        <f>DATE('Data cleaning'!P648,MONTH(1&amp;'Data cleaning'!Q648),'Hospitalisation Details'!D648)</f>
        <v>32353</v>
      </c>
      <c r="M643" s="20">
        <v>5503.36</v>
      </c>
      <c r="N643" s="16" t="s">
        <v>62</v>
      </c>
      <c r="O643" s="16" t="s">
        <v>62</v>
      </c>
      <c r="P643" s="16" t="s">
        <v>119</v>
      </c>
      <c r="Q643" s="14">
        <f t="shared" si="32"/>
        <v>34</v>
      </c>
    </row>
    <row r="644" spans="1:17" ht="15.6" x14ac:dyDescent="0.3">
      <c r="A644" s="15" t="s">
        <v>1626</v>
      </c>
      <c r="B644" s="14" t="s">
        <v>5874</v>
      </c>
      <c r="C644" s="16">
        <v>39.799999999999997</v>
      </c>
      <c r="D644" s="16">
        <v>4.6500000000000004</v>
      </c>
      <c r="E644" s="17" t="s">
        <v>99</v>
      </c>
      <c r="F644" s="17" t="s">
        <v>32</v>
      </c>
      <c r="G644" s="17" t="s">
        <v>32</v>
      </c>
      <c r="H644" s="18">
        <f>IF('Medical Examinations'!G649="No major surgery",0,'Medical Examinations'!G649)</f>
        <v>2</v>
      </c>
      <c r="I644" s="16" t="s">
        <v>8343</v>
      </c>
      <c r="J644" s="14" t="str">
        <f t="shared" si="30"/>
        <v>Obesity</v>
      </c>
      <c r="K644" s="14" t="str">
        <f t="shared" si="31"/>
        <v>Normal</v>
      </c>
      <c r="L644" s="19">
        <f>DATE('Data cleaning'!P649,MONTH(1&amp;'Data cleaning'!Q649),'Hospitalisation Details'!D649)</f>
        <v>29897</v>
      </c>
      <c r="M644" s="20">
        <v>5539.4</v>
      </c>
      <c r="N644" s="16" t="s">
        <v>62</v>
      </c>
      <c r="O644" s="16" t="s">
        <v>62</v>
      </c>
      <c r="P644" s="16" t="s">
        <v>66</v>
      </c>
      <c r="Q644" s="14">
        <f t="shared" si="32"/>
        <v>41</v>
      </c>
    </row>
    <row r="645" spans="1:17" ht="15.6" x14ac:dyDescent="0.3">
      <c r="A645" s="15" t="s">
        <v>1628</v>
      </c>
      <c r="B645" s="14" t="s">
        <v>5467</v>
      </c>
      <c r="C645" s="16">
        <v>33.659999999999997</v>
      </c>
      <c r="D645" s="16">
        <v>5.65</v>
      </c>
      <c r="E645" s="17" t="s">
        <v>99</v>
      </c>
      <c r="F645" s="17" t="s">
        <v>32</v>
      </c>
      <c r="G645" s="17" t="s">
        <v>32</v>
      </c>
      <c r="H645" s="18">
        <f>IF('Medical Examinations'!G650="No major surgery",0,'Medical Examinations'!G650)</f>
        <v>2</v>
      </c>
      <c r="I645" s="16" t="s">
        <v>8343</v>
      </c>
      <c r="J645" s="14" t="str">
        <f t="shared" si="30"/>
        <v>Obesity</v>
      </c>
      <c r="K645" s="14" t="str">
        <f t="shared" si="31"/>
        <v>Normal</v>
      </c>
      <c r="L645" s="19">
        <f>DATE('Data cleaning'!P650,MONTH(1&amp;'Data cleaning'!Q650),'Hospitalisation Details'!D650)</f>
        <v>29562</v>
      </c>
      <c r="M645" s="20">
        <v>5540.35</v>
      </c>
      <c r="N645" s="16" t="s">
        <v>62</v>
      </c>
      <c r="O645" s="16" t="s">
        <v>62</v>
      </c>
      <c r="P645" s="16" t="s">
        <v>119</v>
      </c>
      <c r="Q645" s="14">
        <f t="shared" si="32"/>
        <v>42</v>
      </c>
    </row>
    <row r="646" spans="1:17" ht="15.6" x14ac:dyDescent="0.3">
      <c r="A646" s="15" t="s">
        <v>1630</v>
      </c>
      <c r="B646" s="14" t="s">
        <v>5877</v>
      </c>
      <c r="C646" s="16">
        <v>35.5</v>
      </c>
      <c r="D646" s="16">
        <v>11.97</v>
      </c>
      <c r="E646" s="17" t="s">
        <v>32</v>
      </c>
      <c r="F646" s="17" t="s">
        <v>32</v>
      </c>
      <c r="G646" s="17" t="s">
        <v>32</v>
      </c>
      <c r="H646" s="18">
        <f>IF('Medical Examinations'!G651="No major surgery",0,'Medical Examinations'!G651)</f>
        <v>0</v>
      </c>
      <c r="I646" s="16" t="s">
        <v>8343</v>
      </c>
      <c r="J646" s="14" t="str">
        <f t="shared" si="30"/>
        <v>Obesity</v>
      </c>
      <c r="K646" s="14" t="str">
        <f t="shared" si="31"/>
        <v>Diabetes</v>
      </c>
      <c r="L646" s="19">
        <f>DATE('Data cleaning'!P651,MONTH(1&amp;'Data cleaning'!Q651),'Hospitalisation Details'!D651)</f>
        <v>36425</v>
      </c>
      <c r="M646" s="20">
        <v>5552.61</v>
      </c>
      <c r="N646" s="16" t="s">
        <v>62</v>
      </c>
      <c r="O646" s="16" t="s">
        <v>64</v>
      </c>
      <c r="P646" s="16" t="s">
        <v>2757</v>
      </c>
      <c r="Q646" s="14">
        <f t="shared" si="32"/>
        <v>23</v>
      </c>
    </row>
    <row r="647" spans="1:17" ht="15.6" x14ac:dyDescent="0.3">
      <c r="A647" s="15" t="s">
        <v>1633</v>
      </c>
      <c r="B647" s="14" t="s">
        <v>4756</v>
      </c>
      <c r="C647" s="16">
        <v>41.63</v>
      </c>
      <c r="D647" s="16">
        <v>6.71</v>
      </c>
      <c r="E647" s="17" t="s">
        <v>32</v>
      </c>
      <c r="F647" s="17" t="s">
        <v>32</v>
      </c>
      <c r="G647" s="17" t="s">
        <v>32</v>
      </c>
      <c r="H647" s="18">
        <f>IF('Medical Examinations'!G652="No major surgery",0,'Medical Examinations'!G652)</f>
        <v>0</v>
      </c>
      <c r="I647" s="16" t="s">
        <v>8343</v>
      </c>
      <c r="J647" s="14" t="str">
        <f t="shared" si="30"/>
        <v>Obesity</v>
      </c>
      <c r="K647" s="14" t="str">
        <f t="shared" si="31"/>
        <v>Diabetes</v>
      </c>
      <c r="L647" s="19">
        <f>DATE('Data cleaning'!P652,MONTH(1&amp;'Data cleaning'!Q652),'Hospitalisation Details'!D652)</f>
        <v>27290</v>
      </c>
      <c r="M647" s="20">
        <v>5576.35</v>
      </c>
      <c r="N647" s="16" t="s">
        <v>62</v>
      </c>
      <c r="O647" s="16" t="s">
        <v>64</v>
      </c>
      <c r="P647" s="16" t="s">
        <v>66</v>
      </c>
      <c r="Q647" s="14">
        <f t="shared" si="32"/>
        <v>48</v>
      </c>
    </row>
    <row r="648" spans="1:17" ht="15.6" x14ac:dyDescent="0.3">
      <c r="A648" s="15" t="s">
        <v>1635</v>
      </c>
      <c r="B648" s="14" t="s">
        <v>5880</v>
      </c>
      <c r="C648" s="16">
        <v>46.49</v>
      </c>
      <c r="D648" s="16">
        <v>11.92</v>
      </c>
      <c r="E648" s="17" t="s">
        <v>32</v>
      </c>
      <c r="F648" s="17" t="s">
        <v>32</v>
      </c>
      <c r="G648" s="17" t="s">
        <v>32</v>
      </c>
      <c r="H648" s="18">
        <f>IF('Medical Examinations'!G653="No major surgery",0,'Medical Examinations'!G653)</f>
        <v>0</v>
      </c>
      <c r="I648" s="16" t="s">
        <v>8343</v>
      </c>
      <c r="J648" s="14" t="str">
        <f t="shared" si="30"/>
        <v>Obesity</v>
      </c>
      <c r="K648" s="14" t="str">
        <f t="shared" si="31"/>
        <v>Diabetes</v>
      </c>
      <c r="L648" s="19">
        <f>DATE('Data cleaning'!P653,MONTH(1&amp;'Data cleaning'!Q653),'Hospitalisation Details'!D653)</f>
        <v>31295</v>
      </c>
      <c r="M648" s="20">
        <v>5582.95</v>
      </c>
      <c r="N648" s="16" t="s">
        <v>62</v>
      </c>
      <c r="O648" s="16" t="s">
        <v>75</v>
      </c>
      <c r="P648" s="16" t="s">
        <v>119</v>
      </c>
      <c r="Q648" s="14">
        <f t="shared" si="32"/>
        <v>37</v>
      </c>
    </row>
    <row r="649" spans="1:17" ht="15.6" x14ac:dyDescent="0.3">
      <c r="A649" s="15" t="s">
        <v>1638</v>
      </c>
      <c r="B649" s="14" t="s">
        <v>5882</v>
      </c>
      <c r="C649" s="16">
        <v>43.29</v>
      </c>
      <c r="D649" s="16">
        <v>5.35</v>
      </c>
      <c r="E649" s="17" t="s">
        <v>32</v>
      </c>
      <c r="F649" s="17" t="s">
        <v>32</v>
      </c>
      <c r="G649" s="17" t="s">
        <v>32</v>
      </c>
      <c r="H649" s="18">
        <f>IF('Medical Examinations'!G654="No major surgery",0,'Medical Examinations'!G654)</f>
        <v>2</v>
      </c>
      <c r="I649" s="16" t="s">
        <v>8343</v>
      </c>
      <c r="J649" s="14" t="str">
        <f t="shared" si="30"/>
        <v>Obesity</v>
      </c>
      <c r="K649" s="14" t="str">
        <f t="shared" si="31"/>
        <v>Normal</v>
      </c>
      <c r="L649" s="19">
        <f>DATE('Data cleaning'!P654,MONTH(1&amp;'Data cleaning'!Q654),'Hospitalisation Details'!D654)</f>
        <v>31737</v>
      </c>
      <c r="M649" s="20">
        <v>5584.31</v>
      </c>
      <c r="N649" s="16" t="s">
        <v>64</v>
      </c>
      <c r="O649" s="16" t="s">
        <v>75</v>
      </c>
      <c r="P649" s="16" t="s">
        <v>66</v>
      </c>
      <c r="Q649" s="14">
        <f t="shared" si="32"/>
        <v>36</v>
      </c>
    </row>
    <row r="650" spans="1:17" ht="15.6" x14ac:dyDescent="0.3">
      <c r="A650" s="15" t="s">
        <v>1640</v>
      </c>
      <c r="B650" s="14" t="s">
        <v>4918</v>
      </c>
      <c r="C650" s="16">
        <v>43.08</v>
      </c>
      <c r="D650" s="16">
        <v>8.9600000000000009</v>
      </c>
      <c r="E650" s="17" t="s">
        <v>99</v>
      </c>
      <c r="F650" s="17" t="s">
        <v>32</v>
      </c>
      <c r="G650" s="17" t="s">
        <v>32</v>
      </c>
      <c r="H650" s="18">
        <f>IF('Medical Examinations'!G655="No major surgery",0,'Medical Examinations'!G655)</f>
        <v>1</v>
      </c>
      <c r="I650" s="16" t="s">
        <v>8343</v>
      </c>
      <c r="J650" s="14" t="str">
        <f t="shared" si="30"/>
        <v>Obesity</v>
      </c>
      <c r="K650" s="14" t="str">
        <f t="shared" si="31"/>
        <v>Diabetes</v>
      </c>
      <c r="L650" s="19">
        <f>DATE('Data cleaning'!P655,MONTH(1&amp;'Data cleaning'!Q655),'Hospitalisation Details'!D655)</f>
        <v>30592</v>
      </c>
      <c r="M650" s="20">
        <v>5587.59</v>
      </c>
      <c r="N650" s="16" t="s">
        <v>62</v>
      </c>
      <c r="O650" s="16" t="s">
        <v>75</v>
      </c>
      <c r="P650" s="16" t="s">
        <v>66</v>
      </c>
      <c r="Q650" s="14">
        <f t="shared" si="32"/>
        <v>39</v>
      </c>
    </row>
    <row r="651" spans="1:17" ht="15.6" x14ac:dyDescent="0.3">
      <c r="A651" s="15" t="s">
        <v>1643</v>
      </c>
      <c r="B651" s="14" t="s">
        <v>5885</v>
      </c>
      <c r="C651" s="16">
        <v>39.07</v>
      </c>
      <c r="D651" s="16">
        <v>11.93</v>
      </c>
      <c r="E651" s="17" t="s">
        <v>32</v>
      </c>
      <c r="F651" s="17" t="s">
        <v>32</v>
      </c>
      <c r="G651" s="17" t="s">
        <v>32</v>
      </c>
      <c r="H651" s="18">
        <f>IF('Medical Examinations'!G656="No major surgery",0,'Medical Examinations'!G656)</f>
        <v>0</v>
      </c>
      <c r="I651" s="16" t="s">
        <v>8343</v>
      </c>
      <c r="J651" s="14" t="str">
        <f t="shared" si="30"/>
        <v>Obesity</v>
      </c>
      <c r="K651" s="14" t="str">
        <f t="shared" si="31"/>
        <v>Diabetes</v>
      </c>
      <c r="L651" s="19">
        <f>DATE('Data cleaning'!P656,MONTH(1&amp;'Data cleaning'!Q656),'Hospitalisation Details'!D656)</f>
        <v>32465</v>
      </c>
      <c r="M651" s="20">
        <v>5594.85</v>
      </c>
      <c r="N651" s="16" t="s">
        <v>62</v>
      </c>
      <c r="O651" s="16" t="s">
        <v>64</v>
      </c>
      <c r="P651" s="16" t="s">
        <v>1280</v>
      </c>
      <c r="Q651" s="14">
        <f t="shared" si="32"/>
        <v>34</v>
      </c>
    </row>
    <row r="652" spans="1:17" ht="15.6" x14ac:dyDescent="0.3">
      <c r="A652" s="15" t="s">
        <v>1645</v>
      </c>
      <c r="B652" s="14" t="s">
        <v>5887</v>
      </c>
      <c r="C652" s="16">
        <v>41.3</v>
      </c>
      <c r="D652" s="16">
        <v>9.59</v>
      </c>
      <c r="E652" s="17" t="s">
        <v>32</v>
      </c>
      <c r="F652" s="17" t="s">
        <v>32</v>
      </c>
      <c r="G652" s="17" t="s">
        <v>32</v>
      </c>
      <c r="H652" s="18">
        <f>IF('Medical Examinations'!G657="No major surgery",0,'Medical Examinations'!G657)</f>
        <v>0</v>
      </c>
      <c r="I652" s="16" t="s">
        <v>8343</v>
      </c>
      <c r="J652" s="14" t="str">
        <f t="shared" si="30"/>
        <v>Obesity</v>
      </c>
      <c r="K652" s="14" t="str">
        <f t="shared" si="31"/>
        <v>Diabetes</v>
      </c>
      <c r="L652" s="19">
        <f>DATE('Data cleaning'!P657,MONTH(1&amp;'Data cleaning'!Q657),'Hospitalisation Details'!D657)</f>
        <v>28744</v>
      </c>
      <c r="M652" s="20">
        <v>5612.83</v>
      </c>
      <c r="N652" s="16" t="s">
        <v>62</v>
      </c>
      <c r="O652" s="16" t="s">
        <v>64</v>
      </c>
      <c r="P652" s="16" t="s">
        <v>66</v>
      </c>
      <c r="Q652" s="14">
        <f t="shared" si="32"/>
        <v>44</v>
      </c>
    </row>
    <row r="653" spans="1:17" ht="15.6" x14ac:dyDescent="0.3">
      <c r="A653" s="15" t="s">
        <v>1648</v>
      </c>
      <c r="B653" s="14" t="s">
        <v>5889</v>
      </c>
      <c r="C653" s="16">
        <v>42.95</v>
      </c>
      <c r="D653" s="16">
        <v>11.88</v>
      </c>
      <c r="E653" s="17" t="s">
        <v>99</v>
      </c>
      <c r="F653" s="17" t="s">
        <v>32</v>
      </c>
      <c r="G653" s="17" t="s">
        <v>32</v>
      </c>
      <c r="H653" s="18">
        <f>IF('Medical Examinations'!G658="No major surgery",0,'Medical Examinations'!G658)</f>
        <v>2</v>
      </c>
      <c r="I653" s="16" t="s">
        <v>8343</v>
      </c>
      <c r="J653" s="14" t="str">
        <f t="shared" si="30"/>
        <v>Obesity</v>
      </c>
      <c r="K653" s="14" t="str">
        <f t="shared" si="31"/>
        <v>Diabetes</v>
      </c>
      <c r="L653" s="19">
        <f>DATE('Data cleaning'!P658,MONTH(1&amp;'Data cleaning'!Q658),'Hospitalisation Details'!D658)</f>
        <v>34653</v>
      </c>
      <c r="M653" s="20">
        <v>5615.37</v>
      </c>
      <c r="N653" s="16" t="s">
        <v>62</v>
      </c>
      <c r="O653" s="16" t="s">
        <v>64</v>
      </c>
      <c r="P653" s="16" t="s">
        <v>241</v>
      </c>
      <c r="Q653" s="14">
        <f t="shared" si="32"/>
        <v>28</v>
      </c>
    </row>
    <row r="654" spans="1:17" ht="15.6" x14ac:dyDescent="0.3">
      <c r="A654" s="15" t="s">
        <v>1650</v>
      </c>
      <c r="B654" s="14" t="s">
        <v>5891</v>
      </c>
      <c r="C654" s="16">
        <v>46.96</v>
      </c>
      <c r="D654" s="16">
        <v>4.6399999999999997</v>
      </c>
      <c r="E654" s="17" t="s">
        <v>32</v>
      </c>
      <c r="F654" s="17" t="s">
        <v>32</v>
      </c>
      <c r="G654" s="17" t="s">
        <v>99</v>
      </c>
      <c r="H654" s="18">
        <f>IF('Medical Examinations'!G659="No major surgery",0,'Medical Examinations'!G659)</f>
        <v>1</v>
      </c>
      <c r="I654" s="16" t="s">
        <v>8343</v>
      </c>
      <c r="J654" s="14" t="str">
        <f t="shared" si="30"/>
        <v>Obesity</v>
      </c>
      <c r="K654" s="14" t="str">
        <f t="shared" si="31"/>
        <v>Normal</v>
      </c>
      <c r="L654" s="19">
        <f>DATE('Data cleaning'!P659,MONTH(1&amp;'Data cleaning'!Q659),'Hospitalisation Details'!D659)</f>
        <v>32120</v>
      </c>
      <c r="M654" s="20">
        <v>5630.46</v>
      </c>
      <c r="N654" s="16" t="s">
        <v>62</v>
      </c>
      <c r="O654" s="16" t="s">
        <v>64</v>
      </c>
      <c r="P654" s="16" t="s">
        <v>119</v>
      </c>
      <c r="Q654" s="14">
        <f t="shared" si="32"/>
        <v>35</v>
      </c>
    </row>
    <row r="655" spans="1:17" ht="15.6" x14ac:dyDescent="0.3">
      <c r="A655" s="15" t="s">
        <v>1652</v>
      </c>
      <c r="B655" s="14" t="s">
        <v>5893</v>
      </c>
      <c r="C655" s="16">
        <v>30.495000000000001</v>
      </c>
      <c r="D655" s="16">
        <v>9.5299999999999994</v>
      </c>
      <c r="E655" s="17" t="s">
        <v>32</v>
      </c>
      <c r="F655" s="17" t="s">
        <v>32</v>
      </c>
      <c r="G655" s="17" t="s">
        <v>32</v>
      </c>
      <c r="H655" s="18">
        <f>IF('Medical Examinations'!G660="No major surgery",0,'Medical Examinations'!G660)</f>
        <v>0</v>
      </c>
      <c r="I655" s="16" t="s">
        <v>8343</v>
      </c>
      <c r="J655" s="14" t="str">
        <f t="shared" si="30"/>
        <v>Obesity</v>
      </c>
      <c r="K655" s="14" t="str">
        <f t="shared" si="31"/>
        <v>Diabetes</v>
      </c>
      <c r="L655" s="19">
        <f>DATE('Data cleaning'!P660,MONTH(1&amp;'Data cleaning'!Q660),'Hospitalisation Details'!D660)</f>
        <v>30475</v>
      </c>
      <c r="M655" s="20">
        <v>5649.72</v>
      </c>
      <c r="N655" s="16" t="s">
        <v>62</v>
      </c>
      <c r="O655" s="16" t="s">
        <v>64</v>
      </c>
      <c r="P655" s="16" t="s">
        <v>241</v>
      </c>
      <c r="Q655" s="14">
        <f t="shared" si="32"/>
        <v>40</v>
      </c>
    </row>
    <row r="656" spans="1:17" ht="15.6" x14ac:dyDescent="0.3">
      <c r="A656" s="15" t="s">
        <v>1656</v>
      </c>
      <c r="B656" s="14" t="s">
        <v>5895</v>
      </c>
      <c r="C656" s="16">
        <v>17.954999999999998</v>
      </c>
      <c r="D656" s="16">
        <v>5.29</v>
      </c>
      <c r="E656" s="17" t="s">
        <v>99</v>
      </c>
      <c r="F656" s="17" t="s">
        <v>32</v>
      </c>
      <c r="G656" s="17" t="s">
        <v>32</v>
      </c>
      <c r="H656" s="18">
        <f>IF('Medical Examinations'!G661="No major surgery",0,'Medical Examinations'!G661)</f>
        <v>1</v>
      </c>
      <c r="I656" s="16" t="s">
        <v>8342</v>
      </c>
      <c r="J656" s="14" t="str">
        <f t="shared" si="30"/>
        <v>Under weight</v>
      </c>
      <c r="K656" s="14" t="str">
        <f t="shared" si="31"/>
        <v>Normal</v>
      </c>
      <c r="L656" s="19">
        <f>DATE('Data cleaning'!P661,MONTH(1&amp;'Data cleaning'!Q661),'Hospitalisation Details'!D661)</f>
        <v>28760</v>
      </c>
      <c r="M656" s="20">
        <v>5650.14</v>
      </c>
      <c r="N656" s="16" t="s">
        <v>62</v>
      </c>
      <c r="O656" s="16" t="s">
        <v>75</v>
      </c>
      <c r="P656" s="16" t="s">
        <v>66</v>
      </c>
      <c r="Q656" s="14">
        <f t="shared" si="32"/>
        <v>44</v>
      </c>
    </row>
    <row r="657" spans="1:17" ht="15.6" x14ac:dyDescent="0.3">
      <c r="A657" s="15" t="s">
        <v>1658</v>
      </c>
      <c r="B657" s="14" t="s">
        <v>5897</v>
      </c>
      <c r="C657" s="16">
        <v>25.6</v>
      </c>
      <c r="D657" s="16">
        <v>10.95</v>
      </c>
      <c r="E657" s="17" t="s">
        <v>32</v>
      </c>
      <c r="F657" s="17" t="s">
        <v>32</v>
      </c>
      <c r="G657" s="17" t="s">
        <v>32</v>
      </c>
      <c r="H657" s="18">
        <f>IF('Medical Examinations'!G662="No major surgery",0,'Medical Examinations'!G662)</f>
        <v>3</v>
      </c>
      <c r="I657" s="16" t="s">
        <v>8343</v>
      </c>
      <c r="J657" s="14" t="str">
        <f t="shared" si="30"/>
        <v>Over weight</v>
      </c>
      <c r="K657" s="14" t="str">
        <f t="shared" si="31"/>
        <v>Diabetes</v>
      </c>
      <c r="L657" s="19">
        <f>DATE('Data cleaning'!P662,MONTH(1&amp;'Data cleaning'!Q662),'Hospitalisation Details'!D662)</f>
        <v>30562</v>
      </c>
      <c r="M657" s="20">
        <v>5662.23</v>
      </c>
      <c r="N657" s="16" t="s">
        <v>62</v>
      </c>
      <c r="O657" s="16" t="s">
        <v>75</v>
      </c>
      <c r="P657" s="16" t="s">
        <v>66</v>
      </c>
      <c r="Q657" s="14">
        <f t="shared" si="32"/>
        <v>39</v>
      </c>
    </row>
    <row r="658" spans="1:17" ht="15.6" x14ac:dyDescent="0.3">
      <c r="A658" s="15" t="s">
        <v>1660</v>
      </c>
      <c r="B658" s="14" t="s">
        <v>5899</v>
      </c>
      <c r="C658" s="16">
        <v>34.21</v>
      </c>
      <c r="D658" s="16">
        <v>9.17</v>
      </c>
      <c r="E658" s="17" t="s">
        <v>32</v>
      </c>
      <c r="F658" s="17" t="s">
        <v>32</v>
      </c>
      <c r="G658" s="17" t="s">
        <v>32</v>
      </c>
      <c r="H658" s="18">
        <f>IF('Medical Examinations'!G663="No major surgery",0,'Medical Examinations'!G663)</f>
        <v>0</v>
      </c>
      <c r="I658" s="16" t="s">
        <v>8343</v>
      </c>
      <c r="J658" s="14" t="str">
        <f t="shared" si="30"/>
        <v>Obesity</v>
      </c>
      <c r="K658" s="14" t="str">
        <f t="shared" si="31"/>
        <v>Diabetes</v>
      </c>
      <c r="L658" s="19">
        <f>DATE('Data cleaning'!P663,MONTH(1&amp;'Data cleaning'!Q663),'Hospitalisation Details'!D663)</f>
        <v>30906</v>
      </c>
      <c r="M658" s="20">
        <v>5679.13</v>
      </c>
      <c r="N658" s="16" t="s">
        <v>62</v>
      </c>
      <c r="O658" s="16" t="s">
        <v>62</v>
      </c>
      <c r="P658" s="16" t="s">
        <v>66</v>
      </c>
      <c r="Q658" s="14">
        <f t="shared" si="32"/>
        <v>38</v>
      </c>
    </row>
    <row r="659" spans="1:17" ht="15.6" x14ac:dyDescent="0.3">
      <c r="A659" s="15" t="s">
        <v>1662</v>
      </c>
      <c r="B659" s="14" t="s">
        <v>5901</v>
      </c>
      <c r="C659" s="16">
        <v>39.74</v>
      </c>
      <c r="D659" s="16">
        <v>7.39</v>
      </c>
      <c r="E659" s="17" t="s">
        <v>32</v>
      </c>
      <c r="F659" s="17" t="s">
        <v>32</v>
      </c>
      <c r="G659" s="17" t="s">
        <v>32</v>
      </c>
      <c r="H659" s="18">
        <f>IF('Medical Examinations'!G664="No major surgery",0,'Medical Examinations'!G664)</f>
        <v>0</v>
      </c>
      <c r="I659" s="16" t="s">
        <v>8343</v>
      </c>
      <c r="J659" s="14" t="str">
        <f t="shared" si="30"/>
        <v>Obesity</v>
      </c>
      <c r="K659" s="14" t="str">
        <f t="shared" si="31"/>
        <v>Diabetes</v>
      </c>
      <c r="L659" s="19">
        <f>DATE('Data cleaning'!P664,MONTH(1&amp;'Data cleaning'!Q664),'Hospitalisation Details'!D664)</f>
        <v>26600</v>
      </c>
      <c r="M659" s="20">
        <v>5690.79</v>
      </c>
      <c r="N659" s="16" t="s">
        <v>62</v>
      </c>
      <c r="O659" s="16" t="s">
        <v>75</v>
      </c>
      <c r="P659" s="16" t="s">
        <v>66</v>
      </c>
      <c r="Q659" s="14">
        <f t="shared" si="32"/>
        <v>50</v>
      </c>
    </row>
    <row r="660" spans="1:17" ht="15.6" x14ac:dyDescent="0.3">
      <c r="A660" s="15" t="s">
        <v>1665</v>
      </c>
      <c r="B660" s="14" t="s">
        <v>5903</v>
      </c>
      <c r="C660" s="16">
        <v>49.53</v>
      </c>
      <c r="D660" s="16">
        <v>9.1300000000000008</v>
      </c>
      <c r="E660" s="17" t="s">
        <v>99</v>
      </c>
      <c r="F660" s="17" t="s">
        <v>32</v>
      </c>
      <c r="G660" s="17" t="s">
        <v>32</v>
      </c>
      <c r="H660" s="18">
        <f>IF('Medical Examinations'!G665="No major surgery",0,'Medical Examinations'!G665)</f>
        <v>0</v>
      </c>
      <c r="I660" s="16" t="s">
        <v>8343</v>
      </c>
      <c r="J660" s="14" t="str">
        <f t="shared" si="30"/>
        <v>Obesity</v>
      </c>
      <c r="K660" s="14" t="str">
        <f t="shared" si="31"/>
        <v>Diabetes</v>
      </c>
      <c r="L660" s="19">
        <f>DATE('Data cleaning'!P665,MONTH(1&amp;'Data cleaning'!Q665),'Hospitalisation Details'!D665)</f>
        <v>33911</v>
      </c>
      <c r="M660" s="20">
        <v>5693.43</v>
      </c>
      <c r="N660" s="16" t="s">
        <v>62</v>
      </c>
      <c r="O660" s="16" t="s">
        <v>64</v>
      </c>
      <c r="P660" s="16" t="s">
        <v>119</v>
      </c>
      <c r="Q660" s="14">
        <f t="shared" si="32"/>
        <v>30</v>
      </c>
    </row>
    <row r="661" spans="1:17" ht="15.6" x14ac:dyDescent="0.3">
      <c r="A661" s="15" t="s">
        <v>1667</v>
      </c>
      <c r="B661" s="14" t="s">
        <v>5905</v>
      </c>
      <c r="C661" s="16">
        <v>39.33</v>
      </c>
      <c r="D661" s="16">
        <v>10.4</v>
      </c>
      <c r="E661" s="17" t="s">
        <v>32</v>
      </c>
      <c r="F661" s="17" t="s">
        <v>32</v>
      </c>
      <c r="G661" s="17" t="s">
        <v>32</v>
      </c>
      <c r="H661" s="18">
        <f>IF('Medical Examinations'!G666="No major surgery",0,'Medical Examinations'!G666)</f>
        <v>3</v>
      </c>
      <c r="I661" s="16" t="s">
        <v>8343</v>
      </c>
      <c r="J661" s="14" t="str">
        <f t="shared" si="30"/>
        <v>Obesity</v>
      </c>
      <c r="K661" s="14" t="str">
        <f t="shared" si="31"/>
        <v>Diabetes</v>
      </c>
      <c r="L661" s="19">
        <f>DATE('Data cleaning'!P666,MONTH(1&amp;'Data cleaning'!Q666),'Hospitalisation Details'!D666)</f>
        <v>27216</v>
      </c>
      <c r="M661" s="20">
        <v>5698.74</v>
      </c>
      <c r="N661" s="16" t="s">
        <v>62</v>
      </c>
      <c r="O661" s="16" t="s">
        <v>62</v>
      </c>
      <c r="P661" s="16" t="s">
        <v>119</v>
      </c>
      <c r="Q661" s="14">
        <f t="shared" si="32"/>
        <v>48</v>
      </c>
    </row>
    <row r="662" spans="1:17" ht="15.6" x14ac:dyDescent="0.3">
      <c r="A662" s="15" t="s">
        <v>1670</v>
      </c>
      <c r="B662" s="14" t="s">
        <v>5907</v>
      </c>
      <c r="C662" s="16">
        <v>39.979999999999997</v>
      </c>
      <c r="D662" s="16">
        <v>9.4600000000000009</v>
      </c>
      <c r="E662" s="17" t="s">
        <v>99</v>
      </c>
      <c r="F662" s="17" t="s">
        <v>32</v>
      </c>
      <c r="G662" s="17" t="s">
        <v>32</v>
      </c>
      <c r="H662" s="18">
        <f>IF('Medical Examinations'!G667="No major surgery",0,'Medical Examinations'!G667)</f>
        <v>2</v>
      </c>
      <c r="I662" s="16" t="s">
        <v>8343</v>
      </c>
      <c r="J662" s="14" t="str">
        <f t="shared" si="30"/>
        <v>Obesity</v>
      </c>
      <c r="K662" s="14" t="str">
        <f t="shared" si="31"/>
        <v>Diabetes</v>
      </c>
      <c r="L662" s="19">
        <f>DATE('Data cleaning'!P667,MONTH(1&amp;'Data cleaning'!Q667),'Hospitalisation Details'!D667)</f>
        <v>29752</v>
      </c>
      <c r="M662" s="20">
        <v>5699.84</v>
      </c>
      <c r="N662" s="16" t="s">
        <v>62</v>
      </c>
      <c r="O662" s="16" t="s">
        <v>64</v>
      </c>
      <c r="P662" s="16" t="s">
        <v>66</v>
      </c>
      <c r="Q662" s="14">
        <f t="shared" si="32"/>
        <v>41</v>
      </c>
    </row>
    <row r="663" spans="1:17" ht="15.6" x14ac:dyDescent="0.3">
      <c r="A663" s="15" t="s">
        <v>1672</v>
      </c>
      <c r="B663" s="14" t="s">
        <v>5728</v>
      </c>
      <c r="C663" s="16">
        <v>46.51</v>
      </c>
      <c r="D663" s="16">
        <v>8.69</v>
      </c>
      <c r="E663" s="17" t="s">
        <v>99</v>
      </c>
      <c r="F663" s="17" t="s">
        <v>32</v>
      </c>
      <c r="G663" s="17" t="s">
        <v>32</v>
      </c>
      <c r="H663" s="18">
        <f>IF('Medical Examinations'!G668="No major surgery",0,'Medical Examinations'!G668)</f>
        <v>0</v>
      </c>
      <c r="I663" s="16" t="s">
        <v>8343</v>
      </c>
      <c r="J663" s="14" t="str">
        <f t="shared" si="30"/>
        <v>Obesity</v>
      </c>
      <c r="K663" s="14" t="str">
        <f t="shared" si="31"/>
        <v>Diabetes</v>
      </c>
      <c r="L663" s="19">
        <f>DATE('Data cleaning'!P668,MONTH(1&amp;'Data cleaning'!Q668),'Hospitalisation Details'!D668)</f>
        <v>34276</v>
      </c>
      <c r="M663" s="20">
        <v>5708.87</v>
      </c>
      <c r="N663" s="16" t="s">
        <v>62</v>
      </c>
      <c r="O663" s="16" t="s">
        <v>75</v>
      </c>
      <c r="P663" s="16" t="s">
        <v>241</v>
      </c>
      <c r="Q663" s="14">
        <f t="shared" si="32"/>
        <v>29</v>
      </c>
    </row>
    <row r="664" spans="1:17" ht="15.6" x14ac:dyDescent="0.3">
      <c r="A664" s="15" t="s">
        <v>1674</v>
      </c>
      <c r="B664" s="14" t="s">
        <v>5910</v>
      </c>
      <c r="C664" s="16">
        <v>43.58</v>
      </c>
      <c r="D664" s="16">
        <v>4.2300000000000004</v>
      </c>
      <c r="E664" s="17" t="s">
        <v>32</v>
      </c>
      <c r="F664" s="17" t="s">
        <v>32</v>
      </c>
      <c r="G664" s="17" t="s">
        <v>99</v>
      </c>
      <c r="H664" s="18">
        <f>IF('Medical Examinations'!G669="No major surgery",0,'Medical Examinations'!G669)</f>
        <v>1</v>
      </c>
      <c r="I664" s="16" t="s">
        <v>8343</v>
      </c>
      <c r="J664" s="14" t="str">
        <f t="shared" si="30"/>
        <v>Obesity</v>
      </c>
      <c r="K664" s="14" t="str">
        <f t="shared" si="31"/>
        <v>Normal</v>
      </c>
      <c r="L664" s="19">
        <f>DATE('Data cleaning'!P669,MONTH(1&amp;'Data cleaning'!Q669),'Hospitalisation Details'!D669)</f>
        <v>29828</v>
      </c>
      <c r="M664" s="20">
        <v>5709.16</v>
      </c>
      <c r="N664" s="16" t="s">
        <v>64</v>
      </c>
      <c r="O664" s="16" t="s">
        <v>64</v>
      </c>
      <c r="P664" s="16" t="s">
        <v>66</v>
      </c>
      <c r="Q664" s="14">
        <f t="shared" si="32"/>
        <v>41</v>
      </c>
    </row>
    <row r="665" spans="1:17" ht="15.6" x14ac:dyDescent="0.3">
      <c r="A665" s="15" t="s">
        <v>1676</v>
      </c>
      <c r="B665" s="14" t="s">
        <v>5087</v>
      </c>
      <c r="C665" s="16">
        <v>42.28</v>
      </c>
      <c r="D665" s="16">
        <v>9.16</v>
      </c>
      <c r="E665" s="17" t="s">
        <v>99</v>
      </c>
      <c r="F665" s="17" t="s">
        <v>32</v>
      </c>
      <c r="G665" s="17" t="s">
        <v>32</v>
      </c>
      <c r="H665" s="18">
        <f>IF('Medical Examinations'!G670="No major surgery",0,'Medical Examinations'!G670)</f>
        <v>1</v>
      </c>
      <c r="I665" s="16" t="s">
        <v>8343</v>
      </c>
      <c r="J665" s="14" t="str">
        <f t="shared" si="30"/>
        <v>Obesity</v>
      </c>
      <c r="K665" s="14" t="str">
        <f t="shared" si="31"/>
        <v>Diabetes</v>
      </c>
      <c r="L665" s="19">
        <f>DATE('Data cleaning'!P670,MONTH(1&amp;'Data cleaning'!Q670),'Hospitalisation Details'!D670)</f>
        <v>26285</v>
      </c>
      <c r="M665" s="20">
        <v>5720.38</v>
      </c>
      <c r="N665" s="16" t="s">
        <v>62</v>
      </c>
      <c r="O665" s="16" t="s">
        <v>75</v>
      </c>
      <c r="P665" s="16" t="s">
        <v>66</v>
      </c>
      <c r="Q665" s="14">
        <f t="shared" si="32"/>
        <v>51</v>
      </c>
    </row>
    <row r="666" spans="1:17" ht="15.6" x14ac:dyDescent="0.3">
      <c r="A666" s="15" t="s">
        <v>1679</v>
      </c>
      <c r="B666" s="14" t="s">
        <v>4888</v>
      </c>
      <c r="C666" s="16">
        <v>35.520000000000003</v>
      </c>
      <c r="D666" s="16">
        <v>8.26</v>
      </c>
      <c r="E666" s="17" t="s">
        <v>32</v>
      </c>
      <c r="F666" s="17" t="s">
        <v>32</v>
      </c>
      <c r="G666" s="17" t="s">
        <v>32</v>
      </c>
      <c r="H666" s="18">
        <f>IF('Medical Examinations'!G671="No major surgery",0,'Medical Examinations'!G671)</f>
        <v>0</v>
      </c>
      <c r="I666" s="16" t="s">
        <v>8343</v>
      </c>
      <c r="J666" s="14" t="str">
        <f t="shared" si="30"/>
        <v>Obesity</v>
      </c>
      <c r="K666" s="14" t="str">
        <f t="shared" si="31"/>
        <v>Diabetes</v>
      </c>
      <c r="L666" s="19">
        <f>DATE('Data cleaning'!P671,MONTH(1&amp;'Data cleaning'!Q671),'Hospitalisation Details'!D671)</f>
        <v>32069</v>
      </c>
      <c r="M666" s="20">
        <v>5729.01</v>
      </c>
      <c r="N666" s="16" t="s">
        <v>75</v>
      </c>
      <c r="O666" s="16" t="s">
        <v>62</v>
      </c>
      <c r="P666" s="16" t="s">
        <v>119</v>
      </c>
      <c r="Q666" s="14">
        <f t="shared" si="32"/>
        <v>35</v>
      </c>
    </row>
    <row r="667" spans="1:17" ht="15.6" x14ac:dyDescent="0.3">
      <c r="A667" s="15" t="s">
        <v>1681</v>
      </c>
      <c r="B667" s="14" t="s">
        <v>5913</v>
      </c>
      <c r="C667" s="16">
        <v>33.6</v>
      </c>
      <c r="D667" s="16">
        <v>11.25</v>
      </c>
      <c r="E667" s="17" t="s">
        <v>32</v>
      </c>
      <c r="F667" s="17" t="s">
        <v>32</v>
      </c>
      <c r="G667" s="17" t="s">
        <v>32</v>
      </c>
      <c r="H667" s="18">
        <f>IF('Medical Examinations'!G672="No major surgery",0,'Medical Examinations'!G672)</f>
        <v>0</v>
      </c>
      <c r="I667" s="16" t="s">
        <v>8343</v>
      </c>
      <c r="J667" s="14" t="str">
        <f t="shared" si="30"/>
        <v>Obesity</v>
      </c>
      <c r="K667" s="14" t="str">
        <f t="shared" si="31"/>
        <v>Diabetes</v>
      </c>
      <c r="L667" s="19">
        <f>DATE('Data cleaning'!P672,MONTH(1&amp;'Data cleaning'!Q672),'Hospitalisation Details'!D672)</f>
        <v>26532</v>
      </c>
      <c r="M667" s="20">
        <v>5741.67</v>
      </c>
      <c r="N667" s="16" t="s">
        <v>62</v>
      </c>
      <c r="O667" s="16" t="s">
        <v>64</v>
      </c>
      <c r="P667" s="16" t="s">
        <v>66</v>
      </c>
      <c r="Q667" s="14">
        <f t="shared" si="32"/>
        <v>50</v>
      </c>
    </row>
    <row r="668" spans="1:17" ht="15.6" x14ac:dyDescent="0.3">
      <c r="A668" s="15" t="s">
        <v>1683</v>
      </c>
      <c r="B668" s="14" t="s">
        <v>5915</v>
      </c>
      <c r="C668" s="16">
        <v>22.42</v>
      </c>
      <c r="D668" s="16">
        <v>6.74</v>
      </c>
      <c r="E668" s="17" t="s">
        <v>32</v>
      </c>
      <c r="F668" s="17" t="s">
        <v>32</v>
      </c>
      <c r="G668" s="17" t="s">
        <v>32</v>
      </c>
      <c r="H668" s="18">
        <f>IF('Medical Examinations'!G673="No major surgery",0,'Medical Examinations'!G673)</f>
        <v>0</v>
      </c>
      <c r="I668" s="16" t="s">
        <v>8342</v>
      </c>
      <c r="J668" s="14" t="str">
        <f t="shared" si="30"/>
        <v>Normal weight</v>
      </c>
      <c r="K668" s="14" t="str">
        <f t="shared" si="31"/>
        <v>Diabetes</v>
      </c>
      <c r="L668" s="19">
        <f>DATE('Data cleaning'!P673,MONTH(1&amp;'Data cleaning'!Q673),'Hospitalisation Details'!D673)</f>
        <v>34130</v>
      </c>
      <c r="M668" s="20">
        <v>5748.13</v>
      </c>
      <c r="N668" s="16" t="s">
        <v>62</v>
      </c>
      <c r="O668" s="16" t="s">
        <v>75</v>
      </c>
      <c r="P668" s="16" t="s">
        <v>1525</v>
      </c>
      <c r="Q668" s="14">
        <f t="shared" si="32"/>
        <v>29</v>
      </c>
    </row>
    <row r="669" spans="1:17" ht="15.6" x14ac:dyDescent="0.3">
      <c r="A669" s="15" t="s">
        <v>1686</v>
      </c>
      <c r="B669" s="14" t="s">
        <v>5917</v>
      </c>
      <c r="C669" s="16">
        <v>46.86</v>
      </c>
      <c r="D669" s="16">
        <v>4.87</v>
      </c>
      <c r="E669" s="17" t="s">
        <v>32</v>
      </c>
      <c r="F669" s="17" t="s">
        <v>32</v>
      </c>
      <c r="G669" s="17" t="s">
        <v>32</v>
      </c>
      <c r="H669" s="18">
        <f>IF('Medical Examinations'!G674="No major surgery",0,'Medical Examinations'!G674)</f>
        <v>0</v>
      </c>
      <c r="I669" s="16" t="s">
        <v>8343</v>
      </c>
      <c r="J669" s="14" t="str">
        <f t="shared" si="30"/>
        <v>Obesity</v>
      </c>
      <c r="K669" s="14" t="str">
        <f t="shared" si="31"/>
        <v>Normal</v>
      </c>
      <c r="L669" s="19">
        <f>DATE('Data cleaning'!P674,MONTH(1&amp;'Data cleaning'!Q674),'Hospitalisation Details'!D674)</f>
        <v>30558</v>
      </c>
      <c r="M669" s="20">
        <v>5757.41</v>
      </c>
      <c r="N669" s="16" t="s">
        <v>62</v>
      </c>
      <c r="O669" s="16" t="s">
        <v>64</v>
      </c>
      <c r="P669" s="16" t="s">
        <v>972</v>
      </c>
      <c r="Q669" s="14">
        <f t="shared" si="32"/>
        <v>39</v>
      </c>
    </row>
    <row r="670" spans="1:17" ht="15.6" x14ac:dyDescent="0.3">
      <c r="A670" s="15" t="s">
        <v>1688</v>
      </c>
      <c r="B670" s="14" t="s">
        <v>5919</v>
      </c>
      <c r="C670" s="16">
        <v>32.965000000000003</v>
      </c>
      <c r="D670" s="16">
        <v>6.68</v>
      </c>
      <c r="E670" s="17" t="s">
        <v>32</v>
      </c>
      <c r="F670" s="17" t="s">
        <v>32</v>
      </c>
      <c r="G670" s="17" t="s">
        <v>32</v>
      </c>
      <c r="H670" s="18">
        <f>IF('Medical Examinations'!G675="No major surgery",0,'Medical Examinations'!G675)</f>
        <v>3</v>
      </c>
      <c r="I670" s="16" t="s">
        <v>8343</v>
      </c>
      <c r="J670" s="14" t="str">
        <f t="shared" si="30"/>
        <v>Obesity</v>
      </c>
      <c r="K670" s="14" t="str">
        <f t="shared" si="31"/>
        <v>Diabetes</v>
      </c>
      <c r="L670" s="19">
        <f>DATE('Data cleaning'!P675,MONTH(1&amp;'Data cleaning'!Q675),'Hospitalisation Details'!D675)</f>
        <v>38292</v>
      </c>
      <c r="M670" s="20">
        <v>5778.71</v>
      </c>
      <c r="N670" s="16" t="s">
        <v>62</v>
      </c>
      <c r="O670" s="16" t="s">
        <v>64</v>
      </c>
      <c r="P670" s="16" t="s">
        <v>3267</v>
      </c>
      <c r="Q670" s="14">
        <f t="shared" si="32"/>
        <v>18</v>
      </c>
    </row>
    <row r="671" spans="1:17" ht="15.6" x14ac:dyDescent="0.3">
      <c r="A671" s="15" t="s">
        <v>1691</v>
      </c>
      <c r="B671" s="14" t="s">
        <v>5921</v>
      </c>
      <c r="C671" s="16">
        <v>39.340000000000003</v>
      </c>
      <c r="D671" s="16">
        <v>5.0199999999999996</v>
      </c>
      <c r="E671" s="17" t="s">
        <v>99</v>
      </c>
      <c r="F671" s="17" t="s">
        <v>32</v>
      </c>
      <c r="G671" s="17" t="s">
        <v>99</v>
      </c>
      <c r="H671" s="18">
        <f>IF('Medical Examinations'!G676="No major surgery",0,'Medical Examinations'!G676)</f>
        <v>1</v>
      </c>
      <c r="I671" s="16" t="s">
        <v>8343</v>
      </c>
      <c r="J671" s="14" t="str">
        <f t="shared" si="30"/>
        <v>Obesity</v>
      </c>
      <c r="K671" s="14" t="str">
        <f t="shared" si="31"/>
        <v>Normal</v>
      </c>
      <c r="L671" s="19">
        <f>DATE('Data cleaning'!P676,MONTH(1&amp;'Data cleaning'!Q676),'Hospitalisation Details'!D676)</f>
        <v>29482</v>
      </c>
      <c r="M671" s="20">
        <v>5807.06</v>
      </c>
      <c r="N671" s="16" t="s">
        <v>62</v>
      </c>
      <c r="O671" s="16" t="s">
        <v>64</v>
      </c>
      <c r="P671" s="16" t="s">
        <v>66</v>
      </c>
      <c r="Q671" s="14">
        <f t="shared" si="32"/>
        <v>42</v>
      </c>
    </row>
    <row r="672" spans="1:17" ht="15.6" x14ac:dyDescent="0.3">
      <c r="A672" s="15" t="s">
        <v>1693</v>
      </c>
      <c r="B672" s="14" t="s">
        <v>5923</v>
      </c>
      <c r="C672" s="16">
        <v>47</v>
      </c>
      <c r="D672" s="16">
        <v>10.64</v>
      </c>
      <c r="E672" s="17" t="s">
        <v>99</v>
      </c>
      <c r="F672" s="17" t="s">
        <v>32</v>
      </c>
      <c r="G672" s="17" t="s">
        <v>32</v>
      </c>
      <c r="H672" s="18">
        <f>IF('Medical Examinations'!G677="No major surgery",0,'Medical Examinations'!G677)</f>
        <v>0</v>
      </c>
      <c r="I672" s="16" t="s">
        <v>8343</v>
      </c>
      <c r="J672" s="14" t="str">
        <f t="shared" si="30"/>
        <v>Obesity</v>
      </c>
      <c r="K672" s="14" t="str">
        <f t="shared" si="31"/>
        <v>Diabetes</v>
      </c>
      <c r="L672" s="19">
        <f>DATE('Data cleaning'!P677,MONTH(1&amp;'Data cleaning'!Q677),'Hospitalisation Details'!D677)</f>
        <v>26605</v>
      </c>
      <c r="M672" s="20">
        <v>5812.9</v>
      </c>
      <c r="N672" s="16" t="s">
        <v>62</v>
      </c>
      <c r="O672" s="16" t="s">
        <v>62</v>
      </c>
      <c r="P672" s="16" t="s">
        <v>66</v>
      </c>
      <c r="Q672" s="14">
        <f t="shared" si="32"/>
        <v>50</v>
      </c>
    </row>
    <row r="673" spans="1:17" ht="15.6" x14ac:dyDescent="0.3">
      <c r="A673" s="15" t="s">
        <v>1696</v>
      </c>
      <c r="B673" s="14" t="s">
        <v>5925</v>
      </c>
      <c r="C673" s="16">
        <v>36.71</v>
      </c>
      <c r="D673" s="16">
        <v>8.74</v>
      </c>
      <c r="E673" s="17" t="s">
        <v>99</v>
      </c>
      <c r="F673" s="17" t="s">
        <v>32</v>
      </c>
      <c r="G673" s="17" t="s">
        <v>32</v>
      </c>
      <c r="H673" s="18">
        <f>IF('Medical Examinations'!G678="No major surgery",0,'Medical Examinations'!G678)</f>
        <v>0</v>
      </c>
      <c r="I673" s="16" t="s">
        <v>8343</v>
      </c>
      <c r="J673" s="14" t="str">
        <f t="shared" si="30"/>
        <v>Obesity</v>
      </c>
      <c r="K673" s="14" t="str">
        <f t="shared" si="31"/>
        <v>Diabetes</v>
      </c>
      <c r="L673" s="19">
        <f>DATE('Data cleaning'!P678,MONTH(1&amp;'Data cleaning'!Q678),'Hospitalisation Details'!D678)</f>
        <v>37459</v>
      </c>
      <c r="M673" s="20">
        <v>5816.58</v>
      </c>
      <c r="N673" s="16" t="s">
        <v>62</v>
      </c>
      <c r="O673" s="16" t="s">
        <v>62</v>
      </c>
      <c r="P673" s="16" t="s">
        <v>2757</v>
      </c>
      <c r="Q673" s="14">
        <f t="shared" si="32"/>
        <v>20</v>
      </c>
    </row>
    <row r="674" spans="1:17" ht="15.6" x14ac:dyDescent="0.3">
      <c r="A674" s="15" t="s">
        <v>1698</v>
      </c>
      <c r="B674" s="14" t="s">
        <v>5927</v>
      </c>
      <c r="C674" s="16">
        <v>53.48</v>
      </c>
      <c r="D674" s="16">
        <v>5.64</v>
      </c>
      <c r="E674" s="17" t="s">
        <v>32</v>
      </c>
      <c r="F674" s="17" t="s">
        <v>32</v>
      </c>
      <c r="G674" s="17" t="s">
        <v>32</v>
      </c>
      <c r="H674" s="18">
        <f>IF('Medical Examinations'!G679="No major surgery",0,'Medical Examinations'!G679)</f>
        <v>0</v>
      </c>
      <c r="I674" s="16" t="s">
        <v>8343</v>
      </c>
      <c r="J674" s="14" t="str">
        <f t="shared" si="30"/>
        <v>Obesity</v>
      </c>
      <c r="K674" s="14" t="str">
        <f t="shared" si="31"/>
        <v>Normal</v>
      </c>
      <c r="L674" s="19">
        <f>DATE('Data cleaning'!P679,MONTH(1&amp;'Data cleaning'!Q679),'Hospitalisation Details'!D679)</f>
        <v>26203</v>
      </c>
      <c r="M674" s="20">
        <v>5832.6</v>
      </c>
      <c r="N674" s="16" t="s">
        <v>62</v>
      </c>
      <c r="O674" s="16" t="s">
        <v>64</v>
      </c>
      <c r="P674" s="16" t="s">
        <v>119</v>
      </c>
      <c r="Q674" s="14">
        <f t="shared" si="32"/>
        <v>51</v>
      </c>
    </row>
    <row r="675" spans="1:17" ht="15.6" x14ac:dyDescent="0.3">
      <c r="A675" s="15" t="s">
        <v>1700</v>
      </c>
      <c r="B675" s="14" t="s">
        <v>5929</v>
      </c>
      <c r="C675" s="16">
        <v>35.5</v>
      </c>
      <c r="D675" s="16">
        <v>10.37</v>
      </c>
      <c r="E675" s="17" t="s">
        <v>32</v>
      </c>
      <c r="F675" s="17" t="s">
        <v>32</v>
      </c>
      <c r="G675" s="17" t="s">
        <v>32</v>
      </c>
      <c r="H675" s="18">
        <f>IF('Medical Examinations'!G680="No major surgery",0,'Medical Examinations'!G680)</f>
        <v>0</v>
      </c>
      <c r="I675" s="16" t="s">
        <v>8343</v>
      </c>
      <c r="J675" s="14" t="str">
        <f t="shared" si="30"/>
        <v>Obesity</v>
      </c>
      <c r="K675" s="14" t="str">
        <f t="shared" si="31"/>
        <v>Diabetes</v>
      </c>
      <c r="L675" s="19">
        <f>DATE('Data cleaning'!P680,MONTH(1&amp;'Data cleaning'!Q680),'Hospitalisation Details'!D680)</f>
        <v>31985</v>
      </c>
      <c r="M675" s="20">
        <v>5836.52</v>
      </c>
      <c r="N675" s="16" t="s">
        <v>62</v>
      </c>
      <c r="O675" s="16" t="s">
        <v>64</v>
      </c>
      <c r="P675" s="16" t="s">
        <v>66</v>
      </c>
      <c r="Q675" s="14">
        <f t="shared" si="32"/>
        <v>35</v>
      </c>
    </row>
    <row r="676" spans="1:17" ht="15.6" x14ac:dyDescent="0.3">
      <c r="A676" s="15" t="s">
        <v>1703</v>
      </c>
      <c r="B676" s="14" t="s">
        <v>5462</v>
      </c>
      <c r="C676" s="16">
        <v>36.979999999999997</v>
      </c>
      <c r="D676" s="16">
        <v>9.56</v>
      </c>
      <c r="E676" s="17" t="s">
        <v>99</v>
      </c>
      <c r="F676" s="17" t="s">
        <v>32</v>
      </c>
      <c r="G676" s="17" t="s">
        <v>32</v>
      </c>
      <c r="H676" s="18">
        <f>IF('Medical Examinations'!G681="No major surgery",0,'Medical Examinations'!G681)</f>
        <v>0</v>
      </c>
      <c r="I676" s="16" t="s">
        <v>8343</v>
      </c>
      <c r="J676" s="14" t="str">
        <f t="shared" si="30"/>
        <v>Obesity</v>
      </c>
      <c r="K676" s="14" t="str">
        <f t="shared" si="31"/>
        <v>Diabetes</v>
      </c>
      <c r="L676" s="19">
        <f>DATE('Data cleaning'!P681,MONTH(1&amp;'Data cleaning'!Q681),'Hospitalisation Details'!D681)</f>
        <v>34931</v>
      </c>
      <c r="M676" s="20">
        <v>5843.99</v>
      </c>
      <c r="N676" s="16" t="s">
        <v>62</v>
      </c>
      <c r="O676" s="16" t="s">
        <v>62</v>
      </c>
      <c r="P676" s="16" t="s">
        <v>1108</v>
      </c>
      <c r="Q676" s="14">
        <f t="shared" si="32"/>
        <v>27</v>
      </c>
    </row>
    <row r="677" spans="1:17" ht="15.6" x14ac:dyDescent="0.3">
      <c r="A677" s="15" t="s">
        <v>1706</v>
      </c>
      <c r="B677" s="14" t="s">
        <v>5932</v>
      </c>
      <c r="C677" s="16">
        <v>32.395000000000003</v>
      </c>
      <c r="D677" s="16">
        <v>8.23</v>
      </c>
      <c r="E677" s="17" t="s">
        <v>99</v>
      </c>
      <c r="F677" s="17" t="s">
        <v>32</v>
      </c>
      <c r="G677" s="17" t="s">
        <v>99</v>
      </c>
      <c r="H677" s="18">
        <f>IF('Medical Examinations'!G682="No major surgery",0,'Medical Examinations'!G682)</f>
        <v>1</v>
      </c>
      <c r="I677" s="16" t="s">
        <v>8343</v>
      </c>
      <c r="J677" s="14" t="str">
        <f t="shared" si="30"/>
        <v>Obesity</v>
      </c>
      <c r="K677" s="14" t="str">
        <f t="shared" si="31"/>
        <v>Diabetes</v>
      </c>
      <c r="L677" s="19">
        <f>DATE('Data cleaning'!P682,MONTH(1&amp;'Data cleaning'!Q682),'Hospitalisation Details'!D682)</f>
        <v>32050</v>
      </c>
      <c r="M677" s="20">
        <v>5846.92</v>
      </c>
      <c r="N677" s="16" t="s">
        <v>62</v>
      </c>
      <c r="O677" s="16" t="s">
        <v>62</v>
      </c>
      <c r="P677" s="16" t="s">
        <v>66</v>
      </c>
      <c r="Q677" s="14">
        <f t="shared" si="32"/>
        <v>35</v>
      </c>
    </row>
    <row r="678" spans="1:17" ht="15.6" x14ac:dyDescent="0.3">
      <c r="A678" s="15" t="s">
        <v>1708</v>
      </c>
      <c r="B678" s="14" t="s">
        <v>5934</v>
      </c>
      <c r="C678" s="16">
        <v>32.729999999999997</v>
      </c>
      <c r="D678" s="16">
        <v>7.03</v>
      </c>
      <c r="E678" s="17" t="s">
        <v>32</v>
      </c>
      <c r="F678" s="17" t="s">
        <v>32</v>
      </c>
      <c r="G678" s="17" t="s">
        <v>32</v>
      </c>
      <c r="H678" s="18">
        <f>IF('Medical Examinations'!G683="No major surgery",0,'Medical Examinations'!G683)</f>
        <v>0</v>
      </c>
      <c r="I678" s="16" t="s">
        <v>8343</v>
      </c>
      <c r="J678" s="14" t="str">
        <f t="shared" si="30"/>
        <v>Obesity</v>
      </c>
      <c r="K678" s="14" t="str">
        <f t="shared" si="31"/>
        <v>Diabetes</v>
      </c>
      <c r="L678" s="19">
        <f>DATE('Data cleaning'!P683,MONTH(1&amp;'Data cleaning'!Q683),'Hospitalisation Details'!D683)</f>
        <v>31216</v>
      </c>
      <c r="M678" s="20">
        <v>5847.24</v>
      </c>
      <c r="N678" s="16" t="s">
        <v>62</v>
      </c>
      <c r="O678" s="16" t="s">
        <v>75</v>
      </c>
      <c r="P678" s="16" t="s">
        <v>66</v>
      </c>
      <c r="Q678" s="14">
        <f t="shared" si="32"/>
        <v>37</v>
      </c>
    </row>
    <row r="679" spans="1:17" ht="15.6" x14ac:dyDescent="0.3">
      <c r="A679" s="15" t="s">
        <v>1711</v>
      </c>
      <c r="B679" s="14" t="s">
        <v>4922</v>
      </c>
      <c r="C679" s="16">
        <v>20.52</v>
      </c>
      <c r="D679" s="16">
        <v>5.45</v>
      </c>
      <c r="E679" s="17" t="s">
        <v>32</v>
      </c>
      <c r="F679" s="17" t="s">
        <v>32</v>
      </c>
      <c r="G679" s="17" t="s">
        <v>32</v>
      </c>
      <c r="H679" s="18">
        <f>IF('Medical Examinations'!G684="No major surgery",0,'Medical Examinations'!G684)</f>
        <v>1</v>
      </c>
      <c r="I679" s="16" t="s">
        <v>8342</v>
      </c>
      <c r="J679" s="14" t="str">
        <f t="shared" si="30"/>
        <v>Normal weight</v>
      </c>
      <c r="K679" s="14" t="str">
        <f t="shared" si="31"/>
        <v>Normal</v>
      </c>
      <c r="L679" s="19">
        <f>DATE('Data cleaning'!P684,MONTH(1&amp;'Data cleaning'!Q684),'Hospitalisation Details'!D684)</f>
        <v>31008</v>
      </c>
      <c r="M679" s="20">
        <v>5855.9</v>
      </c>
      <c r="N679" s="16" t="s">
        <v>62</v>
      </c>
      <c r="O679" s="16" t="s">
        <v>64</v>
      </c>
      <c r="P679" s="16" t="s">
        <v>119</v>
      </c>
      <c r="Q679" s="14">
        <f t="shared" si="32"/>
        <v>38</v>
      </c>
    </row>
    <row r="680" spans="1:17" ht="15.6" x14ac:dyDescent="0.3">
      <c r="A680" s="15" t="s">
        <v>1714</v>
      </c>
      <c r="B680" s="14" t="s">
        <v>5937</v>
      </c>
      <c r="C680" s="16">
        <v>51.72</v>
      </c>
      <c r="D680" s="16">
        <v>5.76</v>
      </c>
      <c r="E680" s="17" t="s">
        <v>32</v>
      </c>
      <c r="F680" s="17" t="s">
        <v>32</v>
      </c>
      <c r="G680" s="17" t="s">
        <v>32</v>
      </c>
      <c r="H680" s="18">
        <f>IF('Medical Examinations'!G685="No major surgery",0,'Medical Examinations'!G685)</f>
        <v>0</v>
      </c>
      <c r="I680" s="16" t="s">
        <v>8343</v>
      </c>
      <c r="J680" s="14" t="str">
        <f t="shared" si="30"/>
        <v>Obesity</v>
      </c>
      <c r="K680" s="14" t="str">
        <f t="shared" si="31"/>
        <v>Prediabetes</v>
      </c>
      <c r="L680" s="19">
        <f>DATE('Data cleaning'!P685,MONTH(1&amp;'Data cleaning'!Q685),'Hospitalisation Details'!D685)</f>
        <v>34261</v>
      </c>
      <c r="M680" s="20">
        <v>5877.02</v>
      </c>
      <c r="N680" s="16" t="s">
        <v>62</v>
      </c>
      <c r="O680" s="16" t="s">
        <v>62</v>
      </c>
      <c r="P680" s="16" t="s">
        <v>1525</v>
      </c>
      <c r="Q680" s="14">
        <f t="shared" si="32"/>
        <v>29</v>
      </c>
    </row>
    <row r="681" spans="1:17" ht="15.6" x14ac:dyDescent="0.3">
      <c r="A681" s="15" t="s">
        <v>1716</v>
      </c>
      <c r="B681" s="14" t="s">
        <v>5939</v>
      </c>
      <c r="C681" s="16">
        <v>50.2</v>
      </c>
      <c r="D681" s="16">
        <v>5.4</v>
      </c>
      <c r="E681" s="17" t="s">
        <v>32</v>
      </c>
      <c r="F681" s="17" t="s">
        <v>32</v>
      </c>
      <c r="G681" s="17" t="s">
        <v>32</v>
      </c>
      <c r="H681" s="18">
        <f>IF('Medical Examinations'!G686="No major surgery",0,'Medical Examinations'!G686)</f>
        <v>0</v>
      </c>
      <c r="I681" s="16" t="s">
        <v>8343</v>
      </c>
      <c r="J681" s="14" t="str">
        <f t="shared" si="30"/>
        <v>Obesity</v>
      </c>
      <c r="K681" s="14" t="str">
        <f t="shared" si="31"/>
        <v>Normal</v>
      </c>
      <c r="L681" s="19">
        <f>DATE('Data cleaning'!P686,MONTH(1&amp;'Data cleaning'!Q686),'Hospitalisation Details'!D686)</f>
        <v>30140</v>
      </c>
      <c r="M681" s="20">
        <v>5910.94</v>
      </c>
      <c r="N681" s="16" t="s">
        <v>62</v>
      </c>
      <c r="O681" s="16" t="s">
        <v>75</v>
      </c>
      <c r="P681" s="16" t="s">
        <v>241</v>
      </c>
      <c r="Q681" s="14">
        <f t="shared" si="32"/>
        <v>40</v>
      </c>
    </row>
    <row r="682" spans="1:17" ht="15.6" x14ac:dyDescent="0.3">
      <c r="A682" s="15" t="s">
        <v>1719</v>
      </c>
      <c r="B682" s="14" t="s">
        <v>5941</v>
      </c>
      <c r="C682" s="16">
        <v>25.52</v>
      </c>
      <c r="D682" s="16">
        <v>6.35</v>
      </c>
      <c r="E682" s="17" t="s">
        <v>32</v>
      </c>
      <c r="F682" s="17" t="s">
        <v>32</v>
      </c>
      <c r="G682" s="17" t="s">
        <v>99</v>
      </c>
      <c r="H682" s="18">
        <f>IF('Medical Examinations'!G687="No major surgery",0,'Medical Examinations'!G687)</f>
        <v>1</v>
      </c>
      <c r="I682" s="16" t="s">
        <v>8343</v>
      </c>
      <c r="J682" s="14" t="str">
        <f t="shared" si="30"/>
        <v>Over weight</v>
      </c>
      <c r="K682" s="14" t="str">
        <f t="shared" si="31"/>
        <v>Prediabetes</v>
      </c>
      <c r="L682" s="19">
        <f>DATE('Data cleaning'!P687,MONTH(1&amp;'Data cleaning'!Q687),'Hospitalisation Details'!D687)</f>
        <v>30306</v>
      </c>
      <c r="M682" s="20">
        <v>5920.1</v>
      </c>
      <c r="N682" s="16" t="s">
        <v>62</v>
      </c>
      <c r="O682" s="16" t="s">
        <v>75</v>
      </c>
      <c r="P682" s="16" t="s">
        <v>66</v>
      </c>
      <c r="Q682" s="14">
        <f t="shared" si="32"/>
        <v>40</v>
      </c>
    </row>
    <row r="683" spans="1:17" ht="15.6" x14ac:dyDescent="0.3">
      <c r="A683" s="15" t="s">
        <v>1721</v>
      </c>
      <c r="B683" s="14" t="s">
        <v>5943</v>
      </c>
      <c r="C683" s="16">
        <v>35.200000000000003</v>
      </c>
      <c r="D683" s="16">
        <v>6.26</v>
      </c>
      <c r="E683" s="17" t="s">
        <v>99</v>
      </c>
      <c r="F683" s="17" t="s">
        <v>32</v>
      </c>
      <c r="G683" s="17" t="s">
        <v>32</v>
      </c>
      <c r="H683" s="18">
        <f>IF('Medical Examinations'!G688="No major surgery",0,'Medical Examinations'!G688)</f>
        <v>2</v>
      </c>
      <c r="I683" s="16" t="s">
        <v>8343</v>
      </c>
      <c r="J683" s="14" t="str">
        <f t="shared" si="30"/>
        <v>Obesity</v>
      </c>
      <c r="K683" s="14" t="str">
        <f t="shared" si="31"/>
        <v>Prediabetes</v>
      </c>
      <c r="L683" s="19">
        <f>DATE('Data cleaning'!P688,MONTH(1&amp;'Data cleaning'!Q688),'Hospitalisation Details'!D688)</f>
        <v>31987</v>
      </c>
      <c r="M683" s="20">
        <v>5926.85</v>
      </c>
      <c r="N683" s="16" t="s">
        <v>64</v>
      </c>
      <c r="O683" s="16" t="s">
        <v>64</v>
      </c>
      <c r="P683" s="16" t="s">
        <v>241</v>
      </c>
      <c r="Q683" s="14">
        <f t="shared" si="32"/>
        <v>35</v>
      </c>
    </row>
    <row r="684" spans="1:17" ht="15.6" x14ac:dyDescent="0.3">
      <c r="A684" s="15" t="s">
        <v>1724</v>
      </c>
      <c r="B684" s="14" t="s">
        <v>5945</v>
      </c>
      <c r="C684" s="16">
        <v>41.26</v>
      </c>
      <c r="D684" s="16">
        <v>5.97</v>
      </c>
      <c r="E684" s="17" t="s">
        <v>99</v>
      </c>
      <c r="F684" s="17" t="s">
        <v>32</v>
      </c>
      <c r="G684" s="17" t="s">
        <v>32</v>
      </c>
      <c r="H684" s="18">
        <f>IF('Medical Examinations'!G689="No major surgery",0,'Medical Examinations'!G689)</f>
        <v>0</v>
      </c>
      <c r="I684" s="16" t="s">
        <v>8343</v>
      </c>
      <c r="J684" s="14" t="str">
        <f t="shared" si="30"/>
        <v>Obesity</v>
      </c>
      <c r="K684" s="14" t="str">
        <f t="shared" si="31"/>
        <v>Prediabetes</v>
      </c>
      <c r="L684" s="19">
        <f>DATE('Data cleaning'!P689,MONTH(1&amp;'Data cleaning'!Q689),'Hospitalisation Details'!D689)</f>
        <v>34194</v>
      </c>
      <c r="M684" s="20">
        <v>5926.93</v>
      </c>
      <c r="N684" s="16" t="s">
        <v>62</v>
      </c>
      <c r="O684" s="16" t="s">
        <v>62</v>
      </c>
      <c r="P684" s="16" t="s">
        <v>1108</v>
      </c>
      <c r="Q684" s="14">
        <f t="shared" si="32"/>
        <v>29</v>
      </c>
    </row>
    <row r="685" spans="1:17" ht="15.6" x14ac:dyDescent="0.3">
      <c r="A685" s="15" t="s">
        <v>1726</v>
      </c>
      <c r="B685" s="14" t="s">
        <v>5947</v>
      </c>
      <c r="C685" s="16">
        <v>17.195</v>
      </c>
      <c r="D685" s="16">
        <v>5.29</v>
      </c>
      <c r="E685" s="17" t="s">
        <v>99</v>
      </c>
      <c r="F685" s="17" t="s">
        <v>32</v>
      </c>
      <c r="G685" s="17" t="s">
        <v>32</v>
      </c>
      <c r="H685" s="18">
        <f>IF('Medical Examinations'!G690="No major surgery",0,'Medical Examinations'!G690)</f>
        <v>0</v>
      </c>
      <c r="I685" s="16" t="s">
        <v>8342</v>
      </c>
      <c r="J685" s="14" t="str">
        <f t="shared" si="30"/>
        <v>Under weight</v>
      </c>
      <c r="K685" s="14" t="str">
        <f t="shared" si="31"/>
        <v>Normal</v>
      </c>
      <c r="L685" s="19">
        <f>DATE('Data cleaning'!P690,MONTH(1&amp;'Data cleaning'!Q690),'Hospitalisation Details'!D690)</f>
        <v>34545</v>
      </c>
      <c r="M685" s="20">
        <v>5927.65</v>
      </c>
      <c r="N685" s="16" t="s">
        <v>62</v>
      </c>
      <c r="O685" s="16" t="s">
        <v>75</v>
      </c>
      <c r="P685" s="16" t="s">
        <v>119</v>
      </c>
      <c r="Q685" s="14">
        <f t="shared" si="32"/>
        <v>28</v>
      </c>
    </row>
    <row r="686" spans="1:17" ht="15.6" x14ac:dyDescent="0.3">
      <c r="A686" s="15" t="s">
        <v>1728</v>
      </c>
      <c r="B686" s="14" t="s">
        <v>5949</v>
      </c>
      <c r="C686" s="16">
        <v>23.085000000000001</v>
      </c>
      <c r="D686" s="16">
        <v>4.2699999999999996</v>
      </c>
      <c r="E686" s="17" t="s">
        <v>99</v>
      </c>
      <c r="F686" s="17" t="s">
        <v>32</v>
      </c>
      <c r="G686" s="17" t="s">
        <v>32</v>
      </c>
      <c r="H686" s="18">
        <f>IF('Medical Examinations'!G691="No major surgery",0,'Medical Examinations'!G691)</f>
        <v>2</v>
      </c>
      <c r="I686" s="16" t="s">
        <v>8343</v>
      </c>
      <c r="J686" s="14" t="str">
        <f t="shared" si="30"/>
        <v>Normal weight</v>
      </c>
      <c r="K686" s="14" t="str">
        <f t="shared" si="31"/>
        <v>Normal</v>
      </c>
      <c r="L686" s="19">
        <f>DATE('Data cleaning'!P691,MONTH(1&amp;'Data cleaning'!Q691),'Hospitalisation Details'!D691)</f>
        <v>31972</v>
      </c>
      <c r="M686" s="20">
        <v>5934.38</v>
      </c>
      <c r="N686" s="16" t="s">
        <v>64</v>
      </c>
      <c r="O686" s="16" t="s">
        <v>62</v>
      </c>
      <c r="P686" s="16" t="s">
        <v>66</v>
      </c>
      <c r="Q686" s="14">
        <f t="shared" si="32"/>
        <v>35</v>
      </c>
    </row>
    <row r="687" spans="1:17" ht="15.6" x14ac:dyDescent="0.3">
      <c r="A687" s="15" t="s">
        <v>1731</v>
      </c>
      <c r="B687" s="14" t="s">
        <v>5951</v>
      </c>
      <c r="C687" s="16">
        <v>21.66</v>
      </c>
      <c r="D687" s="16">
        <v>5.2</v>
      </c>
      <c r="E687" s="17" t="s">
        <v>99</v>
      </c>
      <c r="F687" s="17" t="s">
        <v>32</v>
      </c>
      <c r="G687" s="17" t="s">
        <v>32</v>
      </c>
      <c r="H687" s="18">
        <f>IF('Medical Examinations'!G692="No major surgery",0,'Medical Examinations'!G692)</f>
        <v>2</v>
      </c>
      <c r="I687" s="16" t="s">
        <v>8343</v>
      </c>
      <c r="J687" s="14" t="str">
        <f t="shared" si="30"/>
        <v>Normal weight</v>
      </c>
      <c r="K687" s="14" t="str">
        <f t="shared" si="31"/>
        <v>Normal</v>
      </c>
      <c r="L687" s="19">
        <f>DATE('Data cleaning'!P692,MONTH(1&amp;'Data cleaning'!Q692),'Hospitalisation Details'!D692)</f>
        <v>37846</v>
      </c>
      <c r="M687" s="20">
        <v>5957.35</v>
      </c>
      <c r="N687" s="16" t="s">
        <v>62</v>
      </c>
      <c r="O687" s="16" t="s">
        <v>62</v>
      </c>
      <c r="P687" s="16" t="s">
        <v>119</v>
      </c>
      <c r="Q687" s="14">
        <f t="shared" si="32"/>
        <v>19</v>
      </c>
    </row>
    <row r="688" spans="1:17" ht="15.6" x14ac:dyDescent="0.3">
      <c r="A688" s="15" t="s">
        <v>1733</v>
      </c>
      <c r="B688" s="14" t="s">
        <v>5953</v>
      </c>
      <c r="C688" s="16">
        <v>36.47</v>
      </c>
      <c r="D688" s="16">
        <v>8.23</v>
      </c>
      <c r="E688" s="17" t="s">
        <v>99</v>
      </c>
      <c r="F688" s="17" t="s">
        <v>32</v>
      </c>
      <c r="G688" s="17" t="s">
        <v>32</v>
      </c>
      <c r="H688" s="18">
        <f>IF('Medical Examinations'!G693="No major surgery",0,'Medical Examinations'!G693)</f>
        <v>0</v>
      </c>
      <c r="I688" s="16" t="s">
        <v>8343</v>
      </c>
      <c r="J688" s="14" t="str">
        <f t="shared" si="30"/>
        <v>Obesity</v>
      </c>
      <c r="K688" s="14" t="str">
        <f t="shared" si="31"/>
        <v>Diabetes</v>
      </c>
      <c r="L688" s="19">
        <f>DATE('Data cleaning'!P693,MONTH(1&amp;'Data cleaning'!Q693),'Hospitalisation Details'!D693)</f>
        <v>38183</v>
      </c>
      <c r="M688" s="20">
        <v>5960.91</v>
      </c>
      <c r="N688" s="16" t="s">
        <v>62</v>
      </c>
      <c r="O688" s="16" t="s">
        <v>75</v>
      </c>
      <c r="P688" s="16" t="s">
        <v>2757</v>
      </c>
      <c r="Q688" s="14">
        <f t="shared" si="32"/>
        <v>18</v>
      </c>
    </row>
    <row r="689" spans="1:17" ht="15.6" x14ac:dyDescent="0.3">
      <c r="A689" s="15" t="s">
        <v>1736</v>
      </c>
      <c r="B689" s="14" t="s">
        <v>5955</v>
      </c>
      <c r="C689" s="16">
        <v>36.08</v>
      </c>
      <c r="D689" s="16">
        <v>10.33</v>
      </c>
      <c r="E689" s="17" t="s">
        <v>99</v>
      </c>
      <c r="F689" s="17" t="s">
        <v>32</v>
      </c>
      <c r="G689" s="17" t="s">
        <v>32</v>
      </c>
      <c r="H689" s="18">
        <f>IF('Medical Examinations'!G694="No major surgery",0,'Medical Examinations'!G694)</f>
        <v>0</v>
      </c>
      <c r="I689" s="16" t="s">
        <v>8343</v>
      </c>
      <c r="J689" s="14" t="str">
        <f t="shared" si="30"/>
        <v>Obesity</v>
      </c>
      <c r="K689" s="14" t="str">
        <f t="shared" si="31"/>
        <v>Diabetes</v>
      </c>
      <c r="L689" s="19">
        <f>DATE('Data cleaning'!P694,MONTH(1&amp;'Data cleaning'!Q694),'Hospitalisation Details'!D694)</f>
        <v>29438</v>
      </c>
      <c r="M689" s="20">
        <v>5966.89</v>
      </c>
      <c r="N689" s="16" t="s">
        <v>62</v>
      </c>
      <c r="O689" s="16" t="s">
        <v>64</v>
      </c>
      <c r="P689" s="16" t="s">
        <v>66</v>
      </c>
      <c r="Q689" s="14">
        <f t="shared" si="32"/>
        <v>42</v>
      </c>
    </row>
    <row r="690" spans="1:17" ht="15.6" x14ac:dyDescent="0.3">
      <c r="A690" s="15" t="s">
        <v>1738</v>
      </c>
      <c r="B690" s="14" t="s">
        <v>5957</v>
      </c>
      <c r="C690" s="16">
        <v>23.18</v>
      </c>
      <c r="D690" s="16">
        <v>6.13</v>
      </c>
      <c r="E690" s="17" t="s">
        <v>32</v>
      </c>
      <c r="F690" s="17" t="s">
        <v>32</v>
      </c>
      <c r="G690" s="17" t="s">
        <v>32</v>
      </c>
      <c r="H690" s="18">
        <f>IF('Medical Examinations'!G695="No major surgery",0,'Medical Examinations'!G695)</f>
        <v>0</v>
      </c>
      <c r="I690" s="16" t="s">
        <v>8343</v>
      </c>
      <c r="J690" s="14" t="str">
        <f t="shared" si="30"/>
        <v>Normal weight</v>
      </c>
      <c r="K690" s="14" t="str">
        <f t="shared" si="31"/>
        <v>Prediabetes</v>
      </c>
      <c r="L690" s="19">
        <f>DATE('Data cleaning'!P695,MONTH(1&amp;'Data cleaning'!Q695),'Hospitalisation Details'!D695)</f>
        <v>29423</v>
      </c>
      <c r="M690" s="20">
        <v>5969.72</v>
      </c>
      <c r="N690" s="16" t="s">
        <v>64</v>
      </c>
      <c r="O690" s="16" t="s">
        <v>64</v>
      </c>
      <c r="P690" s="16" t="s">
        <v>241</v>
      </c>
      <c r="Q690" s="14">
        <f t="shared" si="32"/>
        <v>42</v>
      </c>
    </row>
    <row r="691" spans="1:17" ht="15.6" x14ac:dyDescent="0.3">
      <c r="A691" s="15" t="s">
        <v>1741</v>
      </c>
      <c r="B691" s="14" t="s">
        <v>5959</v>
      </c>
      <c r="C691" s="16">
        <v>39.159999999999997</v>
      </c>
      <c r="D691" s="16">
        <v>8.08</v>
      </c>
      <c r="E691" s="17" t="s">
        <v>32</v>
      </c>
      <c r="F691" s="17" t="s">
        <v>32</v>
      </c>
      <c r="G691" s="17" t="s">
        <v>32</v>
      </c>
      <c r="H691" s="18">
        <f>IF('Medical Examinations'!G696="No major surgery",0,'Medical Examinations'!G696)</f>
        <v>3</v>
      </c>
      <c r="I691" s="16" t="s">
        <v>8343</v>
      </c>
      <c r="J691" s="14" t="str">
        <f t="shared" si="30"/>
        <v>Obesity</v>
      </c>
      <c r="K691" s="14" t="str">
        <f t="shared" si="31"/>
        <v>Diabetes</v>
      </c>
      <c r="L691" s="19">
        <f>DATE('Data cleaning'!P696,MONTH(1&amp;'Data cleaning'!Q696),'Hospitalisation Details'!D696)</f>
        <v>32711</v>
      </c>
      <c r="M691" s="20">
        <v>5972.38</v>
      </c>
      <c r="N691" s="16" t="s">
        <v>62</v>
      </c>
      <c r="O691" s="16" t="s">
        <v>62</v>
      </c>
      <c r="P691" s="16" t="s">
        <v>241</v>
      </c>
      <c r="Q691" s="14">
        <f t="shared" si="32"/>
        <v>33</v>
      </c>
    </row>
    <row r="692" spans="1:17" ht="15.6" x14ac:dyDescent="0.3">
      <c r="A692" s="15" t="s">
        <v>1743</v>
      </c>
      <c r="B692" s="14" t="s">
        <v>5961</v>
      </c>
      <c r="C692" s="16">
        <v>38.19</v>
      </c>
      <c r="D692" s="16">
        <v>10.49</v>
      </c>
      <c r="E692" s="17" t="s">
        <v>32</v>
      </c>
      <c r="F692" s="17" t="s">
        <v>32</v>
      </c>
      <c r="G692" s="17" t="s">
        <v>32</v>
      </c>
      <c r="H692" s="18">
        <f>IF('Medical Examinations'!G697="No major surgery",0,'Medical Examinations'!G697)</f>
        <v>3</v>
      </c>
      <c r="I692" s="16" t="s">
        <v>8343</v>
      </c>
      <c r="J692" s="14" t="str">
        <f t="shared" si="30"/>
        <v>Obesity</v>
      </c>
      <c r="K692" s="14" t="str">
        <f t="shared" si="31"/>
        <v>Diabetes</v>
      </c>
      <c r="L692" s="19">
        <f>DATE('Data cleaning'!P697,MONTH(1&amp;'Data cleaning'!Q697),'Hospitalisation Details'!D697)</f>
        <v>30944</v>
      </c>
      <c r="M692" s="20">
        <v>5974.38</v>
      </c>
      <c r="N692" s="16" t="s">
        <v>62</v>
      </c>
      <c r="O692" s="16" t="s">
        <v>64</v>
      </c>
      <c r="P692" s="16" t="s">
        <v>66</v>
      </c>
      <c r="Q692" s="14">
        <f t="shared" si="32"/>
        <v>38</v>
      </c>
    </row>
    <row r="693" spans="1:17" ht="15.6" x14ac:dyDescent="0.3">
      <c r="A693" s="15" t="s">
        <v>1746</v>
      </c>
      <c r="B693" s="14" t="s">
        <v>5963</v>
      </c>
      <c r="C693" s="16">
        <v>26.41</v>
      </c>
      <c r="D693" s="16">
        <v>8.11</v>
      </c>
      <c r="E693" s="17" t="s">
        <v>32</v>
      </c>
      <c r="F693" s="17" t="s">
        <v>32</v>
      </c>
      <c r="G693" s="17" t="s">
        <v>32</v>
      </c>
      <c r="H693" s="18">
        <f>IF('Medical Examinations'!G698="No major surgery",0,'Medical Examinations'!G698)</f>
        <v>3</v>
      </c>
      <c r="I693" s="16" t="s">
        <v>8343</v>
      </c>
      <c r="J693" s="14" t="str">
        <f t="shared" si="30"/>
        <v>Over weight</v>
      </c>
      <c r="K693" s="14" t="str">
        <f t="shared" si="31"/>
        <v>Diabetes</v>
      </c>
      <c r="L693" s="19">
        <f>DATE('Data cleaning'!P698,MONTH(1&amp;'Data cleaning'!Q698),'Hospitalisation Details'!D698)</f>
        <v>30997</v>
      </c>
      <c r="M693" s="20">
        <v>5976.83</v>
      </c>
      <c r="N693" s="16" t="s">
        <v>62</v>
      </c>
      <c r="O693" s="16" t="s">
        <v>62</v>
      </c>
      <c r="P693" s="16" t="s">
        <v>66</v>
      </c>
      <c r="Q693" s="14">
        <f t="shared" si="32"/>
        <v>38</v>
      </c>
    </row>
    <row r="694" spans="1:17" ht="15.6" x14ac:dyDescent="0.3">
      <c r="A694" s="15" t="s">
        <v>1748</v>
      </c>
      <c r="B694" s="14" t="s">
        <v>4894</v>
      </c>
      <c r="C694" s="16">
        <v>28.785</v>
      </c>
      <c r="D694" s="16">
        <v>6.6</v>
      </c>
      <c r="E694" s="17" t="s">
        <v>32</v>
      </c>
      <c r="F694" s="17" t="s">
        <v>32</v>
      </c>
      <c r="G694" s="17" t="s">
        <v>32</v>
      </c>
      <c r="H694" s="18">
        <f>IF('Medical Examinations'!G699="No major surgery",0,'Medical Examinations'!G699)</f>
        <v>0</v>
      </c>
      <c r="I694" s="16" t="s">
        <v>8343</v>
      </c>
      <c r="J694" s="14" t="str">
        <f t="shared" si="30"/>
        <v>Over weight</v>
      </c>
      <c r="K694" s="14" t="str">
        <f t="shared" si="31"/>
        <v>Diabetes</v>
      </c>
      <c r="L694" s="19">
        <f>DATE('Data cleaning'!P699,MONTH(1&amp;'Data cleaning'!Q699),'Hospitalisation Details'!D699)</f>
        <v>25744</v>
      </c>
      <c r="M694" s="20">
        <v>5979.66</v>
      </c>
      <c r="N694" s="16" t="s">
        <v>62</v>
      </c>
      <c r="O694" s="16" t="s">
        <v>64</v>
      </c>
      <c r="P694" s="16" t="s">
        <v>66</v>
      </c>
      <c r="Q694" s="14">
        <f t="shared" si="32"/>
        <v>52</v>
      </c>
    </row>
    <row r="695" spans="1:17" ht="15.6" x14ac:dyDescent="0.3">
      <c r="A695" s="15" t="s">
        <v>1750</v>
      </c>
      <c r="B695" s="14" t="s">
        <v>5966</v>
      </c>
      <c r="C695" s="16">
        <v>26.695</v>
      </c>
      <c r="D695" s="16">
        <v>10.14</v>
      </c>
      <c r="E695" s="17" t="s">
        <v>99</v>
      </c>
      <c r="F695" s="17" t="s">
        <v>32</v>
      </c>
      <c r="G695" s="17" t="s">
        <v>99</v>
      </c>
      <c r="H695" s="18">
        <f>IF('Medical Examinations'!G700="No major surgery",0,'Medical Examinations'!G700)</f>
        <v>1</v>
      </c>
      <c r="I695" s="16" t="s">
        <v>8343</v>
      </c>
      <c r="J695" s="14" t="str">
        <f t="shared" si="30"/>
        <v>Over weight</v>
      </c>
      <c r="K695" s="14" t="str">
        <f t="shared" si="31"/>
        <v>Diabetes</v>
      </c>
      <c r="L695" s="19">
        <f>DATE('Data cleaning'!P700,MONTH(1&amp;'Data cleaning'!Q700),'Hospitalisation Details'!D700)</f>
        <v>29504</v>
      </c>
      <c r="M695" s="20">
        <v>5979.73</v>
      </c>
      <c r="N695" s="16" t="s">
        <v>62</v>
      </c>
      <c r="O695" s="16" t="s">
        <v>62</v>
      </c>
      <c r="P695" s="16" t="s">
        <v>241</v>
      </c>
      <c r="Q695" s="14">
        <f t="shared" si="32"/>
        <v>42</v>
      </c>
    </row>
    <row r="696" spans="1:17" ht="15.6" x14ac:dyDescent="0.3">
      <c r="A696" s="15" t="s">
        <v>1753</v>
      </c>
      <c r="B696" s="14" t="s">
        <v>5968</v>
      </c>
      <c r="C696" s="16">
        <v>32.799999999999997</v>
      </c>
      <c r="D696" s="16">
        <v>6.06</v>
      </c>
      <c r="E696" s="17" t="s">
        <v>99</v>
      </c>
      <c r="F696" s="17" t="s">
        <v>32</v>
      </c>
      <c r="G696" s="17" t="s">
        <v>32</v>
      </c>
      <c r="H696" s="18">
        <f>IF('Medical Examinations'!G701="No major surgery",0,'Medical Examinations'!G701)</f>
        <v>1</v>
      </c>
      <c r="I696" s="16" t="s">
        <v>8343</v>
      </c>
      <c r="J696" s="14" t="str">
        <f t="shared" si="30"/>
        <v>Obesity</v>
      </c>
      <c r="K696" s="14" t="str">
        <f t="shared" si="31"/>
        <v>Prediabetes</v>
      </c>
      <c r="L696" s="19">
        <f>DATE('Data cleaning'!P701,MONTH(1&amp;'Data cleaning'!Q701),'Hospitalisation Details'!D701)</f>
        <v>27313</v>
      </c>
      <c r="M696" s="20">
        <v>5979.99</v>
      </c>
      <c r="N696" s="16" t="s">
        <v>62</v>
      </c>
      <c r="O696" s="16" t="s">
        <v>64</v>
      </c>
      <c r="P696" s="16" t="s">
        <v>66</v>
      </c>
      <c r="Q696" s="14">
        <f t="shared" si="32"/>
        <v>48</v>
      </c>
    </row>
    <row r="697" spans="1:17" ht="15.6" x14ac:dyDescent="0.3">
      <c r="A697" s="15" t="s">
        <v>1755</v>
      </c>
      <c r="B697" s="14" t="s">
        <v>5970</v>
      </c>
      <c r="C697" s="16">
        <v>35.869999999999997</v>
      </c>
      <c r="D697" s="16">
        <v>9.91</v>
      </c>
      <c r="E697" s="17" t="s">
        <v>99</v>
      </c>
      <c r="F697" s="17" t="s">
        <v>32</v>
      </c>
      <c r="G697" s="17" t="s">
        <v>32</v>
      </c>
      <c r="H697" s="18">
        <f>IF('Medical Examinations'!G702="No major surgery",0,'Medical Examinations'!G702)</f>
        <v>0</v>
      </c>
      <c r="I697" s="16" t="s">
        <v>8343</v>
      </c>
      <c r="J697" s="14" t="str">
        <f t="shared" si="30"/>
        <v>Obesity</v>
      </c>
      <c r="K697" s="14" t="str">
        <f t="shared" si="31"/>
        <v>Diabetes</v>
      </c>
      <c r="L697" s="19">
        <f>DATE('Data cleaning'!P702,MONTH(1&amp;'Data cleaning'!Q702),'Hospitalisation Details'!D702)</f>
        <v>32304</v>
      </c>
      <c r="M697" s="20">
        <v>5989.52</v>
      </c>
      <c r="N697" s="16" t="s">
        <v>62</v>
      </c>
      <c r="O697" s="16" t="s">
        <v>75</v>
      </c>
      <c r="P697" s="16" t="s">
        <v>119</v>
      </c>
      <c r="Q697" s="14">
        <f t="shared" si="32"/>
        <v>34</v>
      </c>
    </row>
    <row r="698" spans="1:17" ht="15.6" x14ac:dyDescent="0.3">
      <c r="A698" s="15" t="s">
        <v>1757</v>
      </c>
      <c r="B698" s="14" t="s">
        <v>5972</v>
      </c>
      <c r="C698" s="16">
        <v>21.66</v>
      </c>
      <c r="D698" s="16">
        <v>4.1399999999999997</v>
      </c>
      <c r="E698" s="17" t="s">
        <v>99</v>
      </c>
      <c r="F698" s="17" t="s">
        <v>32</v>
      </c>
      <c r="G698" s="17" t="s">
        <v>32</v>
      </c>
      <c r="H698" s="18">
        <f>IF('Medical Examinations'!G703="No major surgery",0,'Medical Examinations'!G703)</f>
        <v>2</v>
      </c>
      <c r="I698" s="16" t="s">
        <v>8343</v>
      </c>
      <c r="J698" s="14" t="str">
        <f t="shared" si="30"/>
        <v>Normal weight</v>
      </c>
      <c r="K698" s="14" t="str">
        <f t="shared" si="31"/>
        <v>Normal</v>
      </c>
      <c r="L698" s="19">
        <f>DATE('Data cleaning'!P703,MONTH(1&amp;'Data cleaning'!Q703),'Hospitalisation Details'!D703)</f>
        <v>27258</v>
      </c>
      <c r="M698" s="20">
        <v>5990.17</v>
      </c>
      <c r="N698" s="16" t="s">
        <v>62</v>
      </c>
      <c r="O698" s="16" t="s">
        <v>62</v>
      </c>
      <c r="P698" s="16" t="s">
        <v>66</v>
      </c>
      <c r="Q698" s="14">
        <f t="shared" si="32"/>
        <v>48</v>
      </c>
    </row>
    <row r="699" spans="1:17" ht="15.6" x14ac:dyDescent="0.3">
      <c r="A699" s="15" t="s">
        <v>1760</v>
      </c>
      <c r="B699" s="14" t="s">
        <v>5974</v>
      </c>
      <c r="C699" s="16">
        <v>37.72</v>
      </c>
      <c r="D699" s="16">
        <v>4.38</v>
      </c>
      <c r="E699" s="17" t="s">
        <v>99</v>
      </c>
      <c r="F699" s="17" t="s">
        <v>32</v>
      </c>
      <c r="G699" s="17" t="s">
        <v>99</v>
      </c>
      <c r="H699" s="18">
        <f>IF('Medical Examinations'!G704="No major surgery",0,'Medical Examinations'!G704)</f>
        <v>1</v>
      </c>
      <c r="I699" s="16" t="s">
        <v>8343</v>
      </c>
      <c r="J699" s="14" t="str">
        <f t="shared" si="30"/>
        <v>Obesity</v>
      </c>
      <c r="K699" s="14" t="str">
        <f t="shared" si="31"/>
        <v>Normal</v>
      </c>
      <c r="L699" s="19">
        <f>DATE('Data cleaning'!P704,MONTH(1&amp;'Data cleaning'!Q704),'Hospitalisation Details'!D704)</f>
        <v>29441</v>
      </c>
      <c r="M699" s="20">
        <v>5993.62</v>
      </c>
      <c r="N699" s="16" t="s">
        <v>62</v>
      </c>
      <c r="O699" s="16" t="s">
        <v>64</v>
      </c>
      <c r="P699" s="16" t="s">
        <v>66</v>
      </c>
      <c r="Q699" s="14">
        <f t="shared" si="32"/>
        <v>42</v>
      </c>
    </row>
    <row r="700" spans="1:17" ht="15.6" x14ac:dyDescent="0.3">
      <c r="A700" s="15" t="s">
        <v>1762</v>
      </c>
      <c r="B700" s="14" t="s">
        <v>4882</v>
      </c>
      <c r="C700" s="16">
        <v>39.700000000000003</v>
      </c>
      <c r="D700" s="16">
        <v>9.83</v>
      </c>
      <c r="E700" s="17" t="s">
        <v>32</v>
      </c>
      <c r="F700" s="17" t="s">
        <v>32</v>
      </c>
      <c r="G700" s="17" t="s">
        <v>32</v>
      </c>
      <c r="H700" s="18">
        <f>IF('Medical Examinations'!G705="No major surgery",0,'Medical Examinations'!G705)</f>
        <v>3</v>
      </c>
      <c r="I700" s="16" t="s">
        <v>8343</v>
      </c>
      <c r="J700" s="14" t="str">
        <f t="shared" si="30"/>
        <v>Obesity</v>
      </c>
      <c r="K700" s="14" t="str">
        <f t="shared" si="31"/>
        <v>Diabetes</v>
      </c>
      <c r="L700" s="19">
        <f>DATE('Data cleaning'!P705,MONTH(1&amp;'Data cleaning'!Q705),'Hospitalisation Details'!D705)</f>
        <v>32736</v>
      </c>
      <c r="M700" s="20">
        <v>6059.17</v>
      </c>
      <c r="N700" s="16" t="s">
        <v>62</v>
      </c>
      <c r="O700" s="16" t="s">
        <v>75</v>
      </c>
      <c r="P700" s="16" t="s">
        <v>241</v>
      </c>
      <c r="Q700" s="14">
        <f t="shared" si="32"/>
        <v>33</v>
      </c>
    </row>
    <row r="701" spans="1:17" ht="15.6" x14ac:dyDescent="0.3">
      <c r="A701" s="15" t="s">
        <v>1765</v>
      </c>
      <c r="B701" s="14" t="s">
        <v>5977</v>
      </c>
      <c r="C701" s="16">
        <v>35.97</v>
      </c>
      <c r="D701" s="16">
        <v>11.08</v>
      </c>
      <c r="E701" s="17" t="s">
        <v>32</v>
      </c>
      <c r="F701" s="17" t="s">
        <v>32</v>
      </c>
      <c r="G701" s="17" t="s">
        <v>32</v>
      </c>
      <c r="H701" s="18">
        <f>IF('Medical Examinations'!G706="No major surgery",0,'Medical Examinations'!G706)</f>
        <v>3</v>
      </c>
      <c r="I701" s="16" t="s">
        <v>8343</v>
      </c>
      <c r="J701" s="14" t="str">
        <f t="shared" si="30"/>
        <v>Obesity</v>
      </c>
      <c r="K701" s="14" t="str">
        <f t="shared" si="31"/>
        <v>Diabetes</v>
      </c>
      <c r="L701" s="19">
        <f>DATE('Data cleaning'!P706,MONTH(1&amp;'Data cleaning'!Q706),'Hospitalisation Details'!D706)</f>
        <v>35274</v>
      </c>
      <c r="M701" s="20">
        <v>6061.8</v>
      </c>
      <c r="N701" s="16" t="s">
        <v>62</v>
      </c>
      <c r="O701" s="16" t="s">
        <v>64</v>
      </c>
      <c r="P701" s="16" t="s">
        <v>119</v>
      </c>
      <c r="Q701" s="14">
        <f t="shared" si="32"/>
        <v>26</v>
      </c>
    </row>
    <row r="702" spans="1:17" ht="15.6" x14ac:dyDescent="0.3">
      <c r="A702" s="15" t="s">
        <v>1767</v>
      </c>
      <c r="B702" s="14" t="s">
        <v>5979</v>
      </c>
      <c r="C702" s="16">
        <v>37.85</v>
      </c>
      <c r="D702" s="16">
        <v>11.01</v>
      </c>
      <c r="E702" s="17" t="s">
        <v>32</v>
      </c>
      <c r="F702" s="17" t="s">
        <v>32</v>
      </c>
      <c r="G702" s="17" t="s">
        <v>32</v>
      </c>
      <c r="H702" s="18">
        <f>IF('Medical Examinations'!G707="No major surgery",0,'Medical Examinations'!G707)</f>
        <v>0</v>
      </c>
      <c r="I702" s="16" t="s">
        <v>8343</v>
      </c>
      <c r="J702" s="14" t="str">
        <f t="shared" si="30"/>
        <v>Obesity</v>
      </c>
      <c r="K702" s="14" t="str">
        <f t="shared" si="31"/>
        <v>Diabetes</v>
      </c>
      <c r="L702" s="19">
        <f>DATE('Data cleaning'!P707,MONTH(1&amp;'Data cleaning'!Q707),'Hospitalisation Details'!D707)</f>
        <v>34646</v>
      </c>
      <c r="M702" s="20">
        <v>6064.37</v>
      </c>
      <c r="N702" s="16" t="s">
        <v>62</v>
      </c>
      <c r="O702" s="16" t="s">
        <v>62</v>
      </c>
      <c r="P702" s="16" t="s">
        <v>241</v>
      </c>
      <c r="Q702" s="14">
        <f t="shared" si="32"/>
        <v>28</v>
      </c>
    </row>
    <row r="703" spans="1:17" ht="15.6" x14ac:dyDescent="0.3">
      <c r="A703" s="15" t="s">
        <v>1770</v>
      </c>
      <c r="B703" s="14" t="s">
        <v>5508</v>
      </c>
      <c r="C703" s="16">
        <v>21.66</v>
      </c>
      <c r="D703" s="16">
        <v>4.37</v>
      </c>
      <c r="E703" s="17" t="s">
        <v>32</v>
      </c>
      <c r="F703" s="17" t="s">
        <v>39</v>
      </c>
      <c r="G703" s="17" t="s">
        <v>32</v>
      </c>
      <c r="H703" s="18">
        <f>IF('Medical Examinations'!G708="No major surgery",0,'Medical Examinations'!G708)</f>
        <v>1</v>
      </c>
      <c r="I703" s="16" t="s">
        <v>8342</v>
      </c>
      <c r="J703" s="14" t="str">
        <f t="shared" si="30"/>
        <v>Normal weight</v>
      </c>
      <c r="K703" s="14" t="str">
        <f t="shared" si="31"/>
        <v>Normal</v>
      </c>
      <c r="L703" s="19">
        <f>DATE('Data cleaning'!P708,MONTH(1&amp;'Data cleaning'!Q708),'Hospitalisation Details'!D708)</f>
        <v>30946</v>
      </c>
      <c r="M703" s="20">
        <v>6067.13</v>
      </c>
      <c r="N703" s="16" t="s">
        <v>64</v>
      </c>
      <c r="O703" s="16" t="s">
        <v>75</v>
      </c>
      <c r="P703" s="16" t="s">
        <v>979</v>
      </c>
      <c r="Q703" s="14">
        <f t="shared" si="32"/>
        <v>38</v>
      </c>
    </row>
    <row r="704" spans="1:17" ht="15.6" x14ac:dyDescent="0.3">
      <c r="A704" s="15" t="s">
        <v>1772</v>
      </c>
      <c r="B704" s="14" t="s">
        <v>5680</v>
      </c>
      <c r="C704" s="16">
        <v>39.369999999999997</v>
      </c>
      <c r="D704" s="16">
        <v>5.91</v>
      </c>
      <c r="E704" s="17" t="s">
        <v>32</v>
      </c>
      <c r="F704" s="17" t="s">
        <v>32</v>
      </c>
      <c r="G704" s="17" t="s">
        <v>32</v>
      </c>
      <c r="H704" s="18">
        <f>IF('Medical Examinations'!G709="No major surgery",0,'Medical Examinations'!G709)</f>
        <v>2</v>
      </c>
      <c r="I704" s="16" t="s">
        <v>8343</v>
      </c>
      <c r="J704" s="14" t="str">
        <f t="shared" si="30"/>
        <v>Obesity</v>
      </c>
      <c r="K704" s="14" t="str">
        <f t="shared" si="31"/>
        <v>Prediabetes</v>
      </c>
      <c r="L704" s="19">
        <f>DATE('Data cleaning'!P709,MONTH(1&amp;'Data cleaning'!Q709),'Hospitalisation Details'!D709)</f>
        <v>29075</v>
      </c>
      <c r="M704" s="20">
        <v>6074.37</v>
      </c>
      <c r="N704" s="16" t="s">
        <v>62</v>
      </c>
      <c r="O704" s="16" t="s">
        <v>62</v>
      </c>
      <c r="P704" s="16" t="s">
        <v>119</v>
      </c>
      <c r="Q704" s="14">
        <f t="shared" si="32"/>
        <v>43</v>
      </c>
    </row>
    <row r="705" spans="1:17" ht="15.6" x14ac:dyDescent="0.3">
      <c r="A705" s="15" t="s">
        <v>1775</v>
      </c>
      <c r="B705" s="14" t="s">
        <v>5982</v>
      </c>
      <c r="C705" s="16">
        <v>40.880000000000003</v>
      </c>
      <c r="D705" s="16">
        <v>7.65</v>
      </c>
      <c r="E705" s="17" t="s">
        <v>32</v>
      </c>
      <c r="F705" s="17" t="s">
        <v>32</v>
      </c>
      <c r="G705" s="17" t="s">
        <v>32</v>
      </c>
      <c r="H705" s="18">
        <f>IF('Medical Examinations'!G710="No major surgery",0,'Medical Examinations'!G710)</f>
        <v>0</v>
      </c>
      <c r="I705" s="16" t="s">
        <v>8343</v>
      </c>
      <c r="J705" s="14" t="str">
        <f t="shared" si="30"/>
        <v>Obesity</v>
      </c>
      <c r="K705" s="14" t="str">
        <f t="shared" si="31"/>
        <v>Diabetes</v>
      </c>
      <c r="L705" s="19">
        <f>DATE('Data cleaning'!P710,MONTH(1&amp;'Data cleaning'!Q710),'Hospitalisation Details'!D710)</f>
        <v>30969</v>
      </c>
      <c r="M705" s="20">
        <v>6079.67</v>
      </c>
      <c r="N705" s="16" t="s">
        <v>75</v>
      </c>
      <c r="O705" s="16" t="s">
        <v>75</v>
      </c>
      <c r="P705" s="16" t="s">
        <v>1397</v>
      </c>
      <c r="Q705" s="14">
        <f t="shared" si="32"/>
        <v>38</v>
      </c>
    </row>
    <row r="706" spans="1:17" ht="15.6" x14ac:dyDescent="0.3">
      <c r="A706" s="15" t="s">
        <v>1777</v>
      </c>
      <c r="B706" s="14" t="s">
        <v>5984</v>
      </c>
      <c r="C706" s="16">
        <v>26.22</v>
      </c>
      <c r="D706" s="16">
        <v>5.37</v>
      </c>
      <c r="E706" s="17" t="s">
        <v>99</v>
      </c>
      <c r="F706" s="17" t="s">
        <v>32</v>
      </c>
      <c r="G706" s="17" t="s">
        <v>32</v>
      </c>
      <c r="H706" s="18">
        <f>IF('Medical Examinations'!G711="No major surgery",0,'Medical Examinations'!G711)</f>
        <v>2</v>
      </c>
      <c r="I706" s="16" t="s">
        <v>8343</v>
      </c>
      <c r="J706" s="14" t="str">
        <f t="shared" ref="J706:J769" si="33">IF(C706&lt;18.5,"Under weight",IF(C706&lt;25,"Normal weight",IF(C706&lt;30,"Over weight","Obesity")))</f>
        <v>Over weight</v>
      </c>
      <c r="K706" s="14" t="str">
        <f t="shared" ref="K706:K769" si="34">IF(D706&lt;5.7,"Normal",IF(D706&lt;6.4,"Prediabetes","Diabetes"))</f>
        <v>Normal</v>
      </c>
      <c r="L706" s="19">
        <f>DATE('Data cleaning'!P711,MONTH(1&amp;'Data cleaning'!Q711),'Hospitalisation Details'!D711)</f>
        <v>30888</v>
      </c>
      <c r="M706" s="20">
        <v>6082.41</v>
      </c>
      <c r="N706" s="16" t="s">
        <v>75</v>
      </c>
      <c r="O706" s="16" t="s">
        <v>62</v>
      </c>
      <c r="P706" s="16" t="s">
        <v>241</v>
      </c>
      <c r="Q706" s="14">
        <f t="shared" ref="Q706:Q769" si="35">INT(YEARFRAC(L706,DATE(2023,6,8)))</f>
        <v>38</v>
      </c>
    </row>
    <row r="707" spans="1:17" ht="15.6" x14ac:dyDescent="0.3">
      <c r="A707" s="15" t="s">
        <v>1780</v>
      </c>
      <c r="B707" s="14" t="s">
        <v>5986</v>
      </c>
      <c r="C707" s="16">
        <v>25.08</v>
      </c>
      <c r="D707" s="16">
        <v>5.75</v>
      </c>
      <c r="E707" s="17" t="s">
        <v>99</v>
      </c>
      <c r="F707" s="17" t="s">
        <v>32</v>
      </c>
      <c r="G707" s="17" t="s">
        <v>32</v>
      </c>
      <c r="H707" s="18">
        <f>IF('Medical Examinations'!G712="No major surgery",0,'Medical Examinations'!G712)</f>
        <v>2</v>
      </c>
      <c r="I707" s="16" t="s">
        <v>8343</v>
      </c>
      <c r="J707" s="14" t="str">
        <f t="shared" si="33"/>
        <v>Over weight</v>
      </c>
      <c r="K707" s="14" t="str">
        <f t="shared" si="34"/>
        <v>Prediabetes</v>
      </c>
      <c r="L707" s="19">
        <f>DATE('Data cleaning'!P712,MONTH(1&amp;'Data cleaning'!Q712),'Hospitalisation Details'!D712)</f>
        <v>25728</v>
      </c>
      <c r="M707" s="20">
        <v>6098.38</v>
      </c>
      <c r="N707" s="16" t="s">
        <v>62</v>
      </c>
      <c r="O707" s="16" t="s">
        <v>62</v>
      </c>
      <c r="P707" s="16" t="s">
        <v>66</v>
      </c>
      <c r="Q707" s="14">
        <f t="shared" si="35"/>
        <v>52</v>
      </c>
    </row>
    <row r="708" spans="1:17" ht="15.6" x14ac:dyDescent="0.3">
      <c r="A708" s="15" t="s">
        <v>1783</v>
      </c>
      <c r="B708" s="14" t="s">
        <v>5988</v>
      </c>
      <c r="C708" s="16">
        <v>39.1</v>
      </c>
      <c r="D708" s="16">
        <v>6.79</v>
      </c>
      <c r="E708" s="17" t="s">
        <v>99</v>
      </c>
      <c r="F708" s="17" t="s">
        <v>32</v>
      </c>
      <c r="G708" s="17" t="s">
        <v>32</v>
      </c>
      <c r="H708" s="18">
        <f>IF('Medical Examinations'!G713="No major surgery",0,'Medical Examinations'!G713)</f>
        <v>2</v>
      </c>
      <c r="I708" s="16" t="s">
        <v>8343</v>
      </c>
      <c r="J708" s="14" t="str">
        <f t="shared" si="33"/>
        <v>Obesity</v>
      </c>
      <c r="K708" s="14" t="str">
        <f t="shared" si="34"/>
        <v>Diabetes</v>
      </c>
      <c r="L708" s="19">
        <f>DATE('Data cleaning'!P713,MONTH(1&amp;'Data cleaning'!Q713),'Hospitalisation Details'!D713)</f>
        <v>34951</v>
      </c>
      <c r="M708" s="20">
        <v>6111.95</v>
      </c>
      <c r="N708" s="16" t="s">
        <v>62</v>
      </c>
      <c r="O708" s="16" t="s">
        <v>64</v>
      </c>
      <c r="P708" s="16" t="s">
        <v>2757</v>
      </c>
      <c r="Q708" s="14">
        <f t="shared" si="35"/>
        <v>27</v>
      </c>
    </row>
    <row r="709" spans="1:17" ht="15.6" x14ac:dyDescent="0.3">
      <c r="A709" s="15" t="s">
        <v>1785</v>
      </c>
      <c r="B709" s="14" t="s">
        <v>5990</v>
      </c>
      <c r="C709" s="16">
        <v>37.905000000000001</v>
      </c>
      <c r="D709" s="16">
        <v>7.03</v>
      </c>
      <c r="E709" s="17" t="s">
        <v>32</v>
      </c>
      <c r="F709" s="17" t="s">
        <v>32</v>
      </c>
      <c r="G709" s="17" t="s">
        <v>32</v>
      </c>
      <c r="H709" s="18">
        <f>IF('Medical Examinations'!G714="No major surgery",0,'Medical Examinations'!G714)</f>
        <v>3</v>
      </c>
      <c r="I709" s="16" t="s">
        <v>8343</v>
      </c>
      <c r="J709" s="14" t="str">
        <f t="shared" si="33"/>
        <v>Obesity</v>
      </c>
      <c r="K709" s="14" t="str">
        <f t="shared" si="34"/>
        <v>Diabetes</v>
      </c>
      <c r="L709" s="19">
        <f>DATE('Data cleaning'!P714,MONTH(1&amp;'Data cleaning'!Q714),'Hospitalisation Details'!D714)</f>
        <v>31249</v>
      </c>
      <c r="M709" s="20">
        <v>6112.35</v>
      </c>
      <c r="N709" s="16" t="s">
        <v>62</v>
      </c>
      <c r="O709" s="16" t="s">
        <v>75</v>
      </c>
      <c r="P709" s="16" t="s">
        <v>119</v>
      </c>
      <c r="Q709" s="14">
        <f t="shared" si="35"/>
        <v>37</v>
      </c>
    </row>
    <row r="710" spans="1:17" ht="15.6" x14ac:dyDescent="0.3">
      <c r="A710" s="15" t="s">
        <v>1787</v>
      </c>
      <c r="B710" s="14" t="s">
        <v>5204</v>
      </c>
      <c r="C710" s="16">
        <v>43.35</v>
      </c>
      <c r="D710" s="16">
        <v>5.41</v>
      </c>
      <c r="E710" s="17" t="s">
        <v>99</v>
      </c>
      <c r="F710" s="17" t="s">
        <v>32</v>
      </c>
      <c r="G710" s="17" t="s">
        <v>99</v>
      </c>
      <c r="H710" s="18">
        <f>IF('Medical Examinations'!G715="No major surgery",0,'Medical Examinations'!G715)</f>
        <v>1</v>
      </c>
      <c r="I710" s="16" t="s">
        <v>8343</v>
      </c>
      <c r="J710" s="14" t="str">
        <f t="shared" si="33"/>
        <v>Obesity</v>
      </c>
      <c r="K710" s="14" t="str">
        <f t="shared" si="34"/>
        <v>Normal</v>
      </c>
      <c r="L710" s="19">
        <f>DATE('Data cleaning'!P715,MONTH(1&amp;'Data cleaning'!Q715),'Hospitalisation Details'!D715)</f>
        <v>33444</v>
      </c>
      <c r="M710" s="20">
        <v>6113.23</v>
      </c>
      <c r="N710" s="16" t="s">
        <v>62</v>
      </c>
      <c r="O710" s="16" t="s">
        <v>62</v>
      </c>
      <c r="P710" s="16" t="s">
        <v>1280</v>
      </c>
      <c r="Q710" s="14">
        <f t="shared" si="35"/>
        <v>31</v>
      </c>
    </row>
    <row r="711" spans="1:17" ht="15.6" x14ac:dyDescent="0.3">
      <c r="A711" s="15" t="s">
        <v>1790</v>
      </c>
      <c r="B711" s="14" t="s">
        <v>5992</v>
      </c>
      <c r="C711" s="16">
        <v>36.15</v>
      </c>
      <c r="D711" s="16">
        <v>8.0500000000000007</v>
      </c>
      <c r="E711" s="17" t="s">
        <v>32</v>
      </c>
      <c r="F711" s="17" t="s">
        <v>32</v>
      </c>
      <c r="G711" s="17" t="s">
        <v>32</v>
      </c>
      <c r="H711" s="18">
        <f>IF('Medical Examinations'!G716="No major surgery",0,'Medical Examinations'!G716)</f>
        <v>0</v>
      </c>
      <c r="I711" s="16" t="s">
        <v>8343</v>
      </c>
      <c r="J711" s="14" t="str">
        <f t="shared" si="33"/>
        <v>Obesity</v>
      </c>
      <c r="K711" s="14" t="str">
        <f t="shared" si="34"/>
        <v>Diabetes</v>
      </c>
      <c r="L711" s="19">
        <f>DATE('Data cleaning'!P716,MONTH(1&amp;'Data cleaning'!Q716),'Hospitalisation Details'!D716)</f>
        <v>30539</v>
      </c>
      <c r="M711" s="20">
        <v>6117.49</v>
      </c>
      <c r="N711" s="16" t="s">
        <v>62</v>
      </c>
      <c r="O711" s="16" t="s">
        <v>64</v>
      </c>
      <c r="P711" s="16" t="s">
        <v>119</v>
      </c>
      <c r="Q711" s="14">
        <f t="shared" si="35"/>
        <v>39</v>
      </c>
    </row>
    <row r="712" spans="1:17" ht="15.6" x14ac:dyDescent="0.3">
      <c r="A712" s="15" t="s">
        <v>1792</v>
      </c>
      <c r="B712" s="14" t="s">
        <v>5994</v>
      </c>
      <c r="C712" s="16">
        <v>44.98</v>
      </c>
      <c r="D712" s="16">
        <v>5.94</v>
      </c>
      <c r="E712" s="17" t="s">
        <v>32</v>
      </c>
      <c r="F712" s="17" t="s">
        <v>32</v>
      </c>
      <c r="G712" s="17" t="s">
        <v>32</v>
      </c>
      <c r="H712" s="18">
        <f>IF('Medical Examinations'!G717="No major surgery",0,'Medical Examinations'!G717)</f>
        <v>1</v>
      </c>
      <c r="I712" s="16" t="s">
        <v>8343</v>
      </c>
      <c r="J712" s="14" t="str">
        <f t="shared" si="33"/>
        <v>Obesity</v>
      </c>
      <c r="K712" s="14" t="str">
        <f t="shared" si="34"/>
        <v>Prediabetes</v>
      </c>
      <c r="L712" s="19">
        <f>DATE('Data cleaning'!P717,MONTH(1&amp;'Data cleaning'!Q717),'Hospitalisation Details'!D717)</f>
        <v>30636</v>
      </c>
      <c r="M712" s="20">
        <v>6123.57</v>
      </c>
      <c r="N712" s="16" t="s">
        <v>64</v>
      </c>
      <c r="O712" s="16" t="s">
        <v>62</v>
      </c>
      <c r="P712" s="16" t="s">
        <v>119</v>
      </c>
      <c r="Q712" s="14">
        <f t="shared" si="35"/>
        <v>39</v>
      </c>
    </row>
    <row r="713" spans="1:17" ht="15.6" x14ac:dyDescent="0.3">
      <c r="A713" s="15" t="s">
        <v>1794</v>
      </c>
      <c r="B713" s="14" t="s">
        <v>5996</v>
      </c>
      <c r="C713" s="16">
        <v>38.28</v>
      </c>
      <c r="D713" s="16">
        <v>5.51</v>
      </c>
      <c r="E713" s="17" t="s">
        <v>32</v>
      </c>
      <c r="F713" s="17" t="s">
        <v>39</v>
      </c>
      <c r="G713" s="17" t="s">
        <v>32</v>
      </c>
      <c r="H713" s="18">
        <f>IF('Medical Examinations'!G718="No major surgery",0,'Medical Examinations'!G718)</f>
        <v>1</v>
      </c>
      <c r="I713" s="16" t="s">
        <v>8343</v>
      </c>
      <c r="J713" s="14" t="str">
        <f t="shared" si="33"/>
        <v>Obesity</v>
      </c>
      <c r="K713" s="14" t="str">
        <f t="shared" si="34"/>
        <v>Normal</v>
      </c>
      <c r="L713" s="19">
        <f>DATE('Data cleaning'!P718,MONTH(1&amp;'Data cleaning'!Q718),'Hospitalisation Details'!D718)</f>
        <v>33103</v>
      </c>
      <c r="M713" s="20">
        <v>6128.8</v>
      </c>
      <c r="N713" s="16" t="s">
        <v>62</v>
      </c>
      <c r="O713" s="16" t="s">
        <v>64</v>
      </c>
      <c r="P713" s="16" t="s">
        <v>119</v>
      </c>
      <c r="Q713" s="14">
        <f t="shared" si="35"/>
        <v>32</v>
      </c>
    </row>
    <row r="714" spans="1:17" ht="15.6" x14ac:dyDescent="0.3">
      <c r="A714" s="15" t="s">
        <v>1797</v>
      </c>
      <c r="B714" s="14" t="s">
        <v>5998</v>
      </c>
      <c r="C714" s="16">
        <v>32.299999999999997</v>
      </c>
      <c r="D714" s="16">
        <v>6.55</v>
      </c>
      <c r="E714" s="17" t="s">
        <v>99</v>
      </c>
      <c r="F714" s="17" t="s">
        <v>32</v>
      </c>
      <c r="G714" s="17" t="s">
        <v>32</v>
      </c>
      <c r="H714" s="18">
        <f>IF('Medical Examinations'!G719="No major surgery",0,'Medical Examinations'!G719)</f>
        <v>2</v>
      </c>
      <c r="I714" s="16" t="s">
        <v>8343</v>
      </c>
      <c r="J714" s="14" t="str">
        <f t="shared" si="33"/>
        <v>Obesity</v>
      </c>
      <c r="K714" s="14" t="str">
        <f t="shared" si="34"/>
        <v>Diabetes</v>
      </c>
      <c r="L714" s="19">
        <f>DATE('Data cleaning'!P719,MONTH(1&amp;'Data cleaning'!Q719),'Hospitalisation Details'!D719)</f>
        <v>25516</v>
      </c>
      <c r="M714" s="20">
        <v>6138.5</v>
      </c>
      <c r="N714" s="16" t="s">
        <v>62</v>
      </c>
      <c r="O714" s="16" t="s">
        <v>62</v>
      </c>
      <c r="P714" s="16" t="s">
        <v>241</v>
      </c>
      <c r="Q714" s="14">
        <f t="shared" si="35"/>
        <v>53</v>
      </c>
    </row>
    <row r="715" spans="1:17" ht="15.6" x14ac:dyDescent="0.3">
      <c r="A715" s="15" t="s">
        <v>1800</v>
      </c>
      <c r="B715" s="14" t="s">
        <v>6000</v>
      </c>
      <c r="C715" s="16">
        <v>39.51</v>
      </c>
      <c r="D715" s="16">
        <v>5.79</v>
      </c>
      <c r="E715" s="17" t="s">
        <v>99</v>
      </c>
      <c r="F715" s="17" t="s">
        <v>32</v>
      </c>
      <c r="G715" s="17" t="s">
        <v>32</v>
      </c>
      <c r="H715" s="18">
        <f>IF('Medical Examinations'!G720="No major surgery",0,'Medical Examinations'!G720)</f>
        <v>0</v>
      </c>
      <c r="I715" s="16" t="s">
        <v>8343</v>
      </c>
      <c r="J715" s="14" t="str">
        <f t="shared" si="33"/>
        <v>Obesity</v>
      </c>
      <c r="K715" s="14" t="str">
        <f t="shared" si="34"/>
        <v>Prediabetes</v>
      </c>
      <c r="L715" s="19">
        <f>DATE('Data cleaning'!P720,MONTH(1&amp;'Data cleaning'!Q720),'Hospitalisation Details'!D720)</f>
        <v>28738</v>
      </c>
      <c r="M715" s="20">
        <v>6138.58</v>
      </c>
      <c r="N715" s="16" t="s">
        <v>62</v>
      </c>
      <c r="O715" s="16" t="s">
        <v>75</v>
      </c>
      <c r="P715" s="16" t="s">
        <v>66</v>
      </c>
      <c r="Q715" s="14">
        <f t="shared" si="35"/>
        <v>44</v>
      </c>
    </row>
    <row r="716" spans="1:17" ht="15.6" x14ac:dyDescent="0.3">
      <c r="A716" s="15" t="s">
        <v>1802</v>
      </c>
      <c r="B716" s="14" t="s">
        <v>6002</v>
      </c>
      <c r="C716" s="16">
        <v>50.46</v>
      </c>
      <c r="D716" s="16">
        <v>4.5599999999999996</v>
      </c>
      <c r="E716" s="17" t="s">
        <v>32</v>
      </c>
      <c r="F716" s="17" t="s">
        <v>32</v>
      </c>
      <c r="G716" s="17" t="s">
        <v>32</v>
      </c>
      <c r="H716" s="18">
        <f>IF('Medical Examinations'!G721="No major surgery",0,'Medical Examinations'!G721)</f>
        <v>0</v>
      </c>
      <c r="I716" s="16" t="s">
        <v>8343</v>
      </c>
      <c r="J716" s="14" t="str">
        <f t="shared" si="33"/>
        <v>Obesity</v>
      </c>
      <c r="K716" s="14" t="str">
        <f t="shared" si="34"/>
        <v>Normal</v>
      </c>
      <c r="L716" s="19">
        <f>DATE('Data cleaning'!P721,MONTH(1&amp;'Data cleaning'!Q721),'Hospitalisation Details'!D721)</f>
        <v>28106</v>
      </c>
      <c r="M716" s="20">
        <v>6139.14</v>
      </c>
      <c r="N716" s="16" t="s">
        <v>62</v>
      </c>
      <c r="O716" s="16" t="s">
        <v>64</v>
      </c>
      <c r="P716" s="16" t="s">
        <v>66</v>
      </c>
      <c r="Q716" s="14">
        <f t="shared" si="35"/>
        <v>46</v>
      </c>
    </row>
    <row r="717" spans="1:17" ht="15.6" x14ac:dyDescent="0.3">
      <c r="A717" s="15" t="s">
        <v>1805</v>
      </c>
      <c r="B717" s="14" t="s">
        <v>4791</v>
      </c>
      <c r="C717" s="16">
        <v>31.73</v>
      </c>
      <c r="D717" s="16">
        <v>7</v>
      </c>
      <c r="E717" s="17" t="s">
        <v>32</v>
      </c>
      <c r="F717" s="17" t="s">
        <v>32</v>
      </c>
      <c r="G717" s="17" t="s">
        <v>32</v>
      </c>
      <c r="H717" s="18">
        <f>IF('Medical Examinations'!G722="No major surgery",0,'Medical Examinations'!G722)</f>
        <v>0</v>
      </c>
      <c r="I717" s="16" t="s">
        <v>8343</v>
      </c>
      <c r="J717" s="14" t="str">
        <f t="shared" si="33"/>
        <v>Obesity</v>
      </c>
      <c r="K717" s="14" t="str">
        <f t="shared" si="34"/>
        <v>Diabetes</v>
      </c>
      <c r="L717" s="19">
        <f>DATE('Data cleaning'!P722,MONTH(1&amp;'Data cleaning'!Q722),'Hospitalisation Details'!D722)</f>
        <v>25855</v>
      </c>
      <c r="M717" s="20">
        <v>6147.12</v>
      </c>
      <c r="N717" s="16" t="s">
        <v>62</v>
      </c>
      <c r="O717" s="16" t="s">
        <v>64</v>
      </c>
      <c r="P717" s="16" t="s">
        <v>119</v>
      </c>
      <c r="Q717" s="14">
        <f t="shared" si="35"/>
        <v>52</v>
      </c>
    </row>
    <row r="718" spans="1:17" ht="15.6" x14ac:dyDescent="0.3">
      <c r="A718" s="15" t="s">
        <v>1807</v>
      </c>
      <c r="B718" s="14" t="s">
        <v>5485</v>
      </c>
      <c r="C718" s="16">
        <v>32.1</v>
      </c>
      <c r="D718" s="16">
        <v>6.57</v>
      </c>
      <c r="E718" s="17" t="s">
        <v>99</v>
      </c>
      <c r="F718" s="17" t="s">
        <v>32</v>
      </c>
      <c r="G718" s="17" t="s">
        <v>99</v>
      </c>
      <c r="H718" s="18">
        <f>IF('Medical Examinations'!G723="No major surgery",0,'Medical Examinations'!G723)</f>
        <v>1</v>
      </c>
      <c r="I718" s="16" t="s">
        <v>8343</v>
      </c>
      <c r="J718" s="14" t="str">
        <f t="shared" si="33"/>
        <v>Obesity</v>
      </c>
      <c r="K718" s="14" t="str">
        <f t="shared" si="34"/>
        <v>Diabetes</v>
      </c>
      <c r="L718" s="19">
        <f>DATE('Data cleaning'!P723,MONTH(1&amp;'Data cleaning'!Q723),'Hospitalisation Details'!D723)</f>
        <v>26974</v>
      </c>
      <c r="M718" s="20">
        <v>6152.05</v>
      </c>
      <c r="N718" s="16" t="s">
        <v>62</v>
      </c>
      <c r="O718" s="16" t="s">
        <v>64</v>
      </c>
      <c r="P718" s="16" t="s">
        <v>66</v>
      </c>
      <c r="Q718" s="14">
        <f t="shared" si="35"/>
        <v>49</v>
      </c>
    </row>
    <row r="719" spans="1:17" ht="15.6" x14ac:dyDescent="0.3">
      <c r="A719" s="15" t="s">
        <v>1809</v>
      </c>
      <c r="B719" s="14" t="s">
        <v>6006</v>
      </c>
      <c r="C719" s="16">
        <v>27.83</v>
      </c>
      <c r="D719" s="16">
        <v>11.61</v>
      </c>
      <c r="E719" s="17" t="s">
        <v>99</v>
      </c>
      <c r="F719" s="17" t="s">
        <v>32</v>
      </c>
      <c r="G719" s="17" t="s">
        <v>99</v>
      </c>
      <c r="H719" s="18">
        <f>IF('Medical Examinations'!G724="No major surgery",0,'Medical Examinations'!G724)</f>
        <v>1</v>
      </c>
      <c r="I719" s="16" t="s">
        <v>8343</v>
      </c>
      <c r="J719" s="14" t="str">
        <f t="shared" si="33"/>
        <v>Over weight</v>
      </c>
      <c r="K719" s="14" t="str">
        <f t="shared" si="34"/>
        <v>Diabetes</v>
      </c>
      <c r="L719" s="19">
        <f>DATE('Data cleaning'!P724,MONTH(1&amp;'Data cleaning'!Q724),'Hospitalisation Details'!D724)</f>
        <v>31335</v>
      </c>
      <c r="M719" s="20">
        <v>6159.57</v>
      </c>
      <c r="N719" s="16" t="s">
        <v>62</v>
      </c>
      <c r="O719" s="16" t="s">
        <v>75</v>
      </c>
      <c r="P719" s="16" t="s">
        <v>119</v>
      </c>
      <c r="Q719" s="14">
        <f t="shared" si="35"/>
        <v>37</v>
      </c>
    </row>
    <row r="720" spans="1:17" ht="15.6" x14ac:dyDescent="0.3">
      <c r="A720" s="15" t="s">
        <v>1812</v>
      </c>
      <c r="B720" s="14" t="s">
        <v>5619</v>
      </c>
      <c r="C720" s="16">
        <v>27.72</v>
      </c>
      <c r="D720" s="16">
        <v>8.16</v>
      </c>
      <c r="E720" s="17" t="s">
        <v>99</v>
      </c>
      <c r="F720" s="17" t="s">
        <v>32</v>
      </c>
      <c r="G720" s="17" t="s">
        <v>99</v>
      </c>
      <c r="H720" s="18">
        <f>IF('Medical Examinations'!G725="No major surgery",0,'Medical Examinations'!G725)</f>
        <v>1</v>
      </c>
      <c r="I720" s="16" t="s">
        <v>8343</v>
      </c>
      <c r="J720" s="14" t="str">
        <f t="shared" si="33"/>
        <v>Over weight</v>
      </c>
      <c r="K720" s="14" t="str">
        <f t="shared" si="34"/>
        <v>Diabetes</v>
      </c>
      <c r="L720" s="19">
        <f>DATE('Data cleaning'!P725,MONTH(1&amp;'Data cleaning'!Q725),'Hospitalisation Details'!D725)</f>
        <v>30961</v>
      </c>
      <c r="M720" s="20">
        <v>6170.96</v>
      </c>
      <c r="N720" s="16" t="s">
        <v>62</v>
      </c>
      <c r="O720" s="16" t="s">
        <v>75</v>
      </c>
      <c r="P720" s="16" t="s">
        <v>66</v>
      </c>
      <c r="Q720" s="14">
        <f t="shared" si="35"/>
        <v>38</v>
      </c>
    </row>
    <row r="721" spans="1:17" ht="15.6" x14ac:dyDescent="0.3">
      <c r="A721" s="15" t="s">
        <v>1814</v>
      </c>
      <c r="B721" s="14" t="s">
        <v>6009</v>
      </c>
      <c r="C721" s="16">
        <v>36.765000000000001</v>
      </c>
      <c r="D721" s="16">
        <v>4.4800000000000004</v>
      </c>
      <c r="E721" s="17" t="s">
        <v>99</v>
      </c>
      <c r="F721" s="17" t="s">
        <v>32</v>
      </c>
      <c r="G721" s="17" t="s">
        <v>32</v>
      </c>
      <c r="H721" s="18">
        <f>IF('Medical Examinations'!G726="No major surgery",0,'Medical Examinations'!G726)</f>
        <v>2</v>
      </c>
      <c r="I721" s="16" t="s">
        <v>8343</v>
      </c>
      <c r="J721" s="14" t="str">
        <f t="shared" si="33"/>
        <v>Obesity</v>
      </c>
      <c r="K721" s="14" t="str">
        <f t="shared" si="34"/>
        <v>Normal</v>
      </c>
      <c r="L721" s="19">
        <f>DATE('Data cleaning'!P726,MONTH(1&amp;'Data cleaning'!Q726),'Hospitalisation Details'!D726)</f>
        <v>31268</v>
      </c>
      <c r="M721" s="20">
        <v>6183.32</v>
      </c>
      <c r="N721" s="16" t="s">
        <v>62</v>
      </c>
      <c r="O721" s="16" t="s">
        <v>62</v>
      </c>
      <c r="P721" s="16" t="s">
        <v>119</v>
      </c>
      <c r="Q721" s="14">
        <f t="shared" si="35"/>
        <v>37</v>
      </c>
    </row>
    <row r="722" spans="1:17" ht="15.6" x14ac:dyDescent="0.3">
      <c r="A722" s="15" t="s">
        <v>1817</v>
      </c>
      <c r="B722" s="14" t="s">
        <v>5247</v>
      </c>
      <c r="C722" s="16">
        <v>48.36</v>
      </c>
      <c r="D722" s="16">
        <v>4.08</v>
      </c>
      <c r="E722" s="17" t="s">
        <v>32</v>
      </c>
      <c r="F722" s="17" t="s">
        <v>32</v>
      </c>
      <c r="G722" s="17" t="s">
        <v>32</v>
      </c>
      <c r="H722" s="18">
        <f>IF('Medical Examinations'!G727="No major surgery",0,'Medical Examinations'!G727)</f>
        <v>0</v>
      </c>
      <c r="I722" s="16" t="s">
        <v>8343</v>
      </c>
      <c r="J722" s="14" t="str">
        <f t="shared" si="33"/>
        <v>Obesity</v>
      </c>
      <c r="K722" s="14" t="str">
        <f t="shared" si="34"/>
        <v>Normal</v>
      </c>
      <c r="L722" s="19">
        <f>DATE('Data cleaning'!P727,MONTH(1&amp;'Data cleaning'!Q727),'Hospitalisation Details'!D727)</f>
        <v>25846</v>
      </c>
      <c r="M722" s="20">
        <v>6183.46</v>
      </c>
      <c r="N722" s="16" t="s">
        <v>62</v>
      </c>
      <c r="O722" s="16" t="s">
        <v>62</v>
      </c>
      <c r="P722" s="16" t="s">
        <v>119</v>
      </c>
      <c r="Q722" s="14">
        <f t="shared" si="35"/>
        <v>52</v>
      </c>
    </row>
    <row r="723" spans="1:17" ht="15.6" x14ac:dyDescent="0.3">
      <c r="A723" s="15" t="s">
        <v>1819</v>
      </c>
      <c r="B723" s="14" t="s">
        <v>4772</v>
      </c>
      <c r="C723" s="16">
        <v>31.445</v>
      </c>
      <c r="D723" s="16">
        <v>4.4000000000000004</v>
      </c>
      <c r="E723" s="17" t="s">
        <v>99</v>
      </c>
      <c r="F723" s="17" t="s">
        <v>32</v>
      </c>
      <c r="G723" s="17" t="s">
        <v>32</v>
      </c>
      <c r="H723" s="18">
        <f>IF('Medical Examinations'!G728="No major surgery",0,'Medical Examinations'!G728)</f>
        <v>2</v>
      </c>
      <c r="I723" s="16" t="s">
        <v>8343</v>
      </c>
      <c r="J723" s="14" t="str">
        <f t="shared" si="33"/>
        <v>Obesity</v>
      </c>
      <c r="K723" s="14" t="str">
        <f t="shared" si="34"/>
        <v>Normal</v>
      </c>
      <c r="L723" s="19">
        <f>DATE('Data cleaning'!P728,MONTH(1&amp;'Data cleaning'!Q728),'Hospitalisation Details'!D728)</f>
        <v>32448</v>
      </c>
      <c r="M723" s="20">
        <v>6184.3</v>
      </c>
      <c r="N723" s="16" t="s">
        <v>62</v>
      </c>
      <c r="O723" s="16" t="s">
        <v>64</v>
      </c>
      <c r="P723" s="16" t="s">
        <v>66</v>
      </c>
      <c r="Q723" s="14">
        <f t="shared" si="35"/>
        <v>34</v>
      </c>
    </row>
    <row r="724" spans="1:17" ht="15.6" x14ac:dyDescent="0.3">
      <c r="A724" s="15" t="s">
        <v>1822</v>
      </c>
      <c r="B724" s="14" t="s">
        <v>6013</v>
      </c>
      <c r="C724" s="16">
        <v>27.55</v>
      </c>
      <c r="D724" s="16">
        <v>9.02</v>
      </c>
      <c r="E724" s="17" t="s">
        <v>32</v>
      </c>
      <c r="F724" s="17" t="s">
        <v>32</v>
      </c>
      <c r="G724" s="17" t="s">
        <v>32</v>
      </c>
      <c r="H724" s="18">
        <f>IF('Medical Examinations'!G729="No major surgery",0,'Medical Examinations'!G729)</f>
        <v>0</v>
      </c>
      <c r="I724" s="16" t="s">
        <v>8343</v>
      </c>
      <c r="J724" s="14" t="str">
        <f t="shared" si="33"/>
        <v>Over weight</v>
      </c>
      <c r="K724" s="14" t="str">
        <f t="shared" si="34"/>
        <v>Diabetes</v>
      </c>
      <c r="L724" s="19">
        <f>DATE('Data cleaning'!P729,MONTH(1&amp;'Data cleaning'!Q729),'Hospitalisation Details'!D729)</f>
        <v>29912</v>
      </c>
      <c r="M724" s="20">
        <v>6185.32</v>
      </c>
      <c r="N724" s="16" t="s">
        <v>62</v>
      </c>
      <c r="O724" s="16" t="s">
        <v>75</v>
      </c>
      <c r="P724" s="16" t="s">
        <v>66</v>
      </c>
      <c r="Q724" s="14">
        <f t="shared" si="35"/>
        <v>41</v>
      </c>
    </row>
    <row r="725" spans="1:17" ht="15.6" x14ac:dyDescent="0.3">
      <c r="A725" s="15" t="s">
        <v>1824</v>
      </c>
      <c r="B725" s="14" t="s">
        <v>6014</v>
      </c>
      <c r="C725" s="16">
        <v>33.11</v>
      </c>
      <c r="D725" s="16">
        <v>8.06</v>
      </c>
      <c r="E725" s="17" t="s">
        <v>32</v>
      </c>
      <c r="F725" s="17" t="s">
        <v>32</v>
      </c>
      <c r="G725" s="17" t="s">
        <v>32</v>
      </c>
      <c r="H725" s="18">
        <f>IF('Medical Examinations'!G730="No major surgery",0,'Medical Examinations'!G730)</f>
        <v>0</v>
      </c>
      <c r="I725" s="16" t="s">
        <v>8343</v>
      </c>
      <c r="J725" s="14" t="str">
        <f t="shared" si="33"/>
        <v>Obesity</v>
      </c>
      <c r="K725" s="14" t="str">
        <f t="shared" si="34"/>
        <v>Diabetes</v>
      </c>
      <c r="L725" s="19">
        <f>DATE('Data cleaning'!P730,MONTH(1&amp;'Data cleaning'!Q730),'Hospitalisation Details'!D730)</f>
        <v>29860</v>
      </c>
      <c r="M725" s="20">
        <v>6186.13</v>
      </c>
      <c r="N725" s="16" t="s">
        <v>62</v>
      </c>
      <c r="O725" s="16" t="s">
        <v>64</v>
      </c>
      <c r="P725" s="16" t="s">
        <v>241</v>
      </c>
      <c r="Q725" s="14">
        <f t="shared" si="35"/>
        <v>41</v>
      </c>
    </row>
    <row r="726" spans="1:17" ht="15.6" x14ac:dyDescent="0.3">
      <c r="A726" s="15" t="s">
        <v>1827</v>
      </c>
      <c r="B726" s="14" t="s">
        <v>6016</v>
      </c>
      <c r="C726" s="16">
        <v>36.85</v>
      </c>
      <c r="D726" s="16">
        <v>6.21</v>
      </c>
      <c r="E726" s="17" t="s">
        <v>99</v>
      </c>
      <c r="F726" s="17" t="s">
        <v>32</v>
      </c>
      <c r="G726" s="17" t="s">
        <v>32</v>
      </c>
      <c r="H726" s="18">
        <f>IF('Medical Examinations'!G731="No major surgery",0,'Medical Examinations'!G731)</f>
        <v>2</v>
      </c>
      <c r="I726" s="16" t="s">
        <v>8343</v>
      </c>
      <c r="J726" s="14" t="str">
        <f t="shared" si="33"/>
        <v>Obesity</v>
      </c>
      <c r="K726" s="14" t="str">
        <f t="shared" si="34"/>
        <v>Prediabetes</v>
      </c>
      <c r="L726" s="19">
        <f>DATE('Data cleaning'!P731,MONTH(1&amp;'Data cleaning'!Q731),'Hospitalisation Details'!D731)</f>
        <v>32439</v>
      </c>
      <c r="M726" s="20">
        <v>6196.45</v>
      </c>
      <c r="N726" s="16" t="s">
        <v>62</v>
      </c>
      <c r="O726" s="16" t="s">
        <v>75</v>
      </c>
      <c r="P726" s="16" t="s">
        <v>241</v>
      </c>
      <c r="Q726" s="14">
        <f t="shared" si="35"/>
        <v>34</v>
      </c>
    </row>
    <row r="727" spans="1:17" ht="15.6" x14ac:dyDescent="0.3">
      <c r="A727" s="15" t="s">
        <v>1829</v>
      </c>
      <c r="B727" s="14" t="s">
        <v>5077</v>
      </c>
      <c r="C727" s="16">
        <v>36.299999999999997</v>
      </c>
      <c r="D727" s="16">
        <v>5.79</v>
      </c>
      <c r="E727" s="17" t="s">
        <v>99</v>
      </c>
      <c r="F727" s="17" t="s">
        <v>32</v>
      </c>
      <c r="G727" s="17" t="s">
        <v>32</v>
      </c>
      <c r="H727" s="18">
        <f>IF('Medical Examinations'!G732="No major surgery",0,'Medical Examinations'!G732)</f>
        <v>2</v>
      </c>
      <c r="I727" s="16" t="s">
        <v>8343</v>
      </c>
      <c r="J727" s="14" t="str">
        <f t="shared" si="33"/>
        <v>Obesity</v>
      </c>
      <c r="K727" s="14" t="str">
        <f t="shared" si="34"/>
        <v>Prediabetes</v>
      </c>
      <c r="L727" s="19">
        <f>DATE('Data cleaning'!P732,MONTH(1&amp;'Data cleaning'!Q732),'Hospitalisation Details'!D732)</f>
        <v>31250</v>
      </c>
      <c r="M727" s="20">
        <v>6198.75</v>
      </c>
      <c r="N727" s="16" t="s">
        <v>62</v>
      </c>
      <c r="O727" s="16" t="s">
        <v>75</v>
      </c>
      <c r="P727" s="16" t="s">
        <v>119</v>
      </c>
      <c r="Q727" s="14">
        <f t="shared" si="35"/>
        <v>37</v>
      </c>
    </row>
    <row r="728" spans="1:17" ht="15.6" x14ac:dyDescent="0.3">
      <c r="A728" s="15" t="s">
        <v>1831</v>
      </c>
      <c r="B728" s="14" t="s">
        <v>6019</v>
      </c>
      <c r="C728" s="16">
        <v>45.34</v>
      </c>
      <c r="D728" s="16">
        <v>5.69</v>
      </c>
      <c r="E728" s="17" t="s">
        <v>99</v>
      </c>
      <c r="F728" s="17" t="s">
        <v>32</v>
      </c>
      <c r="G728" s="17" t="s">
        <v>32</v>
      </c>
      <c r="H728" s="18">
        <f>IF('Medical Examinations'!G733="No major surgery",0,'Medical Examinations'!G733)</f>
        <v>0</v>
      </c>
      <c r="I728" s="16" t="s">
        <v>8343</v>
      </c>
      <c r="J728" s="14" t="str">
        <f t="shared" si="33"/>
        <v>Obesity</v>
      </c>
      <c r="K728" s="14" t="str">
        <f t="shared" si="34"/>
        <v>Normal</v>
      </c>
      <c r="L728" s="19">
        <f>DATE('Data cleaning'!P733,MONTH(1&amp;'Data cleaning'!Q733),'Hospitalisation Details'!D733)</f>
        <v>31401</v>
      </c>
      <c r="M728" s="20">
        <v>6203.9</v>
      </c>
      <c r="N728" s="16" t="s">
        <v>75</v>
      </c>
      <c r="O728" s="16" t="s">
        <v>62</v>
      </c>
      <c r="P728" s="16" t="s">
        <v>119</v>
      </c>
      <c r="Q728" s="14">
        <f t="shared" si="35"/>
        <v>37</v>
      </c>
    </row>
    <row r="729" spans="1:17" ht="15.6" x14ac:dyDescent="0.3">
      <c r="A729" s="15" t="s">
        <v>1834</v>
      </c>
      <c r="B729" s="14" t="s">
        <v>6021</v>
      </c>
      <c r="C729" s="16">
        <v>31.8</v>
      </c>
      <c r="D729" s="16">
        <v>5.36</v>
      </c>
      <c r="E729" s="17" t="s">
        <v>99</v>
      </c>
      <c r="F729" s="17" t="s">
        <v>32</v>
      </c>
      <c r="G729" s="17" t="s">
        <v>32</v>
      </c>
      <c r="H729" s="18">
        <f>IF('Medical Examinations'!G734="No major surgery",0,'Medical Examinations'!G734)</f>
        <v>2</v>
      </c>
      <c r="I729" s="16" t="s">
        <v>8343</v>
      </c>
      <c r="J729" s="14" t="str">
        <f t="shared" si="33"/>
        <v>Obesity</v>
      </c>
      <c r="K729" s="14" t="str">
        <f t="shared" si="34"/>
        <v>Normal</v>
      </c>
      <c r="L729" s="19">
        <f>DATE('Data cleaning'!P734,MONTH(1&amp;'Data cleaning'!Q734),'Hospitalisation Details'!D734)</f>
        <v>31312</v>
      </c>
      <c r="M729" s="20">
        <v>6203.9</v>
      </c>
      <c r="N729" s="16" t="s">
        <v>62</v>
      </c>
      <c r="O729" s="16" t="s">
        <v>62</v>
      </c>
      <c r="P729" s="16" t="s">
        <v>119</v>
      </c>
      <c r="Q729" s="14">
        <f t="shared" si="35"/>
        <v>37</v>
      </c>
    </row>
    <row r="730" spans="1:17" ht="15.6" x14ac:dyDescent="0.3">
      <c r="A730" s="15" t="s">
        <v>1836</v>
      </c>
      <c r="B730" s="14" t="s">
        <v>6022</v>
      </c>
      <c r="C730" s="16">
        <v>41.02</v>
      </c>
      <c r="D730" s="16">
        <v>11.37</v>
      </c>
      <c r="E730" s="17" t="s">
        <v>32</v>
      </c>
      <c r="F730" s="17" t="s">
        <v>32</v>
      </c>
      <c r="G730" s="17" t="s">
        <v>32</v>
      </c>
      <c r="H730" s="18">
        <f>IF('Medical Examinations'!G735="No major surgery",0,'Medical Examinations'!G735)</f>
        <v>0</v>
      </c>
      <c r="I730" s="16" t="s">
        <v>8343</v>
      </c>
      <c r="J730" s="14" t="str">
        <f t="shared" si="33"/>
        <v>Obesity</v>
      </c>
      <c r="K730" s="14" t="str">
        <f t="shared" si="34"/>
        <v>Diabetes</v>
      </c>
      <c r="L730" s="19">
        <f>DATE('Data cleaning'!P735,MONTH(1&amp;'Data cleaning'!Q735),'Hospitalisation Details'!D735)</f>
        <v>36413</v>
      </c>
      <c r="M730" s="20">
        <v>6207.26</v>
      </c>
      <c r="N730" s="16" t="s">
        <v>62</v>
      </c>
      <c r="O730" s="16" t="s">
        <v>62</v>
      </c>
      <c r="P730" s="16" t="s">
        <v>2757</v>
      </c>
      <c r="Q730" s="14">
        <f t="shared" si="35"/>
        <v>23</v>
      </c>
    </row>
    <row r="731" spans="1:17" ht="15.6" x14ac:dyDescent="0.3">
      <c r="A731" s="15" t="s">
        <v>1839</v>
      </c>
      <c r="B731" s="14" t="s">
        <v>6024</v>
      </c>
      <c r="C731" s="16">
        <v>32.68</v>
      </c>
      <c r="D731" s="16">
        <v>11.87</v>
      </c>
      <c r="E731" s="17" t="s">
        <v>32</v>
      </c>
      <c r="F731" s="17" t="s">
        <v>32</v>
      </c>
      <c r="G731" s="17" t="s">
        <v>32</v>
      </c>
      <c r="H731" s="18">
        <f>IF('Medical Examinations'!G736="No major surgery",0,'Medical Examinations'!G736)</f>
        <v>0</v>
      </c>
      <c r="I731" s="16" t="s">
        <v>8343</v>
      </c>
      <c r="J731" s="14" t="str">
        <f t="shared" si="33"/>
        <v>Obesity</v>
      </c>
      <c r="K731" s="14" t="str">
        <f t="shared" si="34"/>
        <v>Diabetes</v>
      </c>
      <c r="L731" s="19">
        <f>DATE('Data cleaning'!P736,MONTH(1&amp;'Data cleaning'!Q736),'Hospitalisation Details'!D736)</f>
        <v>33828</v>
      </c>
      <c r="M731" s="20">
        <v>6208.5</v>
      </c>
      <c r="N731" s="16" t="s">
        <v>62</v>
      </c>
      <c r="O731" s="16" t="s">
        <v>75</v>
      </c>
      <c r="P731" s="16" t="s">
        <v>1525</v>
      </c>
      <c r="Q731" s="14">
        <f t="shared" si="35"/>
        <v>30</v>
      </c>
    </row>
    <row r="732" spans="1:17" ht="15.6" x14ac:dyDescent="0.3">
      <c r="A732" s="15" t="s">
        <v>1842</v>
      </c>
      <c r="B732" s="14" t="s">
        <v>6026</v>
      </c>
      <c r="C732" s="16">
        <v>21.7</v>
      </c>
      <c r="D732" s="16">
        <v>4.9000000000000004</v>
      </c>
      <c r="E732" s="17" t="s">
        <v>32</v>
      </c>
      <c r="F732" s="17" t="s">
        <v>32</v>
      </c>
      <c r="G732" s="17" t="s">
        <v>99</v>
      </c>
      <c r="H732" s="18">
        <f>IF('Medical Examinations'!G737="No major surgery",0,'Medical Examinations'!G737)</f>
        <v>1</v>
      </c>
      <c r="I732" s="16" t="s">
        <v>8342</v>
      </c>
      <c r="J732" s="14" t="str">
        <f t="shared" si="33"/>
        <v>Normal weight</v>
      </c>
      <c r="K732" s="14" t="str">
        <f t="shared" si="34"/>
        <v>Normal</v>
      </c>
      <c r="L732" s="19">
        <f>DATE('Data cleaning'!P737,MONTH(1&amp;'Data cleaning'!Q737),'Hospitalisation Details'!D737)</f>
        <v>26479</v>
      </c>
      <c r="M732" s="20">
        <v>6219.93</v>
      </c>
      <c r="N732" s="16" t="s">
        <v>62</v>
      </c>
      <c r="O732" s="16" t="s">
        <v>62</v>
      </c>
      <c r="P732" s="16" t="s">
        <v>66</v>
      </c>
      <c r="Q732" s="14">
        <f t="shared" si="35"/>
        <v>50</v>
      </c>
    </row>
    <row r="733" spans="1:17" ht="15.6" x14ac:dyDescent="0.3">
      <c r="A733" s="15" t="s">
        <v>1845</v>
      </c>
      <c r="B733" s="14" t="s">
        <v>5295</v>
      </c>
      <c r="C733" s="16">
        <v>40.479999999999997</v>
      </c>
      <c r="D733" s="16">
        <v>6.7</v>
      </c>
      <c r="E733" s="17" t="s">
        <v>32</v>
      </c>
      <c r="F733" s="17" t="s">
        <v>32</v>
      </c>
      <c r="G733" s="17" t="s">
        <v>32</v>
      </c>
      <c r="H733" s="18">
        <f>IF('Medical Examinations'!G738="No major surgery",0,'Medical Examinations'!G738)</f>
        <v>3</v>
      </c>
      <c r="I733" s="16" t="s">
        <v>8343</v>
      </c>
      <c r="J733" s="14" t="str">
        <f t="shared" si="33"/>
        <v>Obesity</v>
      </c>
      <c r="K733" s="14" t="str">
        <f t="shared" si="34"/>
        <v>Diabetes</v>
      </c>
      <c r="L733" s="19">
        <f>DATE('Data cleaning'!P738,MONTH(1&amp;'Data cleaning'!Q738),'Hospitalisation Details'!D738)</f>
        <v>28752</v>
      </c>
      <c r="M733" s="20">
        <v>6236.95</v>
      </c>
      <c r="N733" s="16" t="s">
        <v>62</v>
      </c>
      <c r="O733" s="16" t="s">
        <v>62</v>
      </c>
      <c r="P733" s="16" t="s">
        <v>66</v>
      </c>
      <c r="Q733" s="14">
        <f t="shared" si="35"/>
        <v>44</v>
      </c>
    </row>
    <row r="734" spans="1:17" ht="15.6" x14ac:dyDescent="0.3">
      <c r="A734" s="15" t="s">
        <v>1847</v>
      </c>
      <c r="B734" s="14" t="s">
        <v>6029</v>
      </c>
      <c r="C734" s="16">
        <v>34.5</v>
      </c>
      <c r="D734" s="16">
        <v>10.3</v>
      </c>
      <c r="E734" s="17" t="s">
        <v>32</v>
      </c>
      <c r="F734" s="17" t="s">
        <v>32</v>
      </c>
      <c r="G734" s="17" t="s">
        <v>32</v>
      </c>
      <c r="H734" s="18">
        <f>IF('Medical Examinations'!G739="No major surgery",0,'Medical Examinations'!G739)</f>
        <v>3</v>
      </c>
      <c r="I734" s="16" t="s">
        <v>8343</v>
      </c>
      <c r="J734" s="14" t="str">
        <f t="shared" si="33"/>
        <v>Obesity</v>
      </c>
      <c r="K734" s="14" t="str">
        <f t="shared" si="34"/>
        <v>Diabetes</v>
      </c>
      <c r="L734" s="19">
        <f>DATE('Data cleaning'!P739,MONTH(1&amp;'Data cleaning'!Q739),'Hospitalisation Details'!D739)</f>
        <v>30539</v>
      </c>
      <c r="M734" s="20">
        <v>6238.3</v>
      </c>
      <c r="N734" s="16" t="s">
        <v>62</v>
      </c>
      <c r="O734" s="16" t="s">
        <v>75</v>
      </c>
      <c r="P734" s="16" t="s">
        <v>241</v>
      </c>
      <c r="Q734" s="14">
        <f t="shared" si="35"/>
        <v>39</v>
      </c>
    </row>
    <row r="735" spans="1:17" ht="15.6" x14ac:dyDescent="0.3">
      <c r="A735" s="15" t="s">
        <v>1850</v>
      </c>
      <c r="B735" s="14" t="s">
        <v>6031</v>
      </c>
      <c r="C735" s="16">
        <v>45.9</v>
      </c>
      <c r="D735" s="16">
        <v>11.14</v>
      </c>
      <c r="E735" s="17" t="s">
        <v>99</v>
      </c>
      <c r="F735" s="17" t="s">
        <v>32</v>
      </c>
      <c r="G735" s="17" t="s">
        <v>32</v>
      </c>
      <c r="H735" s="18">
        <f>IF('Medical Examinations'!G740="No major surgery",0,'Medical Examinations'!G740)</f>
        <v>1</v>
      </c>
      <c r="I735" s="16" t="s">
        <v>8343</v>
      </c>
      <c r="J735" s="14" t="str">
        <f t="shared" si="33"/>
        <v>Obesity</v>
      </c>
      <c r="K735" s="14" t="str">
        <f t="shared" si="34"/>
        <v>Diabetes</v>
      </c>
      <c r="L735" s="19">
        <f>DATE('Data cleaning'!P740,MONTH(1&amp;'Data cleaning'!Q740),'Hospitalisation Details'!D740)</f>
        <v>29138</v>
      </c>
      <c r="M735" s="20">
        <v>6250.44</v>
      </c>
      <c r="N735" s="16" t="s">
        <v>62</v>
      </c>
      <c r="O735" s="16" t="s">
        <v>75</v>
      </c>
      <c r="P735" s="16" t="s">
        <v>241</v>
      </c>
      <c r="Q735" s="14">
        <f t="shared" si="35"/>
        <v>43</v>
      </c>
    </row>
    <row r="736" spans="1:17" ht="15.6" x14ac:dyDescent="0.3">
      <c r="A736" s="15" t="s">
        <v>1852</v>
      </c>
      <c r="B736" s="14" t="s">
        <v>6033</v>
      </c>
      <c r="C736" s="16">
        <v>33.479999999999997</v>
      </c>
      <c r="D736" s="16">
        <v>4.74</v>
      </c>
      <c r="E736" s="17" t="s">
        <v>99</v>
      </c>
      <c r="F736" s="17" t="s">
        <v>32</v>
      </c>
      <c r="G736" s="17" t="s">
        <v>32</v>
      </c>
      <c r="H736" s="18">
        <f>IF('Medical Examinations'!G741="No major surgery",0,'Medical Examinations'!G741)</f>
        <v>2</v>
      </c>
      <c r="I736" s="16" t="s">
        <v>8343</v>
      </c>
      <c r="J736" s="14" t="str">
        <f t="shared" si="33"/>
        <v>Obesity</v>
      </c>
      <c r="K736" s="14" t="str">
        <f t="shared" si="34"/>
        <v>Normal</v>
      </c>
      <c r="L736" s="19">
        <f>DATE('Data cleaning'!P741,MONTH(1&amp;'Data cleaning'!Q741),'Hospitalisation Details'!D741)</f>
        <v>26614</v>
      </c>
      <c r="M736" s="20">
        <v>6253.85</v>
      </c>
      <c r="N736" s="16" t="s">
        <v>62</v>
      </c>
      <c r="O736" s="16" t="s">
        <v>62</v>
      </c>
      <c r="P736" s="16" t="s">
        <v>66</v>
      </c>
      <c r="Q736" s="14">
        <f t="shared" si="35"/>
        <v>50</v>
      </c>
    </row>
    <row r="737" spans="1:17" ht="15.6" x14ac:dyDescent="0.3">
      <c r="A737" s="15" t="s">
        <v>1855</v>
      </c>
      <c r="B737" s="14" t="s">
        <v>5160</v>
      </c>
      <c r="C737" s="16">
        <v>28.31</v>
      </c>
      <c r="D737" s="16">
        <v>5.96</v>
      </c>
      <c r="E737" s="17" t="s">
        <v>99</v>
      </c>
      <c r="F737" s="17" t="s">
        <v>32</v>
      </c>
      <c r="G737" s="17" t="s">
        <v>32</v>
      </c>
      <c r="H737" s="18">
        <f>IF('Medical Examinations'!G742="No major surgery",0,'Medical Examinations'!G742)</f>
        <v>2</v>
      </c>
      <c r="I737" s="16" t="s">
        <v>8343</v>
      </c>
      <c r="J737" s="14" t="str">
        <f t="shared" si="33"/>
        <v>Over weight</v>
      </c>
      <c r="K737" s="14" t="str">
        <f t="shared" si="34"/>
        <v>Prediabetes</v>
      </c>
      <c r="L737" s="19">
        <f>DATE('Data cleaning'!P742,MONTH(1&amp;'Data cleaning'!Q742),'Hospitalisation Details'!D742)</f>
        <v>26550</v>
      </c>
      <c r="M737" s="20">
        <v>6254.13</v>
      </c>
      <c r="N737" s="16" t="s">
        <v>62</v>
      </c>
      <c r="O737" s="16" t="s">
        <v>62</v>
      </c>
      <c r="P737" s="16" t="s">
        <v>119</v>
      </c>
      <c r="Q737" s="14">
        <f t="shared" si="35"/>
        <v>50</v>
      </c>
    </row>
    <row r="738" spans="1:17" ht="15.6" x14ac:dyDescent="0.3">
      <c r="A738" s="15" t="s">
        <v>1857</v>
      </c>
      <c r="B738" s="14" t="s">
        <v>6036</v>
      </c>
      <c r="C738" s="16">
        <v>21.565000000000001</v>
      </c>
      <c r="D738" s="16">
        <v>4.95</v>
      </c>
      <c r="E738" s="17" t="s">
        <v>32</v>
      </c>
      <c r="F738" s="17" t="s">
        <v>39</v>
      </c>
      <c r="G738" s="17" t="s">
        <v>32</v>
      </c>
      <c r="H738" s="18">
        <f>IF('Medical Examinations'!G743="No major surgery",0,'Medical Examinations'!G743)</f>
        <v>1</v>
      </c>
      <c r="I738" s="16" t="s">
        <v>8342</v>
      </c>
      <c r="J738" s="14" t="str">
        <f t="shared" si="33"/>
        <v>Normal weight</v>
      </c>
      <c r="K738" s="14" t="str">
        <f t="shared" si="34"/>
        <v>Normal</v>
      </c>
      <c r="L738" s="19">
        <f>DATE('Data cleaning'!P743,MONTH(1&amp;'Data cleaning'!Q743),'Hospitalisation Details'!D743)</f>
        <v>25852</v>
      </c>
      <c r="M738" s="20">
        <v>6255.38</v>
      </c>
      <c r="N738" s="16" t="s">
        <v>62</v>
      </c>
      <c r="O738" s="16" t="s">
        <v>62</v>
      </c>
      <c r="P738" s="16" t="s">
        <v>66</v>
      </c>
      <c r="Q738" s="14">
        <f t="shared" si="35"/>
        <v>52</v>
      </c>
    </row>
    <row r="739" spans="1:17" ht="15.6" x14ac:dyDescent="0.3">
      <c r="A739" s="15" t="s">
        <v>1860</v>
      </c>
      <c r="B739" s="14" t="s">
        <v>5554</v>
      </c>
      <c r="C739" s="16">
        <v>35.590000000000003</v>
      </c>
      <c r="D739" s="16">
        <v>5.21</v>
      </c>
      <c r="E739" s="17" t="s">
        <v>99</v>
      </c>
      <c r="F739" s="17" t="s">
        <v>32</v>
      </c>
      <c r="G739" s="17" t="s">
        <v>99</v>
      </c>
      <c r="H739" s="18">
        <f>IF('Medical Examinations'!G744="No major surgery",0,'Medical Examinations'!G744)</f>
        <v>1</v>
      </c>
      <c r="I739" s="16" t="s">
        <v>8343</v>
      </c>
      <c r="J739" s="14" t="str">
        <f t="shared" si="33"/>
        <v>Obesity</v>
      </c>
      <c r="K739" s="14" t="str">
        <f t="shared" si="34"/>
        <v>Normal</v>
      </c>
      <c r="L739" s="19">
        <f>DATE('Data cleaning'!P744,MONTH(1&amp;'Data cleaning'!Q744),'Hospitalisation Details'!D744)</f>
        <v>34989</v>
      </c>
      <c r="M739" s="20">
        <v>6261.2</v>
      </c>
      <c r="N739" s="16" t="s">
        <v>62</v>
      </c>
      <c r="O739" s="16" t="s">
        <v>75</v>
      </c>
      <c r="P739" s="16" t="s">
        <v>2757</v>
      </c>
      <c r="Q739" s="14">
        <f t="shared" si="35"/>
        <v>27</v>
      </c>
    </row>
    <row r="740" spans="1:17" ht="15.6" x14ac:dyDescent="0.3">
      <c r="A740" s="15" t="s">
        <v>1862</v>
      </c>
      <c r="B740" s="14" t="s">
        <v>6038</v>
      </c>
      <c r="C740" s="16">
        <v>43.44</v>
      </c>
      <c r="D740" s="16">
        <v>4.8600000000000003</v>
      </c>
      <c r="E740" s="17" t="s">
        <v>99</v>
      </c>
      <c r="F740" s="17" t="s">
        <v>32</v>
      </c>
      <c r="G740" s="17" t="s">
        <v>32</v>
      </c>
      <c r="H740" s="18">
        <f>IF('Medical Examinations'!G745="No major surgery",0,'Medical Examinations'!G745)</f>
        <v>0</v>
      </c>
      <c r="I740" s="16" t="s">
        <v>8343</v>
      </c>
      <c r="J740" s="14" t="str">
        <f t="shared" si="33"/>
        <v>Obesity</v>
      </c>
      <c r="K740" s="14" t="str">
        <f t="shared" si="34"/>
        <v>Normal</v>
      </c>
      <c r="L740" s="19">
        <f>DATE('Data cleaning'!P745,MONTH(1&amp;'Data cleaning'!Q745),'Hospitalisation Details'!D745)</f>
        <v>30950</v>
      </c>
      <c r="M740" s="20">
        <v>6269.33</v>
      </c>
      <c r="N740" s="16" t="s">
        <v>62</v>
      </c>
      <c r="O740" s="16" t="s">
        <v>75</v>
      </c>
      <c r="P740" s="16" t="s">
        <v>66</v>
      </c>
      <c r="Q740" s="14">
        <f t="shared" si="35"/>
        <v>38</v>
      </c>
    </row>
    <row r="741" spans="1:17" ht="15.6" x14ac:dyDescent="0.3">
      <c r="A741" s="15" t="s">
        <v>1865</v>
      </c>
      <c r="B741" s="14" t="s">
        <v>6040</v>
      </c>
      <c r="C741" s="16">
        <v>21.754999999999999</v>
      </c>
      <c r="D741" s="16">
        <v>7.79</v>
      </c>
      <c r="E741" s="17" t="s">
        <v>99</v>
      </c>
      <c r="F741" s="17" t="s">
        <v>32</v>
      </c>
      <c r="G741" s="17" t="s">
        <v>32</v>
      </c>
      <c r="H741" s="18">
        <f>IF('Medical Examinations'!G746="No major surgery",0,'Medical Examinations'!G746)</f>
        <v>0</v>
      </c>
      <c r="I741" s="16" t="s">
        <v>8343</v>
      </c>
      <c r="J741" s="14" t="str">
        <f t="shared" si="33"/>
        <v>Normal weight</v>
      </c>
      <c r="K741" s="14" t="str">
        <f t="shared" si="34"/>
        <v>Diabetes</v>
      </c>
      <c r="L741" s="19">
        <f>DATE('Data cleaning'!P746,MONTH(1&amp;'Data cleaning'!Q746),'Hospitalisation Details'!D746)</f>
        <v>29767</v>
      </c>
      <c r="M741" s="20">
        <v>6272.48</v>
      </c>
      <c r="N741" s="16" t="s">
        <v>75</v>
      </c>
      <c r="O741" s="16" t="s">
        <v>64</v>
      </c>
      <c r="P741" s="16" t="s">
        <v>66</v>
      </c>
      <c r="Q741" s="14">
        <f t="shared" si="35"/>
        <v>41</v>
      </c>
    </row>
    <row r="742" spans="1:17" ht="15.6" x14ac:dyDescent="0.3">
      <c r="A742" s="15" t="s">
        <v>1867</v>
      </c>
      <c r="B742" s="14" t="s">
        <v>6042</v>
      </c>
      <c r="C742" s="16">
        <v>44.55</v>
      </c>
      <c r="D742" s="16">
        <v>7.12</v>
      </c>
      <c r="E742" s="17" t="s">
        <v>99</v>
      </c>
      <c r="F742" s="17" t="s">
        <v>32</v>
      </c>
      <c r="G742" s="17" t="s">
        <v>32</v>
      </c>
      <c r="H742" s="18">
        <f>IF('Medical Examinations'!G747="No major surgery",0,'Medical Examinations'!G747)</f>
        <v>1</v>
      </c>
      <c r="I742" s="16" t="s">
        <v>8343</v>
      </c>
      <c r="J742" s="14" t="str">
        <f t="shared" si="33"/>
        <v>Obesity</v>
      </c>
      <c r="K742" s="14" t="str">
        <f t="shared" si="34"/>
        <v>Diabetes</v>
      </c>
      <c r="L742" s="19">
        <f>DATE('Data cleaning'!P747,MONTH(1&amp;'Data cleaning'!Q747),'Hospitalisation Details'!D747)</f>
        <v>34258</v>
      </c>
      <c r="M742" s="20">
        <v>6276.3</v>
      </c>
      <c r="N742" s="16" t="s">
        <v>62</v>
      </c>
      <c r="O742" s="16" t="s">
        <v>75</v>
      </c>
      <c r="P742" s="16" t="s">
        <v>1108</v>
      </c>
      <c r="Q742" s="14">
        <f t="shared" si="35"/>
        <v>29</v>
      </c>
    </row>
    <row r="743" spans="1:17" ht="15.6" x14ac:dyDescent="0.3">
      <c r="A743" s="15" t="s">
        <v>1870</v>
      </c>
      <c r="B743" s="14" t="s">
        <v>6044</v>
      </c>
      <c r="C743" s="16">
        <v>43.32</v>
      </c>
      <c r="D743" s="16">
        <v>4.67</v>
      </c>
      <c r="E743" s="17" t="s">
        <v>99</v>
      </c>
      <c r="F743" s="17" t="s">
        <v>32</v>
      </c>
      <c r="G743" s="17" t="s">
        <v>32</v>
      </c>
      <c r="H743" s="18">
        <f>IF('Medical Examinations'!G748="No major surgery",0,'Medical Examinations'!G748)</f>
        <v>0</v>
      </c>
      <c r="I743" s="16" t="s">
        <v>8343</v>
      </c>
      <c r="J743" s="14" t="str">
        <f t="shared" si="33"/>
        <v>Obesity</v>
      </c>
      <c r="K743" s="14" t="str">
        <f t="shared" si="34"/>
        <v>Normal</v>
      </c>
      <c r="L743" s="19">
        <f>DATE('Data cleaning'!P748,MONTH(1&amp;'Data cleaning'!Q748),'Hospitalisation Details'!D748)</f>
        <v>29914</v>
      </c>
      <c r="M743" s="20">
        <v>6282.24</v>
      </c>
      <c r="N743" s="16" t="s">
        <v>62</v>
      </c>
      <c r="O743" s="16" t="s">
        <v>75</v>
      </c>
      <c r="P743" s="16" t="s">
        <v>241</v>
      </c>
      <c r="Q743" s="14">
        <f t="shared" si="35"/>
        <v>41</v>
      </c>
    </row>
    <row r="744" spans="1:17" ht="15.6" x14ac:dyDescent="0.3">
      <c r="A744" s="15" t="s">
        <v>1872</v>
      </c>
      <c r="B744" s="14" t="s">
        <v>5160</v>
      </c>
      <c r="C744" s="16">
        <v>31.23</v>
      </c>
      <c r="D744" s="16">
        <v>9.1199999999999992</v>
      </c>
      <c r="E744" s="17" t="s">
        <v>99</v>
      </c>
      <c r="F744" s="17" t="s">
        <v>32</v>
      </c>
      <c r="G744" s="17" t="s">
        <v>99</v>
      </c>
      <c r="H744" s="18">
        <f>IF('Medical Examinations'!G749="No major surgery",0,'Medical Examinations'!G749)</f>
        <v>1</v>
      </c>
      <c r="I744" s="16" t="s">
        <v>8343</v>
      </c>
      <c r="J744" s="14" t="str">
        <f t="shared" si="33"/>
        <v>Obesity</v>
      </c>
      <c r="K744" s="14" t="str">
        <f t="shared" si="34"/>
        <v>Diabetes</v>
      </c>
      <c r="L744" s="19">
        <f>DATE('Data cleaning'!P749,MONTH(1&amp;'Data cleaning'!Q749),'Hospitalisation Details'!D749)</f>
        <v>29824</v>
      </c>
      <c r="M744" s="20">
        <v>6289.75</v>
      </c>
      <c r="N744" s="16" t="s">
        <v>62</v>
      </c>
      <c r="O744" s="16" t="s">
        <v>64</v>
      </c>
      <c r="P744" s="16" t="s">
        <v>66</v>
      </c>
      <c r="Q744" s="14">
        <f t="shared" si="35"/>
        <v>41</v>
      </c>
    </row>
    <row r="745" spans="1:17" ht="15.6" x14ac:dyDescent="0.3">
      <c r="A745" s="15" t="s">
        <v>1874</v>
      </c>
      <c r="B745" s="14" t="s">
        <v>4861</v>
      </c>
      <c r="C745" s="16">
        <v>42.81</v>
      </c>
      <c r="D745" s="16">
        <v>4.1500000000000004</v>
      </c>
      <c r="E745" s="17" t="s">
        <v>32</v>
      </c>
      <c r="F745" s="17" t="s">
        <v>32</v>
      </c>
      <c r="G745" s="17" t="s">
        <v>32</v>
      </c>
      <c r="H745" s="18">
        <f>IF('Medical Examinations'!G750="No major surgery",0,'Medical Examinations'!G750)</f>
        <v>1</v>
      </c>
      <c r="I745" s="16" t="s">
        <v>8343</v>
      </c>
      <c r="J745" s="14" t="str">
        <f t="shared" si="33"/>
        <v>Obesity</v>
      </c>
      <c r="K745" s="14" t="str">
        <f t="shared" si="34"/>
        <v>Normal</v>
      </c>
      <c r="L745" s="19">
        <f>DATE('Data cleaning'!P750,MONTH(1&amp;'Data cleaning'!Q750),'Hospitalisation Details'!D750)</f>
        <v>35250</v>
      </c>
      <c r="M745" s="20">
        <v>6293.63</v>
      </c>
      <c r="N745" s="16" t="s">
        <v>62</v>
      </c>
      <c r="O745" s="16" t="s">
        <v>64</v>
      </c>
      <c r="P745" s="16" t="s">
        <v>1525</v>
      </c>
      <c r="Q745" s="14">
        <f t="shared" si="35"/>
        <v>26</v>
      </c>
    </row>
    <row r="746" spans="1:17" ht="15.6" x14ac:dyDescent="0.3">
      <c r="A746" s="15" t="s">
        <v>1877</v>
      </c>
      <c r="B746" s="14" t="s">
        <v>4859</v>
      </c>
      <c r="C746" s="16">
        <v>35.909999999999997</v>
      </c>
      <c r="D746" s="16">
        <v>6.72</v>
      </c>
      <c r="E746" s="17" t="s">
        <v>99</v>
      </c>
      <c r="F746" s="17" t="s">
        <v>32</v>
      </c>
      <c r="G746" s="17" t="s">
        <v>32</v>
      </c>
      <c r="H746" s="18">
        <f>IF('Medical Examinations'!G751="No major surgery",0,'Medical Examinations'!G751)</f>
        <v>2</v>
      </c>
      <c r="I746" s="16" t="s">
        <v>8343</v>
      </c>
      <c r="J746" s="14" t="str">
        <f t="shared" si="33"/>
        <v>Obesity</v>
      </c>
      <c r="K746" s="14" t="str">
        <f t="shared" si="34"/>
        <v>Diabetes</v>
      </c>
      <c r="L746" s="19">
        <f>DATE('Data cleaning'!P751,MONTH(1&amp;'Data cleaning'!Q751),'Hospitalisation Details'!D751)</f>
        <v>27289</v>
      </c>
      <c r="M746" s="20">
        <v>6302.23</v>
      </c>
      <c r="N746" s="16" t="s">
        <v>62</v>
      </c>
      <c r="O746" s="16" t="s">
        <v>75</v>
      </c>
      <c r="P746" s="16" t="s">
        <v>66</v>
      </c>
      <c r="Q746" s="14">
        <f t="shared" si="35"/>
        <v>48</v>
      </c>
    </row>
    <row r="747" spans="1:17" ht="15.6" x14ac:dyDescent="0.3">
      <c r="A747" s="15" t="s">
        <v>1887</v>
      </c>
      <c r="B747" s="14" t="s">
        <v>4896</v>
      </c>
      <c r="C747" s="16">
        <v>36.65</v>
      </c>
      <c r="D747" s="16">
        <v>5.01</v>
      </c>
      <c r="E747" s="17" t="s">
        <v>99</v>
      </c>
      <c r="F747" s="17" t="s">
        <v>32</v>
      </c>
      <c r="G747" s="17" t="s">
        <v>99</v>
      </c>
      <c r="H747" s="18">
        <f>IF('Medical Examinations'!G752="No major surgery",0,'Medical Examinations'!G752)</f>
        <v>1</v>
      </c>
      <c r="I747" s="16" t="s">
        <v>8343</v>
      </c>
      <c r="J747" s="14" t="str">
        <f t="shared" si="33"/>
        <v>Obesity</v>
      </c>
      <c r="K747" s="14" t="str">
        <f t="shared" si="34"/>
        <v>Normal</v>
      </c>
      <c r="L747" s="19">
        <f>DATE('Data cleaning'!P752,MONTH(1&amp;'Data cleaning'!Q752),'Hospitalisation Details'!D752)</f>
        <v>25450</v>
      </c>
      <c r="M747" s="20">
        <v>6305.61</v>
      </c>
      <c r="N747" s="16" t="s">
        <v>62</v>
      </c>
      <c r="O747" s="16" t="s">
        <v>62</v>
      </c>
      <c r="P747" s="16" t="s">
        <v>119</v>
      </c>
      <c r="Q747" s="14">
        <f t="shared" si="35"/>
        <v>53</v>
      </c>
    </row>
    <row r="748" spans="1:17" ht="15.6" x14ac:dyDescent="0.3">
      <c r="A748" s="15" t="s">
        <v>1889</v>
      </c>
      <c r="B748" s="14" t="s">
        <v>6050</v>
      </c>
      <c r="C748" s="16">
        <v>22.04</v>
      </c>
      <c r="D748" s="16">
        <v>10.9</v>
      </c>
      <c r="E748" s="17" t="s">
        <v>99</v>
      </c>
      <c r="F748" s="17" t="s">
        <v>32</v>
      </c>
      <c r="G748" s="17" t="s">
        <v>32</v>
      </c>
      <c r="H748" s="18">
        <f>IF('Medical Examinations'!G753="No major surgery",0,'Medical Examinations'!G753)</f>
        <v>2</v>
      </c>
      <c r="I748" s="16" t="s">
        <v>8343</v>
      </c>
      <c r="J748" s="14" t="str">
        <f t="shared" si="33"/>
        <v>Normal weight</v>
      </c>
      <c r="K748" s="14" t="str">
        <f t="shared" si="34"/>
        <v>Diabetes</v>
      </c>
      <c r="L748" s="19">
        <f>DATE('Data cleaning'!P753,MONTH(1&amp;'Data cleaning'!Q753),'Hospitalisation Details'!D753)</f>
        <v>38195</v>
      </c>
      <c r="M748" s="20">
        <v>6311.11</v>
      </c>
      <c r="N748" s="16" t="s">
        <v>62</v>
      </c>
      <c r="O748" s="16" t="s">
        <v>62</v>
      </c>
      <c r="P748" s="16" t="s">
        <v>241</v>
      </c>
      <c r="Q748" s="14">
        <f t="shared" si="35"/>
        <v>18</v>
      </c>
    </row>
    <row r="749" spans="1:17" ht="15.6" x14ac:dyDescent="0.3">
      <c r="A749" s="15" t="s">
        <v>1892</v>
      </c>
      <c r="B749" s="14" t="s">
        <v>6052</v>
      </c>
      <c r="C749" s="16">
        <v>31.824999999999999</v>
      </c>
      <c r="D749" s="16">
        <v>5.52</v>
      </c>
      <c r="E749" s="17" t="s">
        <v>99</v>
      </c>
      <c r="F749" s="17" t="s">
        <v>32</v>
      </c>
      <c r="G749" s="17" t="s">
        <v>32</v>
      </c>
      <c r="H749" s="18">
        <f>IF('Medical Examinations'!G754="No major surgery",0,'Medical Examinations'!G754)</f>
        <v>1</v>
      </c>
      <c r="I749" s="16" t="s">
        <v>8343</v>
      </c>
      <c r="J749" s="14" t="str">
        <f t="shared" si="33"/>
        <v>Obesity</v>
      </c>
      <c r="K749" s="14" t="str">
        <f t="shared" si="34"/>
        <v>Normal</v>
      </c>
      <c r="L749" s="19">
        <f>DATE('Data cleaning'!P754,MONTH(1&amp;'Data cleaning'!Q754),'Hospitalisation Details'!D754)</f>
        <v>31370</v>
      </c>
      <c r="M749" s="20">
        <v>6311.95</v>
      </c>
      <c r="N749" s="16" t="s">
        <v>62</v>
      </c>
      <c r="O749" s="16" t="s">
        <v>75</v>
      </c>
      <c r="P749" s="16" t="s">
        <v>241</v>
      </c>
      <c r="Q749" s="14">
        <f t="shared" si="35"/>
        <v>37</v>
      </c>
    </row>
    <row r="750" spans="1:17" ht="15.6" x14ac:dyDescent="0.3">
      <c r="A750" s="15" t="s">
        <v>1895</v>
      </c>
      <c r="B750" s="14" t="s">
        <v>6054</v>
      </c>
      <c r="C750" s="16">
        <v>53.58</v>
      </c>
      <c r="D750" s="16">
        <v>4.55</v>
      </c>
      <c r="E750" s="17" t="s">
        <v>32</v>
      </c>
      <c r="F750" s="17" t="s">
        <v>32</v>
      </c>
      <c r="G750" s="17" t="s">
        <v>32</v>
      </c>
      <c r="H750" s="18">
        <f>IF('Medical Examinations'!G755="No major surgery",0,'Medical Examinations'!G755)</f>
        <v>1</v>
      </c>
      <c r="I750" s="16" t="s">
        <v>8343</v>
      </c>
      <c r="J750" s="14" t="str">
        <f t="shared" si="33"/>
        <v>Obesity</v>
      </c>
      <c r="K750" s="14" t="str">
        <f t="shared" si="34"/>
        <v>Normal</v>
      </c>
      <c r="L750" s="19">
        <f>DATE('Data cleaning'!P755,MONTH(1&amp;'Data cleaning'!Q755),'Hospitalisation Details'!D755)</f>
        <v>31396</v>
      </c>
      <c r="M750" s="20">
        <v>6313.76</v>
      </c>
      <c r="N750" s="16" t="s">
        <v>62</v>
      </c>
      <c r="O750" s="16" t="s">
        <v>75</v>
      </c>
      <c r="P750" s="16" t="s">
        <v>66</v>
      </c>
      <c r="Q750" s="14">
        <f t="shared" si="35"/>
        <v>37</v>
      </c>
    </row>
    <row r="751" spans="1:17" ht="15.6" x14ac:dyDescent="0.3">
      <c r="A751" s="15" t="s">
        <v>1897</v>
      </c>
      <c r="B751" s="14" t="s">
        <v>6056</v>
      </c>
      <c r="C751" s="16">
        <v>34.299999999999997</v>
      </c>
      <c r="D751" s="16">
        <v>11.76</v>
      </c>
      <c r="E751" s="17" t="s">
        <v>32</v>
      </c>
      <c r="F751" s="17" t="s">
        <v>32</v>
      </c>
      <c r="G751" s="17" t="s">
        <v>32</v>
      </c>
      <c r="H751" s="18">
        <f>IF('Medical Examinations'!G756="No major surgery",0,'Medical Examinations'!G756)</f>
        <v>0</v>
      </c>
      <c r="I751" s="16" t="s">
        <v>8343</v>
      </c>
      <c r="J751" s="14" t="str">
        <f t="shared" si="33"/>
        <v>Obesity</v>
      </c>
      <c r="K751" s="14" t="str">
        <f t="shared" si="34"/>
        <v>Diabetes</v>
      </c>
      <c r="L751" s="19">
        <f>DATE('Data cleaning'!P756,MONTH(1&amp;'Data cleaning'!Q756),'Hospitalisation Details'!D756)</f>
        <v>33098</v>
      </c>
      <c r="M751" s="20">
        <v>6334.34</v>
      </c>
      <c r="N751" s="16" t="s">
        <v>62</v>
      </c>
      <c r="O751" s="16" t="s">
        <v>62</v>
      </c>
      <c r="P751" s="16" t="s">
        <v>1280</v>
      </c>
      <c r="Q751" s="14">
        <f t="shared" si="35"/>
        <v>32</v>
      </c>
    </row>
    <row r="752" spans="1:17" ht="15.6" x14ac:dyDescent="0.3">
      <c r="A752" s="15" t="s">
        <v>1900</v>
      </c>
      <c r="B752" s="14" t="s">
        <v>6058</v>
      </c>
      <c r="C752" s="16">
        <v>32.11</v>
      </c>
      <c r="D752" s="16">
        <v>7.06</v>
      </c>
      <c r="E752" s="17" t="s">
        <v>32</v>
      </c>
      <c r="F752" s="17" t="s">
        <v>32</v>
      </c>
      <c r="G752" s="17" t="s">
        <v>32</v>
      </c>
      <c r="H752" s="18">
        <f>IF('Medical Examinations'!G757="No major surgery",0,'Medical Examinations'!G757)</f>
        <v>0</v>
      </c>
      <c r="I752" s="16" t="s">
        <v>8343</v>
      </c>
      <c r="J752" s="14" t="str">
        <f t="shared" si="33"/>
        <v>Obesity</v>
      </c>
      <c r="K752" s="14" t="str">
        <f t="shared" si="34"/>
        <v>Diabetes</v>
      </c>
      <c r="L752" s="19">
        <f>DATE('Data cleaning'!P757,MONTH(1&amp;'Data cleaning'!Q757),'Hospitalisation Details'!D757)</f>
        <v>31680</v>
      </c>
      <c r="M752" s="20">
        <v>6335.64</v>
      </c>
      <c r="N752" s="16" t="s">
        <v>62</v>
      </c>
      <c r="O752" s="16" t="s">
        <v>62</v>
      </c>
      <c r="P752" s="16" t="s">
        <v>66</v>
      </c>
      <c r="Q752" s="14">
        <f t="shared" si="35"/>
        <v>36</v>
      </c>
    </row>
    <row r="753" spans="1:17" ht="15.6" x14ac:dyDescent="0.3">
      <c r="A753" s="15" t="s">
        <v>1903</v>
      </c>
      <c r="B753" s="14" t="s">
        <v>6060</v>
      </c>
      <c r="C753" s="16">
        <v>31.78</v>
      </c>
      <c r="D753" s="16">
        <v>11.35</v>
      </c>
      <c r="E753" s="17" t="s">
        <v>99</v>
      </c>
      <c r="F753" s="17" t="s">
        <v>32</v>
      </c>
      <c r="G753" s="17" t="s">
        <v>99</v>
      </c>
      <c r="H753" s="18">
        <f>IF('Medical Examinations'!G758="No major surgery",0,'Medical Examinations'!G758)</f>
        <v>1</v>
      </c>
      <c r="I753" s="16" t="s">
        <v>8343</v>
      </c>
      <c r="J753" s="14" t="str">
        <f t="shared" si="33"/>
        <v>Obesity</v>
      </c>
      <c r="K753" s="14" t="str">
        <f t="shared" si="34"/>
        <v>Diabetes</v>
      </c>
      <c r="L753" s="19">
        <f>DATE('Data cleaning'!P758,MONTH(1&amp;'Data cleaning'!Q758),'Hospitalisation Details'!D758)</f>
        <v>30610</v>
      </c>
      <c r="M753" s="20">
        <v>6338.08</v>
      </c>
      <c r="N753" s="16" t="s">
        <v>62</v>
      </c>
      <c r="O753" s="16" t="s">
        <v>75</v>
      </c>
      <c r="P753" s="16" t="s">
        <v>66</v>
      </c>
      <c r="Q753" s="14">
        <f t="shared" si="35"/>
        <v>39</v>
      </c>
    </row>
    <row r="754" spans="1:17" ht="15.6" x14ac:dyDescent="0.3">
      <c r="A754" s="15" t="s">
        <v>1905</v>
      </c>
      <c r="B754" s="14" t="s">
        <v>5068</v>
      </c>
      <c r="C754" s="16">
        <v>46.89</v>
      </c>
      <c r="D754" s="16">
        <v>5.52</v>
      </c>
      <c r="E754" s="17" t="s">
        <v>32</v>
      </c>
      <c r="F754" s="17" t="s">
        <v>32</v>
      </c>
      <c r="G754" s="17" t="s">
        <v>32</v>
      </c>
      <c r="H754" s="18">
        <f>IF('Medical Examinations'!G759="No major surgery",0,'Medical Examinations'!G759)</f>
        <v>0</v>
      </c>
      <c r="I754" s="16" t="s">
        <v>8343</v>
      </c>
      <c r="J754" s="14" t="str">
        <f t="shared" si="33"/>
        <v>Obesity</v>
      </c>
      <c r="K754" s="14" t="str">
        <f t="shared" si="34"/>
        <v>Normal</v>
      </c>
      <c r="L754" s="19">
        <f>DATE('Data cleaning'!P759,MONTH(1&amp;'Data cleaning'!Q759),'Hospitalisation Details'!D759)</f>
        <v>30547</v>
      </c>
      <c r="M754" s="20">
        <v>6356.27</v>
      </c>
      <c r="N754" s="16" t="s">
        <v>64</v>
      </c>
      <c r="O754" s="16" t="s">
        <v>62</v>
      </c>
      <c r="P754" s="16" t="s">
        <v>66</v>
      </c>
      <c r="Q754" s="14">
        <f t="shared" si="35"/>
        <v>39</v>
      </c>
    </row>
    <row r="755" spans="1:17" ht="15.6" x14ac:dyDescent="0.3">
      <c r="A755" s="15" t="s">
        <v>1908</v>
      </c>
      <c r="B755" s="14" t="s">
        <v>6063</v>
      </c>
      <c r="C755" s="16">
        <v>39.35</v>
      </c>
      <c r="D755" s="16">
        <v>7.86</v>
      </c>
      <c r="E755" s="17" t="s">
        <v>99</v>
      </c>
      <c r="F755" s="17" t="s">
        <v>32</v>
      </c>
      <c r="G755" s="17" t="s">
        <v>32</v>
      </c>
      <c r="H755" s="18">
        <f>IF('Medical Examinations'!G760="No major surgery",0,'Medical Examinations'!G760)</f>
        <v>1</v>
      </c>
      <c r="I755" s="16" t="s">
        <v>8343</v>
      </c>
      <c r="J755" s="14" t="str">
        <f t="shared" si="33"/>
        <v>Obesity</v>
      </c>
      <c r="K755" s="14" t="str">
        <f t="shared" si="34"/>
        <v>Diabetes</v>
      </c>
      <c r="L755" s="19">
        <f>DATE('Data cleaning'!P760,MONTH(1&amp;'Data cleaning'!Q760),'Hospitalisation Details'!D760)</f>
        <v>29524</v>
      </c>
      <c r="M755" s="20">
        <v>6358.78</v>
      </c>
      <c r="N755" s="16" t="s">
        <v>62</v>
      </c>
      <c r="O755" s="16" t="s">
        <v>75</v>
      </c>
      <c r="P755" s="16" t="s">
        <v>119</v>
      </c>
      <c r="Q755" s="14">
        <f t="shared" si="35"/>
        <v>42</v>
      </c>
    </row>
    <row r="756" spans="1:17" ht="15.6" x14ac:dyDescent="0.3">
      <c r="A756" s="15" t="s">
        <v>1910</v>
      </c>
      <c r="B756" s="14" t="s">
        <v>6065</v>
      </c>
      <c r="C756" s="16">
        <v>39.200000000000003</v>
      </c>
      <c r="D756" s="16">
        <v>11.38</v>
      </c>
      <c r="E756" s="17" t="s">
        <v>32</v>
      </c>
      <c r="F756" s="17" t="s">
        <v>32</v>
      </c>
      <c r="G756" s="17" t="s">
        <v>32</v>
      </c>
      <c r="H756" s="18">
        <f>IF('Medical Examinations'!G761="No major surgery",0,'Medical Examinations'!G761)</f>
        <v>0</v>
      </c>
      <c r="I756" s="16" t="s">
        <v>8343</v>
      </c>
      <c r="J756" s="14" t="str">
        <f t="shared" si="33"/>
        <v>Obesity</v>
      </c>
      <c r="K756" s="14" t="str">
        <f t="shared" si="34"/>
        <v>Diabetes</v>
      </c>
      <c r="L756" s="19">
        <f>DATE('Data cleaning'!P761,MONTH(1&amp;'Data cleaning'!Q761),'Hospitalisation Details'!D761)</f>
        <v>32683</v>
      </c>
      <c r="M756" s="20">
        <v>6360.99</v>
      </c>
      <c r="N756" s="16" t="s">
        <v>62</v>
      </c>
      <c r="O756" s="16" t="s">
        <v>62</v>
      </c>
      <c r="P756" s="16" t="s">
        <v>119</v>
      </c>
      <c r="Q756" s="14">
        <f t="shared" si="35"/>
        <v>33</v>
      </c>
    </row>
    <row r="757" spans="1:17" ht="15.6" x14ac:dyDescent="0.3">
      <c r="A757" s="15" t="s">
        <v>1913</v>
      </c>
      <c r="B757" s="14" t="s">
        <v>5619</v>
      </c>
      <c r="C757" s="16">
        <v>39.159999999999997</v>
      </c>
      <c r="D757" s="16">
        <v>10.48</v>
      </c>
      <c r="E757" s="17" t="s">
        <v>32</v>
      </c>
      <c r="F757" s="17" t="s">
        <v>32</v>
      </c>
      <c r="G757" s="17" t="s">
        <v>32</v>
      </c>
      <c r="H757" s="18">
        <f>IF('Medical Examinations'!G762="No major surgery",0,'Medical Examinations'!G762)</f>
        <v>0</v>
      </c>
      <c r="I757" s="16" t="s">
        <v>8343</v>
      </c>
      <c r="J757" s="14" t="str">
        <f t="shared" si="33"/>
        <v>Obesity</v>
      </c>
      <c r="K757" s="14" t="str">
        <f t="shared" si="34"/>
        <v>Diabetes</v>
      </c>
      <c r="L757" s="19">
        <f>DATE('Data cleaning'!P762,MONTH(1&amp;'Data cleaning'!Q762),'Hospitalisation Details'!D762)</f>
        <v>35253</v>
      </c>
      <c r="M757" s="20">
        <v>6361.47</v>
      </c>
      <c r="N757" s="16" t="s">
        <v>62</v>
      </c>
      <c r="O757" s="16" t="s">
        <v>64</v>
      </c>
      <c r="P757" s="16" t="s">
        <v>1525</v>
      </c>
      <c r="Q757" s="14">
        <f t="shared" si="35"/>
        <v>26</v>
      </c>
    </row>
    <row r="758" spans="1:17" ht="15.6" x14ac:dyDescent="0.3">
      <c r="A758" s="15" t="s">
        <v>1915</v>
      </c>
      <c r="B758" s="14" t="s">
        <v>5222</v>
      </c>
      <c r="C758" s="16">
        <v>44.1</v>
      </c>
      <c r="D758" s="16">
        <v>5.04</v>
      </c>
      <c r="E758" s="17" t="s">
        <v>99</v>
      </c>
      <c r="F758" s="17" t="s">
        <v>32</v>
      </c>
      <c r="G758" s="17" t="s">
        <v>32</v>
      </c>
      <c r="H758" s="18">
        <f>IF('Medical Examinations'!G763="No major surgery",0,'Medical Examinations'!G763)</f>
        <v>0</v>
      </c>
      <c r="I758" s="16" t="s">
        <v>8343</v>
      </c>
      <c r="J758" s="14" t="str">
        <f t="shared" si="33"/>
        <v>Obesity</v>
      </c>
      <c r="K758" s="14" t="str">
        <f t="shared" si="34"/>
        <v>Normal</v>
      </c>
      <c r="L758" s="19">
        <f>DATE('Data cleaning'!P763,MONTH(1&amp;'Data cleaning'!Q763),'Hospitalisation Details'!D763)</f>
        <v>25881</v>
      </c>
      <c r="M758" s="20">
        <v>6367.31</v>
      </c>
      <c r="N758" s="16" t="s">
        <v>62</v>
      </c>
      <c r="O758" s="16" t="s">
        <v>75</v>
      </c>
      <c r="P758" s="16" t="s">
        <v>66</v>
      </c>
      <c r="Q758" s="14">
        <f t="shared" si="35"/>
        <v>52</v>
      </c>
    </row>
    <row r="759" spans="1:17" ht="15.6" x14ac:dyDescent="0.3">
      <c r="A759" s="15" t="s">
        <v>1917</v>
      </c>
      <c r="B759" s="14" t="s">
        <v>4799</v>
      </c>
      <c r="C759" s="16">
        <v>33.200000000000003</v>
      </c>
      <c r="D759" s="16">
        <v>9.06</v>
      </c>
      <c r="E759" s="17" t="s">
        <v>32</v>
      </c>
      <c r="F759" s="17" t="s">
        <v>32</v>
      </c>
      <c r="G759" s="17" t="s">
        <v>32</v>
      </c>
      <c r="H759" s="18">
        <f>IF('Medical Examinations'!G764="No major surgery",0,'Medical Examinations'!G764)</f>
        <v>0</v>
      </c>
      <c r="I759" s="16" t="s">
        <v>8343</v>
      </c>
      <c r="J759" s="14" t="str">
        <f t="shared" si="33"/>
        <v>Obesity</v>
      </c>
      <c r="K759" s="14" t="str">
        <f t="shared" si="34"/>
        <v>Diabetes</v>
      </c>
      <c r="L759" s="19">
        <f>DATE('Data cleaning'!P764,MONTH(1&amp;'Data cleaning'!Q764),'Hospitalisation Details'!D764)</f>
        <v>30907</v>
      </c>
      <c r="M759" s="20">
        <v>6373.56</v>
      </c>
      <c r="N759" s="16" t="s">
        <v>62</v>
      </c>
      <c r="O759" s="16" t="s">
        <v>75</v>
      </c>
      <c r="P759" s="16" t="s">
        <v>119</v>
      </c>
      <c r="Q759" s="14">
        <f t="shared" si="35"/>
        <v>38</v>
      </c>
    </row>
    <row r="760" spans="1:17" ht="15.6" x14ac:dyDescent="0.3">
      <c r="A760" s="15" t="s">
        <v>1920</v>
      </c>
      <c r="B760" s="14" t="s">
        <v>6070</v>
      </c>
      <c r="C760" s="16">
        <v>29.92</v>
      </c>
      <c r="D760" s="16">
        <v>11.07</v>
      </c>
      <c r="E760" s="17" t="s">
        <v>32</v>
      </c>
      <c r="F760" s="17" t="s">
        <v>32</v>
      </c>
      <c r="G760" s="17" t="s">
        <v>32</v>
      </c>
      <c r="H760" s="18">
        <f>IF('Medical Examinations'!G765="No major surgery",0,'Medical Examinations'!G765)</f>
        <v>0</v>
      </c>
      <c r="I760" s="16" t="s">
        <v>8343</v>
      </c>
      <c r="J760" s="14" t="str">
        <f t="shared" si="33"/>
        <v>Over weight</v>
      </c>
      <c r="K760" s="14" t="str">
        <f t="shared" si="34"/>
        <v>Diabetes</v>
      </c>
      <c r="L760" s="19">
        <f>DATE('Data cleaning'!P765,MONTH(1&amp;'Data cleaning'!Q765),'Hospitalisation Details'!D765)</f>
        <v>28082</v>
      </c>
      <c r="M760" s="20">
        <v>6374.16</v>
      </c>
      <c r="N760" s="16" t="s">
        <v>62</v>
      </c>
      <c r="O760" s="16" t="s">
        <v>62</v>
      </c>
      <c r="P760" s="16" t="s">
        <v>66</v>
      </c>
      <c r="Q760" s="14">
        <f t="shared" si="35"/>
        <v>46</v>
      </c>
    </row>
    <row r="761" spans="1:17" ht="15.6" x14ac:dyDescent="0.3">
      <c r="A761" s="15" t="s">
        <v>1922</v>
      </c>
      <c r="B761" s="14" t="s">
        <v>6072</v>
      </c>
      <c r="C761" s="16">
        <v>25</v>
      </c>
      <c r="D761" s="16">
        <v>10.45</v>
      </c>
      <c r="E761" s="17" t="s">
        <v>32</v>
      </c>
      <c r="F761" s="17" t="s">
        <v>32</v>
      </c>
      <c r="G761" s="17" t="s">
        <v>32</v>
      </c>
      <c r="H761" s="18">
        <f>IF('Medical Examinations'!G766="No major surgery",0,'Medical Examinations'!G766)</f>
        <v>0</v>
      </c>
      <c r="I761" s="16" t="s">
        <v>8343</v>
      </c>
      <c r="J761" s="14" t="str">
        <f t="shared" si="33"/>
        <v>Over weight</v>
      </c>
      <c r="K761" s="14" t="str">
        <f t="shared" si="34"/>
        <v>Diabetes</v>
      </c>
      <c r="L761" s="19">
        <f>DATE('Data cleaning'!P766,MONTH(1&amp;'Data cleaning'!Q766),'Hospitalisation Details'!D766)</f>
        <v>30169</v>
      </c>
      <c r="M761" s="20">
        <v>6389.38</v>
      </c>
      <c r="N761" s="16" t="s">
        <v>75</v>
      </c>
      <c r="O761" s="16" t="s">
        <v>62</v>
      </c>
      <c r="P761" s="16" t="s">
        <v>119</v>
      </c>
      <c r="Q761" s="14">
        <f t="shared" si="35"/>
        <v>40</v>
      </c>
    </row>
    <row r="762" spans="1:17" ht="15.6" x14ac:dyDescent="0.3">
      <c r="A762" s="15" t="s">
        <v>1924</v>
      </c>
      <c r="B762" s="14" t="s">
        <v>6074</v>
      </c>
      <c r="C762" s="16">
        <v>38.869999999999997</v>
      </c>
      <c r="D762" s="16">
        <v>8.6300000000000008</v>
      </c>
      <c r="E762" s="17" t="s">
        <v>99</v>
      </c>
      <c r="F762" s="17" t="s">
        <v>32</v>
      </c>
      <c r="G762" s="17" t="s">
        <v>32</v>
      </c>
      <c r="H762" s="18">
        <f>IF('Medical Examinations'!G767="No major surgery",0,'Medical Examinations'!G767)</f>
        <v>1</v>
      </c>
      <c r="I762" s="16" t="s">
        <v>8343</v>
      </c>
      <c r="J762" s="14" t="str">
        <f t="shared" si="33"/>
        <v>Obesity</v>
      </c>
      <c r="K762" s="14" t="str">
        <f t="shared" si="34"/>
        <v>Diabetes</v>
      </c>
      <c r="L762" s="19">
        <f>DATE('Data cleaning'!P767,MONTH(1&amp;'Data cleaning'!Q767),'Hospitalisation Details'!D767)</f>
        <v>35658</v>
      </c>
      <c r="M762" s="20">
        <v>6389.53</v>
      </c>
      <c r="N762" s="16" t="s">
        <v>62</v>
      </c>
      <c r="O762" s="16" t="s">
        <v>62</v>
      </c>
      <c r="P762" s="16" t="s">
        <v>1525</v>
      </c>
      <c r="Q762" s="14">
        <f t="shared" si="35"/>
        <v>25</v>
      </c>
    </row>
    <row r="763" spans="1:17" ht="15.6" x14ac:dyDescent="0.3">
      <c r="A763" s="15" t="s">
        <v>1927</v>
      </c>
      <c r="B763" s="14" t="s">
        <v>6076</v>
      </c>
      <c r="C763" s="16">
        <v>32.299999999999997</v>
      </c>
      <c r="D763" s="16">
        <v>5.28</v>
      </c>
      <c r="E763" s="17" t="s">
        <v>99</v>
      </c>
      <c r="F763" s="17" t="s">
        <v>32</v>
      </c>
      <c r="G763" s="17" t="s">
        <v>32</v>
      </c>
      <c r="H763" s="18">
        <f>IF('Medical Examinations'!G768="No major surgery",0,'Medical Examinations'!G768)</f>
        <v>2</v>
      </c>
      <c r="I763" s="16" t="s">
        <v>8343</v>
      </c>
      <c r="J763" s="14" t="str">
        <f t="shared" si="33"/>
        <v>Obesity</v>
      </c>
      <c r="K763" s="14" t="str">
        <f t="shared" si="34"/>
        <v>Normal</v>
      </c>
      <c r="L763" s="19">
        <f>DATE('Data cleaning'!P768,MONTH(1&amp;'Data cleaning'!Q768),'Hospitalisation Details'!D768)</f>
        <v>30252</v>
      </c>
      <c r="M763" s="20">
        <v>6393.6</v>
      </c>
      <c r="N763" s="16" t="s">
        <v>62</v>
      </c>
      <c r="O763" s="16" t="s">
        <v>75</v>
      </c>
      <c r="P763" s="16" t="s">
        <v>119</v>
      </c>
      <c r="Q763" s="14">
        <f t="shared" si="35"/>
        <v>40</v>
      </c>
    </row>
    <row r="764" spans="1:17" ht="15.6" x14ac:dyDescent="0.3">
      <c r="A764" s="15" t="s">
        <v>1929</v>
      </c>
      <c r="B764" s="14" t="s">
        <v>6078</v>
      </c>
      <c r="C764" s="16">
        <v>31.16</v>
      </c>
      <c r="D764" s="16">
        <v>7.49</v>
      </c>
      <c r="E764" s="17" t="s">
        <v>99</v>
      </c>
      <c r="F764" s="17" t="s">
        <v>32</v>
      </c>
      <c r="G764" s="17" t="s">
        <v>32</v>
      </c>
      <c r="H764" s="18">
        <f>IF('Medical Examinations'!G769="No major surgery",0,'Medical Examinations'!G769)</f>
        <v>2</v>
      </c>
      <c r="I764" s="16" t="s">
        <v>8343</v>
      </c>
      <c r="J764" s="14" t="str">
        <f t="shared" si="33"/>
        <v>Obesity</v>
      </c>
      <c r="K764" s="14" t="str">
        <f t="shared" si="34"/>
        <v>Diabetes</v>
      </c>
      <c r="L764" s="19">
        <f>DATE('Data cleaning'!P769,MONTH(1&amp;'Data cleaning'!Q769),'Hospitalisation Details'!D769)</f>
        <v>32029</v>
      </c>
      <c r="M764" s="20">
        <v>6402.29</v>
      </c>
      <c r="N764" s="16" t="s">
        <v>62</v>
      </c>
      <c r="O764" s="16" t="s">
        <v>64</v>
      </c>
      <c r="P764" s="16" t="s">
        <v>1280</v>
      </c>
      <c r="Q764" s="14">
        <f t="shared" si="35"/>
        <v>35</v>
      </c>
    </row>
    <row r="765" spans="1:17" ht="15.6" x14ac:dyDescent="0.3">
      <c r="A765" s="15" t="s">
        <v>1931</v>
      </c>
      <c r="B765" s="14" t="s">
        <v>5300</v>
      </c>
      <c r="C765" s="16">
        <v>54.59</v>
      </c>
      <c r="D765" s="16">
        <v>4.2699999999999996</v>
      </c>
      <c r="E765" s="17" t="s">
        <v>32</v>
      </c>
      <c r="F765" s="17" t="s">
        <v>32</v>
      </c>
      <c r="G765" s="17" t="s">
        <v>32</v>
      </c>
      <c r="H765" s="18">
        <f>IF('Medical Examinations'!G770="No major surgery",0,'Medical Examinations'!G770)</f>
        <v>0</v>
      </c>
      <c r="I765" s="16" t="s">
        <v>8343</v>
      </c>
      <c r="J765" s="14" t="str">
        <f t="shared" si="33"/>
        <v>Obesity</v>
      </c>
      <c r="K765" s="14" t="str">
        <f t="shared" si="34"/>
        <v>Normal</v>
      </c>
      <c r="L765" s="19">
        <f>DATE('Data cleaning'!P770,MONTH(1&amp;'Data cleaning'!Q770),'Hospitalisation Details'!D770)</f>
        <v>31391</v>
      </c>
      <c r="M765" s="20">
        <v>6406.41</v>
      </c>
      <c r="N765" s="16" t="s">
        <v>75</v>
      </c>
      <c r="O765" s="16" t="s">
        <v>64</v>
      </c>
      <c r="P765" s="16" t="s">
        <v>1397</v>
      </c>
      <c r="Q765" s="14">
        <f t="shared" si="35"/>
        <v>37</v>
      </c>
    </row>
    <row r="766" spans="1:17" ht="15.6" x14ac:dyDescent="0.3">
      <c r="A766" s="15" t="s">
        <v>1934</v>
      </c>
      <c r="B766" s="14" t="s">
        <v>6081</v>
      </c>
      <c r="C766" s="16">
        <v>21.09</v>
      </c>
      <c r="D766" s="16">
        <v>9.2200000000000006</v>
      </c>
      <c r="E766" s="17" t="s">
        <v>99</v>
      </c>
      <c r="F766" s="17" t="s">
        <v>32</v>
      </c>
      <c r="G766" s="17" t="s">
        <v>32</v>
      </c>
      <c r="H766" s="18">
        <f>IF('Medical Examinations'!G771="No major surgery",0,'Medical Examinations'!G771)</f>
        <v>2</v>
      </c>
      <c r="I766" s="16" t="s">
        <v>8343</v>
      </c>
      <c r="J766" s="14" t="str">
        <f t="shared" si="33"/>
        <v>Normal weight</v>
      </c>
      <c r="K766" s="14" t="str">
        <f t="shared" si="34"/>
        <v>Diabetes</v>
      </c>
      <c r="L766" s="19">
        <f>DATE('Data cleaning'!P771,MONTH(1&amp;'Data cleaning'!Q771),'Hospitalisation Details'!D771)</f>
        <v>25800</v>
      </c>
      <c r="M766" s="20">
        <v>6407.05</v>
      </c>
      <c r="N766" s="16" t="s">
        <v>62</v>
      </c>
      <c r="O766" s="16" t="s">
        <v>75</v>
      </c>
      <c r="P766" s="16" t="s">
        <v>66</v>
      </c>
      <c r="Q766" s="14">
        <f t="shared" si="35"/>
        <v>52</v>
      </c>
    </row>
    <row r="767" spans="1:17" ht="15.6" x14ac:dyDescent="0.3">
      <c r="A767" s="15" t="s">
        <v>1936</v>
      </c>
      <c r="B767" s="14" t="s">
        <v>4736</v>
      </c>
      <c r="C767" s="16">
        <v>52.41</v>
      </c>
      <c r="D767" s="16">
        <v>5.99</v>
      </c>
      <c r="E767" s="17" t="s">
        <v>32</v>
      </c>
      <c r="F767" s="17" t="s">
        <v>32</v>
      </c>
      <c r="G767" s="17" t="s">
        <v>32</v>
      </c>
      <c r="H767" s="18">
        <f>IF('Medical Examinations'!G772="No major surgery",0,'Medical Examinations'!G772)</f>
        <v>1</v>
      </c>
      <c r="I767" s="16" t="s">
        <v>8343</v>
      </c>
      <c r="J767" s="14" t="str">
        <f t="shared" si="33"/>
        <v>Obesity</v>
      </c>
      <c r="K767" s="14" t="str">
        <f t="shared" si="34"/>
        <v>Prediabetes</v>
      </c>
      <c r="L767" s="19">
        <f>DATE('Data cleaning'!P772,MONTH(1&amp;'Data cleaning'!Q772),'Hospitalisation Details'!D772)</f>
        <v>26167</v>
      </c>
      <c r="M767" s="20">
        <v>6412.34</v>
      </c>
      <c r="N767" s="16" t="s">
        <v>62</v>
      </c>
      <c r="O767" s="16" t="s">
        <v>64</v>
      </c>
      <c r="P767" s="16" t="s">
        <v>66</v>
      </c>
      <c r="Q767" s="14">
        <f t="shared" si="35"/>
        <v>51</v>
      </c>
    </row>
    <row r="768" spans="1:17" ht="15.6" x14ac:dyDescent="0.3">
      <c r="A768" s="15" t="s">
        <v>1939</v>
      </c>
      <c r="B768" s="14" t="s">
        <v>5029</v>
      </c>
      <c r="C768" s="16">
        <v>41.47</v>
      </c>
      <c r="D768" s="16">
        <v>5.86</v>
      </c>
      <c r="E768" s="17" t="s">
        <v>99</v>
      </c>
      <c r="F768" s="17" t="s">
        <v>32</v>
      </c>
      <c r="G768" s="17" t="s">
        <v>32</v>
      </c>
      <c r="H768" s="18">
        <f>IF('Medical Examinations'!G773="No major surgery",0,'Medical Examinations'!G773)</f>
        <v>2</v>
      </c>
      <c r="I768" s="16" t="s">
        <v>8343</v>
      </c>
      <c r="J768" s="14" t="str">
        <f t="shared" si="33"/>
        <v>Obesity</v>
      </c>
      <c r="K768" s="14" t="str">
        <f t="shared" si="34"/>
        <v>Prediabetes</v>
      </c>
      <c r="L768" s="19">
        <f>DATE('Data cleaning'!P773,MONTH(1&amp;'Data cleaning'!Q773),'Hospitalisation Details'!D773)</f>
        <v>32024</v>
      </c>
      <c r="M768" s="20">
        <v>6414.18</v>
      </c>
      <c r="N768" s="16" t="s">
        <v>62</v>
      </c>
      <c r="O768" s="16" t="s">
        <v>62</v>
      </c>
      <c r="P768" s="16" t="s">
        <v>241</v>
      </c>
      <c r="Q768" s="14">
        <f t="shared" si="35"/>
        <v>35</v>
      </c>
    </row>
    <row r="769" spans="1:17" ht="15.6" x14ac:dyDescent="0.3">
      <c r="A769" s="15" t="s">
        <v>1941</v>
      </c>
      <c r="B769" s="14" t="s">
        <v>5048</v>
      </c>
      <c r="C769" s="16">
        <v>33.1</v>
      </c>
      <c r="D769" s="16">
        <v>5.19</v>
      </c>
      <c r="E769" s="17" t="s">
        <v>99</v>
      </c>
      <c r="F769" s="17" t="s">
        <v>32</v>
      </c>
      <c r="G769" s="17" t="s">
        <v>32</v>
      </c>
      <c r="H769" s="18">
        <f>IF('Medical Examinations'!G774="No major surgery",0,'Medical Examinations'!G774)</f>
        <v>2</v>
      </c>
      <c r="I769" s="16" t="s">
        <v>8343</v>
      </c>
      <c r="J769" s="14" t="str">
        <f t="shared" si="33"/>
        <v>Obesity</v>
      </c>
      <c r="K769" s="14" t="str">
        <f t="shared" si="34"/>
        <v>Normal</v>
      </c>
      <c r="L769" s="19">
        <f>DATE('Data cleaning'!P774,MONTH(1&amp;'Data cleaning'!Q774),'Hospitalisation Details'!D774)</f>
        <v>28124</v>
      </c>
      <c r="M769" s="20">
        <v>6417.28</v>
      </c>
      <c r="N769" s="16" t="s">
        <v>62</v>
      </c>
      <c r="O769" s="16" t="s">
        <v>64</v>
      </c>
      <c r="P769" s="16" t="s">
        <v>66</v>
      </c>
      <c r="Q769" s="14">
        <f t="shared" si="35"/>
        <v>46</v>
      </c>
    </row>
    <row r="770" spans="1:17" ht="15.6" x14ac:dyDescent="0.3">
      <c r="A770" s="15" t="s">
        <v>1943</v>
      </c>
      <c r="B770" s="14" t="s">
        <v>5160</v>
      </c>
      <c r="C770" s="16">
        <v>30.8</v>
      </c>
      <c r="D770" s="16">
        <v>4.37</v>
      </c>
      <c r="E770" s="17" t="s">
        <v>99</v>
      </c>
      <c r="F770" s="17" t="s">
        <v>32</v>
      </c>
      <c r="G770" s="17" t="s">
        <v>32</v>
      </c>
      <c r="H770" s="18">
        <f>IF('Medical Examinations'!G775="No major surgery",0,'Medical Examinations'!G775)</f>
        <v>2</v>
      </c>
      <c r="I770" s="16" t="s">
        <v>8343</v>
      </c>
      <c r="J770" s="14" t="str">
        <f t="shared" ref="J770:J833" si="36">IF(C770&lt;18.5,"Under weight",IF(C770&lt;25,"Normal weight",IF(C770&lt;30,"Over weight","Obesity")))</f>
        <v>Obesity</v>
      </c>
      <c r="K770" s="14" t="str">
        <f t="shared" ref="K770:K833" si="37">IF(D770&lt;5.7,"Normal",IF(D770&lt;6.4,"Prediabetes","Diabetes"))</f>
        <v>Normal</v>
      </c>
      <c r="L770" s="19">
        <f>DATE('Data cleaning'!P775,MONTH(1&amp;'Data cleaning'!Q775),'Hospitalisation Details'!D775)</f>
        <v>27611</v>
      </c>
      <c r="M770" s="20">
        <v>6423.48</v>
      </c>
      <c r="N770" s="16" t="s">
        <v>62</v>
      </c>
      <c r="O770" s="16" t="s">
        <v>64</v>
      </c>
      <c r="P770" s="16" t="s">
        <v>66</v>
      </c>
      <c r="Q770" s="14">
        <f t="shared" ref="Q770:Q833" si="38">INT(YEARFRAC(L770,DATE(2023,6,8)))</f>
        <v>47</v>
      </c>
    </row>
    <row r="771" spans="1:17" ht="15.6" x14ac:dyDescent="0.3">
      <c r="A771" s="15" t="s">
        <v>1946</v>
      </c>
      <c r="B771" s="14" t="s">
        <v>6087</v>
      </c>
      <c r="C771" s="16">
        <v>42.06</v>
      </c>
      <c r="D771" s="16">
        <v>5.32</v>
      </c>
      <c r="E771" s="17" t="s">
        <v>32</v>
      </c>
      <c r="F771" s="17" t="s">
        <v>32</v>
      </c>
      <c r="G771" s="17" t="s">
        <v>32</v>
      </c>
      <c r="H771" s="18">
        <f>IF('Medical Examinations'!G776="No major surgery",0,'Medical Examinations'!G776)</f>
        <v>1</v>
      </c>
      <c r="I771" s="16" t="s">
        <v>8343</v>
      </c>
      <c r="J771" s="14" t="str">
        <f t="shared" si="36"/>
        <v>Obesity</v>
      </c>
      <c r="K771" s="14" t="str">
        <f t="shared" si="37"/>
        <v>Normal</v>
      </c>
      <c r="L771" s="19">
        <f>DATE('Data cleaning'!P776,MONTH(1&amp;'Data cleaning'!Q776),'Hospitalisation Details'!D776)</f>
        <v>31250</v>
      </c>
      <c r="M771" s="20">
        <v>6435.62</v>
      </c>
      <c r="N771" s="16" t="s">
        <v>64</v>
      </c>
      <c r="O771" s="16" t="s">
        <v>62</v>
      </c>
      <c r="P771" s="16" t="s">
        <v>66</v>
      </c>
      <c r="Q771" s="14">
        <f t="shared" si="38"/>
        <v>37</v>
      </c>
    </row>
    <row r="772" spans="1:17" ht="15.6" x14ac:dyDescent="0.3">
      <c r="A772" s="15" t="s">
        <v>1948</v>
      </c>
      <c r="B772" s="14" t="s">
        <v>6089</v>
      </c>
      <c r="C772" s="16">
        <v>39.270000000000003</v>
      </c>
      <c r="D772" s="16">
        <v>5.64</v>
      </c>
      <c r="E772" s="17" t="s">
        <v>32</v>
      </c>
      <c r="F772" s="17" t="s">
        <v>32</v>
      </c>
      <c r="G772" s="17" t="s">
        <v>99</v>
      </c>
      <c r="H772" s="18">
        <f>IF('Medical Examinations'!G777="No major surgery",0,'Medical Examinations'!G777)</f>
        <v>1</v>
      </c>
      <c r="I772" s="16" t="s">
        <v>8343</v>
      </c>
      <c r="J772" s="14" t="str">
        <f t="shared" si="36"/>
        <v>Obesity</v>
      </c>
      <c r="K772" s="14" t="str">
        <f t="shared" si="37"/>
        <v>Normal</v>
      </c>
      <c r="L772" s="19">
        <f>DATE('Data cleaning'!P777,MONTH(1&amp;'Data cleaning'!Q777),'Hospitalisation Details'!D777)</f>
        <v>30920</v>
      </c>
      <c r="M772" s="20">
        <v>6455.86</v>
      </c>
      <c r="N772" s="16" t="s">
        <v>64</v>
      </c>
      <c r="O772" s="16" t="s">
        <v>64</v>
      </c>
      <c r="P772" s="16" t="s">
        <v>119</v>
      </c>
      <c r="Q772" s="14">
        <f t="shared" si="38"/>
        <v>38</v>
      </c>
    </row>
    <row r="773" spans="1:17" ht="15.6" x14ac:dyDescent="0.3">
      <c r="A773" s="15" t="s">
        <v>1950</v>
      </c>
      <c r="B773" s="14" t="s">
        <v>6090</v>
      </c>
      <c r="C773" s="16">
        <v>30.71</v>
      </c>
      <c r="D773" s="16">
        <v>5.59</v>
      </c>
      <c r="E773" s="17" t="s">
        <v>99</v>
      </c>
      <c r="F773" s="17" t="s">
        <v>32</v>
      </c>
      <c r="G773" s="17" t="s">
        <v>32</v>
      </c>
      <c r="H773" s="18">
        <f>IF('Medical Examinations'!G778="No major surgery",0,'Medical Examinations'!G778)</f>
        <v>1</v>
      </c>
      <c r="I773" s="16" t="s">
        <v>8343</v>
      </c>
      <c r="J773" s="14" t="str">
        <f t="shared" si="36"/>
        <v>Obesity</v>
      </c>
      <c r="K773" s="14" t="str">
        <f t="shared" si="37"/>
        <v>Normal</v>
      </c>
      <c r="L773" s="19">
        <f>DATE('Data cleaning'!P778,MONTH(1&amp;'Data cleaning'!Q778),'Hospitalisation Details'!D778)</f>
        <v>30987</v>
      </c>
      <c r="M773" s="20">
        <v>6457.84</v>
      </c>
      <c r="N773" s="16" t="s">
        <v>62</v>
      </c>
      <c r="O773" s="16" t="s">
        <v>64</v>
      </c>
      <c r="P773" s="16" t="s">
        <v>119</v>
      </c>
      <c r="Q773" s="14">
        <f t="shared" si="38"/>
        <v>38</v>
      </c>
    </row>
    <row r="774" spans="1:17" ht="15.6" x14ac:dyDescent="0.3">
      <c r="A774" s="15" t="s">
        <v>1953</v>
      </c>
      <c r="B774" s="14" t="s">
        <v>6092</v>
      </c>
      <c r="C774" s="16">
        <v>47.19</v>
      </c>
      <c r="D774" s="16">
        <v>5.29</v>
      </c>
      <c r="E774" s="17" t="s">
        <v>32</v>
      </c>
      <c r="F774" s="17" t="s">
        <v>32</v>
      </c>
      <c r="G774" s="17" t="s">
        <v>32</v>
      </c>
      <c r="H774" s="18">
        <f>IF('Medical Examinations'!G779="No major surgery",0,'Medical Examinations'!G779)</f>
        <v>0</v>
      </c>
      <c r="I774" s="16" t="s">
        <v>8343</v>
      </c>
      <c r="J774" s="14" t="str">
        <f t="shared" si="36"/>
        <v>Obesity</v>
      </c>
      <c r="K774" s="14" t="str">
        <f t="shared" si="37"/>
        <v>Normal</v>
      </c>
      <c r="L774" s="19">
        <f>DATE('Data cleaning'!P779,MONTH(1&amp;'Data cleaning'!Q779),'Hospitalisation Details'!D779)</f>
        <v>29794</v>
      </c>
      <c r="M774" s="20">
        <v>6473.15</v>
      </c>
      <c r="N774" s="16" t="s">
        <v>62</v>
      </c>
      <c r="O774" s="16" t="s">
        <v>62</v>
      </c>
      <c r="P774" s="16" t="s">
        <v>66</v>
      </c>
      <c r="Q774" s="14">
        <f t="shared" si="38"/>
        <v>41</v>
      </c>
    </row>
    <row r="775" spans="1:17" ht="15.6" x14ac:dyDescent="0.3">
      <c r="A775" s="15" t="s">
        <v>1955</v>
      </c>
      <c r="B775" s="14" t="s">
        <v>5125</v>
      </c>
      <c r="C775" s="16">
        <v>30.02</v>
      </c>
      <c r="D775" s="16">
        <v>6.65</v>
      </c>
      <c r="E775" s="17" t="s">
        <v>32</v>
      </c>
      <c r="F775" s="17" t="s">
        <v>32</v>
      </c>
      <c r="G775" s="17" t="s">
        <v>32</v>
      </c>
      <c r="H775" s="18">
        <f>IF('Medical Examinations'!G780="No major surgery",0,'Medical Examinations'!G780)</f>
        <v>0</v>
      </c>
      <c r="I775" s="16" t="s">
        <v>8343</v>
      </c>
      <c r="J775" s="14" t="str">
        <f t="shared" si="36"/>
        <v>Obesity</v>
      </c>
      <c r="K775" s="14" t="str">
        <f t="shared" si="37"/>
        <v>Diabetes</v>
      </c>
      <c r="L775" s="19">
        <f>DATE('Data cleaning'!P780,MONTH(1&amp;'Data cleaning'!Q780),'Hospitalisation Details'!D780)</f>
        <v>29380</v>
      </c>
      <c r="M775" s="20">
        <v>6474.01</v>
      </c>
      <c r="N775" s="16" t="s">
        <v>62</v>
      </c>
      <c r="O775" s="16" t="s">
        <v>64</v>
      </c>
      <c r="P775" s="16" t="s">
        <v>241</v>
      </c>
      <c r="Q775" s="14">
        <f t="shared" si="38"/>
        <v>43</v>
      </c>
    </row>
    <row r="776" spans="1:17" ht="15.6" x14ac:dyDescent="0.3">
      <c r="A776" s="15" t="s">
        <v>1957</v>
      </c>
      <c r="B776" s="14" t="s">
        <v>5508</v>
      </c>
      <c r="C776" s="16">
        <v>37.909999999999997</v>
      </c>
      <c r="D776" s="16">
        <v>5.68</v>
      </c>
      <c r="E776" s="17" t="s">
        <v>99</v>
      </c>
      <c r="F776" s="17" t="s">
        <v>32</v>
      </c>
      <c r="G776" s="17" t="s">
        <v>32</v>
      </c>
      <c r="H776" s="18">
        <f>IF('Medical Examinations'!G781="No major surgery",0,'Medical Examinations'!G781)</f>
        <v>0</v>
      </c>
      <c r="I776" s="16" t="s">
        <v>8343</v>
      </c>
      <c r="J776" s="14" t="str">
        <f t="shared" si="36"/>
        <v>Obesity</v>
      </c>
      <c r="K776" s="14" t="str">
        <f t="shared" si="37"/>
        <v>Normal</v>
      </c>
      <c r="L776" s="19">
        <f>DATE('Data cleaning'!P781,MONTH(1&amp;'Data cleaning'!Q781),'Hospitalisation Details'!D781)</f>
        <v>25903</v>
      </c>
      <c r="M776" s="20">
        <v>6481.67</v>
      </c>
      <c r="N776" s="16" t="s">
        <v>62</v>
      </c>
      <c r="O776" s="16" t="s">
        <v>62</v>
      </c>
      <c r="P776" s="16" t="s">
        <v>66</v>
      </c>
      <c r="Q776" s="14">
        <f t="shared" si="38"/>
        <v>52</v>
      </c>
    </row>
    <row r="777" spans="1:17" ht="15.6" x14ac:dyDescent="0.3">
      <c r="A777" s="15" t="s">
        <v>1960</v>
      </c>
      <c r="B777" s="14" t="s">
        <v>6096</v>
      </c>
      <c r="C777" s="16">
        <v>54.61</v>
      </c>
      <c r="D777" s="16">
        <v>4.49</v>
      </c>
      <c r="E777" s="17" t="s">
        <v>32</v>
      </c>
      <c r="F777" s="17" t="s">
        <v>32</v>
      </c>
      <c r="G777" s="17" t="s">
        <v>32</v>
      </c>
      <c r="H777" s="18">
        <f>IF('Medical Examinations'!G782="No major surgery",0,'Medical Examinations'!G782)</f>
        <v>0</v>
      </c>
      <c r="I777" s="16" t="s">
        <v>8343</v>
      </c>
      <c r="J777" s="14" t="str">
        <f t="shared" si="36"/>
        <v>Obesity</v>
      </c>
      <c r="K777" s="14" t="str">
        <f t="shared" si="37"/>
        <v>Normal</v>
      </c>
      <c r="L777" s="19">
        <f>DATE('Data cleaning'!P782,MONTH(1&amp;'Data cleaning'!Q782),'Hospitalisation Details'!D782)</f>
        <v>30233</v>
      </c>
      <c r="M777" s="20">
        <v>6496.89</v>
      </c>
      <c r="N777" s="16" t="s">
        <v>62</v>
      </c>
      <c r="O777" s="16" t="s">
        <v>64</v>
      </c>
      <c r="P777" s="16" t="s">
        <v>241</v>
      </c>
      <c r="Q777" s="14">
        <f t="shared" si="38"/>
        <v>40</v>
      </c>
    </row>
    <row r="778" spans="1:17" ht="15.6" x14ac:dyDescent="0.3">
      <c r="A778" s="15" t="s">
        <v>1962</v>
      </c>
      <c r="B778" s="14" t="s">
        <v>6097</v>
      </c>
      <c r="C778" s="16">
        <v>36.005000000000003</v>
      </c>
      <c r="D778" s="16">
        <v>6.9</v>
      </c>
      <c r="E778" s="17" t="s">
        <v>32</v>
      </c>
      <c r="F778" s="17" t="s">
        <v>32</v>
      </c>
      <c r="G778" s="17" t="s">
        <v>32</v>
      </c>
      <c r="H778" s="18">
        <f>IF('Medical Examinations'!G783="No major surgery",0,'Medical Examinations'!G783)</f>
        <v>0</v>
      </c>
      <c r="I778" s="16" t="s">
        <v>8343</v>
      </c>
      <c r="J778" s="14" t="str">
        <f t="shared" si="36"/>
        <v>Obesity</v>
      </c>
      <c r="K778" s="14" t="str">
        <f t="shared" si="37"/>
        <v>Diabetes</v>
      </c>
      <c r="L778" s="19">
        <f>DATE('Data cleaning'!P783,MONTH(1&amp;'Data cleaning'!Q783),'Hospitalisation Details'!D783)</f>
        <v>30191</v>
      </c>
      <c r="M778" s="20">
        <v>6500.24</v>
      </c>
      <c r="N778" s="16" t="s">
        <v>62</v>
      </c>
      <c r="O778" s="16" t="s">
        <v>62</v>
      </c>
      <c r="P778" s="16" t="s">
        <v>66</v>
      </c>
      <c r="Q778" s="14">
        <f t="shared" si="38"/>
        <v>40</v>
      </c>
    </row>
    <row r="779" spans="1:17" ht="15.6" x14ac:dyDescent="0.3">
      <c r="A779" s="15" t="s">
        <v>1964</v>
      </c>
      <c r="B779" s="14" t="s">
        <v>6099</v>
      </c>
      <c r="C779" s="16">
        <v>28.7</v>
      </c>
      <c r="D779" s="16">
        <v>11.52</v>
      </c>
      <c r="E779" s="17" t="s">
        <v>32</v>
      </c>
      <c r="F779" s="17" t="s">
        <v>32</v>
      </c>
      <c r="G779" s="17" t="s">
        <v>32</v>
      </c>
      <c r="H779" s="18">
        <f>IF('Medical Examinations'!G784="No major surgery",0,'Medical Examinations'!G784)</f>
        <v>0</v>
      </c>
      <c r="I779" s="16" t="s">
        <v>8343</v>
      </c>
      <c r="J779" s="14" t="str">
        <f t="shared" si="36"/>
        <v>Over weight</v>
      </c>
      <c r="K779" s="14" t="str">
        <f t="shared" si="37"/>
        <v>Diabetes</v>
      </c>
      <c r="L779" s="19">
        <f>DATE('Data cleaning'!P784,MONTH(1&amp;'Data cleaning'!Q784),'Hospitalisation Details'!D784)</f>
        <v>34522</v>
      </c>
      <c r="M779" s="20">
        <v>6512.24</v>
      </c>
      <c r="N779" s="16" t="s">
        <v>62</v>
      </c>
      <c r="O779" s="16" t="s">
        <v>75</v>
      </c>
      <c r="P779" s="16" t="s">
        <v>1525</v>
      </c>
      <c r="Q779" s="14">
        <f t="shared" si="38"/>
        <v>28</v>
      </c>
    </row>
    <row r="780" spans="1:17" ht="15.6" x14ac:dyDescent="0.3">
      <c r="A780" s="15" t="s">
        <v>1967</v>
      </c>
      <c r="B780" s="14" t="s">
        <v>6101</v>
      </c>
      <c r="C780" s="16">
        <v>34.295000000000002</v>
      </c>
      <c r="D780" s="16">
        <v>11.24</v>
      </c>
      <c r="E780" s="17" t="s">
        <v>32</v>
      </c>
      <c r="F780" s="17" t="s">
        <v>32</v>
      </c>
      <c r="G780" s="17" t="s">
        <v>32</v>
      </c>
      <c r="H780" s="18">
        <f>IF('Medical Examinations'!G785="No major surgery",0,'Medical Examinations'!G785)</f>
        <v>0</v>
      </c>
      <c r="I780" s="16" t="s">
        <v>8343</v>
      </c>
      <c r="J780" s="14" t="str">
        <f t="shared" si="36"/>
        <v>Obesity</v>
      </c>
      <c r="K780" s="14" t="str">
        <f t="shared" si="37"/>
        <v>Diabetes</v>
      </c>
      <c r="L780" s="19">
        <f>DATE('Data cleaning'!P785,MONTH(1&amp;'Data cleaning'!Q785),'Hospitalisation Details'!D785)</f>
        <v>28056</v>
      </c>
      <c r="M780" s="20">
        <v>6529.21</v>
      </c>
      <c r="N780" s="16" t="s">
        <v>62</v>
      </c>
      <c r="O780" s="16" t="s">
        <v>75</v>
      </c>
      <c r="P780" s="16" t="s">
        <v>66</v>
      </c>
      <c r="Q780" s="14">
        <f t="shared" si="38"/>
        <v>46</v>
      </c>
    </row>
    <row r="781" spans="1:17" ht="15.6" x14ac:dyDescent="0.3">
      <c r="A781" s="15" t="s">
        <v>1969</v>
      </c>
      <c r="B781" s="14" t="s">
        <v>6103</v>
      </c>
      <c r="C781" s="16">
        <v>27.55</v>
      </c>
      <c r="D781" s="16">
        <v>10.98</v>
      </c>
      <c r="E781" s="17" t="s">
        <v>32</v>
      </c>
      <c r="F781" s="17" t="s">
        <v>32</v>
      </c>
      <c r="G781" s="17" t="s">
        <v>32</v>
      </c>
      <c r="H781" s="18">
        <f>IF('Medical Examinations'!G786="No major surgery",0,'Medical Examinations'!G786)</f>
        <v>0</v>
      </c>
      <c r="I781" s="16" t="s">
        <v>8343</v>
      </c>
      <c r="J781" s="14" t="str">
        <f t="shared" si="36"/>
        <v>Over weight</v>
      </c>
      <c r="K781" s="14" t="str">
        <f t="shared" si="37"/>
        <v>Diabetes</v>
      </c>
      <c r="L781" s="19">
        <f>DATE('Data cleaning'!P786,MONTH(1&amp;'Data cleaning'!Q786),'Hospitalisation Details'!D786)</f>
        <v>30175</v>
      </c>
      <c r="M781" s="20">
        <v>6532.04</v>
      </c>
      <c r="N781" s="16" t="s">
        <v>62</v>
      </c>
      <c r="O781" s="16" t="s">
        <v>75</v>
      </c>
      <c r="P781" s="16" t="s">
        <v>66</v>
      </c>
      <c r="Q781" s="14">
        <f t="shared" si="38"/>
        <v>40</v>
      </c>
    </row>
    <row r="782" spans="1:17" ht="15.6" x14ac:dyDescent="0.3">
      <c r="A782" s="15" t="s">
        <v>1972</v>
      </c>
      <c r="B782" s="14" t="s">
        <v>6105</v>
      </c>
      <c r="C782" s="16">
        <v>40.700000000000003</v>
      </c>
      <c r="D782" s="16">
        <v>5.42</v>
      </c>
      <c r="E782" s="17" t="s">
        <v>32</v>
      </c>
      <c r="F782" s="17" t="s">
        <v>32</v>
      </c>
      <c r="G782" s="17" t="s">
        <v>32</v>
      </c>
      <c r="H782" s="18">
        <f>IF('Medical Examinations'!G787="No major surgery",0,'Medical Examinations'!G787)</f>
        <v>0</v>
      </c>
      <c r="I782" s="16" t="s">
        <v>8343</v>
      </c>
      <c r="J782" s="14" t="str">
        <f t="shared" si="36"/>
        <v>Obesity</v>
      </c>
      <c r="K782" s="14" t="str">
        <f t="shared" si="37"/>
        <v>Normal</v>
      </c>
      <c r="L782" s="19">
        <f>DATE('Data cleaning'!P787,MONTH(1&amp;'Data cleaning'!Q787),'Hospitalisation Details'!D787)</f>
        <v>30226</v>
      </c>
      <c r="M782" s="20">
        <v>6536.68</v>
      </c>
      <c r="N782" s="16" t="s">
        <v>62</v>
      </c>
      <c r="O782" s="16" t="s">
        <v>62</v>
      </c>
      <c r="P782" s="16" t="s">
        <v>119</v>
      </c>
      <c r="Q782" s="14">
        <f t="shared" si="38"/>
        <v>40</v>
      </c>
    </row>
    <row r="783" spans="1:17" ht="15.6" x14ac:dyDescent="0.3">
      <c r="A783" s="15" t="s">
        <v>1974</v>
      </c>
      <c r="B783" s="14" t="s">
        <v>6107</v>
      </c>
      <c r="C783" s="16">
        <v>18.335000000000001</v>
      </c>
      <c r="D783" s="16">
        <v>10.97</v>
      </c>
      <c r="E783" s="17" t="s">
        <v>32</v>
      </c>
      <c r="F783" s="17" t="s">
        <v>32</v>
      </c>
      <c r="G783" s="17" t="s">
        <v>32</v>
      </c>
      <c r="H783" s="18">
        <f>IF('Medical Examinations'!G788="No major surgery",0,'Medical Examinations'!G788)</f>
        <v>0</v>
      </c>
      <c r="I783" s="16" t="s">
        <v>8343</v>
      </c>
      <c r="J783" s="14" t="str">
        <f t="shared" si="36"/>
        <v>Under weight</v>
      </c>
      <c r="K783" s="14" t="str">
        <f t="shared" si="37"/>
        <v>Diabetes</v>
      </c>
      <c r="L783" s="19">
        <f>DATE('Data cleaning'!P788,MONTH(1&amp;'Data cleaning'!Q788),'Hospitalisation Details'!D788)</f>
        <v>25540</v>
      </c>
      <c r="M783" s="20">
        <v>6546.16</v>
      </c>
      <c r="N783" s="16" t="s">
        <v>62</v>
      </c>
      <c r="O783" s="16" t="s">
        <v>64</v>
      </c>
      <c r="P783" s="16" t="s">
        <v>66</v>
      </c>
      <c r="Q783" s="14">
        <f t="shared" si="38"/>
        <v>53</v>
      </c>
    </row>
    <row r="784" spans="1:17" ht="15.6" x14ac:dyDescent="0.3">
      <c r="A784" s="15" t="s">
        <v>1986</v>
      </c>
      <c r="B784" s="14" t="s">
        <v>6108</v>
      </c>
      <c r="C784" s="16">
        <v>33.914999999999999</v>
      </c>
      <c r="D784" s="16">
        <v>9.56</v>
      </c>
      <c r="E784" s="17" t="s">
        <v>99</v>
      </c>
      <c r="F784" s="17" t="s">
        <v>32</v>
      </c>
      <c r="G784" s="17" t="s">
        <v>32</v>
      </c>
      <c r="H784" s="18">
        <f>IF('Medical Examinations'!G789="No major surgery",0,'Medical Examinations'!G789)</f>
        <v>2</v>
      </c>
      <c r="I784" s="16" t="s">
        <v>8343</v>
      </c>
      <c r="J784" s="14" t="str">
        <f t="shared" si="36"/>
        <v>Obesity</v>
      </c>
      <c r="K784" s="14" t="str">
        <f t="shared" si="37"/>
        <v>Diabetes</v>
      </c>
      <c r="L784" s="19">
        <f>DATE('Data cleaning'!P789,MONTH(1&amp;'Data cleaning'!Q789),'Hospitalisation Details'!D789)</f>
        <v>31764</v>
      </c>
      <c r="M784" s="20">
        <v>6548.2</v>
      </c>
      <c r="N784" s="16" t="s">
        <v>62</v>
      </c>
      <c r="O784" s="16" t="s">
        <v>64</v>
      </c>
      <c r="P784" s="16" t="s">
        <v>119</v>
      </c>
      <c r="Q784" s="14">
        <f t="shared" si="38"/>
        <v>36</v>
      </c>
    </row>
    <row r="785" spans="1:17" ht="15.6" x14ac:dyDescent="0.3">
      <c r="A785" s="15" t="s">
        <v>1990</v>
      </c>
      <c r="B785" s="14" t="s">
        <v>6110</v>
      </c>
      <c r="C785" s="16">
        <v>33.534999999999997</v>
      </c>
      <c r="D785" s="16">
        <v>9.4</v>
      </c>
      <c r="E785" s="17" t="s">
        <v>99</v>
      </c>
      <c r="F785" s="17" t="s">
        <v>32</v>
      </c>
      <c r="G785" s="17" t="s">
        <v>32</v>
      </c>
      <c r="H785" s="18">
        <f>IF('Medical Examinations'!G790="No major surgery",0,'Medical Examinations'!G790)</f>
        <v>2</v>
      </c>
      <c r="I785" s="16" t="s">
        <v>8343</v>
      </c>
      <c r="J785" s="14" t="str">
        <f t="shared" si="36"/>
        <v>Obesity</v>
      </c>
      <c r="K785" s="14" t="str">
        <f t="shared" si="37"/>
        <v>Diabetes</v>
      </c>
      <c r="L785" s="19">
        <f>DATE('Data cleaning'!P790,MONTH(1&amp;'Data cleaning'!Q790),'Hospitalisation Details'!D790)</f>
        <v>32726</v>
      </c>
      <c r="M785" s="20">
        <v>6551.75</v>
      </c>
      <c r="N785" s="16" t="s">
        <v>62</v>
      </c>
      <c r="O785" s="16" t="s">
        <v>62</v>
      </c>
      <c r="P785" s="16" t="s">
        <v>1280</v>
      </c>
      <c r="Q785" s="14">
        <f t="shared" si="38"/>
        <v>33</v>
      </c>
    </row>
    <row r="786" spans="1:17" ht="15.6" x14ac:dyDescent="0.3">
      <c r="A786" s="15" t="s">
        <v>1992</v>
      </c>
      <c r="B786" s="14" t="s">
        <v>6112</v>
      </c>
      <c r="C786" s="16">
        <v>23.655000000000001</v>
      </c>
      <c r="D786" s="16">
        <v>8.48</v>
      </c>
      <c r="E786" s="17" t="s">
        <v>99</v>
      </c>
      <c r="F786" s="17" t="s">
        <v>32</v>
      </c>
      <c r="G786" s="17" t="s">
        <v>32</v>
      </c>
      <c r="H786" s="18">
        <f>IF('Medical Examinations'!G791="No major surgery",0,'Medical Examinations'!G791)</f>
        <v>2</v>
      </c>
      <c r="I786" s="16" t="s">
        <v>8343</v>
      </c>
      <c r="J786" s="14" t="str">
        <f t="shared" si="36"/>
        <v>Normal weight</v>
      </c>
      <c r="K786" s="14" t="str">
        <f t="shared" si="37"/>
        <v>Diabetes</v>
      </c>
      <c r="L786" s="19">
        <f>DATE('Data cleaning'!P791,MONTH(1&amp;'Data cleaning'!Q791),'Hospitalisation Details'!D791)</f>
        <v>25183</v>
      </c>
      <c r="M786" s="20">
        <v>6552.01</v>
      </c>
      <c r="N786" s="16" t="s">
        <v>64</v>
      </c>
      <c r="O786" s="16" t="s">
        <v>62</v>
      </c>
      <c r="P786" s="16" t="s">
        <v>66</v>
      </c>
      <c r="Q786" s="14">
        <f t="shared" si="38"/>
        <v>54</v>
      </c>
    </row>
    <row r="787" spans="1:17" ht="15.6" x14ac:dyDescent="0.3">
      <c r="A787" s="15" t="s">
        <v>1995</v>
      </c>
      <c r="B787" s="14" t="s">
        <v>4920</v>
      </c>
      <c r="C787" s="16">
        <v>28</v>
      </c>
      <c r="D787" s="16">
        <v>5.57</v>
      </c>
      <c r="E787" s="17" t="s">
        <v>32</v>
      </c>
      <c r="F787" s="17" t="s">
        <v>32</v>
      </c>
      <c r="G787" s="17" t="s">
        <v>32</v>
      </c>
      <c r="H787" s="18">
        <f>IF('Medical Examinations'!G792="No major surgery",0,'Medical Examinations'!G792)</f>
        <v>0</v>
      </c>
      <c r="I787" s="16" t="s">
        <v>8343</v>
      </c>
      <c r="J787" s="14" t="str">
        <f t="shared" si="36"/>
        <v>Over weight</v>
      </c>
      <c r="K787" s="14" t="str">
        <f t="shared" si="37"/>
        <v>Normal</v>
      </c>
      <c r="L787" s="19">
        <f>DATE('Data cleaning'!P792,MONTH(1&amp;'Data cleaning'!Q792),'Hospitalisation Details'!D792)</f>
        <v>30945</v>
      </c>
      <c r="M787" s="20">
        <v>6555.07</v>
      </c>
      <c r="N787" s="16" t="s">
        <v>62</v>
      </c>
      <c r="O787" s="16" t="s">
        <v>62</v>
      </c>
      <c r="P787" s="16" t="s">
        <v>1280</v>
      </c>
      <c r="Q787" s="14">
        <f t="shared" si="38"/>
        <v>38</v>
      </c>
    </row>
    <row r="788" spans="1:17" ht="15.6" x14ac:dyDescent="0.3">
      <c r="A788" s="15" t="s">
        <v>1998</v>
      </c>
      <c r="B788" s="14" t="s">
        <v>6115</v>
      </c>
      <c r="C788" s="16">
        <v>30.23</v>
      </c>
      <c r="D788" s="16">
        <v>6.94</v>
      </c>
      <c r="E788" s="17" t="s">
        <v>99</v>
      </c>
      <c r="F788" s="17" t="s">
        <v>32</v>
      </c>
      <c r="G788" s="17" t="s">
        <v>99</v>
      </c>
      <c r="H788" s="18">
        <f>IF('Medical Examinations'!G793="No major surgery",0,'Medical Examinations'!G793)</f>
        <v>1</v>
      </c>
      <c r="I788" s="16" t="s">
        <v>8343</v>
      </c>
      <c r="J788" s="14" t="str">
        <f t="shared" si="36"/>
        <v>Obesity</v>
      </c>
      <c r="K788" s="14" t="str">
        <f t="shared" si="37"/>
        <v>Diabetes</v>
      </c>
      <c r="L788" s="19">
        <f>DATE('Data cleaning'!P793,MONTH(1&amp;'Data cleaning'!Q793),'Hospitalisation Details'!D793)</f>
        <v>29787</v>
      </c>
      <c r="M788" s="20">
        <v>6571.02</v>
      </c>
      <c r="N788" s="16" t="s">
        <v>62</v>
      </c>
      <c r="O788" s="16" t="s">
        <v>75</v>
      </c>
      <c r="P788" s="16" t="s">
        <v>119</v>
      </c>
      <c r="Q788" s="14">
        <f t="shared" si="38"/>
        <v>41</v>
      </c>
    </row>
    <row r="789" spans="1:17" ht="15.6" x14ac:dyDescent="0.3">
      <c r="A789" s="15" t="s">
        <v>2001</v>
      </c>
      <c r="B789" s="14" t="s">
        <v>6117</v>
      </c>
      <c r="C789" s="16">
        <v>51.14</v>
      </c>
      <c r="D789" s="16">
        <v>4.05</v>
      </c>
      <c r="E789" s="17" t="s">
        <v>32</v>
      </c>
      <c r="F789" s="17" t="s">
        <v>32</v>
      </c>
      <c r="G789" s="17" t="s">
        <v>32</v>
      </c>
      <c r="H789" s="18">
        <f>IF('Medical Examinations'!G794="No major surgery",0,'Medical Examinations'!G794)</f>
        <v>1</v>
      </c>
      <c r="I789" s="16" t="s">
        <v>8343</v>
      </c>
      <c r="J789" s="14" t="str">
        <f t="shared" si="36"/>
        <v>Obesity</v>
      </c>
      <c r="K789" s="14" t="str">
        <f t="shared" si="37"/>
        <v>Normal</v>
      </c>
      <c r="L789" s="19">
        <f>DATE('Data cleaning'!P794,MONTH(1&amp;'Data cleaning'!Q794),'Hospitalisation Details'!D794)</f>
        <v>30960</v>
      </c>
      <c r="M789" s="20">
        <v>6571.54</v>
      </c>
      <c r="N789" s="16" t="s">
        <v>62</v>
      </c>
      <c r="O789" s="16" t="s">
        <v>64</v>
      </c>
      <c r="P789" s="16" t="s">
        <v>241</v>
      </c>
      <c r="Q789" s="14">
        <f t="shared" si="38"/>
        <v>38</v>
      </c>
    </row>
    <row r="790" spans="1:17" ht="15.6" x14ac:dyDescent="0.3">
      <c r="A790" s="15" t="s">
        <v>2003</v>
      </c>
      <c r="B790" s="14" t="s">
        <v>6119</v>
      </c>
      <c r="C790" s="16">
        <v>24.32</v>
      </c>
      <c r="D790" s="16">
        <v>10.220000000000001</v>
      </c>
      <c r="E790" s="17" t="s">
        <v>32</v>
      </c>
      <c r="F790" s="17" t="s">
        <v>32</v>
      </c>
      <c r="G790" s="17" t="s">
        <v>32</v>
      </c>
      <c r="H790" s="18">
        <f>IF('Medical Examinations'!G795="No major surgery",0,'Medical Examinations'!G795)</f>
        <v>0</v>
      </c>
      <c r="I790" s="16" t="s">
        <v>8343</v>
      </c>
      <c r="J790" s="14" t="str">
        <f t="shared" si="36"/>
        <v>Normal weight</v>
      </c>
      <c r="K790" s="14" t="str">
        <f t="shared" si="37"/>
        <v>Diabetes</v>
      </c>
      <c r="L790" s="19">
        <f>DATE('Data cleaning'!P795,MONTH(1&amp;'Data cleaning'!Q795),'Hospitalisation Details'!D795)</f>
        <v>30277</v>
      </c>
      <c r="M790" s="20">
        <v>6593.51</v>
      </c>
      <c r="N790" s="16" t="s">
        <v>62</v>
      </c>
      <c r="O790" s="16" t="s">
        <v>75</v>
      </c>
      <c r="P790" s="16" t="s">
        <v>66</v>
      </c>
      <c r="Q790" s="14">
        <f t="shared" si="38"/>
        <v>40</v>
      </c>
    </row>
    <row r="791" spans="1:17" ht="15.6" x14ac:dyDescent="0.3">
      <c r="A791" s="15" t="s">
        <v>2006</v>
      </c>
      <c r="B791" s="14" t="s">
        <v>5096</v>
      </c>
      <c r="C791" s="16">
        <v>38.06</v>
      </c>
      <c r="D791" s="16">
        <v>9.24</v>
      </c>
      <c r="E791" s="17" t="s">
        <v>32</v>
      </c>
      <c r="F791" s="17" t="s">
        <v>32</v>
      </c>
      <c r="G791" s="17" t="s">
        <v>32</v>
      </c>
      <c r="H791" s="18">
        <f>IF('Medical Examinations'!G796="No major surgery",0,'Medical Examinations'!G796)</f>
        <v>0</v>
      </c>
      <c r="I791" s="16" t="s">
        <v>8343</v>
      </c>
      <c r="J791" s="14" t="str">
        <f t="shared" si="36"/>
        <v>Obesity</v>
      </c>
      <c r="K791" s="14" t="str">
        <f t="shared" si="37"/>
        <v>Diabetes</v>
      </c>
      <c r="L791" s="19">
        <f>DATE('Data cleaning'!P796,MONTH(1&amp;'Data cleaning'!Q796),'Hospitalisation Details'!D796)</f>
        <v>30314</v>
      </c>
      <c r="M791" s="20">
        <v>6600.21</v>
      </c>
      <c r="N791" s="16" t="s">
        <v>64</v>
      </c>
      <c r="O791" s="16" t="s">
        <v>62</v>
      </c>
      <c r="P791" s="16" t="s">
        <v>979</v>
      </c>
      <c r="Q791" s="14">
        <f t="shared" si="38"/>
        <v>40</v>
      </c>
    </row>
    <row r="792" spans="1:17" ht="15.6" x14ac:dyDescent="0.3">
      <c r="A792" s="15" t="s">
        <v>2008</v>
      </c>
      <c r="B792" s="14" t="s">
        <v>6122</v>
      </c>
      <c r="C792" s="16">
        <v>37.700000000000003</v>
      </c>
      <c r="D792" s="16">
        <v>8.6</v>
      </c>
      <c r="E792" s="17" t="s">
        <v>32</v>
      </c>
      <c r="F792" s="17" t="s">
        <v>32</v>
      </c>
      <c r="G792" s="17" t="s">
        <v>32</v>
      </c>
      <c r="H792" s="18">
        <f>IF('Medical Examinations'!G797="No major surgery",0,'Medical Examinations'!G797)</f>
        <v>0</v>
      </c>
      <c r="I792" s="16" t="s">
        <v>8343</v>
      </c>
      <c r="J792" s="14" t="str">
        <f t="shared" si="36"/>
        <v>Obesity</v>
      </c>
      <c r="K792" s="14" t="str">
        <f t="shared" si="37"/>
        <v>Diabetes</v>
      </c>
      <c r="L792" s="19">
        <f>DATE('Data cleaning'!P797,MONTH(1&amp;'Data cleaning'!Q797),'Hospitalisation Details'!D797)</f>
        <v>30262</v>
      </c>
      <c r="M792" s="20">
        <v>6600.36</v>
      </c>
      <c r="N792" s="16" t="s">
        <v>62</v>
      </c>
      <c r="O792" s="16" t="s">
        <v>64</v>
      </c>
      <c r="P792" s="16" t="s">
        <v>241</v>
      </c>
      <c r="Q792" s="14">
        <f t="shared" si="38"/>
        <v>40</v>
      </c>
    </row>
    <row r="793" spans="1:17" ht="15.6" x14ac:dyDescent="0.3">
      <c r="A793" s="15" t="s">
        <v>2011</v>
      </c>
      <c r="B793" s="14" t="s">
        <v>6124</v>
      </c>
      <c r="C793" s="16">
        <v>44</v>
      </c>
      <c r="D793" s="16">
        <v>9.32</v>
      </c>
      <c r="E793" s="17" t="s">
        <v>99</v>
      </c>
      <c r="F793" s="17" t="s">
        <v>32</v>
      </c>
      <c r="G793" s="17" t="s">
        <v>32</v>
      </c>
      <c r="H793" s="18">
        <f>IF('Medical Examinations'!G798="No major surgery",0,'Medical Examinations'!G798)</f>
        <v>2</v>
      </c>
      <c r="I793" s="16" t="s">
        <v>8343</v>
      </c>
      <c r="J793" s="14" t="str">
        <f t="shared" si="36"/>
        <v>Obesity</v>
      </c>
      <c r="K793" s="14" t="str">
        <f t="shared" si="37"/>
        <v>Diabetes</v>
      </c>
      <c r="L793" s="19">
        <f>DATE('Data cleaning'!P798,MONTH(1&amp;'Data cleaning'!Q798),'Hospitalisation Details'!D798)</f>
        <v>30191</v>
      </c>
      <c r="M793" s="20">
        <v>6610.11</v>
      </c>
      <c r="N793" s="16" t="s">
        <v>64</v>
      </c>
      <c r="O793" s="16" t="s">
        <v>62</v>
      </c>
      <c r="P793" s="16" t="s">
        <v>964</v>
      </c>
      <c r="Q793" s="14">
        <f t="shared" si="38"/>
        <v>40</v>
      </c>
    </row>
    <row r="794" spans="1:17" ht="15.6" x14ac:dyDescent="0.3">
      <c r="A794" s="15" t="s">
        <v>2014</v>
      </c>
      <c r="B794" s="14" t="s">
        <v>6126</v>
      </c>
      <c r="C794" s="16">
        <v>41.45</v>
      </c>
      <c r="D794" s="16">
        <v>6.12</v>
      </c>
      <c r="E794" s="17" t="s">
        <v>99</v>
      </c>
      <c r="F794" s="17" t="s">
        <v>32</v>
      </c>
      <c r="G794" s="17" t="s">
        <v>32</v>
      </c>
      <c r="H794" s="18">
        <f>IF('Medical Examinations'!G799="No major surgery",0,'Medical Examinations'!G799)</f>
        <v>0</v>
      </c>
      <c r="I794" s="16" t="s">
        <v>8343</v>
      </c>
      <c r="J794" s="14" t="str">
        <f t="shared" si="36"/>
        <v>Obesity</v>
      </c>
      <c r="K794" s="14" t="str">
        <f t="shared" si="37"/>
        <v>Prediabetes</v>
      </c>
      <c r="L794" s="19">
        <f>DATE('Data cleaning'!P799,MONTH(1&amp;'Data cleaning'!Q799),'Hospitalisation Details'!D799)</f>
        <v>26905</v>
      </c>
      <c r="M794" s="20">
        <v>6630.31</v>
      </c>
      <c r="N794" s="16" t="s">
        <v>62</v>
      </c>
      <c r="O794" s="16" t="s">
        <v>75</v>
      </c>
      <c r="P794" s="16" t="s">
        <v>66</v>
      </c>
      <c r="Q794" s="14">
        <f t="shared" si="38"/>
        <v>49</v>
      </c>
    </row>
    <row r="795" spans="1:17" ht="15.6" x14ac:dyDescent="0.3">
      <c r="A795" s="15" t="s">
        <v>2016</v>
      </c>
      <c r="B795" s="14" t="s">
        <v>6127</v>
      </c>
      <c r="C795" s="16">
        <v>25.364999999999998</v>
      </c>
      <c r="D795" s="16">
        <v>9.19</v>
      </c>
      <c r="E795" s="17" t="s">
        <v>99</v>
      </c>
      <c r="F795" s="17" t="s">
        <v>32</v>
      </c>
      <c r="G795" s="17" t="s">
        <v>32</v>
      </c>
      <c r="H795" s="18">
        <f>IF('Medical Examinations'!G800="No major surgery",0,'Medical Examinations'!G800)</f>
        <v>0</v>
      </c>
      <c r="I795" s="16" t="s">
        <v>8343</v>
      </c>
      <c r="J795" s="14" t="str">
        <f t="shared" si="36"/>
        <v>Over weight</v>
      </c>
      <c r="K795" s="14" t="str">
        <f t="shared" si="37"/>
        <v>Diabetes</v>
      </c>
      <c r="L795" s="19">
        <f>DATE('Data cleaning'!P800,MONTH(1&amp;'Data cleaning'!Q800),'Hospitalisation Details'!D800)</f>
        <v>37868</v>
      </c>
      <c r="M795" s="20">
        <v>6638.16</v>
      </c>
      <c r="N795" s="16" t="s">
        <v>62</v>
      </c>
      <c r="O795" s="16" t="s">
        <v>75</v>
      </c>
      <c r="P795" s="16" t="s">
        <v>119</v>
      </c>
      <c r="Q795" s="14">
        <f t="shared" si="38"/>
        <v>19</v>
      </c>
    </row>
    <row r="796" spans="1:17" ht="15.6" x14ac:dyDescent="0.3">
      <c r="A796" s="15" t="s">
        <v>2019</v>
      </c>
      <c r="B796" s="14" t="s">
        <v>5469</v>
      </c>
      <c r="C796" s="16">
        <v>34.56</v>
      </c>
      <c r="D796" s="16">
        <v>5.84</v>
      </c>
      <c r="E796" s="17" t="s">
        <v>99</v>
      </c>
      <c r="F796" s="17" t="s">
        <v>32</v>
      </c>
      <c r="G796" s="17" t="s">
        <v>99</v>
      </c>
      <c r="H796" s="18">
        <f>IF('Medical Examinations'!G801="No major surgery",0,'Medical Examinations'!G801)</f>
        <v>1</v>
      </c>
      <c r="I796" s="16" t="s">
        <v>8343</v>
      </c>
      <c r="J796" s="14" t="str">
        <f t="shared" si="36"/>
        <v>Obesity</v>
      </c>
      <c r="K796" s="14" t="str">
        <f t="shared" si="37"/>
        <v>Prediabetes</v>
      </c>
      <c r="L796" s="19">
        <f>DATE('Data cleaning'!P801,MONTH(1&amp;'Data cleaning'!Q801),'Hospitalisation Details'!D801)</f>
        <v>33030</v>
      </c>
      <c r="M796" s="20">
        <v>6639.3</v>
      </c>
      <c r="N796" s="16" t="s">
        <v>62</v>
      </c>
      <c r="O796" s="16" t="s">
        <v>62</v>
      </c>
      <c r="P796" s="16" t="s">
        <v>1525</v>
      </c>
      <c r="Q796" s="14">
        <f t="shared" si="38"/>
        <v>33</v>
      </c>
    </row>
    <row r="797" spans="1:17" ht="15.6" x14ac:dyDescent="0.3">
      <c r="A797" s="15" t="s">
        <v>2021</v>
      </c>
      <c r="B797" s="14" t="s">
        <v>6130</v>
      </c>
      <c r="C797" s="16">
        <v>28.2</v>
      </c>
      <c r="D797" s="16">
        <v>7.19</v>
      </c>
      <c r="E797" s="17" t="s">
        <v>99</v>
      </c>
      <c r="F797" s="17" t="s">
        <v>32</v>
      </c>
      <c r="G797" s="17" t="s">
        <v>32</v>
      </c>
      <c r="H797" s="18">
        <f>IF('Medical Examinations'!G802="No major surgery",0,'Medical Examinations'!G802)</f>
        <v>2</v>
      </c>
      <c r="I797" s="16" t="s">
        <v>8343</v>
      </c>
      <c r="J797" s="14" t="str">
        <f t="shared" si="36"/>
        <v>Over weight</v>
      </c>
      <c r="K797" s="14" t="str">
        <f t="shared" si="37"/>
        <v>Diabetes</v>
      </c>
      <c r="L797" s="19">
        <f>DATE('Data cleaning'!P802,MONTH(1&amp;'Data cleaning'!Q802),'Hospitalisation Details'!D802)</f>
        <v>31024</v>
      </c>
      <c r="M797" s="20">
        <v>6640.54</v>
      </c>
      <c r="N797" s="16" t="s">
        <v>62</v>
      </c>
      <c r="O797" s="16" t="s">
        <v>64</v>
      </c>
      <c r="P797" s="16" t="s">
        <v>972</v>
      </c>
      <c r="Q797" s="14">
        <f t="shared" si="38"/>
        <v>38</v>
      </c>
    </row>
    <row r="798" spans="1:17" ht="15.6" x14ac:dyDescent="0.3">
      <c r="A798" s="15" t="s">
        <v>2023</v>
      </c>
      <c r="B798" s="14" t="s">
        <v>6132</v>
      </c>
      <c r="C798" s="16">
        <v>30.43</v>
      </c>
      <c r="D798" s="16">
        <v>9.39</v>
      </c>
      <c r="E798" s="17" t="s">
        <v>32</v>
      </c>
      <c r="F798" s="17" t="s">
        <v>32</v>
      </c>
      <c r="G798" s="17" t="s">
        <v>32</v>
      </c>
      <c r="H798" s="18">
        <f>IF('Medical Examinations'!G803="No major surgery",0,'Medical Examinations'!G803)</f>
        <v>0</v>
      </c>
      <c r="I798" s="16" t="s">
        <v>8343</v>
      </c>
      <c r="J798" s="14" t="str">
        <f t="shared" si="36"/>
        <v>Obesity</v>
      </c>
      <c r="K798" s="14" t="str">
        <f t="shared" si="37"/>
        <v>Diabetes</v>
      </c>
      <c r="L798" s="19">
        <f>DATE('Data cleaning'!P803,MONTH(1&amp;'Data cleaning'!Q803),'Hospitalisation Details'!D803)</f>
        <v>25880</v>
      </c>
      <c r="M798" s="20">
        <v>6651.26</v>
      </c>
      <c r="N798" s="16" t="s">
        <v>62</v>
      </c>
      <c r="O798" s="16" t="s">
        <v>64</v>
      </c>
      <c r="P798" s="16" t="s">
        <v>66</v>
      </c>
      <c r="Q798" s="14">
        <f t="shared" si="38"/>
        <v>52</v>
      </c>
    </row>
    <row r="799" spans="1:17" ht="15.6" x14ac:dyDescent="0.3">
      <c r="A799" s="15" t="s">
        <v>2026</v>
      </c>
      <c r="B799" s="14" t="s">
        <v>5543</v>
      </c>
      <c r="C799" s="16">
        <v>32.395000000000003</v>
      </c>
      <c r="D799" s="16">
        <v>4.2699999999999996</v>
      </c>
      <c r="E799" s="17" t="s">
        <v>99</v>
      </c>
      <c r="F799" s="17" t="s">
        <v>32</v>
      </c>
      <c r="G799" s="17" t="s">
        <v>32</v>
      </c>
      <c r="H799" s="18">
        <f>IF('Medical Examinations'!G804="No major surgery",0,'Medical Examinations'!G804)</f>
        <v>1</v>
      </c>
      <c r="I799" s="16" t="s">
        <v>8343</v>
      </c>
      <c r="J799" s="14" t="str">
        <f t="shared" si="36"/>
        <v>Obesity</v>
      </c>
      <c r="K799" s="14" t="str">
        <f t="shared" si="37"/>
        <v>Normal</v>
      </c>
      <c r="L799" s="19">
        <f>DATE('Data cleaning'!P804,MONTH(1&amp;'Data cleaning'!Q804),'Hospitalisation Details'!D804)</f>
        <v>30864</v>
      </c>
      <c r="M799" s="20">
        <v>6652.53</v>
      </c>
      <c r="N799" s="16" t="s">
        <v>64</v>
      </c>
      <c r="O799" s="16" t="s">
        <v>62</v>
      </c>
      <c r="P799" s="16" t="s">
        <v>66</v>
      </c>
      <c r="Q799" s="14">
        <f t="shared" si="38"/>
        <v>38</v>
      </c>
    </row>
    <row r="800" spans="1:17" ht="15.6" x14ac:dyDescent="0.3">
      <c r="A800" s="15" t="s">
        <v>2028</v>
      </c>
      <c r="B800" s="14" t="s">
        <v>5543</v>
      </c>
      <c r="C800" s="16">
        <v>24.035</v>
      </c>
      <c r="D800" s="16">
        <v>11.71</v>
      </c>
      <c r="E800" s="17" t="s">
        <v>32</v>
      </c>
      <c r="F800" s="17" t="s">
        <v>32</v>
      </c>
      <c r="G800" s="17" t="s">
        <v>32</v>
      </c>
      <c r="H800" s="18">
        <f>IF('Medical Examinations'!G805="No major surgery",0,'Medical Examinations'!G805)</f>
        <v>0</v>
      </c>
      <c r="I800" s="16" t="s">
        <v>8343</v>
      </c>
      <c r="J800" s="14" t="str">
        <f t="shared" si="36"/>
        <v>Normal weight</v>
      </c>
      <c r="K800" s="14" t="str">
        <f t="shared" si="37"/>
        <v>Diabetes</v>
      </c>
      <c r="L800" s="19">
        <f>DATE('Data cleaning'!P805,MONTH(1&amp;'Data cleaning'!Q805),'Hospitalisation Details'!D805)</f>
        <v>32831</v>
      </c>
      <c r="M800" s="20">
        <v>6653.79</v>
      </c>
      <c r="N800" s="16" t="s">
        <v>62</v>
      </c>
      <c r="O800" s="16" t="s">
        <v>75</v>
      </c>
      <c r="P800" s="16" t="s">
        <v>66</v>
      </c>
      <c r="Q800" s="14">
        <f t="shared" si="38"/>
        <v>33</v>
      </c>
    </row>
    <row r="801" spans="1:17" ht="15.6" x14ac:dyDescent="0.3">
      <c r="A801" s="15" t="s">
        <v>2031</v>
      </c>
      <c r="B801" s="14" t="s">
        <v>6135</v>
      </c>
      <c r="C801" s="16">
        <v>37.119999999999997</v>
      </c>
      <c r="D801" s="16">
        <v>5.29</v>
      </c>
      <c r="E801" s="17" t="s">
        <v>32</v>
      </c>
      <c r="F801" s="17" t="s">
        <v>32</v>
      </c>
      <c r="G801" s="17" t="s">
        <v>32</v>
      </c>
      <c r="H801" s="18">
        <f>IF('Medical Examinations'!G806="No major surgery",0,'Medical Examinations'!G806)</f>
        <v>2</v>
      </c>
      <c r="I801" s="16" t="s">
        <v>8343</v>
      </c>
      <c r="J801" s="14" t="str">
        <f t="shared" si="36"/>
        <v>Obesity</v>
      </c>
      <c r="K801" s="14" t="str">
        <f t="shared" si="37"/>
        <v>Normal</v>
      </c>
      <c r="L801" s="19">
        <f>DATE('Data cleaning'!P806,MONTH(1&amp;'Data cleaning'!Q806),'Hospitalisation Details'!D806)</f>
        <v>30221</v>
      </c>
      <c r="M801" s="20">
        <v>6664.32</v>
      </c>
      <c r="N801" s="16" t="s">
        <v>62</v>
      </c>
      <c r="O801" s="16" t="s">
        <v>62</v>
      </c>
      <c r="P801" s="16" t="s">
        <v>66</v>
      </c>
      <c r="Q801" s="14">
        <f t="shared" si="38"/>
        <v>40</v>
      </c>
    </row>
    <row r="802" spans="1:17" ht="15.6" x14ac:dyDescent="0.3">
      <c r="A802" s="15" t="s">
        <v>2033</v>
      </c>
      <c r="B802" s="14" t="s">
        <v>4748</v>
      </c>
      <c r="C802" s="16">
        <v>34.840000000000003</v>
      </c>
      <c r="D802" s="16">
        <v>6</v>
      </c>
      <c r="E802" s="17" t="s">
        <v>99</v>
      </c>
      <c r="F802" s="17" t="s">
        <v>32</v>
      </c>
      <c r="G802" s="17" t="s">
        <v>99</v>
      </c>
      <c r="H802" s="18">
        <f>IF('Medical Examinations'!G807="No major surgery",0,'Medical Examinations'!G807)</f>
        <v>1</v>
      </c>
      <c r="I802" s="16" t="s">
        <v>8343</v>
      </c>
      <c r="J802" s="14" t="str">
        <f t="shared" si="36"/>
        <v>Obesity</v>
      </c>
      <c r="K802" s="14" t="str">
        <f t="shared" si="37"/>
        <v>Prediabetes</v>
      </c>
      <c r="L802" s="19">
        <f>DATE('Data cleaning'!P807,MONTH(1&amp;'Data cleaning'!Q807),'Hospitalisation Details'!D807)</f>
        <v>29846</v>
      </c>
      <c r="M802" s="20">
        <v>6664.69</v>
      </c>
      <c r="N802" s="16" t="s">
        <v>64</v>
      </c>
      <c r="O802" s="16" t="s">
        <v>75</v>
      </c>
      <c r="P802" s="16" t="s">
        <v>119</v>
      </c>
      <c r="Q802" s="14">
        <f t="shared" si="38"/>
        <v>41</v>
      </c>
    </row>
    <row r="803" spans="1:17" ht="15.6" x14ac:dyDescent="0.3">
      <c r="A803" s="15" t="s">
        <v>2036</v>
      </c>
      <c r="B803" s="14" t="s">
        <v>6138</v>
      </c>
      <c r="C803" s="16">
        <v>29.53</v>
      </c>
      <c r="D803" s="16">
        <v>10.64</v>
      </c>
      <c r="E803" s="17" t="s">
        <v>32</v>
      </c>
      <c r="F803" s="17" t="s">
        <v>32</v>
      </c>
      <c r="G803" s="17" t="s">
        <v>32</v>
      </c>
      <c r="H803" s="18">
        <f>IF('Medical Examinations'!G808="No major surgery",0,'Medical Examinations'!G808)</f>
        <v>0</v>
      </c>
      <c r="I803" s="16" t="s">
        <v>8343</v>
      </c>
      <c r="J803" s="14" t="str">
        <f t="shared" si="36"/>
        <v>Over weight</v>
      </c>
      <c r="K803" s="14" t="str">
        <f t="shared" si="37"/>
        <v>Diabetes</v>
      </c>
      <c r="L803" s="19">
        <f>DATE('Data cleaning'!P808,MONTH(1&amp;'Data cleaning'!Q808),'Hospitalisation Details'!D808)</f>
        <v>32801</v>
      </c>
      <c r="M803" s="20">
        <v>6666.24</v>
      </c>
      <c r="N803" s="16" t="s">
        <v>64</v>
      </c>
      <c r="O803" s="16" t="s">
        <v>75</v>
      </c>
      <c r="P803" s="16" t="s">
        <v>241</v>
      </c>
      <c r="Q803" s="14">
        <f t="shared" si="38"/>
        <v>33</v>
      </c>
    </row>
    <row r="804" spans="1:17" ht="15.6" x14ac:dyDescent="0.3">
      <c r="A804" s="15" t="s">
        <v>2038</v>
      </c>
      <c r="B804" s="14" t="s">
        <v>6140</v>
      </c>
      <c r="C804" s="16">
        <v>42.51</v>
      </c>
      <c r="D804" s="16">
        <v>8.2100000000000009</v>
      </c>
      <c r="E804" s="17" t="s">
        <v>99</v>
      </c>
      <c r="F804" s="17" t="s">
        <v>32</v>
      </c>
      <c r="G804" s="17" t="s">
        <v>32</v>
      </c>
      <c r="H804" s="18">
        <f>IF('Medical Examinations'!G809="No major surgery",0,'Medical Examinations'!G809)</f>
        <v>0</v>
      </c>
      <c r="I804" s="16" t="s">
        <v>8343</v>
      </c>
      <c r="J804" s="14" t="str">
        <f t="shared" si="36"/>
        <v>Obesity</v>
      </c>
      <c r="K804" s="14" t="str">
        <f t="shared" si="37"/>
        <v>Diabetes</v>
      </c>
      <c r="L804" s="19">
        <f>DATE('Data cleaning'!P809,MONTH(1&amp;'Data cleaning'!Q809),'Hospitalisation Details'!D809)</f>
        <v>31237</v>
      </c>
      <c r="M804" s="20">
        <v>6686.43</v>
      </c>
      <c r="N804" s="16" t="s">
        <v>62</v>
      </c>
      <c r="O804" s="16" t="s">
        <v>64</v>
      </c>
      <c r="P804" s="16" t="s">
        <v>119</v>
      </c>
      <c r="Q804" s="14">
        <f t="shared" si="38"/>
        <v>37</v>
      </c>
    </row>
    <row r="805" spans="1:17" ht="15.6" x14ac:dyDescent="0.3">
      <c r="A805" s="15" t="s">
        <v>2041</v>
      </c>
      <c r="B805" s="14" t="s">
        <v>6142</v>
      </c>
      <c r="C805" s="16">
        <v>38.14</v>
      </c>
      <c r="D805" s="16">
        <v>5.58</v>
      </c>
      <c r="E805" s="17" t="s">
        <v>32</v>
      </c>
      <c r="F805" s="17" t="s">
        <v>32</v>
      </c>
      <c r="G805" s="17" t="s">
        <v>99</v>
      </c>
      <c r="H805" s="18">
        <f>IF('Medical Examinations'!G810="No major surgery",0,'Medical Examinations'!G810)</f>
        <v>1</v>
      </c>
      <c r="I805" s="16" t="s">
        <v>8343</v>
      </c>
      <c r="J805" s="14" t="str">
        <f t="shared" si="36"/>
        <v>Obesity</v>
      </c>
      <c r="K805" s="14" t="str">
        <f t="shared" si="37"/>
        <v>Normal</v>
      </c>
      <c r="L805" s="19">
        <f>DATE('Data cleaning'!P810,MONTH(1&amp;'Data cleaning'!Q810),'Hospitalisation Details'!D810)</f>
        <v>25032</v>
      </c>
      <c r="M805" s="20">
        <v>6700.56</v>
      </c>
      <c r="N805" s="16" t="s">
        <v>64</v>
      </c>
      <c r="O805" s="16" t="s">
        <v>75</v>
      </c>
      <c r="P805" s="16" t="s">
        <v>119</v>
      </c>
      <c r="Q805" s="14">
        <f t="shared" si="38"/>
        <v>54</v>
      </c>
    </row>
    <row r="806" spans="1:17" ht="15.6" x14ac:dyDescent="0.3">
      <c r="A806" s="15" t="s">
        <v>2043</v>
      </c>
      <c r="B806" s="14" t="s">
        <v>6144</v>
      </c>
      <c r="C806" s="16">
        <v>39.93</v>
      </c>
      <c r="D806" s="16">
        <v>8.75</v>
      </c>
      <c r="E806" s="17" t="s">
        <v>32</v>
      </c>
      <c r="F806" s="17" t="s">
        <v>32</v>
      </c>
      <c r="G806" s="17" t="s">
        <v>32</v>
      </c>
      <c r="H806" s="18">
        <f>IF('Medical Examinations'!G811="No major surgery",0,'Medical Examinations'!G811)</f>
        <v>0</v>
      </c>
      <c r="I806" s="16" t="s">
        <v>8343</v>
      </c>
      <c r="J806" s="14" t="str">
        <f t="shared" si="36"/>
        <v>Obesity</v>
      </c>
      <c r="K806" s="14" t="str">
        <f t="shared" si="37"/>
        <v>Diabetes</v>
      </c>
      <c r="L806" s="19">
        <f>DATE('Data cleaning'!P811,MONTH(1&amp;'Data cleaning'!Q811),'Hospitalisation Details'!D811)</f>
        <v>26279</v>
      </c>
      <c r="M806" s="20">
        <v>6706.47</v>
      </c>
      <c r="N806" s="16" t="s">
        <v>62</v>
      </c>
      <c r="O806" s="16" t="s">
        <v>75</v>
      </c>
      <c r="P806" s="16" t="s">
        <v>66</v>
      </c>
      <c r="Q806" s="14">
        <f t="shared" si="38"/>
        <v>51</v>
      </c>
    </row>
    <row r="807" spans="1:17" ht="15.6" x14ac:dyDescent="0.3">
      <c r="A807" s="15" t="s">
        <v>2046</v>
      </c>
      <c r="B807" s="14" t="s">
        <v>4971</v>
      </c>
      <c r="C807" s="16">
        <v>38.83</v>
      </c>
      <c r="D807" s="16">
        <v>11.86</v>
      </c>
      <c r="E807" s="17" t="s">
        <v>32</v>
      </c>
      <c r="F807" s="17" t="s">
        <v>32</v>
      </c>
      <c r="G807" s="17" t="s">
        <v>32</v>
      </c>
      <c r="H807" s="18">
        <f>IF('Medical Examinations'!G812="No major surgery",0,'Medical Examinations'!G812)</f>
        <v>0</v>
      </c>
      <c r="I807" s="16" t="s">
        <v>8343</v>
      </c>
      <c r="J807" s="14" t="str">
        <f t="shared" si="36"/>
        <v>Obesity</v>
      </c>
      <c r="K807" s="14" t="str">
        <f t="shared" si="37"/>
        <v>Diabetes</v>
      </c>
      <c r="L807" s="19">
        <f>DATE('Data cleaning'!P812,MONTH(1&amp;'Data cleaning'!Q812),'Hospitalisation Details'!D812)</f>
        <v>30479</v>
      </c>
      <c r="M807" s="20">
        <v>6710.19</v>
      </c>
      <c r="N807" s="16" t="s">
        <v>64</v>
      </c>
      <c r="O807" s="16" t="s">
        <v>64</v>
      </c>
      <c r="P807" s="16" t="s">
        <v>119</v>
      </c>
      <c r="Q807" s="14">
        <f t="shared" si="38"/>
        <v>39</v>
      </c>
    </row>
    <row r="808" spans="1:17" ht="15.6" x14ac:dyDescent="0.3">
      <c r="A808" s="15" t="s">
        <v>2048</v>
      </c>
      <c r="B808" s="14" t="s">
        <v>6146</v>
      </c>
      <c r="C808" s="16">
        <v>37.4</v>
      </c>
      <c r="D808" s="16">
        <v>11.46</v>
      </c>
      <c r="E808" s="17" t="s">
        <v>32</v>
      </c>
      <c r="F808" s="17" t="s">
        <v>32</v>
      </c>
      <c r="G808" s="17" t="s">
        <v>32</v>
      </c>
      <c r="H808" s="18">
        <f>IF('Medical Examinations'!G813="No major surgery",0,'Medical Examinations'!G813)</f>
        <v>0</v>
      </c>
      <c r="I808" s="16" t="s">
        <v>8343</v>
      </c>
      <c r="J808" s="14" t="str">
        <f t="shared" si="36"/>
        <v>Obesity</v>
      </c>
      <c r="K808" s="14" t="str">
        <f t="shared" si="37"/>
        <v>Diabetes</v>
      </c>
      <c r="L808" s="19">
        <f>DATE('Data cleaning'!P813,MONTH(1&amp;'Data cleaning'!Q813),'Hospitalisation Details'!D813)</f>
        <v>34498</v>
      </c>
      <c r="M808" s="20">
        <v>6721.37</v>
      </c>
      <c r="N808" s="16" t="s">
        <v>62</v>
      </c>
      <c r="O808" s="16" t="s">
        <v>75</v>
      </c>
      <c r="P808" s="16" t="s">
        <v>119</v>
      </c>
      <c r="Q808" s="14">
        <f t="shared" si="38"/>
        <v>28</v>
      </c>
    </row>
    <row r="809" spans="1:17" ht="15.6" x14ac:dyDescent="0.3">
      <c r="A809" s="15" t="s">
        <v>2050</v>
      </c>
      <c r="B809" s="14" t="s">
        <v>5765</v>
      </c>
      <c r="C809" s="16">
        <v>21.4</v>
      </c>
      <c r="D809" s="16">
        <v>9.0299999999999994</v>
      </c>
      <c r="E809" s="17" t="s">
        <v>32</v>
      </c>
      <c r="F809" s="17" t="s">
        <v>32</v>
      </c>
      <c r="G809" s="17" t="s">
        <v>32</v>
      </c>
      <c r="H809" s="18">
        <f>IF('Medical Examinations'!G814="No major surgery",0,'Medical Examinations'!G814)</f>
        <v>0</v>
      </c>
      <c r="I809" s="16" t="s">
        <v>8343</v>
      </c>
      <c r="J809" s="14" t="str">
        <f t="shared" si="36"/>
        <v>Normal weight</v>
      </c>
      <c r="K809" s="14" t="str">
        <f t="shared" si="37"/>
        <v>Diabetes</v>
      </c>
      <c r="L809" s="19">
        <f>DATE('Data cleaning'!P814,MONTH(1&amp;'Data cleaning'!Q814),'Hospitalisation Details'!D814)</f>
        <v>28784</v>
      </c>
      <c r="M809" s="20">
        <v>6737.98</v>
      </c>
      <c r="N809" s="16" t="s">
        <v>62</v>
      </c>
      <c r="O809" s="16" t="s">
        <v>64</v>
      </c>
      <c r="P809" s="16" t="s">
        <v>66</v>
      </c>
      <c r="Q809" s="14">
        <f t="shared" si="38"/>
        <v>44</v>
      </c>
    </row>
    <row r="810" spans="1:17" ht="15.6" x14ac:dyDescent="0.3">
      <c r="A810" s="15" t="s">
        <v>2053</v>
      </c>
      <c r="B810" s="14" t="s">
        <v>6149</v>
      </c>
      <c r="C810" s="16">
        <v>38.380000000000003</v>
      </c>
      <c r="D810" s="16">
        <v>8.26</v>
      </c>
      <c r="E810" s="17" t="s">
        <v>99</v>
      </c>
      <c r="F810" s="17" t="s">
        <v>32</v>
      </c>
      <c r="G810" s="17" t="s">
        <v>32</v>
      </c>
      <c r="H810" s="18">
        <f>IF('Medical Examinations'!G815="No major surgery",0,'Medical Examinations'!G815)</f>
        <v>2</v>
      </c>
      <c r="I810" s="16" t="s">
        <v>8343</v>
      </c>
      <c r="J810" s="14" t="str">
        <f t="shared" si="36"/>
        <v>Obesity</v>
      </c>
      <c r="K810" s="14" t="str">
        <f t="shared" si="37"/>
        <v>Diabetes</v>
      </c>
      <c r="L810" s="19">
        <f>DATE('Data cleaning'!P815,MONTH(1&amp;'Data cleaning'!Q815),'Hospitalisation Details'!D815)</f>
        <v>25037</v>
      </c>
      <c r="M810" s="20">
        <v>6738.84</v>
      </c>
      <c r="N810" s="16" t="s">
        <v>64</v>
      </c>
      <c r="O810" s="16" t="s">
        <v>75</v>
      </c>
      <c r="P810" s="16" t="s">
        <v>119</v>
      </c>
      <c r="Q810" s="14">
        <f t="shared" si="38"/>
        <v>54</v>
      </c>
    </row>
    <row r="811" spans="1:17" ht="15.6" x14ac:dyDescent="0.3">
      <c r="A811" s="15" t="s">
        <v>2055</v>
      </c>
      <c r="B811" s="14" t="s">
        <v>6151</v>
      </c>
      <c r="C811" s="16">
        <v>33.659999999999997</v>
      </c>
      <c r="D811" s="16">
        <v>5.42</v>
      </c>
      <c r="E811" s="17" t="s">
        <v>99</v>
      </c>
      <c r="F811" s="17" t="s">
        <v>32</v>
      </c>
      <c r="G811" s="17" t="s">
        <v>32</v>
      </c>
      <c r="H811" s="18">
        <f>IF('Medical Examinations'!G816="No major surgery",0,'Medical Examinations'!G816)</f>
        <v>2</v>
      </c>
      <c r="I811" s="16" t="s">
        <v>8343</v>
      </c>
      <c r="J811" s="14" t="str">
        <f t="shared" si="36"/>
        <v>Obesity</v>
      </c>
      <c r="K811" s="14" t="str">
        <f t="shared" si="37"/>
        <v>Normal</v>
      </c>
      <c r="L811" s="19">
        <f>DATE('Data cleaning'!P816,MONTH(1&amp;'Data cleaning'!Q816),'Hospitalisation Details'!D816)</f>
        <v>31631</v>
      </c>
      <c r="M811" s="20">
        <v>6746.74</v>
      </c>
      <c r="N811" s="16" t="s">
        <v>64</v>
      </c>
      <c r="O811" s="16" t="s">
        <v>62</v>
      </c>
      <c r="P811" s="16" t="s">
        <v>979</v>
      </c>
      <c r="Q811" s="14">
        <f t="shared" si="38"/>
        <v>36</v>
      </c>
    </row>
    <row r="812" spans="1:17" ht="15.6" x14ac:dyDescent="0.3">
      <c r="A812" s="15" t="s">
        <v>2058</v>
      </c>
      <c r="B812" s="14" t="s">
        <v>6153</v>
      </c>
      <c r="C812" s="16">
        <v>31.79</v>
      </c>
      <c r="D812" s="16">
        <v>11.33</v>
      </c>
      <c r="E812" s="17" t="s">
        <v>99</v>
      </c>
      <c r="F812" s="17" t="s">
        <v>32</v>
      </c>
      <c r="G812" s="17" t="s">
        <v>99</v>
      </c>
      <c r="H812" s="18">
        <f>IF('Medical Examinations'!G817="No major surgery",0,'Medical Examinations'!G817)</f>
        <v>1</v>
      </c>
      <c r="I812" s="16" t="s">
        <v>8343</v>
      </c>
      <c r="J812" s="14" t="str">
        <f t="shared" si="36"/>
        <v>Obesity</v>
      </c>
      <c r="K812" s="14" t="str">
        <f t="shared" si="37"/>
        <v>Diabetes</v>
      </c>
      <c r="L812" s="19">
        <f>DATE('Data cleaning'!P817,MONTH(1&amp;'Data cleaning'!Q817),'Hospitalisation Details'!D817)</f>
        <v>31568</v>
      </c>
      <c r="M812" s="20">
        <v>6748.59</v>
      </c>
      <c r="N812" s="16" t="s">
        <v>64</v>
      </c>
      <c r="O812" s="16" t="s">
        <v>75</v>
      </c>
      <c r="P812" s="16" t="s">
        <v>979</v>
      </c>
      <c r="Q812" s="14">
        <f t="shared" si="38"/>
        <v>37</v>
      </c>
    </row>
    <row r="813" spans="1:17" ht="15.6" x14ac:dyDescent="0.3">
      <c r="A813" s="15" t="s">
        <v>2060</v>
      </c>
      <c r="B813" s="14" t="s">
        <v>6155</v>
      </c>
      <c r="C813" s="16">
        <v>29.7</v>
      </c>
      <c r="D813" s="16">
        <v>7.69</v>
      </c>
      <c r="E813" s="17" t="s">
        <v>99</v>
      </c>
      <c r="F813" s="17" t="s">
        <v>32</v>
      </c>
      <c r="G813" s="17" t="s">
        <v>99</v>
      </c>
      <c r="H813" s="18">
        <f>IF('Medical Examinations'!G818="No major surgery",0,'Medical Examinations'!G818)</f>
        <v>1</v>
      </c>
      <c r="I813" s="16" t="s">
        <v>8343</v>
      </c>
      <c r="J813" s="14" t="str">
        <f t="shared" si="36"/>
        <v>Over weight</v>
      </c>
      <c r="K813" s="14" t="str">
        <f t="shared" si="37"/>
        <v>Diabetes</v>
      </c>
      <c r="L813" s="19">
        <f>DATE('Data cleaning'!P818,MONTH(1&amp;'Data cleaning'!Q818),'Hospitalisation Details'!D818)</f>
        <v>25736</v>
      </c>
      <c r="M813" s="20">
        <v>6749.63</v>
      </c>
      <c r="N813" s="16" t="s">
        <v>62</v>
      </c>
      <c r="O813" s="16" t="s">
        <v>75</v>
      </c>
      <c r="P813" s="16" t="s">
        <v>66</v>
      </c>
      <c r="Q813" s="14">
        <f t="shared" si="38"/>
        <v>52</v>
      </c>
    </row>
    <row r="814" spans="1:17" ht="15.6" x14ac:dyDescent="0.3">
      <c r="A814" s="15" t="s">
        <v>2063</v>
      </c>
      <c r="B814" s="14" t="s">
        <v>5454</v>
      </c>
      <c r="C814" s="16">
        <v>25.46</v>
      </c>
      <c r="D814" s="16">
        <v>8.77</v>
      </c>
      <c r="E814" s="17" t="s">
        <v>99</v>
      </c>
      <c r="F814" s="17" t="s">
        <v>32</v>
      </c>
      <c r="G814" s="17" t="s">
        <v>99</v>
      </c>
      <c r="H814" s="18">
        <f>IF('Medical Examinations'!G819="No major surgery",0,'Medical Examinations'!G819)</f>
        <v>1</v>
      </c>
      <c r="I814" s="16" t="s">
        <v>8343</v>
      </c>
      <c r="J814" s="14" t="str">
        <f t="shared" si="36"/>
        <v>Over weight</v>
      </c>
      <c r="K814" s="14" t="str">
        <f t="shared" si="37"/>
        <v>Diabetes</v>
      </c>
      <c r="L814" s="19">
        <f>DATE('Data cleaning'!P819,MONTH(1&amp;'Data cleaning'!Q819),'Hospitalisation Details'!D819)</f>
        <v>24450</v>
      </c>
      <c r="M814" s="20">
        <v>6750.27</v>
      </c>
      <c r="N814" s="16" t="s">
        <v>64</v>
      </c>
      <c r="O814" s="16" t="s">
        <v>62</v>
      </c>
      <c r="P814" s="16" t="s">
        <v>66</v>
      </c>
      <c r="Q814" s="14">
        <f t="shared" si="38"/>
        <v>56</v>
      </c>
    </row>
    <row r="815" spans="1:17" ht="15.6" x14ac:dyDescent="0.3">
      <c r="A815" s="15" t="s">
        <v>2065</v>
      </c>
      <c r="B815" s="14" t="s">
        <v>6157</v>
      </c>
      <c r="C815" s="16">
        <v>39.14</v>
      </c>
      <c r="D815" s="16">
        <v>4.91</v>
      </c>
      <c r="E815" s="17" t="s">
        <v>32</v>
      </c>
      <c r="F815" s="17" t="s">
        <v>39</v>
      </c>
      <c r="G815" s="17" t="s">
        <v>32</v>
      </c>
      <c r="H815" s="18">
        <f>IF('Medical Examinations'!G820="No major surgery",0,'Medical Examinations'!G820)</f>
        <v>1</v>
      </c>
      <c r="I815" s="16" t="s">
        <v>8343</v>
      </c>
      <c r="J815" s="14" t="str">
        <f t="shared" si="36"/>
        <v>Obesity</v>
      </c>
      <c r="K815" s="14" t="str">
        <f t="shared" si="37"/>
        <v>Normal</v>
      </c>
      <c r="L815" s="19">
        <f>DATE('Data cleaning'!P820,MONTH(1&amp;'Data cleaning'!Q820),'Hospitalisation Details'!D820)</f>
        <v>32426</v>
      </c>
      <c r="M815" s="20">
        <v>6753.04</v>
      </c>
      <c r="N815" s="16" t="s">
        <v>62</v>
      </c>
      <c r="O815" s="16" t="s">
        <v>62</v>
      </c>
      <c r="P815" s="16" t="s">
        <v>1280</v>
      </c>
      <c r="Q815" s="14">
        <f t="shared" si="38"/>
        <v>34</v>
      </c>
    </row>
    <row r="816" spans="1:17" ht="15.6" x14ac:dyDescent="0.3">
      <c r="A816" s="15" t="s">
        <v>2068</v>
      </c>
      <c r="B816" s="14" t="s">
        <v>5781</v>
      </c>
      <c r="C816" s="16">
        <v>41.2</v>
      </c>
      <c r="D816" s="16">
        <v>4.95</v>
      </c>
      <c r="E816" s="17" t="s">
        <v>32</v>
      </c>
      <c r="F816" s="17" t="s">
        <v>32</v>
      </c>
      <c r="G816" s="17" t="s">
        <v>32</v>
      </c>
      <c r="H816" s="18">
        <f>IF('Medical Examinations'!G821="No major surgery",0,'Medical Examinations'!G821)</f>
        <v>1</v>
      </c>
      <c r="I816" s="16" t="s">
        <v>8343</v>
      </c>
      <c r="J816" s="14" t="str">
        <f t="shared" si="36"/>
        <v>Obesity</v>
      </c>
      <c r="K816" s="14" t="str">
        <f t="shared" si="37"/>
        <v>Normal</v>
      </c>
      <c r="L816" s="19">
        <f>DATE('Data cleaning'!P821,MONTH(1&amp;'Data cleaning'!Q821),'Hospitalisation Details'!D821)</f>
        <v>29850</v>
      </c>
      <c r="M816" s="20">
        <v>6770.19</v>
      </c>
      <c r="N816" s="16" t="s">
        <v>62</v>
      </c>
      <c r="O816" s="16" t="s">
        <v>64</v>
      </c>
      <c r="P816" s="16" t="s">
        <v>66</v>
      </c>
      <c r="Q816" s="14">
        <f t="shared" si="38"/>
        <v>41</v>
      </c>
    </row>
    <row r="817" spans="1:17" ht="15.6" x14ac:dyDescent="0.3">
      <c r="A817" s="15" t="s">
        <v>2070</v>
      </c>
      <c r="B817" s="14" t="s">
        <v>6160</v>
      </c>
      <c r="C817" s="16">
        <v>28.81</v>
      </c>
      <c r="D817" s="16">
        <v>10.8</v>
      </c>
      <c r="E817" s="17" t="s">
        <v>99</v>
      </c>
      <c r="F817" s="17" t="s">
        <v>32</v>
      </c>
      <c r="G817" s="17" t="s">
        <v>99</v>
      </c>
      <c r="H817" s="18">
        <f>IF('Medical Examinations'!G822="No major surgery",0,'Medical Examinations'!G822)</f>
        <v>1</v>
      </c>
      <c r="I817" s="16" t="s">
        <v>8343</v>
      </c>
      <c r="J817" s="14" t="str">
        <f t="shared" si="36"/>
        <v>Over weight</v>
      </c>
      <c r="K817" s="14" t="str">
        <f t="shared" si="37"/>
        <v>Diabetes</v>
      </c>
      <c r="L817" s="19">
        <f>DATE('Data cleaning'!P822,MONTH(1&amp;'Data cleaning'!Q822),'Hospitalisation Details'!D822)</f>
        <v>29832</v>
      </c>
      <c r="M817" s="20">
        <v>6775.96</v>
      </c>
      <c r="N817" s="16" t="s">
        <v>62</v>
      </c>
      <c r="O817" s="16" t="s">
        <v>64</v>
      </c>
      <c r="P817" s="16" t="s">
        <v>241</v>
      </c>
      <c r="Q817" s="14">
        <f t="shared" si="38"/>
        <v>41</v>
      </c>
    </row>
    <row r="818" spans="1:17" ht="15.6" x14ac:dyDescent="0.3">
      <c r="A818" s="15" t="s">
        <v>2072</v>
      </c>
      <c r="B818" s="14" t="s">
        <v>6162</v>
      </c>
      <c r="C818" s="16">
        <v>37.409999999999997</v>
      </c>
      <c r="D818" s="16">
        <v>7.21</v>
      </c>
      <c r="E818" s="17" t="s">
        <v>32</v>
      </c>
      <c r="F818" s="17" t="s">
        <v>32</v>
      </c>
      <c r="G818" s="17" t="s">
        <v>32</v>
      </c>
      <c r="H818" s="18">
        <f>IF('Medical Examinations'!G823="No major surgery",0,'Medical Examinations'!G823)</f>
        <v>2</v>
      </c>
      <c r="I818" s="16" t="s">
        <v>8343</v>
      </c>
      <c r="J818" s="14" t="str">
        <f t="shared" si="36"/>
        <v>Obesity</v>
      </c>
      <c r="K818" s="14" t="str">
        <f t="shared" si="37"/>
        <v>Diabetes</v>
      </c>
      <c r="L818" s="19">
        <f>DATE('Data cleaning'!P823,MONTH(1&amp;'Data cleaning'!Q823),'Hospitalisation Details'!D823)</f>
        <v>29867</v>
      </c>
      <c r="M818" s="20">
        <v>6781.35</v>
      </c>
      <c r="N818" s="16" t="s">
        <v>62</v>
      </c>
      <c r="O818" s="16" t="s">
        <v>75</v>
      </c>
      <c r="P818" s="16" t="s">
        <v>66</v>
      </c>
      <c r="Q818" s="14">
        <f t="shared" si="38"/>
        <v>41</v>
      </c>
    </row>
    <row r="819" spans="1:17" ht="15.6" x14ac:dyDescent="0.3">
      <c r="A819" s="15" t="s">
        <v>2075</v>
      </c>
      <c r="B819" s="14" t="s">
        <v>4811</v>
      </c>
      <c r="C819" s="16">
        <v>52.54</v>
      </c>
      <c r="D819" s="16">
        <v>5.12</v>
      </c>
      <c r="E819" s="17" t="s">
        <v>32</v>
      </c>
      <c r="F819" s="17" t="s">
        <v>32</v>
      </c>
      <c r="G819" s="17" t="s">
        <v>99</v>
      </c>
      <c r="H819" s="18">
        <f>IF('Medical Examinations'!G824="No major surgery",0,'Medical Examinations'!G824)</f>
        <v>1</v>
      </c>
      <c r="I819" s="16" t="s">
        <v>8343</v>
      </c>
      <c r="J819" s="14" t="str">
        <f t="shared" si="36"/>
        <v>Obesity</v>
      </c>
      <c r="K819" s="14" t="str">
        <f t="shared" si="37"/>
        <v>Normal</v>
      </c>
      <c r="L819" s="19">
        <f>DATE('Data cleaning'!P824,MONTH(1&amp;'Data cleaning'!Q824),'Hospitalisation Details'!D824)</f>
        <v>29548</v>
      </c>
      <c r="M819" s="20">
        <v>6781.52</v>
      </c>
      <c r="N819" s="16" t="s">
        <v>62</v>
      </c>
      <c r="O819" s="16" t="s">
        <v>62</v>
      </c>
      <c r="P819" s="16" t="s">
        <v>66</v>
      </c>
      <c r="Q819" s="14">
        <f t="shared" si="38"/>
        <v>42</v>
      </c>
    </row>
    <row r="820" spans="1:17" ht="15.6" x14ac:dyDescent="0.3">
      <c r="A820" s="15" t="s">
        <v>2077</v>
      </c>
      <c r="B820" s="14" t="s">
        <v>6164</v>
      </c>
      <c r="C820" s="16">
        <v>17.29</v>
      </c>
      <c r="D820" s="16">
        <v>4.62</v>
      </c>
      <c r="E820" s="17" t="s">
        <v>32</v>
      </c>
      <c r="F820" s="17" t="s">
        <v>39</v>
      </c>
      <c r="G820" s="17" t="s">
        <v>32</v>
      </c>
      <c r="H820" s="18">
        <f>IF('Medical Examinations'!G825="No major surgery",0,'Medical Examinations'!G825)</f>
        <v>1</v>
      </c>
      <c r="I820" s="16" t="s">
        <v>8342</v>
      </c>
      <c r="J820" s="14" t="str">
        <f t="shared" si="36"/>
        <v>Under weight</v>
      </c>
      <c r="K820" s="14" t="str">
        <f t="shared" si="37"/>
        <v>Normal</v>
      </c>
      <c r="L820" s="19">
        <f>DATE('Data cleaning'!P825,MONTH(1&amp;'Data cleaning'!Q825),'Hospitalisation Details'!D825)</f>
        <v>31405</v>
      </c>
      <c r="M820" s="20">
        <v>6796.86</v>
      </c>
      <c r="N820" s="16" t="s">
        <v>64</v>
      </c>
      <c r="O820" s="16" t="s">
        <v>64</v>
      </c>
      <c r="P820" s="16" t="s">
        <v>119</v>
      </c>
      <c r="Q820" s="14">
        <f t="shared" si="38"/>
        <v>37</v>
      </c>
    </row>
    <row r="821" spans="1:17" ht="15.6" x14ac:dyDescent="0.3">
      <c r="A821" s="15" t="s">
        <v>2079</v>
      </c>
      <c r="B821" s="14" t="s">
        <v>6166</v>
      </c>
      <c r="C821" s="16">
        <v>31.74</v>
      </c>
      <c r="D821" s="16">
        <v>7.68</v>
      </c>
      <c r="E821" s="17" t="s">
        <v>99</v>
      </c>
      <c r="F821" s="17" t="s">
        <v>32</v>
      </c>
      <c r="G821" s="17" t="s">
        <v>32</v>
      </c>
      <c r="H821" s="18">
        <f>IF('Medical Examinations'!G826="No major surgery",0,'Medical Examinations'!G826)</f>
        <v>0</v>
      </c>
      <c r="I821" s="16" t="s">
        <v>8343</v>
      </c>
      <c r="J821" s="14" t="str">
        <f t="shared" si="36"/>
        <v>Obesity</v>
      </c>
      <c r="K821" s="14" t="str">
        <f t="shared" si="37"/>
        <v>Diabetes</v>
      </c>
      <c r="L821" s="19">
        <f>DATE('Data cleaning'!P826,MONTH(1&amp;'Data cleaning'!Q826),'Hospitalisation Details'!D826)</f>
        <v>33418</v>
      </c>
      <c r="M821" s="20">
        <v>6799.46</v>
      </c>
      <c r="N821" s="16" t="s">
        <v>75</v>
      </c>
      <c r="O821" s="16" t="s">
        <v>62</v>
      </c>
      <c r="P821" s="16" t="s">
        <v>1397</v>
      </c>
      <c r="Q821" s="14">
        <f t="shared" si="38"/>
        <v>31</v>
      </c>
    </row>
    <row r="822" spans="1:17" ht="15.6" x14ac:dyDescent="0.3">
      <c r="A822" s="15" t="s">
        <v>2081</v>
      </c>
      <c r="B822" s="14" t="s">
        <v>6168</v>
      </c>
      <c r="C822" s="16">
        <v>26.504999999999999</v>
      </c>
      <c r="D822" s="16">
        <v>6.79</v>
      </c>
      <c r="E822" s="17" t="s">
        <v>99</v>
      </c>
      <c r="F822" s="17" t="s">
        <v>32</v>
      </c>
      <c r="G822" s="17" t="s">
        <v>99</v>
      </c>
      <c r="H822" s="18">
        <f>IF('Medical Examinations'!G827="No major surgery",0,'Medical Examinations'!G827)</f>
        <v>1</v>
      </c>
      <c r="I822" s="16" t="s">
        <v>8343</v>
      </c>
      <c r="J822" s="14" t="str">
        <f t="shared" si="36"/>
        <v>Over weight</v>
      </c>
      <c r="K822" s="14" t="str">
        <f t="shared" si="37"/>
        <v>Diabetes</v>
      </c>
      <c r="L822" s="19">
        <f>DATE('Data cleaning'!P827,MONTH(1&amp;'Data cleaning'!Q827),'Hospitalisation Details'!D827)</f>
        <v>27623</v>
      </c>
      <c r="M822" s="20">
        <v>6809.46</v>
      </c>
      <c r="N822" s="16" t="s">
        <v>62</v>
      </c>
      <c r="O822" s="16" t="s">
        <v>75</v>
      </c>
      <c r="P822" s="16" t="s">
        <v>119</v>
      </c>
      <c r="Q822" s="14">
        <f t="shared" si="38"/>
        <v>47</v>
      </c>
    </row>
    <row r="823" spans="1:17" ht="15.6" x14ac:dyDescent="0.3">
      <c r="A823" s="15" t="s">
        <v>2084</v>
      </c>
      <c r="B823" s="14" t="s">
        <v>6170</v>
      </c>
      <c r="C823" s="16">
        <v>36.479999999999997</v>
      </c>
      <c r="D823" s="16">
        <v>11.09</v>
      </c>
      <c r="E823" s="17" t="s">
        <v>32</v>
      </c>
      <c r="F823" s="17" t="s">
        <v>32</v>
      </c>
      <c r="G823" s="17" t="s">
        <v>32</v>
      </c>
      <c r="H823" s="18">
        <f>IF('Medical Examinations'!G828="No major surgery",0,'Medical Examinations'!G828)</f>
        <v>0</v>
      </c>
      <c r="I823" s="16" t="s">
        <v>8343</v>
      </c>
      <c r="J823" s="14" t="str">
        <f t="shared" si="36"/>
        <v>Obesity</v>
      </c>
      <c r="K823" s="14" t="str">
        <f t="shared" si="37"/>
        <v>Diabetes</v>
      </c>
      <c r="L823" s="19">
        <f>DATE('Data cleaning'!P828,MONTH(1&amp;'Data cleaning'!Q828),'Hospitalisation Details'!D828)</f>
        <v>34523</v>
      </c>
      <c r="M823" s="20">
        <v>6827.69</v>
      </c>
      <c r="N823" s="16" t="s">
        <v>62</v>
      </c>
      <c r="O823" s="16" t="s">
        <v>62</v>
      </c>
      <c r="P823" s="16" t="s">
        <v>1525</v>
      </c>
      <c r="Q823" s="14">
        <f t="shared" si="38"/>
        <v>28</v>
      </c>
    </row>
    <row r="824" spans="1:17" ht="15.6" x14ac:dyDescent="0.3">
      <c r="A824" s="15" t="s">
        <v>2086</v>
      </c>
      <c r="B824" s="14" t="s">
        <v>6171</v>
      </c>
      <c r="C824" s="16">
        <v>39.159999999999997</v>
      </c>
      <c r="D824" s="16">
        <v>5.24</v>
      </c>
      <c r="E824" s="17" t="s">
        <v>99</v>
      </c>
      <c r="F824" s="17" t="s">
        <v>32</v>
      </c>
      <c r="G824" s="17" t="s">
        <v>99</v>
      </c>
      <c r="H824" s="18">
        <f>IF('Medical Examinations'!G829="No major surgery",0,'Medical Examinations'!G829)</f>
        <v>1</v>
      </c>
      <c r="I824" s="16" t="s">
        <v>8343</v>
      </c>
      <c r="J824" s="14" t="str">
        <f t="shared" si="36"/>
        <v>Obesity</v>
      </c>
      <c r="K824" s="14" t="str">
        <f t="shared" si="37"/>
        <v>Normal</v>
      </c>
      <c r="L824" s="19">
        <f>DATE('Data cleaning'!P829,MONTH(1&amp;'Data cleaning'!Q829),'Hospitalisation Details'!D829)</f>
        <v>29051</v>
      </c>
      <c r="M824" s="20">
        <v>6837.37</v>
      </c>
      <c r="N824" s="16" t="s">
        <v>64</v>
      </c>
      <c r="O824" s="16" t="s">
        <v>75</v>
      </c>
      <c r="P824" s="16" t="s">
        <v>979</v>
      </c>
      <c r="Q824" s="14">
        <f t="shared" si="38"/>
        <v>43</v>
      </c>
    </row>
    <row r="825" spans="1:17" ht="15.6" x14ac:dyDescent="0.3">
      <c r="A825" s="15" t="s">
        <v>2088</v>
      </c>
      <c r="B825" s="14" t="s">
        <v>6172</v>
      </c>
      <c r="C825" s="16">
        <v>28.22</v>
      </c>
      <c r="D825" s="16">
        <v>7.51</v>
      </c>
      <c r="E825" s="17" t="s">
        <v>99</v>
      </c>
      <c r="F825" s="17" t="s">
        <v>32</v>
      </c>
      <c r="G825" s="17" t="s">
        <v>99</v>
      </c>
      <c r="H825" s="18">
        <f>IF('Medical Examinations'!G830="No major surgery",0,'Medical Examinations'!G830)</f>
        <v>1</v>
      </c>
      <c r="I825" s="16" t="s">
        <v>8343</v>
      </c>
      <c r="J825" s="14" t="str">
        <f t="shared" si="36"/>
        <v>Over weight</v>
      </c>
      <c r="K825" s="14" t="str">
        <f t="shared" si="37"/>
        <v>Diabetes</v>
      </c>
      <c r="L825" s="19">
        <f>DATE('Data cleaning'!P830,MONTH(1&amp;'Data cleaning'!Q830),'Hospitalisation Details'!D830)</f>
        <v>36860</v>
      </c>
      <c r="M825" s="20">
        <v>6842.28</v>
      </c>
      <c r="N825" s="16" t="s">
        <v>62</v>
      </c>
      <c r="O825" s="16" t="s">
        <v>75</v>
      </c>
      <c r="P825" s="16" t="s">
        <v>119</v>
      </c>
      <c r="Q825" s="14">
        <f t="shared" si="38"/>
        <v>22</v>
      </c>
    </row>
    <row r="826" spans="1:17" ht="15.6" x14ac:dyDescent="0.3">
      <c r="A826" s="15" t="s">
        <v>2091</v>
      </c>
      <c r="B826" s="14" t="s">
        <v>6174</v>
      </c>
      <c r="C826" s="16">
        <v>35</v>
      </c>
      <c r="D826" s="16">
        <v>4.13</v>
      </c>
      <c r="E826" s="17" t="s">
        <v>32</v>
      </c>
      <c r="F826" s="17" t="s">
        <v>32</v>
      </c>
      <c r="G826" s="17" t="s">
        <v>32</v>
      </c>
      <c r="H826" s="18">
        <f>IF('Medical Examinations'!G831="No major surgery",0,'Medical Examinations'!G831)</f>
        <v>2</v>
      </c>
      <c r="I826" s="16" t="s">
        <v>8343</v>
      </c>
      <c r="J826" s="14" t="str">
        <f t="shared" si="36"/>
        <v>Obesity</v>
      </c>
      <c r="K826" s="14" t="str">
        <f t="shared" si="37"/>
        <v>Normal</v>
      </c>
      <c r="L826" s="19">
        <f>DATE('Data cleaning'!P831,MONTH(1&amp;'Data cleaning'!Q831),'Hospitalisation Details'!D831)</f>
        <v>28291</v>
      </c>
      <c r="M826" s="20">
        <v>6843.17</v>
      </c>
      <c r="N826" s="16" t="s">
        <v>62</v>
      </c>
      <c r="O826" s="16" t="s">
        <v>75</v>
      </c>
      <c r="P826" s="16" t="s">
        <v>66</v>
      </c>
      <c r="Q826" s="14">
        <f t="shared" si="38"/>
        <v>45</v>
      </c>
    </row>
    <row r="827" spans="1:17" ht="15.6" x14ac:dyDescent="0.3">
      <c r="A827" s="15" t="s">
        <v>2093</v>
      </c>
      <c r="B827" s="14" t="s">
        <v>5029</v>
      </c>
      <c r="C827" s="16">
        <v>36.24</v>
      </c>
      <c r="D827" s="16">
        <v>8.3800000000000008</v>
      </c>
      <c r="E827" s="17" t="s">
        <v>99</v>
      </c>
      <c r="F827" s="17" t="s">
        <v>32</v>
      </c>
      <c r="G827" s="17" t="s">
        <v>32</v>
      </c>
      <c r="H827" s="18">
        <f>IF('Medical Examinations'!G832="No major surgery",0,'Medical Examinations'!G832)</f>
        <v>1</v>
      </c>
      <c r="I827" s="16" t="s">
        <v>8343</v>
      </c>
      <c r="J827" s="14" t="str">
        <f t="shared" si="36"/>
        <v>Obesity</v>
      </c>
      <c r="K827" s="14" t="str">
        <f t="shared" si="37"/>
        <v>Diabetes</v>
      </c>
      <c r="L827" s="19">
        <f>DATE('Data cleaning'!P832,MONTH(1&amp;'Data cleaning'!Q832),'Hospitalisation Details'!D832)</f>
        <v>29163</v>
      </c>
      <c r="M827" s="20">
        <v>6849.03</v>
      </c>
      <c r="N827" s="16" t="s">
        <v>62</v>
      </c>
      <c r="O827" s="16" t="s">
        <v>62</v>
      </c>
      <c r="P827" s="16" t="s">
        <v>241</v>
      </c>
      <c r="Q827" s="14">
        <f t="shared" si="38"/>
        <v>43</v>
      </c>
    </row>
    <row r="828" spans="1:17" ht="15.6" x14ac:dyDescent="0.3">
      <c r="A828" s="15" t="s">
        <v>2095</v>
      </c>
      <c r="B828" s="14" t="s">
        <v>6177</v>
      </c>
      <c r="C828" s="16">
        <v>36.954999999999998</v>
      </c>
      <c r="D828" s="16">
        <v>8.07</v>
      </c>
      <c r="E828" s="17" t="s">
        <v>32</v>
      </c>
      <c r="F828" s="17" t="s">
        <v>32</v>
      </c>
      <c r="G828" s="17" t="s">
        <v>32</v>
      </c>
      <c r="H828" s="18">
        <f>IF('Medical Examinations'!G833="No major surgery",0,'Medical Examinations'!G833)</f>
        <v>0</v>
      </c>
      <c r="I828" s="16" t="s">
        <v>8343</v>
      </c>
      <c r="J828" s="14" t="str">
        <f t="shared" si="36"/>
        <v>Obesity</v>
      </c>
      <c r="K828" s="14" t="str">
        <f t="shared" si="37"/>
        <v>Diabetes</v>
      </c>
      <c r="L828" s="19">
        <f>DATE('Data cleaning'!P833,MONTH(1&amp;'Data cleaning'!Q833),'Hospitalisation Details'!D833)</f>
        <v>29756</v>
      </c>
      <c r="M828" s="20">
        <v>6858.48</v>
      </c>
      <c r="N828" s="16" t="s">
        <v>62</v>
      </c>
      <c r="O828" s="16" t="s">
        <v>62</v>
      </c>
      <c r="P828" s="16" t="s">
        <v>972</v>
      </c>
      <c r="Q828" s="14">
        <f t="shared" si="38"/>
        <v>41</v>
      </c>
    </row>
    <row r="829" spans="1:17" ht="15.6" x14ac:dyDescent="0.3">
      <c r="A829" s="15" t="s">
        <v>2098</v>
      </c>
      <c r="B829" s="14" t="s">
        <v>6179</v>
      </c>
      <c r="C829" s="16">
        <v>29.64</v>
      </c>
      <c r="D829" s="16">
        <v>8.9499999999999993</v>
      </c>
      <c r="E829" s="17" t="s">
        <v>32</v>
      </c>
      <c r="F829" s="17" t="s">
        <v>32</v>
      </c>
      <c r="G829" s="17" t="s">
        <v>32</v>
      </c>
      <c r="H829" s="18">
        <f>IF('Medical Examinations'!G834="No major surgery",0,'Medical Examinations'!G834)</f>
        <v>0</v>
      </c>
      <c r="I829" s="16" t="s">
        <v>8343</v>
      </c>
      <c r="J829" s="14" t="str">
        <f t="shared" si="36"/>
        <v>Over weight</v>
      </c>
      <c r="K829" s="14" t="str">
        <f t="shared" si="37"/>
        <v>Diabetes</v>
      </c>
      <c r="L829" s="19">
        <f>DATE('Data cleaning'!P834,MONTH(1&amp;'Data cleaning'!Q834),'Hospitalisation Details'!D834)</f>
        <v>28707</v>
      </c>
      <c r="M829" s="20">
        <v>6863.49</v>
      </c>
      <c r="N829" s="16" t="s">
        <v>62</v>
      </c>
      <c r="O829" s="16" t="s">
        <v>75</v>
      </c>
      <c r="P829" s="16" t="s">
        <v>66</v>
      </c>
      <c r="Q829" s="14">
        <f t="shared" si="38"/>
        <v>44</v>
      </c>
    </row>
    <row r="830" spans="1:17" ht="15.6" x14ac:dyDescent="0.3">
      <c r="A830" s="15" t="s">
        <v>2100</v>
      </c>
      <c r="B830" s="14" t="s">
        <v>5943</v>
      </c>
      <c r="C830" s="16">
        <v>42.74</v>
      </c>
      <c r="D830" s="16">
        <v>6.31</v>
      </c>
      <c r="E830" s="17" t="s">
        <v>99</v>
      </c>
      <c r="F830" s="17" t="s">
        <v>32</v>
      </c>
      <c r="G830" s="17" t="s">
        <v>32</v>
      </c>
      <c r="H830" s="18">
        <f>IF('Medical Examinations'!G835="No major surgery",0,'Medical Examinations'!G835)</f>
        <v>1</v>
      </c>
      <c r="I830" s="16" t="s">
        <v>8343</v>
      </c>
      <c r="J830" s="14" t="str">
        <f t="shared" si="36"/>
        <v>Obesity</v>
      </c>
      <c r="K830" s="14" t="str">
        <f t="shared" si="37"/>
        <v>Prediabetes</v>
      </c>
      <c r="L830" s="19">
        <f>DATE('Data cleaning'!P835,MONTH(1&amp;'Data cleaning'!Q835),'Hospitalisation Details'!D835)</f>
        <v>25499</v>
      </c>
      <c r="M830" s="20">
        <v>6868.39</v>
      </c>
      <c r="N830" s="16" t="s">
        <v>62</v>
      </c>
      <c r="O830" s="16" t="s">
        <v>62</v>
      </c>
      <c r="P830" s="16" t="s">
        <v>66</v>
      </c>
      <c r="Q830" s="14">
        <f t="shared" si="38"/>
        <v>53</v>
      </c>
    </row>
    <row r="831" spans="1:17" ht="15.6" x14ac:dyDescent="0.3">
      <c r="A831" s="15" t="s">
        <v>2102</v>
      </c>
      <c r="B831" s="14" t="s">
        <v>6182</v>
      </c>
      <c r="C831" s="16">
        <v>36.130000000000003</v>
      </c>
      <c r="D831" s="16">
        <v>7.19</v>
      </c>
      <c r="E831" s="17" t="s">
        <v>99</v>
      </c>
      <c r="F831" s="17" t="s">
        <v>32</v>
      </c>
      <c r="G831" s="17" t="s">
        <v>32</v>
      </c>
      <c r="H831" s="18">
        <f>IF('Medical Examinations'!G836="No major surgery",0,'Medical Examinations'!G836)</f>
        <v>2</v>
      </c>
      <c r="I831" s="16" t="s">
        <v>8343</v>
      </c>
      <c r="J831" s="14" t="str">
        <f t="shared" si="36"/>
        <v>Obesity</v>
      </c>
      <c r="K831" s="14" t="str">
        <f t="shared" si="37"/>
        <v>Diabetes</v>
      </c>
      <c r="L831" s="19">
        <f>DATE('Data cleaning'!P836,MONTH(1&amp;'Data cleaning'!Q836),'Hospitalisation Details'!D836)</f>
        <v>29760</v>
      </c>
      <c r="M831" s="20">
        <v>6875.96</v>
      </c>
      <c r="N831" s="16" t="s">
        <v>62</v>
      </c>
      <c r="O831" s="16" t="s">
        <v>62</v>
      </c>
      <c r="P831" s="16" t="s">
        <v>241</v>
      </c>
      <c r="Q831" s="14">
        <f t="shared" si="38"/>
        <v>41</v>
      </c>
    </row>
    <row r="832" spans="1:17" ht="15.6" x14ac:dyDescent="0.3">
      <c r="A832" s="15" t="s">
        <v>2105</v>
      </c>
      <c r="B832" s="14" t="s">
        <v>6183</v>
      </c>
      <c r="C832" s="16">
        <v>31.55</v>
      </c>
      <c r="D832" s="16">
        <v>6.11</v>
      </c>
      <c r="E832" s="17" t="s">
        <v>99</v>
      </c>
      <c r="F832" s="17" t="s">
        <v>32</v>
      </c>
      <c r="G832" s="17" t="s">
        <v>32</v>
      </c>
      <c r="H832" s="18">
        <f>IF('Medical Examinations'!G837="No major surgery",0,'Medical Examinations'!G837)</f>
        <v>1</v>
      </c>
      <c r="I832" s="16" t="s">
        <v>8343</v>
      </c>
      <c r="J832" s="14" t="str">
        <f t="shared" si="36"/>
        <v>Obesity</v>
      </c>
      <c r="K832" s="14" t="str">
        <f t="shared" si="37"/>
        <v>Prediabetes</v>
      </c>
      <c r="L832" s="19">
        <f>DATE('Data cleaning'!P837,MONTH(1&amp;'Data cleaning'!Q837),'Hospitalisation Details'!D837)</f>
        <v>38345</v>
      </c>
      <c r="M832" s="20">
        <v>6876.53</v>
      </c>
      <c r="N832" s="16" t="s">
        <v>62</v>
      </c>
      <c r="O832" s="16" t="s">
        <v>75</v>
      </c>
      <c r="P832" s="16" t="s">
        <v>119</v>
      </c>
      <c r="Q832" s="14">
        <f t="shared" si="38"/>
        <v>18</v>
      </c>
    </row>
    <row r="833" spans="1:17" ht="15.6" x14ac:dyDescent="0.3">
      <c r="A833" s="15" t="s">
        <v>2107</v>
      </c>
      <c r="B833" s="14" t="s">
        <v>6185</v>
      </c>
      <c r="C833" s="16">
        <v>52.75</v>
      </c>
      <c r="D833" s="16">
        <v>6.02</v>
      </c>
      <c r="E833" s="17" t="s">
        <v>32</v>
      </c>
      <c r="F833" s="17" t="s">
        <v>32</v>
      </c>
      <c r="G833" s="17" t="s">
        <v>32</v>
      </c>
      <c r="H833" s="18">
        <f>IF('Medical Examinations'!G838="No major surgery",0,'Medical Examinations'!G838)</f>
        <v>1</v>
      </c>
      <c r="I833" s="16" t="s">
        <v>8343</v>
      </c>
      <c r="J833" s="14" t="str">
        <f t="shared" si="36"/>
        <v>Obesity</v>
      </c>
      <c r="K833" s="14" t="str">
        <f t="shared" si="37"/>
        <v>Prediabetes</v>
      </c>
      <c r="L833" s="19">
        <f>DATE('Data cleaning'!P838,MONTH(1&amp;'Data cleaning'!Q838),'Hospitalisation Details'!D838)</f>
        <v>31300</v>
      </c>
      <c r="M833" s="20">
        <v>6877.98</v>
      </c>
      <c r="N833" s="16" t="s">
        <v>62</v>
      </c>
      <c r="O833" s="16" t="s">
        <v>75</v>
      </c>
      <c r="P833" s="16" t="s">
        <v>1280</v>
      </c>
      <c r="Q833" s="14">
        <f t="shared" si="38"/>
        <v>37</v>
      </c>
    </row>
    <row r="834" spans="1:17" ht="15.6" x14ac:dyDescent="0.3">
      <c r="A834" s="15" t="s">
        <v>2109</v>
      </c>
      <c r="B834" s="14" t="s">
        <v>5737</v>
      </c>
      <c r="C834" s="16">
        <v>36.67</v>
      </c>
      <c r="D834" s="16">
        <v>11.86</v>
      </c>
      <c r="E834" s="17" t="s">
        <v>32</v>
      </c>
      <c r="F834" s="17" t="s">
        <v>32</v>
      </c>
      <c r="G834" s="17" t="s">
        <v>32</v>
      </c>
      <c r="H834" s="18">
        <f>IF('Medical Examinations'!G839="No major surgery",0,'Medical Examinations'!G839)</f>
        <v>0</v>
      </c>
      <c r="I834" s="16" t="s">
        <v>8343</v>
      </c>
      <c r="J834" s="14" t="str">
        <f t="shared" ref="J834:J897" si="39">IF(C834&lt;18.5,"Under weight",IF(C834&lt;25,"Normal weight",IF(C834&lt;30,"Over weight","Obesity")))</f>
        <v>Obesity</v>
      </c>
      <c r="K834" s="14" t="str">
        <f t="shared" ref="K834:K897" si="40">IF(D834&lt;5.7,"Normal",IF(D834&lt;6.4,"Prediabetes","Diabetes"))</f>
        <v>Diabetes</v>
      </c>
      <c r="L834" s="19">
        <f>DATE('Data cleaning'!P839,MONTH(1&amp;'Data cleaning'!Q839),'Hospitalisation Details'!D839)</f>
        <v>32863</v>
      </c>
      <c r="M834" s="20">
        <v>6895.19</v>
      </c>
      <c r="N834" s="16" t="s">
        <v>62</v>
      </c>
      <c r="O834" s="16" t="s">
        <v>64</v>
      </c>
      <c r="P834" s="16" t="s">
        <v>1280</v>
      </c>
      <c r="Q834" s="14">
        <f t="shared" ref="Q834:Q897" si="41">INT(YEARFRAC(L834,DATE(2023,6,8)))</f>
        <v>33</v>
      </c>
    </row>
    <row r="835" spans="1:17" ht="15.6" x14ac:dyDescent="0.3">
      <c r="A835" s="15" t="s">
        <v>2111</v>
      </c>
      <c r="B835" s="14" t="s">
        <v>5168</v>
      </c>
      <c r="C835" s="16">
        <v>38.06</v>
      </c>
      <c r="D835" s="16">
        <v>8.25</v>
      </c>
      <c r="E835" s="17" t="s">
        <v>32</v>
      </c>
      <c r="F835" s="17" t="s">
        <v>32</v>
      </c>
      <c r="G835" s="17" t="s">
        <v>32</v>
      </c>
      <c r="H835" s="18">
        <f>IF('Medical Examinations'!G840="No major surgery",0,'Medical Examinations'!G840)</f>
        <v>0</v>
      </c>
      <c r="I835" s="16" t="s">
        <v>8343</v>
      </c>
      <c r="J835" s="14" t="str">
        <f t="shared" si="39"/>
        <v>Obesity</v>
      </c>
      <c r="K835" s="14" t="str">
        <f t="shared" si="40"/>
        <v>Diabetes</v>
      </c>
      <c r="L835" s="19">
        <f>DATE('Data cleaning'!P840,MONTH(1&amp;'Data cleaning'!Q840),'Hospitalisation Details'!D840)</f>
        <v>30930</v>
      </c>
      <c r="M835" s="20">
        <v>6933.24</v>
      </c>
      <c r="N835" s="16" t="s">
        <v>62</v>
      </c>
      <c r="O835" s="16" t="s">
        <v>64</v>
      </c>
      <c r="P835" s="16" t="s">
        <v>119</v>
      </c>
      <c r="Q835" s="14">
        <f t="shared" si="41"/>
        <v>38</v>
      </c>
    </row>
    <row r="836" spans="1:17" ht="15.6" x14ac:dyDescent="0.3">
      <c r="A836" s="15" t="s">
        <v>2114</v>
      </c>
      <c r="B836" s="14" t="s">
        <v>6188</v>
      </c>
      <c r="C836" s="16">
        <v>38</v>
      </c>
      <c r="D836" s="16">
        <v>8.1300000000000008</v>
      </c>
      <c r="E836" s="17" t="s">
        <v>32</v>
      </c>
      <c r="F836" s="17" t="s">
        <v>32</v>
      </c>
      <c r="G836" s="17" t="s">
        <v>32</v>
      </c>
      <c r="H836" s="18">
        <f>IF('Medical Examinations'!G841="No major surgery",0,'Medical Examinations'!G841)</f>
        <v>0</v>
      </c>
      <c r="I836" s="16" t="s">
        <v>8343</v>
      </c>
      <c r="J836" s="14" t="str">
        <f t="shared" si="39"/>
        <v>Obesity</v>
      </c>
      <c r="K836" s="14" t="str">
        <f t="shared" si="40"/>
        <v>Diabetes</v>
      </c>
      <c r="L836" s="19">
        <f>DATE('Data cleaning'!P841,MONTH(1&amp;'Data cleaning'!Q841),'Hospitalisation Details'!D841)</f>
        <v>28823</v>
      </c>
      <c r="M836" s="20">
        <v>6938.11</v>
      </c>
      <c r="N836" s="16" t="s">
        <v>62</v>
      </c>
      <c r="O836" s="16" t="s">
        <v>62</v>
      </c>
      <c r="P836" s="16" t="s">
        <v>66</v>
      </c>
      <c r="Q836" s="14">
        <f t="shared" si="41"/>
        <v>44</v>
      </c>
    </row>
    <row r="837" spans="1:17" ht="15.6" x14ac:dyDescent="0.3">
      <c r="A837" s="15" t="s">
        <v>2116</v>
      </c>
      <c r="B837" s="14" t="s">
        <v>6190</v>
      </c>
      <c r="C837" s="16">
        <v>35.1</v>
      </c>
      <c r="D837" s="16">
        <v>10.1</v>
      </c>
      <c r="E837" s="17" t="s">
        <v>32</v>
      </c>
      <c r="F837" s="17" t="s">
        <v>32</v>
      </c>
      <c r="G837" s="17" t="s">
        <v>32</v>
      </c>
      <c r="H837" s="18">
        <f>IF('Medical Examinations'!G842="No major surgery",0,'Medical Examinations'!G842)</f>
        <v>0</v>
      </c>
      <c r="I837" s="16" t="s">
        <v>8343</v>
      </c>
      <c r="J837" s="14" t="str">
        <f t="shared" si="39"/>
        <v>Obesity</v>
      </c>
      <c r="K837" s="14" t="str">
        <f t="shared" si="40"/>
        <v>Diabetes</v>
      </c>
      <c r="L837" s="19">
        <f>DATE('Data cleaning'!P842,MONTH(1&amp;'Data cleaning'!Q842),'Hospitalisation Details'!D842)</f>
        <v>29463</v>
      </c>
      <c r="M837" s="20">
        <v>6940.91</v>
      </c>
      <c r="N837" s="16" t="s">
        <v>62</v>
      </c>
      <c r="O837" s="16" t="s">
        <v>62</v>
      </c>
      <c r="P837" s="16" t="s">
        <v>119</v>
      </c>
      <c r="Q837" s="14">
        <f t="shared" si="41"/>
        <v>42</v>
      </c>
    </row>
    <row r="838" spans="1:17" ht="15.6" x14ac:dyDescent="0.3">
      <c r="A838" s="15" t="s">
        <v>2119</v>
      </c>
      <c r="B838" s="14" t="s">
        <v>6089</v>
      </c>
      <c r="C838" s="16">
        <v>33.82</v>
      </c>
      <c r="D838" s="16">
        <v>5.89</v>
      </c>
      <c r="E838" s="17" t="s">
        <v>99</v>
      </c>
      <c r="F838" s="17" t="s">
        <v>32</v>
      </c>
      <c r="G838" s="17" t="s">
        <v>32</v>
      </c>
      <c r="H838" s="18">
        <f>IF('Medical Examinations'!G843="No major surgery",0,'Medical Examinations'!G843)</f>
        <v>2</v>
      </c>
      <c r="I838" s="16" t="s">
        <v>8343</v>
      </c>
      <c r="J838" s="14" t="str">
        <f t="shared" si="39"/>
        <v>Obesity</v>
      </c>
      <c r="K838" s="14" t="str">
        <f t="shared" si="40"/>
        <v>Prediabetes</v>
      </c>
      <c r="L838" s="19">
        <f>DATE('Data cleaning'!P843,MONTH(1&amp;'Data cleaning'!Q843),'Hospitalisation Details'!D843)</f>
        <v>29499</v>
      </c>
      <c r="M838" s="20">
        <v>6940.94</v>
      </c>
      <c r="N838" s="16" t="s">
        <v>62</v>
      </c>
      <c r="O838" s="16" t="s">
        <v>64</v>
      </c>
      <c r="P838" s="16" t="s">
        <v>66</v>
      </c>
      <c r="Q838" s="14">
        <f t="shared" si="41"/>
        <v>42</v>
      </c>
    </row>
    <row r="839" spans="1:17" ht="15.6" x14ac:dyDescent="0.3">
      <c r="A839" s="15" t="s">
        <v>2121</v>
      </c>
      <c r="B839" s="14" t="s">
        <v>6193</v>
      </c>
      <c r="C839" s="16">
        <v>37.43</v>
      </c>
      <c r="D839" s="16">
        <v>4.97</v>
      </c>
      <c r="E839" s="17" t="s">
        <v>32</v>
      </c>
      <c r="F839" s="17" t="s">
        <v>32</v>
      </c>
      <c r="G839" s="17" t="s">
        <v>32</v>
      </c>
      <c r="H839" s="18">
        <f>IF('Medical Examinations'!G844="No major surgery",0,'Medical Examinations'!G844)</f>
        <v>2</v>
      </c>
      <c r="I839" s="16" t="s">
        <v>8343</v>
      </c>
      <c r="J839" s="14" t="str">
        <f t="shared" si="39"/>
        <v>Obesity</v>
      </c>
      <c r="K839" s="14" t="str">
        <f t="shared" si="40"/>
        <v>Normal</v>
      </c>
      <c r="L839" s="19">
        <f>DATE('Data cleaning'!P844,MONTH(1&amp;'Data cleaning'!Q844),'Hospitalisation Details'!D844)</f>
        <v>28839</v>
      </c>
      <c r="M839" s="20">
        <v>6948.7</v>
      </c>
      <c r="N839" s="16" t="s">
        <v>75</v>
      </c>
      <c r="O839" s="16" t="s">
        <v>62</v>
      </c>
      <c r="P839" s="16" t="s">
        <v>119</v>
      </c>
      <c r="Q839" s="14">
        <f t="shared" si="41"/>
        <v>44</v>
      </c>
    </row>
    <row r="840" spans="1:17" ht="15.6" x14ac:dyDescent="0.3">
      <c r="A840" s="15" t="s">
        <v>2124</v>
      </c>
      <c r="B840" s="14" t="s">
        <v>5671</v>
      </c>
      <c r="C840" s="16">
        <v>30.5</v>
      </c>
      <c r="D840" s="16">
        <v>9.9</v>
      </c>
      <c r="E840" s="17" t="s">
        <v>32</v>
      </c>
      <c r="F840" s="17" t="s">
        <v>32</v>
      </c>
      <c r="G840" s="17" t="s">
        <v>32</v>
      </c>
      <c r="H840" s="18">
        <f>IF('Medical Examinations'!G845="No major surgery",0,'Medical Examinations'!G845)</f>
        <v>0</v>
      </c>
      <c r="I840" s="16" t="s">
        <v>8343</v>
      </c>
      <c r="J840" s="14" t="str">
        <f t="shared" si="39"/>
        <v>Obesity</v>
      </c>
      <c r="K840" s="14" t="str">
        <f t="shared" si="40"/>
        <v>Diabetes</v>
      </c>
      <c r="L840" s="19">
        <f>DATE('Data cleaning'!P845,MONTH(1&amp;'Data cleaning'!Q845),'Hospitalisation Details'!D845)</f>
        <v>29451</v>
      </c>
      <c r="M840" s="20">
        <v>6951.12</v>
      </c>
      <c r="N840" s="16" t="s">
        <v>62</v>
      </c>
      <c r="O840" s="16" t="s">
        <v>62</v>
      </c>
      <c r="P840" s="16" t="s">
        <v>66</v>
      </c>
      <c r="Q840" s="14">
        <f t="shared" si="41"/>
        <v>42</v>
      </c>
    </row>
    <row r="841" spans="1:17" ht="15.6" x14ac:dyDescent="0.3">
      <c r="A841" s="15" t="s">
        <v>2126</v>
      </c>
      <c r="B841" s="14" t="s">
        <v>6195</v>
      </c>
      <c r="C841" s="16">
        <v>24.53</v>
      </c>
      <c r="D841" s="16">
        <v>9.0500000000000007</v>
      </c>
      <c r="E841" s="17" t="s">
        <v>32</v>
      </c>
      <c r="F841" s="17" t="s">
        <v>32</v>
      </c>
      <c r="G841" s="17" t="s">
        <v>32</v>
      </c>
      <c r="H841" s="18">
        <f>IF('Medical Examinations'!G846="No major surgery",0,'Medical Examinations'!G846)</f>
        <v>0</v>
      </c>
      <c r="I841" s="16" t="s">
        <v>8343</v>
      </c>
      <c r="J841" s="14" t="str">
        <f t="shared" si="39"/>
        <v>Normal weight</v>
      </c>
      <c r="K841" s="14" t="str">
        <f t="shared" si="40"/>
        <v>Diabetes</v>
      </c>
      <c r="L841" s="19">
        <f>DATE('Data cleaning'!P846,MONTH(1&amp;'Data cleaning'!Q846),'Hospitalisation Details'!D846)</f>
        <v>27548</v>
      </c>
      <c r="M841" s="20">
        <v>6965.21</v>
      </c>
      <c r="N841" s="16" t="s">
        <v>62</v>
      </c>
      <c r="O841" s="16" t="s">
        <v>64</v>
      </c>
      <c r="P841" s="16" t="s">
        <v>66</v>
      </c>
      <c r="Q841" s="14">
        <f t="shared" si="41"/>
        <v>48</v>
      </c>
    </row>
    <row r="842" spans="1:17" ht="15.6" x14ac:dyDescent="0.3">
      <c r="A842" s="15" t="s">
        <v>2128</v>
      </c>
      <c r="B842" s="14" t="s">
        <v>6197</v>
      </c>
      <c r="C842" s="16">
        <v>25.74</v>
      </c>
      <c r="D842" s="16">
        <v>10.93</v>
      </c>
      <c r="E842" s="17" t="s">
        <v>32</v>
      </c>
      <c r="F842" s="17" t="s">
        <v>32</v>
      </c>
      <c r="G842" s="17" t="s">
        <v>32</v>
      </c>
      <c r="H842" s="18">
        <f>IF('Medical Examinations'!G847="No major surgery",0,'Medical Examinations'!G847)</f>
        <v>0</v>
      </c>
      <c r="I842" s="16" t="s">
        <v>8343</v>
      </c>
      <c r="J842" s="14" t="str">
        <f t="shared" si="39"/>
        <v>Over weight</v>
      </c>
      <c r="K842" s="14" t="str">
        <f t="shared" si="40"/>
        <v>Diabetes</v>
      </c>
      <c r="L842" s="19">
        <f>DATE('Data cleaning'!P847,MONTH(1&amp;'Data cleaning'!Q847),'Hospitalisation Details'!D847)</f>
        <v>31391</v>
      </c>
      <c r="M842" s="20">
        <v>6985.51</v>
      </c>
      <c r="N842" s="16" t="s">
        <v>62</v>
      </c>
      <c r="O842" s="16" t="s">
        <v>62</v>
      </c>
      <c r="P842" s="16" t="s">
        <v>972</v>
      </c>
      <c r="Q842" s="14">
        <f t="shared" si="41"/>
        <v>37</v>
      </c>
    </row>
    <row r="843" spans="1:17" ht="15.6" x14ac:dyDescent="0.3">
      <c r="A843" s="15" t="s">
        <v>2131</v>
      </c>
      <c r="B843" s="14" t="s">
        <v>6199</v>
      </c>
      <c r="C843" s="16">
        <v>34.08</v>
      </c>
      <c r="D843" s="16">
        <v>7.58</v>
      </c>
      <c r="E843" s="17" t="s">
        <v>99</v>
      </c>
      <c r="F843" s="17" t="s">
        <v>32</v>
      </c>
      <c r="G843" s="17" t="s">
        <v>32</v>
      </c>
      <c r="H843" s="18">
        <f>IF('Medical Examinations'!G848="No major surgery",0,'Medical Examinations'!G848)</f>
        <v>2</v>
      </c>
      <c r="I843" s="16" t="s">
        <v>8343</v>
      </c>
      <c r="J843" s="14" t="str">
        <f t="shared" si="39"/>
        <v>Obesity</v>
      </c>
      <c r="K843" s="14" t="str">
        <f t="shared" si="40"/>
        <v>Diabetes</v>
      </c>
      <c r="L843" s="19">
        <f>DATE('Data cleaning'!P848,MONTH(1&amp;'Data cleaning'!Q848),'Hospitalisation Details'!D848)</f>
        <v>30242</v>
      </c>
      <c r="M843" s="20">
        <v>6986.7</v>
      </c>
      <c r="N843" s="16" t="s">
        <v>64</v>
      </c>
      <c r="O843" s="16" t="s">
        <v>75</v>
      </c>
      <c r="P843" s="16" t="s">
        <v>119</v>
      </c>
      <c r="Q843" s="14">
        <f t="shared" si="41"/>
        <v>40</v>
      </c>
    </row>
    <row r="844" spans="1:17" ht="15.6" x14ac:dyDescent="0.3">
      <c r="A844" s="15" t="s">
        <v>2133</v>
      </c>
      <c r="B844" s="14" t="s">
        <v>6201</v>
      </c>
      <c r="C844" s="16">
        <v>31.35</v>
      </c>
      <c r="D844" s="16">
        <v>11</v>
      </c>
      <c r="E844" s="17" t="s">
        <v>99</v>
      </c>
      <c r="F844" s="17" t="s">
        <v>32</v>
      </c>
      <c r="G844" s="17" t="s">
        <v>99</v>
      </c>
      <c r="H844" s="18">
        <f>IF('Medical Examinations'!G849="No major surgery",0,'Medical Examinations'!G849)</f>
        <v>1</v>
      </c>
      <c r="I844" s="16" t="s">
        <v>8343</v>
      </c>
      <c r="J844" s="14" t="str">
        <f t="shared" si="39"/>
        <v>Obesity</v>
      </c>
      <c r="K844" s="14" t="str">
        <f t="shared" si="40"/>
        <v>Diabetes</v>
      </c>
      <c r="L844" s="19">
        <f>DATE('Data cleaning'!P849,MONTH(1&amp;'Data cleaning'!Q849),'Hospitalisation Details'!D849)</f>
        <v>30195</v>
      </c>
      <c r="M844" s="20">
        <v>6989.95</v>
      </c>
      <c r="N844" s="16" t="s">
        <v>62</v>
      </c>
      <c r="O844" s="16" t="s">
        <v>75</v>
      </c>
      <c r="P844" s="16" t="s">
        <v>66</v>
      </c>
      <c r="Q844" s="14">
        <f t="shared" si="41"/>
        <v>40</v>
      </c>
    </row>
    <row r="845" spans="1:17" ht="15.6" x14ac:dyDescent="0.3">
      <c r="A845" s="15" t="s">
        <v>2136</v>
      </c>
      <c r="B845" s="14" t="s">
        <v>4833</v>
      </c>
      <c r="C845" s="16">
        <v>26.79</v>
      </c>
      <c r="D845" s="16">
        <v>5.0599999999999996</v>
      </c>
      <c r="E845" s="17" t="s">
        <v>32</v>
      </c>
      <c r="F845" s="17" t="s">
        <v>32</v>
      </c>
      <c r="G845" s="17" t="s">
        <v>32</v>
      </c>
      <c r="H845" s="18">
        <f>IF('Medical Examinations'!G850="No major surgery",0,'Medical Examinations'!G850)</f>
        <v>1</v>
      </c>
      <c r="I845" s="16" t="s">
        <v>8343</v>
      </c>
      <c r="J845" s="14" t="str">
        <f t="shared" si="39"/>
        <v>Over weight</v>
      </c>
      <c r="K845" s="14" t="str">
        <f t="shared" si="40"/>
        <v>Normal</v>
      </c>
      <c r="L845" s="19">
        <f>DATE('Data cleaning'!P850,MONTH(1&amp;'Data cleaning'!Q850),'Hospitalisation Details'!D850)</f>
        <v>25390</v>
      </c>
      <c r="M845" s="20">
        <v>7003.1</v>
      </c>
      <c r="N845" s="16" t="s">
        <v>62</v>
      </c>
      <c r="O845" s="16" t="s">
        <v>64</v>
      </c>
      <c r="P845" s="16" t="s">
        <v>66</v>
      </c>
      <c r="Q845" s="14">
        <f t="shared" si="41"/>
        <v>53</v>
      </c>
    </row>
    <row r="846" spans="1:17" ht="15.6" x14ac:dyDescent="0.3">
      <c r="A846" s="15" t="s">
        <v>2138</v>
      </c>
      <c r="B846" s="14" t="s">
        <v>4818</v>
      </c>
      <c r="C846" s="16">
        <v>42.78</v>
      </c>
      <c r="D846" s="16">
        <v>6.11</v>
      </c>
      <c r="E846" s="17" t="s">
        <v>99</v>
      </c>
      <c r="F846" s="17" t="s">
        <v>32</v>
      </c>
      <c r="G846" s="17" t="s">
        <v>32</v>
      </c>
      <c r="H846" s="18">
        <f>IF('Medical Examinations'!G851="No major surgery",0,'Medical Examinations'!G851)</f>
        <v>1</v>
      </c>
      <c r="I846" s="16" t="s">
        <v>8343</v>
      </c>
      <c r="J846" s="14" t="str">
        <f t="shared" si="39"/>
        <v>Obesity</v>
      </c>
      <c r="K846" s="14" t="str">
        <f t="shared" si="40"/>
        <v>Prediabetes</v>
      </c>
      <c r="L846" s="19">
        <f>DATE('Data cleaning'!P851,MONTH(1&amp;'Data cleaning'!Q851),'Hospitalisation Details'!D851)</f>
        <v>28643</v>
      </c>
      <c r="M846" s="20">
        <v>7033.08</v>
      </c>
      <c r="N846" s="16" t="s">
        <v>62</v>
      </c>
      <c r="O846" s="16" t="s">
        <v>62</v>
      </c>
      <c r="P846" s="16" t="s">
        <v>66</v>
      </c>
      <c r="Q846" s="14">
        <f t="shared" si="41"/>
        <v>45</v>
      </c>
    </row>
    <row r="847" spans="1:17" ht="15.6" x14ac:dyDescent="0.3">
      <c r="A847" s="15" t="s">
        <v>2141</v>
      </c>
      <c r="B847" s="14" t="s">
        <v>6205</v>
      </c>
      <c r="C847" s="16">
        <v>46.75</v>
      </c>
      <c r="D847" s="16">
        <v>6.66</v>
      </c>
      <c r="E847" s="17" t="s">
        <v>99</v>
      </c>
      <c r="F847" s="17" t="s">
        <v>32</v>
      </c>
      <c r="G847" s="17" t="s">
        <v>32</v>
      </c>
      <c r="H847" s="18">
        <f>IF('Medical Examinations'!G852="No major surgery",0,'Medical Examinations'!G852)</f>
        <v>2</v>
      </c>
      <c r="I847" s="16" t="s">
        <v>8343</v>
      </c>
      <c r="J847" s="14" t="str">
        <f t="shared" si="39"/>
        <v>Obesity</v>
      </c>
      <c r="K847" s="14" t="str">
        <f t="shared" si="40"/>
        <v>Diabetes</v>
      </c>
      <c r="L847" s="19">
        <f>DATE('Data cleaning'!P852,MONTH(1&amp;'Data cleaning'!Q852),'Hospitalisation Details'!D852)</f>
        <v>35001</v>
      </c>
      <c r="M847" s="20">
        <v>7042.11</v>
      </c>
      <c r="N847" s="16" t="s">
        <v>62</v>
      </c>
      <c r="O847" s="16" t="s">
        <v>64</v>
      </c>
      <c r="P847" s="16" t="s">
        <v>119</v>
      </c>
      <c r="Q847" s="14">
        <f t="shared" si="41"/>
        <v>27</v>
      </c>
    </row>
    <row r="848" spans="1:17" ht="15.6" x14ac:dyDescent="0.3">
      <c r="A848" s="15" t="s">
        <v>2143</v>
      </c>
      <c r="B848" s="14" t="s">
        <v>5089</v>
      </c>
      <c r="C848" s="16">
        <v>32.15</v>
      </c>
      <c r="D848" s="16">
        <v>4.0199999999999996</v>
      </c>
      <c r="E848" s="17" t="s">
        <v>99</v>
      </c>
      <c r="F848" s="17" t="s">
        <v>32</v>
      </c>
      <c r="G848" s="17" t="s">
        <v>99</v>
      </c>
      <c r="H848" s="18">
        <f>IF('Medical Examinations'!G853="No major surgery",0,'Medical Examinations'!G853)</f>
        <v>1</v>
      </c>
      <c r="I848" s="16" t="s">
        <v>8343</v>
      </c>
      <c r="J848" s="14" t="str">
        <f t="shared" si="39"/>
        <v>Obesity</v>
      </c>
      <c r="K848" s="14" t="str">
        <f t="shared" si="40"/>
        <v>Normal</v>
      </c>
      <c r="L848" s="19">
        <f>DATE('Data cleaning'!P853,MONTH(1&amp;'Data cleaning'!Q853),'Hospitalisation Details'!D853)</f>
        <v>29428</v>
      </c>
      <c r="M848" s="20">
        <v>7045.5</v>
      </c>
      <c r="N848" s="16" t="s">
        <v>62</v>
      </c>
      <c r="O848" s="16" t="s">
        <v>75</v>
      </c>
      <c r="P848" s="16" t="s">
        <v>241</v>
      </c>
      <c r="Q848" s="14">
        <f t="shared" si="41"/>
        <v>42</v>
      </c>
    </row>
    <row r="849" spans="1:17" ht="15.6" x14ac:dyDescent="0.3">
      <c r="A849" s="15" t="s">
        <v>2145</v>
      </c>
      <c r="B849" s="14" t="s">
        <v>4886</v>
      </c>
      <c r="C849" s="16">
        <v>43.4</v>
      </c>
      <c r="D849" s="16">
        <v>8.81</v>
      </c>
      <c r="E849" s="17" t="s">
        <v>99</v>
      </c>
      <c r="F849" s="17" t="s">
        <v>32</v>
      </c>
      <c r="G849" s="17" t="s">
        <v>32</v>
      </c>
      <c r="H849" s="18">
        <f>IF('Medical Examinations'!G854="No major surgery",0,'Medical Examinations'!G854)</f>
        <v>2</v>
      </c>
      <c r="I849" s="16" t="s">
        <v>8343</v>
      </c>
      <c r="J849" s="14" t="str">
        <f t="shared" si="39"/>
        <v>Obesity</v>
      </c>
      <c r="K849" s="14" t="str">
        <f t="shared" si="40"/>
        <v>Diabetes</v>
      </c>
      <c r="L849" s="19">
        <f>DATE('Data cleaning'!P854,MONTH(1&amp;'Data cleaning'!Q854),'Hospitalisation Details'!D854)</f>
        <v>29516</v>
      </c>
      <c r="M849" s="20">
        <v>7046.72</v>
      </c>
      <c r="N849" s="16" t="s">
        <v>62</v>
      </c>
      <c r="O849" s="16" t="s">
        <v>64</v>
      </c>
      <c r="P849" s="16" t="s">
        <v>66</v>
      </c>
      <c r="Q849" s="14">
        <f t="shared" si="41"/>
        <v>42</v>
      </c>
    </row>
    <row r="850" spans="1:17" ht="15.6" x14ac:dyDescent="0.3">
      <c r="A850" s="15" t="s">
        <v>2148</v>
      </c>
      <c r="B850" s="14" t="s">
        <v>6208</v>
      </c>
      <c r="C850" s="16">
        <v>31.57</v>
      </c>
      <c r="D850" s="16">
        <v>7.92</v>
      </c>
      <c r="E850" s="17" t="s">
        <v>99</v>
      </c>
      <c r="F850" s="17" t="s">
        <v>32</v>
      </c>
      <c r="G850" s="17" t="s">
        <v>32</v>
      </c>
      <c r="H850" s="18">
        <f>IF('Medical Examinations'!G855="No major surgery",0,'Medical Examinations'!G855)</f>
        <v>2</v>
      </c>
      <c r="I850" s="16" t="s">
        <v>8343</v>
      </c>
      <c r="J850" s="14" t="str">
        <f t="shared" si="39"/>
        <v>Obesity</v>
      </c>
      <c r="K850" s="14" t="str">
        <f t="shared" si="40"/>
        <v>Diabetes</v>
      </c>
      <c r="L850" s="19">
        <f>DATE('Data cleaning'!P855,MONTH(1&amp;'Data cleaning'!Q855),'Hospitalisation Details'!D855)</f>
        <v>29423</v>
      </c>
      <c r="M850" s="20">
        <v>7050.02</v>
      </c>
      <c r="N850" s="16" t="s">
        <v>62</v>
      </c>
      <c r="O850" s="16" t="s">
        <v>75</v>
      </c>
      <c r="P850" s="16" t="s">
        <v>1280</v>
      </c>
      <c r="Q850" s="14">
        <f t="shared" si="41"/>
        <v>42</v>
      </c>
    </row>
    <row r="851" spans="1:17" ht="15.6" x14ac:dyDescent="0.3">
      <c r="A851" s="15" t="s">
        <v>2150</v>
      </c>
      <c r="B851" s="14" t="s">
        <v>5164</v>
      </c>
      <c r="C851" s="16">
        <v>24.32</v>
      </c>
      <c r="D851" s="16">
        <v>7.48</v>
      </c>
      <c r="E851" s="17" t="s">
        <v>32</v>
      </c>
      <c r="F851" s="17" t="s">
        <v>32</v>
      </c>
      <c r="G851" s="17" t="s">
        <v>32</v>
      </c>
      <c r="H851" s="18">
        <f>IF('Medical Examinations'!G856="No major surgery",0,'Medical Examinations'!G856)</f>
        <v>0</v>
      </c>
      <c r="I851" s="16" t="s">
        <v>8343</v>
      </c>
      <c r="J851" s="14" t="str">
        <f t="shared" si="39"/>
        <v>Normal weight</v>
      </c>
      <c r="K851" s="14" t="str">
        <f t="shared" si="40"/>
        <v>Diabetes</v>
      </c>
      <c r="L851" s="19">
        <f>DATE('Data cleaning'!P856,MONTH(1&amp;'Data cleaning'!Q856),'Hospitalisation Details'!D856)</f>
        <v>29400</v>
      </c>
      <c r="M851" s="20">
        <v>7050.64</v>
      </c>
      <c r="N851" s="16" t="s">
        <v>62</v>
      </c>
      <c r="O851" s="16" t="s">
        <v>64</v>
      </c>
      <c r="P851" s="16" t="s">
        <v>241</v>
      </c>
      <c r="Q851" s="14">
        <f t="shared" si="41"/>
        <v>42</v>
      </c>
    </row>
    <row r="852" spans="1:17" ht="15.6" x14ac:dyDescent="0.3">
      <c r="A852" s="15" t="s">
        <v>2153</v>
      </c>
      <c r="B852" s="14" t="s">
        <v>6211</v>
      </c>
      <c r="C852" s="16">
        <v>31.07</v>
      </c>
      <c r="D852" s="16">
        <v>4.62</v>
      </c>
      <c r="E852" s="17" t="s">
        <v>99</v>
      </c>
      <c r="F852" s="17" t="s">
        <v>32</v>
      </c>
      <c r="G852" s="17" t="s">
        <v>32</v>
      </c>
      <c r="H852" s="18">
        <f>IF('Medical Examinations'!G857="No major surgery",0,'Medical Examinations'!G857)</f>
        <v>2</v>
      </c>
      <c r="I852" s="16" t="s">
        <v>8343</v>
      </c>
      <c r="J852" s="14" t="str">
        <f t="shared" si="39"/>
        <v>Obesity</v>
      </c>
      <c r="K852" s="14" t="str">
        <f t="shared" si="40"/>
        <v>Normal</v>
      </c>
      <c r="L852" s="19">
        <f>DATE('Data cleaning'!P857,MONTH(1&amp;'Data cleaning'!Q857),'Hospitalisation Details'!D857)</f>
        <v>28665</v>
      </c>
      <c r="M852" s="20">
        <v>7054.41</v>
      </c>
      <c r="N852" s="16" t="s">
        <v>62</v>
      </c>
      <c r="O852" s="16" t="s">
        <v>62</v>
      </c>
      <c r="P852" s="16" t="s">
        <v>66</v>
      </c>
      <c r="Q852" s="14">
        <f t="shared" si="41"/>
        <v>44</v>
      </c>
    </row>
    <row r="853" spans="1:17" ht="15.6" x14ac:dyDescent="0.3">
      <c r="A853" s="15" t="s">
        <v>2155</v>
      </c>
      <c r="B853" s="14" t="s">
        <v>6213</v>
      </c>
      <c r="C853" s="16">
        <v>35.814999999999998</v>
      </c>
      <c r="D853" s="16">
        <v>8.4700000000000006</v>
      </c>
      <c r="E853" s="17" t="s">
        <v>32</v>
      </c>
      <c r="F853" s="17" t="s">
        <v>32</v>
      </c>
      <c r="G853" s="17" t="s">
        <v>32</v>
      </c>
      <c r="H853" s="18">
        <f>IF('Medical Examinations'!G858="No major surgery",0,'Medical Examinations'!G858)</f>
        <v>0</v>
      </c>
      <c r="I853" s="16" t="s">
        <v>8343</v>
      </c>
      <c r="J853" s="14" t="str">
        <f t="shared" si="39"/>
        <v>Obesity</v>
      </c>
      <c r="K853" s="14" t="str">
        <f t="shared" si="40"/>
        <v>Diabetes</v>
      </c>
      <c r="L853" s="19">
        <f>DATE('Data cleaning'!P858,MONTH(1&amp;'Data cleaning'!Q858),'Hospitalisation Details'!D858)</f>
        <v>30230</v>
      </c>
      <c r="M853" s="20">
        <v>7077.19</v>
      </c>
      <c r="N853" s="16" t="s">
        <v>62</v>
      </c>
      <c r="O853" s="16" t="s">
        <v>64</v>
      </c>
      <c r="P853" s="16" t="s">
        <v>1280</v>
      </c>
      <c r="Q853" s="14">
        <f t="shared" si="41"/>
        <v>40</v>
      </c>
    </row>
    <row r="854" spans="1:17" ht="15.6" x14ac:dyDescent="0.3">
      <c r="A854" s="15" t="s">
        <v>2157</v>
      </c>
      <c r="B854" s="14" t="s">
        <v>5543</v>
      </c>
      <c r="C854" s="16">
        <v>40.81</v>
      </c>
      <c r="D854" s="16">
        <v>10.58</v>
      </c>
      <c r="E854" s="17" t="s">
        <v>99</v>
      </c>
      <c r="F854" s="17" t="s">
        <v>32</v>
      </c>
      <c r="G854" s="17" t="s">
        <v>32</v>
      </c>
      <c r="H854" s="18">
        <f>IF('Medical Examinations'!G859="No major surgery",0,'Medical Examinations'!G859)</f>
        <v>0</v>
      </c>
      <c r="I854" s="16" t="s">
        <v>8343</v>
      </c>
      <c r="J854" s="14" t="str">
        <f t="shared" si="39"/>
        <v>Obesity</v>
      </c>
      <c r="K854" s="14" t="str">
        <f t="shared" si="40"/>
        <v>Diabetes</v>
      </c>
      <c r="L854" s="19">
        <f>DATE('Data cleaning'!P859,MONTH(1&amp;'Data cleaning'!Q859),'Hospitalisation Details'!D859)</f>
        <v>33773</v>
      </c>
      <c r="M854" s="20">
        <v>7096.98</v>
      </c>
      <c r="N854" s="16" t="s">
        <v>62</v>
      </c>
      <c r="O854" s="16" t="s">
        <v>62</v>
      </c>
      <c r="P854" s="16" t="s">
        <v>119</v>
      </c>
      <c r="Q854" s="14">
        <f t="shared" si="41"/>
        <v>30</v>
      </c>
    </row>
    <row r="855" spans="1:17" ht="15.6" x14ac:dyDescent="0.3">
      <c r="A855" s="15" t="s">
        <v>2160</v>
      </c>
      <c r="B855" s="14" t="s">
        <v>6216</v>
      </c>
      <c r="C855" s="16">
        <v>24.605</v>
      </c>
      <c r="D855" s="16">
        <v>7.48</v>
      </c>
      <c r="E855" s="17" t="s">
        <v>32</v>
      </c>
      <c r="F855" s="17" t="s">
        <v>32</v>
      </c>
      <c r="G855" s="17" t="s">
        <v>32</v>
      </c>
      <c r="H855" s="18">
        <f>IF('Medical Examinations'!G860="No major surgery",0,'Medical Examinations'!G860)</f>
        <v>0</v>
      </c>
      <c r="I855" s="16" t="s">
        <v>8343</v>
      </c>
      <c r="J855" s="14" t="str">
        <f t="shared" si="39"/>
        <v>Normal weight</v>
      </c>
      <c r="K855" s="14" t="str">
        <f t="shared" si="40"/>
        <v>Diabetes</v>
      </c>
      <c r="L855" s="19">
        <f>DATE('Data cleaning'!P860,MONTH(1&amp;'Data cleaning'!Q860),'Hospitalisation Details'!D860)</f>
        <v>32000</v>
      </c>
      <c r="M855" s="20">
        <v>7106.81</v>
      </c>
      <c r="N855" s="16" t="s">
        <v>62</v>
      </c>
      <c r="O855" s="16" t="s">
        <v>75</v>
      </c>
      <c r="P855" s="16" t="s">
        <v>119</v>
      </c>
      <c r="Q855" s="14">
        <f t="shared" si="41"/>
        <v>35</v>
      </c>
    </row>
    <row r="856" spans="1:17" ht="15.6" x14ac:dyDescent="0.3">
      <c r="A856" s="15" t="s">
        <v>2162</v>
      </c>
      <c r="B856" s="14" t="s">
        <v>6218</v>
      </c>
      <c r="C856" s="16">
        <v>21.47</v>
      </c>
      <c r="D856" s="16">
        <v>7.82</v>
      </c>
      <c r="E856" s="17" t="s">
        <v>32</v>
      </c>
      <c r="F856" s="17" t="s">
        <v>32</v>
      </c>
      <c r="G856" s="17" t="s">
        <v>32</v>
      </c>
      <c r="H856" s="18">
        <f>IF('Medical Examinations'!G861="No major surgery",0,'Medical Examinations'!G861)</f>
        <v>0</v>
      </c>
      <c r="I856" s="16" t="s">
        <v>8343</v>
      </c>
      <c r="J856" s="14" t="str">
        <f t="shared" si="39"/>
        <v>Normal weight</v>
      </c>
      <c r="K856" s="14" t="str">
        <f t="shared" si="40"/>
        <v>Diabetes</v>
      </c>
      <c r="L856" s="19">
        <f>DATE('Data cleaning'!P861,MONTH(1&amp;'Data cleaning'!Q861),'Hospitalisation Details'!D861)</f>
        <v>25018</v>
      </c>
      <c r="M856" s="20">
        <v>7125.25</v>
      </c>
      <c r="N856" s="16" t="s">
        <v>64</v>
      </c>
      <c r="O856" s="16" t="s">
        <v>62</v>
      </c>
      <c r="P856" s="16" t="s">
        <v>66</v>
      </c>
      <c r="Q856" s="14">
        <f t="shared" si="41"/>
        <v>54</v>
      </c>
    </row>
    <row r="857" spans="1:17" ht="15.6" x14ac:dyDescent="0.3">
      <c r="A857" s="15" t="s">
        <v>2165</v>
      </c>
      <c r="B857" s="14" t="s">
        <v>4833</v>
      </c>
      <c r="C857" s="16">
        <v>52.89</v>
      </c>
      <c r="D857" s="16">
        <v>4.96</v>
      </c>
      <c r="E857" s="17" t="s">
        <v>99</v>
      </c>
      <c r="F857" s="17" t="s">
        <v>32</v>
      </c>
      <c r="G857" s="17" t="s">
        <v>32</v>
      </c>
      <c r="H857" s="18">
        <f>IF('Medical Examinations'!G862="No major surgery",0,'Medical Examinations'!G862)</f>
        <v>1</v>
      </c>
      <c r="I857" s="16" t="s">
        <v>8343</v>
      </c>
      <c r="J857" s="14" t="str">
        <f t="shared" si="39"/>
        <v>Obesity</v>
      </c>
      <c r="K857" s="14" t="str">
        <f t="shared" si="40"/>
        <v>Normal</v>
      </c>
      <c r="L857" s="19">
        <f>DATE('Data cleaning'!P862,MONTH(1&amp;'Data cleaning'!Q862),'Hospitalisation Details'!D862)</f>
        <v>34182</v>
      </c>
      <c r="M857" s="20">
        <v>7128.64</v>
      </c>
      <c r="N857" s="16" t="s">
        <v>62</v>
      </c>
      <c r="O857" s="16" t="s">
        <v>62</v>
      </c>
      <c r="P857" s="16" t="s">
        <v>1525</v>
      </c>
      <c r="Q857" s="14">
        <f t="shared" si="41"/>
        <v>29</v>
      </c>
    </row>
    <row r="858" spans="1:17" ht="15.6" x14ac:dyDescent="0.3">
      <c r="A858" s="15" t="s">
        <v>2167</v>
      </c>
      <c r="B858" s="14" t="s">
        <v>5356</v>
      </c>
      <c r="C858" s="16">
        <v>32.965000000000003</v>
      </c>
      <c r="D858" s="16">
        <v>6.15</v>
      </c>
      <c r="E858" s="17" t="s">
        <v>99</v>
      </c>
      <c r="F858" s="17" t="s">
        <v>32</v>
      </c>
      <c r="G858" s="17" t="s">
        <v>32</v>
      </c>
      <c r="H858" s="18">
        <f>IF('Medical Examinations'!G863="No major surgery",0,'Medical Examinations'!G863)</f>
        <v>1</v>
      </c>
      <c r="I858" s="16" t="s">
        <v>8343</v>
      </c>
      <c r="J858" s="14" t="str">
        <f t="shared" si="39"/>
        <v>Obesity</v>
      </c>
      <c r="K858" s="14" t="str">
        <f t="shared" si="40"/>
        <v>Prediabetes</v>
      </c>
      <c r="L858" s="19">
        <f>DATE('Data cleaning'!P863,MONTH(1&amp;'Data cleaning'!Q863),'Hospitalisation Details'!D863)</f>
        <v>30870</v>
      </c>
      <c r="M858" s="20">
        <v>7133.9</v>
      </c>
      <c r="N858" s="16" t="s">
        <v>62</v>
      </c>
      <c r="O858" s="16" t="s">
        <v>75</v>
      </c>
      <c r="P858" s="16" t="s">
        <v>1280</v>
      </c>
      <c r="Q858" s="14">
        <f t="shared" si="41"/>
        <v>38</v>
      </c>
    </row>
    <row r="859" spans="1:17" ht="15.6" x14ac:dyDescent="0.3">
      <c r="A859" s="15" t="s">
        <v>2170</v>
      </c>
      <c r="B859" s="14" t="s">
        <v>6222</v>
      </c>
      <c r="C859" s="16">
        <v>36.799999999999997</v>
      </c>
      <c r="D859" s="16">
        <v>4.62</v>
      </c>
      <c r="E859" s="17" t="s">
        <v>32</v>
      </c>
      <c r="F859" s="17" t="s">
        <v>32</v>
      </c>
      <c r="G859" s="17" t="s">
        <v>99</v>
      </c>
      <c r="H859" s="18">
        <f>IF('Medical Examinations'!G864="No major surgery",0,'Medical Examinations'!G864)</f>
        <v>1</v>
      </c>
      <c r="I859" s="16" t="s">
        <v>8343</v>
      </c>
      <c r="J859" s="14" t="str">
        <f t="shared" si="39"/>
        <v>Obesity</v>
      </c>
      <c r="K859" s="14" t="str">
        <f t="shared" si="40"/>
        <v>Normal</v>
      </c>
      <c r="L859" s="19">
        <f>DATE('Data cleaning'!P864,MONTH(1&amp;'Data cleaning'!Q864),'Hospitalisation Details'!D864)</f>
        <v>36380</v>
      </c>
      <c r="M859" s="20">
        <v>7144.4</v>
      </c>
      <c r="N859" s="16" t="s">
        <v>62</v>
      </c>
      <c r="O859" s="16" t="s">
        <v>75</v>
      </c>
      <c r="P859" s="16" t="s">
        <v>3267</v>
      </c>
      <c r="Q859" s="14">
        <f t="shared" si="41"/>
        <v>23</v>
      </c>
    </row>
    <row r="860" spans="1:17" ht="15.6" x14ac:dyDescent="0.3">
      <c r="A860" s="15" t="s">
        <v>2172</v>
      </c>
      <c r="B860" s="14" t="s">
        <v>6224</v>
      </c>
      <c r="C860" s="16">
        <v>34.299999999999997</v>
      </c>
      <c r="D860" s="16">
        <v>4.87</v>
      </c>
      <c r="E860" s="17" t="s">
        <v>32</v>
      </c>
      <c r="F860" s="17" t="s">
        <v>32</v>
      </c>
      <c r="G860" s="17" t="s">
        <v>32</v>
      </c>
      <c r="H860" s="18">
        <f>IF('Medical Examinations'!G865="No major surgery",0,'Medical Examinations'!G865)</f>
        <v>2</v>
      </c>
      <c r="I860" s="16" t="s">
        <v>8343</v>
      </c>
      <c r="J860" s="14" t="str">
        <f t="shared" si="39"/>
        <v>Obesity</v>
      </c>
      <c r="K860" s="14" t="str">
        <f t="shared" si="40"/>
        <v>Normal</v>
      </c>
      <c r="L860" s="19">
        <f>DATE('Data cleaning'!P865,MONTH(1&amp;'Data cleaning'!Q865),'Hospitalisation Details'!D865)</f>
        <v>31007</v>
      </c>
      <c r="M860" s="20">
        <v>7144.86</v>
      </c>
      <c r="N860" s="16" t="s">
        <v>62</v>
      </c>
      <c r="O860" s="16" t="s">
        <v>62</v>
      </c>
      <c r="P860" s="16" t="s">
        <v>1280</v>
      </c>
      <c r="Q860" s="14">
        <f t="shared" si="41"/>
        <v>38</v>
      </c>
    </row>
    <row r="861" spans="1:17" ht="15.6" x14ac:dyDescent="0.3">
      <c r="A861" s="15" t="s">
        <v>2174</v>
      </c>
      <c r="B861" s="14" t="s">
        <v>4863</v>
      </c>
      <c r="C861" s="16">
        <v>35.244999999999997</v>
      </c>
      <c r="D861" s="16">
        <v>4.63</v>
      </c>
      <c r="E861" s="17" t="s">
        <v>32</v>
      </c>
      <c r="F861" s="17" t="s">
        <v>32</v>
      </c>
      <c r="G861" s="17" t="s">
        <v>32</v>
      </c>
      <c r="H861" s="18">
        <f>IF('Medical Examinations'!G866="No major surgery",0,'Medical Examinations'!G866)</f>
        <v>0</v>
      </c>
      <c r="I861" s="16" t="s">
        <v>8343</v>
      </c>
      <c r="J861" s="14" t="str">
        <f t="shared" si="39"/>
        <v>Obesity</v>
      </c>
      <c r="K861" s="14" t="str">
        <f t="shared" si="40"/>
        <v>Normal</v>
      </c>
      <c r="L861" s="19">
        <f>DATE('Data cleaning'!P866,MONTH(1&amp;'Data cleaning'!Q866),'Hospitalisation Details'!D866)</f>
        <v>27935</v>
      </c>
      <c r="M861" s="20">
        <v>7147.11</v>
      </c>
      <c r="N861" s="16" t="s">
        <v>64</v>
      </c>
      <c r="O861" s="16" t="s">
        <v>62</v>
      </c>
      <c r="P861" s="16" t="s">
        <v>241</v>
      </c>
      <c r="Q861" s="14">
        <f t="shared" si="41"/>
        <v>46</v>
      </c>
    </row>
    <row r="862" spans="1:17" ht="15.6" x14ac:dyDescent="0.3">
      <c r="A862" s="15" t="s">
        <v>2177</v>
      </c>
      <c r="B862" s="14" t="s">
        <v>6227</v>
      </c>
      <c r="C862" s="16">
        <v>26.23</v>
      </c>
      <c r="D862" s="16">
        <v>11.93</v>
      </c>
      <c r="E862" s="17" t="s">
        <v>32</v>
      </c>
      <c r="F862" s="17" t="s">
        <v>32</v>
      </c>
      <c r="G862" s="17" t="s">
        <v>32</v>
      </c>
      <c r="H862" s="18">
        <f>IF('Medical Examinations'!G867="No major surgery",0,'Medical Examinations'!G867)</f>
        <v>0</v>
      </c>
      <c r="I862" s="16" t="s">
        <v>8343</v>
      </c>
      <c r="J862" s="14" t="str">
        <f t="shared" si="39"/>
        <v>Over weight</v>
      </c>
      <c r="K862" s="14" t="str">
        <f t="shared" si="40"/>
        <v>Diabetes</v>
      </c>
      <c r="L862" s="19">
        <f>DATE('Data cleaning'!P867,MONTH(1&amp;'Data cleaning'!Q867),'Hospitalisation Details'!D867)</f>
        <v>28701</v>
      </c>
      <c r="M862" s="20">
        <v>7147.47</v>
      </c>
      <c r="N862" s="16" t="s">
        <v>62</v>
      </c>
      <c r="O862" s="16" t="s">
        <v>64</v>
      </c>
      <c r="P862" s="16" t="s">
        <v>66</v>
      </c>
      <c r="Q862" s="14">
        <f t="shared" si="41"/>
        <v>44</v>
      </c>
    </row>
    <row r="863" spans="1:17" ht="15.6" x14ac:dyDescent="0.3">
      <c r="A863" s="15" t="s">
        <v>2179</v>
      </c>
      <c r="B863" s="14" t="s">
        <v>6229</v>
      </c>
      <c r="C863" s="16">
        <v>36.1</v>
      </c>
      <c r="D863" s="16">
        <v>5.65</v>
      </c>
      <c r="E863" s="17" t="s">
        <v>99</v>
      </c>
      <c r="F863" s="17" t="s">
        <v>32</v>
      </c>
      <c r="G863" s="17" t="s">
        <v>32</v>
      </c>
      <c r="H863" s="18">
        <f>IF('Medical Examinations'!G868="No major surgery",0,'Medical Examinations'!G868)</f>
        <v>2</v>
      </c>
      <c r="I863" s="16" t="s">
        <v>8343</v>
      </c>
      <c r="J863" s="14" t="str">
        <f t="shared" si="39"/>
        <v>Obesity</v>
      </c>
      <c r="K863" s="14" t="str">
        <f t="shared" si="40"/>
        <v>Normal</v>
      </c>
      <c r="L863" s="19">
        <f>DATE('Data cleaning'!P868,MONTH(1&amp;'Data cleaning'!Q868),'Hospitalisation Details'!D868)</f>
        <v>30862</v>
      </c>
      <c r="M863" s="20">
        <v>7151.09</v>
      </c>
      <c r="N863" s="16" t="s">
        <v>62</v>
      </c>
      <c r="O863" s="16" t="s">
        <v>62</v>
      </c>
      <c r="P863" s="16" t="s">
        <v>241</v>
      </c>
      <c r="Q863" s="14">
        <f t="shared" si="41"/>
        <v>38</v>
      </c>
    </row>
    <row r="864" spans="1:17" ht="15.6" x14ac:dyDescent="0.3">
      <c r="A864" s="15" t="s">
        <v>2182</v>
      </c>
      <c r="B864" s="14" t="s">
        <v>4937</v>
      </c>
      <c r="C864" s="16">
        <v>37.1</v>
      </c>
      <c r="D864" s="16">
        <v>11.21</v>
      </c>
      <c r="E864" s="17" t="s">
        <v>99</v>
      </c>
      <c r="F864" s="17" t="s">
        <v>32</v>
      </c>
      <c r="G864" s="17" t="s">
        <v>99</v>
      </c>
      <c r="H864" s="18">
        <f>IF('Medical Examinations'!G869="No major surgery",0,'Medical Examinations'!G869)</f>
        <v>1</v>
      </c>
      <c r="I864" s="16" t="s">
        <v>8343</v>
      </c>
      <c r="J864" s="14" t="str">
        <f t="shared" si="39"/>
        <v>Obesity</v>
      </c>
      <c r="K864" s="14" t="str">
        <f t="shared" si="40"/>
        <v>Diabetes</v>
      </c>
      <c r="L864" s="19">
        <f>DATE('Data cleaning'!P869,MONTH(1&amp;'Data cleaning'!Q869),'Hospitalisation Details'!D869)</f>
        <v>28739</v>
      </c>
      <c r="M864" s="20">
        <v>7152.67</v>
      </c>
      <c r="N864" s="16" t="s">
        <v>64</v>
      </c>
      <c r="O864" s="16" t="s">
        <v>62</v>
      </c>
      <c r="P864" s="16" t="s">
        <v>66</v>
      </c>
      <c r="Q864" s="14">
        <f t="shared" si="41"/>
        <v>44</v>
      </c>
    </row>
    <row r="865" spans="1:17" ht="15.6" x14ac:dyDescent="0.3">
      <c r="A865" s="15" t="s">
        <v>2184</v>
      </c>
      <c r="B865" s="14" t="s">
        <v>4756</v>
      </c>
      <c r="C865" s="16">
        <v>27.5</v>
      </c>
      <c r="D865" s="16">
        <v>10.62</v>
      </c>
      <c r="E865" s="17" t="s">
        <v>99</v>
      </c>
      <c r="F865" s="17" t="s">
        <v>32</v>
      </c>
      <c r="G865" s="17" t="s">
        <v>99</v>
      </c>
      <c r="H865" s="18">
        <f>IF('Medical Examinations'!G870="No major surgery",0,'Medical Examinations'!G870)</f>
        <v>1</v>
      </c>
      <c r="I865" s="16" t="s">
        <v>8343</v>
      </c>
      <c r="J865" s="14" t="str">
        <f t="shared" si="39"/>
        <v>Over weight</v>
      </c>
      <c r="K865" s="14" t="str">
        <f t="shared" si="40"/>
        <v>Diabetes</v>
      </c>
      <c r="L865" s="19">
        <f>DATE('Data cleaning'!P870,MONTH(1&amp;'Data cleaning'!Q870),'Hospitalisation Details'!D870)</f>
        <v>29784</v>
      </c>
      <c r="M865" s="20">
        <v>7153.55</v>
      </c>
      <c r="N865" s="16" t="s">
        <v>62</v>
      </c>
      <c r="O865" s="16" t="s">
        <v>75</v>
      </c>
      <c r="P865" s="16" t="s">
        <v>119</v>
      </c>
      <c r="Q865" s="14">
        <f t="shared" si="41"/>
        <v>41</v>
      </c>
    </row>
    <row r="866" spans="1:17" ht="15.6" x14ac:dyDescent="0.3">
      <c r="A866" s="15" t="s">
        <v>2187</v>
      </c>
      <c r="B866" s="14" t="s">
        <v>6233</v>
      </c>
      <c r="C866" s="16">
        <v>24.7</v>
      </c>
      <c r="D866" s="16">
        <v>10.7</v>
      </c>
      <c r="E866" s="17" t="s">
        <v>99</v>
      </c>
      <c r="F866" s="17" t="s">
        <v>32</v>
      </c>
      <c r="G866" s="17" t="s">
        <v>99</v>
      </c>
      <c r="H866" s="18">
        <f>IF('Medical Examinations'!G871="No major surgery",0,'Medical Examinations'!G871)</f>
        <v>1</v>
      </c>
      <c r="I866" s="16" t="s">
        <v>8343</v>
      </c>
      <c r="J866" s="14" t="str">
        <f t="shared" si="39"/>
        <v>Normal weight</v>
      </c>
      <c r="K866" s="14" t="str">
        <f t="shared" si="40"/>
        <v>Diabetes</v>
      </c>
      <c r="L866" s="19">
        <f>DATE('Data cleaning'!P871,MONTH(1&amp;'Data cleaning'!Q871),'Hospitalisation Details'!D871)</f>
        <v>29394</v>
      </c>
      <c r="M866" s="20">
        <v>7160.09</v>
      </c>
      <c r="N866" s="16" t="s">
        <v>62</v>
      </c>
      <c r="O866" s="16" t="s">
        <v>62</v>
      </c>
      <c r="P866" s="16" t="s">
        <v>241</v>
      </c>
      <c r="Q866" s="14">
        <f t="shared" si="41"/>
        <v>42</v>
      </c>
    </row>
    <row r="867" spans="1:17" ht="15.6" x14ac:dyDescent="0.3">
      <c r="A867" s="15" t="s">
        <v>2189</v>
      </c>
      <c r="B867" s="14" t="s">
        <v>6235</v>
      </c>
      <c r="C867" s="16">
        <v>26.78</v>
      </c>
      <c r="D867" s="16">
        <v>10.02</v>
      </c>
      <c r="E867" s="17" t="s">
        <v>99</v>
      </c>
      <c r="F867" s="17" t="s">
        <v>32</v>
      </c>
      <c r="G867" s="17" t="s">
        <v>99</v>
      </c>
      <c r="H867" s="18">
        <f>IF('Medical Examinations'!G872="No major surgery",0,'Medical Examinations'!G872)</f>
        <v>1</v>
      </c>
      <c r="I867" s="16" t="s">
        <v>8343</v>
      </c>
      <c r="J867" s="14" t="str">
        <f t="shared" si="39"/>
        <v>Over weight</v>
      </c>
      <c r="K867" s="14" t="str">
        <f t="shared" si="40"/>
        <v>Diabetes</v>
      </c>
      <c r="L867" s="19">
        <f>DATE('Data cleaning'!P872,MONTH(1&amp;'Data cleaning'!Q872),'Hospitalisation Details'!D872)</f>
        <v>29501</v>
      </c>
      <c r="M867" s="20">
        <v>7160.33</v>
      </c>
      <c r="N867" s="16" t="s">
        <v>62</v>
      </c>
      <c r="O867" s="16" t="s">
        <v>75</v>
      </c>
      <c r="P867" s="16" t="s">
        <v>66</v>
      </c>
      <c r="Q867" s="14">
        <f t="shared" si="41"/>
        <v>42</v>
      </c>
    </row>
    <row r="868" spans="1:17" ht="15.6" x14ac:dyDescent="0.3">
      <c r="A868" s="15" t="s">
        <v>2191</v>
      </c>
      <c r="B868" s="14" t="s">
        <v>6237</v>
      </c>
      <c r="C868" s="16">
        <v>45.8</v>
      </c>
      <c r="D868" s="16">
        <v>4.8499999999999996</v>
      </c>
      <c r="E868" s="17" t="s">
        <v>32</v>
      </c>
      <c r="F868" s="17" t="s">
        <v>32</v>
      </c>
      <c r="G868" s="17" t="s">
        <v>32</v>
      </c>
      <c r="H868" s="18">
        <f>IF('Medical Examinations'!G873="No major surgery",0,'Medical Examinations'!G873)</f>
        <v>0</v>
      </c>
      <c r="I868" s="16" t="s">
        <v>8343</v>
      </c>
      <c r="J868" s="14" t="str">
        <f t="shared" si="39"/>
        <v>Obesity</v>
      </c>
      <c r="K868" s="14" t="str">
        <f t="shared" si="40"/>
        <v>Normal</v>
      </c>
      <c r="L868" s="19">
        <f>DATE('Data cleaning'!P873,MONTH(1&amp;'Data cleaning'!Q873),'Hospitalisation Details'!D873)</f>
        <v>29494</v>
      </c>
      <c r="M868" s="20">
        <v>7162.01</v>
      </c>
      <c r="N868" s="16" t="s">
        <v>62</v>
      </c>
      <c r="O868" s="16" t="s">
        <v>64</v>
      </c>
      <c r="P868" s="16" t="s">
        <v>66</v>
      </c>
      <c r="Q868" s="14">
        <f t="shared" si="41"/>
        <v>42</v>
      </c>
    </row>
    <row r="869" spans="1:17" ht="15.6" x14ac:dyDescent="0.3">
      <c r="A869" s="15" t="s">
        <v>2194</v>
      </c>
      <c r="B869" s="14" t="s">
        <v>5508</v>
      </c>
      <c r="C869" s="16">
        <v>29</v>
      </c>
      <c r="D869" s="16">
        <v>4.3899999999999997</v>
      </c>
      <c r="E869" s="17" t="s">
        <v>99</v>
      </c>
      <c r="F869" s="17" t="s">
        <v>32</v>
      </c>
      <c r="G869" s="17" t="s">
        <v>32</v>
      </c>
      <c r="H869" s="18">
        <f>IF('Medical Examinations'!G874="No major surgery",0,'Medical Examinations'!G874)</f>
        <v>2</v>
      </c>
      <c r="I869" s="16" t="s">
        <v>8343</v>
      </c>
      <c r="J869" s="14" t="str">
        <f t="shared" si="39"/>
        <v>Over weight</v>
      </c>
      <c r="K869" s="14" t="str">
        <f t="shared" si="40"/>
        <v>Normal</v>
      </c>
      <c r="L869" s="19">
        <f>DATE('Data cleaning'!P874,MONTH(1&amp;'Data cleaning'!Q874),'Hospitalisation Details'!D874)</f>
        <v>30179</v>
      </c>
      <c r="M869" s="20">
        <v>7173.36</v>
      </c>
      <c r="N869" s="16" t="s">
        <v>64</v>
      </c>
      <c r="O869" s="16" t="s">
        <v>62</v>
      </c>
      <c r="P869" s="16" t="s">
        <v>979</v>
      </c>
      <c r="Q869" s="14">
        <f t="shared" si="41"/>
        <v>40</v>
      </c>
    </row>
    <row r="870" spans="1:17" ht="15.6" x14ac:dyDescent="0.3">
      <c r="A870" s="15" t="s">
        <v>2196</v>
      </c>
      <c r="B870" s="14" t="s">
        <v>6240</v>
      </c>
      <c r="C870" s="16">
        <v>33.534999999999997</v>
      </c>
      <c r="D870" s="16">
        <v>8.24</v>
      </c>
      <c r="E870" s="17" t="s">
        <v>99</v>
      </c>
      <c r="F870" s="17" t="s">
        <v>32</v>
      </c>
      <c r="G870" s="17" t="s">
        <v>32</v>
      </c>
      <c r="H870" s="18">
        <f>IF('Medical Examinations'!G875="No major surgery",0,'Medical Examinations'!G875)</f>
        <v>0</v>
      </c>
      <c r="I870" s="16" t="s">
        <v>8343</v>
      </c>
      <c r="J870" s="14" t="str">
        <f t="shared" si="39"/>
        <v>Obesity</v>
      </c>
      <c r="K870" s="14" t="str">
        <f t="shared" si="40"/>
        <v>Diabetes</v>
      </c>
      <c r="L870" s="19">
        <f>DATE('Data cleaning'!P875,MONTH(1&amp;'Data cleaning'!Q875),'Hospitalisation Details'!D875)</f>
        <v>27594</v>
      </c>
      <c r="M870" s="20">
        <v>7175.51</v>
      </c>
      <c r="N870" s="16" t="s">
        <v>62</v>
      </c>
      <c r="O870" s="16" t="s">
        <v>64</v>
      </c>
      <c r="P870" s="16" t="s">
        <v>66</v>
      </c>
      <c r="Q870" s="14">
        <f t="shared" si="41"/>
        <v>47</v>
      </c>
    </row>
    <row r="871" spans="1:17" ht="15.6" x14ac:dyDescent="0.3">
      <c r="A871" s="15" t="s">
        <v>2198</v>
      </c>
      <c r="B871" s="14" t="s">
        <v>6242</v>
      </c>
      <c r="C871" s="16">
        <v>32.774999999999999</v>
      </c>
      <c r="D871" s="16">
        <v>9.77</v>
      </c>
      <c r="E871" s="17" t="s">
        <v>99</v>
      </c>
      <c r="F871" s="17" t="s">
        <v>32</v>
      </c>
      <c r="G871" s="17" t="s">
        <v>32</v>
      </c>
      <c r="H871" s="18">
        <f>IF('Medical Examinations'!G876="No major surgery",0,'Medical Examinations'!G876)</f>
        <v>0</v>
      </c>
      <c r="I871" s="16" t="s">
        <v>8343</v>
      </c>
      <c r="J871" s="14" t="str">
        <f t="shared" si="39"/>
        <v>Obesity</v>
      </c>
      <c r="K871" s="14" t="str">
        <f t="shared" si="40"/>
        <v>Diabetes</v>
      </c>
      <c r="L871" s="19">
        <f>DATE('Data cleaning'!P876,MONTH(1&amp;'Data cleaning'!Q876),'Hospitalisation Details'!D876)</f>
        <v>25076</v>
      </c>
      <c r="M871" s="20">
        <v>7179.52</v>
      </c>
      <c r="N871" s="16" t="s">
        <v>64</v>
      </c>
      <c r="O871" s="16" t="s">
        <v>64</v>
      </c>
      <c r="P871" s="16" t="s">
        <v>66</v>
      </c>
      <c r="Q871" s="14">
        <f t="shared" si="41"/>
        <v>54</v>
      </c>
    </row>
    <row r="872" spans="1:17" ht="15.6" x14ac:dyDescent="0.3">
      <c r="A872" s="15" t="s">
        <v>2201</v>
      </c>
      <c r="B872" s="14" t="s">
        <v>6244</v>
      </c>
      <c r="C872" s="16">
        <v>37.51</v>
      </c>
      <c r="D872" s="16">
        <v>5.5</v>
      </c>
      <c r="E872" s="17" t="s">
        <v>99</v>
      </c>
      <c r="F872" s="17" t="s">
        <v>32</v>
      </c>
      <c r="G872" s="17" t="s">
        <v>32</v>
      </c>
      <c r="H872" s="18">
        <f>IF('Medical Examinations'!G877="No major surgery",0,'Medical Examinations'!G877)</f>
        <v>2</v>
      </c>
      <c r="I872" s="16" t="s">
        <v>8343</v>
      </c>
      <c r="J872" s="14" t="str">
        <f t="shared" si="39"/>
        <v>Obesity</v>
      </c>
      <c r="K872" s="14" t="str">
        <f t="shared" si="40"/>
        <v>Normal</v>
      </c>
      <c r="L872" s="19">
        <f>DATE('Data cleaning'!P877,MONTH(1&amp;'Data cleaning'!Q877),'Hospitalisation Details'!D877)</f>
        <v>30208</v>
      </c>
      <c r="M872" s="20">
        <v>7196.87</v>
      </c>
      <c r="N872" s="16" t="s">
        <v>64</v>
      </c>
      <c r="O872" s="16" t="s">
        <v>62</v>
      </c>
      <c r="P872" s="16" t="s">
        <v>241</v>
      </c>
      <c r="Q872" s="14">
        <f t="shared" si="41"/>
        <v>40</v>
      </c>
    </row>
    <row r="873" spans="1:17" ht="15.6" x14ac:dyDescent="0.3">
      <c r="A873" s="15" t="s">
        <v>2203</v>
      </c>
      <c r="B873" s="14" t="s">
        <v>5880</v>
      </c>
      <c r="C873" s="16">
        <v>39.86</v>
      </c>
      <c r="D873" s="16">
        <v>11.84</v>
      </c>
      <c r="E873" s="17" t="s">
        <v>99</v>
      </c>
      <c r="F873" s="17" t="s">
        <v>32</v>
      </c>
      <c r="G873" s="17" t="s">
        <v>32</v>
      </c>
      <c r="H873" s="18">
        <f>IF('Medical Examinations'!G878="No major surgery",0,'Medical Examinations'!G878)</f>
        <v>1</v>
      </c>
      <c r="I873" s="16" t="s">
        <v>8343</v>
      </c>
      <c r="J873" s="14" t="str">
        <f t="shared" si="39"/>
        <v>Obesity</v>
      </c>
      <c r="K873" s="14" t="str">
        <f t="shared" si="40"/>
        <v>Diabetes</v>
      </c>
      <c r="L873" s="19">
        <f>DATE('Data cleaning'!P878,MONTH(1&amp;'Data cleaning'!Q878),'Hospitalisation Details'!D878)</f>
        <v>30539</v>
      </c>
      <c r="M873" s="20">
        <v>7201.7</v>
      </c>
      <c r="N873" s="16" t="s">
        <v>62</v>
      </c>
      <c r="O873" s="16" t="s">
        <v>64</v>
      </c>
      <c r="P873" s="16" t="s">
        <v>119</v>
      </c>
      <c r="Q873" s="14">
        <f t="shared" si="41"/>
        <v>39</v>
      </c>
    </row>
    <row r="874" spans="1:17" ht="15.6" x14ac:dyDescent="0.3">
      <c r="A874" s="15" t="s">
        <v>2205</v>
      </c>
      <c r="B874" s="14" t="s">
        <v>6247</v>
      </c>
      <c r="C874" s="16">
        <v>42.13</v>
      </c>
      <c r="D874" s="16">
        <v>4.66</v>
      </c>
      <c r="E874" s="17" t="s">
        <v>32</v>
      </c>
      <c r="F874" s="17" t="s">
        <v>32</v>
      </c>
      <c r="G874" s="17" t="s">
        <v>32</v>
      </c>
      <c r="H874" s="18">
        <f>IF('Medical Examinations'!G879="No major surgery",0,'Medical Examinations'!G879)</f>
        <v>0</v>
      </c>
      <c r="I874" s="16" t="s">
        <v>8343</v>
      </c>
      <c r="J874" s="14" t="str">
        <f t="shared" si="39"/>
        <v>Obesity</v>
      </c>
      <c r="K874" s="14" t="str">
        <f t="shared" si="40"/>
        <v>Normal</v>
      </c>
      <c r="L874" s="19">
        <f>DATE('Data cleaning'!P879,MONTH(1&amp;'Data cleaning'!Q879),'Hospitalisation Details'!D879)</f>
        <v>30641</v>
      </c>
      <c r="M874" s="20">
        <v>7209.49</v>
      </c>
      <c r="N874" s="16" t="s">
        <v>62</v>
      </c>
      <c r="O874" s="16" t="s">
        <v>64</v>
      </c>
      <c r="P874" s="16" t="s">
        <v>119</v>
      </c>
      <c r="Q874" s="14">
        <f t="shared" si="41"/>
        <v>39</v>
      </c>
    </row>
    <row r="875" spans="1:17" ht="15.6" x14ac:dyDescent="0.3">
      <c r="A875" s="15" t="s">
        <v>2208</v>
      </c>
      <c r="B875" s="14" t="s">
        <v>6249</v>
      </c>
      <c r="C875" s="16">
        <v>35.99</v>
      </c>
      <c r="D875" s="16">
        <v>11.11</v>
      </c>
      <c r="E875" s="17" t="s">
        <v>32</v>
      </c>
      <c r="F875" s="17" t="s">
        <v>32</v>
      </c>
      <c r="G875" s="17" t="s">
        <v>32</v>
      </c>
      <c r="H875" s="18">
        <f>IF('Medical Examinations'!G880="No major surgery",0,'Medical Examinations'!G880)</f>
        <v>0</v>
      </c>
      <c r="I875" s="16" t="s">
        <v>8343</v>
      </c>
      <c r="J875" s="14" t="str">
        <f t="shared" si="39"/>
        <v>Obesity</v>
      </c>
      <c r="K875" s="14" t="str">
        <f t="shared" si="40"/>
        <v>Diabetes</v>
      </c>
      <c r="L875" s="19">
        <f>DATE('Data cleaning'!P880,MONTH(1&amp;'Data cleaning'!Q880),'Hospitalisation Details'!D880)</f>
        <v>33417</v>
      </c>
      <c r="M875" s="20">
        <v>7220.25</v>
      </c>
      <c r="N875" s="16" t="s">
        <v>62</v>
      </c>
      <c r="O875" s="16" t="s">
        <v>62</v>
      </c>
      <c r="P875" s="16" t="s">
        <v>1525</v>
      </c>
      <c r="Q875" s="14">
        <f t="shared" si="41"/>
        <v>31</v>
      </c>
    </row>
    <row r="876" spans="1:17" ht="15.6" x14ac:dyDescent="0.3">
      <c r="A876" s="15" t="s">
        <v>2210</v>
      </c>
      <c r="B876" s="14" t="s">
        <v>6251</v>
      </c>
      <c r="C876" s="16">
        <v>35.200000000000003</v>
      </c>
      <c r="D876" s="16">
        <v>7.72</v>
      </c>
      <c r="E876" s="17" t="s">
        <v>99</v>
      </c>
      <c r="F876" s="17" t="s">
        <v>32</v>
      </c>
      <c r="G876" s="17" t="s">
        <v>99</v>
      </c>
      <c r="H876" s="18">
        <f>IF('Medical Examinations'!G881="No major surgery",0,'Medical Examinations'!G881)</f>
        <v>1</v>
      </c>
      <c r="I876" s="16" t="s">
        <v>8343</v>
      </c>
      <c r="J876" s="14" t="str">
        <f t="shared" si="39"/>
        <v>Obesity</v>
      </c>
      <c r="K876" s="14" t="str">
        <f t="shared" si="40"/>
        <v>Diabetes</v>
      </c>
      <c r="L876" s="19">
        <f>DATE('Data cleaning'!P881,MONTH(1&amp;'Data cleaning'!Q881),'Hospitalisation Details'!D881)</f>
        <v>28383</v>
      </c>
      <c r="M876" s="20">
        <v>7222.79</v>
      </c>
      <c r="N876" s="16" t="s">
        <v>64</v>
      </c>
      <c r="O876" s="16" t="s">
        <v>64</v>
      </c>
      <c r="P876" s="16" t="s">
        <v>119</v>
      </c>
      <c r="Q876" s="14">
        <f t="shared" si="41"/>
        <v>45</v>
      </c>
    </row>
    <row r="877" spans="1:17" ht="15.6" x14ac:dyDescent="0.3">
      <c r="A877" s="15" t="s">
        <v>2212</v>
      </c>
      <c r="B877" s="14" t="s">
        <v>6253</v>
      </c>
      <c r="C877" s="16">
        <v>29.91</v>
      </c>
      <c r="D877" s="16">
        <v>5.55</v>
      </c>
      <c r="E877" s="17" t="s">
        <v>99</v>
      </c>
      <c r="F877" s="17" t="s">
        <v>32</v>
      </c>
      <c r="G877" s="17" t="s">
        <v>32</v>
      </c>
      <c r="H877" s="18">
        <f>IF('Medical Examinations'!G882="No major surgery",0,'Medical Examinations'!G882)</f>
        <v>2</v>
      </c>
      <c r="I877" s="16" t="s">
        <v>8343</v>
      </c>
      <c r="J877" s="14" t="str">
        <f t="shared" si="39"/>
        <v>Over weight</v>
      </c>
      <c r="K877" s="14" t="str">
        <f t="shared" si="40"/>
        <v>Normal</v>
      </c>
      <c r="L877" s="19">
        <f>DATE('Data cleaning'!P882,MONTH(1&amp;'Data cleaning'!Q882),'Hospitalisation Details'!D882)</f>
        <v>31606</v>
      </c>
      <c r="M877" s="20">
        <v>7228.22</v>
      </c>
      <c r="N877" s="16" t="s">
        <v>62</v>
      </c>
      <c r="O877" s="16" t="s">
        <v>75</v>
      </c>
      <c r="P877" s="16" t="s">
        <v>1280</v>
      </c>
      <c r="Q877" s="14">
        <f t="shared" si="41"/>
        <v>36</v>
      </c>
    </row>
    <row r="878" spans="1:17" ht="15.6" x14ac:dyDescent="0.3">
      <c r="A878" s="15" t="s">
        <v>2214</v>
      </c>
      <c r="B878" s="14" t="s">
        <v>5255</v>
      </c>
      <c r="C878" s="16">
        <v>36.479999999999997</v>
      </c>
      <c r="D878" s="16">
        <v>5.05</v>
      </c>
      <c r="E878" s="17" t="s">
        <v>99</v>
      </c>
      <c r="F878" s="17" t="s">
        <v>32</v>
      </c>
      <c r="G878" s="17" t="s">
        <v>32</v>
      </c>
      <c r="H878" s="18">
        <f>IF('Medical Examinations'!G883="No major surgery",0,'Medical Examinations'!G883)</f>
        <v>1</v>
      </c>
      <c r="I878" s="16" t="s">
        <v>8343</v>
      </c>
      <c r="J878" s="14" t="str">
        <f t="shared" si="39"/>
        <v>Obesity</v>
      </c>
      <c r="K878" s="14" t="str">
        <f t="shared" si="40"/>
        <v>Normal</v>
      </c>
      <c r="L878" s="19">
        <f>DATE('Data cleaning'!P883,MONTH(1&amp;'Data cleaning'!Q883),'Hospitalisation Details'!D883)</f>
        <v>31657</v>
      </c>
      <c r="M878" s="20">
        <v>7243.81</v>
      </c>
      <c r="N878" s="16" t="s">
        <v>62</v>
      </c>
      <c r="O878" s="16" t="s">
        <v>64</v>
      </c>
      <c r="P878" s="16" t="s">
        <v>66</v>
      </c>
      <c r="Q878" s="14">
        <f t="shared" si="41"/>
        <v>36</v>
      </c>
    </row>
    <row r="879" spans="1:17" ht="15.6" x14ac:dyDescent="0.3">
      <c r="A879" s="15" t="s">
        <v>2216</v>
      </c>
      <c r="B879" s="14" t="s">
        <v>6256</v>
      </c>
      <c r="C879" s="16">
        <v>27.5</v>
      </c>
      <c r="D879" s="16">
        <v>8.69</v>
      </c>
      <c r="E879" s="17" t="s">
        <v>99</v>
      </c>
      <c r="F879" s="17" t="s">
        <v>32</v>
      </c>
      <c r="G879" s="17" t="s">
        <v>99</v>
      </c>
      <c r="H879" s="18">
        <f>IF('Medical Examinations'!G884="No major surgery",0,'Medical Examinations'!G884)</f>
        <v>1</v>
      </c>
      <c r="I879" s="16" t="s">
        <v>8343</v>
      </c>
      <c r="J879" s="14" t="str">
        <f t="shared" si="39"/>
        <v>Over weight</v>
      </c>
      <c r="K879" s="14" t="str">
        <f t="shared" si="40"/>
        <v>Diabetes</v>
      </c>
      <c r="L879" s="19">
        <f>DATE('Data cleaning'!P884,MONTH(1&amp;'Data cleaning'!Q884),'Hospitalisation Details'!D884)</f>
        <v>30156</v>
      </c>
      <c r="M879" s="20">
        <v>7248.71</v>
      </c>
      <c r="N879" s="16" t="s">
        <v>62</v>
      </c>
      <c r="O879" s="16" t="s">
        <v>75</v>
      </c>
      <c r="P879" s="16" t="s">
        <v>66</v>
      </c>
      <c r="Q879" s="14">
        <f t="shared" si="41"/>
        <v>40</v>
      </c>
    </row>
    <row r="880" spans="1:17" ht="15.6" x14ac:dyDescent="0.3">
      <c r="A880" s="15" t="s">
        <v>2218</v>
      </c>
      <c r="B880" s="14" t="s">
        <v>6258</v>
      </c>
      <c r="C880" s="16">
        <v>33.44</v>
      </c>
      <c r="D880" s="16">
        <v>5.9</v>
      </c>
      <c r="E880" s="17" t="s">
        <v>99</v>
      </c>
      <c r="F880" s="17" t="s">
        <v>32</v>
      </c>
      <c r="G880" s="17" t="s">
        <v>32</v>
      </c>
      <c r="H880" s="18">
        <f>IF('Medical Examinations'!G885="No major surgery",0,'Medical Examinations'!G885)</f>
        <v>1</v>
      </c>
      <c r="I880" s="16" t="s">
        <v>8343</v>
      </c>
      <c r="J880" s="14" t="str">
        <f t="shared" si="39"/>
        <v>Obesity</v>
      </c>
      <c r="K880" s="14" t="str">
        <f t="shared" si="40"/>
        <v>Prediabetes</v>
      </c>
      <c r="L880" s="19">
        <f>DATE('Data cleaning'!P885,MONTH(1&amp;'Data cleaning'!Q885),'Hospitalisation Details'!D885)</f>
        <v>29812</v>
      </c>
      <c r="M880" s="20">
        <v>7256.72</v>
      </c>
      <c r="N880" s="16" t="s">
        <v>64</v>
      </c>
      <c r="O880" s="16" t="s">
        <v>62</v>
      </c>
      <c r="P880" s="16" t="s">
        <v>119</v>
      </c>
      <c r="Q880" s="14">
        <f t="shared" si="41"/>
        <v>41</v>
      </c>
    </row>
    <row r="881" spans="1:17" ht="15.6" x14ac:dyDescent="0.3">
      <c r="A881" s="15" t="s">
        <v>2221</v>
      </c>
      <c r="B881" s="14" t="s">
        <v>6260</v>
      </c>
      <c r="C881" s="16">
        <v>28.215</v>
      </c>
      <c r="D881" s="16">
        <v>6.29</v>
      </c>
      <c r="E881" s="17" t="s">
        <v>99</v>
      </c>
      <c r="F881" s="17" t="s">
        <v>32</v>
      </c>
      <c r="G881" s="17" t="s">
        <v>32</v>
      </c>
      <c r="H881" s="18">
        <f>IF('Medical Examinations'!G886="No major surgery",0,'Medical Examinations'!G886)</f>
        <v>1</v>
      </c>
      <c r="I881" s="16" t="s">
        <v>8343</v>
      </c>
      <c r="J881" s="14" t="str">
        <f t="shared" si="39"/>
        <v>Over weight</v>
      </c>
      <c r="K881" s="14" t="str">
        <f t="shared" si="40"/>
        <v>Prediabetes</v>
      </c>
      <c r="L881" s="19">
        <f>DATE('Data cleaning'!P886,MONTH(1&amp;'Data cleaning'!Q886),'Hospitalisation Details'!D886)</f>
        <v>29750</v>
      </c>
      <c r="M881" s="20">
        <v>7261.74</v>
      </c>
      <c r="N881" s="16" t="s">
        <v>64</v>
      </c>
      <c r="O881" s="16" t="s">
        <v>64</v>
      </c>
      <c r="P881" s="16" t="s">
        <v>119</v>
      </c>
      <c r="Q881" s="14">
        <f t="shared" si="41"/>
        <v>41</v>
      </c>
    </row>
    <row r="882" spans="1:17" ht="15.6" x14ac:dyDescent="0.3">
      <c r="A882" s="15" t="s">
        <v>2223</v>
      </c>
      <c r="B882" s="14" t="s">
        <v>6262</v>
      </c>
      <c r="C882" s="16">
        <v>27.17</v>
      </c>
      <c r="D882" s="16">
        <v>5.84</v>
      </c>
      <c r="E882" s="17" t="s">
        <v>99</v>
      </c>
      <c r="F882" s="17" t="s">
        <v>32</v>
      </c>
      <c r="G882" s="17" t="s">
        <v>32</v>
      </c>
      <c r="H882" s="18">
        <f>IF('Medical Examinations'!G887="No major surgery",0,'Medical Examinations'!G887)</f>
        <v>1</v>
      </c>
      <c r="I882" s="16" t="s">
        <v>8343</v>
      </c>
      <c r="J882" s="14" t="str">
        <f t="shared" si="39"/>
        <v>Over weight</v>
      </c>
      <c r="K882" s="14" t="str">
        <f t="shared" si="40"/>
        <v>Prediabetes</v>
      </c>
      <c r="L882" s="19">
        <f>DATE('Data cleaning'!P887,MONTH(1&amp;'Data cleaning'!Q887),'Hospitalisation Details'!D887)</f>
        <v>26962</v>
      </c>
      <c r="M882" s="20">
        <v>7265.58</v>
      </c>
      <c r="N882" s="16" t="s">
        <v>62</v>
      </c>
      <c r="O882" s="16" t="s">
        <v>62</v>
      </c>
      <c r="P882" s="16" t="s">
        <v>66</v>
      </c>
      <c r="Q882" s="14">
        <f t="shared" si="41"/>
        <v>49</v>
      </c>
    </row>
    <row r="883" spans="1:17" ht="15.6" x14ac:dyDescent="0.3">
      <c r="A883" s="15" t="s">
        <v>2225</v>
      </c>
      <c r="B883" s="14" t="s">
        <v>6264</v>
      </c>
      <c r="C883" s="16">
        <v>35.380000000000003</v>
      </c>
      <c r="D883" s="16">
        <v>6.12</v>
      </c>
      <c r="E883" s="17" t="s">
        <v>32</v>
      </c>
      <c r="F883" s="17" t="s">
        <v>32</v>
      </c>
      <c r="G883" s="17" t="s">
        <v>32</v>
      </c>
      <c r="H883" s="18">
        <f>IF('Medical Examinations'!G888="No major surgery",0,'Medical Examinations'!G888)</f>
        <v>0</v>
      </c>
      <c r="I883" s="16" t="s">
        <v>8343</v>
      </c>
      <c r="J883" s="14" t="str">
        <f t="shared" si="39"/>
        <v>Obesity</v>
      </c>
      <c r="K883" s="14" t="str">
        <f t="shared" si="40"/>
        <v>Prediabetes</v>
      </c>
      <c r="L883" s="19">
        <f>DATE('Data cleaning'!P888,MONTH(1&amp;'Data cleaning'!Q888),'Hospitalisation Details'!D888)</f>
        <v>29802</v>
      </c>
      <c r="M883" s="20">
        <v>7265.7</v>
      </c>
      <c r="N883" s="16" t="s">
        <v>64</v>
      </c>
      <c r="O883" s="16" t="s">
        <v>64</v>
      </c>
      <c r="P883" s="16" t="s">
        <v>119</v>
      </c>
      <c r="Q883" s="14">
        <f t="shared" si="41"/>
        <v>41</v>
      </c>
    </row>
    <row r="884" spans="1:17" ht="15.6" x14ac:dyDescent="0.3">
      <c r="A884" s="15" t="s">
        <v>2227</v>
      </c>
      <c r="B884" s="14" t="s">
        <v>6266</v>
      </c>
      <c r="C884" s="16">
        <v>43.48</v>
      </c>
      <c r="D884" s="16">
        <v>6.24</v>
      </c>
      <c r="E884" s="17" t="s">
        <v>32</v>
      </c>
      <c r="F884" s="17" t="s">
        <v>32</v>
      </c>
      <c r="G884" s="17" t="s">
        <v>32</v>
      </c>
      <c r="H884" s="18">
        <f>IF('Medical Examinations'!G889="No major surgery",0,'Medical Examinations'!G889)</f>
        <v>0</v>
      </c>
      <c r="I884" s="16" t="s">
        <v>8343</v>
      </c>
      <c r="J884" s="14" t="str">
        <f t="shared" si="39"/>
        <v>Obesity</v>
      </c>
      <c r="K884" s="14" t="str">
        <f t="shared" si="40"/>
        <v>Prediabetes</v>
      </c>
      <c r="L884" s="19">
        <f>DATE('Data cleaning'!P889,MONTH(1&amp;'Data cleaning'!Q889),'Hospitalisation Details'!D889)</f>
        <v>28112</v>
      </c>
      <c r="M884" s="20">
        <v>7273.02</v>
      </c>
      <c r="N884" s="16" t="s">
        <v>62</v>
      </c>
      <c r="O884" s="16" t="s">
        <v>75</v>
      </c>
      <c r="P884" s="16" t="s">
        <v>66</v>
      </c>
      <c r="Q884" s="14">
        <f t="shared" si="41"/>
        <v>46</v>
      </c>
    </row>
    <row r="885" spans="1:17" ht="15.6" x14ac:dyDescent="0.3">
      <c r="A885" s="15" t="s">
        <v>2229</v>
      </c>
      <c r="B885" s="14" t="s">
        <v>6268</v>
      </c>
      <c r="C885" s="16">
        <v>41.73</v>
      </c>
      <c r="D885" s="16">
        <v>6.25</v>
      </c>
      <c r="E885" s="17" t="s">
        <v>32</v>
      </c>
      <c r="F885" s="17" t="s">
        <v>32</v>
      </c>
      <c r="G885" s="17" t="s">
        <v>32</v>
      </c>
      <c r="H885" s="18">
        <f>IF('Medical Examinations'!G890="No major surgery",0,'Medical Examinations'!G890)</f>
        <v>1</v>
      </c>
      <c r="I885" s="16" t="s">
        <v>8343</v>
      </c>
      <c r="J885" s="14" t="str">
        <f t="shared" si="39"/>
        <v>Obesity</v>
      </c>
      <c r="K885" s="14" t="str">
        <f t="shared" si="40"/>
        <v>Prediabetes</v>
      </c>
      <c r="L885" s="19">
        <f>DATE('Data cleaning'!P890,MONTH(1&amp;'Data cleaning'!Q890),'Hospitalisation Details'!D890)</f>
        <v>31353</v>
      </c>
      <c r="M885" s="20">
        <v>7281.51</v>
      </c>
      <c r="N885" s="16" t="s">
        <v>62</v>
      </c>
      <c r="O885" s="16" t="s">
        <v>75</v>
      </c>
      <c r="P885" s="16" t="s">
        <v>119</v>
      </c>
      <c r="Q885" s="14">
        <f t="shared" si="41"/>
        <v>37</v>
      </c>
    </row>
    <row r="886" spans="1:17" ht="15.6" x14ac:dyDescent="0.3">
      <c r="A886" s="15" t="s">
        <v>2232</v>
      </c>
      <c r="B886" s="14" t="s">
        <v>5083</v>
      </c>
      <c r="C886" s="16">
        <v>28.9</v>
      </c>
      <c r="D886" s="16">
        <v>11.96</v>
      </c>
      <c r="E886" s="17" t="s">
        <v>32</v>
      </c>
      <c r="F886" s="17" t="s">
        <v>32</v>
      </c>
      <c r="G886" s="17" t="s">
        <v>32</v>
      </c>
      <c r="H886" s="18">
        <f>IF('Medical Examinations'!G891="No major surgery",0,'Medical Examinations'!G891)</f>
        <v>0</v>
      </c>
      <c r="I886" s="16" t="s">
        <v>8343</v>
      </c>
      <c r="J886" s="14" t="str">
        <f t="shared" si="39"/>
        <v>Over weight</v>
      </c>
      <c r="K886" s="14" t="str">
        <f t="shared" si="40"/>
        <v>Diabetes</v>
      </c>
      <c r="L886" s="19">
        <f>DATE('Data cleaning'!P891,MONTH(1&amp;'Data cleaning'!Q891),'Hospitalisation Details'!D891)</f>
        <v>24467</v>
      </c>
      <c r="M886" s="20">
        <v>7302.46</v>
      </c>
      <c r="N886" s="16" t="s">
        <v>64</v>
      </c>
      <c r="O886" s="16" t="s">
        <v>75</v>
      </c>
      <c r="P886" s="16" t="s">
        <v>119</v>
      </c>
      <c r="Q886" s="14">
        <f t="shared" si="41"/>
        <v>56</v>
      </c>
    </row>
    <row r="887" spans="1:17" ht="15.6" x14ac:dyDescent="0.3">
      <c r="A887" s="15" t="s">
        <v>2234</v>
      </c>
      <c r="B887" s="14" t="s">
        <v>6271</v>
      </c>
      <c r="C887" s="16">
        <v>25.74</v>
      </c>
      <c r="D887" s="16">
        <v>7.69</v>
      </c>
      <c r="E887" s="17" t="s">
        <v>32</v>
      </c>
      <c r="F887" s="17" t="s">
        <v>32</v>
      </c>
      <c r="G887" s="17" t="s">
        <v>32</v>
      </c>
      <c r="H887" s="18">
        <f>IF('Medical Examinations'!G892="No major surgery",0,'Medical Examinations'!G892)</f>
        <v>0</v>
      </c>
      <c r="I887" s="16" t="s">
        <v>8343</v>
      </c>
      <c r="J887" s="14" t="str">
        <f t="shared" si="39"/>
        <v>Over weight</v>
      </c>
      <c r="K887" s="14" t="str">
        <f t="shared" si="40"/>
        <v>Diabetes</v>
      </c>
      <c r="L887" s="19">
        <f>DATE('Data cleaning'!P892,MONTH(1&amp;'Data cleaning'!Q892),'Hospitalisation Details'!D892)</f>
        <v>23899</v>
      </c>
      <c r="M887" s="20">
        <v>7304.65</v>
      </c>
      <c r="N887" s="16" t="s">
        <v>64</v>
      </c>
      <c r="O887" s="16" t="s">
        <v>64</v>
      </c>
      <c r="P887" s="16" t="s">
        <v>66</v>
      </c>
      <c r="Q887" s="14">
        <f t="shared" si="41"/>
        <v>58</v>
      </c>
    </row>
    <row r="888" spans="1:17" ht="15.6" x14ac:dyDescent="0.3">
      <c r="A888" s="15" t="s">
        <v>2236</v>
      </c>
      <c r="B888" s="14" t="s">
        <v>6273</v>
      </c>
      <c r="C888" s="16">
        <v>36.06</v>
      </c>
      <c r="D888" s="16">
        <v>8.83</v>
      </c>
      <c r="E888" s="17" t="s">
        <v>32</v>
      </c>
      <c r="F888" s="17" t="s">
        <v>32</v>
      </c>
      <c r="G888" s="17" t="s">
        <v>32</v>
      </c>
      <c r="H888" s="18">
        <f>IF('Medical Examinations'!G893="No major surgery",0,'Medical Examinations'!G893)</f>
        <v>0</v>
      </c>
      <c r="I888" s="16" t="s">
        <v>8343</v>
      </c>
      <c r="J888" s="14" t="str">
        <f t="shared" si="39"/>
        <v>Obesity</v>
      </c>
      <c r="K888" s="14" t="str">
        <f t="shared" si="40"/>
        <v>Diabetes</v>
      </c>
      <c r="L888" s="19">
        <f>DATE('Data cleaning'!P893,MONTH(1&amp;'Data cleaning'!Q893),'Hospitalisation Details'!D893)</f>
        <v>23918</v>
      </c>
      <c r="M888" s="20">
        <v>7318.21</v>
      </c>
      <c r="N888" s="16" t="s">
        <v>64</v>
      </c>
      <c r="O888" s="16" t="s">
        <v>75</v>
      </c>
      <c r="P888" s="16" t="s">
        <v>66</v>
      </c>
      <c r="Q888" s="14">
        <f t="shared" si="41"/>
        <v>57</v>
      </c>
    </row>
    <row r="889" spans="1:17" ht="15.6" x14ac:dyDescent="0.3">
      <c r="A889" s="15" t="s">
        <v>2238</v>
      </c>
      <c r="B889" s="14" t="s">
        <v>6275</v>
      </c>
      <c r="C889" s="16">
        <v>43.28</v>
      </c>
      <c r="D889" s="16">
        <v>4.41</v>
      </c>
      <c r="E889" s="17" t="s">
        <v>32</v>
      </c>
      <c r="F889" s="17" t="s">
        <v>32</v>
      </c>
      <c r="G889" s="17" t="s">
        <v>32</v>
      </c>
      <c r="H889" s="18">
        <f>IF('Medical Examinations'!G894="No major surgery",0,'Medical Examinations'!G894)</f>
        <v>0</v>
      </c>
      <c r="I889" s="16" t="s">
        <v>8343</v>
      </c>
      <c r="J889" s="14" t="str">
        <f t="shared" si="39"/>
        <v>Obesity</v>
      </c>
      <c r="K889" s="14" t="str">
        <f t="shared" si="40"/>
        <v>Normal</v>
      </c>
      <c r="L889" s="19">
        <f>DATE('Data cleaning'!P894,MONTH(1&amp;'Data cleaning'!Q894),'Hospitalisation Details'!D894)</f>
        <v>26522</v>
      </c>
      <c r="M889" s="20">
        <v>7318.22</v>
      </c>
      <c r="N889" s="16" t="s">
        <v>62</v>
      </c>
      <c r="O889" s="16" t="s">
        <v>64</v>
      </c>
      <c r="P889" s="16" t="s">
        <v>119</v>
      </c>
      <c r="Q889" s="14">
        <f t="shared" si="41"/>
        <v>50</v>
      </c>
    </row>
    <row r="890" spans="1:17" ht="15.6" x14ac:dyDescent="0.3">
      <c r="A890" s="15" t="s">
        <v>2240</v>
      </c>
      <c r="B890" s="14" t="s">
        <v>4772</v>
      </c>
      <c r="C890" s="16">
        <v>28.785</v>
      </c>
      <c r="D890" s="16">
        <v>9.1</v>
      </c>
      <c r="E890" s="17" t="s">
        <v>99</v>
      </c>
      <c r="F890" s="17" t="s">
        <v>32</v>
      </c>
      <c r="G890" s="17" t="s">
        <v>99</v>
      </c>
      <c r="H890" s="18">
        <f>IF('Medical Examinations'!G895="No major surgery",0,'Medical Examinations'!G895)</f>
        <v>1</v>
      </c>
      <c r="I890" s="16" t="s">
        <v>8343</v>
      </c>
      <c r="J890" s="14" t="str">
        <f t="shared" si="39"/>
        <v>Over weight</v>
      </c>
      <c r="K890" s="14" t="str">
        <f t="shared" si="40"/>
        <v>Diabetes</v>
      </c>
      <c r="L890" s="19">
        <f>DATE('Data cleaning'!P895,MONTH(1&amp;'Data cleaning'!Q895),'Hospitalisation Details'!D895)</f>
        <v>23934</v>
      </c>
      <c r="M890" s="20">
        <v>7322.86</v>
      </c>
      <c r="N890" s="16" t="s">
        <v>64</v>
      </c>
      <c r="O890" s="16" t="s">
        <v>64</v>
      </c>
      <c r="P890" s="16" t="s">
        <v>119</v>
      </c>
      <c r="Q890" s="14">
        <f t="shared" si="41"/>
        <v>57</v>
      </c>
    </row>
    <row r="891" spans="1:17" ht="15.6" x14ac:dyDescent="0.3">
      <c r="A891" s="15" t="s">
        <v>2242</v>
      </c>
      <c r="B891" s="14" t="s">
        <v>6278</v>
      </c>
      <c r="C891" s="16">
        <v>25.46</v>
      </c>
      <c r="D891" s="16">
        <v>11.52</v>
      </c>
      <c r="E891" s="17" t="s">
        <v>99</v>
      </c>
      <c r="F891" s="17" t="s">
        <v>32</v>
      </c>
      <c r="G891" s="17" t="s">
        <v>99</v>
      </c>
      <c r="H891" s="18">
        <f>IF('Medical Examinations'!G896="No major surgery",0,'Medical Examinations'!G896)</f>
        <v>1</v>
      </c>
      <c r="I891" s="16" t="s">
        <v>8343</v>
      </c>
      <c r="J891" s="14" t="str">
        <f t="shared" si="39"/>
        <v>Over weight</v>
      </c>
      <c r="K891" s="14" t="str">
        <f t="shared" si="40"/>
        <v>Diabetes</v>
      </c>
      <c r="L891" s="19">
        <f>DATE('Data cleaning'!P896,MONTH(1&amp;'Data cleaning'!Q896),'Hospitalisation Details'!D896)</f>
        <v>38306</v>
      </c>
      <c r="M891" s="20">
        <v>7323.73</v>
      </c>
      <c r="N891" s="16" t="s">
        <v>62</v>
      </c>
      <c r="O891" s="16" t="s">
        <v>62</v>
      </c>
      <c r="P891" s="16" t="s">
        <v>1280</v>
      </c>
      <c r="Q891" s="14">
        <f t="shared" si="41"/>
        <v>18</v>
      </c>
    </row>
    <row r="892" spans="1:17" ht="15.6" x14ac:dyDescent="0.3">
      <c r="A892" s="15" t="s">
        <v>2245</v>
      </c>
      <c r="B892" s="14" t="s">
        <v>6280</v>
      </c>
      <c r="C892" s="16">
        <v>30.8</v>
      </c>
      <c r="D892" s="16">
        <v>10.95</v>
      </c>
      <c r="E892" s="17" t="s">
        <v>32</v>
      </c>
      <c r="F892" s="17" t="s">
        <v>32</v>
      </c>
      <c r="G892" s="17" t="s">
        <v>32</v>
      </c>
      <c r="H892" s="18">
        <f>IF('Medical Examinations'!G897="No major surgery",0,'Medical Examinations'!G897)</f>
        <v>0</v>
      </c>
      <c r="I892" s="16" t="s">
        <v>8343</v>
      </c>
      <c r="J892" s="14" t="str">
        <f t="shared" si="39"/>
        <v>Obesity</v>
      </c>
      <c r="K892" s="14" t="str">
        <f t="shared" si="40"/>
        <v>Diabetes</v>
      </c>
      <c r="L892" s="19">
        <f>DATE('Data cleaning'!P897,MONTH(1&amp;'Data cleaning'!Q897),'Hospitalisation Details'!D897)</f>
        <v>29025</v>
      </c>
      <c r="M892" s="20">
        <v>7325.05</v>
      </c>
      <c r="N892" s="16" t="s">
        <v>62</v>
      </c>
      <c r="O892" s="16" t="s">
        <v>64</v>
      </c>
      <c r="P892" s="16" t="s">
        <v>1280</v>
      </c>
      <c r="Q892" s="14">
        <f t="shared" si="41"/>
        <v>43</v>
      </c>
    </row>
    <row r="893" spans="1:17" ht="15.6" x14ac:dyDescent="0.3">
      <c r="A893" s="15" t="s">
        <v>2247</v>
      </c>
      <c r="B893" s="14" t="s">
        <v>6281</v>
      </c>
      <c r="C893" s="16">
        <v>28.88</v>
      </c>
      <c r="D893" s="16">
        <v>11.5</v>
      </c>
      <c r="E893" s="17" t="s">
        <v>32</v>
      </c>
      <c r="F893" s="17" t="s">
        <v>32</v>
      </c>
      <c r="G893" s="17" t="s">
        <v>32</v>
      </c>
      <c r="H893" s="18">
        <f>IF('Medical Examinations'!G898="No major surgery",0,'Medical Examinations'!G898)</f>
        <v>0</v>
      </c>
      <c r="I893" s="16" t="s">
        <v>8343</v>
      </c>
      <c r="J893" s="14" t="str">
        <f t="shared" si="39"/>
        <v>Over weight</v>
      </c>
      <c r="K893" s="14" t="str">
        <f t="shared" si="40"/>
        <v>Diabetes</v>
      </c>
      <c r="L893" s="19">
        <f>DATE('Data cleaning'!P898,MONTH(1&amp;'Data cleaning'!Q898),'Hospitalisation Details'!D898)</f>
        <v>30888</v>
      </c>
      <c r="M893" s="20">
        <v>7325.47</v>
      </c>
      <c r="N893" s="16" t="s">
        <v>62</v>
      </c>
      <c r="O893" s="16" t="s">
        <v>75</v>
      </c>
      <c r="P893" s="16" t="s">
        <v>119</v>
      </c>
      <c r="Q893" s="14">
        <f t="shared" si="41"/>
        <v>38</v>
      </c>
    </row>
    <row r="894" spans="1:17" ht="15.6" x14ac:dyDescent="0.3">
      <c r="A894" s="15" t="s">
        <v>2249</v>
      </c>
      <c r="B894" s="14" t="s">
        <v>6283</v>
      </c>
      <c r="C894" s="16">
        <v>23</v>
      </c>
      <c r="D894" s="16">
        <v>9.8800000000000008</v>
      </c>
      <c r="E894" s="17" t="s">
        <v>32</v>
      </c>
      <c r="F894" s="17" t="s">
        <v>32</v>
      </c>
      <c r="G894" s="17" t="s">
        <v>32</v>
      </c>
      <c r="H894" s="18">
        <f>IF('Medical Examinations'!G899="No major surgery",0,'Medical Examinations'!G899)</f>
        <v>0</v>
      </c>
      <c r="I894" s="16" t="s">
        <v>8343</v>
      </c>
      <c r="J894" s="14" t="str">
        <f t="shared" si="39"/>
        <v>Normal weight</v>
      </c>
      <c r="K894" s="14" t="str">
        <f t="shared" si="40"/>
        <v>Diabetes</v>
      </c>
      <c r="L894" s="19">
        <f>DATE('Data cleaning'!P899,MONTH(1&amp;'Data cleaning'!Q899),'Hospitalisation Details'!D899)</f>
        <v>29117</v>
      </c>
      <c r="M894" s="20">
        <v>7337.75</v>
      </c>
      <c r="N894" s="16" t="s">
        <v>62</v>
      </c>
      <c r="O894" s="16" t="s">
        <v>64</v>
      </c>
      <c r="P894" s="16" t="s">
        <v>241</v>
      </c>
      <c r="Q894" s="14">
        <f t="shared" si="41"/>
        <v>43</v>
      </c>
    </row>
    <row r="895" spans="1:17" ht="15.6" x14ac:dyDescent="0.3">
      <c r="A895" s="15" t="s">
        <v>2251</v>
      </c>
      <c r="B895" s="14" t="s">
        <v>4811</v>
      </c>
      <c r="C895" s="16">
        <v>38.25</v>
      </c>
      <c r="D895" s="16">
        <v>6.2</v>
      </c>
      <c r="E895" s="17" t="s">
        <v>32</v>
      </c>
      <c r="F895" s="17" t="s">
        <v>32</v>
      </c>
      <c r="G895" s="17" t="s">
        <v>32</v>
      </c>
      <c r="H895" s="18">
        <f>IF('Medical Examinations'!G900="No major surgery",0,'Medical Examinations'!G900)</f>
        <v>1</v>
      </c>
      <c r="I895" s="16" t="s">
        <v>8343</v>
      </c>
      <c r="J895" s="14" t="str">
        <f t="shared" si="39"/>
        <v>Obesity</v>
      </c>
      <c r="K895" s="14" t="str">
        <f t="shared" si="40"/>
        <v>Prediabetes</v>
      </c>
      <c r="L895" s="19">
        <f>DATE('Data cleaning'!P900,MONTH(1&amp;'Data cleaning'!Q900),'Hospitalisation Details'!D900)</f>
        <v>31578</v>
      </c>
      <c r="M895" s="20">
        <v>7339.93</v>
      </c>
      <c r="N895" s="16" t="s">
        <v>62</v>
      </c>
      <c r="O895" s="16" t="s">
        <v>62</v>
      </c>
      <c r="P895" s="16" t="s">
        <v>119</v>
      </c>
      <c r="Q895" s="14">
        <f t="shared" si="41"/>
        <v>36</v>
      </c>
    </row>
    <row r="896" spans="1:17" ht="15.6" x14ac:dyDescent="0.3">
      <c r="A896" s="15" t="s">
        <v>2253</v>
      </c>
      <c r="B896" s="14" t="s">
        <v>6284</v>
      </c>
      <c r="C896" s="16">
        <v>39.25</v>
      </c>
      <c r="D896" s="16">
        <v>8.41</v>
      </c>
      <c r="E896" s="17" t="s">
        <v>99</v>
      </c>
      <c r="F896" s="17" t="s">
        <v>32</v>
      </c>
      <c r="G896" s="17" t="s">
        <v>32</v>
      </c>
      <c r="H896" s="18">
        <f>IF('Medical Examinations'!G901="No major surgery",0,'Medical Examinations'!G901)</f>
        <v>1</v>
      </c>
      <c r="I896" s="16" t="s">
        <v>8343</v>
      </c>
      <c r="J896" s="14" t="str">
        <f t="shared" si="39"/>
        <v>Obesity</v>
      </c>
      <c r="K896" s="14" t="str">
        <f t="shared" si="40"/>
        <v>Diabetes</v>
      </c>
      <c r="L896" s="19">
        <f>DATE('Data cleaning'!P901,MONTH(1&amp;'Data cleaning'!Q901),'Hospitalisation Details'!D901)</f>
        <v>28477</v>
      </c>
      <c r="M896" s="20">
        <v>7345.08</v>
      </c>
      <c r="N896" s="16" t="s">
        <v>62</v>
      </c>
      <c r="O896" s="16" t="s">
        <v>75</v>
      </c>
      <c r="P896" s="16" t="s">
        <v>241</v>
      </c>
      <c r="Q896" s="14">
        <f t="shared" si="41"/>
        <v>45</v>
      </c>
    </row>
    <row r="897" spans="1:17" ht="15.6" x14ac:dyDescent="0.3">
      <c r="A897" s="15" t="s">
        <v>2256</v>
      </c>
      <c r="B897" s="14" t="s">
        <v>6286</v>
      </c>
      <c r="C897" s="16">
        <v>26.6</v>
      </c>
      <c r="D897" s="16">
        <v>5.07</v>
      </c>
      <c r="E897" s="17" t="s">
        <v>99</v>
      </c>
      <c r="F897" s="17" t="s">
        <v>32</v>
      </c>
      <c r="G897" s="17" t="s">
        <v>32</v>
      </c>
      <c r="H897" s="18">
        <f>IF('Medical Examinations'!G902="No major surgery",0,'Medical Examinations'!G902)</f>
        <v>2</v>
      </c>
      <c r="I897" s="16" t="s">
        <v>8343</v>
      </c>
      <c r="J897" s="14" t="str">
        <f t="shared" si="39"/>
        <v>Over weight</v>
      </c>
      <c r="K897" s="14" t="str">
        <f t="shared" si="40"/>
        <v>Normal</v>
      </c>
      <c r="L897" s="19">
        <f>DATE('Data cleaning'!P902,MONTH(1&amp;'Data cleaning'!Q902),'Hospitalisation Details'!D902)</f>
        <v>29032</v>
      </c>
      <c r="M897" s="20">
        <v>7345.73</v>
      </c>
      <c r="N897" s="16" t="s">
        <v>62</v>
      </c>
      <c r="O897" s="16" t="s">
        <v>75</v>
      </c>
      <c r="P897" s="16" t="s">
        <v>66</v>
      </c>
      <c r="Q897" s="14">
        <f t="shared" si="41"/>
        <v>43</v>
      </c>
    </row>
    <row r="898" spans="1:17" ht="15.6" x14ac:dyDescent="0.3">
      <c r="A898" s="15" t="s">
        <v>2258</v>
      </c>
      <c r="B898" s="14" t="s">
        <v>5747</v>
      </c>
      <c r="C898" s="16">
        <v>35.700000000000003</v>
      </c>
      <c r="D898" s="16">
        <v>4.0599999999999996</v>
      </c>
      <c r="E898" s="17" t="s">
        <v>32</v>
      </c>
      <c r="F898" s="17" t="s">
        <v>32</v>
      </c>
      <c r="G898" s="17" t="s">
        <v>99</v>
      </c>
      <c r="H898" s="18">
        <f>IF('Medical Examinations'!G903="No major surgery",0,'Medical Examinations'!G903)</f>
        <v>1</v>
      </c>
      <c r="I898" s="16" t="s">
        <v>8343</v>
      </c>
      <c r="J898" s="14" t="str">
        <f t="shared" ref="J898:J961" si="42">IF(C898&lt;18.5,"Under weight",IF(C898&lt;25,"Normal weight",IF(C898&lt;30,"Over weight","Obesity")))</f>
        <v>Obesity</v>
      </c>
      <c r="K898" s="14" t="str">
        <f t="shared" ref="K898:K961" si="43">IF(D898&lt;5.7,"Normal",IF(D898&lt;6.4,"Prediabetes","Diabetes"))</f>
        <v>Normal</v>
      </c>
      <c r="L898" s="19">
        <f>DATE('Data cleaning'!P903,MONTH(1&amp;'Data cleaning'!Q903),'Hospitalisation Details'!D903)</f>
        <v>28460</v>
      </c>
      <c r="M898" s="20">
        <v>7348.14</v>
      </c>
      <c r="N898" s="16" t="s">
        <v>62</v>
      </c>
      <c r="O898" s="16" t="s">
        <v>75</v>
      </c>
      <c r="P898" s="16" t="s">
        <v>241</v>
      </c>
      <c r="Q898" s="14">
        <f t="shared" ref="Q898:Q961" si="44">INT(YEARFRAC(L898,DATE(2023,6,8)))</f>
        <v>45</v>
      </c>
    </row>
    <row r="899" spans="1:17" ht="15.6" x14ac:dyDescent="0.3">
      <c r="A899" s="15" t="s">
        <v>2260</v>
      </c>
      <c r="B899" s="14" t="s">
        <v>6289</v>
      </c>
      <c r="C899" s="16">
        <v>20.100000000000001</v>
      </c>
      <c r="D899" s="16">
        <v>10.52</v>
      </c>
      <c r="E899" s="17" t="s">
        <v>32</v>
      </c>
      <c r="F899" s="17" t="s">
        <v>32</v>
      </c>
      <c r="G899" s="17" t="s">
        <v>32</v>
      </c>
      <c r="H899" s="18">
        <f>IF('Medical Examinations'!G904="No major surgery",0,'Medical Examinations'!G904)</f>
        <v>0</v>
      </c>
      <c r="I899" s="16" t="s">
        <v>8343</v>
      </c>
      <c r="J899" s="14" t="str">
        <f t="shared" si="42"/>
        <v>Normal weight</v>
      </c>
      <c r="K899" s="14" t="str">
        <f t="shared" si="43"/>
        <v>Diabetes</v>
      </c>
      <c r="L899" s="19">
        <f>DATE('Data cleaning'!P904,MONTH(1&amp;'Data cleaning'!Q904),'Hospitalisation Details'!D904)</f>
        <v>34247</v>
      </c>
      <c r="M899" s="20">
        <v>7349.12</v>
      </c>
      <c r="N899" s="16" t="s">
        <v>62</v>
      </c>
      <c r="O899" s="16" t="s">
        <v>62</v>
      </c>
      <c r="P899" s="16" t="s">
        <v>1525</v>
      </c>
      <c r="Q899" s="14">
        <f t="shared" si="44"/>
        <v>29</v>
      </c>
    </row>
    <row r="900" spans="1:17" ht="15.6" x14ac:dyDescent="0.3">
      <c r="A900" s="15" t="s">
        <v>2262</v>
      </c>
      <c r="B900" s="14" t="s">
        <v>6291</v>
      </c>
      <c r="C900" s="16">
        <v>22.23</v>
      </c>
      <c r="D900" s="16">
        <v>9.65</v>
      </c>
      <c r="E900" s="17" t="s">
        <v>32</v>
      </c>
      <c r="F900" s="17" t="s">
        <v>32</v>
      </c>
      <c r="G900" s="17" t="s">
        <v>32</v>
      </c>
      <c r="H900" s="18">
        <f>IF('Medical Examinations'!G905="No major surgery",0,'Medical Examinations'!G905)</f>
        <v>0</v>
      </c>
      <c r="I900" s="16" t="s">
        <v>8343</v>
      </c>
      <c r="J900" s="14" t="str">
        <f t="shared" si="42"/>
        <v>Normal weight</v>
      </c>
      <c r="K900" s="14" t="str">
        <f t="shared" si="43"/>
        <v>Diabetes</v>
      </c>
      <c r="L900" s="19">
        <f>DATE('Data cleaning'!P905,MONTH(1&amp;'Data cleaning'!Q905),'Hospitalisation Details'!D905)</f>
        <v>30488</v>
      </c>
      <c r="M900" s="20">
        <v>7357.49</v>
      </c>
      <c r="N900" s="16" t="s">
        <v>62</v>
      </c>
      <c r="O900" s="16" t="s">
        <v>62</v>
      </c>
      <c r="P900" s="16" t="s">
        <v>119</v>
      </c>
      <c r="Q900" s="14">
        <f t="shared" si="44"/>
        <v>39</v>
      </c>
    </row>
    <row r="901" spans="1:17" ht="15.6" x14ac:dyDescent="0.3">
      <c r="A901" s="15" t="s">
        <v>2264</v>
      </c>
      <c r="B901" s="14" t="s">
        <v>6293</v>
      </c>
      <c r="C901" s="16">
        <v>36.47</v>
      </c>
      <c r="D901" s="16">
        <v>6.21</v>
      </c>
      <c r="E901" s="17" t="s">
        <v>32</v>
      </c>
      <c r="F901" s="17" t="s">
        <v>32</v>
      </c>
      <c r="G901" s="17" t="s">
        <v>32</v>
      </c>
      <c r="H901" s="18">
        <f>IF('Medical Examinations'!G906="No major surgery",0,'Medical Examinations'!G906)</f>
        <v>0</v>
      </c>
      <c r="I901" s="16" t="s">
        <v>8343</v>
      </c>
      <c r="J901" s="14" t="str">
        <f t="shared" si="42"/>
        <v>Obesity</v>
      </c>
      <c r="K901" s="14" t="str">
        <f t="shared" si="43"/>
        <v>Prediabetes</v>
      </c>
      <c r="L901" s="19">
        <f>DATE('Data cleaning'!P906,MONTH(1&amp;'Data cleaning'!Q906),'Hospitalisation Details'!D906)</f>
        <v>29783</v>
      </c>
      <c r="M901" s="20">
        <v>7358.18</v>
      </c>
      <c r="N901" s="16" t="s">
        <v>62</v>
      </c>
      <c r="O901" s="16" t="s">
        <v>64</v>
      </c>
      <c r="P901" s="16" t="s">
        <v>1280</v>
      </c>
      <c r="Q901" s="14">
        <f t="shared" si="44"/>
        <v>41</v>
      </c>
    </row>
    <row r="902" spans="1:17" ht="15.6" x14ac:dyDescent="0.3">
      <c r="A902" s="15" t="s">
        <v>2266</v>
      </c>
      <c r="B902" s="14" t="s">
        <v>6185</v>
      </c>
      <c r="C902" s="16">
        <v>49.64</v>
      </c>
      <c r="D902" s="16">
        <v>4.76</v>
      </c>
      <c r="E902" s="17" t="s">
        <v>32</v>
      </c>
      <c r="F902" s="17" t="s">
        <v>32</v>
      </c>
      <c r="G902" s="17" t="s">
        <v>99</v>
      </c>
      <c r="H902" s="18">
        <f>IF('Medical Examinations'!G907="No major surgery",0,'Medical Examinations'!G907)</f>
        <v>1</v>
      </c>
      <c r="I902" s="16" t="s">
        <v>8343</v>
      </c>
      <c r="J902" s="14" t="str">
        <f t="shared" si="42"/>
        <v>Obesity</v>
      </c>
      <c r="K902" s="14" t="str">
        <f t="shared" si="43"/>
        <v>Normal</v>
      </c>
      <c r="L902" s="19">
        <f>DATE('Data cleaning'!P907,MONTH(1&amp;'Data cleaning'!Q907),'Hospitalisation Details'!D907)</f>
        <v>24085</v>
      </c>
      <c r="M902" s="20">
        <v>7362.31</v>
      </c>
      <c r="N902" s="16" t="s">
        <v>64</v>
      </c>
      <c r="O902" s="16" t="s">
        <v>64</v>
      </c>
      <c r="P902" s="16" t="s">
        <v>66</v>
      </c>
      <c r="Q902" s="14">
        <f t="shared" si="44"/>
        <v>57</v>
      </c>
    </row>
    <row r="903" spans="1:17" ht="15.6" x14ac:dyDescent="0.3">
      <c r="A903" s="15" t="s">
        <v>2269</v>
      </c>
      <c r="B903" s="14" t="s">
        <v>6296</v>
      </c>
      <c r="C903" s="16">
        <v>36.799999999999997</v>
      </c>
      <c r="D903" s="16">
        <v>5.73</v>
      </c>
      <c r="E903" s="17" t="s">
        <v>99</v>
      </c>
      <c r="F903" s="17" t="s">
        <v>32</v>
      </c>
      <c r="G903" s="17" t="s">
        <v>99</v>
      </c>
      <c r="H903" s="18">
        <f>IF('Medical Examinations'!G908="No major surgery",0,'Medical Examinations'!G908)</f>
        <v>1</v>
      </c>
      <c r="I903" s="16" t="s">
        <v>8343</v>
      </c>
      <c r="J903" s="14" t="str">
        <f t="shared" si="42"/>
        <v>Obesity</v>
      </c>
      <c r="K903" s="14" t="str">
        <f t="shared" si="43"/>
        <v>Prediabetes</v>
      </c>
      <c r="L903" s="19">
        <f>DATE('Data cleaning'!P908,MONTH(1&amp;'Data cleaning'!Q908),'Hospitalisation Details'!D908)</f>
        <v>29914</v>
      </c>
      <c r="M903" s="20">
        <v>7371.77</v>
      </c>
      <c r="N903" s="16" t="s">
        <v>62</v>
      </c>
      <c r="O903" s="16" t="s">
        <v>75</v>
      </c>
      <c r="P903" s="16" t="s">
        <v>241</v>
      </c>
      <c r="Q903" s="14">
        <f t="shared" si="44"/>
        <v>41</v>
      </c>
    </row>
    <row r="904" spans="1:17" ht="15.6" x14ac:dyDescent="0.3">
      <c r="A904" s="15" t="s">
        <v>2271</v>
      </c>
      <c r="B904" s="14" t="s">
        <v>6298</v>
      </c>
      <c r="C904" s="16">
        <v>33.880000000000003</v>
      </c>
      <c r="D904" s="16">
        <v>10.78</v>
      </c>
      <c r="E904" s="17" t="s">
        <v>99</v>
      </c>
      <c r="F904" s="17" t="s">
        <v>32</v>
      </c>
      <c r="G904" s="17" t="s">
        <v>32</v>
      </c>
      <c r="H904" s="18">
        <f>IF('Medical Examinations'!G909="No major surgery",0,'Medical Examinations'!G909)</f>
        <v>0</v>
      </c>
      <c r="I904" s="16" t="s">
        <v>8343</v>
      </c>
      <c r="J904" s="14" t="str">
        <f t="shared" si="42"/>
        <v>Obesity</v>
      </c>
      <c r="K904" s="14" t="str">
        <f t="shared" si="43"/>
        <v>Diabetes</v>
      </c>
      <c r="L904" s="19">
        <f>DATE('Data cleaning'!P909,MONTH(1&amp;'Data cleaning'!Q909),'Hospitalisation Details'!D909)</f>
        <v>34172</v>
      </c>
      <c r="M904" s="20">
        <v>7388.85</v>
      </c>
      <c r="N904" s="16" t="s">
        <v>62</v>
      </c>
      <c r="O904" s="16" t="s">
        <v>62</v>
      </c>
      <c r="P904" s="16" t="s">
        <v>2757</v>
      </c>
      <c r="Q904" s="14">
        <f t="shared" si="44"/>
        <v>29</v>
      </c>
    </row>
    <row r="905" spans="1:17" ht="15.6" x14ac:dyDescent="0.3">
      <c r="A905" s="15" t="s">
        <v>2273</v>
      </c>
      <c r="B905" s="14" t="s">
        <v>5325</v>
      </c>
      <c r="C905" s="16">
        <v>32.01</v>
      </c>
      <c r="D905" s="16">
        <v>5.08</v>
      </c>
      <c r="E905" s="17" t="s">
        <v>99</v>
      </c>
      <c r="F905" s="17" t="s">
        <v>32</v>
      </c>
      <c r="G905" s="17" t="s">
        <v>32</v>
      </c>
      <c r="H905" s="18">
        <f>IF('Medical Examinations'!G910="No major surgery",0,'Medical Examinations'!G910)</f>
        <v>1</v>
      </c>
      <c r="I905" s="16" t="s">
        <v>8343</v>
      </c>
      <c r="J905" s="14" t="str">
        <f t="shared" si="42"/>
        <v>Obesity</v>
      </c>
      <c r="K905" s="14" t="str">
        <f t="shared" si="43"/>
        <v>Normal</v>
      </c>
      <c r="L905" s="19">
        <f>DATE('Data cleaning'!P910,MONTH(1&amp;'Data cleaning'!Q910),'Hospitalisation Details'!D910)</f>
        <v>24081</v>
      </c>
      <c r="M905" s="20">
        <v>7403.98</v>
      </c>
      <c r="N905" s="16" t="s">
        <v>64</v>
      </c>
      <c r="O905" s="16" t="s">
        <v>62</v>
      </c>
      <c r="P905" s="16" t="s">
        <v>66</v>
      </c>
      <c r="Q905" s="14">
        <f t="shared" si="44"/>
        <v>57</v>
      </c>
    </row>
    <row r="906" spans="1:17" ht="15.6" x14ac:dyDescent="0.3">
      <c r="A906" s="15" t="s">
        <v>2275</v>
      </c>
      <c r="B906" s="14" t="s">
        <v>6301</v>
      </c>
      <c r="C906" s="16">
        <v>33.630000000000003</v>
      </c>
      <c r="D906" s="16">
        <v>11.39</v>
      </c>
      <c r="E906" s="17" t="s">
        <v>32</v>
      </c>
      <c r="F906" s="17" t="s">
        <v>32</v>
      </c>
      <c r="G906" s="17" t="s">
        <v>32</v>
      </c>
      <c r="H906" s="18">
        <f>IF('Medical Examinations'!G911="No major surgery",0,'Medical Examinations'!G911)</f>
        <v>0</v>
      </c>
      <c r="I906" s="16" t="s">
        <v>8343</v>
      </c>
      <c r="J906" s="14" t="str">
        <f t="shared" si="42"/>
        <v>Obesity</v>
      </c>
      <c r="K906" s="14" t="str">
        <f t="shared" si="43"/>
        <v>Diabetes</v>
      </c>
      <c r="L906" s="19">
        <f>DATE('Data cleaning'!P911,MONTH(1&amp;'Data cleaning'!Q911),'Hospitalisation Details'!D911)</f>
        <v>30578</v>
      </c>
      <c r="M906" s="20">
        <v>7418.52</v>
      </c>
      <c r="N906" s="16" t="s">
        <v>62</v>
      </c>
      <c r="O906" s="16" t="s">
        <v>62</v>
      </c>
      <c r="P906" s="16" t="s">
        <v>241</v>
      </c>
      <c r="Q906" s="14">
        <f t="shared" si="44"/>
        <v>39</v>
      </c>
    </row>
    <row r="907" spans="1:17" ht="15.6" x14ac:dyDescent="0.3">
      <c r="A907" s="15" t="s">
        <v>2277</v>
      </c>
      <c r="B907" s="14" t="s">
        <v>6303</v>
      </c>
      <c r="C907" s="16">
        <v>34.865000000000002</v>
      </c>
      <c r="D907" s="16">
        <v>5.35</v>
      </c>
      <c r="E907" s="17" t="s">
        <v>99</v>
      </c>
      <c r="F907" s="17" t="s">
        <v>32</v>
      </c>
      <c r="G907" s="17" t="s">
        <v>32</v>
      </c>
      <c r="H907" s="18">
        <f>IF('Medical Examinations'!G912="No major surgery",0,'Medical Examinations'!G912)</f>
        <v>1</v>
      </c>
      <c r="I907" s="16" t="s">
        <v>8343</v>
      </c>
      <c r="J907" s="14" t="str">
        <f t="shared" si="42"/>
        <v>Obesity</v>
      </c>
      <c r="K907" s="14" t="str">
        <f t="shared" si="43"/>
        <v>Normal</v>
      </c>
      <c r="L907" s="19">
        <f>DATE('Data cleaning'!P912,MONTH(1&amp;'Data cleaning'!Q912),'Hospitalisation Details'!D912)</f>
        <v>28806</v>
      </c>
      <c r="M907" s="20">
        <v>7419.48</v>
      </c>
      <c r="N907" s="16" t="s">
        <v>62</v>
      </c>
      <c r="O907" s="16" t="s">
        <v>62</v>
      </c>
      <c r="P907" s="16" t="s">
        <v>119</v>
      </c>
      <c r="Q907" s="14">
        <f t="shared" si="44"/>
        <v>44</v>
      </c>
    </row>
    <row r="908" spans="1:17" ht="15.6" x14ac:dyDescent="0.3">
      <c r="A908" s="15" t="s">
        <v>2280</v>
      </c>
      <c r="B908" s="14" t="s">
        <v>5489</v>
      </c>
      <c r="C908" s="16">
        <v>43.11</v>
      </c>
      <c r="D908" s="16">
        <v>5.6</v>
      </c>
      <c r="E908" s="17" t="s">
        <v>32</v>
      </c>
      <c r="F908" s="17" t="s">
        <v>32</v>
      </c>
      <c r="G908" s="17" t="s">
        <v>32</v>
      </c>
      <c r="H908" s="18">
        <f>IF('Medical Examinations'!G913="No major surgery",0,'Medical Examinations'!G913)</f>
        <v>0</v>
      </c>
      <c r="I908" s="16" t="s">
        <v>8343</v>
      </c>
      <c r="J908" s="14" t="str">
        <f t="shared" si="42"/>
        <v>Obesity</v>
      </c>
      <c r="K908" s="14" t="str">
        <f t="shared" si="43"/>
        <v>Normal</v>
      </c>
      <c r="L908" s="19">
        <f>DATE('Data cleaning'!P913,MONTH(1&amp;'Data cleaning'!Q913),'Hospitalisation Details'!D913)</f>
        <v>28826</v>
      </c>
      <c r="M908" s="20">
        <v>7421.19</v>
      </c>
      <c r="N908" s="16" t="s">
        <v>62</v>
      </c>
      <c r="O908" s="16" t="s">
        <v>64</v>
      </c>
      <c r="P908" s="16" t="s">
        <v>119</v>
      </c>
      <c r="Q908" s="14">
        <f t="shared" si="44"/>
        <v>44</v>
      </c>
    </row>
    <row r="909" spans="1:17" ht="15.6" x14ac:dyDescent="0.3">
      <c r="A909" s="15" t="s">
        <v>2282</v>
      </c>
      <c r="B909" s="14" t="s">
        <v>4896</v>
      </c>
      <c r="C909" s="16">
        <v>30.305</v>
      </c>
      <c r="D909" s="16">
        <v>4.2699999999999996</v>
      </c>
      <c r="E909" s="17" t="s">
        <v>99</v>
      </c>
      <c r="F909" s="17" t="s">
        <v>32</v>
      </c>
      <c r="G909" s="17" t="s">
        <v>32</v>
      </c>
      <c r="H909" s="18">
        <f>IF('Medical Examinations'!G914="No major surgery",0,'Medical Examinations'!G914)</f>
        <v>1</v>
      </c>
      <c r="I909" s="16" t="s">
        <v>8343</v>
      </c>
      <c r="J909" s="14" t="str">
        <f t="shared" si="42"/>
        <v>Obesity</v>
      </c>
      <c r="K909" s="14" t="str">
        <f t="shared" si="43"/>
        <v>Normal</v>
      </c>
      <c r="L909" s="19">
        <f>DATE('Data cleaning'!P914,MONTH(1&amp;'Data cleaning'!Q914),'Hospitalisation Details'!D914)</f>
        <v>28362</v>
      </c>
      <c r="M909" s="20">
        <v>7441.05</v>
      </c>
      <c r="N909" s="16" t="s">
        <v>64</v>
      </c>
      <c r="O909" s="16" t="s">
        <v>62</v>
      </c>
      <c r="P909" s="16" t="s">
        <v>241</v>
      </c>
      <c r="Q909" s="14">
        <f t="shared" si="44"/>
        <v>45</v>
      </c>
    </row>
    <row r="910" spans="1:17" ht="15.6" x14ac:dyDescent="0.3">
      <c r="A910" s="15" t="s">
        <v>2284</v>
      </c>
      <c r="B910" s="14" t="s">
        <v>6306</v>
      </c>
      <c r="C910" s="16">
        <v>25.175000000000001</v>
      </c>
      <c r="D910" s="16">
        <v>5.57</v>
      </c>
      <c r="E910" s="17" t="s">
        <v>99</v>
      </c>
      <c r="F910" s="17" t="s">
        <v>32</v>
      </c>
      <c r="G910" s="17" t="s">
        <v>32</v>
      </c>
      <c r="H910" s="18">
        <f>IF('Medical Examinations'!G915="No major surgery",0,'Medical Examinations'!G915)</f>
        <v>1</v>
      </c>
      <c r="I910" s="16" t="s">
        <v>8343</v>
      </c>
      <c r="J910" s="14" t="str">
        <f t="shared" si="42"/>
        <v>Over weight</v>
      </c>
      <c r="K910" s="14" t="str">
        <f t="shared" si="43"/>
        <v>Normal</v>
      </c>
      <c r="L910" s="19">
        <f>DATE('Data cleaning'!P915,MONTH(1&amp;'Data cleaning'!Q915),'Hospitalisation Details'!D915)</f>
        <v>29099</v>
      </c>
      <c r="M910" s="20">
        <v>7441.5</v>
      </c>
      <c r="N910" s="16" t="s">
        <v>64</v>
      </c>
      <c r="O910" s="16" t="s">
        <v>62</v>
      </c>
      <c r="P910" s="16" t="s">
        <v>241</v>
      </c>
      <c r="Q910" s="14">
        <f t="shared" si="44"/>
        <v>43</v>
      </c>
    </row>
    <row r="911" spans="1:17" ht="15.6" x14ac:dyDescent="0.3">
      <c r="A911" s="15" t="s">
        <v>2286</v>
      </c>
      <c r="B911" s="14" t="s">
        <v>6308</v>
      </c>
      <c r="C911" s="16">
        <v>26.8</v>
      </c>
      <c r="D911" s="16">
        <v>5.68</v>
      </c>
      <c r="E911" s="17" t="s">
        <v>99</v>
      </c>
      <c r="F911" s="17" t="s">
        <v>32</v>
      </c>
      <c r="G911" s="17" t="s">
        <v>32</v>
      </c>
      <c r="H911" s="18">
        <f>IF('Medical Examinations'!G916="No major surgery",0,'Medical Examinations'!G916)</f>
        <v>1</v>
      </c>
      <c r="I911" s="16" t="s">
        <v>8343</v>
      </c>
      <c r="J911" s="14" t="str">
        <f t="shared" si="42"/>
        <v>Over weight</v>
      </c>
      <c r="K911" s="14" t="str">
        <f t="shared" si="43"/>
        <v>Normal</v>
      </c>
      <c r="L911" s="19">
        <f>DATE('Data cleaning'!P916,MONTH(1&amp;'Data cleaning'!Q916),'Hospitalisation Details'!D916)</f>
        <v>29409</v>
      </c>
      <c r="M911" s="20">
        <v>7443.64</v>
      </c>
      <c r="N911" s="16" t="s">
        <v>62</v>
      </c>
      <c r="O911" s="16" t="s">
        <v>64</v>
      </c>
      <c r="P911" s="16" t="s">
        <v>119</v>
      </c>
      <c r="Q911" s="14">
        <f t="shared" si="44"/>
        <v>42</v>
      </c>
    </row>
    <row r="912" spans="1:17" ht="15.6" x14ac:dyDescent="0.3">
      <c r="A912" s="15" t="s">
        <v>2289</v>
      </c>
      <c r="B912" s="14" t="s">
        <v>6309</v>
      </c>
      <c r="C912" s="16">
        <v>21.78</v>
      </c>
      <c r="D912" s="16">
        <v>5.3</v>
      </c>
      <c r="E912" s="17" t="s">
        <v>32</v>
      </c>
      <c r="F912" s="17" t="s">
        <v>39</v>
      </c>
      <c r="G912" s="17" t="s">
        <v>32</v>
      </c>
      <c r="H912" s="18">
        <f>IF('Medical Examinations'!G917="No major surgery",0,'Medical Examinations'!G917)</f>
        <v>1</v>
      </c>
      <c r="I912" s="16" t="s">
        <v>8343</v>
      </c>
      <c r="J912" s="14" t="str">
        <f t="shared" si="42"/>
        <v>Normal weight</v>
      </c>
      <c r="K912" s="14" t="str">
        <f t="shared" si="43"/>
        <v>Normal</v>
      </c>
      <c r="L912" s="19">
        <f>DATE('Data cleaning'!P917,MONTH(1&amp;'Data cleaning'!Q917),'Hospitalisation Details'!D917)</f>
        <v>28393</v>
      </c>
      <c r="M912" s="20">
        <v>7445.92</v>
      </c>
      <c r="N912" s="16" t="s">
        <v>64</v>
      </c>
      <c r="O912" s="16" t="s">
        <v>75</v>
      </c>
      <c r="P912" s="16" t="s">
        <v>241</v>
      </c>
      <c r="Q912" s="14">
        <f t="shared" si="44"/>
        <v>45</v>
      </c>
    </row>
    <row r="913" spans="1:17" ht="15.6" x14ac:dyDescent="0.3">
      <c r="A913" s="15" t="s">
        <v>2291</v>
      </c>
      <c r="B913" s="14" t="s">
        <v>6311</v>
      </c>
      <c r="C913" s="16">
        <v>30.14</v>
      </c>
      <c r="D913" s="16">
        <v>9.4499999999999993</v>
      </c>
      <c r="E913" s="17" t="s">
        <v>99</v>
      </c>
      <c r="F913" s="17" t="s">
        <v>32</v>
      </c>
      <c r="G913" s="17" t="s">
        <v>32</v>
      </c>
      <c r="H913" s="18">
        <f>IF('Medical Examinations'!G918="No major surgery",0,'Medical Examinations'!G918)</f>
        <v>0</v>
      </c>
      <c r="I913" s="16" t="s">
        <v>8343</v>
      </c>
      <c r="J913" s="14" t="str">
        <f t="shared" si="42"/>
        <v>Obesity</v>
      </c>
      <c r="K913" s="14" t="str">
        <f t="shared" si="43"/>
        <v>Diabetes</v>
      </c>
      <c r="L913" s="19">
        <f>DATE('Data cleaning'!P918,MONTH(1&amp;'Data cleaning'!Q918),'Hospitalisation Details'!D918)</f>
        <v>28398</v>
      </c>
      <c r="M913" s="20">
        <v>7448.4</v>
      </c>
      <c r="N913" s="16" t="s">
        <v>64</v>
      </c>
      <c r="O913" s="16" t="s">
        <v>64</v>
      </c>
      <c r="P913" s="16" t="s">
        <v>1841</v>
      </c>
      <c r="Q913" s="14">
        <f t="shared" si="44"/>
        <v>45</v>
      </c>
    </row>
    <row r="914" spans="1:17" ht="15.6" x14ac:dyDescent="0.3">
      <c r="A914" s="15" t="s">
        <v>2293</v>
      </c>
      <c r="B914" s="14" t="s">
        <v>5506</v>
      </c>
      <c r="C914" s="16">
        <v>29.7</v>
      </c>
      <c r="D914" s="16">
        <v>6.79</v>
      </c>
      <c r="E914" s="17" t="s">
        <v>99</v>
      </c>
      <c r="F914" s="17" t="s">
        <v>32</v>
      </c>
      <c r="G914" s="17" t="s">
        <v>32</v>
      </c>
      <c r="H914" s="18">
        <f>IF('Medical Examinations'!G919="No major surgery",0,'Medical Examinations'!G919)</f>
        <v>0</v>
      </c>
      <c r="I914" s="16" t="s">
        <v>8343</v>
      </c>
      <c r="J914" s="14" t="str">
        <f t="shared" si="42"/>
        <v>Over weight</v>
      </c>
      <c r="K914" s="14" t="str">
        <f t="shared" si="43"/>
        <v>Diabetes</v>
      </c>
      <c r="L914" s="19">
        <f>DATE('Data cleaning'!P919,MONTH(1&amp;'Data cleaning'!Q919),'Hospitalisation Details'!D919)</f>
        <v>37043</v>
      </c>
      <c r="M914" s="20">
        <v>7450.36</v>
      </c>
      <c r="N914" s="16" t="s">
        <v>62</v>
      </c>
      <c r="O914" s="16" t="s">
        <v>62</v>
      </c>
      <c r="P914" s="16" t="s">
        <v>119</v>
      </c>
      <c r="Q914" s="14">
        <f t="shared" si="44"/>
        <v>22</v>
      </c>
    </row>
    <row r="915" spans="1:17" ht="15.6" x14ac:dyDescent="0.3">
      <c r="A915" s="15" t="s">
        <v>2295</v>
      </c>
      <c r="B915" s="14" t="s">
        <v>4825</v>
      </c>
      <c r="C915" s="16">
        <v>32.395000000000003</v>
      </c>
      <c r="D915" s="16">
        <v>11.1</v>
      </c>
      <c r="E915" s="17" t="s">
        <v>99</v>
      </c>
      <c r="F915" s="17" t="s">
        <v>32</v>
      </c>
      <c r="G915" s="17" t="s">
        <v>32</v>
      </c>
      <c r="H915" s="18">
        <f>IF('Medical Examinations'!G920="No major surgery",0,'Medical Examinations'!G920)</f>
        <v>0</v>
      </c>
      <c r="I915" s="16" t="s">
        <v>8343</v>
      </c>
      <c r="J915" s="14" t="str">
        <f t="shared" si="42"/>
        <v>Obesity</v>
      </c>
      <c r="K915" s="14" t="str">
        <f t="shared" si="43"/>
        <v>Diabetes</v>
      </c>
      <c r="L915" s="19">
        <f>DATE('Data cleaning'!P920,MONTH(1&amp;'Data cleaning'!Q920),'Hospitalisation Details'!D920)</f>
        <v>24688</v>
      </c>
      <c r="M915" s="20">
        <v>7463.51</v>
      </c>
      <c r="N915" s="16" t="s">
        <v>64</v>
      </c>
      <c r="O915" s="16" t="s">
        <v>64</v>
      </c>
      <c r="P915" s="16" t="s">
        <v>66</v>
      </c>
      <c r="Q915" s="14">
        <f t="shared" si="44"/>
        <v>55</v>
      </c>
    </row>
    <row r="916" spans="1:17" ht="15.6" x14ac:dyDescent="0.3">
      <c r="A916" s="15" t="s">
        <v>2298</v>
      </c>
      <c r="B916" s="14" t="s">
        <v>6315</v>
      </c>
      <c r="C916" s="16">
        <v>36.64</v>
      </c>
      <c r="D916" s="16">
        <v>7.26</v>
      </c>
      <c r="E916" s="17" t="s">
        <v>32</v>
      </c>
      <c r="F916" s="17" t="s">
        <v>32</v>
      </c>
      <c r="G916" s="17" t="s">
        <v>32</v>
      </c>
      <c r="H916" s="18">
        <f>IF('Medical Examinations'!G921="No major surgery",0,'Medical Examinations'!G921)</f>
        <v>0</v>
      </c>
      <c r="I916" s="16" t="s">
        <v>8343</v>
      </c>
      <c r="J916" s="14" t="str">
        <f t="shared" si="42"/>
        <v>Obesity</v>
      </c>
      <c r="K916" s="14" t="str">
        <f t="shared" si="43"/>
        <v>Diabetes</v>
      </c>
      <c r="L916" s="19">
        <f>DATE('Data cleaning'!P921,MONTH(1&amp;'Data cleaning'!Q921),'Hospitalisation Details'!D921)</f>
        <v>35230</v>
      </c>
      <c r="M916" s="20">
        <v>7487.38</v>
      </c>
      <c r="N916" s="16" t="s">
        <v>62</v>
      </c>
      <c r="O916" s="16" t="s">
        <v>64</v>
      </c>
      <c r="P916" s="16" t="s">
        <v>119</v>
      </c>
      <c r="Q916" s="14">
        <f t="shared" si="44"/>
        <v>26</v>
      </c>
    </row>
    <row r="917" spans="1:17" ht="15.6" x14ac:dyDescent="0.3">
      <c r="A917" s="15" t="s">
        <v>2300</v>
      </c>
      <c r="B917" s="14" t="s">
        <v>6317</v>
      </c>
      <c r="C917" s="16">
        <v>39.049999999999997</v>
      </c>
      <c r="D917" s="16">
        <v>5.27</v>
      </c>
      <c r="E917" s="17" t="s">
        <v>99</v>
      </c>
      <c r="F917" s="17" t="s">
        <v>32</v>
      </c>
      <c r="G917" s="17" t="s">
        <v>32</v>
      </c>
      <c r="H917" s="18">
        <f>IF('Medical Examinations'!G922="No major surgery",0,'Medical Examinations'!G922)</f>
        <v>1</v>
      </c>
      <c r="I917" s="16" t="s">
        <v>8343</v>
      </c>
      <c r="J917" s="14" t="str">
        <f t="shared" si="42"/>
        <v>Obesity</v>
      </c>
      <c r="K917" s="14" t="str">
        <f t="shared" si="43"/>
        <v>Normal</v>
      </c>
      <c r="L917" s="19">
        <f>DATE('Data cleaning'!P922,MONTH(1&amp;'Data cleaning'!Q922),'Hospitalisation Details'!D922)</f>
        <v>32492</v>
      </c>
      <c r="M917" s="20">
        <v>7494.63</v>
      </c>
      <c r="N917" s="16" t="s">
        <v>62</v>
      </c>
      <c r="O917" s="16" t="s">
        <v>64</v>
      </c>
      <c r="P917" s="16" t="s">
        <v>1108</v>
      </c>
      <c r="Q917" s="14">
        <f t="shared" si="44"/>
        <v>34</v>
      </c>
    </row>
    <row r="918" spans="1:17" ht="15.6" x14ac:dyDescent="0.3">
      <c r="A918" s="15" t="s">
        <v>2302</v>
      </c>
      <c r="B918" s="14" t="s">
        <v>6319</v>
      </c>
      <c r="C918" s="16">
        <v>33.1</v>
      </c>
      <c r="D918" s="16">
        <v>5.46</v>
      </c>
      <c r="E918" s="17" t="s">
        <v>99</v>
      </c>
      <c r="F918" s="17" t="s">
        <v>32</v>
      </c>
      <c r="G918" s="17" t="s">
        <v>32</v>
      </c>
      <c r="H918" s="18">
        <f>IF('Medical Examinations'!G923="No major surgery",0,'Medical Examinations'!G923)</f>
        <v>1</v>
      </c>
      <c r="I918" s="16" t="s">
        <v>8343</v>
      </c>
      <c r="J918" s="14" t="str">
        <f t="shared" si="42"/>
        <v>Obesity</v>
      </c>
      <c r="K918" s="14" t="str">
        <f t="shared" si="43"/>
        <v>Normal</v>
      </c>
      <c r="L918" s="19">
        <f>DATE('Data cleaning'!P923,MONTH(1&amp;'Data cleaning'!Q923),'Hospitalisation Details'!D923)</f>
        <v>35731</v>
      </c>
      <c r="M918" s="20">
        <v>7504.3</v>
      </c>
      <c r="N918" s="16" t="s">
        <v>62</v>
      </c>
      <c r="O918" s="16" t="s">
        <v>75</v>
      </c>
      <c r="P918" s="16" t="s">
        <v>119</v>
      </c>
      <c r="Q918" s="14">
        <f t="shared" si="44"/>
        <v>25</v>
      </c>
    </row>
    <row r="919" spans="1:17" ht="15.6" x14ac:dyDescent="0.3">
      <c r="A919" s="15" t="s">
        <v>2305</v>
      </c>
      <c r="B919" s="14" t="s">
        <v>6321</v>
      </c>
      <c r="C919" s="16">
        <v>31.824999999999999</v>
      </c>
      <c r="D919" s="16">
        <v>8.1300000000000008</v>
      </c>
      <c r="E919" s="17" t="s">
        <v>32</v>
      </c>
      <c r="F919" s="17" t="s">
        <v>32</v>
      </c>
      <c r="G919" s="17" t="s">
        <v>32</v>
      </c>
      <c r="H919" s="18">
        <f>IF('Medical Examinations'!G924="No major surgery",0,'Medical Examinations'!G924)</f>
        <v>0</v>
      </c>
      <c r="I919" s="16" t="s">
        <v>8343</v>
      </c>
      <c r="J919" s="14" t="str">
        <f t="shared" si="42"/>
        <v>Obesity</v>
      </c>
      <c r="K919" s="14" t="str">
        <f t="shared" si="43"/>
        <v>Diabetes</v>
      </c>
      <c r="L919" s="19">
        <f>DATE('Data cleaning'!P924,MONTH(1&amp;'Data cleaning'!Q924),'Hospitalisation Details'!D924)</f>
        <v>30507</v>
      </c>
      <c r="M919" s="20">
        <v>7512.27</v>
      </c>
      <c r="N919" s="16" t="s">
        <v>64</v>
      </c>
      <c r="O919" s="16" t="s">
        <v>62</v>
      </c>
      <c r="P919" s="16" t="s">
        <v>241</v>
      </c>
      <c r="Q919" s="14">
        <f t="shared" si="44"/>
        <v>39</v>
      </c>
    </row>
    <row r="920" spans="1:17" ht="15.6" x14ac:dyDescent="0.3">
      <c r="A920" s="15" t="s">
        <v>2307</v>
      </c>
      <c r="B920" s="14" t="s">
        <v>6323</v>
      </c>
      <c r="C920" s="16">
        <v>29</v>
      </c>
      <c r="D920" s="16">
        <v>4.25</v>
      </c>
      <c r="E920" s="17" t="s">
        <v>99</v>
      </c>
      <c r="F920" s="17" t="s">
        <v>32</v>
      </c>
      <c r="G920" s="17" t="s">
        <v>32</v>
      </c>
      <c r="H920" s="18">
        <f>IF('Medical Examinations'!G925="No major surgery",0,'Medical Examinations'!G925)</f>
        <v>1</v>
      </c>
      <c r="I920" s="16" t="s">
        <v>8343</v>
      </c>
      <c r="J920" s="14" t="str">
        <f t="shared" si="42"/>
        <v>Over weight</v>
      </c>
      <c r="K920" s="14" t="str">
        <f t="shared" si="43"/>
        <v>Normal</v>
      </c>
      <c r="L920" s="19">
        <f>DATE('Data cleaning'!P925,MONTH(1&amp;'Data cleaning'!Q925),'Hospitalisation Details'!D925)</f>
        <v>28781</v>
      </c>
      <c r="M920" s="20">
        <v>7518.03</v>
      </c>
      <c r="N920" s="16" t="s">
        <v>62</v>
      </c>
      <c r="O920" s="16" t="s">
        <v>64</v>
      </c>
      <c r="P920" s="16" t="s">
        <v>119</v>
      </c>
      <c r="Q920" s="14">
        <f t="shared" si="44"/>
        <v>44</v>
      </c>
    </row>
    <row r="921" spans="1:17" ht="15.6" x14ac:dyDescent="0.3">
      <c r="A921" s="15" t="s">
        <v>2310</v>
      </c>
      <c r="B921" s="14" t="s">
        <v>6325</v>
      </c>
      <c r="C921" s="16">
        <v>30.495000000000001</v>
      </c>
      <c r="D921" s="16">
        <v>8.68</v>
      </c>
      <c r="E921" s="17" t="s">
        <v>32</v>
      </c>
      <c r="F921" s="17" t="s">
        <v>32</v>
      </c>
      <c r="G921" s="17" t="s">
        <v>32</v>
      </c>
      <c r="H921" s="18">
        <f>IF('Medical Examinations'!G926="No major surgery",0,'Medical Examinations'!G926)</f>
        <v>0</v>
      </c>
      <c r="I921" s="16" t="s">
        <v>8343</v>
      </c>
      <c r="J921" s="14" t="str">
        <f t="shared" si="42"/>
        <v>Obesity</v>
      </c>
      <c r="K921" s="14" t="str">
        <f t="shared" si="43"/>
        <v>Diabetes</v>
      </c>
      <c r="L921" s="19">
        <f>DATE('Data cleaning'!P926,MONTH(1&amp;'Data cleaning'!Q926),'Hospitalisation Details'!D926)</f>
        <v>28043</v>
      </c>
      <c r="M921" s="20">
        <v>7526.71</v>
      </c>
      <c r="N921" s="16" t="s">
        <v>64</v>
      </c>
      <c r="O921" s="16" t="s">
        <v>75</v>
      </c>
      <c r="P921" s="16" t="s">
        <v>119</v>
      </c>
      <c r="Q921" s="14">
        <f t="shared" si="44"/>
        <v>46</v>
      </c>
    </row>
    <row r="922" spans="1:17" ht="15.6" x14ac:dyDescent="0.3">
      <c r="A922" s="15" t="s">
        <v>2312</v>
      </c>
      <c r="B922" s="14" t="s">
        <v>6327</v>
      </c>
      <c r="C922" s="16">
        <v>25.2</v>
      </c>
      <c r="D922" s="16">
        <v>6.25</v>
      </c>
      <c r="E922" s="17" t="s">
        <v>99</v>
      </c>
      <c r="F922" s="17" t="s">
        <v>32</v>
      </c>
      <c r="G922" s="17" t="s">
        <v>32</v>
      </c>
      <c r="H922" s="18">
        <f>IF('Medical Examinations'!G927="No major surgery",0,'Medical Examinations'!G927)</f>
        <v>1</v>
      </c>
      <c r="I922" s="16" t="s">
        <v>8343</v>
      </c>
      <c r="J922" s="14" t="str">
        <f t="shared" si="42"/>
        <v>Over weight</v>
      </c>
      <c r="K922" s="14" t="str">
        <f t="shared" si="43"/>
        <v>Prediabetes</v>
      </c>
      <c r="L922" s="19">
        <f>DATE('Data cleaning'!P927,MONTH(1&amp;'Data cleaning'!Q927),'Hospitalisation Details'!D927)</f>
        <v>28838</v>
      </c>
      <c r="M922" s="20">
        <v>7531.7</v>
      </c>
      <c r="N922" s="16" t="s">
        <v>62</v>
      </c>
      <c r="O922" s="16" t="s">
        <v>75</v>
      </c>
      <c r="P922" s="16" t="s">
        <v>66</v>
      </c>
      <c r="Q922" s="14">
        <f t="shared" si="44"/>
        <v>44</v>
      </c>
    </row>
    <row r="923" spans="1:17" ht="15.6" x14ac:dyDescent="0.3">
      <c r="A923" s="15" t="s">
        <v>2315</v>
      </c>
      <c r="B923" s="14" t="s">
        <v>5955</v>
      </c>
      <c r="C923" s="16">
        <v>22.77</v>
      </c>
      <c r="D923" s="16">
        <v>4.47</v>
      </c>
      <c r="E923" s="17" t="s">
        <v>99</v>
      </c>
      <c r="F923" s="17" t="s">
        <v>32</v>
      </c>
      <c r="G923" s="17" t="s">
        <v>32</v>
      </c>
      <c r="H923" s="18">
        <f>IF('Medical Examinations'!G928="No major surgery",0,'Medical Examinations'!G928)</f>
        <v>1</v>
      </c>
      <c r="I923" s="16" t="s">
        <v>8343</v>
      </c>
      <c r="J923" s="14" t="str">
        <f t="shared" si="42"/>
        <v>Normal weight</v>
      </c>
      <c r="K923" s="14" t="str">
        <f t="shared" si="43"/>
        <v>Normal</v>
      </c>
      <c r="L923" s="19">
        <f>DATE('Data cleaning'!P928,MONTH(1&amp;'Data cleaning'!Q928),'Hospitalisation Details'!D928)</f>
        <v>30916</v>
      </c>
      <c r="M923" s="20">
        <v>7537.16</v>
      </c>
      <c r="N923" s="16" t="s">
        <v>62</v>
      </c>
      <c r="O923" s="16" t="s">
        <v>62</v>
      </c>
      <c r="P923" s="16" t="s">
        <v>119</v>
      </c>
      <c r="Q923" s="14">
        <f t="shared" si="44"/>
        <v>38</v>
      </c>
    </row>
    <row r="924" spans="1:17" ht="15.6" x14ac:dyDescent="0.3">
      <c r="A924" s="15" t="s">
        <v>2317</v>
      </c>
      <c r="B924" s="14" t="s">
        <v>6330</v>
      </c>
      <c r="C924" s="16">
        <v>23.18</v>
      </c>
      <c r="D924" s="16">
        <v>8.31</v>
      </c>
      <c r="E924" s="17" t="s">
        <v>32</v>
      </c>
      <c r="F924" s="17" t="s">
        <v>32</v>
      </c>
      <c r="G924" s="17" t="s">
        <v>32</v>
      </c>
      <c r="H924" s="18">
        <f>IF('Medical Examinations'!G929="No major surgery",0,'Medical Examinations'!G929)</f>
        <v>0</v>
      </c>
      <c r="I924" s="16" t="s">
        <v>8343</v>
      </c>
      <c r="J924" s="14" t="str">
        <f t="shared" si="42"/>
        <v>Normal weight</v>
      </c>
      <c r="K924" s="14" t="str">
        <f t="shared" si="43"/>
        <v>Diabetes</v>
      </c>
      <c r="L924" s="19">
        <f>DATE('Data cleaning'!P929,MONTH(1&amp;'Data cleaning'!Q929),'Hospitalisation Details'!D929)</f>
        <v>32492</v>
      </c>
      <c r="M924" s="20">
        <v>7538.52</v>
      </c>
      <c r="N924" s="16" t="s">
        <v>62</v>
      </c>
      <c r="O924" s="16" t="s">
        <v>62</v>
      </c>
      <c r="P924" s="16" t="s">
        <v>119</v>
      </c>
      <c r="Q924" s="14">
        <f t="shared" si="44"/>
        <v>34</v>
      </c>
    </row>
    <row r="925" spans="1:17" ht="15.6" x14ac:dyDescent="0.3">
      <c r="A925" s="15" t="s">
        <v>2320</v>
      </c>
      <c r="B925" s="14" t="s">
        <v>6332</v>
      </c>
      <c r="C925" s="16">
        <v>35.409999999999997</v>
      </c>
      <c r="D925" s="16">
        <v>5.68</v>
      </c>
      <c r="E925" s="17" t="s">
        <v>32</v>
      </c>
      <c r="F925" s="17" t="s">
        <v>32</v>
      </c>
      <c r="G925" s="17" t="s">
        <v>32</v>
      </c>
      <c r="H925" s="18">
        <f>IF('Medical Examinations'!G930="No major surgery",0,'Medical Examinations'!G930)</f>
        <v>0</v>
      </c>
      <c r="I925" s="16" t="s">
        <v>8343</v>
      </c>
      <c r="J925" s="14" t="str">
        <f t="shared" si="42"/>
        <v>Obesity</v>
      </c>
      <c r="K925" s="14" t="str">
        <f t="shared" si="43"/>
        <v>Normal</v>
      </c>
      <c r="L925" s="19">
        <f>DATE('Data cleaning'!P930,MONTH(1&amp;'Data cleaning'!Q930),'Hospitalisation Details'!D930)</f>
        <v>34560</v>
      </c>
      <c r="M925" s="20">
        <v>7567.13</v>
      </c>
      <c r="N925" s="16" t="s">
        <v>62</v>
      </c>
      <c r="O925" s="16" t="s">
        <v>62</v>
      </c>
      <c r="P925" s="16" t="s">
        <v>1525</v>
      </c>
      <c r="Q925" s="14">
        <f t="shared" si="44"/>
        <v>28</v>
      </c>
    </row>
    <row r="926" spans="1:17" ht="15.6" x14ac:dyDescent="0.3">
      <c r="A926" s="15" t="s">
        <v>2322</v>
      </c>
      <c r="B926" s="14" t="s">
        <v>6334</v>
      </c>
      <c r="C926" s="16">
        <v>32.11</v>
      </c>
      <c r="D926" s="16">
        <v>4.75</v>
      </c>
      <c r="E926" s="17" t="s">
        <v>99</v>
      </c>
      <c r="F926" s="17" t="s">
        <v>32</v>
      </c>
      <c r="G926" s="17" t="s">
        <v>32</v>
      </c>
      <c r="H926" s="18">
        <f>IF('Medical Examinations'!G931="No major surgery",0,'Medical Examinations'!G931)</f>
        <v>2</v>
      </c>
      <c r="I926" s="16" t="s">
        <v>8343</v>
      </c>
      <c r="J926" s="14" t="str">
        <f t="shared" si="42"/>
        <v>Obesity</v>
      </c>
      <c r="K926" s="14" t="str">
        <f t="shared" si="43"/>
        <v>Normal</v>
      </c>
      <c r="L926" s="19">
        <f>DATE('Data cleaning'!P931,MONTH(1&amp;'Data cleaning'!Q931),'Hospitalisation Details'!D931)</f>
        <v>24670</v>
      </c>
      <c r="M926" s="20">
        <v>7585.62</v>
      </c>
      <c r="N926" s="16" t="s">
        <v>64</v>
      </c>
      <c r="O926" s="16" t="s">
        <v>62</v>
      </c>
      <c r="P926" s="16" t="s">
        <v>66</v>
      </c>
      <c r="Q926" s="14">
        <f t="shared" si="44"/>
        <v>55</v>
      </c>
    </row>
    <row r="927" spans="1:17" ht="15.6" x14ac:dyDescent="0.3">
      <c r="A927" s="15" t="s">
        <v>2325</v>
      </c>
      <c r="B927" s="14" t="s">
        <v>5957</v>
      </c>
      <c r="C927" s="16">
        <v>34.479999999999997</v>
      </c>
      <c r="D927" s="16">
        <v>6.31</v>
      </c>
      <c r="E927" s="17" t="s">
        <v>32</v>
      </c>
      <c r="F927" s="17" t="s">
        <v>32</v>
      </c>
      <c r="G927" s="17" t="s">
        <v>99</v>
      </c>
      <c r="H927" s="18">
        <f>IF('Medical Examinations'!G932="No major surgery",0,'Medical Examinations'!G932)</f>
        <v>1</v>
      </c>
      <c r="I927" s="16" t="s">
        <v>8343</v>
      </c>
      <c r="J927" s="14" t="str">
        <f t="shared" si="42"/>
        <v>Obesity</v>
      </c>
      <c r="K927" s="14" t="str">
        <f t="shared" si="43"/>
        <v>Prediabetes</v>
      </c>
      <c r="L927" s="19">
        <f>DATE('Data cleaning'!P932,MONTH(1&amp;'Data cleaning'!Q932),'Hospitalisation Details'!D932)</f>
        <v>35703</v>
      </c>
      <c r="M927" s="20">
        <v>7607.03</v>
      </c>
      <c r="N927" s="16" t="s">
        <v>62</v>
      </c>
      <c r="O927" s="16" t="s">
        <v>62</v>
      </c>
      <c r="P927" s="16" t="s">
        <v>119</v>
      </c>
      <c r="Q927" s="14">
        <f t="shared" si="44"/>
        <v>25</v>
      </c>
    </row>
    <row r="928" spans="1:17" ht="15.6" x14ac:dyDescent="0.3">
      <c r="A928" s="15" t="s">
        <v>2327</v>
      </c>
      <c r="B928" s="14" t="s">
        <v>5068</v>
      </c>
      <c r="C928" s="16">
        <v>34.39</v>
      </c>
      <c r="D928" s="16">
        <v>6.28</v>
      </c>
      <c r="E928" s="17" t="s">
        <v>99</v>
      </c>
      <c r="F928" s="17" t="s">
        <v>32</v>
      </c>
      <c r="G928" s="17" t="s">
        <v>32</v>
      </c>
      <c r="H928" s="18">
        <f>IF('Medical Examinations'!G933="No major surgery",0,'Medical Examinations'!G933)</f>
        <v>1</v>
      </c>
      <c r="I928" s="16" t="s">
        <v>8343</v>
      </c>
      <c r="J928" s="14" t="str">
        <f t="shared" si="42"/>
        <v>Obesity</v>
      </c>
      <c r="K928" s="14" t="str">
        <f t="shared" si="43"/>
        <v>Prediabetes</v>
      </c>
      <c r="L928" s="19">
        <f>DATE('Data cleaning'!P933,MONTH(1&amp;'Data cleaning'!Q933),'Hospitalisation Details'!D933)</f>
        <v>25022</v>
      </c>
      <c r="M928" s="20">
        <v>7609.6</v>
      </c>
      <c r="N928" s="16" t="s">
        <v>64</v>
      </c>
      <c r="O928" s="16" t="s">
        <v>62</v>
      </c>
      <c r="P928" s="16" t="s">
        <v>119</v>
      </c>
      <c r="Q928" s="14">
        <f t="shared" si="44"/>
        <v>54</v>
      </c>
    </row>
    <row r="929" spans="1:17" ht="15.6" x14ac:dyDescent="0.3">
      <c r="A929" s="15" t="s">
        <v>2329</v>
      </c>
      <c r="B929" s="14" t="s">
        <v>6338</v>
      </c>
      <c r="C929" s="16">
        <v>26.4</v>
      </c>
      <c r="D929" s="16">
        <v>9.2899999999999991</v>
      </c>
      <c r="E929" s="17" t="s">
        <v>99</v>
      </c>
      <c r="F929" s="17" t="s">
        <v>32</v>
      </c>
      <c r="G929" s="17" t="s">
        <v>99</v>
      </c>
      <c r="H929" s="18">
        <f>IF('Medical Examinations'!G934="No major surgery",0,'Medical Examinations'!G934)</f>
        <v>1</v>
      </c>
      <c r="I929" s="16" t="s">
        <v>8343</v>
      </c>
      <c r="J929" s="14" t="str">
        <f t="shared" si="42"/>
        <v>Over weight</v>
      </c>
      <c r="K929" s="14" t="str">
        <f t="shared" si="43"/>
        <v>Diabetes</v>
      </c>
      <c r="L929" s="19">
        <f>DATE('Data cleaning'!P934,MONTH(1&amp;'Data cleaning'!Q934),'Hospitalisation Details'!D934)</f>
        <v>35325</v>
      </c>
      <c r="M929" s="20">
        <v>7623.13</v>
      </c>
      <c r="N929" s="16" t="s">
        <v>62</v>
      </c>
      <c r="O929" s="16" t="s">
        <v>64</v>
      </c>
      <c r="P929" s="16" t="s">
        <v>241</v>
      </c>
      <c r="Q929" s="14">
        <f t="shared" si="44"/>
        <v>26</v>
      </c>
    </row>
    <row r="930" spans="1:17" ht="15.6" x14ac:dyDescent="0.3">
      <c r="A930" s="15" t="s">
        <v>2332</v>
      </c>
      <c r="B930" s="14" t="s">
        <v>6339</v>
      </c>
      <c r="C930" s="16">
        <v>28.1</v>
      </c>
      <c r="D930" s="16">
        <v>5.79</v>
      </c>
      <c r="E930" s="17" t="s">
        <v>99</v>
      </c>
      <c r="F930" s="17" t="s">
        <v>32</v>
      </c>
      <c r="G930" s="17" t="s">
        <v>99</v>
      </c>
      <c r="H930" s="18">
        <f>IF('Medical Examinations'!G935="No major surgery",0,'Medical Examinations'!G935)</f>
        <v>1</v>
      </c>
      <c r="I930" s="16" t="s">
        <v>8343</v>
      </c>
      <c r="J930" s="14" t="str">
        <f t="shared" si="42"/>
        <v>Over weight</v>
      </c>
      <c r="K930" s="14" t="str">
        <f t="shared" si="43"/>
        <v>Prediabetes</v>
      </c>
      <c r="L930" s="19">
        <f>DATE('Data cleaning'!P935,MONTH(1&amp;'Data cleaning'!Q935),'Hospitalisation Details'!D935)</f>
        <v>28822</v>
      </c>
      <c r="M930" s="20">
        <v>7623.52</v>
      </c>
      <c r="N930" s="16" t="s">
        <v>62</v>
      </c>
      <c r="O930" s="16" t="s">
        <v>75</v>
      </c>
      <c r="P930" s="16" t="s">
        <v>241</v>
      </c>
      <c r="Q930" s="14">
        <f t="shared" si="44"/>
        <v>44</v>
      </c>
    </row>
    <row r="931" spans="1:17" ht="15.6" x14ac:dyDescent="0.3">
      <c r="A931" s="15" t="s">
        <v>2334</v>
      </c>
      <c r="B931" s="14" t="s">
        <v>6341</v>
      </c>
      <c r="C931" s="16">
        <v>27</v>
      </c>
      <c r="D931" s="16">
        <v>4.54</v>
      </c>
      <c r="E931" s="17" t="s">
        <v>99</v>
      </c>
      <c r="F931" s="17" t="s">
        <v>32</v>
      </c>
      <c r="G931" s="17" t="s">
        <v>32</v>
      </c>
      <c r="H931" s="18">
        <f>IF('Medical Examinations'!G936="No major surgery",0,'Medical Examinations'!G936)</f>
        <v>1</v>
      </c>
      <c r="I931" s="16" t="s">
        <v>8343</v>
      </c>
      <c r="J931" s="14" t="str">
        <f t="shared" si="42"/>
        <v>Over weight</v>
      </c>
      <c r="K931" s="14" t="str">
        <f t="shared" si="43"/>
        <v>Normal</v>
      </c>
      <c r="L931" s="19">
        <f>DATE('Data cleaning'!P936,MONTH(1&amp;'Data cleaning'!Q936),'Hospitalisation Details'!D936)</f>
        <v>28800</v>
      </c>
      <c r="M931" s="20">
        <v>7624.63</v>
      </c>
      <c r="N931" s="16" t="s">
        <v>62</v>
      </c>
      <c r="O931" s="16" t="s">
        <v>75</v>
      </c>
      <c r="P931" s="16" t="s">
        <v>241</v>
      </c>
      <c r="Q931" s="14">
        <f t="shared" si="44"/>
        <v>44</v>
      </c>
    </row>
    <row r="932" spans="1:17" ht="15.6" x14ac:dyDescent="0.3">
      <c r="A932" s="15" t="s">
        <v>2337</v>
      </c>
      <c r="B932" s="14" t="s">
        <v>4850</v>
      </c>
      <c r="C932" s="16">
        <v>28.594999999999999</v>
      </c>
      <c r="D932" s="16">
        <v>4.68</v>
      </c>
      <c r="E932" s="17" t="s">
        <v>99</v>
      </c>
      <c r="F932" s="17" t="s">
        <v>32</v>
      </c>
      <c r="G932" s="17" t="s">
        <v>32</v>
      </c>
      <c r="H932" s="18">
        <f>IF('Medical Examinations'!G937="No major surgery",0,'Medical Examinations'!G937)</f>
        <v>1</v>
      </c>
      <c r="I932" s="16" t="s">
        <v>8343</v>
      </c>
      <c r="J932" s="14" t="str">
        <f t="shared" si="42"/>
        <v>Over weight</v>
      </c>
      <c r="K932" s="14" t="str">
        <f t="shared" si="43"/>
        <v>Normal</v>
      </c>
      <c r="L932" s="19">
        <f>DATE('Data cleaning'!P937,MONTH(1&amp;'Data cleaning'!Q937),'Hospitalisation Details'!D937)</f>
        <v>28823</v>
      </c>
      <c r="M932" s="20">
        <v>7626.99</v>
      </c>
      <c r="N932" s="16" t="s">
        <v>62</v>
      </c>
      <c r="O932" s="16" t="s">
        <v>62</v>
      </c>
      <c r="P932" s="16" t="s">
        <v>241</v>
      </c>
      <c r="Q932" s="14">
        <f t="shared" si="44"/>
        <v>44</v>
      </c>
    </row>
    <row r="933" spans="1:17" ht="15.6" x14ac:dyDescent="0.3">
      <c r="A933" s="15" t="s">
        <v>2339</v>
      </c>
      <c r="B933" s="14" t="s">
        <v>6343</v>
      </c>
      <c r="C933" s="16">
        <v>36.799999999999997</v>
      </c>
      <c r="D933" s="16">
        <v>5.88</v>
      </c>
      <c r="E933" s="17" t="s">
        <v>32</v>
      </c>
      <c r="F933" s="17" t="s">
        <v>32</v>
      </c>
      <c r="G933" s="17" t="s">
        <v>32</v>
      </c>
      <c r="H933" s="18">
        <f>IF('Medical Examinations'!G938="No major surgery",0,'Medical Examinations'!G938)</f>
        <v>1</v>
      </c>
      <c r="I933" s="16" t="s">
        <v>8343</v>
      </c>
      <c r="J933" s="14" t="str">
        <f t="shared" si="42"/>
        <v>Obesity</v>
      </c>
      <c r="K933" s="14" t="str">
        <f t="shared" si="43"/>
        <v>Prediabetes</v>
      </c>
      <c r="L933" s="19">
        <f>DATE('Data cleaning'!P938,MONTH(1&amp;'Data cleaning'!Q938),'Hospitalisation Details'!D938)</f>
        <v>28726</v>
      </c>
      <c r="M933" s="20">
        <v>7633.72</v>
      </c>
      <c r="N933" s="16" t="s">
        <v>62</v>
      </c>
      <c r="O933" s="16" t="s">
        <v>75</v>
      </c>
      <c r="P933" s="16" t="s">
        <v>66</v>
      </c>
      <c r="Q933" s="14">
        <f t="shared" si="44"/>
        <v>44</v>
      </c>
    </row>
    <row r="934" spans="1:17" ht="15.6" x14ac:dyDescent="0.3">
      <c r="A934" s="15" t="s">
        <v>2342</v>
      </c>
      <c r="B934" s="14" t="s">
        <v>6345</v>
      </c>
      <c r="C934" s="16">
        <v>23.75</v>
      </c>
      <c r="D934" s="16">
        <v>5.42</v>
      </c>
      <c r="E934" s="17" t="s">
        <v>99</v>
      </c>
      <c r="F934" s="17" t="s">
        <v>32</v>
      </c>
      <c r="G934" s="17" t="s">
        <v>99</v>
      </c>
      <c r="H934" s="18">
        <f>IF('Medical Examinations'!G939="No major surgery",0,'Medical Examinations'!G939)</f>
        <v>1</v>
      </c>
      <c r="I934" s="16" t="s">
        <v>8343</v>
      </c>
      <c r="J934" s="14" t="str">
        <f t="shared" si="42"/>
        <v>Normal weight</v>
      </c>
      <c r="K934" s="14" t="str">
        <f t="shared" si="43"/>
        <v>Normal</v>
      </c>
      <c r="L934" s="19">
        <f>DATE('Data cleaning'!P939,MONTH(1&amp;'Data cleaning'!Q939),'Hospitalisation Details'!D939)</f>
        <v>37238</v>
      </c>
      <c r="M934" s="20">
        <v>7636.92</v>
      </c>
      <c r="N934" s="16" t="s">
        <v>62</v>
      </c>
      <c r="O934" s="16" t="s">
        <v>64</v>
      </c>
      <c r="P934" s="16" t="s">
        <v>119</v>
      </c>
      <c r="Q934" s="14">
        <f t="shared" si="44"/>
        <v>21</v>
      </c>
    </row>
    <row r="935" spans="1:17" ht="15.6" x14ac:dyDescent="0.3">
      <c r="A935" s="15" t="s">
        <v>2344</v>
      </c>
      <c r="B935" s="14" t="s">
        <v>6347</v>
      </c>
      <c r="C935" s="16">
        <v>35.619999999999997</v>
      </c>
      <c r="D935" s="16">
        <v>4.16</v>
      </c>
      <c r="E935" s="17" t="s">
        <v>32</v>
      </c>
      <c r="F935" s="17" t="s">
        <v>32</v>
      </c>
      <c r="G935" s="17" t="s">
        <v>32</v>
      </c>
      <c r="H935" s="18">
        <f>IF('Medical Examinations'!G940="No major surgery",0,'Medical Examinations'!G940)</f>
        <v>0</v>
      </c>
      <c r="I935" s="16" t="s">
        <v>8343</v>
      </c>
      <c r="J935" s="14" t="str">
        <f t="shared" si="42"/>
        <v>Obesity</v>
      </c>
      <c r="K935" s="14" t="str">
        <f t="shared" si="43"/>
        <v>Normal</v>
      </c>
      <c r="L935" s="19">
        <f>DATE('Data cleaning'!P940,MONTH(1&amp;'Data cleaning'!Q940),'Hospitalisation Details'!D940)</f>
        <v>29392</v>
      </c>
      <c r="M935" s="20">
        <v>7639.42</v>
      </c>
      <c r="N935" s="16" t="s">
        <v>62</v>
      </c>
      <c r="O935" s="16" t="s">
        <v>62</v>
      </c>
      <c r="P935" s="16" t="s">
        <v>1280</v>
      </c>
      <c r="Q935" s="14">
        <f t="shared" si="44"/>
        <v>42</v>
      </c>
    </row>
    <row r="936" spans="1:17" ht="15.6" x14ac:dyDescent="0.3">
      <c r="A936" s="15" t="s">
        <v>2347</v>
      </c>
      <c r="B936" s="14" t="s">
        <v>5462</v>
      </c>
      <c r="C936" s="16">
        <v>30.69</v>
      </c>
      <c r="D936" s="16">
        <v>7.05</v>
      </c>
      <c r="E936" s="17" t="s">
        <v>99</v>
      </c>
      <c r="F936" s="17" t="s">
        <v>32</v>
      </c>
      <c r="G936" s="17" t="s">
        <v>32</v>
      </c>
      <c r="H936" s="18">
        <f>IF('Medical Examinations'!G941="No major surgery",0,'Medical Examinations'!G941)</f>
        <v>2</v>
      </c>
      <c r="I936" s="16" t="s">
        <v>8343</v>
      </c>
      <c r="J936" s="14" t="str">
        <f t="shared" si="42"/>
        <v>Obesity</v>
      </c>
      <c r="K936" s="14" t="str">
        <f t="shared" si="43"/>
        <v>Diabetes</v>
      </c>
      <c r="L936" s="19">
        <f>DATE('Data cleaning'!P941,MONTH(1&amp;'Data cleaning'!Q941),'Hospitalisation Details'!D941)</f>
        <v>29426</v>
      </c>
      <c r="M936" s="20">
        <v>7640.31</v>
      </c>
      <c r="N936" s="16" t="s">
        <v>62</v>
      </c>
      <c r="O936" s="16" t="s">
        <v>75</v>
      </c>
      <c r="P936" s="16" t="s">
        <v>66</v>
      </c>
      <c r="Q936" s="14">
        <f t="shared" si="44"/>
        <v>42</v>
      </c>
    </row>
    <row r="937" spans="1:17" ht="15.6" x14ac:dyDescent="0.3">
      <c r="A937" s="15" t="s">
        <v>2349</v>
      </c>
      <c r="B937" s="14" t="s">
        <v>6350</v>
      </c>
      <c r="C937" s="16">
        <v>35.799999999999997</v>
      </c>
      <c r="D937" s="16">
        <v>5.63</v>
      </c>
      <c r="E937" s="17" t="s">
        <v>99</v>
      </c>
      <c r="F937" s="17" t="s">
        <v>32</v>
      </c>
      <c r="G937" s="17" t="s">
        <v>32</v>
      </c>
      <c r="H937" s="18">
        <f>IF('Medical Examinations'!G942="No major surgery",0,'Medical Examinations'!G942)</f>
        <v>2</v>
      </c>
      <c r="I937" s="16" t="s">
        <v>8343</v>
      </c>
      <c r="J937" s="14" t="str">
        <f t="shared" si="42"/>
        <v>Obesity</v>
      </c>
      <c r="K937" s="14" t="str">
        <f t="shared" si="43"/>
        <v>Normal</v>
      </c>
      <c r="L937" s="19">
        <f>DATE('Data cleaning'!P942,MONTH(1&amp;'Data cleaning'!Q942),'Hospitalisation Details'!D942)</f>
        <v>36326</v>
      </c>
      <c r="M937" s="20">
        <v>7642.05</v>
      </c>
      <c r="N937" s="16" t="s">
        <v>62</v>
      </c>
      <c r="O937" s="16" t="s">
        <v>62</v>
      </c>
      <c r="P937" s="16" t="s">
        <v>2757</v>
      </c>
      <c r="Q937" s="14">
        <f t="shared" si="44"/>
        <v>23</v>
      </c>
    </row>
    <row r="938" spans="1:17" ht="15.6" x14ac:dyDescent="0.3">
      <c r="A938" s="15" t="s">
        <v>2352</v>
      </c>
      <c r="B938" s="14" t="s">
        <v>6352</v>
      </c>
      <c r="C938" s="16">
        <v>28.785</v>
      </c>
      <c r="D938" s="16">
        <v>4.24</v>
      </c>
      <c r="E938" s="17" t="s">
        <v>99</v>
      </c>
      <c r="F938" s="17" t="s">
        <v>32</v>
      </c>
      <c r="G938" s="17" t="s">
        <v>32</v>
      </c>
      <c r="H938" s="18">
        <f>IF('Medical Examinations'!G943="No major surgery",0,'Medical Examinations'!G943)</f>
        <v>2</v>
      </c>
      <c r="I938" s="16" t="s">
        <v>8343</v>
      </c>
      <c r="J938" s="14" t="str">
        <f t="shared" si="42"/>
        <v>Over weight</v>
      </c>
      <c r="K938" s="14" t="str">
        <f t="shared" si="43"/>
        <v>Normal</v>
      </c>
      <c r="L938" s="19">
        <f>DATE('Data cleaning'!P943,MONTH(1&amp;'Data cleaning'!Q943),'Hospitalisation Details'!D943)</f>
        <v>29510</v>
      </c>
      <c r="M938" s="20">
        <v>7650.77</v>
      </c>
      <c r="N938" s="16" t="s">
        <v>62</v>
      </c>
      <c r="O938" s="16" t="s">
        <v>62</v>
      </c>
      <c r="P938" s="16" t="s">
        <v>1280</v>
      </c>
      <c r="Q938" s="14">
        <f t="shared" si="44"/>
        <v>42</v>
      </c>
    </row>
    <row r="939" spans="1:17" ht="15.6" x14ac:dyDescent="0.3">
      <c r="A939" s="15" t="s">
        <v>2354</v>
      </c>
      <c r="B939" s="14" t="s">
        <v>6354</v>
      </c>
      <c r="C939" s="16">
        <v>28.594999999999999</v>
      </c>
      <c r="D939" s="16">
        <v>4.96</v>
      </c>
      <c r="E939" s="17" t="s">
        <v>99</v>
      </c>
      <c r="F939" s="17" t="s">
        <v>32</v>
      </c>
      <c r="G939" s="17" t="s">
        <v>32</v>
      </c>
      <c r="H939" s="18">
        <f>IF('Medical Examinations'!G944="No major surgery",0,'Medical Examinations'!G944)</f>
        <v>2</v>
      </c>
      <c r="I939" s="16" t="s">
        <v>8343</v>
      </c>
      <c r="J939" s="14" t="str">
        <f t="shared" si="42"/>
        <v>Over weight</v>
      </c>
      <c r="K939" s="14" t="str">
        <f t="shared" si="43"/>
        <v>Normal</v>
      </c>
      <c r="L939" s="19">
        <f>DATE('Data cleaning'!P944,MONTH(1&amp;'Data cleaning'!Q944),'Hospitalisation Details'!D944)</f>
        <v>34191</v>
      </c>
      <c r="M939" s="20">
        <v>7650.8</v>
      </c>
      <c r="N939" s="16" t="s">
        <v>62</v>
      </c>
      <c r="O939" s="16" t="s">
        <v>62</v>
      </c>
      <c r="P939" s="16" t="s">
        <v>119</v>
      </c>
      <c r="Q939" s="14">
        <f t="shared" si="44"/>
        <v>29</v>
      </c>
    </row>
    <row r="940" spans="1:17" ht="15.6" x14ac:dyDescent="0.3">
      <c r="A940" s="15" t="s">
        <v>2356</v>
      </c>
      <c r="B940" s="14" t="s">
        <v>6355</v>
      </c>
      <c r="C940" s="16">
        <v>48.75</v>
      </c>
      <c r="D940" s="16">
        <v>4.34</v>
      </c>
      <c r="E940" s="17" t="s">
        <v>32</v>
      </c>
      <c r="F940" s="17" t="s">
        <v>32</v>
      </c>
      <c r="G940" s="17" t="s">
        <v>32</v>
      </c>
      <c r="H940" s="18">
        <f>IF('Medical Examinations'!G945="No major surgery",0,'Medical Examinations'!G945)</f>
        <v>0</v>
      </c>
      <c r="I940" s="16" t="s">
        <v>8343</v>
      </c>
      <c r="J940" s="14" t="str">
        <f t="shared" si="42"/>
        <v>Obesity</v>
      </c>
      <c r="K940" s="14" t="str">
        <f t="shared" si="43"/>
        <v>Normal</v>
      </c>
      <c r="L940" s="19">
        <f>DATE('Data cleaning'!P945,MONTH(1&amp;'Data cleaning'!Q945),'Hospitalisation Details'!D945)</f>
        <v>36068</v>
      </c>
      <c r="M940" s="20">
        <v>7652.26</v>
      </c>
      <c r="N940" s="16" t="s">
        <v>62</v>
      </c>
      <c r="O940" s="16" t="s">
        <v>64</v>
      </c>
      <c r="P940" s="16" t="s">
        <v>1285</v>
      </c>
      <c r="Q940" s="14">
        <f t="shared" si="44"/>
        <v>24</v>
      </c>
    </row>
    <row r="941" spans="1:17" ht="15.6" x14ac:dyDescent="0.3">
      <c r="A941" s="15" t="s">
        <v>2358</v>
      </c>
      <c r="B941" s="14" t="s">
        <v>4904</v>
      </c>
      <c r="C941" s="16">
        <v>28.31</v>
      </c>
      <c r="D941" s="16">
        <v>5.43</v>
      </c>
      <c r="E941" s="17" t="s">
        <v>99</v>
      </c>
      <c r="F941" s="17" t="s">
        <v>32</v>
      </c>
      <c r="G941" s="17" t="s">
        <v>32</v>
      </c>
      <c r="H941" s="18">
        <f>IF('Medical Examinations'!G946="No major surgery",0,'Medical Examinations'!G946)</f>
        <v>2</v>
      </c>
      <c r="I941" s="16" t="s">
        <v>8343</v>
      </c>
      <c r="J941" s="14" t="str">
        <f t="shared" si="42"/>
        <v>Over weight</v>
      </c>
      <c r="K941" s="14" t="str">
        <f t="shared" si="43"/>
        <v>Normal</v>
      </c>
      <c r="L941" s="19">
        <f>DATE('Data cleaning'!P946,MONTH(1&amp;'Data cleaning'!Q946),'Hospitalisation Details'!D946)</f>
        <v>24103</v>
      </c>
      <c r="M941" s="20">
        <v>7657.69</v>
      </c>
      <c r="N941" s="16" t="s">
        <v>64</v>
      </c>
      <c r="O941" s="16" t="s">
        <v>64</v>
      </c>
      <c r="P941" s="16" t="s">
        <v>119</v>
      </c>
      <c r="Q941" s="14">
        <f t="shared" si="44"/>
        <v>57</v>
      </c>
    </row>
    <row r="942" spans="1:17" ht="15.6" x14ac:dyDescent="0.3">
      <c r="A942" s="15" t="s">
        <v>2361</v>
      </c>
      <c r="B942" s="14" t="s">
        <v>4772</v>
      </c>
      <c r="C942" s="16">
        <v>38.39</v>
      </c>
      <c r="D942" s="16">
        <v>8.33</v>
      </c>
      <c r="E942" s="17" t="s">
        <v>99</v>
      </c>
      <c r="F942" s="17" t="s">
        <v>32</v>
      </c>
      <c r="G942" s="17" t="s">
        <v>32</v>
      </c>
      <c r="H942" s="18">
        <f>IF('Medical Examinations'!G947="No major surgery",0,'Medical Examinations'!G947)</f>
        <v>1</v>
      </c>
      <c r="I942" s="16" t="s">
        <v>8343</v>
      </c>
      <c r="J942" s="14" t="str">
        <f t="shared" si="42"/>
        <v>Obesity</v>
      </c>
      <c r="K942" s="14" t="str">
        <f t="shared" si="43"/>
        <v>Diabetes</v>
      </c>
      <c r="L942" s="19">
        <f>DATE('Data cleaning'!P947,MONTH(1&amp;'Data cleaning'!Q947),'Hospitalisation Details'!D947)</f>
        <v>28042</v>
      </c>
      <c r="M942" s="20">
        <v>7662.47</v>
      </c>
      <c r="N942" s="16" t="s">
        <v>62</v>
      </c>
      <c r="O942" s="16" t="s">
        <v>75</v>
      </c>
      <c r="P942" s="16" t="s">
        <v>241</v>
      </c>
      <c r="Q942" s="14">
        <f t="shared" si="44"/>
        <v>46</v>
      </c>
    </row>
    <row r="943" spans="1:17" ht="15.6" x14ac:dyDescent="0.3">
      <c r="A943" s="15" t="s">
        <v>2363</v>
      </c>
      <c r="B943" s="14" t="s">
        <v>6358</v>
      </c>
      <c r="C943" s="16">
        <v>25.87</v>
      </c>
      <c r="D943" s="16">
        <v>5.63</v>
      </c>
      <c r="E943" s="17" t="s">
        <v>99</v>
      </c>
      <c r="F943" s="17" t="s">
        <v>32</v>
      </c>
      <c r="G943" s="17" t="s">
        <v>32</v>
      </c>
      <c r="H943" s="18">
        <f>IF('Medical Examinations'!G948="No major surgery",0,'Medical Examinations'!G948)</f>
        <v>1</v>
      </c>
      <c r="I943" s="16" t="s">
        <v>8343</v>
      </c>
      <c r="J943" s="14" t="str">
        <f t="shared" si="42"/>
        <v>Over weight</v>
      </c>
      <c r="K943" s="14" t="str">
        <f t="shared" si="43"/>
        <v>Normal</v>
      </c>
      <c r="L943" s="19">
        <f>DATE('Data cleaning'!P948,MONTH(1&amp;'Data cleaning'!Q948),'Hospitalisation Details'!D948)</f>
        <v>35393</v>
      </c>
      <c r="M943" s="20">
        <v>7670.75</v>
      </c>
      <c r="N943" s="16" t="s">
        <v>62</v>
      </c>
      <c r="O943" s="16" t="s">
        <v>62</v>
      </c>
      <c r="P943" s="16" t="s">
        <v>3267</v>
      </c>
      <c r="Q943" s="14">
        <f t="shared" si="44"/>
        <v>26</v>
      </c>
    </row>
    <row r="944" spans="1:17" ht="15.6" x14ac:dyDescent="0.3">
      <c r="A944" s="15" t="s">
        <v>2365</v>
      </c>
      <c r="B944" s="14" t="s">
        <v>5013</v>
      </c>
      <c r="C944" s="16">
        <v>43.7</v>
      </c>
      <c r="D944" s="16">
        <v>7.23</v>
      </c>
      <c r="E944" s="17" t="s">
        <v>32</v>
      </c>
      <c r="F944" s="17" t="s">
        <v>32</v>
      </c>
      <c r="G944" s="17" t="s">
        <v>32</v>
      </c>
      <c r="H944" s="18">
        <f>IF('Medical Examinations'!G949="No major surgery",0,'Medical Examinations'!G949)</f>
        <v>0</v>
      </c>
      <c r="I944" s="16" t="s">
        <v>8343</v>
      </c>
      <c r="J944" s="14" t="str">
        <f t="shared" si="42"/>
        <v>Obesity</v>
      </c>
      <c r="K944" s="14" t="str">
        <f t="shared" si="43"/>
        <v>Diabetes</v>
      </c>
      <c r="L944" s="19">
        <f>DATE('Data cleaning'!P949,MONTH(1&amp;'Data cleaning'!Q949),'Hospitalisation Details'!D949)</f>
        <v>34955</v>
      </c>
      <c r="M944" s="20">
        <v>7676.4</v>
      </c>
      <c r="N944" s="16" t="s">
        <v>62</v>
      </c>
      <c r="O944" s="16" t="s">
        <v>75</v>
      </c>
      <c r="P944" s="16" t="s">
        <v>119</v>
      </c>
      <c r="Q944" s="14">
        <f t="shared" si="44"/>
        <v>27</v>
      </c>
    </row>
    <row r="945" spans="1:17" ht="15.6" x14ac:dyDescent="0.3">
      <c r="A945" s="15" t="s">
        <v>2368</v>
      </c>
      <c r="B945" s="14" t="s">
        <v>5156</v>
      </c>
      <c r="C945" s="16">
        <v>40.945</v>
      </c>
      <c r="D945" s="16">
        <v>10.57</v>
      </c>
      <c r="E945" s="17" t="s">
        <v>32</v>
      </c>
      <c r="F945" s="17" t="s">
        <v>32</v>
      </c>
      <c r="G945" s="17" t="s">
        <v>32</v>
      </c>
      <c r="H945" s="18">
        <f>IF('Medical Examinations'!G950="No major surgery",0,'Medical Examinations'!G950)</f>
        <v>0</v>
      </c>
      <c r="I945" s="16" t="s">
        <v>8343</v>
      </c>
      <c r="J945" s="14" t="str">
        <f t="shared" si="42"/>
        <v>Obesity</v>
      </c>
      <c r="K945" s="14" t="str">
        <f t="shared" si="43"/>
        <v>Diabetes</v>
      </c>
      <c r="L945" s="19">
        <f>DATE('Data cleaning'!P950,MONTH(1&amp;'Data cleaning'!Q950),'Hospitalisation Details'!D950)</f>
        <v>26217</v>
      </c>
      <c r="M945" s="20">
        <v>7680.92</v>
      </c>
      <c r="N945" s="16" t="s">
        <v>62</v>
      </c>
      <c r="O945" s="16" t="s">
        <v>75</v>
      </c>
      <c r="P945" s="16" t="s">
        <v>66</v>
      </c>
      <c r="Q945" s="14">
        <f t="shared" si="44"/>
        <v>51</v>
      </c>
    </row>
    <row r="946" spans="1:17" ht="15.6" x14ac:dyDescent="0.3">
      <c r="A946" s="15" t="s">
        <v>2370</v>
      </c>
      <c r="B946" s="14" t="s">
        <v>5577</v>
      </c>
      <c r="C946" s="16">
        <v>27.94</v>
      </c>
      <c r="D946" s="16">
        <v>7.92</v>
      </c>
      <c r="E946" s="17" t="s">
        <v>32</v>
      </c>
      <c r="F946" s="17" t="s">
        <v>32</v>
      </c>
      <c r="G946" s="17" t="s">
        <v>32</v>
      </c>
      <c r="H946" s="18">
        <f>IF('Medical Examinations'!G951="No major surgery",0,'Medical Examinations'!G951)</f>
        <v>0</v>
      </c>
      <c r="I946" s="16" t="s">
        <v>8343</v>
      </c>
      <c r="J946" s="14" t="str">
        <f t="shared" si="42"/>
        <v>Over weight</v>
      </c>
      <c r="K946" s="14" t="str">
        <f t="shared" si="43"/>
        <v>Diabetes</v>
      </c>
      <c r="L946" s="19">
        <f>DATE('Data cleaning'!P951,MONTH(1&amp;'Data cleaning'!Q951),'Hospitalisation Details'!D951)</f>
        <v>29939</v>
      </c>
      <c r="M946" s="20">
        <v>7681.17</v>
      </c>
      <c r="N946" s="16" t="s">
        <v>62</v>
      </c>
      <c r="O946" s="16" t="s">
        <v>62</v>
      </c>
      <c r="P946" s="16" t="s">
        <v>2647</v>
      </c>
      <c r="Q946" s="14">
        <f t="shared" si="44"/>
        <v>41</v>
      </c>
    </row>
    <row r="947" spans="1:17" ht="15.6" x14ac:dyDescent="0.3">
      <c r="A947" s="15" t="s">
        <v>2373</v>
      </c>
      <c r="B947" s="14" t="s">
        <v>6363</v>
      </c>
      <c r="C947" s="16">
        <v>31.9</v>
      </c>
      <c r="D947" s="16">
        <v>10.119999999999999</v>
      </c>
      <c r="E947" s="17" t="s">
        <v>32</v>
      </c>
      <c r="F947" s="17" t="s">
        <v>32</v>
      </c>
      <c r="G947" s="17" t="s">
        <v>32</v>
      </c>
      <c r="H947" s="18">
        <f>IF('Medical Examinations'!G952="No major surgery",0,'Medical Examinations'!G952)</f>
        <v>2</v>
      </c>
      <c r="I947" s="16" t="s">
        <v>8343</v>
      </c>
      <c r="J947" s="14" t="str">
        <f t="shared" si="42"/>
        <v>Obesity</v>
      </c>
      <c r="K947" s="14" t="str">
        <f t="shared" si="43"/>
        <v>Diabetes</v>
      </c>
      <c r="L947" s="19">
        <f>DATE('Data cleaning'!P952,MONTH(1&amp;'Data cleaning'!Q952),'Hospitalisation Details'!D952)</f>
        <v>30303</v>
      </c>
      <c r="M947" s="20">
        <v>7682.67</v>
      </c>
      <c r="N947" s="16" t="s">
        <v>62</v>
      </c>
      <c r="O947" s="16" t="s">
        <v>75</v>
      </c>
      <c r="P947" s="16" t="s">
        <v>66</v>
      </c>
      <c r="Q947" s="14">
        <f t="shared" si="44"/>
        <v>40</v>
      </c>
    </row>
    <row r="948" spans="1:17" ht="15.6" x14ac:dyDescent="0.3">
      <c r="A948" s="15" t="s">
        <v>2375</v>
      </c>
      <c r="B948" s="14" t="s">
        <v>6364</v>
      </c>
      <c r="C948" s="16">
        <v>31.64</v>
      </c>
      <c r="D948" s="16">
        <v>7.91</v>
      </c>
      <c r="E948" s="17" t="s">
        <v>32</v>
      </c>
      <c r="F948" s="17" t="s">
        <v>32</v>
      </c>
      <c r="G948" s="17" t="s">
        <v>32</v>
      </c>
      <c r="H948" s="18">
        <f>IF('Medical Examinations'!G953="No major surgery",0,'Medical Examinations'!G953)</f>
        <v>0</v>
      </c>
      <c r="I948" s="16" t="s">
        <v>8343</v>
      </c>
      <c r="J948" s="14" t="str">
        <f t="shared" si="42"/>
        <v>Obesity</v>
      </c>
      <c r="K948" s="14" t="str">
        <f t="shared" si="43"/>
        <v>Diabetes</v>
      </c>
      <c r="L948" s="19">
        <f>DATE('Data cleaning'!P953,MONTH(1&amp;'Data cleaning'!Q953),'Hospitalisation Details'!D953)</f>
        <v>31970</v>
      </c>
      <c r="M948" s="20">
        <v>7684.62</v>
      </c>
      <c r="N948" s="16" t="s">
        <v>62</v>
      </c>
      <c r="O948" s="16" t="s">
        <v>64</v>
      </c>
      <c r="P948" s="16" t="s">
        <v>1525</v>
      </c>
      <c r="Q948" s="14">
        <f t="shared" si="44"/>
        <v>35</v>
      </c>
    </row>
    <row r="949" spans="1:17" ht="15.6" x14ac:dyDescent="0.3">
      <c r="A949" s="15" t="s">
        <v>2378</v>
      </c>
      <c r="B949" s="14" t="s">
        <v>6366</v>
      </c>
      <c r="C949" s="16">
        <v>46.7</v>
      </c>
      <c r="D949" s="16">
        <v>10.9</v>
      </c>
      <c r="E949" s="17" t="s">
        <v>32</v>
      </c>
      <c r="F949" s="17" t="s">
        <v>32</v>
      </c>
      <c r="G949" s="17" t="s">
        <v>32</v>
      </c>
      <c r="H949" s="18">
        <f>IF('Medical Examinations'!G954="No major surgery",0,'Medical Examinations'!G954)</f>
        <v>0</v>
      </c>
      <c r="I949" s="16" t="s">
        <v>8343</v>
      </c>
      <c r="J949" s="14" t="str">
        <f t="shared" si="42"/>
        <v>Obesity</v>
      </c>
      <c r="K949" s="14" t="str">
        <f t="shared" si="43"/>
        <v>Diabetes</v>
      </c>
      <c r="L949" s="19">
        <f>DATE('Data cleaning'!P954,MONTH(1&amp;'Data cleaning'!Q954),'Hospitalisation Details'!D954)</f>
        <v>28853</v>
      </c>
      <c r="M949" s="20">
        <v>7726.85</v>
      </c>
      <c r="N949" s="16" t="s">
        <v>75</v>
      </c>
      <c r="O949" s="16" t="s">
        <v>62</v>
      </c>
      <c r="P949" s="16" t="s">
        <v>241</v>
      </c>
      <c r="Q949" s="14">
        <f t="shared" si="44"/>
        <v>44</v>
      </c>
    </row>
    <row r="950" spans="1:17" ht="15.6" x14ac:dyDescent="0.3">
      <c r="A950" s="15" t="s">
        <v>2380</v>
      </c>
      <c r="B950" s="14" t="s">
        <v>6368</v>
      </c>
      <c r="C950" s="16">
        <v>18.335000000000001</v>
      </c>
      <c r="D950" s="16">
        <v>11.83</v>
      </c>
      <c r="E950" s="17" t="s">
        <v>32</v>
      </c>
      <c r="F950" s="17" t="s">
        <v>32</v>
      </c>
      <c r="G950" s="17" t="s">
        <v>32</v>
      </c>
      <c r="H950" s="18">
        <f>IF('Medical Examinations'!G955="No major surgery",0,'Medical Examinations'!G955)</f>
        <v>0</v>
      </c>
      <c r="I950" s="16" t="s">
        <v>8343</v>
      </c>
      <c r="J950" s="14" t="str">
        <f t="shared" si="42"/>
        <v>Under weight</v>
      </c>
      <c r="K950" s="14" t="str">
        <f t="shared" si="43"/>
        <v>Diabetes</v>
      </c>
      <c r="L950" s="19">
        <f>DATE('Data cleaning'!P955,MONTH(1&amp;'Data cleaning'!Q955),'Hospitalisation Details'!D955)</f>
        <v>29008</v>
      </c>
      <c r="M950" s="20">
        <v>7727.25</v>
      </c>
      <c r="N950" s="16" t="s">
        <v>62</v>
      </c>
      <c r="O950" s="16" t="s">
        <v>64</v>
      </c>
      <c r="P950" s="16" t="s">
        <v>119</v>
      </c>
      <c r="Q950" s="14">
        <f t="shared" si="44"/>
        <v>44</v>
      </c>
    </row>
    <row r="951" spans="1:17" ht="15.6" x14ac:dyDescent="0.3">
      <c r="A951" s="15" t="s">
        <v>2383</v>
      </c>
      <c r="B951" s="14" t="s">
        <v>6233</v>
      </c>
      <c r="C951" s="16">
        <v>31.24</v>
      </c>
      <c r="D951" s="16">
        <v>7.42</v>
      </c>
      <c r="E951" s="17" t="s">
        <v>99</v>
      </c>
      <c r="F951" s="17" t="s">
        <v>32</v>
      </c>
      <c r="G951" s="17" t="s">
        <v>32</v>
      </c>
      <c r="H951" s="18">
        <f>IF('Medical Examinations'!G956="No major surgery",0,'Medical Examinations'!G956)</f>
        <v>2</v>
      </c>
      <c r="I951" s="16" t="s">
        <v>8343</v>
      </c>
      <c r="J951" s="14" t="str">
        <f t="shared" si="42"/>
        <v>Obesity</v>
      </c>
      <c r="K951" s="14" t="str">
        <f t="shared" si="43"/>
        <v>Diabetes</v>
      </c>
      <c r="L951" s="19">
        <f>DATE('Data cleaning'!P956,MONTH(1&amp;'Data cleaning'!Q956),'Hospitalisation Details'!D956)</f>
        <v>29474</v>
      </c>
      <c r="M951" s="20">
        <v>7729.65</v>
      </c>
      <c r="N951" s="16" t="s">
        <v>64</v>
      </c>
      <c r="O951" s="16" t="s">
        <v>75</v>
      </c>
      <c r="P951" s="16" t="s">
        <v>979</v>
      </c>
      <c r="Q951" s="14">
        <f t="shared" si="44"/>
        <v>42</v>
      </c>
    </row>
    <row r="952" spans="1:17" ht="15.6" x14ac:dyDescent="0.3">
      <c r="A952" s="15" t="s">
        <v>2385</v>
      </c>
      <c r="B952" s="14" t="s">
        <v>6371</v>
      </c>
      <c r="C952" s="16">
        <v>39.22</v>
      </c>
      <c r="D952" s="16">
        <v>5.62</v>
      </c>
      <c r="E952" s="17" t="s">
        <v>99</v>
      </c>
      <c r="F952" s="17" t="s">
        <v>32</v>
      </c>
      <c r="G952" s="17" t="s">
        <v>32</v>
      </c>
      <c r="H952" s="18">
        <f>IF('Medical Examinations'!G957="No major surgery",0,'Medical Examinations'!G957)</f>
        <v>1</v>
      </c>
      <c r="I952" s="16" t="s">
        <v>8343</v>
      </c>
      <c r="J952" s="14" t="str">
        <f t="shared" si="42"/>
        <v>Obesity</v>
      </c>
      <c r="K952" s="14" t="str">
        <f t="shared" si="43"/>
        <v>Normal</v>
      </c>
      <c r="L952" s="19">
        <f>DATE('Data cleaning'!P957,MONTH(1&amp;'Data cleaning'!Q957),'Hospitalisation Details'!D957)</f>
        <v>28828</v>
      </c>
      <c r="M952" s="20">
        <v>7731.43</v>
      </c>
      <c r="N952" s="16" t="s">
        <v>64</v>
      </c>
      <c r="O952" s="16" t="s">
        <v>62</v>
      </c>
      <c r="P952" s="16" t="s">
        <v>66</v>
      </c>
      <c r="Q952" s="14">
        <f t="shared" si="44"/>
        <v>44</v>
      </c>
    </row>
    <row r="953" spans="1:17" ht="15.6" x14ac:dyDescent="0.3">
      <c r="A953" s="15" t="s">
        <v>2387</v>
      </c>
      <c r="B953" s="14" t="s">
        <v>5013</v>
      </c>
      <c r="C953" s="16">
        <v>24.414999999999999</v>
      </c>
      <c r="D953" s="16">
        <v>7.16</v>
      </c>
      <c r="E953" s="17" t="s">
        <v>32</v>
      </c>
      <c r="F953" s="17" t="s">
        <v>32</v>
      </c>
      <c r="G953" s="17" t="s">
        <v>32</v>
      </c>
      <c r="H953" s="18">
        <f>IF('Medical Examinations'!G958="No major surgery",0,'Medical Examinations'!G958)</f>
        <v>0</v>
      </c>
      <c r="I953" s="16" t="s">
        <v>8343</v>
      </c>
      <c r="J953" s="14" t="str">
        <f t="shared" si="42"/>
        <v>Normal weight</v>
      </c>
      <c r="K953" s="14" t="str">
        <f t="shared" si="43"/>
        <v>Diabetes</v>
      </c>
      <c r="L953" s="19">
        <f>DATE('Data cleaning'!P958,MONTH(1&amp;'Data cleaning'!Q958),'Hospitalisation Details'!D958)</f>
        <v>28366</v>
      </c>
      <c r="M953" s="20">
        <v>7731.86</v>
      </c>
      <c r="N953" s="16" t="s">
        <v>62</v>
      </c>
      <c r="O953" s="16" t="s">
        <v>64</v>
      </c>
      <c r="P953" s="16" t="s">
        <v>119</v>
      </c>
      <c r="Q953" s="14">
        <f t="shared" si="44"/>
        <v>45</v>
      </c>
    </row>
    <row r="954" spans="1:17" ht="15.6" x14ac:dyDescent="0.3">
      <c r="A954" s="15" t="s">
        <v>2390</v>
      </c>
      <c r="B954" s="14" t="s">
        <v>6373</v>
      </c>
      <c r="C954" s="16">
        <v>32.299999999999997</v>
      </c>
      <c r="D954" s="16">
        <v>9.89</v>
      </c>
      <c r="E954" s="17" t="s">
        <v>32</v>
      </c>
      <c r="F954" s="17" t="s">
        <v>32</v>
      </c>
      <c r="G954" s="17" t="s">
        <v>32</v>
      </c>
      <c r="H954" s="18">
        <f>IF('Medical Examinations'!G959="No major surgery",0,'Medical Examinations'!G959)</f>
        <v>0</v>
      </c>
      <c r="I954" s="16" t="s">
        <v>8343</v>
      </c>
      <c r="J954" s="14" t="str">
        <f t="shared" si="42"/>
        <v>Obesity</v>
      </c>
      <c r="K954" s="14" t="str">
        <f t="shared" si="43"/>
        <v>Diabetes</v>
      </c>
      <c r="L954" s="19">
        <f>DATE('Data cleaning'!P959,MONTH(1&amp;'Data cleaning'!Q959),'Hospitalisation Details'!D959)</f>
        <v>23941</v>
      </c>
      <c r="M954" s="20">
        <v>7736.39</v>
      </c>
      <c r="N954" s="16" t="s">
        <v>64</v>
      </c>
      <c r="O954" s="16" t="s">
        <v>62</v>
      </c>
      <c r="P954" s="16" t="s">
        <v>66</v>
      </c>
      <c r="Q954" s="14">
        <f t="shared" si="44"/>
        <v>57</v>
      </c>
    </row>
    <row r="955" spans="1:17" ht="15.6" x14ac:dyDescent="0.3">
      <c r="A955" s="15" t="s">
        <v>2392</v>
      </c>
      <c r="B955" s="14" t="s">
        <v>6375</v>
      </c>
      <c r="C955" s="16">
        <v>39.94</v>
      </c>
      <c r="D955" s="16">
        <v>5.14</v>
      </c>
      <c r="E955" s="17" t="s">
        <v>32</v>
      </c>
      <c r="F955" s="17" t="s">
        <v>32</v>
      </c>
      <c r="G955" s="17" t="s">
        <v>32</v>
      </c>
      <c r="H955" s="18">
        <f>IF('Medical Examinations'!G960="No major surgery",0,'Medical Examinations'!G960)</f>
        <v>0</v>
      </c>
      <c r="I955" s="16" t="s">
        <v>8343</v>
      </c>
      <c r="J955" s="14" t="str">
        <f t="shared" si="42"/>
        <v>Obesity</v>
      </c>
      <c r="K955" s="14" t="str">
        <f t="shared" si="43"/>
        <v>Normal</v>
      </c>
      <c r="L955" s="19">
        <f>DATE('Data cleaning'!P960,MONTH(1&amp;'Data cleaning'!Q960),'Hospitalisation Details'!D960)</f>
        <v>28737</v>
      </c>
      <c r="M955" s="20">
        <v>7740.34</v>
      </c>
      <c r="N955" s="16" t="s">
        <v>75</v>
      </c>
      <c r="O955" s="16" t="s">
        <v>75</v>
      </c>
      <c r="P955" s="16" t="s">
        <v>241</v>
      </c>
      <c r="Q955" s="14">
        <f t="shared" si="44"/>
        <v>44</v>
      </c>
    </row>
    <row r="956" spans="1:17" ht="15.6" x14ac:dyDescent="0.3">
      <c r="A956" s="15" t="s">
        <v>2394</v>
      </c>
      <c r="B956" s="14" t="s">
        <v>5947</v>
      </c>
      <c r="C956" s="16">
        <v>30</v>
      </c>
      <c r="D956" s="16">
        <v>5.61</v>
      </c>
      <c r="E956" s="17" t="s">
        <v>99</v>
      </c>
      <c r="F956" s="17" t="s">
        <v>32</v>
      </c>
      <c r="G956" s="17" t="s">
        <v>99</v>
      </c>
      <c r="H956" s="18">
        <f>IF('Medical Examinations'!G961="No major surgery",0,'Medical Examinations'!G961)</f>
        <v>1</v>
      </c>
      <c r="I956" s="16" t="s">
        <v>8343</v>
      </c>
      <c r="J956" s="14" t="str">
        <f t="shared" si="42"/>
        <v>Obesity</v>
      </c>
      <c r="K956" s="14" t="str">
        <f t="shared" si="43"/>
        <v>Normal</v>
      </c>
      <c r="L956" s="19">
        <f>DATE('Data cleaning'!P961,MONTH(1&amp;'Data cleaning'!Q961),'Hospitalisation Details'!D961)</f>
        <v>28106</v>
      </c>
      <c r="M956" s="20">
        <v>7742.11</v>
      </c>
      <c r="N956" s="16" t="s">
        <v>64</v>
      </c>
      <c r="O956" s="16" t="s">
        <v>62</v>
      </c>
      <c r="P956" s="16" t="s">
        <v>66</v>
      </c>
      <c r="Q956" s="14">
        <f t="shared" si="44"/>
        <v>46</v>
      </c>
    </row>
    <row r="957" spans="1:17" ht="15.6" x14ac:dyDescent="0.3">
      <c r="A957" s="15" t="s">
        <v>2397</v>
      </c>
      <c r="B957" s="14" t="s">
        <v>5469</v>
      </c>
      <c r="C957" s="16">
        <v>35.340000000000003</v>
      </c>
      <c r="D957" s="16">
        <v>5.51</v>
      </c>
      <c r="E957" s="17" t="s">
        <v>99</v>
      </c>
      <c r="F957" s="17" t="s">
        <v>32</v>
      </c>
      <c r="G957" s="17" t="s">
        <v>99</v>
      </c>
      <c r="H957" s="18">
        <f>IF('Medical Examinations'!G962="No major surgery",0,'Medical Examinations'!G962)</f>
        <v>1</v>
      </c>
      <c r="I957" s="16" t="s">
        <v>8343</v>
      </c>
      <c r="J957" s="14" t="str">
        <f t="shared" si="42"/>
        <v>Obesity</v>
      </c>
      <c r="K957" s="14" t="str">
        <f t="shared" si="43"/>
        <v>Normal</v>
      </c>
      <c r="L957" s="19">
        <f>DATE('Data cleaning'!P962,MONTH(1&amp;'Data cleaning'!Q962),'Hospitalisation Details'!D962)</f>
        <v>29767</v>
      </c>
      <c r="M957" s="20">
        <v>7749.16</v>
      </c>
      <c r="N957" s="16" t="s">
        <v>62</v>
      </c>
      <c r="O957" s="16" t="s">
        <v>75</v>
      </c>
      <c r="P957" s="16" t="s">
        <v>119</v>
      </c>
      <c r="Q957" s="14">
        <f t="shared" si="44"/>
        <v>41</v>
      </c>
    </row>
    <row r="958" spans="1:17" ht="15.6" x14ac:dyDescent="0.3">
      <c r="A958" s="15" t="s">
        <v>2399</v>
      </c>
      <c r="B958" s="14" t="s">
        <v>5311</v>
      </c>
      <c r="C958" s="16">
        <v>32.204999999999998</v>
      </c>
      <c r="D958" s="16">
        <v>8.3800000000000008</v>
      </c>
      <c r="E958" s="17" t="s">
        <v>99</v>
      </c>
      <c r="F958" s="17" t="s">
        <v>32</v>
      </c>
      <c r="G958" s="17" t="s">
        <v>32</v>
      </c>
      <c r="H958" s="18">
        <f>IF('Medical Examinations'!G963="No major surgery",0,'Medical Examinations'!G963)</f>
        <v>2</v>
      </c>
      <c r="I958" s="16" t="s">
        <v>8343</v>
      </c>
      <c r="J958" s="14" t="str">
        <f t="shared" si="42"/>
        <v>Obesity</v>
      </c>
      <c r="K958" s="14" t="str">
        <f t="shared" si="43"/>
        <v>Diabetes</v>
      </c>
      <c r="L958" s="19">
        <f>DATE('Data cleaning'!P963,MONTH(1&amp;'Data cleaning'!Q963),'Hospitalisation Details'!D963)</f>
        <v>35785</v>
      </c>
      <c r="M958" s="20">
        <v>7763.06</v>
      </c>
      <c r="N958" s="16" t="s">
        <v>62</v>
      </c>
      <c r="O958" s="16" t="s">
        <v>75</v>
      </c>
      <c r="P958" s="16" t="s">
        <v>119</v>
      </c>
      <c r="Q958" s="14">
        <f t="shared" si="44"/>
        <v>25</v>
      </c>
    </row>
    <row r="959" spans="1:17" ht="15.6" x14ac:dyDescent="0.3">
      <c r="A959" s="15" t="s">
        <v>2402</v>
      </c>
      <c r="B959" s="14" t="s">
        <v>6379</v>
      </c>
      <c r="C959" s="16">
        <v>33.880000000000003</v>
      </c>
      <c r="D959" s="16">
        <v>4.68</v>
      </c>
      <c r="E959" s="17" t="s">
        <v>32</v>
      </c>
      <c r="F959" s="17" t="s">
        <v>39</v>
      </c>
      <c r="G959" s="17" t="s">
        <v>32</v>
      </c>
      <c r="H959" s="18">
        <f>IF('Medical Examinations'!G964="No major surgery",0,'Medical Examinations'!G964)</f>
        <v>1</v>
      </c>
      <c r="I959" s="16" t="s">
        <v>8343</v>
      </c>
      <c r="J959" s="14" t="str">
        <f t="shared" si="42"/>
        <v>Obesity</v>
      </c>
      <c r="K959" s="14" t="str">
        <f t="shared" si="43"/>
        <v>Normal</v>
      </c>
      <c r="L959" s="19">
        <f>DATE('Data cleaning'!P964,MONTH(1&amp;'Data cleaning'!Q964),'Hospitalisation Details'!D964)</f>
        <v>27369</v>
      </c>
      <c r="M959" s="20">
        <v>7789.64</v>
      </c>
      <c r="N959" s="16" t="s">
        <v>75</v>
      </c>
      <c r="O959" s="16" t="s">
        <v>64</v>
      </c>
      <c r="P959" s="16" t="s">
        <v>66</v>
      </c>
      <c r="Q959" s="14">
        <f t="shared" si="44"/>
        <v>48</v>
      </c>
    </row>
    <row r="960" spans="1:17" ht="15.6" x14ac:dyDescent="0.3">
      <c r="A960" s="15" t="s">
        <v>2404</v>
      </c>
      <c r="B960" s="14" t="s">
        <v>6381</v>
      </c>
      <c r="C960" s="16">
        <v>26.63</v>
      </c>
      <c r="D960" s="16">
        <v>4.3600000000000003</v>
      </c>
      <c r="E960" s="17" t="s">
        <v>99</v>
      </c>
      <c r="F960" s="17" t="s">
        <v>32</v>
      </c>
      <c r="G960" s="17" t="s">
        <v>32</v>
      </c>
      <c r="H960" s="18">
        <f>IF('Medical Examinations'!G965="No major surgery",0,'Medical Examinations'!G965)</f>
        <v>2</v>
      </c>
      <c r="I960" s="16" t="s">
        <v>8343</v>
      </c>
      <c r="J960" s="14" t="str">
        <f t="shared" si="42"/>
        <v>Over weight</v>
      </c>
      <c r="K960" s="14" t="str">
        <f t="shared" si="43"/>
        <v>Normal</v>
      </c>
      <c r="L960" s="19">
        <f>DATE('Data cleaning'!P965,MONTH(1&amp;'Data cleaning'!Q965),'Hospitalisation Details'!D965)</f>
        <v>36519</v>
      </c>
      <c r="M960" s="20">
        <v>7794.68</v>
      </c>
      <c r="N960" s="16" t="s">
        <v>62</v>
      </c>
      <c r="O960" s="16" t="s">
        <v>62</v>
      </c>
      <c r="P960" s="16" t="s">
        <v>2757</v>
      </c>
      <c r="Q960" s="14">
        <f t="shared" si="44"/>
        <v>23</v>
      </c>
    </row>
    <row r="961" spans="1:17" ht="15.6" x14ac:dyDescent="0.3">
      <c r="A961" s="15" t="s">
        <v>2415</v>
      </c>
      <c r="B961" s="14" t="s">
        <v>6383</v>
      </c>
      <c r="C961" s="16">
        <v>28.7</v>
      </c>
      <c r="D961" s="16">
        <v>7.74</v>
      </c>
      <c r="E961" s="17" t="s">
        <v>32</v>
      </c>
      <c r="F961" s="17" t="s">
        <v>32</v>
      </c>
      <c r="G961" s="17" t="s">
        <v>32</v>
      </c>
      <c r="H961" s="18">
        <f>IF('Medical Examinations'!G966="No major surgery",0,'Medical Examinations'!G966)</f>
        <v>0</v>
      </c>
      <c r="I961" s="16" t="s">
        <v>8343</v>
      </c>
      <c r="J961" s="14" t="str">
        <f t="shared" si="42"/>
        <v>Over weight</v>
      </c>
      <c r="K961" s="14" t="str">
        <f t="shared" si="43"/>
        <v>Diabetes</v>
      </c>
      <c r="L961" s="19">
        <f>DATE('Data cleaning'!P966,MONTH(1&amp;'Data cleaning'!Q966),'Hospitalisation Details'!D966)</f>
        <v>35766</v>
      </c>
      <c r="M961" s="20">
        <v>7803.77</v>
      </c>
      <c r="N961" s="16" t="s">
        <v>62</v>
      </c>
      <c r="O961" s="16" t="s">
        <v>64</v>
      </c>
      <c r="P961" s="16" t="s">
        <v>119</v>
      </c>
      <c r="Q961" s="14">
        <f t="shared" si="44"/>
        <v>25</v>
      </c>
    </row>
    <row r="962" spans="1:17" ht="15.6" x14ac:dyDescent="0.3">
      <c r="A962" s="15" t="s">
        <v>2418</v>
      </c>
      <c r="B962" s="14" t="s">
        <v>6385</v>
      </c>
      <c r="C962" s="16">
        <v>25.65</v>
      </c>
      <c r="D962" s="16">
        <v>4.05</v>
      </c>
      <c r="E962" s="17" t="s">
        <v>99</v>
      </c>
      <c r="F962" s="17" t="s">
        <v>32</v>
      </c>
      <c r="G962" s="17" t="s">
        <v>32</v>
      </c>
      <c r="H962" s="18">
        <f>IF('Medical Examinations'!G967="No major surgery",0,'Medical Examinations'!G967)</f>
        <v>2</v>
      </c>
      <c r="I962" s="16" t="s">
        <v>8343</v>
      </c>
      <c r="J962" s="14" t="str">
        <f t="shared" ref="J962:J1025" si="45">IF(C962&lt;18.5,"Under weight",IF(C962&lt;25,"Normal weight",IF(C962&lt;30,"Over weight","Obesity")))</f>
        <v>Over weight</v>
      </c>
      <c r="K962" s="14" t="str">
        <f t="shared" ref="K962:K1025" si="46">IF(D962&lt;5.7,"Normal",IF(D962&lt;6.4,"Prediabetes","Diabetes"))</f>
        <v>Normal</v>
      </c>
      <c r="L962" s="19">
        <f>DATE('Data cleaning'!P967,MONTH(1&amp;'Data cleaning'!Q967),'Hospitalisation Details'!D967)</f>
        <v>27342</v>
      </c>
      <c r="M962" s="20">
        <v>7804.16</v>
      </c>
      <c r="N962" s="16" t="s">
        <v>62</v>
      </c>
      <c r="O962" s="16" t="s">
        <v>64</v>
      </c>
      <c r="P962" s="16" t="s">
        <v>66</v>
      </c>
      <c r="Q962" s="14">
        <f t="shared" ref="Q962:Q1025" si="47">INT(YEARFRAC(L962,DATE(2023,6,8)))</f>
        <v>48</v>
      </c>
    </row>
    <row r="963" spans="1:17" ht="15.6" x14ac:dyDescent="0.3">
      <c r="A963" s="15" t="s">
        <v>2421</v>
      </c>
      <c r="B963" s="14" t="s">
        <v>6387</v>
      </c>
      <c r="C963" s="16">
        <v>36.384999999999998</v>
      </c>
      <c r="D963" s="16">
        <v>11.49</v>
      </c>
      <c r="E963" s="17" t="s">
        <v>32</v>
      </c>
      <c r="F963" s="17" t="s">
        <v>32</v>
      </c>
      <c r="G963" s="17" t="s">
        <v>32</v>
      </c>
      <c r="H963" s="18">
        <f>IF('Medical Examinations'!G968="No major surgery",0,'Medical Examinations'!G968)</f>
        <v>0</v>
      </c>
      <c r="I963" s="16" t="s">
        <v>8343</v>
      </c>
      <c r="J963" s="14" t="str">
        <f t="shared" si="45"/>
        <v>Obesity</v>
      </c>
      <c r="K963" s="14" t="str">
        <f t="shared" si="46"/>
        <v>Diabetes</v>
      </c>
      <c r="L963" s="19">
        <f>DATE('Data cleaning'!P968,MONTH(1&amp;'Data cleaning'!Q968),'Hospitalisation Details'!D968)</f>
        <v>33593</v>
      </c>
      <c r="M963" s="20">
        <v>7812.67</v>
      </c>
      <c r="N963" s="16" t="s">
        <v>62</v>
      </c>
      <c r="O963" s="16" t="s">
        <v>75</v>
      </c>
      <c r="P963" s="16" t="s">
        <v>119</v>
      </c>
      <c r="Q963" s="14">
        <f t="shared" si="47"/>
        <v>31</v>
      </c>
    </row>
    <row r="964" spans="1:17" ht="15.6" x14ac:dyDescent="0.3">
      <c r="A964" s="15" t="s">
        <v>2423</v>
      </c>
      <c r="B964" s="14" t="s">
        <v>4854</v>
      </c>
      <c r="C964" s="16">
        <v>34.69</v>
      </c>
      <c r="D964" s="16">
        <v>5.65</v>
      </c>
      <c r="E964" s="17" t="s">
        <v>32</v>
      </c>
      <c r="F964" s="17" t="s">
        <v>32</v>
      </c>
      <c r="G964" s="17" t="s">
        <v>32</v>
      </c>
      <c r="H964" s="18">
        <f>IF('Medical Examinations'!G969="No major surgery",0,'Medical Examinations'!G969)</f>
        <v>0</v>
      </c>
      <c r="I964" s="16" t="s">
        <v>8343</v>
      </c>
      <c r="J964" s="14" t="str">
        <f t="shared" si="45"/>
        <v>Obesity</v>
      </c>
      <c r="K964" s="14" t="str">
        <f t="shared" si="46"/>
        <v>Normal</v>
      </c>
      <c r="L964" s="19">
        <f>DATE('Data cleaning'!P969,MONTH(1&amp;'Data cleaning'!Q969),'Hospitalisation Details'!D969)</f>
        <v>32793</v>
      </c>
      <c r="M964" s="20">
        <v>7824.37</v>
      </c>
      <c r="N964" s="16" t="s">
        <v>62</v>
      </c>
      <c r="O964" s="16" t="s">
        <v>62</v>
      </c>
      <c r="P964" s="16" t="s">
        <v>119</v>
      </c>
      <c r="Q964" s="14">
        <f t="shared" si="47"/>
        <v>33</v>
      </c>
    </row>
    <row r="965" spans="1:17" ht="15.6" x14ac:dyDescent="0.3">
      <c r="A965" s="15" t="s">
        <v>2426</v>
      </c>
      <c r="B965" s="14" t="s">
        <v>5828</v>
      </c>
      <c r="C965" s="16">
        <v>37.68</v>
      </c>
      <c r="D965" s="16">
        <v>4.29</v>
      </c>
      <c r="E965" s="17" t="s">
        <v>99</v>
      </c>
      <c r="F965" s="17" t="s">
        <v>32</v>
      </c>
      <c r="G965" s="17" t="s">
        <v>32</v>
      </c>
      <c r="H965" s="18">
        <f>IF('Medical Examinations'!G970="No major surgery",0,'Medical Examinations'!G970)</f>
        <v>0</v>
      </c>
      <c r="I965" s="16" t="s">
        <v>8343</v>
      </c>
      <c r="J965" s="14" t="str">
        <f t="shared" si="45"/>
        <v>Obesity</v>
      </c>
      <c r="K965" s="14" t="str">
        <f t="shared" si="46"/>
        <v>Normal</v>
      </c>
      <c r="L965" s="19">
        <f>DATE('Data cleaning'!P970,MONTH(1&amp;'Data cleaning'!Q970),'Hospitalisation Details'!D970)</f>
        <v>37169</v>
      </c>
      <c r="M965" s="20">
        <v>7844.8</v>
      </c>
      <c r="N965" s="16" t="s">
        <v>62</v>
      </c>
      <c r="O965" s="16" t="s">
        <v>62</v>
      </c>
      <c r="P965" s="16" t="s">
        <v>119</v>
      </c>
      <c r="Q965" s="14">
        <f t="shared" si="47"/>
        <v>21</v>
      </c>
    </row>
    <row r="966" spans="1:17" ht="15.6" x14ac:dyDescent="0.3">
      <c r="A966" s="15" t="s">
        <v>2428</v>
      </c>
      <c r="B966" s="14" t="s">
        <v>6391</v>
      </c>
      <c r="C966" s="16">
        <v>35.49</v>
      </c>
      <c r="D966" s="16">
        <v>4.74</v>
      </c>
      <c r="E966" s="17" t="s">
        <v>99</v>
      </c>
      <c r="F966" s="17" t="s">
        <v>32</v>
      </c>
      <c r="G966" s="17" t="s">
        <v>99</v>
      </c>
      <c r="H966" s="18">
        <f>IF('Medical Examinations'!G971="No major surgery",0,'Medical Examinations'!G971)</f>
        <v>1</v>
      </c>
      <c r="I966" s="16" t="s">
        <v>8343</v>
      </c>
      <c r="J966" s="14" t="str">
        <f t="shared" si="45"/>
        <v>Obesity</v>
      </c>
      <c r="K966" s="14" t="str">
        <f t="shared" si="46"/>
        <v>Normal</v>
      </c>
      <c r="L966" s="19">
        <f>DATE('Data cleaning'!P971,MONTH(1&amp;'Data cleaning'!Q971),'Hospitalisation Details'!D971)</f>
        <v>34655</v>
      </c>
      <c r="M966" s="20">
        <v>7851.85</v>
      </c>
      <c r="N966" s="16" t="s">
        <v>62</v>
      </c>
      <c r="O966" s="16" t="s">
        <v>64</v>
      </c>
      <c r="P966" s="16" t="s">
        <v>119</v>
      </c>
      <c r="Q966" s="14">
        <f t="shared" si="47"/>
        <v>28</v>
      </c>
    </row>
    <row r="967" spans="1:17" ht="15.6" x14ac:dyDescent="0.3">
      <c r="A967" s="15" t="s">
        <v>2431</v>
      </c>
      <c r="B967" s="14" t="s">
        <v>5485</v>
      </c>
      <c r="C967" s="16">
        <v>44.7</v>
      </c>
      <c r="D967" s="16">
        <v>7.6</v>
      </c>
      <c r="E967" s="17" t="s">
        <v>99</v>
      </c>
      <c r="F967" s="17" t="s">
        <v>32</v>
      </c>
      <c r="G967" s="17" t="s">
        <v>32</v>
      </c>
      <c r="H967" s="18">
        <f>IF('Medical Examinations'!G972="No major surgery",0,'Medical Examinations'!G972)</f>
        <v>2</v>
      </c>
      <c r="I967" s="16" t="s">
        <v>8343</v>
      </c>
      <c r="J967" s="14" t="str">
        <f t="shared" si="45"/>
        <v>Obesity</v>
      </c>
      <c r="K967" s="14" t="str">
        <f t="shared" si="46"/>
        <v>Diabetes</v>
      </c>
      <c r="L967" s="19">
        <f>DATE('Data cleaning'!P972,MONTH(1&amp;'Data cleaning'!Q972),'Hospitalisation Details'!D972)</f>
        <v>22929</v>
      </c>
      <c r="M967" s="20">
        <v>7896.41</v>
      </c>
      <c r="N967" s="16" t="s">
        <v>64</v>
      </c>
      <c r="O967" s="16" t="s">
        <v>62</v>
      </c>
      <c r="P967" s="16" t="s">
        <v>66</v>
      </c>
      <c r="Q967" s="14">
        <f t="shared" si="47"/>
        <v>60</v>
      </c>
    </row>
    <row r="968" spans="1:17" ht="15.6" x14ac:dyDescent="0.3">
      <c r="A968" s="15" t="s">
        <v>2433</v>
      </c>
      <c r="B968" s="14" t="s">
        <v>6394</v>
      </c>
      <c r="C968" s="16">
        <v>38.380000000000003</v>
      </c>
      <c r="D968" s="16">
        <v>8.5</v>
      </c>
      <c r="E968" s="17" t="s">
        <v>99</v>
      </c>
      <c r="F968" s="17" t="s">
        <v>32</v>
      </c>
      <c r="G968" s="17" t="s">
        <v>32</v>
      </c>
      <c r="H968" s="18">
        <f>IF('Medical Examinations'!G973="No major surgery",0,'Medical Examinations'!G973)</f>
        <v>2</v>
      </c>
      <c r="I968" s="16" t="s">
        <v>8343</v>
      </c>
      <c r="J968" s="14" t="str">
        <f t="shared" si="45"/>
        <v>Obesity</v>
      </c>
      <c r="K968" s="14" t="str">
        <f t="shared" si="46"/>
        <v>Diabetes</v>
      </c>
      <c r="L968" s="19">
        <f>DATE('Data cleaning'!P973,MONTH(1&amp;'Data cleaning'!Q973),'Hospitalisation Details'!D973)</f>
        <v>28326</v>
      </c>
      <c r="M968" s="20">
        <v>7935.29</v>
      </c>
      <c r="N968" s="16" t="s">
        <v>62</v>
      </c>
      <c r="O968" s="16" t="s">
        <v>75</v>
      </c>
      <c r="P968" s="16" t="s">
        <v>1280</v>
      </c>
      <c r="Q968" s="14">
        <f t="shared" si="47"/>
        <v>45</v>
      </c>
    </row>
    <row r="969" spans="1:17" ht="15.6" x14ac:dyDescent="0.3">
      <c r="A969" s="15" t="s">
        <v>2436</v>
      </c>
      <c r="B969" s="14" t="s">
        <v>5033</v>
      </c>
      <c r="C969" s="16">
        <v>35.244999999999997</v>
      </c>
      <c r="D969" s="16">
        <v>11.22</v>
      </c>
      <c r="E969" s="17" t="s">
        <v>99</v>
      </c>
      <c r="F969" s="17" t="s">
        <v>32</v>
      </c>
      <c r="G969" s="17" t="s">
        <v>32</v>
      </c>
      <c r="H969" s="18">
        <f>IF('Medical Examinations'!G974="No major surgery",0,'Medical Examinations'!G974)</f>
        <v>0</v>
      </c>
      <c r="I969" s="16" t="s">
        <v>8343</v>
      </c>
      <c r="J969" s="14" t="str">
        <f t="shared" si="45"/>
        <v>Obesity</v>
      </c>
      <c r="K969" s="14" t="str">
        <f t="shared" si="46"/>
        <v>Diabetes</v>
      </c>
      <c r="L969" s="19">
        <f>DATE('Data cleaning'!P974,MONTH(1&amp;'Data cleaning'!Q974),'Hospitalisation Details'!D974)</f>
        <v>32079</v>
      </c>
      <c r="M969" s="20">
        <v>7948.22</v>
      </c>
      <c r="N969" s="16" t="s">
        <v>62</v>
      </c>
      <c r="O969" s="16" t="s">
        <v>64</v>
      </c>
      <c r="P969" s="16" t="s">
        <v>1108</v>
      </c>
      <c r="Q969" s="14">
        <f t="shared" si="47"/>
        <v>35</v>
      </c>
    </row>
    <row r="970" spans="1:17" ht="15.6" x14ac:dyDescent="0.3">
      <c r="A970" s="15" t="s">
        <v>2438</v>
      </c>
      <c r="B970" s="14" t="s">
        <v>6396</v>
      </c>
      <c r="C970" s="16">
        <v>49.84</v>
      </c>
      <c r="D970" s="16">
        <v>5.0999999999999996</v>
      </c>
      <c r="E970" s="17" t="s">
        <v>99</v>
      </c>
      <c r="F970" s="17" t="s">
        <v>32</v>
      </c>
      <c r="G970" s="17" t="s">
        <v>99</v>
      </c>
      <c r="H970" s="18">
        <f>IF('Medical Examinations'!G975="No major surgery",0,'Medical Examinations'!G975)</f>
        <v>1</v>
      </c>
      <c r="I970" s="16" t="s">
        <v>8343</v>
      </c>
      <c r="J970" s="14" t="str">
        <f t="shared" si="45"/>
        <v>Obesity</v>
      </c>
      <c r="K970" s="14" t="str">
        <f t="shared" si="46"/>
        <v>Normal</v>
      </c>
      <c r="L970" s="19">
        <f>DATE('Data cleaning'!P975,MONTH(1&amp;'Data cleaning'!Q975),'Hospitalisation Details'!D975)</f>
        <v>24297</v>
      </c>
      <c r="M970" s="20">
        <v>7953.72</v>
      </c>
      <c r="N970" s="16" t="s">
        <v>64</v>
      </c>
      <c r="O970" s="16" t="s">
        <v>64</v>
      </c>
      <c r="P970" s="16" t="s">
        <v>119</v>
      </c>
      <c r="Q970" s="14">
        <f t="shared" si="47"/>
        <v>56</v>
      </c>
    </row>
    <row r="971" spans="1:17" ht="15.6" x14ac:dyDescent="0.3">
      <c r="A971" s="15" t="s">
        <v>2440</v>
      </c>
      <c r="B971" s="14" t="s">
        <v>5959</v>
      </c>
      <c r="C971" s="16">
        <v>49.06</v>
      </c>
      <c r="D971" s="16">
        <v>5.43</v>
      </c>
      <c r="E971" s="17" t="s">
        <v>99</v>
      </c>
      <c r="F971" s="17" t="s">
        <v>32</v>
      </c>
      <c r="G971" s="17" t="s">
        <v>32</v>
      </c>
      <c r="H971" s="18">
        <f>IF('Medical Examinations'!G976="No major surgery",0,'Medical Examinations'!G976)</f>
        <v>1</v>
      </c>
      <c r="I971" s="16" t="s">
        <v>8343</v>
      </c>
      <c r="J971" s="14" t="str">
        <f t="shared" si="45"/>
        <v>Obesity</v>
      </c>
      <c r="K971" s="14" t="str">
        <f t="shared" si="46"/>
        <v>Normal</v>
      </c>
      <c r="L971" s="19">
        <f>DATE('Data cleaning'!P976,MONTH(1&amp;'Data cleaning'!Q976),'Hospitalisation Details'!D976)</f>
        <v>29948</v>
      </c>
      <c r="M971" s="20">
        <v>7954.52</v>
      </c>
      <c r="N971" s="16" t="s">
        <v>62</v>
      </c>
      <c r="O971" s="16" t="s">
        <v>62</v>
      </c>
      <c r="P971" s="16" t="s">
        <v>241</v>
      </c>
      <c r="Q971" s="14">
        <f t="shared" si="47"/>
        <v>41</v>
      </c>
    </row>
    <row r="972" spans="1:17" ht="15.6" x14ac:dyDescent="0.3">
      <c r="A972" s="15" t="s">
        <v>2442</v>
      </c>
      <c r="B972" s="14" t="s">
        <v>6399</v>
      </c>
      <c r="C972" s="16">
        <v>30.88</v>
      </c>
      <c r="D972" s="16">
        <v>5.82</v>
      </c>
      <c r="E972" s="17" t="s">
        <v>32</v>
      </c>
      <c r="F972" s="17" t="s">
        <v>32</v>
      </c>
      <c r="G972" s="17" t="s">
        <v>32</v>
      </c>
      <c r="H972" s="18">
        <f>IF('Medical Examinations'!G977="No major surgery",0,'Medical Examinations'!G977)</f>
        <v>2</v>
      </c>
      <c r="I972" s="16" t="s">
        <v>8343</v>
      </c>
      <c r="J972" s="14" t="str">
        <f t="shared" si="45"/>
        <v>Obesity</v>
      </c>
      <c r="K972" s="14" t="str">
        <f t="shared" si="46"/>
        <v>Prediabetes</v>
      </c>
      <c r="L972" s="19">
        <f>DATE('Data cleaning'!P977,MONTH(1&amp;'Data cleaning'!Q977),'Hospitalisation Details'!D977)</f>
        <v>25738</v>
      </c>
      <c r="M972" s="20">
        <v>7958.13</v>
      </c>
      <c r="N972" s="16" t="s">
        <v>62</v>
      </c>
      <c r="O972" s="16" t="s">
        <v>62</v>
      </c>
      <c r="P972" s="16" t="s">
        <v>66</v>
      </c>
      <c r="Q972" s="14">
        <f t="shared" si="47"/>
        <v>52</v>
      </c>
    </row>
    <row r="973" spans="1:17" ht="15.6" x14ac:dyDescent="0.3">
      <c r="A973" s="15" t="s">
        <v>2445</v>
      </c>
      <c r="B973" s="14" t="s">
        <v>6400</v>
      </c>
      <c r="C973" s="16">
        <v>33.35</v>
      </c>
      <c r="D973" s="16">
        <v>6.05</v>
      </c>
      <c r="E973" s="17" t="s">
        <v>32</v>
      </c>
      <c r="F973" s="17" t="s">
        <v>32</v>
      </c>
      <c r="G973" s="17" t="s">
        <v>99</v>
      </c>
      <c r="H973" s="18">
        <f>IF('Medical Examinations'!G978="No major surgery",0,'Medical Examinations'!G978)</f>
        <v>1</v>
      </c>
      <c r="I973" s="16" t="s">
        <v>8343</v>
      </c>
      <c r="J973" s="14" t="str">
        <f t="shared" si="45"/>
        <v>Obesity</v>
      </c>
      <c r="K973" s="14" t="str">
        <f t="shared" si="46"/>
        <v>Prediabetes</v>
      </c>
      <c r="L973" s="19">
        <f>DATE('Data cleaning'!P978,MONTH(1&amp;'Data cleaning'!Q978),'Hospitalisation Details'!D978)</f>
        <v>27616</v>
      </c>
      <c r="M973" s="20">
        <v>7966.81</v>
      </c>
      <c r="N973" s="16" t="s">
        <v>62</v>
      </c>
      <c r="O973" s="16" t="s">
        <v>62</v>
      </c>
      <c r="P973" s="16" t="s">
        <v>66</v>
      </c>
      <c r="Q973" s="14">
        <f t="shared" si="47"/>
        <v>47</v>
      </c>
    </row>
    <row r="974" spans="1:17" ht="15.6" x14ac:dyDescent="0.3">
      <c r="A974" s="15" t="s">
        <v>2447</v>
      </c>
      <c r="B974" s="14" t="s">
        <v>5295</v>
      </c>
      <c r="C974" s="16">
        <v>38</v>
      </c>
      <c r="D974" s="16">
        <v>6.38</v>
      </c>
      <c r="E974" s="17" t="s">
        <v>99</v>
      </c>
      <c r="F974" s="17" t="s">
        <v>32</v>
      </c>
      <c r="G974" s="17" t="s">
        <v>32</v>
      </c>
      <c r="H974" s="18">
        <f>IF('Medical Examinations'!G979="No major surgery",0,'Medical Examinations'!G979)</f>
        <v>1</v>
      </c>
      <c r="I974" s="16" t="s">
        <v>8343</v>
      </c>
      <c r="J974" s="14" t="str">
        <f t="shared" si="45"/>
        <v>Obesity</v>
      </c>
      <c r="K974" s="14" t="str">
        <f t="shared" si="46"/>
        <v>Prediabetes</v>
      </c>
      <c r="L974" s="19">
        <f>DATE('Data cleaning'!P979,MONTH(1&amp;'Data cleaning'!Q979),'Hospitalisation Details'!D979)</f>
        <v>26626</v>
      </c>
      <c r="M974" s="20">
        <v>7980.34</v>
      </c>
      <c r="N974" s="16" t="s">
        <v>62</v>
      </c>
      <c r="O974" s="16" t="s">
        <v>62</v>
      </c>
      <c r="P974" s="16" t="s">
        <v>66</v>
      </c>
      <c r="Q974" s="14">
        <f t="shared" si="47"/>
        <v>50</v>
      </c>
    </row>
    <row r="975" spans="1:17" ht="15.6" x14ac:dyDescent="0.3">
      <c r="A975" s="15" t="s">
        <v>2450</v>
      </c>
      <c r="B975" s="14" t="s">
        <v>4824</v>
      </c>
      <c r="C975" s="16">
        <v>36.08</v>
      </c>
      <c r="D975" s="16">
        <v>5.73</v>
      </c>
      <c r="E975" s="17" t="s">
        <v>99</v>
      </c>
      <c r="F975" s="17" t="s">
        <v>32</v>
      </c>
      <c r="G975" s="17" t="s">
        <v>32</v>
      </c>
      <c r="H975" s="18">
        <f>IF('Medical Examinations'!G980="No major surgery",0,'Medical Examinations'!G980)</f>
        <v>1</v>
      </c>
      <c r="I975" s="16" t="s">
        <v>8343</v>
      </c>
      <c r="J975" s="14" t="str">
        <f t="shared" si="45"/>
        <v>Obesity</v>
      </c>
      <c r="K975" s="14" t="str">
        <f t="shared" si="46"/>
        <v>Prediabetes</v>
      </c>
      <c r="L975" s="19">
        <f>DATE('Data cleaning'!P980,MONTH(1&amp;'Data cleaning'!Q980),'Hospitalisation Details'!D980)</f>
        <v>30556</v>
      </c>
      <c r="M975" s="20">
        <v>7985.82</v>
      </c>
      <c r="N975" s="16" t="s">
        <v>62</v>
      </c>
      <c r="O975" s="16" t="s">
        <v>75</v>
      </c>
      <c r="P975" s="16" t="s">
        <v>1280</v>
      </c>
      <c r="Q975" s="14">
        <f t="shared" si="47"/>
        <v>39</v>
      </c>
    </row>
    <row r="976" spans="1:17" ht="15.6" x14ac:dyDescent="0.3">
      <c r="A976" s="15" t="s">
        <v>2452</v>
      </c>
      <c r="B976" s="14" t="s">
        <v>5160</v>
      </c>
      <c r="C976" s="16">
        <v>35.700000000000003</v>
      </c>
      <c r="D976" s="16">
        <v>5.47</v>
      </c>
      <c r="E976" s="17" t="s">
        <v>99</v>
      </c>
      <c r="F976" s="17" t="s">
        <v>32</v>
      </c>
      <c r="G976" s="17" t="s">
        <v>32</v>
      </c>
      <c r="H976" s="18">
        <f>IF('Medical Examinations'!G981="No major surgery",0,'Medical Examinations'!G981)</f>
        <v>1</v>
      </c>
      <c r="I976" s="16" t="s">
        <v>8343</v>
      </c>
      <c r="J976" s="14" t="str">
        <f t="shared" si="45"/>
        <v>Obesity</v>
      </c>
      <c r="K976" s="14" t="str">
        <f t="shared" si="46"/>
        <v>Normal</v>
      </c>
      <c r="L976" s="19">
        <f>DATE('Data cleaning'!P981,MONTH(1&amp;'Data cleaning'!Q981),'Hospitalisation Details'!D981)</f>
        <v>30548</v>
      </c>
      <c r="M976" s="20">
        <v>7986.48</v>
      </c>
      <c r="N976" s="16" t="s">
        <v>62</v>
      </c>
      <c r="O976" s="16" t="s">
        <v>64</v>
      </c>
      <c r="P976" s="16" t="s">
        <v>1280</v>
      </c>
      <c r="Q976" s="14">
        <f t="shared" si="47"/>
        <v>39</v>
      </c>
    </row>
    <row r="977" spans="1:17" ht="15.6" x14ac:dyDescent="0.3">
      <c r="A977" s="15" t="s">
        <v>2455</v>
      </c>
      <c r="B977" s="14" t="s">
        <v>6405</v>
      </c>
      <c r="C977" s="16">
        <v>34.01</v>
      </c>
      <c r="D977" s="16">
        <v>11.3</v>
      </c>
      <c r="E977" s="17" t="s">
        <v>32</v>
      </c>
      <c r="F977" s="17" t="s">
        <v>32</v>
      </c>
      <c r="G977" s="17" t="s">
        <v>32</v>
      </c>
      <c r="H977" s="18">
        <f>IF('Medical Examinations'!G982="No major surgery",0,'Medical Examinations'!G982)</f>
        <v>0</v>
      </c>
      <c r="I977" s="16" t="s">
        <v>8343</v>
      </c>
      <c r="J977" s="14" t="str">
        <f t="shared" si="45"/>
        <v>Obesity</v>
      </c>
      <c r="K977" s="14" t="str">
        <f t="shared" si="46"/>
        <v>Diabetes</v>
      </c>
      <c r="L977" s="19">
        <f>DATE('Data cleaning'!P982,MONTH(1&amp;'Data cleaning'!Q982),'Hospitalisation Details'!D982)</f>
        <v>22880</v>
      </c>
      <c r="M977" s="20">
        <v>8004.96</v>
      </c>
      <c r="N977" s="16" t="s">
        <v>64</v>
      </c>
      <c r="O977" s="16" t="s">
        <v>75</v>
      </c>
      <c r="P977" s="16" t="s">
        <v>66</v>
      </c>
      <c r="Q977" s="14">
        <f t="shared" si="47"/>
        <v>60</v>
      </c>
    </row>
    <row r="978" spans="1:17" ht="15.6" x14ac:dyDescent="0.3">
      <c r="A978" s="15" t="s">
        <v>2457</v>
      </c>
      <c r="B978" s="14" t="s">
        <v>6407</v>
      </c>
      <c r="C978" s="16">
        <v>31.54</v>
      </c>
      <c r="D978" s="16">
        <v>6.72</v>
      </c>
      <c r="E978" s="17" t="s">
        <v>32</v>
      </c>
      <c r="F978" s="17" t="s">
        <v>32</v>
      </c>
      <c r="G978" s="17" t="s">
        <v>32</v>
      </c>
      <c r="H978" s="18">
        <f>IF('Medical Examinations'!G983="No major surgery",0,'Medical Examinations'!G983)</f>
        <v>0</v>
      </c>
      <c r="I978" s="16" t="s">
        <v>8343</v>
      </c>
      <c r="J978" s="14" t="str">
        <f t="shared" si="45"/>
        <v>Obesity</v>
      </c>
      <c r="K978" s="14" t="str">
        <f t="shared" si="46"/>
        <v>Diabetes</v>
      </c>
      <c r="L978" s="19">
        <f>DATE('Data cleaning'!P983,MONTH(1&amp;'Data cleaning'!Q983),'Hospitalisation Details'!D983)</f>
        <v>34960</v>
      </c>
      <c r="M978" s="20">
        <v>8014.62</v>
      </c>
      <c r="N978" s="16" t="s">
        <v>62</v>
      </c>
      <c r="O978" s="16" t="s">
        <v>64</v>
      </c>
      <c r="P978" s="16" t="s">
        <v>119</v>
      </c>
      <c r="Q978" s="14">
        <f t="shared" si="47"/>
        <v>27</v>
      </c>
    </row>
    <row r="979" spans="1:17" ht="15.6" x14ac:dyDescent="0.3">
      <c r="A979" s="15" t="s">
        <v>2460</v>
      </c>
      <c r="B979" s="14" t="s">
        <v>5170</v>
      </c>
      <c r="C979" s="16">
        <v>23.3</v>
      </c>
      <c r="D979" s="16">
        <v>5.36</v>
      </c>
      <c r="E979" s="17" t="s">
        <v>99</v>
      </c>
      <c r="F979" s="17" t="s">
        <v>32</v>
      </c>
      <c r="G979" s="17" t="s">
        <v>32</v>
      </c>
      <c r="H979" s="18">
        <f>IF('Medical Examinations'!G984="No major surgery",0,'Medical Examinations'!G984)</f>
        <v>1</v>
      </c>
      <c r="I979" s="16" t="s">
        <v>8343</v>
      </c>
      <c r="J979" s="14" t="str">
        <f t="shared" si="45"/>
        <v>Normal weight</v>
      </c>
      <c r="K979" s="14" t="str">
        <f t="shared" si="46"/>
        <v>Normal</v>
      </c>
      <c r="L979" s="19">
        <f>DATE('Data cleaning'!P984,MONTH(1&amp;'Data cleaning'!Q984),'Hospitalisation Details'!D984)</f>
        <v>29533</v>
      </c>
      <c r="M979" s="20">
        <v>8017.06</v>
      </c>
      <c r="N979" s="16" t="s">
        <v>62</v>
      </c>
      <c r="O979" s="16" t="s">
        <v>62</v>
      </c>
      <c r="P979" s="16" t="s">
        <v>119</v>
      </c>
      <c r="Q979" s="14">
        <f t="shared" si="47"/>
        <v>42</v>
      </c>
    </row>
    <row r="980" spans="1:17" ht="15.6" x14ac:dyDescent="0.3">
      <c r="A980" s="15" t="s">
        <v>2462</v>
      </c>
      <c r="B980" s="14" t="s">
        <v>6410</v>
      </c>
      <c r="C980" s="16">
        <v>27.75</v>
      </c>
      <c r="D980" s="16">
        <v>9.8800000000000008</v>
      </c>
      <c r="E980" s="17" t="s">
        <v>32</v>
      </c>
      <c r="F980" s="17" t="s">
        <v>32</v>
      </c>
      <c r="G980" s="17" t="s">
        <v>32</v>
      </c>
      <c r="H980" s="18">
        <f>IF('Medical Examinations'!G985="No major surgery",0,'Medical Examinations'!G985)</f>
        <v>0</v>
      </c>
      <c r="I980" s="16" t="s">
        <v>8343</v>
      </c>
      <c r="J980" s="14" t="str">
        <f t="shared" si="45"/>
        <v>Over weight</v>
      </c>
      <c r="K980" s="14" t="str">
        <f t="shared" si="46"/>
        <v>Diabetes</v>
      </c>
      <c r="L980" s="19">
        <f>DATE('Data cleaning'!P985,MONTH(1&amp;'Data cleaning'!Q985),'Hospitalisation Details'!D985)</f>
        <v>32815</v>
      </c>
      <c r="M980" s="20">
        <v>8021.11</v>
      </c>
      <c r="N980" s="16" t="s">
        <v>62</v>
      </c>
      <c r="O980" s="16" t="s">
        <v>75</v>
      </c>
      <c r="P980" s="16" t="s">
        <v>119</v>
      </c>
      <c r="Q980" s="14">
        <f t="shared" si="47"/>
        <v>33</v>
      </c>
    </row>
    <row r="981" spans="1:17" ht="15.6" x14ac:dyDescent="0.3">
      <c r="A981" s="15" t="s">
        <v>2464</v>
      </c>
      <c r="B981" s="14" t="s">
        <v>6412</v>
      </c>
      <c r="C981" s="16">
        <v>42.46</v>
      </c>
      <c r="D981" s="16">
        <v>4.1100000000000003</v>
      </c>
      <c r="E981" s="17" t="s">
        <v>32</v>
      </c>
      <c r="F981" s="17" t="s">
        <v>32</v>
      </c>
      <c r="G981" s="17" t="s">
        <v>32</v>
      </c>
      <c r="H981" s="18">
        <f>IF('Medical Examinations'!G986="No major surgery",0,'Medical Examinations'!G986)</f>
        <v>0</v>
      </c>
      <c r="I981" s="16" t="s">
        <v>8343</v>
      </c>
      <c r="J981" s="14" t="str">
        <f t="shared" si="45"/>
        <v>Obesity</v>
      </c>
      <c r="K981" s="14" t="str">
        <f t="shared" si="46"/>
        <v>Normal</v>
      </c>
      <c r="L981" s="19">
        <f>DATE('Data cleaning'!P986,MONTH(1&amp;'Data cleaning'!Q986),'Hospitalisation Details'!D986)</f>
        <v>28688</v>
      </c>
      <c r="M981" s="20">
        <v>8023.14</v>
      </c>
      <c r="N981" s="16" t="s">
        <v>62</v>
      </c>
      <c r="O981" s="16" t="s">
        <v>64</v>
      </c>
      <c r="P981" s="16" t="s">
        <v>119</v>
      </c>
      <c r="Q981" s="14">
        <f t="shared" si="47"/>
        <v>44</v>
      </c>
    </row>
    <row r="982" spans="1:17" ht="15.6" x14ac:dyDescent="0.3">
      <c r="A982" s="15" t="s">
        <v>2467</v>
      </c>
      <c r="B982" s="14" t="s">
        <v>6414</v>
      </c>
      <c r="C982" s="16">
        <v>54.47</v>
      </c>
      <c r="D982" s="16">
        <v>7.48</v>
      </c>
      <c r="E982" s="17" t="s">
        <v>32</v>
      </c>
      <c r="F982" s="17" t="s">
        <v>32</v>
      </c>
      <c r="G982" s="17" t="s">
        <v>32</v>
      </c>
      <c r="H982" s="18">
        <f>IF('Medical Examinations'!G987="No major surgery",0,'Medical Examinations'!G987)</f>
        <v>0</v>
      </c>
      <c r="I982" s="16" t="s">
        <v>8343</v>
      </c>
      <c r="J982" s="14" t="str">
        <f t="shared" si="45"/>
        <v>Obesity</v>
      </c>
      <c r="K982" s="14" t="str">
        <f t="shared" si="46"/>
        <v>Diabetes</v>
      </c>
      <c r="L982" s="19">
        <f>DATE('Data cleaning'!P987,MONTH(1&amp;'Data cleaning'!Q987),'Hospitalisation Details'!D987)</f>
        <v>28114</v>
      </c>
      <c r="M982" s="20">
        <v>8026.67</v>
      </c>
      <c r="N982" s="16" t="s">
        <v>62</v>
      </c>
      <c r="O982" s="16" t="s">
        <v>62</v>
      </c>
      <c r="P982" s="16" t="s">
        <v>119</v>
      </c>
      <c r="Q982" s="14">
        <f t="shared" si="47"/>
        <v>46</v>
      </c>
    </row>
    <row r="983" spans="1:17" ht="15.6" x14ac:dyDescent="0.3">
      <c r="A983" s="15" t="s">
        <v>2469</v>
      </c>
      <c r="B983" s="14" t="s">
        <v>5211</v>
      </c>
      <c r="C983" s="16">
        <v>24.93</v>
      </c>
      <c r="D983" s="16">
        <v>9.18</v>
      </c>
      <c r="E983" s="17" t="s">
        <v>99</v>
      </c>
      <c r="F983" s="17" t="s">
        <v>32</v>
      </c>
      <c r="G983" s="17" t="s">
        <v>99</v>
      </c>
      <c r="H983" s="18">
        <f>IF('Medical Examinations'!G988="No major surgery",0,'Medical Examinations'!G988)</f>
        <v>1</v>
      </c>
      <c r="I983" s="16" t="s">
        <v>8343</v>
      </c>
      <c r="J983" s="14" t="str">
        <f t="shared" si="45"/>
        <v>Normal weight</v>
      </c>
      <c r="K983" s="14" t="str">
        <f t="shared" si="46"/>
        <v>Diabetes</v>
      </c>
      <c r="L983" s="19">
        <f>DATE('Data cleaning'!P988,MONTH(1&amp;'Data cleaning'!Q988),'Hospitalisation Details'!D988)</f>
        <v>28435</v>
      </c>
      <c r="M983" s="20">
        <v>8027.97</v>
      </c>
      <c r="N983" s="16" t="s">
        <v>64</v>
      </c>
      <c r="O983" s="16" t="s">
        <v>62</v>
      </c>
      <c r="P983" s="16" t="s">
        <v>241</v>
      </c>
      <c r="Q983" s="14">
        <f t="shared" si="47"/>
        <v>45</v>
      </c>
    </row>
    <row r="984" spans="1:17" ht="15.6" x14ac:dyDescent="0.3">
      <c r="A984" s="15" t="s">
        <v>2472</v>
      </c>
      <c r="B984" s="14" t="s">
        <v>6258</v>
      </c>
      <c r="C984" s="16">
        <v>48.12</v>
      </c>
      <c r="D984" s="16">
        <v>4.51</v>
      </c>
      <c r="E984" s="17" t="s">
        <v>99</v>
      </c>
      <c r="F984" s="17" t="s">
        <v>32</v>
      </c>
      <c r="G984" s="17" t="s">
        <v>32</v>
      </c>
      <c r="H984" s="18">
        <f>IF('Medical Examinations'!G989="No major surgery",0,'Medical Examinations'!G989)</f>
        <v>1</v>
      </c>
      <c r="I984" s="16" t="s">
        <v>8343</v>
      </c>
      <c r="J984" s="14" t="str">
        <f t="shared" si="45"/>
        <v>Obesity</v>
      </c>
      <c r="K984" s="14" t="str">
        <f t="shared" si="46"/>
        <v>Normal</v>
      </c>
      <c r="L984" s="19">
        <f>DATE('Data cleaning'!P989,MONTH(1&amp;'Data cleaning'!Q989),'Hospitalisation Details'!D989)</f>
        <v>37967</v>
      </c>
      <c r="M984" s="20">
        <v>8035.64</v>
      </c>
      <c r="N984" s="16" t="s">
        <v>62</v>
      </c>
      <c r="O984" s="16" t="s">
        <v>62</v>
      </c>
      <c r="P984" s="16" t="s">
        <v>119</v>
      </c>
      <c r="Q984" s="14">
        <f t="shared" si="47"/>
        <v>19</v>
      </c>
    </row>
    <row r="985" spans="1:17" ht="15.6" x14ac:dyDescent="0.3">
      <c r="A985" s="15" t="s">
        <v>2474</v>
      </c>
      <c r="B985" s="14" t="s">
        <v>6417</v>
      </c>
      <c r="C985" s="16">
        <v>24.91</v>
      </c>
      <c r="D985" s="16">
        <v>7.33</v>
      </c>
      <c r="E985" s="17" t="s">
        <v>99</v>
      </c>
      <c r="F985" s="17" t="s">
        <v>32</v>
      </c>
      <c r="G985" s="17" t="s">
        <v>99</v>
      </c>
      <c r="H985" s="18">
        <f>IF('Medical Examinations'!G990="No major surgery",0,'Medical Examinations'!G990)</f>
        <v>1</v>
      </c>
      <c r="I985" s="16" t="s">
        <v>8343</v>
      </c>
      <c r="J985" s="14" t="str">
        <f t="shared" si="45"/>
        <v>Normal weight</v>
      </c>
      <c r="K985" s="14" t="str">
        <f t="shared" si="46"/>
        <v>Diabetes</v>
      </c>
      <c r="L985" s="19">
        <f>DATE('Data cleaning'!P990,MONTH(1&amp;'Data cleaning'!Q990),'Hospitalisation Details'!D990)</f>
        <v>31379</v>
      </c>
      <c r="M985" s="20">
        <v>8059.06</v>
      </c>
      <c r="N985" s="16" t="s">
        <v>62</v>
      </c>
      <c r="O985" s="16" t="s">
        <v>64</v>
      </c>
      <c r="P985" s="16" t="s">
        <v>119</v>
      </c>
      <c r="Q985" s="14">
        <f t="shared" si="47"/>
        <v>37</v>
      </c>
    </row>
    <row r="986" spans="1:17" ht="15.6" x14ac:dyDescent="0.3">
      <c r="A986" s="15" t="s">
        <v>2477</v>
      </c>
      <c r="B986" s="14" t="s">
        <v>4888</v>
      </c>
      <c r="C986" s="16">
        <v>27.645</v>
      </c>
      <c r="D986" s="16">
        <v>10.56</v>
      </c>
      <c r="E986" s="17" t="s">
        <v>32</v>
      </c>
      <c r="F986" s="17" t="s">
        <v>32</v>
      </c>
      <c r="G986" s="17" t="s">
        <v>32</v>
      </c>
      <c r="H986" s="18">
        <f>IF('Medical Examinations'!G991="No major surgery",0,'Medical Examinations'!G991)</f>
        <v>0</v>
      </c>
      <c r="I986" s="16" t="s">
        <v>8343</v>
      </c>
      <c r="J986" s="14" t="str">
        <f t="shared" si="45"/>
        <v>Over weight</v>
      </c>
      <c r="K986" s="14" t="str">
        <f t="shared" si="46"/>
        <v>Diabetes</v>
      </c>
      <c r="L986" s="19">
        <f>DATE('Data cleaning'!P991,MONTH(1&amp;'Data cleaning'!Q991),'Hospitalisation Details'!D991)</f>
        <v>30312</v>
      </c>
      <c r="M986" s="20">
        <v>8059.68</v>
      </c>
      <c r="N986" s="16" t="s">
        <v>62</v>
      </c>
      <c r="O986" s="16" t="s">
        <v>64</v>
      </c>
      <c r="P986" s="16" t="s">
        <v>119</v>
      </c>
      <c r="Q986" s="14">
        <f t="shared" si="47"/>
        <v>40</v>
      </c>
    </row>
    <row r="987" spans="1:17" ht="15.6" x14ac:dyDescent="0.3">
      <c r="A987" s="15" t="s">
        <v>2479</v>
      </c>
      <c r="B987" s="14" t="s">
        <v>6420</v>
      </c>
      <c r="C987" s="16">
        <v>33.700000000000003</v>
      </c>
      <c r="D987" s="16">
        <v>4.01</v>
      </c>
      <c r="E987" s="17" t="s">
        <v>32</v>
      </c>
      <c r="F987" s="17" t="s">
        <v>32</v>
      </c>
      <c r="G987" s="17" t="s">
        <v>32</v>
      </c>
      <c r="H987" s="18">
        <f>IF('Medical Examinations'!G992="No major surgery",0,'Medical Examinations'!G992)</f>
        <v>2</v>
      </c>
      <c r="I987" s="16" t="s">
        <v>8343</v>
      </c>
      <c r="J987" s="14" t="str">
        <f t="shared" si="45"/>
        <v>Obesity</v>
      </c>
      <c r="K987" s="14" t="str">
        <f t="shared" si="46"/>
        <v>Normal</v>
      </c>
      <c r="L987" s="19">
        <f>DATE('Data cleaning'!P992,MONTH(1&amp;'Data cleaning'!Q992),'Hospitalisation Details'!D992)</f>
        <v>25914</v>
      </c>
      <c r="M987" s="20">
        <v>8062.31</v>
      </c>
      <c r="N987" s="16" t="s">
        <v>62</v>
      </c>
      <c r="O987" s="16" t="s">
        <v>75</v>
      </c>
      <c r="P987" s="16" t="s">
        <v>66</v>
      </c>
      <c r="Q987" s="14">
        <f t="shared" si="47"/>
        <v>52</v>
      </c>
    </row>
    <row r="988" spans="1:17" ht="15.6" x14ac:dyDescent="0.3">
      <c r="A988" s="15" t="s">
        <v>2482</v>
      </c>
      <c r="B988" s="14" t="s">
        <v>6421</v>
      </c>
      <c r="C988" s="16">
        <v>38.93</v>
      </c>
      <c r="D988" s="16">
        <v>5.64</v>
      </c>
      <c r="E988" s="17" t="s">
        <v>99</v>
      </c>
      <c r="F988" s="17" t="s">
        <v>32</v>
      </c>
      <c r="G988" s="17" t="s">
        <v>32</v>
      </c>
      <c r="H988" s="18">
        <f>IF('Medical Examinations'!G993="No major surgery",0,'Medical Examinations'!G993)</f>
        <v>1</v>
      </c>
      <c r="I988" s="16" t="s">
        <v>8343</v>
      </c>
      <c r="J988" s="14" t="str">
        <f t="shared" si="45"/>
        <v>Obesity</v>
      </c>
      <c r="K988" s="14" t="str">
        <f t="shared" si="46"/>
        <v>Normal</v>
      </c>
      <c r="L988" s="19">
        <f>DATE('Data cleaning'!P993,MONTH(1&amp;'Data cleaning'!Q993),'Hospitalisation Details'!D993)</f>
        <v>27573</v>
      </c>
      <c r="M988" s="20">
        <v>8062.76</v>
      </c>
      <c r="N988" s="16" t="s">
        <v>64</v>
      </c>
      <c r="O988" s="16" t="s">
        <v>64</v>
      </c>
      <c r="P988" s="16" t="s">
        <v>241</v>
      </c>
      <c r="Q988" s="14">
        <f t="shared" si="47"/>
        <v>47</v>
      </c>
    </row>
    <row r="989" spans="1:17" ht="15.6" x14ac:dyDescent="0.3">
      <c r="A989" s="15" t="s">
        <v>2484</v>
      </c>
      <c r="B989" s="14" t="s">
        <v>6423</v>
      </c>
      <c r="C989" s="16">
        <v>32.774999999999999</v>
      </c>
      <c r="D989" s="16">
        <v>8.02</v>
      </c>
      <c r="E989" s="17" t="s">
        <v>99</v>
      </c>
      <c r="F989" s="17" t="s">
        <v>32</v>
      </c>
      <c r="G989" s="17" t="s">
        <v>32</v>
      </c>
      <c r="H989" s="18">
        <f>IF('Medical Examinations'!G994="No major surgery",0,'Medical Examinations'!G994)</f>
        <v>2</v>
      </c>
      <c r="I989" s="16" t="s">
        <v>8343</v>
      </c>
      <c r="J989" s="14" t="str">
        <f t="shared" si="45"/>
        <v>Obesity</v>
      </c>
      <c r="K989" s="14" t="str">
        <f t="shared" si="46"/>
        <v>Diabetes</v>
      </c>
      <c r="L989" s="19">
        <f>DATE('Data cleaning'!P994,MONTH(1&amp;'Data cleaning'!Q994),'Hospitalisation Details'!D994)</f>
        <v>23965</v>
      </c>
      <c r="M989" s="20">
        <v>8067.83</v>
      </c>
      <c r="N989" s="16" t="s">
        <v>64</v>
      </c>
      <c r="O989" s="16" t="s">
        <v>75</v>
      </c>
      <c r="P989" s="16" t="s">
        <v>66</v>
      </c>
      <c r="Q989" s="14">
        <f t="shared" si="47"/>
        <v>57</v>
      </c>
    </row>
    <row r="990" spans="1:17" ht="15.6" x14ac:dyDescent="0.3">
      <c r="A990" s="15" t="s">
        <v>2486</v>
      </c>
      <c r="B990" s="14" t="s">
        <v>6425</v>
      </c>
      <c r="C990" s="16">
        <v>29.83</v>
      </c>
      <c r="D990" s="16">
        <v>7.2</v>
      </c>
      <c r="E990" s="17" t="s">
        <v>99</v>
      </c>
      <c r="F990" s="17" t="s">
        <v>32</v>
      </c>
      <c r="G990" s="17" t="s">
        <v>32</v>
      </c>
      <c r="H990" s="18">
        <f>IF('Medical Examinations'!G995="No major surgery",0,'Medical Examinations'!G995)</f>
        <v>0</v>
      </c>
      <c r="I990" s="16" t="s">
        <v>8343</v>
      </c>
      <c r="J990" s="14" t="str">
        <f t="shared" si="45"/>
        <v>Over weight</v>
      </c>
      <c r="K990" s="14" t="str">
        <f t="shared" si="46"/>
        <v>Diabetes</v>
      </c>
      <c r="L990" s="19">
        <f>DATE('Data cleaning'!P995,MONTH(1&amp;'Data cleaning'!Q995),'Hospitalisation Details'!D995)</f>
        <v>27743</v>
      </c>
      <c r="M990" s="20">
        <v>8068.19</v>
      </c>
      <c r="N990" s="16" t="s">
        <v>64</v>
      </c>
      <c r="O990" s="16" t="s">
        <v>62</v>
      </c>
      <c r="P990" s="16" t="s">
        <v>241</v>
      </c>
      <c r="Q990" s="14">
        <f t="shared" si="47"/>
        <v>47</v>
      </c>
    </row>
    <row r="991" spans="1:17" ht="15.6" x14ac:dyDescent="0.3">
      <c r="A991" s="15" t="s">
        <v>2489</v>
      </c>
      <c r="B991" s="14" t="s">
        <v>6426</v>
      </c>
      <c r="C991" s="16">
        <v>28.31</v>
      </c>
      <c r="D991" s="16">
        <v>4.55</v>
      </c>
      <c r="E991" s="17" t="s">
        <v>32</v>
      </c>
      <c r="F991" s="17" t="s">
        <v>39</v>
      </c>
      <c r="G991" s="17" t="s">
        <v>32</v>
      </c>
      <c r="H991" s="18">
        <f>IF('Medical Examinations'!G996="No major surgery",0,'Medical Examinations'!G996)</f>
        <v>1</v>
      </c>
      <c r="I991" s="16" t="s">
        <v>8343</v>
      </c>
      <c r="J991" s="14" t="str">
        <f t="shared" si="45"/>
        <v>Over weight</v>
      </c>
      <c r="K991" s="14" t="str">
        <f t="shared" si="46"/>
        <v>Normal</v>
      </c>
      <c r="L991" s="19">
        <f>DATE('Data cleaning'!P996,MONTH(1&amp;'Data cleaning'!Q996),'Hospitalisation Details'!D996)</f>
        <v>24036</v>
      </c>
      <c r="M991" s="20">
        <v>8071.57</v>
      </c>
      <c r="N991" s="16" t="s">
        <v>64</v>
      </c>
      <c r="O991" s="16" t="s">
        <v>75</v>
      </c>
      <c r="P991" s="16" t="s">
        <v>241</v>
      </c>
      <c r="Q991" s="14">
        <f t="shared" si="47"/>
        <v>57</v>
      </c>
    </row>
    <row r="992" spans="1:17" ht="15.6" x14ac:dyDescent="0.3">
      <c r="A992" s="15" t="s">
        <v>2491</v>
      </c>
      <c r="B992" s="14" t="s">
        <v>6428</v>
      </c>
      <c r="C992" s="16">
        <v>29.79</v>
      </c>
      <c r="D992" s="16">
        <v>9.0299999999999994</v>
      </c>
      <c r="E992" s="17" t="s">
        <v>32</v>
      </c>
      <c r="F992" s="17" t="s">
        <v>32</v>
      </c>
      <c r="G992" s="17" t="s">
        <v>32</v>
      </c>
      <c r="H992" s="18">
        <f>IF('Medical Examinations'!G997="No major surgery",0,'Medical Examinations'!G997)</f>
        <v>0</v>
      </c>
      <c r="I992" s="16" t="s">
        <v>8343</v>
      </c>
      <c r="J992" s="14" t="str">
        <f t="shared" si="45"/>
        <v>Over weight</v>
      </c>
      <c r="K992" s="14" t="str">
        <f t="shared" si="46"/>
        <v>Diabetes</v>
      </c>
      <c r="L992" s="19">
        <f>DATE('Data cleaning'!P997,MONTH(1&amp;'Data cleaning'!Q997),'Hospitalisation Details'!D997)</f>
        <v>34280</v>
      </c>
      <c r="M992" s="20">
        <v>8077.41</v>
      </c>
      <c r="N992" s="16" t="s">
        <v>62</v>
      </c>
      <c r="O992" s="16" t="s">
        <v>75</v>
      </c>
      <c r="P992" s="16" t="s">
        <v>2757</v>
      </c>
      <c r="Q992" s="14">
        <f t="shared" si="47"/>
        <v>29</v>
      </c>
    </row>
    <row r="993" spans="1:17" ht="15.6" x14ac:dyDescent="0.3">
      <c r="A993" s="15" t="s">
        <v>2494</v>
      </c>
      <c r="B993" s="14" t="s">
        <v>6429</v>
      </c>
      <c r="C993" s="16">
        <v>36.6</v>
      </c>
      <c r="D993" s="16">
        <v>5.2</v>
      </c>
      <c r="E993" s="17" t="s">
        <v>99</v>
      </c>
      <c r="F993" s="17" t="s">
        <v>32</v>
      </c>
      <c r="G993" s="17" t="s">
        <v>99</v>
      </c>
      <c r="H993" s="18">
        <f>IF('Medical Examinations'!G998="No major surgery",0,'Medical Examinations'!G998)</f>
        <v>1</v>
      </c>
      <c r="I993" s="16" t="s">
        <v>8343</v>
      </c>
      <c r="J993" s="14" t="str">
        <f t="shared" si="45"/>
        <v>Obesity</v>
      </c>
      <c r="K993" s="14" t="str">
        <f t="shared" si="46"/>
        <v>Normal</v>
      </c>
      <c r="L993" s="19">
        <f>DATE('Data cleaning'!P998,MONTH(1&amp;'Data cleaning'!Q998),'Hospitalisation Details'!D998)</f>
        <v>37131</v>
      </c>
      <c r="M993" s="20">
        <v>8081.26</v>
      </c>
      <c r="N993" s="16" t="s">
        <v>62</v>
      </c>
      <c r="O993" s="16" t="s">
        <v>62</v>
      </c>
      <c r="P993" s="16" t="s">
        <v>119</v>
      </c>
      <c r="Q993" s="14">
        <f t="shared" si="47"/>
        <v>21</v>
      </c>
    </row>
    <row r="994" spans="1:17" ht="15.6" x14ac:dyDescent="0.3">
      <c r="A994" s="15" t="s">
        <v>2496</v>
      </c>
      <c r="B994" s="14" t="s">
        <v>5554</v>
      </c>
      <c r="C994" s="16">
        <v>35.93</v>
      </c>
      <c r="D994" s="16">
        <v>8.3000000000000007</v>
      </c>
      <c r="E994" s="17" t="s">
        <v>99</v>
      </c>
      <c r="F994" s="17" t="s">
        <v>32</v>
      </c>
      <c r="G994" s="17" t="s">
        <v>32</v>
      </c>
      <c r="H994" s="18">
        <f>IF('Medical Examinations'!G999="No major surgery",0,'Medical Examinations'!G999)</f>
        <v>0</v>
      </c>
      <c r="I994" s="16" t="s">
        <v>8343</v>
      </c>
      <c r="J994" s="14" t="str">
        <f t="shared" si="45"/>
        <v>Obesity</v>
      </c>
      <c r="K994" s="14" t="str">
        <f t="shared" si="46"/>
        <v>Diabetes</v>
      </c>
      <c r="L994" s="19">
        <f>DATE('Data cleaning'!P999,MONTH(1&amp;'Data cleaning'!Q999),'Hospitalisation Details'!D999)</f>
        <v>34619</v>
      </c>
      <c r="M994" s="20">
        <v>8081.74</v>
      </c>
      <c r="N994" s="16" t="s">
        <v>62</v>
      </c>
      <c r="O994" s="16" t="s">
        <v>62</v>
      </c>
      <c r="P994" s="16" t="s">
        <v>2757</v>
      </c>
      <c r="Q994" s="14">
        <f t="shared" si="47"/>
        <v>28</v>
      </c>
    </row>
    <row r="995" spans="1:17" ht="15.6" x14ac:dyDescent="0.3">
      <c r="A995" s="15" t="s">
        <v>2499</v>
      </c>
      <c r="B995" s="14" t="s">
        <v>6431</v>
      </c>
      <c r="C995" s="16">
        <v>28.6</v>
      </c>
      <c r="D995" s="16">
        <v>5.56</v>
      </c>
      <c r="E995" s="17" t="s">
        <v>99</v>
      </c>
      <c r="F995" s="17" t="s">
        <v>32</v>
      </c>
      <c r="G995" s="17" t="s">
        <v>99</v>
      </c>
      <c r="H995" s="18">
        <f>IF('Medical Examinations'!G1000="No major surgery",0,'Medical Examinations'!G1000)</f>
        <v>1</v>
      </c>
      <c r="I995" s="16" t="s">
        <v>8343</v>
      </c>
      <c r="J995" s="14" t="str">
        <f t="shared" si="45"/>
        <v>Over weight</v>
      </c>
      <c r="K995" s="14" t="str">
        <f t="shared" si="46"/>
        <v>Normal</v>
      </c>
      <c r="L995" s="19">
        <f>DATE('Data cleaning'!P1000,MONTH(1&amp;'Data cleaning'!Q1000),'Hospitalisation Details'!D1000)</f>
        <v>27749</v>
      </c>
      <c r="M995" s="20">
        <v>8083.92</v>
      </c>
      <c r="N995" s="16" t="s">
        <v>64</v>
      </c>
      <c r="O995" s="16" t="s">
        <v>64</v>
      </c>
      <c r="P995" s="16" t="s">
        <v>66</v>
      </c>
      <c r="Q995" s="14">
        <f t="shared" si="47"/>
        <v>47</v>
      </c>
    </row>
    <row r="996" spans="1:17" ht="15.6" x14ac:dyDescent="0.3">
      <c r="A996" s="15" t="s">
        <v>2501</v>
      </c>
      <c r="B996" s="14" t="s">
        <v>6433</v>
      </c>
      <c r="C996" s="16">
        <v>39.17</v>
      </c>
      <c r="D996" s="16">
        <v>4.1500000000000004</v>
      </c>
      <c r="E996" s="17" t="s">
        <v>32</v>
      </c>
      <c r="F996" s="17" t="s">
        <v>32</v>
      </c>
      <c r="G996" s="17" t="s">
        <v>32</v>
      </c>
      <c r="H996" s="18">
        <f>IF('Medical Examinations'!G1001="No major surgery",0,'Medical Examinations'!G1001)</f>
        <v>0</v>
      </c>
      <c r="I996" s="16" t="s">
        <v>8343</v>
      </c>
      <c r="J996" s="14" t="str">
        <f t="shared" si="45"/>
        <v>Obesity</v>
      </c>
      <c r="K996" s="14" t="str">
        <f t="shared" si="46"/>
        <v>Normal</v>
      </c>
      <c r="L996" s="19">
        <f>DATE('Data cleaning'!P1001,MONTH(1&amp;'Data cleaning'!Q1001),'Hospitalisation Details'!D1001)</f>
        <v>24633</v>
      </c>
      <c r="M996" s="20">
        <v>8091.3</v>
      </c>
      <c r="N996" s="16" t="s">
        <v>64</v>
      </c>
      <c r="O996" s="16" t="s">
        <v>75</v>
      </c>
      <c r="P996" s="16" t="s">
        <v>119</v>
      </c>
      <c r="Q996" s="14">
        <f t="shared" si="47"/>
        <v>55</v>
      </c>
    </row>
    <row r="997" spans="1:17" ht="15.6" x14ac:dyDescent="0.3">
      <c r="A997" s="15" t="s">
        <v>2504</v>
      </c>
      <c r="B997" s="14" t="s">
        <v>4892</v>
      </c>
      <c r="C997" s="16">
        <v>26.41</v>
      </c>
      <c r="D997" s="16">
        <v>5.99</v>
      </c>
      <c r="E997" s="17" t="s">
        <v>99</v>
      </c>
      <c r="F997" s="17" t="s">
        <v>32</v>
      </c>
      <c r="G997" s="17" t="s">
        <v>99</v>
      </c>
      <c r="H997" s="18">
        <f>IF('Medical Examinations'!G1002="No major surgery",0,'Medical Examinations'!G1002)</f>
        <v>1</v>
      </c>
      <c r="I997" s="16" t="s">
        <v>8343</v>
      </c>
      <c r="J997" s="14" t="str">
        <f t="shared" si="45"/>
        <v>Over weight</v>
      </c>
      <c r="K997" s="14" t="str">
        <f t="shared" si="46"/>
        <v>Prediabetes</v>
      </c>
      <c r="L997" s="19">
        <f>DATE('Data cleaning'!P1002,MONTH(1&amp;'Data cleaning'!Q1002),'Hospitalisation Details'!D1002)</f>
        <v>26948</v>
      </c>
      <c r="M997" s="20">
        <v>8112.59</v>
      </c>
      <c r="N997" s="16" t="s">
        <v>62</v>
      </c>
      <c r="O997" s="16" t="s">
        <v>62</v>
      </c>
      <c r="P997" s="16" t="s">
        <v>66</v>
      </c>
      <c r="Q997" s="14">
        <f t="shared" si="47"/>
        <v>49</v>
      </c>
    </row>
    <row r="998" spans="1:17" ht="15.6" x14ac:dyDescent="0.3">
      <c r="A998" s="15" t="s">
        <v>2506</v>
      </c>
      <c r="B998" s="14" t="s">
        <v>6436</v>
      </c>
      <c r="C998" s="16">
        <v>30.63</v>
      </c>
      <c r="D998" s="16">
        <v>5.8</v>
      </c>
      <c r="E998" s="17" t="s">
        <v>99</v>
      </c>
      <c r="F998" s="17" t="s">
        <v>32</v>
      </c>
      <c r="G998" s="17" t="s">
        <v>32</v>
      </c>
      <c r="H998" s="18">
        <f>IF('Medical Examinations'!G1003="No major surgery",0,'Medical Examinations'!G1003)</f>
        <v>0</v>
      </c>
      <c r="I998" s="16" t="s">
        <v>8343</v>
      </c>
      <c r="J998" s="14" t="str">
        <f t="shared" si="45"/>
        <v>Obesity</v>
      </c>
      <c r="K998" s="14" t="str">
        <f t="shared" si="46"/>
        <v>Prediabetes</v>
      </c>
      <c r="L998" s="19">
        <f>DATE('Data cleaning'!P1003,MONTH(1&amp;'Data cleaning'!Q1003),'Hospitalisation Details'!D1003)</f>
        <v>28734</v>
      </c>
      <c r="M998" s="20">
        <v>8116.27</v>
      </c>
      <c r="N998" s="16" t="s">
        <v>64</v>
      </c>
      <c r="O998" s="16" t="s">
        <v>75</v>
      </c>
      <c r="P998" s="16" t="s">
        <v>119</v>
      </c>
      <c r="Q998" s="14">
        <f t="shared" si="47"/>
        <v>44</v>
      </c>
    </row>
    <row r="999" spans="1:17" ht="15.6" x14ac:dyDescent="0.3">
      <c r="A999" s="15" t="s">
        <v>2509</v>
      </c>
      <c r="B999" s="14" t="s">
        <v>6438</v>
      </c>
      <c r="C999" s="16">
        <v>31.73</v>
      </c>
      <c r="D999" s="16">
        <v>7.32</v>
      </c>
      <c r="E999" s="17" t="s">
        <v>99</v>
      </c>
      <c r="F999" s="17" t="s">
        <v>32</v>
      </c>
      <c r="G999" s="17" t="s">
        <v>32</v>
      </c>
      <c r="H999" s="18">
        <f>IF('Medical Examinations'!G1004="No major surgery",0,'Medical Examinations'!G1004)</f>
        <v>2</v>
      </c>
      <c r="I999" s="16" t="s">
        <v>8343</v>
      </c>
      <c r="J999" s="14" t="str">
        <f t="shared" si="45"/>
        <v>Obesity</v>
      </c>
      <c r="K999" s="14" t="str">
        <f t="shared" si="46"/>
        <v>Diabetes</v>
      </c>
      <c r="L999" s="19">
        <f>DATE('Data cleaning'!P1004,MONTH(1&amp;'Data cleaning'!Q1004),'Hospitalisation Details'!D1004)</f>
        <v>27014</v>
      </c>
      <c r="M999" s="20">
        <v>8116.68</v>
      </c>
      <c r="N999" s="16" t="s">
        <v>64</v>
      </c>
      <c r="O999" s="16" t="s">
        <v>75</v>
      </c>
      <c r="P999" s="16" t="s">
        <v>241</v>
      </c>
      <c r="Q999" s="14">
        <f t="shared" si="47"/>
        <v>49</v>
      </c>
    </row>
    <row r="1000" spans="1:17" ht="15.6" x14ac:dyDescent="0.3">
      <c r="A1000" s="15" t="s">
        <v>2511</v>
      </c>
      <c r="B1000" s="14" t="s">
        <v>4805</v>
      </c>
      <c r="C1000" s="16">
        <v>30.7</v>
      </c>
      <c r="D1000" s="16">
        <v>5.16</v>
      </c>
      <c r="E1000" s="17" t="s">
        <v>32</v>
      </c>
      <c r="F1000" s="17" t="s">
        <v>32</v>
      </c>
      <c r="G1000" s="17" t="s">
        <v>32</v>
      </c>
      <c r="H1000" s="18">
        <f>IF('Medical Examinations'!G1005="No major surgery",0,'Medical Examinations'!G1005)</f>
        <v>2</v>
      </c>
      <c r="I1000" s="16" t="s">
        <v>8343</v>
      </c>
      <c r="J1000" s="14" t="str">
        <f t="shared" si="45"/>
        <v>Obesity</v>
      </c>
      <c r="K1000" s="14" t="str">
        <f t="shared" si="46"/>
        <v>Normal</v>
      </c>
      <c r="L1000" s="19">
        <f>DATE('Data cleaning'!P1005,MONTH(1&amp;'Data cleaning'!Q1005),'Hospitalisation Details'!D1005)</f>
        <v>26906</v>
      </c>
      <c r="M1000" s="20">
        <v>8124.41</v>
      </c>
      <c r="N1000" s="16" t="s">
        <v>64</v>
      </c>
      <c r="O1000" s="16" t="s">
        <v>75</v>
      </c>
      <c r="P1000" s="16" t="s">
        <v>66</v>
      </c>
      <c r="Q1000" s="14">
        <f t="shared" si="47"/>
        <v>49</v>
      </c>
    </row>
    <row r="1001" spans="1:17" ht="15.6" x14ac:dyDescent="0.3">
      <c r="A1001" s="15" t="s">
        <v>2514</v>
      </c>
      <c r="B1001" s="14" t="s">
        <v>4918</v>
      </c>
      <c r="C1001" s="16">
        <v>25.934999999999999</v>
      </c>
      <c r="D1001" s="16">
        <v>5.96</v>
      </c>
      <c r="E1001" s="17" t="s">
        <v>99</v>
      </c>
      <c r="F1001" s="17" t="s">
        <v>32</v>
      </c>
      <c r="G1001" s="17" t="s">
        <v>32</v>
      </c>
      <c r="H1001" s="18">
        <f>IF('Medical Examinations'!G1006="No major surgery",0,'Medical Examinations'!G1006)</f>
        <v>2</v>
      </c>
      <c r="I1001" s="16" t="s">
        <v>8343</v>
      </c>
      <c r="J1001" s="14" t="str">
        <f t="shared" si="45"/>
        <v>Over weight</v>
      </c>
      <c r="K1001" s="14" t="str">
        <f t="shared" si="46"/>
        <v>Prediabetes</v>
      </c>
      <c r="L1001" s="19">
        <f>DATE('Data cleaning'!P1006,MONTH(1&amp;'Data cleaning'!Q1006),'Hospitalisation Details'!D1006)</f>
        <v>26910</v>
      </c>
      <c r="M1001" s="20">
        <v>8125.78</v>
      </c>
      <c r="N1001" s="16" t="s">
        <v>62</v>
      </c>
      <c r="O1001" s="16" t="s">
        <v>62</v>
      </c>
      <c r="P1001" s="16" t="s">
        <v>66</v>
      </c>
      <c r="Q1001" s="14">
        <f t="shared" si="47"/>
        <v>49</v>
      </c>
    </row>
    <row r="1002" spans="1:17" ht="15.6" x14ac:dyDescent="0.3">
      <c r="A1002" s="15" t="s">
        <v>2516</v>
      </c>
      <c r="B1002" s="14" t="s">
        <v>6442</v>
      </c>
      <c r="C1002" s="16">
        <v>35.9</v>
      </c>
      <c r="D1002" s="16">
        <v>4.8499999999999996</v>
      </c>
      <c r="E1002" s="17" t="s">
        <v>99</v>
      </c>
      <c r="F1002" s="17" t="s">
        <v>32</v>
      </c>
      <c r="G1002" s="17" t="s">
        <v>99</v>
      </c>
      <c r="H1002" s="18">
        <f>IF('Medical Examinations'!G1007="No major surgery",0,'Medical Examinations'!G1007)</f>
        <v>1</v>
      </c>
      <c r="I1002" s="16" t="s">
        <v>8343</v>
      </c>
      <c r="J1002" s="14" t="str">
        <f t="shared" si="45"/>
        <v>Obesity</v>
      </c>
      <c r="K1002" s="14" t="str">
        <f t="shared" si="46"/>
        <v>Normal</v>
      </c>
      <c r="L1002" s="19">
        <f>DATE('Data cleaning'!P1007,MONTH(1&amp;'Data cleaning'!Q1007),'Hospitalisation Details'!D1007)</f>
        <v>33045</v>
      </c>
      <c r="M1002" s="20">
        <v>8157.92</v>
      </c>
      <c r="N1002" s="16" t="s">
        <v>62</v>
      </c>
      <c r="O1002" s="16" t="s">
        <v>64</v>
      </c>
      <c r="P1002" s="16" t="s">
        <v>1108</v>
      </c>
      <c r="Q1002" s="14">
        <f t="shared" si="47"/>
        <v>32</v>
      </c>
    </row>
    <row r="1003" spans="1:17" ht="15.6" x14ac:dyDescent="0.3">
      <c r="A1003" s="15" t="s">
        <v>2519</v>
      </c>
      <c r="B1003" s="14" t="s">
        <v>6443</v>
      </c>
      <c r="C1003" s="16">
        <v>26.7</v>
      </c>
      <c r="D1003" s="16">
        <v>5.09</v>
      </c>
      <c r="E1003" s="17" t="s">
        <v>99</v>
      </c>
      <c r="F1003" s="17" t="s">
        <v>32</v>
      </c>
      <c r="G1003" s="17" t="s">
        <v>99</v>
      </c>
      <c r="H1003" s="18">
        <f>IF('Medical Examinations'!G1008="No major surgery",0,'Medical Examinations'!G1008)</f>
        <v>1</v>
      </c>
      <c r="I1003" s="16" t="s">
        <v>8343</v>
      </c>
      <c r="J1003" s="14" t="str">
        <f t="shared" si="45"/>
        <v>Over weight</v>
      </c>
      <c r="K1003" s="14" t="str">
        <f t="shared" si="46"/>
        <v>Normal</v>
      </c>
      <c r="L1003" s="19">
        <f>DATE('Data cleaning'!P1008,MONTH(1&amp;'Data cleaning'!Q1008),'Hospitalisation Details'!D1008)</f>
        <v>30130</v>
      </c>
      <c r="M1003" s="20">
        <v>8162.72</v>
      </c>
      <c r="N1003" s="16" t="s">
        <v>64</v>
      </c>
      <c r="O1003" s="16" t="s">
        <v>64</v>
      </c>
      <c r="P1003" s="16" t="s">
        <v>119</v>
      </c>
      <c r="Q1003" s="14">
        <f t="shared" si="47"/>
        <v>40</v>
      </c>
    </row>
    <row r="1004" spans="1:17" ht="15.6" x14ac:dyDescent="0.3">
      <c r="A1004" s="15" t="s">
        <v>2521</v>
      </c>
      <c r="B1004" s="14" t="s">
        <v>6445</v>
      </c>
      <c r="C1004" s="16">
        <v>33.71</v>
      </c>
      <c r="D1004" s="16">
        <v>4.9400000000000004</v>
      </c>
      <c r="E1004" s="17" t="s">
        <v>32</v>
      </c>
      <c r="F1004" s="17" t="s">
        <v>32</v>
      </c>
      <c r="G1004" s="17" t="s">
        <v>32</v>
      </c>
      <c r="H1004" s="18">
        <f>IF('Medical Examinations'!G1009="No major surgery",0,'Medical Examinations'!G1009)</f>
        <v>0</v>
      </c>
      <c r="I1004" s="16" t="s">
        <v>8343</v>
      </c>
      <c r="J1004" s="14" t="str">
        <f t="shared" si="45"/>
        <v>Obesity</v>
      </c>
      <c r="K1004" s="14" t="str">
        <f t="shared" si="46"/>
        <v>Normal</v>
      </c>
      <c r="L1004" s="19">
        <f>DATE('Data cleaning'!P1009,MONTH(1&amp;'Data cleaning'!Q1009),'Hospitalisation Details'!D1009)</f>
        <v>23320</v>
      </c>
      <c r="M1004" s="20">
        <v>8177.9</v>
      </c>
      <c r="N1004" s="16" t="s">
        <v>64</v>
      </c>
      <c r="O1004" s="16" t="s">
        <v>75</v>
      </c>
      <c r="P1004" s="16" t="s">
        <v>66</v>
      </c>
      <c r="Q1004" s="14">
        <f t="shared" si="47"/>
        <v>59</v>
      </c>
    </row>
    <row r="1005" spans="1:17" ht="15.6" x14ac:dyDescent="0.3">
      <c r="A1005" s="15" t="s">
        <v>2524</v>
      </c>
      <c r="B1005" s="14" t="s">
        <v>5089</v>
      </c>
      <c r="C1005" s="16">
        <v>41.91</v>
      </c>
      <c r="D1005" s="16">
        <v>4.92</v>
      </c>
      <c r="E1005" s="17" t="s">
        <v>99</v>
      </c>
      <c r="F1005" s="17" t="s">
        <v>32</v>
      </c>
      <c r="G1005" s="17" t="s">
        <v>32</v>
      </c>
      <c r="H1005" s="18">
        <f>IF('Medical Examinations'!G1010="No major surgery",0,'Medical Examinations'!G1010)</f>
        <v>2</v>
      </c>
      <c r="I1005" s="16" t="s">
        <v>8343</v>
      </c>
      <c r="J1005" s="14" t="str">
        <f t="shared" si="45"/>
        <v>Obesity</v>
      </c>
      <c r="K1005" s="14" t="str">
        <f t="shared" si="46"/>
        <v>Normal</v>
      </c>
      <c r="L1005" s="19">
        <f>DATE('Data cleaning'!P1010,MONTH(1&amp;'Data cleaning'!Q1010),'Hospitalisation Details'!D1010)</f>
        <v>30475</v>
      </c>
      <c r="M1005" s="20">
        <v>8179.51</v>
      </c>
      <c r="N1005" s="16" t="s">
        <v>62</v>
      </c>
      <c r="O1005" s="16" t="s">
        <v>62</v>
      </c>
      <c r="P1005" s="16" t="s">
        <v>2647</v>
      </c>
      <c r="Q1005" s="14">
        <f t="shared" si="47"/>
        <v>40</v>
      </c>
    </row>
    <row r="1006" spans="1:17" ht="15.6" x14ac:dyDescent="0.3">
      <c r="A1006" s="15" t="s">
        <v>2526</v>
      </c>
      <c r="B1006" s="14" t="s">
        <v>6448</v>
      </c>
      <c r="C1006" s="16">
        <v>39.82</v>
      </c>
      <c r="D1006" s="16">
        <v>6.05</v>
      </c>
      <c r="E1006" s="17" t="s">
        <v>99</v>
      </c>
      <c r="F1006" s="17" t="s">
        <v>32</v>
      </c>
      <c r="G1006" s="17" t="s">
        <v>32</v>
      </c>
      <c r="H1006" s="18">
        <f>IF('Medical Examinations'!G1011="No major surgery",0,'Medical Examinations'!G1011)</f>
        <v>2</v>
      </c>
      <c r="I1006" s="16" t="s">
        <v>8343</v>
      </c>
      <c r="J1006" s="14" t="str">
        <f t="shared" si="45"/>
        <v>Obesity</v>
      </c>
      <c r="K1006" s="14" t="str">
        <f t="shared" si="46"/>
        <v>Prediabetes</v>
      </c>
      <c r="L1006" s="19">
        <f>DATE('Data cleaning'!P1011,MONTH(1&amp;'Data cleaning'!Q1011),'Hospitalisation Details'!D1011)</f>
        <v>35724</v>
      </c>
      <c r="M1006" s="20">
        <v>8182.89</v>
      </c>
      <c r="N1006" s="16" t="s">
        <v>62</v>
      </c>
      <c r="O1006" s="16" t="s">
        <v>75</v>
      </c>
      <c r="P1006" s="16" t="s">
        <v>2757</v>
      </c>
      <c r="Q1006" s="14">
        <f t="shared" si="47"/>
        <v>25</v>
      </c>
    </row>
    <row r="1007" spans="1:17" ht="15.6" x14ac:dyDescent="0.3">
      <c r="A1007" s="15" t="s">
        <v>2529</v>
      </c>
      <c r="B1007" s="14" t="s">
        <v>5204</v>
      </c>
      <c r="C1007" s="16">
        <v>28.12</v>
      </c>
      <c r="D1007" s="16">
        <v>4.67</v>
      </c>
      <c r="E1007" s="17" t="s">
        <v>32</v>
      </c>
      <c r="F1007" s="17" t="s">
        <v>32</v>
      </c>
      <c r="G1007" s="17" t="s">
        <v>32</v>
      </c>
      <c r="H1007" s="18">
        <f>IF('Medical Examinations'!G1012="No major surgery",0,'Medical Examinations'!G1012)</f>
        <v>2</v>
      </c>
      <c r="I1007" s="16" t="s">
        <v>8343</v>
      </c>
      <c r="J1007" s="14" t="str">
        <f t="shared" si="45"/>
        <v>Over weight</v>
      </c>
      <c r="K1007" s="14" t="str">
        <f t="shared" si="46"/>
        <v>Normal</v>
      </c>
      <c r="L1007" s="19">
        <f>DATE('Data cleaning'!P1012,MONTH(1&amp;'Data cleaning'!Q1012),'Hospitalisation Details'!D1012)</f>
        <v>22973</v>
      </c>
      <c r="M1007" s="20">
        <v>8188.12</v>
      </c>
      <c r="N1007" s="16" t="s">
        <v>64</v>
      </c>
      <c r="O1007" s="16" t="s">
        <v>64</v>
      </c>
      <c r="P1007" s="16" t="s">
        <v>66</v>
      </c>
      <c r="Q1007" s="14">
        <f t="shared" si="47"/>
        <v>60</v>
      </c>
    </row>
    <row r="1008" spans="1:17" ht="15.6" x14ac:dyDescent="0.3">
      <c r="A1008" s="15" t="s">
        <v>2532</v>
      </c>
      <c r="B1008" s="14" t="s">
        <v>6311</v>
      </c>
      <c r="C1008" s="16">
        <v>26.98</v>
      </c>
      <c r="D1008" s="16">
        <v>9.81</v>
      </c>
      <c r="E1008" s="17" t="s">
        <v>99</v>
      </c>
      <c r="F1008" s="17" t="s">
        <v>32</v>
      </c>
      <c r="G1008" s="17" t="s">
        <v>32</v>
      </c>
      <c r="H1008" s="18">
        <f>IF('Medical Examinations'!G1013="No major surgery",0,'Medical Examinations'!G1013)</f>
        <v>0</v>
      </c>
      <c r="I1008" s="16" t="s">
        <v>8343</v>
      </c>
      <c r="J1008" s="14" t="str">
        <f t="shared" si="45"/>
        <v>Over weight</v>
      </c>
      <c r="K1008" s="14" t="str">
        <f t="shared" si="46"/>
        <v>Diabetes</v>
      </c>
      <c r="L1008" s="19">
        <f>DATE('Data cleaning'!P1013,MONTH(1&amp;'Data cleaning'!Q1013),'Hospitalisation Details'!D1013)</f>
        <v>28787</v>
      </c>
      <c r="M1008" s="20">
        <v>8211.1</v>
      </c>
      <c r="N1008" s="16" t="s">
        <v>62</v>
      </c>
      <c r="O1008" s="16" t="s">
        <v>64</v>
      </c>
      <c r="P1008" s="16" t="s">
        <v>66</v>
      </c>
      <c r="Q1008" s="14">
        <f t="shared" si="47"/>
        <v>44</v>
      </c>
    </row>
    <row r="1009" spans="1:17" ht="15.6" x14ac:dyDescent="0.3">
      <c r="A1009" s="15" t="s">
        <v>2534</v>
      </c>
      <c r="B1009" s="14" t="s">
        <v>6452</v>
      </c>
      <c r="C1009" s="16">
        <v>27.2</v>
      </c>
      <c r="D1009" s="16">
        <v>6.06</v>
      </c>
      <c r="E1009" s="17" t="s">
        <v>99</v>
      </c>
      <c r="F1009" s="17" t="s">
        <v>32</v>
      </c>
      <c r="G1009" s="17" t="s">
        <v>32</v>
      </c>
      <c r="H1009" s="18">
        <f>IF('Medical Examinations'!G1014="No major surgery",0,'Medical Examinations'!G1014)</f>
        <v>2</v>
      </c>
      <c r="I1009" s="16" t="s">
        <v>8343</v>
      </c>
      <c r="J1009" s="14" t="str">
        <f t="shared" si="45"/>
        <v>Over weight</v>
      </c>
      <c r="K1009" s="14" t="str">
        <f t="shared" si="46"/>
        <v>Prediabetes</v>
      </c>
      <c r="L1009" s="19">
        <f>DATE('Data cleaning'!P1014,MONTH(1&amp;'Data cleaning'!Q1014),'Hospitalisation Details'!D1014)</f>
        <v>28671</v>
      </c>
      <c r="M1009" s="20">
        <v>8219.2000000000007</v>
      </c>
      <c r="N1009" s="16" t="s">
        <v>62</v>
      </c>
      <c r="O1009" s="16" t="s">
        <v>62</v>
      </c>
      <c r="P1009" s="16" t="s">
        <v>66</v>
      </c>
      <c r="Q1009" s="14">
        <f t="shared" si="47"/>
        <v>44</v>
      </c>
    </row>
    <row r="1010" spans="1:17" ht="15.6" x14ac:dyDescent="0.3">
      <c r="A1010" s="15" t="s">
        <v>2537</v>
      </c>
      <c r="B1010" s="14" t="s">
        <v>5674</v>
      </c>
      <c r="C1010" s="16">
        <v>25.3</v>
      </c>
      <c r="D1010" s="16">
        <v>5.19</v>
      </c>
      <c r="E1010" s="17" t="s">
        <v>99</v>
      </c>
      <c r="F1010" s="17" t="s">
        <v>32</v>
      </c>
      <c r="G1010" s="17" t="s">
        <v>32</v>
      </c>
      <c r="H1010" s="18">
        <f>IF('Medical Examinations'!G1015="No major surgery",0,'Medical Examinations'!G1015)</f>
        <v>2</v>
      </c>
      <c r="I1010" s="16" t="s">
        <v>8343</v>
      </c>
      <c r="J1010" s="14" t="str">
        <f t="shared" si="45"/>
        <v>Over weight</v>
      </c>
      <c r="K1010" s="14" t="str">
        <f t="shared" si="46"/>
        <v>Normal</v>
      </c>
      <c r="L1010" s="19">
        <f>DATE('Data cleaning'!P1015,MONTH(1&amp;'Data cleaning'!Q1015),'Hospitalisation Details'!D1015)</f>
        <v>28006</v>
      </c>
      <c r="M1010" s="20">
        <v>8232.64</v>
      </c>
      <c r="N1010" s="16" t="s">
        <v>62</v>
      </c>
      <c r="O1010" s="16" t="s">
        <v>64</v>
      </c>
      <c r="P1010" s="16" t="s">
        <v>66</v>
      </c>
      <c r="Q1010" s="14">
        <f t="shared" si="47"/>
        <v>46</v>
      </c>
    </row>
    <row r="1011" spans="1:17" ht="15.6" x14ac:dyDescent="0.3">
      <c r="A1011" s="15" t="s">
        <v>2540</v>
      </c>
      <c r="B1011" s="14" t="s">
        <v>5038</v>
      </c>
      <c r="C1011" s="16">
        <v>30.25</v>
      </c>
      <c r="D1011" s="16">
        <v>10.16</v>
      </c>
      <c r="E1011" s="17" t="s">
        <v>32</v>
      </c>
      <c r="F1011" s="17" t="s">
        <v>32</v>
      </c>
      <c r="G1011" s="17" t="s">
        <v>32</v>
      </c>
      <c r="H1011" s="18">
        <f>IF('Medical Examinations'!G1016="No major surgery",0,'Medical Examinations'!G1016)</f>
        <v>0</v>
      </c>
      <c r="I1011" s="16" t="s">
        <v>8343</v>
      </c>
      <c r="J1011" s="14" t="str">
        <f t="shared" si="45"/>
        <v>Obesity</v>
      </c>
      <c r="K1011" s="14" t="str">
        <f t="shared" si="46"/>
        <v>Diabetes</v>
      </c>
      <c r="L1011" s="19">
        <f>DATE('Data cleaning'!P1016,MONTH(1&amp;'Data cleaning'!Q1016),'Hospitalisation Details'!D1016)</f>
        <v>27941</v>
      </c>
      <c r="M1011" s="20">
        <v>8233.1</v>
      </c>
      <c r="N1011" s="16" t="s">
        <v>62</v>
      </c>
      <c r="O1011" s="16" t="s">
        <v>62</v>
      </c>
      <c r="P1011" s="16" t="s">
        <v>66</v>
      </c>
      <c r="Q1011" s="14">
        <f t="shared" si="47"/>
        <v>46</v>
      </c>
    </row>
    <row r="1012" spans="1:17" ht="15.6" x14ac:dyDescent="0.3">
      <c r="A1012" s="15" t="s">
        <v>2542</v>
      </c>
      <c r="B1012" s="14" t="s">
        <v>6456</v>
      </c>
      <c r="C1012" s="16">
        <v>54</v>
      </c>
      <c r="D1012" s="16">
        <v>4.68</v>
      </c>
      <c r="E1012" s="17" t="s">
        <v>99</v>
      </c>
      <c r="F1012" s="17" t="s">
        <v>39</v>
      </c>
      <c r="G1012" s="17" t="s">
        <v>32</v>
      </c>
      <c r="H1012" s="18">
        <f>IF('Medical Examinations'!G1017="No major surgery",0,'Medical Examinations'!G1017)</f>
        <v>2</v>
      </c>
      <c r="I1012" s="16" t="s">
        <v>8343</v>
      </c>
      <c r="J1012" s="14" t="str">
        <f t="shared" si="45"/>
        <v>Obesity</v>
      </c>
      <c r="K1012" s="14" t="str">
        <f t="shared" si="46"/>
        <v>Normal</v>
      </c>
      <c r="L1012" s="19">
        <f>DATE('Data cleaning'!P1017,MONTH(1&amp;'Data cleaning'!Q1017),'Hospitalisation Details'!D1017)</f>
        <v>28005</v>
      </c>
      <c r="M1012" s="20">
        <v>8240.59</v>
      </c>
      <c r="N1012" s="16" t="s">
        <v>62</v>
      </c>
      <c r="O1012" s="16" t="s">
        <v>62</v>
      </c>
      <c r="P1012" s="16" t="s">
        <v>66</v>
      </c>
      <c r="Q1012" s="14">
        <f t="shared" si="47"/>
        <v>46</v>
      </c>
    </row>
    <row r="1013" spans="1:17" ht="15.6" x14ac:dyDescent="0.3">
      <c r="A1013" s="15" t="s">
        <v>2544</v>
      </c>
      <c r="B1013" s="14" t="s">
        <v>6458</v>
      </c>
      <c r="C1013" s="16">
        <v>51.86</v>
      </c>
      <c r="D1013" s="16">
        <v>5.32</v>
      </c>
      <c r="E1013" s="17" t="s">
        <v>99</v>
      </c>
      <c r="F1013" s="17" t="s">
        <v>32</v>
      </c>
      <c r="G1013" s="17" t="s">
        <v>32</v>
      </c>
      <c r="H1013" s="18">
        <f>IF('Medical Examinations'!G1018="No major surgery",0,'Medical Examinations'!G1018)</f>
        <v>0</v>
      </c>
      <c r="I1013" s="16" t="s">
        <v>8343</v>
      </c>
      <c r="J1013" s="14" t="str">
        <f t="shared" si="45"/>
        <v>Obesity</v>
      </c>
      <c r="K1013" s="14" t="str">
        <f t="shared" si="46"/>
        <v>Normal</v>
      </c>
      <c r="L1013" s="19">
        <f>DATE('Data cleaning'!P1018,MONTH(1&amp;'Data cleaning'!Q1018),'Hospitalisation Details'!D1018)</f>
        <v>30221</v>
      </c>
      <c r="M1013" s="20">
        <v>8252.2800000000007</v>
      </c>
      <c r="N1013" s="16" t="s">
        <v>62</v>
      </c>
      <c r="O1013" s="16" t="s">
        <v>62</v>
      </c>
      <c r="P1013" s="16" t="s">
        <v>1280</v>
      </c>
      <c r="Q1013" s="14">
        <f t="shared" si="47"/>
        <v>40</v>
      </c>
    </row>
    <row r="1014" spans="1:17" ht="15.6" x14ac:dyDescent="0.3">
      <c r="A1014" s="15" t="s">
        <v>2547</v>
      </c>
      <c r="B1014" s="14" t="s">
        <v>6460</v>
      </c>
      <c r="C1014" s="16">
        <v>31.39</v>
      </c>
      <c r="D1014" s="16">
        <v>6.99</v>
      </c>
      <c r="E1014" s="17" t="s">
        <v>32</v>
      </c>
      <c r="F1014" s="17" t="s">
        <v>32</v>
      </c>
      <c r="G1014" s="17" t="s">
        <v>32</v>
      </c>
      <c r="H1014" s="18">
        <f>IF('Medical Examinations'!G1019="No major surgery",0,'Medical Examinations'!G1019)</f>
        <v>0</v>
      </c>
      <c r="I1014" s="16" t="s">
        <v>8343</v>
      </c>
      <c r="J1014" s="14" t="str">
        <f t="shared" si="45"/>
        <v>Obesity</v>
      </c>
      <c r="K1014" s="14" t="str">
        <f t="shared" si="46"/>
        <v>Diabetes</v>
      </c>
      <c r="L1014" s="19">
        <f>DATE('Data cleaning'!P1019,MONTH(1&amp;'Data cleaning'!Q1019),'Hospitalisation Details'!D1019)</f>
        <v>23625</v>
      </c>
      <c r="M1014" s="20">
        <v>8268</v>
      </c>
      <c r="N1014" s="16" t="s">
        <v>64</v>
      </c>
      <c r="O1014" s="16" t="s">
        <v>64</v>
      </c>
      <c r="P1014" s="16" t="s">
        <v>66</v>
      </c>
      <c r="Q1014" s="14">
        <f t="shared" si="47"/>
        <v>58</v>
      </c>
    </row>
    <row r="1015" spans="1:17" ht="15.6" x14ac:dyDescent="0.3">
      <c r="A1015" s="15" t="s">
        <v>2549</v>
      </c>
      <c r="B1015" s="14" t="s">
        <v>4748</v>
      </c>
      <c r="C1015" s="16">
        <v>39.97</v>
      </c>
      <c r="D1015" s="16">
        <v>5.55</v>
      </c>
      <c r="E1015" s="17" t="s">
        <v>32</v>
      </c>
      <c r="F1015" s="17" t="s">
        <v>32</v>
      </c>
      <c r="G1015" s="17" t="s">
        <v>32</v>
      </c>
      <c r="H1015" s="18">
        <f>IF('Medical Examinations'!G1020="No major surgery",0,'Medical Examinations'!G1020)</f>
        <v>0</v>
      </c>
      <c r="I1015" s="16" t="s">
        <v>8343</v>
      </c>
      <c r="J1015" s="14" t="str">
        <f t="shared" si="45"/>
        <v>Obesity</v>
      </c>
      <c r="K1015" s="14" t="str">
        <f t="shared" si="46"/>
        <v>Normal</v>
      </c>
      <c r="L1015" s="19">
        <f>DATE('Data cleaning'!P1020,MONTH(1&amp;'Data cleaning'!Q1020),'Hospitalisation Details'!D1020)</f>
        <v>27246</v>
      </c>
      <c r="M1015" s="20">
        <v>8269.0400000000009</v>
      </c>
      <c r="N1015" s="16" t="s">
        <v>62</v>
      </c>
      <c r="O1015" s="16" t="s">
        <v>75</v>
      </c>
      <c r="P1015" s="16" t="s">
        <v>241</v>
      </c>
      <c r="Q1015" s="14">
        <f t="shared" si="47"/>
        <v>48</v>
      </c>
    </row>
    <row r="1016" spans="1:17" ht="15.6" x14ac:dyDescent="0.3">
      <c r="A1016" s="15" t="s">
        <v>2551</v>
      </c>
      <c r="B1016" s="14" t="s">
        <v>6463</v>
      </c>
      <c r="C1016" s="16">
        <v>41.23</v>
      </c>
      <c r="D1016" s="16">
        <v>6.94</v>
      </c>
      <c r="E1016" s="17" t="s">
        <v>32</v>
      </c>
      <c r="F1016" s="17" t="s">
        <v>32</v>
      </c>
      <c r="G1016" s="17" t="s">
        <v>32</v>
      </c>
      <c r="H1016" s="18">
        <f>IF('Medical Examinations'!G1021="No major surgery",0,'Medical Examinations'!G1021)</f>
        <v>0</v>
      </c>
      <c r="I1016" s="16" t="s">
        <v>8343</v>
      </c>
      <c r="J1016" s="14" t="str">
        <f t="shared" si="45"/>
        <v>Obesity</v>
      </c>
      <c r="K1016" s="14" t="str">
        <f t="shared" si="46"/>
        <v>Diabetes</v>
      </c>
      <c r="L1016" s="19">
        <f>DATE('Data cleaning'!P1021,MONTH(1&amp;'Data cleaning'!Q1021),'Hospitalisation Details'!D1021)</f>
        <v>36858</v>
      </c>
      <c r="M1016" s="20">
        <v>8271.4599999999991</v>
      </c>
      <c r="N1016" s="16" t="s">
        <v>62</v>
      </c>
      <c r="O1016" s="16" t="s">
        <v>75</v>
      </c>
      <c r="P1016" s="16" t="s">
        <v>1285</v>
      </c>
      <c r="Q1016" s="14">
        <f t="shared" si="47"/>
        <v>22</v>
      </c>
    </row>
    <row r="1017" spans="1:17" ht="15.6" x14ac:dyDescent="0.3">
      <c r="A1017" s="15" t="s">
        <v>2554</v>
      </c>
      <c r="B1017" s="14" t="s">
        <v>6465</v>
      </c>
      <c r="C1017" s="16">
        <v>49.45</v>
      </c>
      <c r="D1017" s="16">
        <v>4.2</v>
      </c>
      <c r="E1017" s="17" t="s">
        <v>99</v>
      </c>
      <c r="F1017" s="17" t="s">
        <v>32</v>
      </c>
      <c r="G1017" s="17" t="s">
        <v>32</v>
      </c>
      <c r="H1017" s="18">
        <f>IF('Medical Examinations'!G1022="No major surgery",0,'Medical Examinations'!G1022)</f>
        <v>0</v>
      </c>
      <c r="I1017" s="16" t="s">
        <v>8343</v>
      </c>
      <c r="J1017" s="14" t="str">
        <f t="shared" si="45"/>
        <v>Obesity</v>
      </c>
      <c r="K1017" s="14" t="str">
        <f t="shared" si="46"/>
        <v>Normal</v>
      </c>
      <c r="L1017" s="19">
        <f>DATE('Data cleaning'!P1022,MONTH(1&amp;'Data cleaning'!Q1022),'Hospitalisation Details'!D1022)</f>
        <v>27298</v>
      </c>
      <c r="M1017" s="20">
        <v>8277.52</v>
      </c>
      <c r="N1017" s="16" t="s">
        <v>62</v>
      </c>
      <c r="O1017" s="16" t="s">
        <v>62</v>
      </c>
      <c r="P1017" s="16" t="s">
        <v>241</v>
      </c>
      <c r="Q1017" s="14">
        <f t="shared" si="47"/>
        <v>48</v>
      </c>
    </row>
    <row r="1018" spans="1:17" ht="15.6" x14ac:dyDescent="0.3">
      <c r="A1018" s="15" t="s">
        <v>2556</v>
      </c>
      <c r="B1018" s="14" t="s">
        <v>6467</v>
      </c>
      <c r="C1018" s="16">
        <v>41.04</v>
      </c>
      <c r="D1018" s="16">
        <v>5.59</v>
      </c>
      <c r="E1018" s="17" t="s">
        <v>32</v>
      </c>
      <c r="F1018" s="17" t="s">
        <v>32</v>
      </c>
      <c r="G1018" s="17" t="s">
        <v>32</v>
      </c>
      <c r="H1018" s="18">
        <f>IF('Medical Examinations'!G1023="No major surgery",0,'Medical Examinations'!G1023)</f>
        <v>0</v>
      </c>
      <c r="I1018" s="16" t="s">
        <v>8343</v>
      </c>
      <c r="J1018" s="14" t="str">
        <f t="shared" si="45"/>
        <v>Obesity</v>
      </c>
      <c r="K1018" s="14" t="str">
        <f t="shared" si="46"/>
        <v>Normal</v>
      </c>
      <c r="L1018" s="19">
        <f>DATE('Data cleaning'!P1023,MONTH(1&amp;'Data cleaning'!Q1023),'Hospitalisation Details'!D1023)</f>
        <v>27385</v>
      </c>
      <c r="M1018" s="20">
        <v>8280.6200000000008</v>
      </c>
      <c r="N1018" s="16" t="s">
        <v>62</v>
      </c>
      <c r="O1018" s="16" t="s">
        <v>62</v>
      </c>
      <c r="P1018" s="16" t="s">
        <v>66</v>
      </c>
      <c r="Q1018" s="14">
        <f t="shared" si="47"/>
        <v>48</v>
      </c>
    </row>
    <row r="1019" spans="1:17" ht="15.6" x14ac:dyDescent="0.3">
      <c r="A1019" s="15" t="s">
        <v>2558</v>
      </c>
      <c r="B1019" s="14" t="s">
        <v>6469</v>
      </c>
      <c r="C1019" s="16">
        <v>27.93</v>
      </c>
      <c r="D1019" s="16">
        <v>9.9600000000000009</v>
      </c>
      <c r="E1019" s="17" t="s">
        <v>32</v>
      </c>
      <c r="F1019" s="17" t="s">
        <v>32</v>
      </c>
      <c r="G1019" s="17" t="s">
        <v>32</v>
      </c>
      <c r="H1019" s="18">
        <f>IF('Medical Examinations'!G1024="No major surgery",0,'Medical Examinations'!G1024)</f>
        <v>0</v>
      </c>
      <c r="I1019" s="16" t="s">
        <v>8343</v>
      </c>
      <c r="J1019" s="14" t="str">
        <f t="shared" si="45"/>
        <v>Over weight</v>
      </c>
      <c r="K1019" s="14" t="str">
        <f t="shared" si="46"/>
        <v>Diabetes</v>
      </c>
      <c r="L1019" s="19">
        <f>DATE('Data cleaning'!P1024,MONTH(1&amp;'Data cleaning'!Q1024),'Hospitalisation Details'!D1024)</f>
        <v>27186</v>
      </c>
      <c r="M1019" s="20">
        <v>8283.68</v>
      </c>
      <c r="N1019" s="16" t="s">
        <v>62</v>
      </c>
      <c r="O1019" s="16" t="s">
        <v>64</v>
      </c>
      <c r="P1019" s="16" t="s">
        <v>66</v>
      </c>
      <c r="Q1019" s="14">
        <f t="shared" si="47"/>
        <v>49</v>
      </c>
    </row>
    <row r="1020" spans="1:17" ht="15.6" x14ac:dyDescent="0.3">
      <c r="A1020" s="15" t="s">
        <v>2561</v>
      </c>
      <c r="B1020" s="14" t="s">
        <v>6471</v>
      </c>
      <c r="C1020" s="16">
        <v>21.01</v>
      </c>
      <c r="D1020" s="16">
        <v>7.37</v>
      </c>
      <c r="E1020" s="17" t="s">
        <v>32</v>
      </c>
      <c r="F1020" s="17" t="s">
        <v>32</v>
      </c>
      <c r="G1020" s="17" t="s">
        <v>32</v>
      </c>
      <c r="H1020" s="18">
        <f>IF('Medical Examinations'!G1025="No major surgery",0,'Medical Examinations'!G1025)</f>
        <v>0</v>
      </c>
      <c r="I1020" s="16" t="s">
        <v>8343</v>
      </c>
      <c r="J1020" s="14" t="str">
        <f t="shared" si="45"/>
        <v>Normal weight</v>
      </c>
      <c r="K1020" s="14" t="str">
        <f t="shared" si="46"/>
        <v>Diabetes</v>
      </c>
      <c r="L1020" s="19">
        <f>DATE('Data cleaning'!P1025,MONTH(1&amp;'Data cleaning'!Q1025),'Hospitalisation Details'!D1025)</f>
        <v>28667</v>
      </c>
      <c r="M1020" s="20">
        <v>8302.5400000000009</v>
      </c>
      <c r="N1020" s="16" t="s">
        <v>64</v>
      </c>
      <c r="O1020" s="16" t="s">
        <v>64</v>
      </c>
      <c r="P1020" s="16" t="s">
        <v>979</v>
      </c>
      <c r="Q1020" s="14">
        <f t="shared" si="47"/>
        <v>44</v>
      </c>
    </row>
    <row r="1021" spans="1:17" ht="15.6" x14ac:dyDescent="0.3">
      <c r="A1021" s="15" t="s">
        <v>2563</v>
      </c>
      <c r="B1021" s="14" t="s">
        <v>4756</v>
      </c>
      <c r="C1021" s="16">
        <v>52.37</v>
      </c>
      <c r="D1021" s="16">
        <v>5.0599999999999996</v>
      </c>
      <c r="E1021" s="17" t="s">
        <v>99</v>
      </c>
      <c r="F1021" s="17" t="s">
        <v>39</v>
      </c>
      <c r="G1021" s="17" t="s">
        <v>32</v>
      </c>
      <c r="H1021" s="18">
        <f>IF('Medical Examinations'!G1026="No major surgery",0,'Medical Examinations'!G1026)</f>
        <v>2</v>
      </c>
      <c r="I1021" s="16" t="s">
        <v>8343</v>
      </c>
      <c r="J1021" s="14" t="str">
        <f t="shared" si="45"/>
        <v>Obesity</v>
      </c>
      <c r="K1021" s="14" t="str">
        <f t="shared" si="46"/>
        <v>Normal</v>
      </c>
      <c r="L1021" s="19">
        <f>DATE('Data cleaning'!P1026,MONTH(1&amp;'Data cleaning'!Q1026),'Hospitalisation Details'!D1026)</f>
        <v>29074</v>
      </c>
      <c r="M1021" s="20">
        <v>8310.84</v>
      </c>
      <c r="N1021" s="16" t="s">
        <v>62</v>
      </c>
      <c r="O1021" s="16" t="s">
        <v>62</v>
      </c>
      <c r="P1021" s="16" t="s">
        <v>119</v>
      </c>
      <c r="Q1021" s="14">
        <f t="shared" si="47"/>
        <v>43</v>
      </c>
    </row>
    <row r="1022" spans="1:17" ht="15.6" x14ac:dyDescent="0.3">
      <c r="A1022" s="15" t="s">
        <v>2565</v>
      </c>
      <c r="B1022" s="14" t="s">
        <v>6474</v>
      </c>
      <c r="C1022" s="16">
        <v>40.369999999999997</v>
      </c>
      <c r="D1022" s="16">
        <v>8.2100000000000009</v>
      </c>
      <c r="E1022" s="17" t="s">
        <v>32</v>
      </c>
      <c r="F1022" s="17" t="s">
        <v>32</v>
      </c>
      <c r="G1022" s="17" t="s">
        <v>32</v>
      </c>
      <c r="H1022" s="18">
        <f>IF('Medical Examinations'!G1027="No major surgery",0,'Medical Examinations'!G1027)</f>
        <v>0</v>
      </c>
      <c r="I1022" s="16" t="s">
        <v>8343</v>
      </c>
      <c r="J1022" s="14" t="str">
        <f t="shared" si="45"/>
        <v>Obesity</v>
      </c>
      <c r="K1022" s="14" t="str">
        <f t="shared" si="46"/>
        <v>Diabetes</v>
      </c>
      <c r="L1022" s="19">
        <f>DATE('Data cleaning'!P1027,MONTH(1&amp;'Data cleaning'!Q1027),'Hospitalisation Details'!D1027)</f>
        <v>34142</v>
      </c>
      <c r="M1022" s="20">
        <v>8314.65</v>
      </c>
      <c r="N1022" s="16" t="s">
        <v>62</v>
      </c>
      <c r="O1022" s="16" t="s">
        <v>75</v>
      </c>
      <c r="P1022" s="16" t="s">
        <v>119</v>
      </c>
      <c r="Q1022" s="14">
        <f t="shared" si="47"/>
        <v>29</v>
      </c>
    </row>
    <row r="1023" spans="1:17" ht="15.6" x14ac:dyDescent="0.3">
      <c r="A1023" s="15" t="s">
        <v>2567</v>
      </c>
      <c r="B1023" s="14" t="s">
        <v>6476</v>
      </c>
      <c r="C1023" s="16">
        <v>41.47</v>
      </c>
      <c r="D1023" s="16">
        <v>10.34</v>
      </c>
      <c r="E1023" s="17" t="s">
        <v>32</v>
      </c>
      <c r="F1023" s="17" t="s">
        <v>32</v>
      </c>
      <c r="G1023" s="17" t="s">
        <v>32</v>
      </c>
      <c r="H1023" s="18">
        <f>IF('Medical Examinations'!G1028="No major surgery",0,'Medical Examinations'!G1028)</f>
        <v>2</v>
      </c>
      <c r="I1023" s="16" t="s">
        <v>8343</v>
      </c>
      <c r="J1023" s="14" t="str">
        <f t="shared" si="45"/>
        <v>Obesity</v>
      </c>
      <c r="K1023" s="14" t="str">
        <f t="shared" si="46"/>
        <v>Diabetes</v>
      </c>
      <c r="L1023" s="19">
        <f>DATE('Data cleaning'!P1028,MONTH(1&amp;'Data cleaning'!Q1028),'Hospitalisation Details'!D1028)</f>
        <v>27953</v>
      </c>
      <c r="M1023" s="20">
        <v>8334.4599999999991</v>
      </c>
      <c r="N1023" s="16" t="s">
        <v>64</v>
      </c>
      <c r="O1023" s="16" t="s">
        <v>62</v>
      </c>
      <c r="P1023" s="16" t="s">
        <v>979</v>
      </c>
      <c r="Q1023" s="14">
        <f t="shared" si="47"/>
        <v>46</v>
      </c>
    </row>
    <row r="1024" spans="1:17" ht="15.6" x14ac:dyDescent="0.3">
      <c r="A1024" s="15" t="s">
        <v>2570</v>
      </c>
      <c r="B1024" s="14" t="s">
        <v>6474</v>
      </c>
      <c r="C1024" s="16">
        <v>33.725000000000001</v>
      </c>
      <c r="D1024" s="16">
        <v>5.51</v>
      </c>
      <c r="E1024" s="17" t="s">
        <v>99</v>
      </c>
      <c r="F1024" s="17" t="s">
        <v>32</v>
      </c>
      <c r="G1024" s="17" t="s">
        <v>32</v>
      </c>
      <c r="H1024" s="18">
        <f>IF('Medical Examinations'!G1029="No major surgery",0,'Medical Examinations'!G1029)</f>
        <v>2</v>
      </c>
      <c r="I1024" s="16" t="s">
        <v>8343</v>
      </c>
      <c r="J1024" s="14" t="str">
        <f t="shared" si="45"/>
        <v>Obesity</v>
      </c>
      <c r="K1024" s="14" t="str">
        <f t="shared" si="46"/>
        <v>Normal</v>
      </c>
      <c r="L1024" s="19">
        <f>DATE('Data cleaning'!P1029,MONTH(1&amp;'Data cleaning'!Q1029),'Hospitalisation Details'!D1029)</f>
        <v>27961</v>
      </c>
      <c r="M1024" s="20">
        <v>8334.59</v>
      </c>
      <c r="N1024" s="16" t="s">
        <v>64</v>
      </c>
      <c r="O1024" s="16" t="s">
        <v>62</v>
      </c>
      <c r="P1024" s="16" t="s">
        <v>979</v>
      </c>
      <c r="Q1024" s="14">
        <f t="shared" si="47"/>
        <v>46</v>
      </c>
    </row>
    <row r="1025" spans="1:17" ht="15.6" x14ac:dyDescent="0.3">
      <c r="A1025" s="15" t="s">
        <v>2572</v>
      </c>
      <c r="B1025" s="14" t="s">
        <v>4892</v>
      </c>
      <c r="C1025" s="16">
        <v>28.1</v>
      </c>
      <c r="D1025" s="16">
        <v>11.2</v>
      </c>
      <c r="E1025" s="17" t="s">
        <v>32</v>
      </c>
      <c r="F1025" s="17" t="s">
        <v>32</v>
      </c>
      <c r="G1025" s="17" t="s">
        <v>32</v>
      </c>
      <c r="H1025" s="18">
        <f>IF('Medical Examinations'!G1030="No major surgery",0,'Medical Examinations'!G1030)</f>
        <v>0</v>
      </c>
      <c r="I1025" s="16" t="s">
        <v>8343</v>
      </c>
      <c r="J1025" s="14" t="str">
        <f t="shared" si="45"/>
        <v>Over weight</v>
      </c>
      <c r="K1025" s="14" t="str">
        <f t="shared" si="46"/>
        <v>Diabetes</v>
      </c>
      <c r="L1025" s="19">
        <f>DATE('Data cleaning'!P1030,MONTH(1&amp;'Data cleaning'!Q1030),'Hospitalisation Details'!D1030)</f>
        <v>27948</v>
      </c>
      <c r="M1025" s="20">
        <v>8342.91</v>
      </c>
      <c r="N1025" s="16" t="s">
        <v>64</v>
      </c>
      <c r="O1025" s="16" t="s">
        <v>75</v>
      </c>
      <c r="P1025" s="16" t="s">
        <v>979</v>
      </c>
      <c r="Q1025" s="14">
        <f t="shared" si="47"/>
        <v>46</v>
      </c>
    </row>
    <row r="1026" spans="1:17" ht="15.6" x14ac:dyDescent="0.3">
      <c r="A1026" s="15" t="s">
        <v>2575</v>
      </c>
      <c r="B1026" s="14" t="s">
        <v>6480</v>
      </c>
      <c r="C1026" s="16">
        <v>37.43</v>
      </c>
      <c r="D1026" s="16">
        <v>4.3499999999999996</v>
      </c>
      <c r="E1026" s="17" t="s">
        <v>99</v>
      </c>
      <c r="F1026" s="17" t="s">
        <v>32</v>
      </c>
      <c r="G1026" s="17" t="s">
        <v>99</v>
      </c>
      <c r="H1026" s="18">
        <f>IF('Medical Examinations'!G1031="No major surgery",0,'Medical Examinations'!G1031)</f>
        <v>1</v>
      </c>
      <c r="I1026" s="16" t="s">
        <v>8343</v>
      </c>
      <c r="J1026" s="14" t="str">
        <f t="shared" ref="J1026:J1089" si="48">IF(C1026&lt;18.5,"Under weight",IF(C1026&lt;25,"Normal weight",IF(C1026&lt;30,"Over weight","Obesity")))</f>
        <v>Obesity</v>
      </c>
      <c r="K1026" s="14" t="str">
        <f t="shared" ref="K1026:K1089" si="49">IF(D1026&lt;5.7,"Normal",IF(D1026&lt;6.4,"Prediabetes","Diabetes"))</f>
        <v>Normal</v>
      </c>
      <c r="L1026" s="19">
        <f>DATE('Data cleaning'!P1031,MONTH(1&amp;'Data cleaning'!Q1031),'Hospitalisation Details'!D1031)</f>
        <v>27923</v>
      </c>
      <c r="M1026" s="20">
        <v>8347.16</v>
      </c>
      <c r="N1026" s="16" t="s">
        <v>62</v>
      </c>
      <c r="O1026" s="16" t="s">
        <v>75</v>
      </c>
      <c r="P1026" s="16" t="s">
        <v>66</v>
      </c>
      <c r="Q1026" s="14">
        <f t="shared" ref="Q1026:Q1089" si="50">INT(YEARFRAC(L1026,DATE(2023,6,8)))</f>
        <v>46</v>
      </c>
    </row>
    <row r="1027" spans="1:17" ht="15.6" x14ac:dyDescent="0.3">
      <c r="A1027" s="15" t="s">
        <v>2577</v>
      </c>
      <c r="B1027" s="14" t="s">
        <v>6482</v>
      </c>
      <c r="C1027" s="16">
        <v>23.7</v>
      </c>
      <c r="D1027" s="16">
        <v>10.45</v>
      </c>
      <c r="E1027" s="17" t="s">
        <v>32</v>
      </c>
      <c r="F1027" s="17" t="s">
        <v>32</v>
      </c>
      <c r="G1027" s="17" t="s">
        <v>32</v>
      </c>
      <c r="H1027" s="18">
        <f>IF('Medical Examinations'!G1032="No major surgery",0,'Medical Examinations'!G1032)</f>
        <v>0</v>
      </c>
      <c r="I1027" s="16" t="s">
        <v>8343</v>
      </c>
      <c r="J1027" s="14" t="str">
        <f t="shared" si="48"/>
        <v>Normal weight</v>
      </c>
      <c r="K1027" s="14" t="str">
        <f t="shared" si="49"/>
        <v>Diabetes</v>
      </c>
      <c r="L1027" s="19">
        <f>DATE('Data cleaning'!P1032,MONTH(1&amp;'Data cleaning'!Q1032),'Hospitalisation Details'!D1032)</f>
        <v>23275</v>
      </c>
      <c r="M1027" s="20">
        <v>8355.5400000000009</v>
      </c>
      <c r="N1027" s="16" t="s">
        <v>64</v>
      </c>
      <c r="O1027" s="16" t="s">
        <v>64</v>
      </c>
      <c r="P1027" s="16" t="s">
        <v>119</v>
      </c>
      <c r="Q1027" s="14">
        <f t="shared" si="50"/>
        <v>59</v>
      </c>
    </row>
    <row r="1028" spans="1:17" ht="15.6" x14ac:dyDescent="0.3">
      <c r="A1028" s="15" t="s">
        <v>2580</v>
      </c>
      <c r="B1028" s="14" t="s">
        <v>6484</v>
      </c>
      <c r="C1028" s="16">
        <v>24.795000000000002</v>
      </c>
      <c r="D1028" s="16">
        <v>4.07</v>
      </c>
      <c r="E1028" s="17" t="s">
        <v>99</v>
      </c>
      <c r="F1028" s="17" t="s">
        <v>32</v>
      </c>
      <c r="G1028" s="17" t="s">
        <v>99</v>
      </c>
      <c r="H1028" s="18">
        <f>IF('Medical Examinations'!G1033="No major surgery",0,'Medical Examinations'!G1033)</f>
        <v>1</v>
      </c>
      <c r="I1028" s="16" t="s">
        <v>8343</v>
      </c>
      <c r="J1028" s="14" t="str">
        <f t="shared" si="48"/>
        <v>Normal weight</v>
      </c>
      <c r="K1028" s="14" t="str">
        <f t="shared" si="49"/>
        <v>Normal</v>
      </c>
      <c r="L1028" s="19">
        <f>DATE('Data cleaning'!P1033,MONTH(1&amp;'Data cleaning'!Q1033),'Hospitalisation Details'!D1033)</f>
        <v>26180</v>
      </c>
      <c r="M1028" s="20">
        <v>8396.6200000000008</v>
      </c>
      <c r="N1028" s="16" t="s">
        <v>62</v>
      </c>
      <c r="O1028" s="16" t="s">
        <v>64</v>
      </c>
      <c r="P1028" s="16" t="s">
        <v>66</v>
      </c>
      <c r="Q1028" s="14">
        <f t="shared" si="50"/>
        <v>51</v>
      </c>
    </row>
    <row r="1029" spans="1:17" ht="15.6" x14ac:dyDescent="0.3">
      <c r="A1029" s="15" t="s">
        <v>2582</v>
      </c>
      <c r="B1029" s="14" t="s">
        <v>6485</v>
      </c>
      <c r="C1029" s="16">
        <v>31.9</v>
      </c>
      <c r="D1029" s="16">
        <v>8.34</v>
      </c>
      <c r="E1029" s="17" t="s">
        <v>32</v>
      </c>
      <c r="F1029" s="17" t="s">
        <v>32</v>
      </c>
      <c r="G1029" s="17" t="s">
        <v>32</v>
      </c>
      <c r="H1029" s="18">
        <f>IF('Medical Examinations'!G1034="No major surgery",0,'Medical Examinations'!G1034)</f>
        <v>0</v>
      </c>
      <c r="I1029" s="16" t="s">
        <v>8343</v>
      </c>
      <c r="J1029" s="14" t="str">
        <f t="shared" si="48"/>
        <v>Obesity</v>
      </c>
      <c r="K1029" s="14" t="str">
        <f t="shared" si="49"/>
        <v>Diabetes</v>
      </c>
      <c r="L1029" s="19">
        <f>DATE('Data cleaning'!P1034,MONTH(1&amp;'Data cleaning'!Q1034),'Hospitalisation Details'!D1034)</f>
        <v>26194</v>
      </c>
      <c r="M1029" s="20">
        <v>8400.01</v>
      </c>
      <c r="N1029" s="16" t="s">
        <v>62</v>
      </c>
      <c r="O1029" s="16" t="s">
        <v>64</v>
      </c>
      <c r="P1029" s="16" t="s">
        <v>66</v>
      </c>
      <c r="Q1029" s="14">
        <f t="shared" si="50"/>
        <v>51</v>
      </c>
    </row>
    <row r="1030" spans="1:17" ht="15.6" x14ac:dyDescent="0.3">
      <c r="A1030" s="15" t="s">
        <v>2584</v>
      </c>
      <c r="B1030" s="14" t="s">
        <v>5443</v>
      </c>
      <c r="C1030" s="16">
        <v>32.68</v>
      </c>
      <c r="D1030" s="16">
        <v>7.41</v>
      </c>
      <c r="E1030" s="17" t="s">
        <v>32</v>
      </c>
      <c r="F1030" s="17" t="s">
        <v>32</v>
      </c>
      <c r="G1030" s="17" t="s">
        <v>32</v>
      </c>
      <c r="H1030" s="18">
        <f>IF('Medical Examinations'!G1035="No major surgery",0,'Medical Examinations'!G1035)</f>
        <v>0</v>
      </c>
      <c r="I1030" s="16" t="s">
        <v>8343</v>
      </c>
      <c r="J1030" s="14" t="str">
        <f t="shared" si="48"/>
        <v>Obesity</v>
      </c>
      <c r="K1030" s="14" t="str">
        <f t="shared" si="49"/>
        <v>Diabetes</v>
      </c>
      <c r="L1030" s="19">
        <f>DATE('Data cleaning'!P1035,MONTH(1&amp;'Data cleaning'!Q1035),'Hospitalisation Details'!D1035)</f>
        <v>29017</v>
      </c>
      <c r="M1030" s="20">
        <v>8410.0499999999993</v>
      </c>
      <c r="N1030" s="16" t="s">
        <v>62</v>
      </c>
      <c r="O1030" s="16" t="s">
        <v>62</v>
      </c>
      <c r="P1030" s="16" t="s">
        <v>119</v>
      </c>
      <c r="Q1030" s="14">
        <f t="shared" si="50"/>
        <v>43</v>
      </c>
    </row>
    <row r="1031" spans="1:17" ht="15.6" x14ac:dyDescent="0.3">
      <c r="A1031" s="15" t="s">
        <v>2587</v>
      </c>
      <c r="B1031" s="14" t="s">
        <v>6488</v>
      </c>
      <c r="C1031" s="16">
        <v>47.13</v>
      </c>
      <c r="D1031" s="16">
        <v>4.3099999999999996</v>
      </c>
      <c r="E1031" s="17" t="s">
        <v>32</v>
      </c>
      <c r="F1031" s="17" t="s">
        <v>32</v>
      </c>
      <c r="G1031" s="17" t="s">
        <v>32</v>
      </c>
      <c r="H1031" s="18">
        <f>IF('Medical Examinations'!G1036="No major surgery",0,'Medical Examinations'!G1036)</f>
        <v>0</v>
      </c>
      <c r="I1031" s="16" t="s">
        <v>8343</v>
      </c>
      <c r="J1031" s="14" t="str">
        <f t="shared" si="48"/>
        <v>Obesity</v>
      </c>
      <c r="K1031" s="14" t="str">
        <f t="shared" si="49"/>
        <v>Normal</v>
      </c>
      <c r="L1031" s="19">
        <f>DATE('Data cleaning'!P1036,MONTH(1&amp;'Data cleaning'!Q1036),'Hospitalisation Details'!D1036)</f>
        <v>28372</v>
      </c>
      <c r="M1031" s="20">
        <v>8413.4599999999991</v>
      </c>
      <c r="N1031" s="16" t="s">
        <v>64</v>
      </c>
      <c r="O1031" s="16" t="s">
        <v>75</v>
      </c>
      <c r="P1031" s="16" t="s">
        <v>119</v>
      </c>
      <c r="Q1031" s="14">
        <f t="shared" si="50"/>
        <v>45</v>
      </c>
    </row>
    <row r="1032" spans="1:17" ht="15.6" x14ac:dyDescent="0.3">
      <c r="A1032" s="15" t="s">
        <v>2589</v>
      </c>
      <c r="B1032" s="14" t="s">
        <v>5739</v>
      </c>
      <c r="C1032" s="16">
        <v>36.67</v>
      </c>
      <c r="D1032" s="16">
        <v>10.83</v>
      </c>
      <c r="E1032" s="17" t="s">
        <v>32</v>
      </c>
      <c r="F1032" s="17" t="s">
        <v>32</v>
      </c>
      <c r="G1032" s="17" t="s">
        <v>32</v>
      </c>
      <c r="H1032" s="18">
        <f>IF('Medical Examinations'!G1037="No major surgery",0,'Medical Examinations'!G1037)</f>
        <v>0</v>
      </c>
      <c r="I1032" s="16" t="s">
        <v>8343</v>
      </c>
      <c r="J1032" s="14" t="str">
        <f t="shared" si="48"/>
        <v>Obesity</v>
      </c>
      <c r="K1032" s="14" t="str">
        <f t="shared" si="49"/>
        <v>Diabetes</v>
      </c>
      <c r="L1032" s="19">
        <f>DATE('Data cleaning'!P1037,MONTH(1&amp;'Data cleaning'!Q1037),'Hospitalisation Details'!D1037)</f>
        <v>27665</v>
      </c>
      <c r="M1032" s="20">
        <v>8428.07</v>
      </c>
      <c r="N1032" s="16" t="s">
        <v>64</v>
      </c>
      <c r="O1032" s="16" t="s">
        <v>62</v>
      </c>
      <c r="P1032" s="16" t="s">
        <v>119</v>
      </c>
      <c r="Q1032" s="14">
        <f t="shared" si="50"/>
        <v>47</v>
      </c>
    </row>
    <row r="1033" spans="1:17" ht="15.6" x14ac:dyDescent="0.3">
      <c r="A1033" s="15" t="s">
        <v>2592</v>
      </c>
      <c r="B1033" s="14" t="s">
        <v>4861</v>
      </c>
      <c r="C1033" s="16">
        <v>33.630000000000003</v>
      </c>
      <c r="D1033" s="16">
        <v>11.31</v>
      </c>
      <c r="E1033" s="17" t="s">
        <v>32</v>
      </c>
      <c r="F1033" s="17" t="s">
        <v>32</v>
      </c>
      <c r="G1033" s="17" t="s">
        <v>32</v>
      </c>
      <c r="H1033" s="18">
        <f>IF('Medical Examinations'!G1038="No major surgery",0,'Medical Examinations'!G1038)</f>
        <v>0</v>
      </c>
      <c r="I1033" s="16" t="s">
        <v>8343</v>
      </c>
      <c r="J1033" s="14" t="str">
        <f t="shared" si="48"/>
        <v>Obesity</v>
      </c>
      <c r="K1033" s="14" t="str">
        <f t="shared" si="49"/>
        <v>Diabetes</v>
      </c>
      <c r="L1033" s="19">
        <f>DATE('Data cleaning'!P1038,MONTH(1&amp;'Data cleaning'!Q1038),'Hospitalisation Details'!D1038)</f>
        <v>23278</v>
      </c>
      <c r="M1033" s="20">
        <v>8440.0499999999993</v>
      </c>
      <c r="N1033" s="16" t="s">
        <v>64</v>
      </c>
      <c r="O1033" s="16" t="s">
        <v>62</v>
      </c>
      <c r="P1033" s="16" t="s">
        <v>66</v>
      </c>
      <c r="Q1033" s="14">
        <f t="shared" si="50"/>
        <v>59</v>
      </c>
    </row>
    <row r="1034" spans="1:17" ht="15.6" x14ac:dyDescent="0.3">
      <c r="A1034" s="15" t="s">
        <v>2594</v>
      </c>
      <c r="B1034" s="14" t="s">
        <v>6492</v>
      </c>
      <c r="C1034" s="16">
        <v>32.67</v>
      </c>
      <c r="D1034" s="16">
        <v>11.81</v>
      </c>
      <c r="E1034" s="17" t="s">
        <v>99</v>
      </c>
      <c r="F1034" s="17" t="s">
        <v>32</v>
      </c>
      <c r="G1034" s="17" t="s">
        <v>32</v>
      </c>
      <c r="H1034" s="18">
        <f>IF('Medical Examinations'!G1039="No major surgery",0,'Medical Examinations'!G1039)</f>
        <v>0</v>
      </c>
      <c r="I1034" s="16" t="s">
        <v>8343</v>
      </c>
      <c r="J1034" s="14" t="str">
        <f t="shared" si="48"/>
        <v>Obesity</v>
      </c>
      <c r="K1034" s="14" t="str">
        <f t="shared" si="49"/>
        <v>Diabetes</v>
      </c>
      <c r="L1034" s="19">
        <f>DATE('Data cleaning'!P1039,MONTH(1&amp;'Data cleaning'!Q1039),'Hospitalisation Details'!D1039)</f>
        <v>26551</v>
      </c>
      <c r="M1034" s="20">
        <v>8442.67</v>
      </c>
      <c r="N1034" s="16" t="s">
        <v>62</v>
      </c>
      <c r="O1034" s="16" t="s">
        <v>64</v>
      </c>
      <c r="P1034" s="16" t="s">
        <v>66</v>
      </c>
      <c r="Q1034" s="14">
        <f t="shared" si="50"/>
        <v>50</v>
      </c>
    </row>
    <row r="1035" spans="1:17" ht="15.6" x14ac:dyDescent="0.3">
      <c r="A1035" s="15" t="s">
        <v>2597</v>
      </c>
      <c r="B1035" s="14" t="s">
        <v>5237</v>
      </c>
      <c r="C1035" s="16">
        <v>33.299999999999997</v>
      </c>
      <c r="D1035" s="16">
        <v>8.26</v>
      </c>
      <c r="E1035" s="17" t="s">
        <v>99</v>
      </c>
      <c r="F1035" s="17" t="s">
        <v>32</v>
      </c>
      <c r="G1035" s="17" t="s">
        <v>32</v>
      </c>
      <c r="H1035" s="18">
        <f>IF('Medical Examinations'!G1040="No major surgery",0,'Medical Examinations'!G1040)</f>
        <v>2</v>
      </c>
      <c r="I1035" s="16" t="s">
        <v>8343</v>
      </c>
      <c r="J1035" s="14" t="str">
        <f t="shared" si="48"/>
        <v>Obesity</v>
      </c>
      <c r="K1035" s="14" t="str">
        <f t="shared" si="49"/>
        <v>Diabetes</v>
      </c>
      <c r="L1035" s="19">
        <f>DATE('Data cleaning'!P1040,MONTH(1&amp;'Data cleaning'!Q1040),'Hospitalisation Details'!D1040)</f>
        <v>26546</v>
      </c>
      <c r="M1035" s="20">
        <v>8444.4699999999993</v>
      </c>
      <c r="N1035" s="16" t="s">
        <v>64</v>
      </c>
      <c r="O1035" s="16" t="s">
        <v>75</v>
      </c>
      <c r="P1035" s="16" t="s">
        <v>241</v>
      </c>
      <c r="Q1035" s="14">
        <f t="shared" si="50"/>
        <v>50</v>
      </c>
    </row>
    <row r="1036" spans="1:17" ht="15.6" x14ac:dyDescent="0.3">
      <c r="A1036" s="15" t="s">
        <v>2599</v>
      </c>
      <c r="B1036" s="14" t="s">
        <v>6495</v>
      </c>
      <c r="C1036" s="16">
        <v>30.78</v>
      </c>
      <c r="D1036" s="16">
        <v>10.74</v>
      </c>
      <c r="E1036" s="17" t="s">
        <v>99</v>
      </c>
      <c r="F1036" s="17" t="s">
        <v>32</v>
      </c>
      <c r="G1036" s="17" t="s">
        <v>32</v>
      </c>
      <c r="H1036" s="18">
        <f>IF('Medical Examinations'!G1041="No major surgery",0,'Medical Examinations'!G1041)</f>
        <v>2</v>
      </c>
      <c r="I1036" s="16" t="s">
        <v>8343</v>
      </c>
      <c r="J1036" s="14" t="str">
        <f t="shared" si="48"/>
        <v>Obesity</v>
      </c>
      <c r="K1036" s="14" t="str">
        <f t="shared" si="49"/>
        <v>Diabetes</v>
      </c>
      <c r="L1036" s="19">
        <f>DATE('Data cleaning'!P1041,MONTH(1&amp;'Data cleaning'!Q1041),'Hospitalisation Details'!D1041)</f>
        <v>24270</v>
      </c>
      <c r="M1036" s="20">
        <v>8448.66</v>
      </c>
      <c r="N1036" s="16" t="s">
        <v>64</v>
      </c>
      <c r="O1036" s="16" t="s">
        <v>75</v>
      </c>
      <c r="P1036" s="16" t="s">
        <v>66</v>
      </c>
      <c r="Q1036" s="14">
        <f t="shared" si="50"/>
        <v>56</v>
      </c>
    </row>
    <row r="1037" spans="1:17" ht="15.6" x14ac:dyDescent="0.3">
      <c r="A1037" s="15" t="s">
        <v>2602</v>
      </c>
      <c r="B1037" s="14" t="s">
        <v>5042</v>
      </c>
      <c r="C1037" s="16">
        <v>28.975000000000001</v>
      </c>
      <c r="D1037" s="16">
        <v>7.69</v>
      </c>
      <c r="E1037" s="17" t="s">
        <v>99</v>
      </c>
      <c r="F1037" s="17" t="s">
        <v>32</v>
      </c>
      <c r="G1037" s="17" t="s">
        <v>32</v>
      </c>
      <c r="H1037" s="18">
        <f>IF('Medical Examinations'!G1042="No major surgery",0,'Medical Examinations'!G1042)</f>
        <v>0</v>
      </c>
      <c r="I1037" s="16" t="s">
        <v>8343</v>
      </c>
      <c r="J1037" s="14" t="str">
        <f t="shared" si="48"/>
        <v>Over weight</v>
      </c>
      <c r="K1037" s="14" t="str">
        <f t="shared" si="49"/>
        <v>Diabetes</v>
      </c>
      <c r="L1037" s="19">
        <f>DATE('Data cleaning'!P1042,MONTH(1&amp;'Data cleaning'!Q1042),'Hospitalisation Details'!D1042)</f>
        <v>30852</v>
      </c>
      <c r="M1037" s="20">
        <v>8450.82</v>
      </c>
      <c r="N1037" s="16" t="s">
        <v>62</v>
      </c>
      <c r="O1037" s="16" t="s">
        <v>62</v>
      </c>
      <c r="P1037" s="16" t="s">
        <v>1108</v>
      </c>
      <c r="Q1037" s="14">
        <f t="shared" si="50"/>
        <v>38</v>
      </c>
    </row>
    <row r="1038" spans="1:17" ht="15.6" x14ac:dyDescent="0.3">
      <c r="A1038" s="15" t="s">
        <v>2604</v>
      </c>
      <c r="B1038" s="14" t="s">
        <v>6497</v>
      </c>
      <c r="C1038" s="16">
        <v>33.4</v>
      </c>
      <c r="D1038" s="16">
        <v>4.84</v>
      </c>
      <c r="E1038" s="17" t="s">
        <v>32</v>
      </c>
      <c r="F1038" s="17" t="s">
        <v>32</v>
      </c>
      <c r="G1038" s="17" t="s">
        <v>32</v>
      </c>
      <c r="H1038" s="18">
        <f>IF('Medical Examinations'!G1043="No major surgery",0,'Medical Examinations'!G1043)</f>
        <v>0</v>
      </c>
      <c r="I1038" s="16" t="s">
        <v>8343</v>
      </c>
      <c r="J1038" s="14" t="str">
        <f t="shared" si="48"/>
        <v>Obesity</v>
      </c>
      <c r="K1038" s="14" t="str">
        <f t="shared" si="49"/>
        <v>Normal</v>
      </c>
      <c r="L1038" s="19">
        <f>DATE('Data cleaning'!P1043,MONTH(1&amp;'Data cleaning'!Q1043),'Hospitalisation Details'!D1043)</f>
        <v>26659</v>
      </c>
      <c r="M1038" s="20">
        <v>8457.82</v>
      </c>
      <c r="N1038" s="16" t="s">
        <v>62</v>
      </c>
      <c r="O1038" s="16" t="s">
        <v>64</v>
      </c>
      <c r="P1038" s="16" t="s">
        <v>241</v>
      </c>
      <c r="Q1038" s="14">
        <f t="shared" si="50"/>
        <v>50</v>
      </c>
    </row>
    <row r="1039" spans="1:17" ht="15.6" x14ac:dyDescent="0.3">
      <c r="A1039" s="15" t="s">
        <v>2607</v>
      </c>
      <c r="B1039" s="14" t="s">
        <v>6499</v>
      </c>
      <c r="C1039" s="16">
        <v>21.5</v>
      </c>
      <c r="D1039" s="16">
        <v>9.77</v>
      </c>
      <c r="E1039" s="17" t="s">
        <v>99</v>
      </c>
      <c r="F1039" s="17" t="s">
        <v>32</v>
      </c>
      <c r="G1039" s="17" t="s">
        <v>32</v>
      </c>
      <c r="H1039" s="18">
        <f>IF('Medical Examinations'!G1044="No major surgery",0,'Medical Examinations'!G1044)</f>
        <v>0</v>
      </c>
      <c r="I1039" s="16" t="s">
        <v>8343</v>
      </c>
      <c r="J1039" s="14" t="str">
        <f t="shared" si="48"/>
        <v>Normal weight</v>
      </c>
      <c r="K1039" s="14" t="str">
        <f t="shared" si="49"/>
        <v>Diabetes</v>
      </c>
      <c r="L1039" s="19">
        <f>DATE('Data cleaning'!P1044,MONTH(1&amp;'Data cleaning'!Q1044),'Hospitalisation Details'!D1044)</f>
        <v>33856</v>
      </c>
      <c r="M1039" s="20">
        <v>8466.35</v>
      </c>
      <c r="N1039" s="16" t="s">
        <v>62</v>
      </c>
      <c r="O1039" s="16" t="s">
        <v>62</v>
      </c>
      <c r="P1039" s="16" t="s">
        <v>119</v>
      </c>
      <c r="Q1039" s="14">
        <f t="shared" si="50"/>
        <v>30</v>
      </c>
    </row>
    <row r="1040" spans="1:17" ht="15.6" x14ac:dyDescent="0.3">
      <c r="A1040" s="15" t="s">
        <v>2609</v>
      </c>
      <c r="B1040" s="14" t="s">
        <v>6501</v>
      </c>
      <c r="C1040" s="16">
        <v>38.14</v>
      </c>
      <c r="D1040" s="16">
        <v>5.84</v>
      </c>
      <c r="E1040" s="17" t="s">
        <v>32</v>
      </c>
      <c r="F1040" s="17" t="s">
        <v>32</v>
      </c>
      <c r="G1040" s="17" t="s">
        <v>32</v>
      </c>
      <c r="H1040" s="18">
        <f>IF('Medical Examinations'!G1045="No major surgery",0,'Medical Examinations'!G1045)</f>
        <v>0</v>
      </c>
      <c r="I1040" s="16" t="s">
        <v>8343</v>
      </c>
      <c r="J1040" s="14" t="str">
        <f t="shared" si="48"/>
        <v>Obesity</v>
      </c>
      <c r="K1040" s="14" t="str">
        <f t="shared" si="49"/>
        <v>Prediabetes</v>
      </c>
      <c r="L1040" s="19">
        <f>DATE('Data cleaning'!P1045,MONTH(1&amp;'Data cleaning'!Q1045),'Hospitalisation Details'!D1045)</f>
        <v>34283</v>
      </c>
      <c r="M1040" s="20">
        <v>8471.65</v>
      </c>
      <c r="N1040" s="16" t="s">
        <v>62</v>
      </c>
      <c r="O1040" s="16" t="s">
        <v>75</v>
      </c>
      <c r="P1040" s="16" t="s">
        <v>119</v>
      </c>
      <c r="Q1040" s="14">
        <f t="shared" si="50"/>
        <v>29</v>
      </c>
    </row>
    <row r="1041" spans="1:17" ht="15.6" x14ac:dyDescent="0.3">
      <c r="A1041" s="15" t="s">
        <v>2611</v>
      </c>
      <c r="B1041" s="14" t="s">
        <v>6503</v>
      </c>
      <c r="C1041" s="16">
        <v>35.42</v>
      </c>
      <c r="D1041" s="16">
        <v>8.6999999999999993</v>
      </c>
      <c r="E1041" s="17" t="s">
        <v>99</v>
      </c>
      <c r="F1041" s="17" t="s">
        <v>32</v>
      </c>
      <c r="G1041" s="17" t="s">
        <v>32</v>
      </c>
      <c r="H1041" s="18">
        <f>IF('Medical Examinations'!G1046="No major surgery",0,'Medical Examinations'!G1046)</f>
        <v>1</v>
      </c>
      <c r="I1041" s="16" t="s">
        <v>8343</v>
      </c>
      <c r="J1041" s="14" t="str">
        <f t="shared" si="48"/>
        <v>Obesity</v>
      </c>
      <c r="K1041" s="14" t="str">
        <f t="shared" si="49"/>
        <v>Diabetes</v>
      </c>
      <c r="L1041" s="19">
        <f>DATE('Data cleaning'!P1046,MONTH(1&amp;'Data cleaning'!Q1046),'Hospitalisation Details'!D1046)</f>
        <v>28485</v>
      </c>
      <c r="M1041" s="20">
        <v>8515.76</v>
      </c>
      <c r="N1041" s="16" t="s">
        <v>62</v>
      </c>
      <c r="O1041" s="16" t="s">
        <v>62</v>
      </c>
      <c r="P1041" s="16" t="s">
        <v>66</v>
      </c>
      <c r="Q1041" s="14">
        <f t="shared" si="50"/>
        <v>45</v>
      </c>
    </row>
    <row r="1042" spans="1:17" ht="15.6" x14ac:dyDescent="0.3">
      <c r="A1042" s="15" t="s">
        <v>2613</v>
      </c>
      <c r="B1042" s="14" t="s">
        <v>6505</v>
      </c>
      <c r="C1042" s="16">
        <v>35.625</v>
      </c>
      <c r="D1042" s="16">
        <v>10.79</v>
      </c>
      <c r="E1042" s="17" t="s">
        <v>32</v>
      </c>
      <c r="F1042" s="17" t="s">
        <v>32</v>
      </c>
      <c r="G1042" s="17" t="s">
        <v>32</v>
      </c>
      <c r="H1042" s="18">
        <f>IF('Medical Examinations'!G1047="No major surgery",0,'Medical Examinations'!G1047)</f>
        <v>0</v>
      </c>
      <c r="I1042" s="16" t="s">
        <v>8343</v>
      </c>
      <c r="J1042" s="14" t="str">
        <f t="shared" si="48"/>
        <v>Obesity</v>
      </c>
      <c r="K1042" s="14" t="str">
        <f t="shared" si="49"/>
        <v>Diabetes</v>
      </c>
      <c r="L1042" s="19">
        <f>DATE('Data cleaning'!P1047,MONTH(1&amp;'Data cleaning'!Q1047),'Hospitalisation Details'!D1047)</f>
        <v>28297</v>
      </c>
      <c r="M1042" s="20">
        <v>8516.83</v>
      </c>
      <c r="N1042" s="16" t="s">
        <v>62</v>
      </c>
      <c r="O1042" s="16" t="s">
        <v>75</v>
      </c>
      <c r="P1042" s="16" t="s">
        <v>66</v>
      </c>
      <c r="Q1042" s="14">
        <f t="shared" si="50"/>
        <v>45</v>
      </c>
    </row>
    <row r="1043" spans="1:17" ht="15.6" x14ac:dyDescent="0.3">
      <c r="A1043" s="15" t="s">
        <v>2616</v>
      </c>
      <c r="B1043" s="14" t="s">
        <v>6474</v>
      </c>
      <c r="C1043" s="16">
        <v>45.51</v>
      </c>
      <c r="D1043" s="16">
        <v>4.32</v>
      </c>
      <c r="E1043" s="17" t="s">
        <v>32</v>
      </c>
      <c r="F1043" s="17" t="s">
        <v>32</v>
      </c>
      <c r="G1043" s="17" t="s">
        <v>32</v>
      </c>
      <c r="H1043" s="18">
        <f>IF('Medical Examinations'!G1048="No major surgery",0,'Medical Examinations'!G1048)</f>
        <v>1</v>
      </c>
      <c r="I1043" s="16" t="s">
        <v>8343</v>
      </c>
      <c r="J1043" s="14" t="str">
        <f t="shared" si="48"/>
        <v>Obesity</v>
      </c>
      <c r="K1043" s="14" t="str">
        <f t="shared" si="49"/>
        <v>Normal</v>
      </c>
      <c r="L1043" s="19">
        <f>DATE('Data cleaning'!P1048,MONTH(1&amp;'Data cleaning'!Q1048),'Hospitalisation Details'!D1048)</f>
        <v>28488</v>
      </c>
      <c r="M1043" s="20">
        <v>8520.0300000000007</v>
      </c>
      <c r="N1043" s="16" t="s">
        <v>62</v>
      </c>
      <c r="O1043" s="16" t="s">
        <v>64</v>
      </c>
      <c r="P1043" s="16" t="s">
        <v>241</v>
      </c>
      <c r="Q1043" s="14">
        <f t="shared" si="50"/>
        <v>45</v>
      </c>
    </row>
    <row r="1044" spans="1:17" ht="15.6" x14ac:dyDescent="0.3">
      <c r="A1044" s="15" t="s">
        <v>2618</v>
      </c>
      <c r="B1044" s="14" t="s">
        <v>6508</v>
      </c>
      <c r="C1044" s="16">
        <v>37.1</v>
      </c>
      <c r="D1044" s="16">
        <v>7.19</v>
      </c>
      <c r="E1044" s="17" t="s">
        <v>99</v>
      </c>
      <c r="F1044" s="17" t="s">
        <v>32</v>
      </c>
      <c r="G1044" s="17" t="s">
        <v>32</v>
      </c>
      <c r="H1044" s="18">
        <f>IF('Medical Examinations'!G1049="No major surgery",0,'Medical Examinations'!G1049)</f>
        <v>0</v>
      </c>
      <c r="I1044" s="16" t="s">
        <v>8343</v>
      </c>
      <c r="J1044" s="14" t="str">
        <f t="shared" si="48"/>
        <v>Obesity</v>
      </c>
      <c r="K1044" s="14" t="str">
        <f t="shared" si="49"/>
        <v>Diabetes</v>
      </c>
      <c r="L1044" s="19">
        <f>DATE('Data cleaning'!P1049,MONTH(1&amp;'Data cleaning'!Q1049),'Hospitalisation Details'!D1049)</f>
        <v>29080</v>
      </c>
      <c r="M1044" s="20">
        <v>8522</v>
      </c>
      <c r="N1044" s="16" t="s">
        <v>62</v>
      </c>
      <c r="O1044" s="16" t="s">
        <v>62</v>
      </c>
      <c r="P1044" s="16" t="s">
        <v>241</v>
      </c>
      <c r="Q1044" s="14">
        <f t="shared" si="50"/>
        <v>43</v>
      </c>
    </row>
    <row r="1045" spans="1:17" ht="15.6" x14ac:dyDescent="0.3">
      <c r="A1045" s="15" t="s">
        <v>2621</v>
      </c>
      <c r="B1045" s="14" t="s">
        <v>6510</v>
      </c>
      <c r="C1045" s="16">
        <v>30.5</v>
      </c>
      <c r="D1045" s="16">
        <v>11.94</v>
      </c>
      <c r="E1045" s="17" t="s">
        <v>99</v>
      </c>
      <c r="F1045" s="17" t="s">
        <v>32</v>
      </c>
      <c r="G1045" s="17" t="s">
        <v>32</v>
      </c>
      <c r="H1045" s="18">
        <f>IF('Medical Examinations'!G1050="No major surgery",0,'Medical Examinations'!G1050)</f>
        <v>0</v>
      </c>
      <c r="I1045" s="16" t="s">
        <v>8343</v>
      </c>
      <c r="J1045" s="14" t="str">
        <f t="shared" si="48"/>
        <v>Obesity</v>
      </c>
      <c r="K1045" s="14" t="str">
        <f t="shared" si="49"/>
        <v>Diabetes</v>
      </c>
      <c r="L1045" s="19">
        <f>DATE('Data cleaning'!P1050,MONTH(1&amp;'Data cleaning'!Q1050),'Hospitalisation Details'!D1050)</f>
        <v>28332</v>
      </c>
      <c r="M1045" s="20">
        <v>8527.5300000000007</v>
      </c>
      <c r="N1045" s="16" t="s">
        <v>62</v>
      </c>
      <c r="O1045" s="16" t="s">
        <v>62</v>
      </c>
      <c r="P1045" s="16" t="s">
        <v>66</v>
      </c>
      <c r="Q1045" s="14">
        <f t="shared" si="50"/>
        <v>45</v>
      </c>
    </row>
    <row r="1046" spans="1:17" ht="15.6" x14ac:dyDescent="0.3">
      <c r="A1046" s="15" t="s">
        <v>2623</v>
      </c>
      <c r="B1046" s="14" t="s">
        <v>5957</v>
      </c>
      <c r="C1046" s="16">
        <v>28.16</v>
      </c>
      <c r="D1046" s="16">
        <v>5.56</v>
      </c>
      <c r="E1046" s="17" t="s">
        <v>32</v>
      </c>
      <c r="F1046" s="17" t="s">
        <v>32</v>
      </c>
      <c r="G1046" s="17" t="s">
        <v>32</v>
      </c>
      <c r="H1046" s="18">
        <f>IF('Medical Examinations'!G1051="No major surgery",0,'Medical Examinations'!G1051)</f>
        <v>2</v>
      </c>
      <c r="I1046" s="16" t="s">
        <v>8343</v>
      </c>
      <c r="J1046" s="14" t="str">
        <f t="shared" si="48"/>
        <v>Over weight</v>
      </c>
      <c r="K1046" s="14" t="str">
        <f t="shared" si="49"/>
        <v>Normal</v>
      </c>
      <c r="L1046" s="19">
        <f>DATE('Data cleaning'!P1051,MONTH(1&amp;'Data cleaning'!Q1051),'Hospitalisation Details'!D1051)</f>
        <v>30521</v>
      </c>
      <c r="M1046" s="20">
        <v>8534.67</v>
      </c>
      <c r="N1046" s="16" t="s">
        <v>62</v>
      </c>
      <c r="O1046" s="16" t="s">
        <v>64</v>
      </c>
      <c r="P1046" s="16" t="s">
        <v>1280</v>
      </c>
      <c r="Q1046" s="14">
        <f t="shared" si="50"/>
        <v>39</v>
      </c>
    </row>
    <row r="1047" spans="1:17" ht="15.6" x14ac:dyDescent="0.3">
      <c r="A1047" s="15" t="s">
        <v>2626</v>
      </c>
      <c r="B1047" s="14" t="s">
        <v>6513</v>
      </c>
      <c r="C1047" s="16">
        <v>29.1</v>
      </c>
      <c r="D1047" s="16">
        <v>5.64</v>
      </c>
      <c r="E1047" s="17" t="s">
        <v>99</v>
      </c>
      <c r="F1047" s="17" t="s">
        <v>32</v>
      </c>
      <c r="G1047" s="17" t="s">
        <v>32</v>
      </c>
      <c r="H1047" s="18">
        <f>IF('Medical Examinations'!G1052="No major surgery",0,'Medical Examinations'!G1052)</f>
        <v>0</v>
      </c>
      <c r="I1047" s="16" t="s">
        <v>8343</v>
      </c>
      <c r="J1047" s="14" t="str">
        <f t="shared" si="48"/>
        <v>Over weight</v>
      </c>
      <c r="K1047" s="14" t="str">
        <f t="shared" si="49"/>
        <v>Normal</v>
      </c>
      <c r="L1047" s="19">
        <f>DATE('Data cleaning'!P1052,MONTH(1&amp;'Data cleaning'!Q1052),'Hospitalisation Details'!D1052)</f>
        <v>29947</v>
      </c>
      <c r="M1047" s="20">
        <v>8538.2900000000009</v>
      </c>
      <c r="N1047" s="16" t="s">
        <v>62</v>
      </c>
      <c r="O1047" s="16" t="s">
        <v>64</v>
      </c>
      <c r="P1047" s="16" t="s">
        <v>1280</v>
      </c>
      <c r="Q1047" s="14">
        <f t="shared" si="50"/>
        <v>41</v>
      </c>
    </row>
    <row r="1048" spans="1:17" ht="15.6" x14ac:dyDescent="0.3">
      <c r="A1048" s="15" t="s">
        <v>2628</v>
      </c>
      <c r="B1048" s="14" t="s">
        <v>6515</v>
      </c>
      <c r="C1048" s="16">
        <v>30.22</v>
      </c>
      <c r="D1048" s="16">
        <v>4.6500000000000004</v>
      </c>
      <c r="E1048" s="17" t="s">
        <v>32</v>
      </c>
      <c r="F1048" s="17" t="s">
        <v>32</v>
      </c>
      <c r="G1048" s="17" t="s">
        <v>32</v>
      </c>
      <c r="H1048" s="18">
        <f>IF('Medical Examinations'!G1053="No major surgery",0,'Medical Examinations'!G1053)</f>
        <v>0</v>
      </c>
      <c r="I1048" s="16" t="s">
        <v>8343</v>
      </c>
      <c r="J1048" s="14" t="str">
        <f t="shared" si="48"/>
        <v>Obesity</v>
      </c>
      <c r="K1048" s="14" t="str">
        <f t="shared" si="49"/>
        <v>Normal</v>
      </c>
      <c r="L1048" s="19">
        <f>DATE('Data cleaning'!P1053,MONTH(1&amp;'Data cleaning'!Q1053),'Hospitalisation Details'!D1053)</f>
        <v>27704</v>
      </c>
      <c r="M1048" s="20">
        <v>8539.67</v>
      </c>
      <c r="N1048" s="16" t="s">
        <v>62</v>
      </c>
      <c r="O1048" s="16" t="s">
        <v>64</v>
      </c>
      <c r="P1048" s="16" t="s">
        <v>241</v>
      </c>
      <c r="Q1048" s="14">
        <f t="shared" si="50"/>
        <v>47</v>
      </c>
    </row>
    <row r="1049" spans="1:17" ht="15.6" x14ac:dyDescent="0.3">
      <c r="A1049" s="15" t="s">
        <v>2630</v>
      </c>
      <c r="B1049" s="14" t="s">
        <v>6517</v>
      </c>
      <c r="C1049" s="16">
        <v>24.29</v>
      </c>
      <c r="D1049" s="16">
        <v>9.0500000000000007</v>
      </c>
      <c r="E1049" s="17" t="s">
        <v>32</v>
      </c>
      <c r="F1049" s="17" t="s">
        <v>32</v>
      </c>
      <c r="G1049" s="17" t="s">
        <v>32</v>
      </c>
      <c r="H1049" s="18">
        <f>IF('Medical Examinations'!G1054="No major surgery",0,'Medical Examinations'!G1054)</f>
        <v>0</v>
      </c>
      <c r="I1049" s="16" t="s">
        <v>8343</v>
      </c>
      <c r="J1049" s="14" t="str">
        <f t="shared" si="48"/>
        <v>Normal weight</v>
      </c>
      <c r="K1049" s="14" t="str">
        <f t="shared" si="49"/>
        <v>Diabetes</v>
      </c>
      <c r="L1049" s="19">
        <f>DATE('Data cleaning'!P1054,MONTH(1&amp;'Data cleaning'!Q1054),'Hospitalisation Details'!D1054)</f>
        <v>30662</v>
      </c>
      <c r="M1049" s="20">
        <v>8547.69</v>
      </c>
      <c r="N1049" s="16" t="s">
        <v>62</v>
      </c>
      <c r="O1049" s="16" t="s">
        <v>75</v>
      </c>
      <c r="P1049" s="16" t="s">
        <v>66</v>
      </c>
      <c r="Q1049" s="14">
        <f t="shared" si="50"/>
        <v>39</v>
      </c>
    </row>
    <row r="1050" spans="1:17" ht="15.6" x14ac:dyDescent="0.3">
      <c r="A1050" s="15" t="s">
        <v>2633</v>
      </c>
      <c r="B1050" s="14" t="s">
        <v>5577</v>
      </c>
      <c r="C1050" s="16">
        <v>29.39</v>
      </c>
      <c r="D1050" s="16">
        <v>4.5199999999999996</v>
      </c>
      <c r="E1050" s="17" t="s">
        <v>99</v>
      </c>
      <c r="F1050" s="17" t="s">
        <v>32</v>
      </c>
      <c r="G1050" s="17" t="s">
        <v>32</v>
      </c>
      <c r="H1050" s="18">
        <f>IF('Medical Examinations'!G1055="No major surgery",0,'Medical Examinations'!G1055)</f>
        <v>0</v>
      </c>
      <c r="I1050" s="16" t="s">
        <v>8343</v>
      </c>
      <c r="J1050" s="14" t="str">
        <f t="shared" si="48"/>
        <v>Over weight</v>
      </c>
      <c r="K1050" s="14" t="str">
        <f t="shared" si="49"/>
        <v>Normal</v>
      </c>
      <c r="L1050" s="19">
        <f>DATE('Data cleaning'!P1055,MONTH(1&amp;'Data cleaning'!Q1055),'Hospitalisation Details'!D1055)</f>
        <v>27612</v>
      </c>
      <c r="M1050" s="20">
        <v>8551.35</v>
      </c>
      <c r="N1050" s="16" t="s">
        <v>62</v>
      </c>
      <c r="O1050" s="16" t="s">
        <v>62</v>
      </c>
      <c r="P1050" s="16" t="s">
        <v>241</v>
      </c>
      <c r="Q1050" s="14">
        <f t="shared" si="50"/>
        <v>47</v>
      </c>
    </row>
    <row r="1051" spans="1:17" ht="15.6" x14ac:dyDescent="0.3">
      <c r="A1051" s="15" t="s">
        <v>2636</v>
      </c>
      <c r="B1051" s="14" t="s">
        <v>5508</v>
      </c>
      <c r="C1051" s="16">
        <v>25.66</v>
      </c>
      <c r="D1051" s="16">
        <v>4.62</v>
      </c>
      <c r="E1051" s="17" t="s">
        <v>99</v>
      </c>
      <c r="F1051" s="17" t="s">
        <v>32</v>
      </c>
      <c r="G1051" s="17" t="s">
        <v>32</v>
      </c>
      <c r="H1051" s="18">
        <f>IF('Medical Examinations'!G1056="No major surgery",0,'Medical Examinations'!G1056)</f>
        <v>1</v>
      </c>
      <c r="I1051" s="16" t="s">
        <v>8343</v>
      </c>
      <c r="J1051" s="14" t="str">
        <f t="shared" si="48"/>
        <v>Over weight</v>
      </c>
      <c r="K1051" s="14" t="str">
        <f t="shared" si="49"/>
        <v>Normal</v>
      </c>
      <c r="L1051" s="19">
        <f>DATE('Data cleaning'!P1056,MONTH(1&amp;'Data cleaning'!Q1056),'Hospitalisation Details'!D1056)</f>
        <v>27627</v>
      </c>
      <c r="M1051" s="20">
        <v>8556.91</v>
      </c>
      <c r="N1051" s="16" t="s">
        <v>62</v>
      </c>
      <c r="O1051" s="16" t="s">
        <v>75</v>
      </c>
      <c r="P1051" s="16" t="s">
        <v>241</v>
      </c>
      <c r="Q1051" s="14">
        <f t="shared" si="50"/>
        <v>47</v>
      </c>
    </row>
    <row r="1052" spans="1:17" ht="15.6" x14ac:dyDescent="0.3">
      <c r="A1052" s="15" t="s">
        <v>2639</v>
      </c>
      <c r="B1052" s="14" t="s">
        <v>6521</v>
      </c>
      <c r="C1052" s="16">
        <v>39.11</v>
      </c>
      <c r="D1052" s="16">
        <v>5.87</v>
      </c>
      <c r="E1052" s="17" t="s">
        <v>32</v>
      </c>
      <c r="F1052" s="17" t="s">
        <v>32</v>
      </c>
      <c r="G1052" s="17" t="s">
        <v>32</v>
      </c>
      <c r="H1052" s="18">
        <f>IF('Medical Examinations'!G1057="No major surgery",0,'Medical Examinations'!G1057)</f>
        <v>0</v>
      </c>
      <c r="I1052" s="16" t="s">
        <v>8343</v>
      </c>
      <c r="J1052" s="14" t="str">
        <f t="shared" si="48"/>
        <v>Obesity</v>
      </c>
      <c r="K1052" s="14" t="str">
        <f t="shared" si="49"/>
        <v>Prediabetes</v>
      </c>
      <c r="L1052" s="19">
        <f>DATE('Data cleaning'!P1057,MONTH(1&amp;'Data cleaning'!Q1057),'Hospitalisation Details'!D1057)</f>
        <v>32407</v>
      </c>
      <c r="M1052" s="20">
        <v>8567.25</v>
      </c>
      <c r="N1052" s="16" t="s">
        <v>62</v>
      </c>
      <c r="O1052" s="16" t="s">
        <v>75</v>
      </c>
      <c r="P1052" s="16" t="s">
        <v>119</v>
      </c>
      <c r="Q1052" s="14">
        <f t="shared" si="50"/>
        <v>34</v>
      </c>
    </row>
    <row r="1053" spans="1:17" ht="15.6" x14ac:dyDescent="0.3">
      <c r="A1053" s="15" t="s">
        <v>2642</v>
      </c>
      <c r="B1053" s="14" t="s">
        <v>6522</v>
      </c>
      <c r="C1053" s="16">
        <v>43.78</v>
      </c>
      <c r="D1053" s="16">
        <v>5.71</v>
      </c>
      <c r="E1053" s="17" t="s">
        <v>32</v>
      </c>
      <c r="F1053" s="17" t="s">
        <v>32</v>
      </c>
      <c r="G1053" s="17" t="s">
        <v>32</v>
      </c>
      <c r="H1053" s="18">
        <f>IF('Medical Examinations'!G1058="No major surgery",0,'Medical Examinations'!G1058)</f>
        <v>1</v>
      </c>
      <c r="I1053" s="16" t="s">
        <v>8343</v>
      </c>
      <c r="J1053" s="14" t="str">
        <f t="shared" si="48"/>
        <v>Obesity</v>
      </c>
      <c r="K1053" s="14" t="str">
        <f t="shared" si="49"/>
        <v>Prediabetes</v>
      </c>
      <c r="L1053" s="19">
        <f>DATE('Data cleaning'!P1058,MONTH(1&amp;'Data cleaning'!Q1058),'Hospitalisation Details'!D1058)</f>
        <v>27663</v>
      </c>
      <c r="M1053" s="20">
        <v>8569.86</v>
      </c>
      <c r="N1053" s="16" t="s">
        <v>62</v>
      </c>
      <c r="O1053" s="16" t="s">
        <v>64</v>
      </c>
      <c r="P1053" s="16" t="s">
        <v>66</v>
      </c>
      <c r="Q1053" s="14">
        <f t="shared" si="50"/>
        <v>47</v>
      </c>
    </row>
    <row r="1054" spans="1:17" ht="15.6" x14ac:dyDescent="0.3">
      <c r="A1054" s="15" t="s">
        <v>2645</v>
      </c>
      <c r="B1054" s="14" t="s">
        <v>6332</v>
      </c>
      <c r="C1054" s="16">
        <v>24.35</v>
      </c>
      <c r="D1054" s="16">
        <v>9.08</v>
      </c>
      <c r="E1054" s="17" t="s">
        <v>32</v>
      </c>
      <c r="F1054" s="17" t="s">
        <v>32</v>
      </c>
      <c r="G1054" s="17" t="s">
        <v>32</v>
      </c>
      <c r="H1054" s="18">
        <f>IF('Medical Examinations'!G1059="No major surgery",0,'Medical Examinations'!G1059)</f>
        <v>0</v>
      </c>
      <c r="I1054" s="16" t="s">
        <v>8343</v>
      </c>
      <c r="J1054" s="14" t="str">
        <f t="shared" si="48"/>
        <v>Normal weight</v>
      </c>
      <c r="K1054" s="14" t="str">
        <f t="shared" si="49"/>
        <v>Diabetes</v>
      </c>
      <c r="L1054" s="19">
        <f>DATE('Data cleaning'!P1059,MONTH(1&amp;'Data cleaning'!Q1059),'Hospitalisation Details'!D1059)</f>
        <v>30291</v>
      </c>
      <c r="M1054" s="20">
        <v>8572.0400000000009</v>
      </c>
      <c r="N1054" s="16" t="s">
        <v>62</v>
      </c>
      <c r="O1054" s="16" t="s">
        <v>62</v>
      </c>
      <c r="P1054" s="16" t="s">
        <v>1525</v>
      </c>
      <c r="Q1054" s="14">
        <f t="shared" si="50"/>
        <v>40</v>
      </c>
    </row>
    <row r="1055" spans="1:17" ht="15.6" x14ac:dyDescent="0.3">
      <c r="A1055" s="15" t="s">
        <v>2648</v>
      </c>
      <c r="B1055" s="14" t="s">
        <v>5125</v>
      </c>
      <c r="C1055" s="16">
        <v>40.299999999999997</v>
      </c>
      <c r="D1055" s="16">
        <v>5.3</v>
      </c>
      <c r="E1055" s="17" t="s">
        <v>99</v>
      </c>
      <c r="F1055" s="17" t="s">
        <v>32</v>
      </c>
      <c r="G1055" s="17" t="s">
        <v>32</v>
      </c>
      <c r="H1055" s="18">
        <f>IF('Medical Examinations'!G1060="No major surgery",0,'Medical Examinations'!G1060)</f>
        <v>2</v>
      </c>
      <c r="I1055" s="16" t="s">
        <v>8343</v>
      </c>
      <c r="J1055" s="14" t="str">
        <f t="shared" si="48"/>
        <v>Obesity</v>
      </c>
      <c r="K1055" s="14" t="str">
        <f t="shared" si="49"/>
        <v>Normal</v>
      </c>
      <c r="L1055" s="19">
        <f>DATE('Data cleaning'!P1060,MONTH(1&amp;'Data cleaning'!Q1060),'Hospitalisation Details'!D1060)</f>
        <v>32092</v>
      </c>
      <c r="M1055" s="20">
        <v>8573.2999999999993</v>
      </c>
      <c r="N1055" s="16" t="s">
        <v>62</v>
      </c>
      <c r="O1055" s="16" t="s">
        <v>62</v>
      </c>
      <c r="P1055" s="16" t="s">
        <v>1525</v>
      </c>
      <c r="Q1055" s="14">
        <f t="shared" si="50"/>
        <v>35</v>
      </c>
    </row>
    <row r="1056" spans="1:17" ht="15.6" x14ac:dyDescent="0.3">
      <c r="A1056" s="15" t="s">
        <v>2651</v>
      </c>
      <c r="B1056" s="14" t="s">
        <v>6526</v>
      </c>
      <c r="C1056" s="16">
        <v>32.774999999999999</v>
      </c>
      <c r="D1056" s="16">
        <v>11.76</v>
      </c>
      <c r="E1056" s="17" t="s">
        <v>99</v>
      </c>
      <c r="F1056" s="17" t="s">
        <v>32</v>
      </c>
      <c r="G1056" s="17" t="s">
        <v>32</v>
      </c>
      <c r="H1056" s="18">
        <f>IF('Medical Examinations'!G1061="No major surgery",0,'Medical Examinations'!G1061)</f>
        <v>0</v>
      </c>
      <c r="I1056" s="16" t="s">
        <v>8343</v>
      </c>
      <c r="J1056" s="14" t="str">
        <f t="shared" si="48"/>
        <v>Obesity</v>
      </c>
      <c r="K1056" s="14" t="str">
        <f t="shared" si="49"/>
        <v>Diabetes</v>
      </c>
      <c r="L1056" s="19">
        <f>DATE('Data cleaning'!P1061,MONTH(1&amp;'Data cleaning'!Q1061),'Hospitalisation Details'!D1061)</f>
        <v>30680</v>
      </c>
      <c r="M1056" s="20">
        <v>8582.2999999999993</v>
      </c>
      <c r="N1056" s="16" t="s">
        <v>62</v>
      </c>
      <c r="O1056" s="16" t="s">
        <v>75</v>
      </c>
      <c r="P1056" s="16" t="s">
        <v>66</v>
      </c>
      <c r="Q1056" s="14">
        <f t="shared" si="50"/>
        <v>39</v>
      </c>
    </row>
    <row r="1057" spans="1:17" ht="15.6" x14ac:dyDescent="0.3">
      <c r="A1057" s="15" t="s">
        <v>2654</v>
      </c>
      <c r="B1057" s="14" t="s">
        <v>6528</v>
      </c>
      <c r="C1057" s="16">
        <v>39.6</v>
      </c>
      <c r="D1057" s="16">
        <v>5.1100000000000003</v>
      </c>
      <c r="E1057" s="17" t="s">
        <v>99</v>
      </c>
      <c r="F1057" s="17" t="s">
        <v>32</v>
      </c>
      <c r="G1057" s="17" t="s">
        <v>32</v>
      </c>
      <c r="H1057" s="18">
        <f>IF('Medical Examinations'!G1062="No major surgery",0,'Medical Examinations'!G1062)</f>
        <v>2</v>
      </c>
      <c r="I1057" s="16" t="s">
        <v>8343</v>
      </c>
      <c r="J1057" s="14" t="str">
        <f t="shared" si="48"/>
        <v>Obesity</v>
      </c>
      <c r="K1057" s="14" t="str">
        <f t="shared" si="49"/>
        <v>Normal</v>
      </c>
      <c r="L1057" s="19">
        <f>DATE('Data cleaning'!P1062,MONTH(1&amp;'Data cleaning'!Q1062),'Hospitalisation Details'!D1062)</f>
        <v>30522</v>
      </c>
      <c r="M1057" s="20">
        <v>8596.83</v>
      </c>
      <c r="N1057" s="16" t="s">
        <v>62</v>
      </c>
      <c r="O1057" s="16" t="s">
        <v>64</v>
      </c>
      <c r="P1057" s="16" t="s">
        <v>66</v>
      </c>
      <c r="Q1057" s="14">
        <f t="shared" si="50"/>
        <v>39</v>
      </c>
    </row>
    <row r="1058" spans="1:17" ht="15.6" x14ac:dyDescent="0.3">
      <c r="A1058" s="15" t="s">
        <v>2656</v>
      </c>
      <c r="B1058" s="14" t="s">
        <v>6529</v>
      </c>
      <c r="C1058" s="16">
        <v>30.97</v>
      </c>
      <c r="D1058" s="16">
        <v>5.54</v>
      </c>
      <c r="E1058" s="17" t="s">
        <v>32</v>
      </c>
      <c r="F1058" s="17" t="s">
        <v>32</v>
      </c>
      <c r="G1058" s="17" t="s">
        <v>32</v>
      </c>
      <c r="H1058" s="18">
        <f>IF('Medical Examinations'!G1063="No major surgery",0,'Medical Examinations'!G1063)</f>
        <v>2</v>
      </c>
      <c r="I1058" s="16" t="s">
        <v>8343</v>
      </c>
      <c r="J1058" s="14" t="str">
        <f t="shared" si="48"/>
        <v>Obesity</v>
      </c>
      <c r="K1058" s="14" t="str">
        <f t="shared" si="49"/>
        <v>Normal</v>
      </c>
      <c r="L1058" s="19">
        <f>DATE('Data cleaning'!P1063,MONTH(1&amp;'Data cleaning'!Q1063),'Hospitalisation Details'!D1063)</f>
        <v>26856</v>
      </c>
      <c r="M1058" s="20">
        <v>8601.33</v>
      </c>
      <c r="N1058" s="16" t="s">
        <v>62</v>
      </c>
      <c r="O1058" s="16" t="s">
        <v>75</v>
      </c>
      <c r="P1058" s="16" t="s">
        <v>66</v>
      </c>
      <c r="Q1058" s="14">
        <f t="shared" si="50"/>
        <v>49</v>
      </c>
    </row>
    <row r="1059" spans="1:17" ht="15.6" x14ac:dyDescent="0.3">
      <c r="A1059" s="15" t="s">
        <v>2659</v>
      </c>
      <c r="B1059" s="14" t="s">
        <v>6532</v>
      </c>
      <c r="C1059" s="16">
        <v>27.645</v>
      </c>
      <c r="D1059" s="16">
        <v>8.8699999999999992</v>
      </c>
      <c r="E1059" s="17" t="s">
        <v>99</v>
      </c>
      <c r="F1059" s="17" t="s">
        <v>32</v>
      </c>
      <c r="G1059" s="17" t="s">
        <v>32</v>
      </c>
      <c r="H1059" s="18">
        <f>IF('Medical Examinations'!G1064="No major surgery",0,'Medical Examinations'!G1064)</f>
        <v>0</v>
      </c>
      <c r="I1059" s="16" t="s">
        <v>8343</v>
      </c>
      <c r="J1059" s="14" t="str">
        <f t="shared" si="48"/>
        <v>Over weight</v>
      </c>
      <c r="K1059" s="14" t="str">
        <f t="shared" si="49"/>
        <v>Diabetes</v>
      </c>
      <c r="L1059" s="19">
        <f>DATE('Data cleaning'!P1064,MONTH(1&amp;'Data cleaning'!Q1064),'Hospitalisation Details'!D1064)</f>
        <v>28392</v>
      </c>
      <c r="M1059" s="20">
        <v>8603.82</v>
      </c>
      <c r="N1059" s="16" t="s">
        <v>62</v>
      </c>
      <c r="O1059" s="16" t="s">
        <v>75</v>
      </c>
      <c r="P1059" s="16" t="s">
        <v>972</v>
      </c>
      <c r="Q1059" s="14">
        <f t="shared" si="50"/>
        <v>45</v>
      </c>
    </row>
    <row r="1060" spans="1:17" ht="15.6" x14ac:dyDescent="0.3">
      <c r="A1060" s="15" t="s">
        <v>2661</v>
      </c>
      <c r="B1060" s="14" t="s">
        <v>6534</v>
      </c>
      <c r="C1060" s="16">
        <v>34.43</v>
      </c>
      <c r="D1060" s="16">
        <v>5.96</v>
      </c>
      <c r="E1060" s="17" t="s">
        <v>99</v>
      </c>
      <c r="F1060" s="17" t="s">
        <v>32</v>
      </c>
      <c r="G1060" s="17" t="s">
        <v>32</v>
      </c>
      <c r="H1060" s="18">
        <f>IF('Medical Examinations'!G1065="No major surgery",0,'Medical Examinations'!G1065)</f>
        <v>2</v>
      </c>
      <c r="I1060" s="16" t="s">
        <v>8343</v>
      </c>
      <c r="J1060" s="14" t="str">
        <f t="shared" si="48"/>
        <v>Obesity</v>
      </c>
      <c r="K1060" s="14" t="str">
        <f t="shared" si="49"/>
        <v>Prediabetes</v>
      </c>
      <c r="L1060" s="19">
        <f>DATE('Data cleaning'!P1065,MONTH(1&amp;'Data cleaning'!Q1065),'Hospitalisation Details'!D1065)</f>
        <v>28441</v>
      </c>
      <c r="M1060" s="20">
        <v>8604.48</v>
      </c>
      <c r="N1060" s="16" t="s">
        <v>64</v>
      </c>
      <c r="O1060" s="16" t="s">
        <v>62</v>
      </c>
      <c r="P1060" s="16" t="s">
        <v>979</v>
      </c>
      <c r="Q1060" s="14">
        <f t="shared" si="50"/>
        <v>45</v>
      </c>
    </row>
    <row r="1061" spans="1:17" ht="15.6" x14ac:dyDescent="0.3">
      <c r="A1061" s="15" t="s">
        <v>2664</v>
      </c>
      <c r="B1061" s="14" t="s">
        <v>6536</v>
      </c>
      <c r="C1061" s="16">
        <v>39.6</v>
      </c>
      <c r="D1061" s="16">
        <v>4.4400000000000004</v>
      </c>
      <c r="E1061" s="17" t="s">
        <v>99</v>
      </c>
      <c r="F1061" s="17" t="s">
        <v>32</v>
      </c>
      <c r="G1061" s="17" t="s">
        <v>99</v>
      </c>
      <c r="H1061" s="18">
        <f>IF('Medical Examinations'!G1066="No major surgery",0,'Medical Examinations'!G1066)</f>
        <v>1</v>
      </c>
      <c r="I1061" s="16" t="s">
        <v>8343</v>
      </c>
      <c r="J1061" s="14" t="str">
        <f t="shared" si="48"/>
        <v>Obesity</v>
      </c>
      <c r="K1061" s="14" t="str">
        <f t="shared" si="49"/>
        <v>Normal</v>
      </c>
      <c r="L1061" s="19">
        <f>DATE('Data cleaning'!P1066,MONTH(1&amp;'Data cleaning'!Q1066),'Hospitalisation Details'!D1066)</f>
        <v>28413</v>
      </c>
      <c r="M1061" s="20">
        <v>8605.36</v>
      </c>
      <c r="N1061" s="16" t="s">
        <v>62</v>
      </c>
      <c r="O1061" s="16" t="s">
        <v>62</v>
      </c>
      <c r="P1061" s="16" t="s">
        <v>66</v>
      </c>
      <c r="Q1061" s="14">
        <f t="shared" si="50"/>
        <v>45</v>
      </c>
    </row>
    <row r="1062" spans="1:17" ht="15.6" x14ac:dyDescent="0.3">
      <c r="A1062" s="15" t="s">
        <v>2666</v>
      </c>
      <c r="B1062" s="14" t="s">
        <v>6538</v>
      </c>
      <c r="C1062" s="16">
        <v>22.1</v>
      </c>
      <c r="D1062" s="16">
        <v>4.6500000000000004</v>
      </c>
      <c r="E1062" s="17" t="s">
        <v>99</v>
      </c>
      <c r="F1062" s="17" t="s">
        <v>32</v>
      </c>
      <c r="G1062" s="17" t="s">
        <v>32</v>
      </c>
      <c r="H1062" s="18">
        <f>IF('Medical Examinations'!G1067="No major surgery",0,'Medical Examinations'!G1067)</f>
        <v>2</v>
      </c>
      <c r="I1062" s="16" t="s">
        <v>8343</v>
      </c>
      <c r="J1062" s="14" t="str">
        <f t="shared" si="48"/>
        <v>Normal weight</v>
      </c>
      <c r="K1062" s="14" t="str">
        <f t="shared" si="49"/>
        <v>Normal</v>
      </c>
      <c r="L1062" s="19">
        <f>DATE('Data cleaning'!P1067,MONTH(1&amp;'Data cleaning'!Q1067),'Hospitalisation Details'!D1067)</f>
        <v>29053</v>
      </c>
      <c r="M1062" s="20">
        <v>8606.2199999999993</v>
      </c>
      <c r="N1062" s="16" t="s">
        <v>75</v>
      </c>
      <c r="O1062" s="16" t="s">
        <v>62</v>
      </c>
      <c r="P1062" s="16" t="s">
        <v>1397</v>
      </c>
      <c r="Q1062" s="14">
        <f t="shared" si="50"/>
        <v>43</v>
      </c>
    </row>
    <row r="1063" spans="1:17" ht="15.6" x14ac:dyDescent="0.3">
      <c r="A1063" s="15" t="s">
        <v>2669</v>
      </c>
      <c r="B1063" s="14" t="s">
        <v>6090</v>
      </c>
      <c r="C1063" s="16">
        <v>33.25</v>
      </c>
      <c r="D1063" s="16">
        <v>5.64</v>
      </c>
      <c r="E1063" s="17" t="s">
        <v>99</v>
      </c>
      <c r="F1063" s="17" t="s">
        <v>32</v>
      </c>
      <c r="G1063" s="17" t="s">
        <v>99</v>
      </c>
      <c r="H1063" s="18">
        <f>IF('Medical Examinations'!G1068="No major surgery",0,'Medical Examinations'!G1068)</f>
        <v>1</v>
      </c>
      <c r="I1063" s="16" t="s">
        <v>8343</v>
      </c>
      <c r="J1063" s="14" t="str">
        <f t="shared" si="48"/>
        <v>Obesity</v>
      </c>
      <c r="K1063" s="14" t="str">
        <f t="shared" si="49"/>
        <v>Normal</v>
      </c>
      <c r="L1063" s="19">
        <f>DATE('Data cleaning'!P1068,MONTH(1&amp;'Data cleaning'!Q1068),'Hospitalisation Details'!D1068)</f>
        <v>28370</v>
      </c>
      <c r="M1063" s="20">
        <v>8615.2999999999993</v>
      </c>
      <c r="N1063" s="16" t="s">
        <v>62</v>
      </c>
      <c r="O1063" s="16" t="s">
        <v>64</v>
      </c>
      <c r="P1063" s="16" t="s">
        <v>241</v>
      </c>
      <c r="Q1063" s="14">
        <f t="shared" si="50"/>
        <v>45</v>
      </c>
    </row>
    <row r="1064" spans="1:17" ht="15.6" x14ac:dyDescent="0.3">
      <c r="A1064" s="15" t="s">
        <v>2671</v>
      </c>
      <c r="B1064" s="14" t="s">
        <v>4746</v>
      </c>
      <c r="C1064" s="16">
        <v>33.33</v>
      </c>
      <c r="D1064" s="16">
        <v>10.19</v>
      </c>
      <c r="E1064" s="17" t="s">
        <v>32</v>
      </c>
      <c r="F1064" s="17" t="s">
        <v>32</v>
      </c>
      <c r="G1064" s="17" t="s">
        <v>32</v>
      </c>
      <c r="H1064" s="18">
        <f>IF('Medical Examinations'!G1069="No major surgery",0,'Medical Examinations'!G1069)</f>
        <v>0</v>
      </c>
      <c r="I1064" s="16" t="s">
        <v>8343</v>
      </c>
      <c r="J1064" s="14" t="str">
        <f t="shared" si="48"/>
        <v>Obesity</v>
      </c>
      <c r="K1064" s="14" t="str">
        <f t="shared" si="49"/>
        <v>Diabetes</v>
      </c>
      <c r="L1064" s="19">
        <f>DATE('Data cleaning'!P1069,MONTH(1&amp;'Data cleaning'!Q1069),'Hospitalisation Details'!D1069)</f>
        <v>27609</v>
      </c>
      <c r="M1064" s="20">
        <v>8627.5400000000009</v>
      </c>
      <c r="N1064" s="16" t="s">
        <v>62</v>
      </c>
      <c r="O1064" s="16" t="s">
        <v>62</v>
      </c>
      <c r="P1064" s="16" t="s">
        <v>1841</v>
      </c>
      <c r="Q1064" s="14">
        <f t="shared" si="50"/>
        <v>47</v>
      </c>
    </row>
    <row r="1065" spans="1:17" ht="15.6" x14ac:dyDescent="0.3">
      <c r="A1065" s="15" t="s">
        <v>2673</v>
      </c>
      <c r="B1065" s="14" t="s">
        <v>6541</v>
      </c>
      <c r="C1065" s="16">
        <v>30.5</v>
      </c>
      <c r="D1065" s="16">
        <v>10.79</v>
      </c>
      <c r="E1065" s="17" t="s">
        <v>32</v>
      </c>
      <c r="F1065" s="17" t="s">
        <v>32</v>
      </c>
      <c r="G1065" s="17" t="s">
        <v>32</v>
      </c>
      <c r="H1065" s="18">
        <f>IF('Medical Examinations'!G1070="No major surgery",0,'Medical Examinations'!G1070)</f>
        <v>0</v>
      </c>
      <c r="I1065" s="16" t="s">
        <v>8343</v>
      </c>
      <c r="J1065" s="14" t="str">
        <f t="shared" si="48"/>
        <v>Obesity</v>
      </c>
      <c r="K1065" s="14" t="str">
        <f t="shared" si="49"/>
        <v>Diabetes</v>
      </c>
      <c r="L1065" s="19">
        <f>DATE('Data cleaning'!P1070,MONTH(1&amp;'Data cleaning'!Q1070),'Hospitalisation Details'!D1070)</f>
        <v>24036</v>
      </c>
      <c r="M1065" s="20">
        <v>8665.09</v>
      </c>
      <c r="N1065" s="16" t="s">
        <v>64</v>
      </c>
      <c r="O1065" s="16" t="s">
        <v>62</v>
      </c>
      <c r="P1065" s="16" t="s">
        <v>119</v>
      </c>
      <c r="Q1065" s="14">
        <f t="shared" si="50"/>
        <v>57</v>
      </c>
    </row>
    <row r="1066" spans="1:17" ht="15.6" x14ac:dyDescent="0.3">
      <c r="A1066" s="15" t="s">
        <v>2676</v>
      </c>
      <c r="B1066" s="14" t="s">
        <v>6543</v>
      </c>
      <c r="C1066" s="16">
        <v>30.3</v>
      </c>
      <c r="D1066" s="16">
        <v>4.24</v>
      </c>
      <c r="E1066" s="17" t="s">
        <v>32</v>
      </c>
      <c r="F1066" s="17" t="s">
        <v>32</v>
      </c>
      <c r="G1066" s="17" t="s">
        <v>32</v>
      </c>
      <c r="H1066" s="18">
        <f>IF('Medical Examinations'!G1071="No major surgery",0,'Medical Examinations'!G1071)</f>
        <v>0</v>
      </c>
      <c r="I1066" s="16" t="s">
        <v>8343</v>
      </c>
      <c r="J1066" s="14" t="str">
        <f t="shared" si="48"/>
        <v>Obesity</v>
      </c>
      <c r="K1066" s="14" t="str">
        <f t="shared" si="49"/>
        <v>Normal</v>
      </c>
      <c r="L1066" s="19">
        <f>DATE('Data cleaning'!P1071,MONTH(1&amp;'Data cleaning'!Q1071),'Hospitalisation Details'!D1071)</f>
        <v>25425</v>
      </c>
      <c r="M1066" s="20">
        <v>8665.14</v>
      </c>
      <c r="N1066" s="16" t="s">
        <v>62</v>
      </c>
      <c r="O1066" s="16" t="s">
        <v>64</v>
      </c>
      <c r="P1066" s="16" t="s">
        <v>66</v>
      </c>
      <c r="Q1066" s="14">
        <f t="shared" si="50"/>
        <v>53</v>
      </c>
    </row>
    <row r="1067" spans="1:17" ht="15.6" x14ac:dyDescent="0.3">
      <c r="A1067" s="15" t="s">
        <v>2678</v>
      </c>
      <c r="B1067" s="14" t="s">
        <v>5374</v>
      </c>
      <c r="C1067" s="16">
        <v>26.22</v>
      </c>
      <c r="D1067" s="16">
        <v>5.83</v>
      </c>
      <c r="E1067" s="17" t="s">
        <v>32</v>
      </c>
      <c r="F1067" s="17" t="s">
        <v>32</v>
      </c>
      <c r="G1067" s="17" t="s">
        <v>32</v>
      </c>
      <c r="H1067" s="18">
        <f>IF('Medical Examinations'!G1072="No major surgery",0,'Medical Examinations'!G1072)</f>
        <v>2</v>
      </c>
      <c r="I1067" s="16" t="s">
        <v>8343</v>
      </c>
      <c r="J1067" s="14" t="str">
        <f t="shared" si="48"/>
        <v>Over weight</v>
      </c>
      <c r="K1067" s="14" t="str">
        <f t="shared" si="49"/>
        <v>Prediabetes</v>
      </c>
      <c r="L1067" s="19">
        <f>DATE('Data cleaning'!P1072,MONTH(1&amp;'Data cleaning'!Q1072),'Hospitalisation Details'!D1072)</f>
        <v>27257</v>
      </c>
      <c r="M1067" s="20">
        <v>8671.19</v>
      </c>
      <c r="N1067" s="16" t="s">
        <v>62</v>
      </c>
      <c r="O1067" s="16" t="s">
        <v>75</v>
      </c>
      <c r="P1067" s="16" t="s">
        <v>119</v>
      </c>
      <c r="Q1067" s="14">
        <f t="shared" si="50"/>
        <v>48</v>
      </c>
    </row>
    <row r="1068" spans="1:17" ht="15.6" x14ac:dyDescent="0.3">
      <c r="A1068" s="15" t="s">
        <v>2680</v>
      </c>
      <c r="B1068" s="14" t="s">
        <v>6546</v>
      </c>
      <c r="C1068" s="16">
        <v>29.99</v>
      </c>
      <c r="D1068" s="16">
        <v>11.85</v>
      </c>
      <c r="E1068" s="17" t="s">
        <v>32</v>
      </c>
      <c r="F1068" s="17" t="s">
        <v>32</v>
      </c>
      <c r="G1068" s="17" t="s">
        <v>32</v>
      </c>
      <c r="H1068" s="18">
        <f>IF('Medical Examinations'!G1073="No major surgery",0,'Medical Examinations'!G1073)</f>
        <v>0</v>
      </c>
      <c r="I1068" s="16" t="s">
        <v>8343</v>
      </c>
      <c r="J1068" s="14" t="str">
        <f t="shared" si="48"/>
        <v>Over weight</v>
      </c>
      <c r="K1068" s="14" t="str">
        <f t="shared" si="49"/>
        <v>Diabetes</v>
      </c>
      <c r="L1068" s="19">
        <f>DATE('Data cleaning'!P1073,MONTH(1&amp;'Data cleaning'!Q1073),'Hospitalisation Details'!D1073)</f>
        <v>26948</v>
      </c>
      <c r="M1068" s="20">
        <v>8688.86</v>
      </c>
      <c r="N1068" s="16" t="s">
        <v>62</v>
      </c>
      <c r="O1068" s="16" t="s">
        <v>75</v>
      </c>
      <c r="P1068" s="16" t="s">
        <v>1841</v>
      </c>
      <c r="Q1068" s="14">
        <f t="shared" si="50"/>
        <v>49</v>
      </c>
    </row>
    <row r="1069" spans="1:17" ht="15.6" x14ac:dyDescent="0.3">
      <c r="A1069" s="15" t="s">
        <v>2683</v>
      </c>
      <c r="B1069" s="14" t="s">
        <v>6548</v>
      </c>
      <c r="C1069" s="16">
        <v>36.380000000000003</v>
      </c>
      <c r="D1069" s="16">
        <v>5.98</v>
      </c>
      <c r="E1069" s="17" t="s">
        <v>32</v>
      </c>
      <c r="F1069" s="17" t="s">
        <v>32</v>
      </c>
      <c r="G1069" s="17" t="s">
        <v>32</v>
      </c>
      <c r="H1069" s="18">
        <f>IF('Medical Examinations'!G1074="No major surgery",0,'Medical Examinations'!G1074)</f>
        <v>1</v>
      </c>
      <c r="I1069" s="16" t="s">
        <v>8343</v>
      </c>
      <c r="J1069" s="14" t="str">
        <f t="shared" si="48"/>
        <v>Obesity</v>
      </c>
      <c r="K1069" s="14" t="str">
        <f t="shared" si="49"/>
        <v>Prediabetes</v>
      </c>
      <c r="L1069" s="19">
        <f>DATE('Data cleaning'!P1074,MONTH(1&amp;'Data cleaning'!Q1074),'Hospitalisation Details'!D1074)</f>
        <v>29522</v>
      </c>
      <c r="M1069" s="20">
        <v>8701.84</v>
      </c>
      <c r="N1069" s="16" t="s">
        <v>62</v>
      </c>
      <c r="O1069" s="16" t="s">
        <v>64</v>
      </c>
      <c r="P1069" s="16" t="s">
        <v>1525</v>
      </c>
      <c r="Q1069" s="14">
        <f t="shared" si="50"/>
        <v>42</v>
      </c>
    </row>
    <row r="1070" spans="1:17" ht="15.6" x14ac:dyDescent="0.3">
      <c r="A1070" s="15" t="s">
        <v>2685</v>
      </c>
      <c r="B1070" s="14" t="s">
        <v>5013</v>
      </c>
      <c r="C1070" s="16">
        <v>31.16</v>
      </c>
      <c r="D1070" s="16">
        <v>4.26</v>
      </c>
      <c r="E1070" s="17" t="s">
        <v>99</v>
      </c>
      <c r="F1070" s="17" t="s">
        <v>32</v>
      </c>
      <c r="G1070" s="17" t="s">
        <v>99</v>
      </c>
      <c r="H1070" s="18">
        <f>IF('Medical Examinations'!G1075="No major surgery",0,'Medical Examinations'!G1075)</f>
        <v>1</v>
      </c>
      <c r="I1070" s="16" t="s">
        <v>8343</v>
      </c>
      <c r="J1070" s="14" t="str">
        <f t="shared" si="48"/>
        <v>Obesity</v>
      </c>
      <c r="K1070" s="14" t="str">
        <f t="shared" si="49"/>
        <v>Normal</v>
      </c>
      <c r="L1070" s="19">
        <f>DATE('Data cleaning'!P1075,MONTH(1&amp;'Data cleaning'!Q1075),'Hospitalisation Details'!D1075)</f>
        <v>26840</v>
      </c>
      <c r="M1070" s="20">
        <v>8703.4599999999991</v>
      </c>
      <c r="N1070" s="16" t="s">
        <v>64</v>
      </c>
      <c r="O1070" s="16" t="s">
        <v>64</v>
      </c>
      <c r="P1070" s="16" t="s">
        <v>241</v>
      </c>
      <c r="Q1070" s="14">
        <f t="shared" si="50"/>
        <v>49</v>
      </c>
    </row>
    <row r="1071" spans="1:17" ht="15.6" x14ac:dyDescent="0.3">
      <c r="A1071" s="15" t="s">
        <v>2687</v>
      </c>
      <c r="B1071" s="14" t="s">
        <v>5711</v>
      </c>
      <c r="C1071" s="16">
        <v>25.55</v>
      </c>
      <c r="D1071" s="16">
        <v>4.96</v>
      </c>
      <c r="E1071" s="17" t="s">
        <v>99</v>
      </c>
      <c r="F1071" s="17" t="s">
        <v>32</v>
      </c>
      <c r="G1071" s="17" t="s">
        <v>32</v>
      </c>
      <c r="H1071" s="18">
        <f>IF('Medical Examinations'!G1076="No major surgery",0,'Medical Examinations'!G1076)</f>
        <v>1</v>
      </c>
      <c r="I1071" s="16" t="s">
        <v>8343</v>
      </c>
      <c r="J1071" s="14" t="str">
        <f t="shared" si="48"/>
        <v>Over weight</v>
      </c>
      <c r="K1071" s="14" t="str">
        <f t="shared" si="49"/>
        <v>Normal</v>
      </c>
      <c r="L1071" s="19">
        <f>DATE('Data cleaning'!P1076,MONTH(1&amp;'Data cleaning'!Q1076),'Hospitalisation Details'!D1076)</f>
        <v>27928</v>
      </c>
      <c r="M1071" s="20">
        <v>8733.23</v>
      </c>
      <c r="N1071" s="16" t="s">
        <v>62</v>
      </c>
      <c r="O1071" s="16" t="s">
        <v>64</v>
      </c>
      <c r="P1071" s="16" t="s">
        <v>119</v>
      </c>
      <c r="Q1071" s="14">
        <f t="shared" si="50"/>
        <v>46</v>
      </c>
    </row>
    <row r="1072" spans="1:17" ht="15.6" x14ac:dyDescent="0.3">
      <c r="A1072" s="15" t="s">
        <v>2690</v>
      </c>
      <c r="B1072" s="14" t="s">
        <v>6551</v>
      </c>
      <c r="C1072" s="16">
        <v>28.77</v>
      </c>
      <c r="D1072" s="16">
        <v>4</v>
      </c>
      <c r="E1072" s="17" t="s">
        <v>99</v>
      </c>
      <c r="F1072" s="17" t="s">
        <v>32</v>
      </c>
      <c r="G1072" s="17" t="s">
        <v>32</v>
      </c>
      <c r="H1072" s="18">
        <f>IF('Medical Examinations'!G1077="No major surgery",0,'Medical Examinations'!G1077)</f>
        <v>0</v>
      </c>
      <c r="I1072" s="16" t="s">
        <v>8343</v>
      </c>
      <c r="J1072" s="14" t="str">
        <f t="shared" si="48"/>
        <v>Over weight</v>
      </c>
      <c r="K1072" s="14" t="str">
        <f t="shared" si="49"/>
        <v>Normal</v>
      </c>
      <c r="L1072" s="19">
        <f>DATE('Data cleaning'!P1077,MONTH(1&amp;'Data cleaning'!Q1077),'Hospitalisation Details'!D1077)</f>
        <v>36395</v>
      </c>
      <c r="M1072" s="20">
        <v>8747.68</v>
      </c>
      <c r="N1072" s="16" t="s">
        <v>62</v>
      </c>
      <c r="O1072" s="16" t="s">
        <v>64</v>
      </c>
      <c r="P1072" s="16" t="s">
        <v>241</v>
      </c>
      <c r="Q1072" s="14">
        <f t="shared" si="50"/>
        <v>23</v>
      </c>
    </row>
    <row r="1073" spans="1:17" ht="15.6" x14ac:dyDescent="0.3">
      <c r="A1073" s="15" t="s">
        <v>2692</v>
      </c>
      <c r="B1073" s="14" t="s">
        <v>6553</v>
      </c>
      <c r="C1073" s="16">
        <v>23.14</v>
      </c>
      <c r="D1073" s="16">
        <v>4.1500000000000004</v>
      </c>
      <c r="E1073" s="17" t="s">
        <v>99</v>
      </c>
      <c r="F1073" s="17" t="s">
        <v>32</v>
      </c>
      <c r="G1073" s="17" t="s">
        <v>32</v>
      </c>
      <c r="H1073" s="18">
        <f>IF('Medical Examinations'!G1078="No major surgery",0,'Medical Examinations'!G1078)</f>
        <v>1</v>
      </c>
      <c r="I1073" s="16" t="s">
        <v>8343</v>
      </c>
      <c r="J1073" s="14" t="str">
        <f t="shared" si="48"/>
        <v>Normal weight</v>
      </c>
      <c r="K1073" s="14" t="str">
        <f t="shared" si="49"/>
        <v>Normal</v>
      </c>
      <c r="L1073" s="19">
        <f>DATE('Data cleaning'!P1078,MONTH(1&amp;'Data cleaning'!Q1078),'Hospitalisation Details'!D1078)</f>
        <v>25455</v>
      </c>
      <c r="M1073" s="20">
        <v>8760.1200000000008</v>
      </c>
      <c r="N1073" s="16" t="s">
        <v>62</v>
      </c>
      <c r="O1073" s="16" t="s">
        <v>75</v>
      </c>
      <c r="P1073" s="16" t="s">
        <v>66</v>
      </c>
      <c r="Q1073" s="14">
        <f t="shared" si="50"/>
        <v>53</v>
      </c>
    </row>
    <row r="1074" spans="1:17" ht="15.6" x14ac:dyDescent="0.3">
      <c r="A1074" s="15" t="s">
        <v>2694</v>
      </c>
      <c r="B1074" s="14" t="s">
        <v>5160</v>
      </c>
      <c r="C1074" s="16">
        <v>39.6</v>
      </c>
      <c r="D1074" s="16">
        <v>11.36</v>
      </c>
      <c r="E1074" s="17" t="s">
        <v>32</v>
      </c>
      <c r="F1074" s="17" t="s">
        <v>32</v>
      </c>
      <c r="G1074" s="17" t="s">
        <v>32</v>
      </c>
      <c r="H1074" s="18">
        <f>IF('Medical Examinations'!G1079="No major surgery",0,'Medical Examinations'!G1079)</f>
        <v>0</v>
      </c>
      <c r="I1074" s="16" t="s">
        <v>8343</v>
      </c>
      <c r="J1074" s="14" t="str">
        <f t="shared" si="48"/>
        <v>Obesity</v>
      </c>
      <c r="K1074" s="14" t="str">
        <f t="shared" si="49"/>
        <v>Diabetes</v>
      </c>
      <c r="L1074" s="19">
        <f>DATE('Data cleaning'!P1079,MONTH(1&amp;'Data cleaning'!Q1079),'Hospitalisation Details'!D1079)</f>
        <v>27278</v>
      </c>
      <c r="M1074" s="20">
        <v>8765.25</v>
      </c>
      <c r="N1074" s="16" t="s">
        <v>62</v>
      </c>
      <c r="O1074" s="16" t="s">
        <v>64</v>
      </c>
      <c r="P1074" s="16" t="s">
        <v>119</v>
      </c>
      <c r="Q1074" s="14">
        <f t="shared" si="50"/>
        <v>48</v>
      </c>
    </row>
    <row r="1075" spans="1:17" ht="15.6" x14ac:dyDescent="0.3">
      <c r="A1075" s="15" t="s">
        <v>2697</v>
      </c>
      <c r="B1075" s="14" t="s">
        <v>6556</v>
      </c>
      <c r="C1075" s="16">
        <v>29.2</v>
      </c>
      <c r="D1075" s="16">
        <v>7.53</v>
      </c>
      <c r="E1075" s="17" t="s">
        <v>32</v>
      </c>
      <c r="F1075" s="17" t="s">
        <v>32</v>
      </c>
      <c r="G1075" s="17" t="s">
        <v>32</v>
      </c>
      <c r="H1075" s="18">
        <f>IF('Medical Examinations'!G1080="No major surgery",0,'Medical Examinations'!G1080)</f>
        <v>0</v>
      </c>
      <c r="I1075" s="16" t="s">
        <v>8343</v>
      </c>
      <c r="J1075" s="14" t="str">
        <f t="shared" si="48"/>
        <v>Over weight</v>
      </c>
      <c r="K1075" s="14" t="str">
        <f t="shared" si="49"/>
        <v>Diabetes</v>
      </c>
      <c r="L1075" s="19">
        <f>DATE('Data cleaning'!P1080,MONTH(1&amp;'Data cleaning'!Q1080),'Hospitalisation Details'!D1080)</f>
        <v>26168</v>
      </c>
      <c r="M1075" s="20">
        <v>8782.4699999999993</v>
      </c>
      <c r="N1075" s="16" t="s">
        <v>62</v>
      </c>
      <c r="O1075" s="16" t="s">
        <v>64</v>
      </c>
      <c r="P1075" s="16" t="s">
        <v>241</v>
      </c>
      <c r="Q1075" s="14">
        <f t="shared" si="50"/>
        <v>51</v>
      </c>
    </row>
    <row r="1076" spans="1:17" ht="15.6" x14ac:dyDescent="0.3">
      <c r="A1076" s="15" t="s">
        <v>2699</v>
      </c>
      <c r="B1076" s="14" t="s">
        <v>6558</v>
      </c>
      <c r="C1076" s="16">
        <v>32.774999999999999</v>
      </c>
      <c r="D1076" s="16">
        <v>7.95</v>
      </c>
      <c r="E1076" s="17" t="s">
        <v>32</v>
      </c>
      <c r="F1076" s="17" t="s">
        <v>32</v>
      </c>
      <c r="G1076" s="17" t="s">
        <v>32</v>
      </c>
      <c r="H1076" s="18">
        <f>IF('Medical Examinations'!G1081="No major surgery",0,'Medical Examinations'!G1081)</f>
        <v>0</v>
      </c>
      <c r="I1076" s="16" t="s">
        <v>8343</v>
      </c>
      <c r="J1076" s="14" t="str">
        <f t="shared" si="48"/>
        <v>Obesity</v>
      </c>
      <c r="K1076" s="14" t="str">
        <f t="shared" si="49"/>
        <v>Diabetes</v>
      </c>
      <c r="L1076" s="19">
        <f>DATE('Data cleaning'!P1081,MONTH(1&amp;'Data cleaning'!Q1081),'Hospitalisation Details'!D1081)</f>
        <v>26102</v>
      </c>
      <c r="M1076" s="20">
        <v>8798.59</v>
      </c>
      <c r="N1076" s="16" t="s">
        <v>62</v>
      </c>
      <c r="O1076" s="16" t="s">
        <v>75</v>
      </c>
      <c r="P1076" s="16" t="s">
        <v>241</v>
      </c>
      <c r="Q1076" s="14">
        <f t="shared" si="50"/>
        <v>51</v>
      </c>
    </row>
    <row r="1077" spans="1:17" ht="15.6" x14ac:dyDescent="0.3">
      <c r="A1077" s="15" t="s">
        <v>2701</v>
      </c>
      <c r="B1077" s="14" t="s">
        <v>5732</v>
      </c>
      <c r="C1077" s="16">
        <v>24.035</v>
      </c>
      <c r="D1077" s="16">
        <v>8.5</v>
      </c>
      <c r="E1077" s="17" t="s">
        <v>32</v>
      </c>
      <c r="F1077" s="17" t="s">
        <v>32</v>
      </c>
      <c r="G1077" s="17" t="s">
        <v>32</v>
      </c>
      <c r="H1077" s="18">
        <f>IF('Medical Examinations'!G1082="No major surgery",0,'Medical Examinations'!G1082)</f>
        <v>0</v>
      </c>
      <c r="I1077" s="16" t="s">
        <v>8343</v>
      </c>
      <c r="J1077" s="14" t="str">
        <f t="shared" si="48"/>
        <v>Normal weight</v>
      </c>
      <c r="K1077" s="14" t="str">
        <f t="shared" si="49"/>
        <v>Diabetes</v>
      </c>
      <c r="L1077" s="19">
        <f>DATE('Data cleaning'!P1082,MONTH(1&amp;'Data cleaning'!Q1082),'Hospitalisation Details'!D1082)</f>
        <v>23983</v>
      </c>
      <c r="M1077" s="20">
        <v>8800.49</v>
      </c>
      <c r="N1077" s="16" t="s">
        <v>64</v>
      </c>
      <c r="O1077" s="16" t="s">
        <v>62</v>
      </c>
      <c r="P1077" s="16" t="s">
        <v>66</v>
      </c>
      <c r="Q1077" s="14">
        <f t="shared" si="50"/>
        <v>57</v>
      </c>
    </row>
    <row r="1078" spans="1:17" ht="15.6" x14ac:dyDescent="0.3">
      <c r="A1078" s="15" t="s">
        <v>2704</v>
      </c>
      <c r="B1078" s="14" t="s">
        <v>6561</v>
      </c>
      <c r="C1078" s="16">
        <v>30.55</v>
      </c>
      <c r="D1078" s="16">
        <v>5.89</v>
      </c>
      <c r="E1078" s="17" t="s">
        <v>32</v>
      </c>
      <c r="F1078" s="17" t="s">
        <v>32</v>
      </c>
      <c r="G1078" s="17" t="s">
        <v>99</v>
      </c>
      <c r="H1078" s="18">
        <f>IF('Medical Examinations'!G1083="No major surgery",0,'Medical Examinations'!G1083)</f>
        <v>1</v>
      </c>
      <c r="I1078" s="16" t="s">
        <v>8343</v>
      </c>
      <c r="J1078" s="14" t="str">
        <f t="shared" si="48"/>
        <v>Obesity</v>
      </c>
      <c r="K1078" s="14" t="str">
        <f t="shared" si="49"/>
        <v>Prediabetes</v>
      </c>
      <c r="L1078" s="19">
        <f>DATE('Data cleaning'!P1083,MONTH(1&amp;'Data cleaning'!Q1083),'Hospitalisation Details'!D1083)</f>
        <v>37202</v>
      </c>
      <c r="M1078" s="20">
        <v>8821.8799999999992</v>
      </c>
      <c r="N1078" s="16" t="s">
        <v>62</v>
      </c>
      <c r="O1078" s="16" t="s">
        <v>64</v>
      </c>
      <c r="P1078" s="16" t="s">
        <v>1285</v>
      </c>
      <c r="Q1078" s="14">
        <f t="shared" si="50"/>
        <v>21</v>
      </c>
    </row>
    <row r="1079" spans="1:17" ht="15.6" x14ac:dyDescent="0.3">
      <c r="A1079" s="15" t="s">
        <v>2706</v>
      </c>
      <c r="B1079" s="14" t="s">
        <v>6563</v>
      </c>
      <c r="C1079" s="16">
        <v>28.81</v>
      </c>
      <c r="D1079" s="16">
        <v>8.76</v>
      </c>
      <c r="E1079" s="17" t="s">
        <v>32</v>
      </c>
      <c r="F1079" s="17" t="s">
        <v>32</v>
      </c>
      <c r="G1079" s="17" t="s">
        <v>32</v>
      </c>
      <c r="H1079" s="18">
        <f>IF('Medical Examinations'!G1084="No major surgery",0,'Medical Examinations'!G1084)</f>
        <v>2</v>
      </c>
      <c r="I1079" s="16" t="s">
        <v>8343</v>
      </c>
      <c r="J1079" s="14" t="str">
        <f t="shared" si="48"/>
        <v>Over weight</v>
      </c>
      <c r="K1079" s="14" t="str">
        <f t="shared" si="49"/>
        <v>Diabetes</v>
      </c>
      <c r="L1079" s="19">
        <f>DATE('Data cleaning'!P1084,MONTH(1&amp;'Data cleaning'!Q1084),'Hospitalisation Details'!D1084)</f>
        <v>27925</v>
      </c>
      <c r="M1079" s="20">
        <v>8823.2800000000007</v>
      </c>
      <c r="N1079" s="16" t="s">
        <v>62</v>
      </c>
      <c r="O1079" s="16" t="s">
        <v>75</v>
      </c>
      <c r="P1079" s="16" t="s">
        <v>241</v>
      </c>
      <c r="Q1079" s="14">
        <f t="shared" si="50"/>
        <v>46</v>
      </c>
    </row>
    <row r="1080" spans="1:17" ht="15.6" x14ac:dyDescent="0.3">
      <c r="A1080" s="15" t="s">
        <v>2709</v>
      </c>
      <c r="B1080" s="14" t="s">
        <v>6565</v>
      </c>
      <c r="C1080" s="16">
        <v>31.66</v>
      </c>
      <c r="D1080" s="16">
        <v>4.1100000000000003</v>
      </c>
      <c r="E1080" s="17" t="s">
        <v>32</v>
      </c>
      <c r="F1080" s="17" t="s">
        <v>32</v>
      </c>
      <c r="G1080" s="17" t="s">
        <v>32</v>
      </c>
      <c r="H1080" s="18">
        <f>IF('Medical Examinations'!G1085="No major surgery",0,'Medical Examinations'!G1085)</f>
        <v>0</v>
      </c>
      <c r="I1080" s="16" t="s">
        <v>8343</v>
      </c>
      <c r="J1080" s="14" t="str">
        <f t="shared" si="48"/>
        <v>Obesity</v>
      </c>
      <c r="K1080" s="14" t="str">
        <f t="shared" si="49"/>
        <v>Normal</v>
      </c>
      <c r="L1080" s="19">
        <f>DATE('Data cleaning'!P1085,MONTH(1&amp;'Data cleaning'!Q1085),'Hospitalisation Details'!D1085)</f>
        <v>28052</v>
      </c>
      <c r="M1080" s="20">
        <v>8823.99</v>
      </c>
      <c r="N1080" s="16" t="s">
        <v>62</v>
      </c>
      <c r="O1080" s="16" t="s">
        <v>64</v>
      </c>
      <c r="P1080" s="16" t="s">
        <v>1280</v>
      </c>
      <c r="Q1080" s="14">
        <f t="shared" si="50"/>
        <v>46</v>
      </c>
    </row>
    <row r="1081" spans="1:17" ht="15.6" x14ac:dyDescent="0.3">
      <c r="A1081" s="15" t="s">
        <v>2711</v>
      </c>
      <c r="B1081" s="14" t="s">
        <v>5711</v>
      </c>
      <c r="C1081" s="16">
        <v>28.215</v>
      </c>
      <c r="D1081" s="16">
        <v>7.56</v>
      </c>
      <c r="E1081" s="17" t="s">
        <v>99</v>
      </c>
      <c r="F1081" s="17" t="s">
        <v>32</v>
      </c>
      <c r="G1081" s="17" t="s">
        <v>32</v>
      </c>
      <c r="H1081" s="18">
        <f>IF('Medical Examinations'!G1086="No major surgery",0,'Medical Examinations'!G1086)</f>
        <v>1</v>
      </c>
      <c r="I1081" s="16" t="s">
        <v>8343</v>
      </c>
      <c r="J1081" s="14" t="str">
        <f t="shared" si="48"/>
        <v>Over weight</v>
      </c>
      <c r="K1081" s="14" t="str">
        <f t="shared" si="49"/>
        <v>Diabetes</v>
      </c>
      <c r="L1081" s="19">
        <f>DATE('Data cleaning'!P1086,MONTH(1&amp;'Data cleaning'!Q1086),'Hospitalisation Details'!D1086)</f>
        <v>32377</v>
      </c>
      <c r="M1081" s="20">
        <v>8824.27</v>
      </c>
      <c r="N1081" s="16" t="s">
        <v>62</v>
      </c>
      <c r="O1081" s="16" t="s">
        <v>75</v>
      </c>
      <c r="P1081" s="16" t="s">
        <v>1108</v>
      </c>
      <c r="Q1081" s="14">
        <f t="shared" si="50"/>
        <v>34</v>
      </c>
    </row>
    <row r="1082" spans="1:17" ht="15.6" x14ac:dyDescent="0.3">
      <c r="A1082" s="15" t="s">
        <v>2713</v>
      </c>
      <c r="B1082" s="14" t="s">
        <v>5160</v>
      </c>
      <c r="C1082" s="16">
        <v>26.12</v>
      </c>
      <c r="D1082" s="16">
        <v>4.17</v>
      </c>
      <c r="E1082" s="17" t="s">
        <v>99</v>
      </c>
      <c r="F1082" s="17" t="s">
        <v>32</v>
      </c>
      <c r="G1082" s="17" t="s">
        <v>99</v>
      </c>
      <c r="H1082" s="18">
        <f>IF('Medical Examinations'!G1087="No major surgery",0,'Medical Examinations'!G1087)</f>
        <v>1</v>
      </c>
      <c r="I1082" s="16" t="s">
        <v>8343</v>
      </c>
      <c r="J1082" s="14" t="str">
        <f t="shared" si="48"/>
        <v>Over weight</v>
      </c>
      <c r="K1082" s="14" t="str">
        <f t="shared" si="49"/>
        <v>Normal</v>
      </c>
      <c r="L1082" s="19">
        <f>DATE('Data cleaning'!P1087,MONTH(1&amp;'Data cleaning'!Q1087),'Hospitalisation Details'!D1087)</f>
        <v>27955</v>
      </c>
      <c r="M1082" s="20">
        <v>8825.09</v>
      </c>
      <c r="N1082" s="16" t="s">
        <v>62</v>
      </c>
      <c r="O1082" s="16" t="s">
        <v>64</v>
      </c>
      <c r="P1082" s="16" t="s">
        <v>241</v>
      </c>
      <c r="Q1082" s="14">
        <f t="shared" si="50"/>
        <v>46</v>
      </c>
    </row>
    <row r="1083" spans="1:17" ht="15.6" x14ac:dyDescent="0.3">
      <c r="A1083" s="15" t="s">
        <v>2716</v>
      </c>
      <c r="B1083" s="14" t="s">
        <v>6569</v>
      </c>
      <c r="C1083" s="16">
        <v>36.630000000000003</v>
      </c>
      <c r="D1083" s="16">
        <v>11.42</v>
      </c>
      <c r="E1083" s="17" t="s">
        <v>32</v>
      </c>
      <c r="F1083" s="17" t="s">
        <v>32</v>
      </c>
      <c r="G1083" s="17" t="s">
        <v>32</v>
      </c>
      <c r="H1083" s="18">
        <f>IF('Medical Examinations'!G1088="No major surgery",0,'Medical Examinations'!G1088)</f>
        <v>2</v>
      </c>
      <c r="I1083" s="16" t="s">
        <v>8343</v>
      </c>
      <c r="J1083" s="14" t="str">
        <f t="shared" si="48"/>
        <v>Obesity</v>
      </c>
      <c r="K1083" s="14" t="str">
        <f t="shared" si="49"/>
        <v>Diabetes</v>
      </c>
      <c r="L1083" s="19">
        <f>DATE('Data cleaning'!P1088,MONTH(1&amp;'Data cleaning'!Q1088),'Hospitalisation Details'!D1088)</f>
        <v>26617</v>
      </c>
      <c r="M1083" s="20">
        <v>8827.2099999999991</v>
      </c>
      <c r="N1083" s="16" t="s">
        <v>64</v>
      </c>
      <c r="O1083" s="16" t="s">
        <v>75</v>
      </c>
      <c r="P1083" s="16" t="s">
        <v>119</v>
      </c>
      <c r="Q1083" s="14">
        <f t="shared" si="50"/>
        <v>50</v>
      </c>
    </row>
    <row r="1084" spans="1:17" ht="15.6" x14ac:dyDescent="0.3">
      <c r="A1084" s="15" t="s">
        <v>2718</v>
      </c>
      <c r="B1084" s="14" t="s">
        <v>6571</v>
      </c>
      <c r="C1084" s="16">
        <v>33.344999999999999</v>
      </c>
      <c r="D1084" s="16">
        <v>7.33</v>
      </c>
      <c r="E1084" s="17" t="s">
        <v>32</v>
      </c>
      <c r="F1084" s="17" t="s">
        <v>32</v>
      </c>
      <c r="G1084" s="17" t="s">
        <v>32</v>
      </c>
      <c r="H1084" s="18">
        <f>IF('Medical Examinations'!G1089="No major surgery",0,'Medical Examinations'!G1089)</f>
        <v>2</v>
      </c>
      <c r="I1084" s="16" t="s">
        <v>8343</v>
      </c>
      <c r="J1084" s="14" t="str">
        <f t="shared" si="48"/>
        <v>Obesity</v>
      </c>
      <c r="K1084" s="14" t="str">
        <f t="shared" si="49"/>
        <v>Diabetes</v>
      </c>
      <c r="L1084" s="19">
        <f>DATE('Data cleaning'!P1089,MONTH(1&amp;'Data cleaning'!Q1089),'Hospitalisation Details'!D1089)</f>
        <v>26625</v>
      </c>
      <c r="M1084" s="20">
        <v>8835.26</v>
      </c>
      <c r="N1084" s="16" t="s">
        <v>64</v>
      </c>
      <c r="O1084" s="16" t="s">
        <v>62</v>
      </c>
      <c r="P1084" s="16" t="s">
        <v>119</v>
      </c>
      <c r="Q1084" s="14">
        <f t="shared" si="50"/>
        <v>50</v>
      </c>
    </row>
    <row r="1085" spans="1:17" ht="15.6" x14ac:dyDescent="0.3">
      <c r="A1085" s="15" t="s">
        <v>2721</v>
      </c>
      <c r="B1085" s="14" t="s">
        <v>6573</v>
      </c>
      <c r="C1085" s="16">
        <v>27.11</v>
      </c>
      <c r="D1085" s="16">
        <v>6.7</v>
      </c>
      <c r="E1085" s="17" t="s">
        <v>32</v>
      </c>
      <c r="F1085" s="17" t="s">
        <v>32</v>
      </c>
      <c r="G1085" s="17" t="s">
        <v>32</v>
      </c>
      <c r="H1085" s="18">
        <f>IF('Medical Examinations'!G1090="No major surgery",0,'Medical Examinations'!G1090)</f>
        <v>0</v>
      </c>
      <c r="I1085" s="16" t="s">
        <v>8343</v>
      </c>
      <c r="J1085" s="14" t="str">
        <f t="shared" si="48"/>
        <v>Over weight</v>
      </c>
      <c r="K1085" s="14" t="str">
        <f t="shared" si="49"/>
        <v>Diabetes</v>
      </c>
      <c r="L1085" s="19">
        <f>DATE('Data cleaning'!P1090,MONTH(1&amp;'Data cleaning'!Q1090),'Hospitalisation Details'!D1090)</f>
        <v>27198</v>
      </c>
      <c r="M1085" s="20">
        <v>8871.15</v>
      </c>
      <c r="N1085" s="16" t="s">
        <v>62</v>
      </c>
      <c r="O1085" s="16" t="s">
        <v>64</v>
      </c>
      <c r="P1085" s="16" t="s">
        <v>66</v>
      </c>
      <c r="Q1085" s="14">
        <f t="shared" si="50"/>
        <v>48</v>
      </c>
    </row>
    <row r="1086" spans="1:17" ht="15.6" x14ac:dyDescent="0.3">
      <c r="A1086" s="15" t="s">
        <v>2723</v>
      </c>
      <c r="B1086" s="14" t="s">
        <v>6575</v>
      </c>
      <c r="C1086" s="16">
        <v>26.6</v>
      </c>
      <c r="D1086" s="16">
        <v>5.27</v>
      </c>
      <c r="E1086" s="17" t="s">
        <v>99</v>
      </c>
      <c r="F1086" s="17" t="s">
        <v>32</v>
      </c>
      <c r="G1086" s="17" t="s">
        <v>99</v>
      </c>
      <c r="H1086" s="18">
        <f>IF('Medical Examinations'!G1091="No major surgery",0,'Medical Examinations'!G1091)</f>
        <v>1</v>
      </c>
      <c r="I1086" s="16" t="s">
        <v>8343</v>
      </c>
      <c r="J1086" s="14" t="str">
        <f t="shared" si="48"/>
        <v>Over weight</v>
      </c>
      <c r="K1086" s="14" t="str">
        <f t="shared" si="49"/>
        <v>Normal</v>
      </c>
      <c r="L1086" s="19">
        <f>DATE('Data cleaning'!P1091,MONTH(1&amp;'Data cleaning'!Q1091),'Hospitalisation Details'!D1091)</f>
        <v>26916</v>
      </c>
      <c r="M1086" s="20">
        <v>8890.59</v>
      </c>
      <c r="N1086" s="16" t="s">
        <v>62</v>
      </c>
      <c r="O1086" s="16" t="s">
        <v>64</v>
      </c>
      <c r="P1086" s="16" t="s">
        <v>119</v>
      </c>
      <c r="Q1086" s="14">
        <f t="shared" si="50"/>
        <v>49</v>
      </c>
    </row>
    <row r="1087" spans="1:17" ht="15.6" x14ac:dyDescent="0.3">
      <c r="A1087" s="15" t="s">
        <v>2725</v>
      </c>
      <c r="B1087" s="14" t="s">
        <v>6576</v>
      </c>
      <c r="C1087" s="16">
        <v>30.41</v>
      </c>
      <c r="D1087" s="16">
        <v>7.72</v>
      </c>
      <c r="E1087" s="17" t="s">
        <v>32</v>
      </c>
      <c r="F1087" s="17" t="s">
        <v>32</v>
      </c>
      <c r="G1087" s="17" t="s">
        <v>32</v>
      </c>
      <c r="H1087" s="18">
        <f>IF('Medical Examinations'!G1092="No major surgery",0,'Medical Examinations'!G1092)</f>
        <v>0</v>
      </c>
      <c r="I1087" s="16" t="s">
        <v>8343</v>
      </c>
      <c r="J1087" s="14" t="str">
        <f t="shared" si="48"/>
        <v>Obesity</v>
      </c>
      <c r="K1087" s="14" t="str">
        <f t="shared" si="49"/>
        <v>Diabetes</v>
      </c>
      <c r="L1087" s="19">
        <f>DATE('Data cleaning'!P1092,MONTH(1&amp;'Data cleaning'!Q1092),'Hospitalisation Details'!D1092)</f>
        <v>28840</v>
      </c>
      <c r="M1087" s="20">
        <v>8891.14</v>
      </c>
      <c r="N1087" s="16" t="s">
        <v>62</v>
      </c>
      <c r="O1087" s="16" t="s">
        <v>64</v>
      </c>
      <c r="P1087" s="16" t="s">
        <v>1841</v>
      </c>
      <c r="Q1087" s="14">
        <f t="shared" si="50"/>
        <v>44</v>
      </c>
    </row>
    <row r="1088" spans="1:17" ht="15.6" x14ac:dyDescent="0.3">
      <c r="A1088" s="15" t="s">
        <v>2728</v>
      </c>
      <c r="B1088" s="14" t="s">
        <v>6578</v>
      </c>
      <c r="C1088" s="16">
        <v>28.98</v>
      </c>
      <c r="D1088" s="16">
        <v>8.68</v>
      </c>
      <c r="E1088" s="17" t="s">
        <v>32</v>
      </c>
      <c r="F1088" s="17" t="s">
        <v>32</v>
      </c>
      <c r="G1088" s="17" t="s">
        <v>32</v>
      </c>
      <c r="H1088" s="18">
        <f>IF('Medical Examinations'!G1093="No major surgery",0,'Medical Examinations'!G1093)</f>
        <v>2</v>
      </c>
      <c r="I1088" s="16" t="s">
        <v>8343</v>
      </c>
      <c r="J1088" s="14" t="str">
        <f t="shared" si="48"/>
        <v>Over weight</v>
      </c>
      <c r="K1088" s="14" t="str">
        <f t="shared" si="49"/>
        <v>Diabetes</v>
      </c>
      <c r="L1088" s="19">
        <f>DATE('Data cleaning'!P1093,MONTH(1&amp;'Data cleaning'!Q1093),'Hospitalisation Details'!D1093)</f>
        <v>35762</v>
      </c>
      <c r="M1088" s="20">
        <v>8906.14</v>
      </c>
      <c r="N1088" s="16" t="s">
        <v>62</v>
      </c>
      <c r="O1088" s="16" t="s">
        <v>62</v>
      </c>
      <c r="P1088" s="16" t="s">
        <v>119</v>
      </c>
      <c r="Q1088" s="14">
        <f t="shared" si="50"/>
        <v>25</v>
      </c>
    </row>
    <row r="1089" spans="1:17" ht="15.6" x14ac:dyDescent="0.3">
      <c r="A1089" s="15" t="s">
        <v>2730</v>
      </c>
      <c r="B1089" s="14" t="s">
        <v>6580</v>
      </c>
      <c r="C1089" s="16">
        <v>31.24</v>
      </c>
      <c r="D1089" s="16">
        <v>9.8000000000000007</v>
      </c>
      <c r="E1089" s="17" t="s">
        <v>32</v>
      </c>
      <c r="F1089" s="17" t="s">
        <v>32</v>
      </c>
      <c r="G1089" s="17" t="s">
        <v>32</v>
      </c>
      <c r="H1089" s="18">
        <f>IF('Medical Examinations'!G1094="No major surgery",0,'Medical Examinations'!G1094)</f>
        <v>0</v>
      </c>
      <c r="I1089" s="16" t="s">
        <v>8343</v>
      </c>
      <c r="J1089" s="14" t="str">
        <f t="shared" si="48"/>
        <v>Obesity</v>
      </c>
      <c r="K1089" s="14" t="str">
        <f t="shared" si="49"/>
        <v>Diabetes</v>
      </c>
      <c r="L1089" s="19">
        <f>DATE('Data cleaning'!P1094,MONTH(1&amp;'Data cleaning'!Q1094),'Hospitalisation Details'!D1094)</f>
        <v>24721</v>
      </c>
      <c r="M1089" s="20">
        <v>8908.4699999999993</v>
      </c>
      <c r="N1089" s="16" t="s">
        <v>64</v>
      </c>
      <c r="O1089" s="16" t="s">
        <v>62</v>
      </c>
      <c r="P1089" s="16" t="s">
        <v>66</v>
      </c>
      <c r="Q1089" s="14">
        <f t="shared" si="50"/>
        <v>55</v>
      </c>
    </row>
    <row r="1090" spans="1:17" ht="15.6" x14ac:dyDescent="0.3">
      <c r="A1090" s="15" t="s">
        <v>2733</v>
      </c>
      <c r="B1090" s="14" t="s">
        <v>6179</v>
      </c>
      <c r="C1090" s="16">
        <v>31.54</v>
      </c>
      <c r="D1090" s="16">
        <v>4.4400000000000004</v>
      </c>
      <c r="E1090" s="17" t="s">
        <v>32</v>
      </c>
      <c r="F1090" s="17" t="s">
        <v>32</v>
      </c>
      <c r="G1090" s="17" t="s">
        <v>32</v>
      </c>
      <c r="H1090" s="18">
        <f>IF('Medical Examinations'!G1095="No major surgery",0,'Medical Examinations'!G1095)</f>
        <v>0</v>
      </c>
      <c r="I1090" s="16" t="s">
        <v>8343</v>
      </c>
      <c r="J1090" s="14" t="str">
        <f t="shared" ref="J1090:J1153" si="51">IF(C1090&lt;18.5,"Under weight",IF(C1090&lt;25,"Normal weight",IF(C1090&lt;30,"Over weight","Obesity")))</f>
        <v>Obesity</v>
      </c>
      <c r="K1090" s="14" t="str">
        <f t="shared" ref="K1090:K1153" si="52">IF(D1090&lt;5.7,"Normal",IF(D1090&lt;6.4,"Prediabetes","Diabetes"))</f>
        <v>Normal</v>
      </c>
      <c r="L1090" s="19">
        <f>DATE('Data cleaning'!P1095,MONTH(1&amp;'Data cleaning'!Q1095),'Hospitalisation Details'!D1095)</f>
        <v>27582</v>
      </c>
      <c r="M1090" s="20">
        <v>8930.93</v>
      </c>
      <c r="N1090" s="16" t="s">
        <v>62</v>
      </c>
      <c r="O1090" s="16" t="s">
        <v>62</v>
      </c>
      <c r="P1090" s="16" t="s">
        <v>119</v>
      </c>
      <c r="Q1090" s="14">
        <f t="shared" ref="Q1090:Q1153" si="53">INT(YEARFRAC(L1090,DATE(2023,6,8)))</f>
        <v>47</v>
      </c>
    </row>
    <row r="1091" spans="1:17" ht="15.6" x14ac:dyDescent="0.3">
      <c r="A1091" s="15" t="s">
        <v>2735</v>
      </c>
      <c r="B1091" s="14" t="s">
        <v>5033</v>
      </c>
      <c r="C1091" s="16">
        <v>38.6</v>
      </c>
      <c r="D1091" s="16">
        <v>7.19</v>
      </c>
      <c r="E1091" s="17" t="s">
        <v>99</v>
      </c>
      <c r="F1091" s="17" t="s">
        <v>32</v>
      </c>
      <c r="G1091" s="17" t="s">
        <v>32</v>
      </c>
      <c r="H1091" s="18">
        <f>IF('Medical Examinations'!G1096="No major surgery",0,'Medical Examinations'!G1096)</f>
        <v>2</v>
      </c>
      <c r="I1091" s="16" t="s">
        <v>8343</v>
      </c>
      <c r="J1091" s="14" t="str">
        <f t="shared" si="51"/>
        <v>Obesity</v>
      </c>
      <c r="K1091" s="14" t="str">
        <f t="shared" si="52"/>
        <v>Diabetes</v>
      </c>
      <c r="L1091" s="19">
        <f>DATE('Data cleaning'!P1096,MONTH(1&amp;'Data cleaning'!Q1096),'Hospitalisation Details'!D1096)</f>
        <v>26456</v>
      </c>
      <c r="M1091" s="20">
        <v>8932.08</v>
      </c>
      <c r="N1091" s="16" t="s">
        <v>62</v>
      </c>
      <c r="O1091" s="16" t="s">
        <v>75</v>
      </c>
      <c r="P1091" s="16" t="s">
        <v>241</v>
      </c>
      <c r="Q1091" s="14">
        <f t="shared" si="53"/>
        <v>51</v>
      </c>
    </row>
    <row r="1092" spans="1:17" ht="15.6" x14ac:dyDescent="0.3">
      <c r="A1092" s="15" t="s">
        <v>2737</v>
      </c>
      <c r="B1092" s="14" t="s">
        <v>6583</v>
      </c>
      <c r="C1092" s="16">
        <v>37.950000000000003</v>
      </c>
      <c r="D1092" s="16">
        <v>6.06</v>
      </c>
      <c r="E1092" s="17" t="s">
        <v>32</v>
      </c>
      <c r="F1092" s="17" t="s">
        <v>32</v>
      </c>
      <c r="G1092" s="17" t="s">
        <v>32</v>
      </c>
      <c r="H1092" s="18">
        <f>IF('Medical Examinations'!G1097="No major surgery",0,'Medical Examinations'!G1097)</f>
        <v>0</v>
      </c>
      <c r="I1092" s="16" t="s">
        <v>8343</v>
      </c>
      <c r="J1092" s="14" t="str">
        <f t="shared" si="51"/>
        <v>Obesity</v>
      </c>
      <c r="K1092" s="14" t="str">
        <f t="shared" si="52"/>
        <v>Prediabetes</v>
      </c>
      <c r="L1092" s="19">
        <f>DATE('Data cleaning'!P1097,MONTH(1&amp;'Data cleaning'!Q1097),'Hospitalisation Details'!D1097)</f>
        <v>28119</v>
      </c>
      <c r="M1092" s="20">
        <v>8944.1200000000008</v>
      </c>
      <c r="N1092" s="16" t="s">
        <v>64</v>
      </c>
      <c r="O1092" s="16" t="s">
        <v>62</v>
      </c>
      <c r="P1092" s="16" t="s">
        <v>66</v>
      </c>
      <c r="Q1092" s="14">
        <f t="shared" si="53"/>
        <v>46</v>
      </c>
    </row>
    <row r="1093" spans="1:17" ht="15.6" x14ac:dyDescent="0.3">
      <c r="A1093" s="15" t="s">
        <v>2740</v>
      </c>
      <c r="B1093" s="14" t="s">
        <v>6585</v>
      </c>
      <c r="C1093" s="16">
        <v>38.97</v>
      </c>
      <c r="D1093" s="16">
        <v>5.12</v>
      </c>
      <c r="E1093" s="17" t="s">
        <v>32</v>
      </c>
      <c r="F1093" s="17" t="s">
        <v>32</v>
      </c>
      <c r="G1093" s="17" t="s">
        <v>32</v>
      </c>
      <c r="H1093" s="18">
        <f>IF('Medical Examinations'!G1098="No major surgery",0,'Medical Examinations'!G1098)</f>
        <v>0</v>
      </c>
      <c r="I1093" s="16" t="s">
        <v>8343</v>
      </c>
      <c r="J1093" s="14" t="str">
        <f t="shared" si="51"/>
        <v>Obesity</v>
      </c>
      <c r="K1093" s="14" t="str">
        <f t="shared" si="52"/>
        <v>Normal</v>
      </c>
      <c r="L1093" s="19">
        <f>DATE('Data cleaning'!P1098,MONTH(1&amp;'Data cleaning'!Q1098),'Hospitalisation Details'!D1098)</f>
        <v>33874</v>
      </c>
      <c r="M1093" s="20">
        <v>8954.99</v>
      </c>
      <c r="N1093" s="16" t="s">
        <v>62</v>
      </c>
      <c r="O1093" s="16" t="s">
        <v>64</v>
      </c>
      <c r="P1093" s="16" t="s">
        <v>2757</v>
      </c>
      <c r="Q1093" s="14">
        <f t="shared" si="53"/>
        <v>30</v>
      </c>
    </row>
    <row r="1094" spans="1:17" ht="15.6" x14ac:dyDescent="0.3">
      <c r="A1094" s="15" t="s">
        <v>2742</v>
      </c>
      <c r="B1094" s="14" t="s">
        <v>5957</v>
      </c>
      <c r="C1094" s="16">
        <v>21.2</v>
      </c>
      <c r="D1094" s="16">
        <v>10.72</v>
      </c>
      <c r="E1094" s="17" t="s">
        <v>32</v>
      </c>
      <c r="F1094" s="17" t="s">
        <v>32</v>
      </c>
      <c r="G1094" s="17" t="s">
        <v>32</v>
      </c>
      <c r="H1094" s="18">
        <f>IF('Medical Examinations'!G1099="No major surgery",0,'Medical Examinations'!G1099)</f>
        <v>0</v>
      </c>
      <c r="I1094" s="16" t="s">
        <v>8343</v>
      </c>
      <c r="J1094" s="14" t="str">
        <f t="shared" si="51"/>
        <v>Normal weight</v>
      </c>
      <c r="K1094" s="14" t="str">
        <f t="shared" si="52"/>
        <v>Diabetes</v>
      </c>
      <c r="L1094" s="19">
        <f>DATE('Data cleaning'!P1099,MONTH(1&amp;'Data cleaning'!Q1099),'Hospitalisation Details'!D1099)</f>
        <v>27258</v>
      </c>
      <c r="M1094" s="20">
        <v>8964.06</v>
      </c>
      <c r="N1094" s="16" t="s">
        <v>64</v>
      </c>
      <c r="O1094" s="16" t="s">
        <v>62</v>
      </c>
      <c r="P1094" s="16" t="s">
        <v>979</v>
      </c>
      <c r="Q1094" s="14">
        <f t="shared" si="53"/>
        <v>48</v>
      </c>
    </row>
    <row r="1095" spans="1:17" ht="15.6" x14ac:dyDescent="0.3">
      <c r="A1095" s="15" t="s">
        <v>2745</v>
      </c>
      <c r="B1095" s="14" t="s">
        <v>6587</v>
      </c>
      <c r="C1095" s="16">
        <v>23.96</v>
      </c>
      <c r="D1095" s="16">
        <v>9.58</v>
      </c>
      <c r="E1095" s="17" t="s">
        <v>99</v>
      </c>
      <c r="F1095" s="17" t="s">
        <v>32</v>
      </c>
      <c r="G1095" s="17" t="s">
        <v>99</v>
      </c>
      <c r="H1095" s="18">
        <f>IF('Medical Examinations'!G1100="No major surgery",0,'Medical Examinations'!G1100)</f>
        <v>1</v>
      </c>
      <c r="I1095" s="16" t="s">
        <v>8343</v>
      </c>
      <c r="J1095" s="14" t="str">
        <f t="shared" si="51"/>
        <v>Normal weight</v>
      </c>
      <c r="K1095" s="14" t="str">
        <f t="shared" si="52"/>
        <v>Diabetes</v>
      </c>
      <c r="L1095" s="19">
        <f>DATE('Data cleaning'!P1100,MONTH(1&amp;'Data cleaning'!Q1100),'Hospitalisation Details'!D1100)</f>
        <v>30512</v>
      </c>
      <c r="M1095" s="20">
        <v>8965.7999999999993</v>
      </c>
      <c r="N1095" s="16" t="s">
        <v>62</v>
      </c>
      <c r="O1095" s="16" t="s">
        <v>64</v>
      </c>
      <c r="P1095" s="16" t="s">
        <v>119</v>
      </c>
      <c r="Q1095" s="14">
        <f t="shared" si="53"/>
        <v>39</v>
      </c>
    </row>
    <row r="1096" spans="1:17" ht="15.6" x14ac:dyDescent="0.3">
      <c r="A1096" s="15" t="s">
        <v>2747</v>
      </c>
      <c r="B1096" s="14" t="s">
        <v>6589</v>
      </c>
      <c r="C1096" s="16">
        <v>35.93</v>
      </c>
      <c r="D1096" s="16">
        <v>6.4</v>
      </c>
      <c r="E1096" s="17" t="s">
        <v>99</v>
      </c>
      <c r="F1096" s="17" t="s">
        <v>32</v>
      </c>
      <c r="G1096" s="17" t="s">
        <v>32</v>
      </c>
      <c r="H1096" s="18">
        <f>IF('Medical Examinations'!G1101="No major surgery",0,'Medical Examinations'!G1101)</f>
        <v>1</v>
      </c>
      <c r="I1096" s="16" t="s">
        <v>8343</v>
      </c>
      <c r="J1096" s="14" t="str">
        <f t="shared" si="51"/>
        <v>Obesity</v>
      </c>
      <c r="K1096" s="14" t="str">
        <f t="shared" si="52"/>
        <v>Diabetes</v>
      </c>
      <c r="L1096" s="19">
        <f>DATE('Data cleaning'!P1101,MONTH(1&amp;'Data cleaning'!Q1101),'Hospitalisation Details'!D1101)</f>
        <v>27280</v>
      </c>
      <c r="M1096" s="20">
        <v>8968.33</v>
      </c>
      <c r="N1096" s="16" t="s">
        <v>64</v>
      </c>
      <c r="O1096" s="16" t="s">
        <v>62</v>
      </c>
      <c r="P1096" s="16" t="s">
        <v>241</v>
      </c>
      <c r="Q1096" s="14">
        <f t="shared" si="53"/>
        <v>48</v>
      </c>
    </row>
    <row r="1097" spans="1:17" ht="15.6" x14ac:dyDescent="0.3">
      <c r="A1097" s="15" t="s">
        <v>2749</v>
      </c>
      <c r="B1097" s="14" t="s">
        <v>5554</v>
      </c>
      <c r="C1097" s="16">
        <v>26.11</v>
      </c>
      <c r="D1097" s="16">
        <v>6.8</v>
      </c>
      <c r="E1097" s="17" t="s">
        <v>99</v>
      </c>
      <c r="F1097" s="17" t="s">
        <v>32</v>
      </c>
      <c r="G1097" s="17" t="s">
        <v>32</v>
      </c>
      <c r="H1097" s="18">
        <f>IF('Medical Examinations'!G1102="No major surgery",0,'Medical Examinations'!G1102)</f>
        <v>2</v>
      </c>
      <c r="I1097" s="16" t="s">
        <v>8343</v>
      </c>
      <c r="J1097" s="14" t="str">
        <f t="shared" si="51"/>
        <v>Over weight</v>
      </c>
      <c r="K1097" s="14" t="str">
        <f t="shared" si="52"/>
        <v>Diabetes</v>
      </c>
      <c r="L1097" s="19">
        <f>DATE('Data cleaning'!P1102,MONTH(1&amp;'Data cleaning'!Q1102),'Hospitalisation Details'!D1102)</f>
        <v>27231</v>
      </c>
      <c r="M1097" s="20">
        <v>8978.19</v>
      </c>
      <c r="N1097" s="16" t="s">
        <v>62</v>
      </c>
      <c r="O1097" s="16" t="s">
        <v>62</v>
      </c>
      <c r="P1097" s="16" t="s">
        <v>66</v>
      </c>
      <c r="Q1097" s="14">
        <f t="shared" si="53"/>
        <v>48</v>
      </c>
    </row>
    <row r="1098" spans="1:17" ht="15.6" x14ac:dyDescent="0.3">
      <c r="A1098" s="15" t="s">
        <v>2752</v>
      </c>
      <c r="B1098" s="14" t="s">
        <v>4746</v>
      </c>
      <c r="C1098" s="16">
        <v>32.299999999999997</v>
      </c>
      <c r="D1098" s="16">
        <v>9.48</v>
      </c>
      <c r="E1098" s="17" t="s">
        <v>32</v>
      </c>
      <c r="F1098" s="17" t="s">
        <v>32</v>
      </c>
      <c r="G1098" s="17" t="s">
        <v>32</v>
      </c>
      <c r="H1098" s="18">
        <f>IF('Medical Examinations'!G1103="No major surgery",0,'Medical Examinations'!G1103)</f>
        <v>2</v>
      </c>
      <c r="I1098" s="16" t="s">
        <v>8343</v>
      </c>
      <c r="J1098" s="14" t="str">
        <f t="shared" si="51"/>
        <v>Obesity</v>
      </c>
      <c r="K1098" s="14" t="str">
        <f t="shared" si="52"/>
        <v>Diabetes</v>
      </c>
      <c r="L1098" s="19">
        <f>DATE('Data cleaning'!P1103,MONTH(1&amp;'Data cleaning'!Q1103),'Hospitalisation Details'!D1103)</f>
        <v>26948</v>
      </c>
      <c r="M1098" s="20">
        <v>8988.16</v>
      </c>
      <c r="N1098" s="16" t="s">
        <v>62</v>
      </c>
      <c r="O1098" s="16" t="s">
        <v>75</v>
      </c>
      <c r="P1098" s="16" t="s">
        <v>119</v>
      </c>
      <c r="Q1098" s="14">
        <f t="shared" si="53"/>
        <v>49</v>
      </c>
    </row>
    <row r="1099" spans="1:17" ht="15.6" x14ac:dyDescent="0.3">
      <c r="A1099" s="15" t="s">
        <v>2754</v>
      </c>
      <c r="B1099" s="14" t="s">
        <v>6592</v>
      </c>
      <c r="C1099" s="16">
        <v>28.69</v>
      </c>
      <c r="D1099" s="16">
        <v>7.45</v>
      </c>
      <c r="E1099" s="17" t="s">
        <v>32</v>
      </c>
      <c r="F1099" s="17" t="s">
        <v>32</v>
      </c>
      <c r="G1099" s="17" t="s">
        <v>32</v>
      </c>
      <c r="H1099" s="18">
        <f>IF('Medical Examinations'!G1104="No major surgery",0,'Medical Examinations'!G1104)</f>
        <v>2</v>
      </c>
      <c r="I1099" s="16" t="s">
        <v>8343</v>
      </c>
      <c r="J1099" s="14" t="str">
        <f t="shared" si="51"/>
        <v>Over weight</v>
      </c>
      <c r="K1099" s="14" t="str">
        <f t="shared" si="52"/>
        <v>Diabetes</v>
      </c>
      <c r="L1099" s="19">
        <f>DATE('Data cleaning'!P1104,MONTH(1&amp;'Data cleaning'!Q1104),'Hospitalisation Details'!D1104)</f>
        <v>29205</v>
      </c>
      <c r="M1099" s="20">
        <v>8998.43</v>
      </c>
      <c r="N1099" s="16" t="s">
        <v>62</v>
      </c>
      <c r="O1099" s="16" t="s">
        <v>75</v>
      </c>
      <c r="P1099" s="16" t="s">
        <v>1108</v>
      </c>
      <c r="Q1099" s="14">
        <f t="shared" si="53"/>
        <v>43</v>
      </c>
    </row>
    <row r="1100" spans="1:17" ht="15.6" x14ac:dyDescent="0.3">
      <c r="A1100" s="15" t="s">
        <v>2756</v>
      </c>
      <c r="B1100" s="14" t="s">
        <v>6594</v>
      </c>
      <c r="C1100" s="16">
        <v>31.28</v>
      </c>
      <c r="D1100" s="16">
        <v>6.94</v>
      </c>
      <c r="E1100" s="17" t="s">
        <v>99</v>
      </c>
      <c r="F1100" s="17" t="s">
        <v>32</v>
      </c>
      <c r="G1100" s="17" t="s">
        <v>32</v>
      </c>
      <c r="H1100" s="18">
        <f>IF('Medical Examinations'!G1105="No major surgery",0,'Medical Examinations'!G1105)</f>
        <v>1</v>
      </c>
      <c r="I1100" s="16" t="s">
        <v>8343</v>
      </c>
      <c r="J1100" s="14" t="str">
        <f t="shared" si="51"/>
        <v>Obesity</v>
      </c>
      <c r="K1100" s="14" t="str">
        <f t="shared" si="52"/>
        <v>Diabetes</v>
      </c>
      <c r="L1100" s="19">
        <f>DATE('Data cleaning'!P1105,MONTH(1&amp;'Data cleaning'!Q1105),'Hospitalisation Details'!D1105)</f>
        <v>34304</v>
      </c>
      <c r="M1100" s="20">
        <v>9010.2000000000007</v>
      </c>
      <c r="N1100" s="16" t="s">
        <v>62</v>
      </c>
      <c r="O1100" s="16" t="s">
        <v>64</v>
      </c>
      <c r="P1100" s="16" t="s">
        <v>2757</v>
      </c>
      <c r="Q1100" s="14">
        <f t="shared" si="53"/>
        <v>29</v>
      </c>
    </row>
    <row r="1101" spans="1:17" ht="15.6" x14ac:dyDescent="0.3">
      <c r="A1101" s="15" t="s">
        <v>2759</v>
      </c>
      <c r="B1101" s="14" t="s">
        <v>6596</v>
      </c>
      <c r="C1101" s="16">
        <v>30.21</v>
      </c>
      <c r="D1101" s="16">
        <v>7.83</v>
      </c>
      <c r="E1101" s="17" t="s">
        <v>32</v>
      </c>
      <c r="F1101" s="17" t="s">
        <v>32</v>
      </c>
      <c r="G1101" s="17" t="s">
        <v>32</v>
      </c>
      <c r="H1101" s="18">
        <f>IF('Medical Examinations'!G1106="No major surgery",0,'Medical Examinations'!G1106)</f>
        <v>0</v>
      </c>
      <c r="I1101" s="16" t="s">
        <v>8343</v>
      </c>
      <c r="J1101" s="14" t="str">
        <f t="shared" si="51"/>
        <v>Obesity</v>
      </c>
      <c r="K1101" s="14" t="str">
        <f t="shared" si="52"/>
        <v>Diabetes</v>
      </c>
      <c r="L1101" s="19">
        <f>DATE('Data cleaning'!P1106,MONTH(1&amp;'Data cleaning'!Q1106),'Hospitalisation Details'!D1106)</f>
        <v>26640</v>
      </c>
      <c r="M1101" s="20">
        <v>9048.0300000000007</v>
      </c>
      <c r="N1101" s="16" t="s">
        <v>62</v>
      </c>
      <c r="O1101" s="16" t="s">
        <v>62</v>
      </c>
      <c r="P1101" s="16" t="s">
        <v>66</v>
      </c>
      <c r="Q1101" s="14">
        <f t="shared" si="53"/>
        <v>50</v>
      </c>
    </row>
    <row r="1102" spans="1:17" ht="15.6" x14ac:dyDescent="0.3">
      <c r="A1102" s="15" t="s">
        <v>2762</v>
      </c>
      <c r="B1102" s="14" t="s">
        <v>4961</v>
      </c>
      <c r="C1102" s="16">
        <v>38.28</v>
      </c>
      <c r="D1102" s="16">
        <v>10.17</v>
      </c>
      <c r="E1102" s="17" t="s">
        <v>99</v>
      </c>
      <c r="F1102" s="17" t="s">
        <v>32</v>
      </c>
      <c r="G1102" s="17" t="s">
        <v>32</v>
      </c>
      <c r="H1102" s="18">
        <f>IF('Medical Examinations'!G1107="No major surgery",0,'Medical Examinations'!G1107)</f>
        <v>0</v>
      </c>
      <c r="I1102" s="16" t="s">
        <v>8343</v>
      </c>
      <c r="J1102" s="14" t="str">
        <f t="shared" si="51"/>
        <v>Obesity</v>
      </c>
      <c r="K1102" s="14" t="str">
        <f t="shared" si="52"/>
        <v>Diabetes</v>
      </c>
      <c r="L1102" s="19">
        <f>DATE('Data cleaning'!P1107,MONTH(1&amp;'Data cleaning'!Q1107),'Hospitalisation Details'!D1107)</f>
        <v>26635</v>
      </c>
      <c r="M1102" s="20">
        <v>9058.73</v>
      </c>
      <c r="N1102" s="16" t="s">
        <v>64</v>
      </c>
      <c r="O1102" s="16" t="s">
        <v>62</v>
      </c>
      <c r="P1102" s="16" t="s">
        <v>66</v>
      </c>
      <c r="Q1102" s="14">
        <f t="shared" si="53"/>
        <v>50</v>
      </c>
    </row>
    <row r="1103" spans="1:17" ht="15.6" x14ac:dyDescent="0.3">
      <c r="A1103" s="15" t="s">
        <v>2764</v>
      </c>
      <c r="B1103" s="14" t="s">
        <v>5789</v>
      </c>
      <c r="C1103" s="16">
        <v>29.9</v>
      </c>
      <c r="D1103" s="16">
        <v>8.9600000000000009</v>
      </c>
      <c r="E1103" s="17" t="s">
        <v>99</v>
      </c>
      <c r="F1103" s="17" t="s">
        <v>32</v>
      </c>
      <c r="G1103" s="17" t="s">
        <v>32</v>
      </c>
      <c r="H1103" s="18">
        <f>IF('Medical Examinations'!G1108="No major surgery",0,'Medical Examinations'!G1108)</f>
        <v>0</v>
      </c>
      <c r="I1103" s="16" t="s">
        <v>8343</v>
      </c>
      <c r="J1103" s="14" t="str">
        <f t="shared" si="51"/>
        <v>Over weight</v>
      </c>
      <c r="K1103" s="14" t="str">
        <f t="shared" si="52"/>
        <v>Diabetes</v>
      </c>
      <c r="L1103" s="19">
        <f>DATE('Data cleaning'!P1108,MONTH(1&amp;'Data cleaning'!Q1108),'Hospitalisation Details'!D1108)</f>
        <v>28433</v>
      </c>
      <c r="M1103" s="20">
        <v>9095.07</v>
      </c>
      <c r="N1103" s="16" t="s">
        <v>62</v>
      </c>
      <c r="O1103" s="16" t="s">
        <v>62</v>
      </c>
      <c r="P1103" s="16" t="s">
        <v>1280</v>
      </c>
      <c r="Q1103" s="14">
        <f t="shared" si="53"/>
        <v>45</v>
      </c>
    </row>
    <row r="1104" spans="1:17" ht="15.6" x14ac:dyDescent="0.3">
      <c r="A1104" s="15" t="s">
        <v>2766</v>
      </c>
      <c r="B1104" s="14" t="s">
        <v>6600</v>
      </c>
      <c r="C1104" s="16">
        <v>23.18</v>
      </c>
      <c r="D1104" s="16">
        <v>6.96</v>
      </c>
      <c r="E1104" s="17" t="s">
        <v>99</v>
      </c>
      <c r="F1104" s="17" t="s">
        <v>32</v>
      </c>
      <c r="G1104" s="17" t="s">
        <v>32</v>
      </c>
      <c r="H1104" s="18">
        <f>IF('Medical Examinations'!G1109="No major surgery",0,'Medical Examinations'!G1109)</f>
        <v>2</v>
      </c>
      <c r="I1104" s="16" t="s">
        <v>8343</v>
      </c>
      <c r="J1104" s="14" t="str">
        <f t="shared" si="51"/>
        <v>Normal weight</v>
      </c>
      <c r="K1104" s="14" t="str">
        <f t="shared" si="52"/>
        <v>Diabetes</v>
      </c>
      <c r="L1104" s="19">
        <f>DATE('Data cleaning'!P1109,MONTH(1&amp;'Data cleaning'!Q1109),'Hospitalisation Details'!D1109)</f>
        <v>24055</v>
      </c>
      <c r="M1104" s="20">
        <v>9095.94</v>
      </c>
      <c r="N1104" s="16" t="s">
        <v>64</v>
      </c>
      <c r="O1104" s="16" t="s">
        <v>75</v>
      </c>
      <c r="P1104" s="16" t="s">
        <v>241</v>
      </c>
      <c r="Q1104" s="14">
        <f t="shared" si="53"/>
        <v>57</v>
      </c>
    </row>
    <row r="1105" spans="1:17" ht="15.6" x14ac:dyDescent="0.3">
      <c r="A1105" s="15" t="s">
        <v>2769</v>
      </c>
      <c r="B1105" s="14" t="s">
        <v>6602</v>
      </c>
      <c r="C1105" s="16">
        <v>33.020000000000003</v>
      </c>
      <c r="D1105" s="16">
        <v>5.07</v>
      </c>
      <c r="E1105" s="17" t="s">
        <v>99</v>
      </c>
      <c r="F1105" s="17" t="s">
        <v>32</v>
      </c>
      <c r="G1105" s="17" t="s">
        <v>32</v>
      </c>
      <c r="H1105" s="18">
        <f>IF('Medical Examinations'!G1110="No major surgery",0,'Medical Examinations'!G1110)</f>
        <v>0</v>
      </c>
      <c r="I1105" s="16" t="s">
        <v>8343</v>
      </c>
      <c r="J1105" s="14" t="str">
        <f t="shared" si="51"/>
        <v>Obesity</v>
      </c>
      <c r="K1105" s="14" t="str">
        <f t="shared" si="52"/>
        <v>Normal</v>
      </c>
      <c r="L1105" s="19">
        <f>DATE('Data cleaning'!P1110,MONTH(1&amp;'Data cleaning'!Q1110),'Hospitalisation Details'!D1110)</f>
        <v>28461</v>
      </c>
      <c r="M1105" s="20">
        <v>9101.7999999999993</v>
      </c>
      <c r="N1105" s="16" t="s">
        <v>62</v>
      </c>
      <c r="O1105" s="16" t="s">
        <v>75</v>
      </c>
      <c r="P1105" s="16" t="s">
        <v>241</v>
      </c>
      <c r="Q1105" s="14">
        <f t="shared" si="53"/>
        <v>45</v>
      </c>
    </row>
    <row r="1106" spans="1:17" ht="15.6" x14ac:dyDescent="0.3">
      <c r="A1106" s="15" t="s">
        <v>2771</v>
      </c>
      <c r="B1106" s="14" t="s">
        <v>6604</v>
      </c>
      <c r="C1106" s="16">
        <v>27.29</v>
      </c>
      <c r="D1106" s="16">
        <v>5.85</v>
      </c>
      <c r="E1106" s="17" t="s">
        <v>32</v>
      </c>
      <c r="F1106" s="17" t="s">
        <v>32</v>
      </c>
      <c r="G1106" s="17" t="s">
        <v>32</v>
      </c>
      <c r="H1106" s="18">
        <f>IF('Medical Examinations'!G1111="No major surgery",0,'Medical Examinations'!G1111)</f>
        <v>2</v>
      </c>
      <c r="I1106" s="16" t="s">
        <v>8343</v>
      </c>
      <c r="J1106" s="14" t="str">
        <f t="shared" si="51"/>
        <v>Over weight</v>
      </c>
      <c r="K1106" s="14" t="str">
        <f t="shared" si="52"/>
        <v>Prediabetes</v>
      </c>
      <c r="L1106" s="19">
        <f>DATE('Data cleaning'!P1111,MONTH(1&amp;'Data cleaning'!Q1111),'Hospitalisation Details'!D1111)</f>
        <v>25792</v>
      </c>
      <c r="M1106" s="20">
        <v>9140.9500000000007</v>
      </c>
      <c r="N1106" s="16" t="s">
        <v>64</v>
      </c>
      <c r="O1106" s="16" t="s">
        <v>64</v>
      </c>
      <c r="P1106" s="16" t="s">
        <v>66</v>
      </c>
      <c r="Q1106" s="14">
        <f t="shared" si="53"/>
        <v>52</v>
      </c>
    </row>
    <row r="1107" spans="1:17" ht="15.6" x14ac:dyDescent="0.3">
      <c r="A1107" s="15" t="s">
        <v>2774</v>
      </c>
      <c r="B1107" s="14" t="s">
        <v>4888</v>
      </c>
      <c r="C1107" s="16">
        <v>23.18</v>
      </c>
      <c r="D1107" s="16">
        <v>10.56</v>
      </c>
      <c r="E1107" s="17" t="s">
        <v>32</v>
      </c>
      <c r="F1107" s="17" t="s">
        <v>32</v>
      </c>
      <c r="G1107" s="17" t="s">
        <v>32</v>
      </c>
      <c r="H1107" s="18">
        <f>IF('Medical Examinations'!G1112="No major surgery",0,'Medical Examinations'!G1112)</f>
        <v>2</v>
      </c>
      <c r="I1107" s="16" t="s">
        <v>8343</v>
      </c>
      <c r="J1107" s="14" t="str">
        <f t="shared" si="51"/>
        <v>Normal weight</v>
      </c>
      <c r="K1107" s="14" t="str">
        <f t="shared" si="52"/>
        <v>Diabetes</v>
      </c>
      <c r="L1107" s="19">
        <f>DATE('Data cleaning'!P1112,MONTH(1&amp;'Data cleaning'!Q1112),'Hospitalisation Details'!D1112)</f>
        <v>25859</v>
      </c>
      <c r="M1107" s="20">
        <v>9144.57</v>
      </c>
      <c r="N1107" s="16" t="s">
        <v>64</v>
      </c>
      <c r="O1107" s="16" t="s">
        <v>62</v>
      </c>
      <c r="P1107" s="16" t="s">
        <v>241</v>
      </c>
      <c r="Q1107" s="14">
        <f t="shared" si="53"/>
        <v>52</v>
      </c>
    </row>
    <row r="1108" spans="1:17" ht="15.6" x14ac:dyDescent="0.3">
      <c r="A1108" s="15" t="s">
        <v>2779</v>
      </c>
      <c r="B1108" s="14" t="s">
        <v>6606</v>
      </c>
      <c r="C1108" s="16">
        <v>32.659999999999997</v>
      </c>
      <c r="D1108" s="16">
        <v>8.92</v>
      </c>
      <c r="E1108" s="17" t="s">
        <v>99</v>
      </c>
      <c r="F1108" s="17" t="s">
        <v>32</v>
      </c>
      <c r="G1108" s="17" t="s">
        <v>32</v>
      </c>
      <c r="H1108" s="18">
        <f>IF('Medical Examinations'!G1113="No major surgery",0,'Medical Examinations'!G1113)</f>
        <v>0</v>
      </c>
      <c r="I1108" s="16" t="s">
        <v>8343</v>
      </c>
      <c r="J1108" s="14" t="str">
        <f t="shared" si="51"/>
        <v>Obesity</v>
      </c>
      <c r="K1108" s="14" t="str">
        <f t="shared" si="52"/>
        <v>Diabetes</v>
      </c>
      <c r="L1108" s="19">
        <f>DATE('Data cleaning'!P1113,MONTH(1&amp;'Data cleaning'!Q1113),'Hospitalisation Details'!D1113)</f>
        <v>30293</v>
      </c>
      <c r="M1108" s="20">
        <v>9147.5</v>
      </c>
      <c r="N1108" s="16" t="s">
        <v>62</v>
      </c>
      <c r="O1108" s="16" t="s">
        <v>75</v>
      </c>
      <c r="P1108" s="16" t="s">
        <v>119</v>
      </c>
      <c r="Q1108" s="14">
        <f t="shared" si="53"/>
        <v>40</v>
      </c>
    </row>
    <row r="1109" spans="1:17" ht="15.6" x14ac:dyDescent="0.3">
      <c r="A1109" s="15" t="s">
        <v>2782</v>
      </c>
      <c r="B1109" s="14" t="s">
        <v>4918</v>
      </c>
      <c r="C1109" s="16">
        <v>30.78</v>
      </c>
      <c r="D1109" s="16">
        <v>8.6300000000000008</v>
      </c>
      <c r="E1109" s="17" t="s">
        <v>32</v>
      </c>
      <c r="F1109" s="17" t="s">
        <v>32</v>
      </c>
      <c r="G1109" s="17" t="s">
        <v>32</v>
      </c>
      <c r="H1109" s="18">
        <f>IF('Medical Examinations'!G1114="No major surgery",0,'Medical Examinations'!G1114)</f>
        <v>0</v>
      </c>
      <c r="I1109" s="16" t="s">
        <v>8343</v>
      </c>
      <c r="J1109" s="14" t="str">
        <f t="shared" si="51"/>
        <v>Obesity</v>
      </c>
      <c r="K1109" s="14" t="str">
        <f t="shared" si="52"/>
        <v>Diabetes</v>
      </c>
      <c r="L1109" s="19">
        <f>DATE('Data cleaning'!P1114,MONTH(1&amp;'Data cleaning'!Q1114),'Hospitalisation Details'!D1114)</f>
        <v>33108</v>
      </c>
      <c r="M1109" s="20">
        <v>9159.51</v>
      </c>
      <c r="N1109" s="16" t="s">
        <v>62</v>
      </c>
      <c r="O1109" s="16" t="s">
        <v>62</v>
      </c>
      <c r="P1109" s="16" t="s">
        <v>1525</v>
      </c>
      <c r="Q1109" s="14">
        <f t="shared" si="53"/>
        <v>32</v>
      </c>
    </row>
    <row r="1110" spans="1:17" ht="15.6" x14ac:dyDescent="0.3">
      <c r="A1110" s="15" t="s">
        <v>2784</v>
      </c>
      <c r="B1110" s="14" t="s">
        <v>6609</v>
      </c>
      <c r="C1110" s="16">
        <v>47.2</v>
      </c>
      <c r="D1110" s="16">
        <v>6.29</v>
      </c>
      <c r="E1110" s="17" t="s">
        <v>99</v>
      </c>
      <c r="F1110" s="17" t="s">
        <v>32</v>
      </c>
      <c r="G1110" s="17" t="s">
        <v>99</v>
      </c>
      <c r="H1110" s="18">
        <f>IF('Medical Examinations'!G1115="No major surgery",0,'Medical Examinations'!G1115)</f>
        <v>1</v>
      </c>
      <c r="I1110" s="16" t="s">
        <v>8343</v>
      </c>
      <c r="J1110" s="14" t="str">
        <f t="shared" si="51"/>
        <v>Obesity</v>
      </c>
      <c r="K1110" s="14" t="str">
        <f t="shared" si="52"/>
        <v>Prediabetes</v>
      </c>
      <c r="L1110" s="19">
        <f>DATE('Data cleaning'!P1115,MONTH(1&amp;'Data cleaning'!Q1115),'Hospitalisation Details'!D1115)</f>
        <v>25865</v>
      </c>
      <c r="M1110" s="20">
        <v>9171.75</v>
      </c>
      <c r="N1110" s="16" t="s">
        <v>62</v>
      </c>
      <c r="O1110" s="16" t="s">
        <v>62</v>
      </c>
      <c r="P1110" s="16" t="s">
        <v>119</v>
      </c>
      <c r="Q1110" s="14">
        <f t="shared" si="53"/>
        <v>52</v>
      </c>
    </row>
    <row r="1111" spans="1:17" ht="15.6" x14ac:dyDescent="0.3">
      <c r="A1111" s="15" t="s">
        <v>2786</v>
      </c>
      <c r="B1111" s="14" t="s">
        <v>6611</v>
      </c>
      <c r="C1111" s="16">
        <v>31.6</v>
      </c>
      <c r="D1111" s="16">
        <v>5.75</v>
      </c>
      <c r="E1111" s="17" t="s">
        <v>32</v>
      </c>
      <c r="F1111" s="17" t="s">
        <v>32</v>
      </c>
      <c r="G1111" s="17" t="s">
        <v>32</v>
      </c>
      <c r="H1111" s="18">
        <f>IF('Medical Examinations'!G1116="No major surgery",0,'Medical Examinations'!G1116)</f>
        <v>2</v>
      </c>
      <c r="I1111" s="16" t="s">
        <v>8343</v>
      </c>
      <c r="J1111" s="14" t="str">
        <f t="shared" si="51"/>
        <v>Obesity</v>
      </c>
      <c r="K1111" s="14" t="str">
        <f t="shared" si="52"/>
        <v>Prediabetes</v>
      </c>
      <c r="L1111" s="19">
        <f>DATE('Data cleaning'!P1116,MONTH(1&amp;'Data cleaning'!Q1116),'Hospitalisation Details'!D1116)</f>
        <v>26296</v>
      </c>
      <c r="M1111" s="20">
        <v>9174.14</v>
      </c>
      <c r="N1111" s="16" t="s">
        <v>64</v>
      </c>
      <c r="O1111" s="16" t="s">
        <v>75</v>
      </c>
      <c r="P1111" s="16" t="s">
        <v>119</v>
      </c>
      <c r="Q1111" s="14">
        <f t="shared" si="53"/>
        <v>51</v>
      </c>
    </row>
    <row r="1112" spans="1:17" ht="15.6" x14ac:dyDescent="0.3">
      <c r="A1112" s="15" t="s">
        <v>2789</v>
      </c>
      <c r="B1112" s="14" t="s">
        <v>6613</v>
      </c>
      <c r="C1112" s="16">
        <v>33.914999999999999</v>
      </c>
      <c r="D1112" s="16">
        <v>6.66</v>
      </c>
      <c r="E1112" s="17" t="s">
        <v>99</v>
      </c>
      <c r="F1112" s="17" t="s">
        <v>32</v>
      </c>
      <c r="G1112" s="17" t="s">
        <v>32</v>
      </c>
      <c r="H1112" s="18">
        <f>IF('Medical Examinations'!G1117="No major surgery",0,'Medical Examinations'!G1117)</f>
        <v>1</v>
      </c>
      <c r="I1112" s="16" t="s">
        <v>8343</v>
      </c>
      <c r="J1112" s="14" t="str">
        <f t="shared" si="51"/>
        <v>Obesity</v>
      </c>
      <c r="K1112" s="14" t="str">
        <f t="shared" si="52"/>
        <v>Diabetes</v>
      </c>
      <c r="L1112" s="19">
        <f>DATE('Data cleaning'!P1117,MONTH(1&amp;'Data cleaning'!Q1117),'Hospitalisation Details'!D1117)</f>
        <v>27023</v>
      </c>
      <c r="M1112" s="20">
        <v>9182.17</v>
      </c>
      <c r="N1112" s="16" t="s">
        <v>62</v>
      </c>
      <c r="O1112" s="16" t="s">
        <v>64</v>
      </c>
      <c r="P1112" s="16" t="s">
        <v>241</v>
      </c>
      <c r="Q1112" s="14">
        <f t="shared" si="53"/>
        <v>49</v>
      </c>
    </row>
    <row r="1113" spans="1:17" ht="15.6" x14ac:dyDescent="0.3">
      <c r="A1113" s="15" t="s">
        <v>2791</v>
      </c>
      <c r="B1113" s="14" t="s">
        <v>6615</v>
      </c>
      <c r="C1113" s="16">
        <v>23.54</v>
      </c>
      <c r="D1113" s="16">
        <v>5.0999999999999996</v>
      </c>
      <c r="E1113" s="17" t="s">
        <v>32</v>
      </c>
      <c r="F1113" s="17" t="s">
        <v>32</v>
      </c>
      <c r="G1113" s="17" t="s">
        <v>32</v>
      </c>
      <c r="H1113" s="18">
        <f>IF('Medical Examinations'!G1118="No major surgery",0,'Medical Examinations'!G1118)</f>
        <v>2</v>
      </c>
      <c r="I1113" s="16" t="s">
        <v>8343</v>
      </c>
      <c r="J1113" s="14" t="str">
        <f t="shared" si="51"/>
        <v>Normal weight</v>
      </c>
      <c r="K1113" s="14" t="str">
        <f t="shared" si="52"/>
        <v>Normal</v>
      </c>
      <c r="L1113" s="19">
        <f>DATE('Data cleaning'!P1118,MONTH(1&amp;'Data cleaning'!Q1118),'Hospitalisation Details'!D1118)</f>
        <v>28013</v>
      </c>
      <c r="M1113" s="20">
        <v>9193.84</v>
      </c>
      <c r="N1113" s="16" t="s">
        <v>62</v>
      </c>
      <c r="O1113" s="16" t="s">
        <v>75</v>
      </c>
      <c r="P1113" s="16" t="s">
        <v>119</v>
      </c>
      <c r="Q1113" s="14">
        <f t="shared" si="53"/>
        <v>46</v>
      </c>
    </row>
    <row r="1114" spans="1:17" ht="15.6" x14ac:dyDescent="0.3">
      <c r="A1114" s="15" t="s">
        <v>2794</v>
      </c>
      <c r="B1114" s="14" t="s">
        <v>5168</v>
      </c>
      <c r="C1114" s="16">
        <v>27.074999999999999</v>
      </c>
      <c r="D1114" s="16">
        <v>4.41</v>
      </c>
      <c r="E1114" s="17" t="s">
        <v>32</v>
      </c>
      <c r="F1114" s="17" t="s">
        <v>32</v>
      </c>
      <c r="G1114" s="17" t="s">
        <v>32</v>
      </c>
      <c r="H1114" s="18">
        <f>IF('Medical Examinations'!G1119="No major surgery",0,'Medical Examinations'!G1119)</f>
        <v>2</v>
      </c>
      <c r="I1114" s="16" t="s">
        <v>8343</v>
      </c>
      <c r="J1114" s="14" t="str">
        <f t="shared" si="51"/>
        <v>Over weight</v>
      </c>
      <c r="K1114" s="14" t="str">
        <f t="shared" si="52"/>
        <v>Normal</v>
      </c>
      <c r="L1114" s="19">
        <f>DATE('Data cleaning'!P1119,MONTH(1&amp;'Data cleaning'!Q1119),'Hospitalisation Details'!D1119)</f>
        <v>31771</v>
      </c>
      <c r="M1114" s="20">
        <v>9210.06</v>
      </c>
      <c r="N1114" s="16" t="s">
        <v>62</v>
      </c>
      <c r="O1114" s="16" t="s">
        <v>64</v>
      </c>
      <c r="P1114" s="16" t="s">
        <v>1525</v>
      </c>
      <c r="Q1114" s="14">
        <f t="shared" si="53"/>
        <v>36</v>
      </c>
    </row>
    <row r="1115" spans="1:17" ht="15.6" x14ac:dyDescent="0.3">
      <c r="A1115" s="15" t="s">
        <v>2797</v>
      </c>
      <c r="B1115" s="14" t="s">
        <v>6618</v>
      </c>
      <c r="C1115" s="16">
        <v>25.8</v>
      </c>
      <c r="D1115" s="16">
        <v>5.52</v>
      </c>
      <c r="E1115" s="17" t="s">
        <v>99</v>
      </c>
      <c r="F1115" s="17" t="s">
        <v>32</v>
      </c>
      <c r="G1115" s="17" t="s">
        <v>32</v>
      </c>
      <c r="H1115" s="18">
        <f>IF('Medical Examinations'!G1120="No major surgery",0,'Medical Examinations'!G1120)</f>
        <v>0</v>
      </c>
      <c r="I1115" s="16" t="s">
        <v>8343</v>
      </c>
      <c r="J1115" s="14" t="str">
        <f t="shared" si="51"/>
        <v>Over weight</v>
      </c>
      <c r="K1115" s="14" t="str">
        <f t="shared" si="52"/>
        <v>Normal</v>
      </c>
      <c r="L1115" s="19">
        <f>DATE('Data cleaning'!P1120,MONTH(1&amp;'Data cleaning'!Q1120),'Hospitalisation Details'!D1120)</f>
        <v>29925</v>
      </c>
      <c r="M1115" s="20">
        <v>9222.4</v>
      </c>
      <c r="N1115" s="16" t="s">
        <v>62</v>
      </c>
      <c r="O1115" s="16" t="s">
        <v>64</v>
      </c>
      <c r="P1115" s="16" t="s">
        <v>972</v>
      </c>
      <c r="Q1115" s="14">
        <f t="shared" si="53"/>
        <v>41</v>
      </c>
    </row>
    <row r="1116" spans="1:17" ht="15.6" x14ac:dyDescent="0.3">
      <c r="A1116" s="15" t="s">
        <v>2799</v>
      </c>
      <c r="B1116" s="14" t="s">
        <v>6620</v>
      </c>
      <c r="C1116" s="16">
        <v>36.1</v>
      </c>
      <c r="D1116" s="16">
        <v>4.62</v>
      </c>
      <c r="E1116" s="17" t="s">
        <v>99</v>
      </c>
      <c r="F1116" s="17" t="s">
        <v>32</v>
      </c>
      <c r="G1116" s="17" t="s">
        <v>99</v>
      </c>
      <c r="H1116" s="18">
        <f>IF('Medical Examinations'!G1121="No major surgery",0,'Medical Examinations'!G1121)</f>
        <v>1</v>
      </c>
      <c r="I1116" s="16" t="s">
        <v>8343</v>
      </c>
      <c r="J1116" s="14" t="str">
        <f t="shared" si="51"/>
        <v>Obesity</v>
      </c>
      <c r="K1116" s="14" t="str">
        <f t="shared" si="52"/>
        <v>Normal</v>
      </c>
      <c r="L1116" s="19">
        <f>DATE('Data cleaning'!P1121,MONTH(1&amp;'Data cleaning'!Q1121),'Hospitalisation Details'!D1121)</f>
        <v>27734</v>
      </c>
      <c r="M1116" s="20">
        <v>9225.26</v>
      </c>
      <c r="N1116" s="16" t="s">
        <v>64</v>
      </c>
      <c r="O1116" s="16" t="s">
        <v>64</v>
      </c>
      <c r="P1116" s="16" t="s">
        <v>964</v>
      </c>
      <c r="Q1116" s="14">
        <f t="shared" si="53"/>
        <v>47</v>
      </c>
    </row>
    <row r="1117" spans="1:17" ht="15.6" x14ac:dyDescent="0.3">
      <c r="A1117" s="15" t="s">
        <v>2802</v>
      </c>
      <c r="B1117" s="14" t="s">
        <v>6622</v>
      </c>
      <c r="C1117" s="16">
        <v>30.495000000000001</v>
      </c>
      <c r="D1117" s="16">
        <v>5.74</v>
      </c>
      <c r="E1117" s="17" t="s">
        <v>99</v>
      </c>
      <c r="F1117" s="17" t="s">
        <v>32</v>
      </c>
      <c r="G1117" s="17" t="s">
        <v>99</v>
      </c>
      <c r="H1117" s="18">
        <f>IF('Medical Examinations'!G1122="No major surgery",0,'Medical Examinations'!G1122)</f>
        <v>1</v>
      </c>
      <c r="I1117" s="16" t="s">
        <v>8343</v>
      </c>
      <c r="J1117" s="14" t="str">
        <f t="shared" si="51"/>
        <v>Obesity</v>
      </c>
      <c r="K1117" s="14" t="str">
        <f t="shared" si="52"/>
        <v>Prediabetes</v>
      </c>
      <c r="L1117" s="19">
        <f>DATE('Data cleaning'!P1122,MONTH(1&amp;'Data cleaning'!Q1122),'Hospitalisation Details'!D1122)</f>
        <v>29499</v>
      </c>
      <c r="M1117" s="20">
        <v>9247.94</v>
      </c>
      <c r="N1117" s="16" t="s">
        <v>62</v>
      </c>
      <c r="O1117" s="16" t="s">
        <v>75</v>
      </c>
      <c r="P1117" s="16" t="s">
        <v>1525</v>
      </c>
      <c r="Q1117" s="14">
        <f t="shared" si="53"/>
        <v>42</v>
      </c>
    </row>
    <row r="1118" spans="1:17" ht="15.6" x14ac:dyDescent="0.3">
      <c r="A1118" s="15" t="s">
        <v>2804</v>
      </c>
      <c r="B1118" s="14" t="s">
        <v>6179</v>
      </c>
      <c r="C1118" s="16">
        <v>21.4</v>
      </c>
      <c r="D1118" s="16">
        <v>6.3</v>
      </c>
      <c r="E1118" s="17" t="s">
        <v>99</v>
      </c>
      <c r="F1118" s="17" t="s">
        <v>32</v>
      </c>
      <c r="G1118" s="17" t="s">
        <v>99</v>
      </c>
      <c r="H1118" s="18">
        <f>IF('Medical Examinations'!G1123="No major surgery",0,'Medical Examinations'!G1123)</f>
        <v>1</v>
      </c>
      <c r="I1118" s="16" t="s">
        <v>8343</v>
      </c>
      <c r="J1118" s="14" t="str">
        <f t="shared" si="51"/>
        <v>Normal weight</v>
      </c>
      <c r="K1118" s="14" t="str">
        <f t="shared" si="52"/>
        <v>Prediabetes</v>
      </c>
      <c r="L1118" s="19">
        <f>DATE('Data cleaning'!P1123,MONTH(1&amp;'Data cleaning'!Q1123),'Hospitalisation Details'!D1123)</f>
        <v>27262</v>
      </c>
      <c r="M1118" s="20">
        <v>9249.5</v>
      </c>
      <c r="N1118" s="16" t="s">
        <v>62</v>
      </c>
      <c r="O1118" s="16" t="s">
        <v>75</v>
      </c>
      <c r="P1118" s="16" t="s">
        <v>119</v>
      </c>
      <c r="Q1118" s="14">
        <f t="shared" si="53"/>
        <v>48</v>
      </c>
    </row>
    <row r="1119" spans="1:17" ht="15.6" x14ac:dyDescent="0.3">
      <c r="A1119" s="15" t="s">
        <v>2807</v>
      </c>
      <c r="B1119" s="14" t="s">
        <v>6625</v>
      </c>
      <c r="C1119" s="16">
        <v>32.299999999999997</v>
      </c>
      <c r="D1119" s="16">
        <v>10.27</v>
      </c>
      <c r="E1119" s="17" t="s">
        <v>32</v>
      </c>
      <c r="F1119" s="17" t="s">
        <v>32</v>
      </c>
      <c r="G1119" s="17" t="s">
        <v>32</v>
      </c>
      <c r="H1119" s="18">
        <f>IF('Medical Examinations'!G1124="No major surgery",0,'Medical Examinations'!G1124)</f>
        <v>0</v>
      </c>
      <c r="I1119" s="16" t="s">
        <v>8343</v>
      </c>
      <c r="J1119" s="14" t="str">
        <f t="shared" si="51"/>
        <v>Obesity</v>
      </c>
      <c r="K1119" s="14" t="str">
        <f t="shared" si="52"/>
        <v>Diabetes</v>
      </c>
      <c r="L1119" s="19">
        <f>DATE('Data cleaning'!P1124,MONTH(1&amp;'Data cleaning'!Q1124),'Hospitalisation Details'!D1124)</f>
        <v>26151</v>
      </c>
      <c r="M1119" s="20">
        <v>9264.7999999999993</v>
      </c>
      <c r="N1119" s="16" t="s">
        <v>62</v>
      </c>
      <c r="O1119" s="16" t="s">
        <v>75</v>
      </c>
      <c r="P1119" s="16" t="s">
        <v>241</v>
      </c>
      <c r="Q1119" s="14">
        <f t="shared" si="53"/>
        <v>51</v>
      </c>
    </row>
    <row r="1120" spans="1:17" ht="15.6" x14ac:dyDescent="0.3">
      <c r="A1120" s="15" t="s">
        <v>2809</v>
      </c>
      <c r="B1120" s="14" t="s">
        <v>5477</v>
      </c>
      <c r="C1120" s="16">
        <v>29.78</v>
      </c>
      <c r="D1120" s="16">
        <v>5.85</v>
      </c>
      <c r="E1120" s="17" t="s">
        <v>32</v>
      </c>
      <c r="F1120" s="17" t="s">
        <v>32</v>
      </c>
      <c r="G1120" s="17" t="s">
        <v>99</v>
      </c>
      <c r="H1120" s="18">
        <f>IF('Medical Examinations'!G1125="No major surgery",0,'Medical Examinations'!G1125)</f>
        <v>1</v>
      </c>
      <c r="I1120" s="16" t="s">
        <v>8343</v>
      </c>
      <c r="J1120" s="14" t="str">
        <f t="shared" si="51"/>
        <v>Over weight</v>
      </c>
      <c r="K1120" s="14" t="str">
        <f t="shared" si="52"/>
        <v>Prediabetes</v>
      </c>
      <c r="L1120" s="19">
        <f>DATE('Data cleaning'!P1125,MONTH(1&amp;'Data cleaning'!Q1125),'Hospitalisation Details'!D1125)</f>
        <v>26964</v>
      </c>
      <c r="M1120" s="20">
        <v>9282.48</v>
      </c>
      <c r="N1120" s="16" t="s">
        <v>64</v>
      </c>
      <c r="O1120" s="16" t="s">
        <v>62</v>
      </c>
      <c r="P1120" s="16" t="s">
        <v>979</v>
      </c>
      <c r="Q1120" s="14">
        <f t="shared" si="53"/>
        <v>49</v>
      </c>
    </row>
    <row r="1121" spans="1:17" ht="15.6" x14ac:dyDescent="0.3">
      <c r="A1121" s="15" t="s">
        <v>2812</v>
      </c>
      <c r="B1121" s="14" t="s">
        <v>6628</v>
      </c>
      <c r="C1121" s="16">
        <v>34.76</v>
      </c>
      <c r="D1121" s="16">
        <v>5.92</v>
      </c>
      <c r="E1121" s="17" t="s">
        <v>99</v>
      </c>
      <c r="F1121" s="17" t="s">
        <v>32</v>
      </c>
      <c r="G1121" s="17" t="s">
        <v>32</v>
      </c>
      <c r="H1121" s="18">
        <f>IF('Medical Examinations'!G1126="No major surgery",0,'Medical Examinations'!G1126)</f>
        <v>1</v>
      </c>
      <c r="I1121" s="16" t="s">
        <v>8343</v>
      </c>
      <c r="J1121" s="14" t="str">
        <f t="shared" si="51"/>
        <v>Obesity</v>
      </c>
      <c r="K1121" s="14" t="str">
        <f t="shared" si="52"/>
        <v>Prediabetes</v>
      </c>
      <c r="L1121" s="19">
        <f>DATE('Data cleaning'!P1126,MONTH(1&amp;'Data cleaning'!Q1126),'Hospitalisation Details'!D1126)</f>
        <v>26116</v>
      </c>
      <c r="M1121" s="20">
        <v>9283.56</v>
      </c>
      <c r="N1121" s="16" t="s">
        <v>62</v>
      </c>
      <c r="O1121" s="16" t="s">
        <v>64</v>
      </c>
      <c r="P1121" s="16" t="s">
        <v>66</v>
      </c>
      <c r="Q1121" s="14">
        <f t="shared" si="53"/>
        <v>51</v>
      </c>
    </row>
    <row r="1122" spans="1:17" ht="15.6" x14ac:dyDescent="0.3">
      <c r="A1122" s="15" t="s">
        <v>2814</v>
      </c>
      <c r="B1122" s="14" t="s">
        <v>6630</v>
      </c>
      <c r="C1122" s="16">
        <v>18.335000000000001</v>
      </c>
      <c r="D1122" s="16">
        <v>10.01</v>
      </c>
      <c r="E1122" s="17" t="s">
        <v>99</v>
      </c>
      <c r="F1122" s="17" t="s">
        <v>32</v>
      </c>
      <c r="G1122" s="17" t="s">
        <v>32</v>
      </c>
      <c r="H1122" s="18">
        <f>IF('Medical Examinations'!G1127="No major surgery",0,'Medical Examinations'!G1127)</f>
        <v>2</v>
      </c>
      <c r="I1122" s="16" t="s">
        <v>8343</v>
      </c>
      <c r="J1122" s="14" t="str">
        <f t="shared" si="51"/>
        <v>Under weight</v>
      </c>
      <c r="K1122" s="14" t="str">
        <f t="shared" si="52"/>
        <v>Diabetes</v>
      </c>
      <c r="L1122" s="19">
        <f>DATE('Data cleaning'!P1127,MONTH(1&amp;'Data cleaning'!Q1127),'Hospitalisation Details'!D1127)</f>
        <v>25533</v>
      </c>
      <c r="M1122" s="20">
        <v>9285.8700000000008</v>
      </c>
      <c r="N1122" s="16" t="s">
        <v>62</v>
      </c>
      <c r="O1122" s="16" t="s">
        <v>64</v>
      </c>
      <c r="P1122" s="16" t="s">
        <v>66</v>
      </c>
      <c r="Q1122" s="14">
        <f t="shared" si="53"/>
        <v>53</v>
      </c>
    </row>
    <row r="1123" spans="1:17" ht="15.6" x14ac:dyDescent="0.3">
      <c r="A1123" s="15" t="s">
        <v>2817</v>
      </c>
      <c r="B1123" s="14" t="s">
        <v>5489</v>
      </c>
      <c r="C1123" s="16">
        <v>32.299999999999997</v>
      </c>
      <c r="D1123" s="16">
        <v>9.59</v>
      </c>
      <c r="E1123" s="17" t="s">
        <v>32</v>
      </c>
      <c r="F1123" s="17" t="s">
        <v>32</v>
      </c>
      <c r="G1123" s="17" t="s">
        <v>32</v>
      </c>
      <c r="H1123" s="18">
        <f>IF('Medical Examinations'!G1128="No major surgery",0,'Medical Examinations'!G1128)</f>
        <v>0</v>
      </c>
      <c r="I1123" s="16" t="s">
        <v>8343</v>
      </c>
      <c r="J1123" s="14" t="str">
        <f t="shared" si="51"/>
        <v>Obesity</v>
      </c>
      <c r="K1123" s="14" t="str">
        <f t="shared" si="52"/>
        <v>Diabetes</v>
      </c>
      <c r="L1123" s="19">
        <f>DATE('Data cleaning'!P1128,MONTH(1&amp;'Data cleaning'!Q1128),'Hospitalisation Details'!D1128)</f>
        <v>26953</v>
      </c>
      <c r="M1123" s="20">
        <v>9288.0300000000007</v>
      </c>
      <c r="N1123" s="16" t="s">
        <v>62</v>
      </c>
      <c r="O1123" s="16" t="s">
        <v>64</v>
      </c>
      <c r="P1123" s="16" t="s">
        <v>985</v>
      </c>
      <c r="Q1123" s="14">
        <f t="shared" si="53"/>
        <v>49</v>
      </c>
    </row>
    <row r="1124" spans="1:17" ht="15.6" x14ac:dyDescent="0.3">
      <c r="A1124" s="15" t="s">
        <v>2819</v>
      </c>
      <c r="B1124" s="14" t="s">
        <v>4829</v>
      </c>
      <c r="C1124" s="16">
        <v>27.74</v>
      </c>
      <c r="D1124" s="16">
        <v>10.37</v>
      </c>
      <c r="E1124" s="17" t="s">
        <v>32</v>
      </c>
      <c r="F1124" s="17" t="s">
        <v>32</v>
      </c>
      <c r="G1124" s="17" t="s">
        <v>32</v>
      </c>
      <c r="H1124" s="18">
        <f>IF('Medical Examinations'!G1129="No major surgery",0,'Medical Examinations'!G1129)</f>
        <v>0</v>
      </c>
      <c r="I1124" s="16" t="s">
        <v>8343</v>
      </c>
      <c r="J1124" s="14" t="str">
        <f t="shared" si="51"/>
        <v>Over weight</v>
      </c>
      <c r="K1124" s="14" t="str">
        <f t="shared" si="52"/>
        <v>Diabetes</v>
      </c>
      <c r="L1124" s="19">
        <f>DATE('Data cleaning'!P1129,MONTH(1&amp;'Data cleaning'!Q1129),'Hospitalisation Details'!D1129)</f>
        <v>26925</v>
      </c>
      <c r="M1124" s="20">
        <v>9290.14</v>
      </c>
      <c r="N1124" s="16" t="s">
        <v>64</v>
      </c>
      <c r="O1124" s="16" t="s">
        <v>64</v>
      </c>
      <c r="P1124" s="16" t="s">
        <v>979</v>
      </c>
      <c r="Q1124" s="14">
        <f t="shared" si="53"/>
        <v>49</v>
      </c>
    </row>
    <row r="1125" spans="1:17" ht="15.6" x14ac:dyDescent="0.3">
      <c r="A1125" s="15" t="s">
        <v>2821</v>
      </c>
      <c r="B1125" s="14" t="s">
        <v>6634</v>
      </c>
      <c r="C1125" s="16">
        <v>24</v>
      </c>
      <c r="D1125" s="16">
        <v>4.01</v>
      </c>
      <c r="E1125" s="17" t="s">
        <v>99</v>
      </c>
      <c r="F1125" s="17" t="s">
        <v>32</v>
      </c>
      <c r="G1125" s="17" t="s">
        <v>32</v>
      </c>
      <c r="H1125" s="18">
        <f>IF('Medical Examinations'!G1130="No major surgery",0,'Medical Examinations'!G1130)</f>
        <v>1</v>
      </c>
      <c r="I1125" s="16" t="s">
        <v>8343</v>
      </c>
      <c r="J1125" s="14" t="str">
        <f t="shared" si="51"/>
        <v>Normal weight</v>
      </c>
      <c r="K1125" s="14" t="str">
        <f t="shared" si="52"/>
        <v>Normal</v>
      </c>
      <c r="L1125" s="19">
        <f>DATE('Data cleaning'!P1130,MONTH(1&amp;'Data cleaning'!Q1130),'Hospitalisation Details'!D1130)</f>
        <v>28067</v>
      </c>
      <c r="M1125" s="20">
        <v>9301.89</v>
      </c>
      <c r="N1125" s="16" t="s">
        <v>62</v>
      </c>
      <c r="O1125" s="16" t="s">
        <v>75</v>
      </c>
      <c r="P1125" s="16" t="s">
        <v>119</v>
      </c>
      <c r="Q1125" s="14">
        <f t="shared" si="53"/>
        <v>46</v>
      </c>
    </row>
    <row r="1126" spans="1:17" ht="15.6" x14ac:dyDescent="0.3">
      <c r="A1126" s="15" t="s">
        <v>2824</v>
      </c>
      <c r="B1126" s="14" t="s">
        <v>5680</v>
      </c>
      <c r="C1126" s="16">
        <v>31.78</v>
      </c>
      <c r="D1126" s="16">
        <v>4.24</v>
      </c>
      <c r="E1126" s="17" t="s">
        <v>99</v>
      </c>
      <c r="F1126" s="17" t="s">
        <v>32</v>
      </c>
      <c r="G1126" s="17" t="s">
        <v>99</v>
      </c>
      <c r="H1126" s="18">
        <f>IF('Medical Examinations'!G1131="No major surgery",0,'Medical Examinations'!G1131)</f>
        <v>1</v>
      </c>
      <c r="I1126" s="16" t="s">
        <v>8343</v>
      </c>
      <c r="J1126" s="14" t="str">
        <f t="shared" si="51"/>
        <v>Obesity</v>
      </c>
      <c r="K1126" s="14" t="str">
        <f t="shared" si="52"/>
        <v>Normal</v>
      </c>
      <c r="L1126" s="19">
        <f>DATE('Data cleaning'!P1131,MONTH(1&amp;'Data cleaning'!Q1131),'Hospitalisation Details'!D1131)</f>
        <v>26953</v>
      </c>
      <c r="M1126" s="20">
        <v>9304.7000000000007</v>
      </c>
      <c r="N1126" s="16" t="s">
        <v>64</v>
      </c>
      <c r="O1126" s="16" t="s">
        <v>64</v>
      </c>
      <c r="P1126" s="16" t="s">
        <v>66</v>
      </c>
      <c r="Q1126" s="14">
        <f t="shared" si="53"/>
        <v>49</v>
      </c>
    </row>
    <row r="1127" spans="1:17" ht="15.6" x14ac:dyDescent="0.3">
      <c r="A1127" s="15" t="s">
        <v>2826</v>
      </c>
      <c r="B1127" s="14" t="s">
        <v>6637</v>
      </c>
      <c r="C1127" s="16">
        <v>32.25</v>
      </c>
      <c r="D1127" s="16">
        <v>5.36</v>
      </c>
      <c r="E1127" s="17" t="s">
        <v>99</v>
      </c>
      <c r="F1127" s="17" t="s">
        <v>32</v>
      </c>
      <c r="G1127" s="17" t="s">
        <v>32</v>
      </c>
      <c r="H1127" s="18">
        <f>IF('Medical Examinations'!G1132="No major surgery",0,'Medical Examinations'!G1132)</f>
        <v>0</v>
      </c>
      <c r="I1127" s="16" t="s">
        <v>8343</v>
      </c>
      <c r="J1127" s="14" t="str">
        <f t="shared" si="51"/>
        <v>Obesity</v>
      </c>
      <c r="K1127" s="14" t="str">
        <f t="shared" si="52"/>
        <v>Normal</v>
      </c>
      <c r="L1127" s="19">
        <f>DATE('Data cleaning'!P1132,MONTH(1&amp;'Data cleaning'!Q1132),'Hospitalisation Details'!D1132)</f>
        <v>23170</v>
      </c>
      <c r="M1127" s="20">
        <v>9310.81</v>
      </c>
      <c r="N1127" s="16" t="s">
        <v>64</v>
      </c>
      <c r="O1127" s="16" t="s">
        <v>75</v>
      </c>
      <c r="P1127" s="16" t="s">
        <v>66</v>
      </c>
      <c r="Q1127" s="14">
        <f t="shared" si="53"/>
        <v>60</v>
      </c>
    </row>
    <row r="1128" spans="1:17" ht="15.6" x14ac:dyDescent="0.3">
      <c r="A1128" s="15" t="s">
        <v>2829</v>
      </c>
      <c r="B1128" s="14" t="s">
        <v>6639</v>
      </c>
      <c r="C1128" s="16">
        <v>30.114999999999998</v>
      </c>
      <c r="D1128" s="16">
        <v>4.99</v>
      </c>
      <c r="E1128" s="17" t="s">
        <v>32</v>
      </c>
      <c r="F1128" s="17" t="s">
        <v>32</v>
      </c>
      <c r="G1128" s="17" t="s">
        <v>32</v>
      </c>
      <c r="H1128" s="18">
        <f>IF('Medical Examinations'!G1133="No major surgery",0,'Medical Examinations'!G1133)</f>
        <v>2</v>
      </c>
      <c r="I1128" s="16" t="s">
        <v>8343</v>
      </c>
      <c r="J1128" s="14" t="str">
        <f t="shared" si="51"/>
        <v>Obesity</v>
      </c>
      <c r="K1128" s="14" t="str">
        <f t="shared" si="52"/>
        <v>Normal</v>
      </c>
      <c r="L1128" s="19">
        <f>DATE('Data cleaning'!P1133,MONTH(1&amp;'Data cleaning'!Q1133),'Hospitalisation Details'!D1133)</f>
        <v>28410</v>
      </c>
      <c r="M1128" s="20">
        <v>9315.41</v>
      </c>
      <c r="N1128" s="16" t="s">
        <v>62</v>
      </c>
      <c r="O1128" s="16" t="s">
        <v>75</v>
      </c>
      <c r="P1128" s="16" t="s">
        <v>1280</v>
      </c>
      <c r="Q1128" s="14">
        <f t="shared" si="53"/>
        <v>45</v>
      </c>
    </row>
    <row r="1129" spans="1:17" ht="15.6" x14ac:dyDescent="0.3">
      <c r="A1129" s="15" t="s">
        <v>2831</v>
      </c>
      <c r="B1129" s="14" t="s">
        <v>6641</v>
      </c>
      <c r="C1129" s="16">
        <v>22.41</v>
      </c>
      <c r="D1129" s="16">
        <v>8.68</v>
      </c>
      <c r="E1129" s="17" t="s">
        <v>32</v>
      </c>
      <c r="F1129" s="17" t="s">
        <v>32</v>
      </c>
      <c r="G1129" s="17" t="s">
        <v>32</v>
      </c>
      <c r="H1129" s="18">
        <f>IF('Medical Examinations'!G1134="No major surgery",0,'Medical Examinations'!G1134)</f>
        <v>0</v>
      </c>
      <c r="I1129" s="16" t="s">
        <v>8343</v>
      </c>
      <c r="J1129" s="14" t="str">
        <f t="shared" si="51"/>
        <v>Normal weight</v>
      </c>
      <c r="K1129" s="14" t="str">
        <f t="shared" si="52"/>
        <v>Diabetes</v>
      </c>
      <c r="L1129" s="19">
        <f>DATE('Data cleaning'!P1134,MONTH(1&amp;'Data cleaning'!Q1134),'Hospitalisation Details'!D1134)</f>
        <v>32333</v>
      </c>
      <c r="M1129" s="20">
        <v>9320.26</v>
      </c>
      <c r="N1129" s="16" t="s">
        <v>62</v>
      </c>
      <c r="O1129" s="16" t="s">
        <v>75</v>
      </c>
      <c r="P1129" s="16" t="s">
        <v>119</v>
      </c>
      <c r="Q1129" s="14">
        <f t="shared" si="53"/>
        <v>34</v>
      </c>
    </row>
    <row r="1130" spans="1:17" ht="15.6" x14ac:dyDescent="0.3">
      <c r="A1130" s="15" t="s">
        <v>2833</v>
      </c>
      <c r="B1130" s="14" t="s">
        <v>5098</v>
      </c>
      <c r="C1130" s="16">
        <v>45.72</v>
      </c>
      <c r="D1130" s="16">
        <v>4.2300000000000004</v>
      </c>
      <c r="E1130" s="17" t="s">
        <v>99</v>
      </c>
      <c r="F1130" s="17" t="s">
        <v>32</v>
      </c>
      <c r="G1130" s="17" t="s">
        <v>32</v>
      </c>
      <c r="H1130" s="18">
        <f>IF('Medical Examinations'!G1135="No major surgery",0,'Medical Examinations'!G1135)</f>
        <v>0</v>
      </c>
      <c r="I1130" s="16" t="s">
        <v>8343</v>
      </c>
      <c r="J1130" s="14" t="str">
        <f t="shared" si="51"/>
        <v>Obesity</v>
      </c>
      <c r="K1130" s="14" t="str">
        <f t="shared" si="52"/>
        <v>Normal</v>
      </c>
      <c r="L1130" s="19">
        <f>DATE('Data cleaning'!P1135,MONTH(1&amp;'Data cleaning'!Q1135),'Hospitalisation Details'!D1135)</f>
        <v>35350</v>
      </c>
      <c r="M1130" s="20">
        <v>9338.61</v>
      </c>
      <c r="N1130" s="16" t="s">
        <v>62</v>
      </c>
      <c r="O1130" s="16" t="s">
        <v>75</v>
      </c>
      <c r="P1130" s="16" t="s">
        <v>2757</v>
      </c>
      <c r="Q1130" s="14">
        <f t="shared" si="53"/>
        <v>26</v>
      </c>
    </row>
    <row r="1131" spans="1:17" ht="15.6" x14ac:dyDescent="0.3">
      <c r="A1131" s="15" t="s">
        <v>2836</v>
      </c>
      <c r="B1131" s="14" t="s">
        <v>4859</v>
      </c>
      <c r="C1131" s="16">
        <v>25</v>
      </c>
      <c r="D1131" s="16">
        <v>5.32</v>
      </c>
      <c r="E1131" s="17" t="s">
        <v>99</v>
      </c>
      <c r="F1131" s="17" t="s">
        <v>32</v>
      </c>
      <c r="G1131" s="17" t="s">
        <v>32</v>
      </c>
      <c r="H1131" s="18">
        <f>IF('Medical Examinations'!G1136="No major surgery",0,'Medical Examinations'!G1136)</f>
        <v>2</v>
      </c>
      <c r="I1131" s="16" t="s">
        <v>8343</v>
      </c>
      <c r="J1131" s="14" t="str">
        <f t="shared" si="51"/>
        <v>Over weight</v>
      </c>
      <c r="K1131" s="14" t="str">
        <f t="shared" si="52"/>
        <v>Normal</v>
      </c>
      <c r="L1131" s="19">
        <f>DATE('Data cleaning'!P1136,MONTH(1&amp;'Data cleaning'!Q1136),'Hospitalisation Details'!D1136)</f>
        <v>32325</v>
      </c>
      <c r="M1131" s="20">
        <v>9344.2000000000007</v>
      </c>
      <c r="N1131" s="16" t="s">
        <v>62</v>
      </c>
      <c r="O1131" s="16" t="s">
        <v>75</v>
      </c>
      <c r="P1131" s="16" t="s">
        <v>1525</v>
      </c>
      <c r="Q1131" s="14">
        <f t="shared" si="53"/>
        <v>34</v>
      </c>
    </row>
    <row r="1132" spans="1:17" ht="15.6" x14ac:dyDescent="0.3">
      <c r="A1132" s="15" t="s">
        <v>2838</v>
      </c>
      <c r="B1132" s="14" t="s">
        <v>6645</v>
      </c>
      <c r="C1132" s="16">
        <v>39.5</v>
      </c>
      <c r="D1132" s="16">
        <v>6.66</v>
      </c>
      <c r="E1132" s="17" t="s">
        <v>32</v>
      </c>
      <c r="F1132" s="17" t="s">
        <v>32</v>
      </c>
      <c r="G1132" s="17" t="s">
        <v>32</v>
      </c>
      <c r="H1132" s="18">
        <f>IF('Medical Examinations'!G1137="No major surgery",0,'Medical Examinations'!G1137)</f>
        <v>0</v>
      </c>
      <c r="I1132" s="16" t="s">
        <v>8343</v>
      </c>
      <c r="J1132" s="14" t="str">
        <f t="shared" si="51"/>
        <v>Obesity</v>
      </c>
      <c r="K1132" s="14" t="str">
        <f t="shared" si="52"/>
        <v>Diabetes</v>
      </c>
      <c r="L1132" s="19">
        <f>DATE('Data cleaning'!P1137,MONTH(1&amp;'Data cleaning'!Q1137),'Hospitalisation Details'!D1137)</f>
        <v>26214</v>
      </c>
      <c r="M1132" s="20">
        <v>9361.33</v>
      </c>
      <c r="N1132" s="16" t="s">
        <v>64</v>
      </c>
      <c r="O1132" s="16" t="s">
        <v>75</v>
      </c>
      <c r="P1132" s="16" t="s">
        <v>979</v>
      </c>
      <c r="Q1132" s="14">
        <f t="shared" si="53"/>
        <v>51</v>
      </c>
    </row>
    <row r="1133" spans="1:17" ht="15.6" x14ac:dyDescent="0.3">
      <c r="A1133" s="15" t="s">
        <v>2841</v>
      </c>
      <c r="B1133" s="14" t="s">
        <v>6647</v>
      </c>
      <c r="C1133" s="16">
        <v>37.729999999999997</v>
      </c>
      <c r="D1133" s="16">
        <v>7.4</v>
      </c>
      <c r="E1133" s="17" t="s">
        <v>32</v>
      </c>
      <c r="F1133" s="17" t="s">
        <v>32</v>
      </c>
      <c r="G1133" s="17" t="s">
        <v>32</v>
      </c>
      <c r="H1133" s="18">
        <f>IF('Medical Examinations'!G1138="No major surgery",0,'Medical Examinations'!G1138)</f>
        <v>0</v>
      </c>
      <c r="I1133" s="16" t="s">
        <v>8343</v>
      </c>
      <c r="J1133" s="14" t="str">
        <f t="shared" si="51"/>
        <v>Obesity</v>
      </c>
      <c r="K1133" s="14" t="str">
        <f t="shared" si="52"/>
        <v>Diabetes</v>
      </c>
      <c r="L1133" s="19">
        <f>DATE('Data cleaning'!P1138,MONTH(1&amp;'Data cleaning'!Q1138),'Hospitalisation Details'!D1138)</f>
        <v>25531</v>
      </c>
      <c r="M1133" s="20">
        <v>9377.4500000000007</v>
      </c>
      <c r="N1133" s="16" t="s">
        <v>62</v>
      </c>
      <c r="O1133" s="16" t="s">
        <v>64</v>
      </c>
      <c r="P1133" s="16" t="s">
        <v>66</v>
      </c>
      <c r="Q1133" s="14">
        <f t="shared" si="53"/>
        <v>53</v>
      </c>
    </row>
    <row r="1134" spans="1:17" ht="15.6" x14ac:dyDescent="0.3">
      <c r="A1134" s="15" t="s">
        <v>2843</v>
      </c>
      <c r="B1134" s="14" t="s">
        <v>6649</v>
      </c>
      <c r="C1134" s="16">
        <v>40.659999999999997</v>
      </c>
      <c r="D1134" s="16">
        <v>10.08</v>
      </c>
      <c r="E1134" s="17" t="s">
        <v>32</v>
      </c>
      <c r="F1134" s="17" t="s">
        <v>32</v>
      </c>
      <c r="G1134" s="17" t="s">
        <v>32</v>
      </c>
      <c r="H1134" s="18">
        <f>IF('Medical Examinations'!G1139="No major surgery",0,'Medical Examinations'!G1139)</f>
        <v>0</v>
      </c>
      <c r="I1134" s="16" t="s">
        <v>8343</v>
      </c>
      <c r="J1134" s="14" t="str">
        <f t="shared" si="51"/>
        <v>Obesity</v>
      </c>
      <c r="K1134" s="14" t="str">
        <f t="shared" si="52"/>
        <v>Diabetes</v>
      </c>
      <c r="L1134" s="19">
        <f>DATE('Data cleaning'!P1139,MONTH(1&amp;'Data cleaning'!Q1139),'Hospitalisation Details'!D1139)</f>
        <v>26263</v>
      </c>
      <c r="M1134" s="20">
        <v>9377.9</v>
      </c>
      <c r="N1134" s="16" t="s">
        <v>62</v>
      </c>
      <c r="O1134" s="16" t="s">
        <v>75</v>
      </c>
      <c r="P1134" s="16" t="s">
        <v>66</v>
      </c>
      <c r="Q1134" s="14">
        <f t="shared" si="53"/>
        <v>51</v>
      </c>
    </row>
    <row r="1135" spans="1:17" ht="15.6" x14ac:dyDescent="0.3">
      <c r="A1135" s="15" t="s">
        <v>2846</v>
      </c>
      <c r="B1135" s="14" t="s">
        <v>6651</v>
      </c>
      <c r="C1135" s="16">
        <v>34.200000000000003</v>
      </c>
      <c r="D1135" s="16">
        <v>8.58</v>
      </c>
      <c r="E1135" s="17" t="s">
        <v>32</v>
      </c>
      <c r="F1135" s="17" t="s">
        <v>32</v>
      </c>
      <c r="G1135" s="17" t="s">
        <v>32</v>
      </c>
      <c r="H1135" s="18">
        <f>IF('Medical Examinations'!G1140="No major surgery",0,'Medical Examinations'!G1140)</f>
        <v>0</v>
      </c>
      <c r="I1135" s="16" t="s">
        <v>8343</v>
      </c>
      <c r="J1135" s="14" t="str">
        <f t="shared" si="51"/>
        <v>Obesity</v>
      </c>
      <c r="K1135" s="14" t="str">
        <f t="shared" si="52"/>
        <v>Diabetes</v>
      </c>
      <c r="L1135" s="19">
        <f>DATE('Data cleaning'!P1140,MONTH(1&amp;'Data cleaning'!Q1140),'Hospitalisation Details'!D1140)</f>
        <v>27730</v>
      </c>
      <c r="M1135" s="20">
        <v>9380.75</v>
      </c>
      <c r="N1135" s="16" t="s">
        <v>62</v>
      </c>
      <c r="O1135" s="16" t="s">
        <v>62</v>
      </c>
      <c r="P1135" s="16" t="s">
        <v>1280</v>
      </c>
      <c r="Q1135" s="14">
        <f t="shared" si="53"/>
        <v>47</v>
      </c>
    </row>
    <row r="1136" spans="1:17" ht="15.6" x14ac:dyDescent="0.3">
      <c r="A1136" s="15" t="s">
        <v>2848</v>
      </c>
      <c r="B1136" s="14" t="s">
        <v>4829</v>
      </c>
      <c r="C1136" s="16">
        <v>46.51</v>
      </c>
      <c r="D1136" s="16">
        <v>5.84</v>
      </c>
      <c r="E1136" s="17" t="s">
        <v>32</v>
      </c>
      <c r="F1136" s="17" t="s">
        <v>32</v>
      </c>
      <c r="G1136" s="17" t="s">
        <v>32</v>
      </c>
      <c r="H1136" s="18">
        <f>IF('Medical Examinations'!G1141="No major surgery",0,'Medical Examinations'!G1141)</f>
        <v>1</v>
      </c>
      <c r="I1136" s="16" t="s">
        <v>8343</v>
      </c>
      <c r="J1136" s="14" t="str">
        <f t="shared" si="51"/>
        <v>Obesity</v>
      </c>
      <c r="K1136" s="14" t="str">
        <f t="shared" si="52"/>
        <v>Prediabetes</v>
      </c>
      <c r="L1136" s="19">
        <f>DATE('Data cleaning'!P1141,MONTH(1&amp;'Data cleaning'!Q1141),'Hospitalisation Details'!D1141)</f>
        <v>26296</v>
      </c>
      <c r="M1136" s="20">
        <v>9386.16</v>
      </c>
      <c r="N1136" s="16" t="s">
        <v>64</v>
      </c>
      <c r="O1136" s="16" t="s">
        <v>62</v>
      </c>
      <c r="P1136" s="16" t="s">
        <v>66</v>
      </c>
      <c r="Q1136" s="14">
        <f t="shared" si="53"/>
        <v>51</v>
      </c>
    </row>
    <row r="1137" spans="1:17" ht="15.6" x14ac:dyDescent="0.3">
      <c r="A1137" s="15" t="s">
        <v>2850</v>
      </c>
      <c r="B1137" s="14" t="s">
        <v>4861</v>
      </c>
      <c r="C1137" s="16">
        <v>28.88</v>
      </c>
      <c r="D1137" s="16">
        <v>4.8600000000000003</v>
      </c>
      <c r="E1137" s="17" t="s">
        <v>99</v>
      </c>
      <c r="F1137" s="17" t="s">
        <v>32</v>
      </c>
      <c r="G1137" s="17" t="s">
        <v>99</v>
      </c>
      <c r="H1137" s="18">
        <f>IF('Medical Examinations'!G1142="No major surgery",0,'Medical Examinations'!G1142)</f>
        <v>1</v>
      </c>
      <c r="I1137" s="16" t="s">
        <v>8343</v>
      </c>
      <c r="J1137" s="14" t="str">
        <f t="shared" si="51"/>
        <v>Over weight</v>
      </c>
      <c r="K1137" s="14" t="str">
        <f t="shared" si="52"/>
        <v>Normal</v>
      </c>
      <c r="L1137" s="19">
        <f>DATE('Data cleaning'!P1142,MONTH(1&amp;'Data cleaning'!Q1142),'Hospitalisation Details'!D1142)</f>
        <v>26226</v>
      </c>
      <c r="M1137" s="20">
        <v>9391.35</v>
      </c>
      <c r="N1137" s="16" t="s">
        <v>64</v>
      </c>
      <c r="O1137" s="16" t="s">
        <v>64</v>
      </c>
      <c r="P1137" s="16" t="s">
        <v>241</v>
      </c>
      <c r="Q1137" s="14">
        <f t="shared" si="53"/>
        <v>51</v>
      </c>
    </row>
    <row r="1138" spans="1:17" ht="15.6" x14ac:dyDescent="0.3">
      <c r="A1138" s="15" t="s">
        <v>2853</v>
      </c>
      <c r="B1138" s="14" t="s">
        <v>5096</v>
      </c>
      <c r="C1138" s="16">
        <v>33.914999999999999</v>
      </c>
      <c r="D1138" s="16">
        <v>11.52</v>
      </c>
      <c r="E1138" s="17" t="s">
        <v>32</v>
      </c>
      <c r="F1138" s="17" t="s">
        <v>32</v>
      </c>
      <c r="G1138" s="17" t="s">
        <v>32</v>
      </c>
      <c r="H1138" s="18">
        <f>IF('Medical Examinations'!G1143="No major surgery",0,'Medical Examinations'!G1143)</f>
        <v>0</v>
      </c>
      <c r="I1138" s="16" t="s">
        <v>8343</v>
      </c>
      <c r="J1138" s="14" t="str">
        <f t="shared" si="51"/>
        <v>Obesity</v>
      </c>
      <c r="K1138" s="14" t="str">
        <f t="shared" si="52"/>
        <v>Diabetes</v>
      </c>
      <c r="L1138" s="19">
        <f>DATE('Data cleaning'!P1143,MONTH(1&amp;'Data cleaning'!Q1143),'Hospitalisation Details'!D1143)</f>
        <v>28050</v>
      </c>
      <c r="M1138" s="20">
        <v>9411.01</v>
      </c>
      <c r="N1138" s="16" t="s">
        <v>62</v>
      </c>
      <c r="O1138" s="16" t="s">
        <v>64</v>
      </c>
      <c r="P1138" s="16" t="s">
        <v>1280</v>
      </c>
      <c r="Q1138" s="14">
        <f t="shared" si="53"/>
        <v>46</v>
      </c>
    </row>
    <row r="1139" spans="1:17" ht="15.6" x14ac:dyDescent="0.3">
      <c r="A1139" s="15" t="s">
        <v>2855</v>
      </c>
      <c r="B1139" s="14" t="s">
        <v>6179</v>
      </c>
      <c r="C1139" s="16">
        <v>24.32</v>
      </c>
      <c r="D1139" s="16">
        <v>6.15</v>
      </c>
      <c r="E1139" s="17" t="s">
        <v>99</v>
      </c>
      <c r="F1139" s="17" t="s">
        <v>32</v>
      </c>
      <c r="G1139" s="17" t="s">
        <v>99</v>
      </c>
      <c r="H1139" s="18">
        <f>IF('Medical Examinations'!G1144="No major surgery",0,'Medical Examinations'!G1144)</f>
        <v>1</v>
      </c>
      <c r="I1139" s="16" t="s">
        <v>8343</v>
      </c>
      <c r="J1139" s="14" t="str">
        <f t="shared" si="51"/>
        <v>Normal weight</v>
      </c>
      <c r="K1139" s="14" t="str">
        <f t="shared" si="52"/>
        <v>Prediabetes</v>
      </c>
      <c r="L1139" s="19">
        <f>DATE('Data cleaning'!P1144,MONTH(1&amp;'Data cleaning'!Q1144),'Hospitalisation Details'!D1144)</f>
        <v>28063</v>
      </c>
      <c r="M1139" s="20">
        <v>9414.92</v>
      </c>
      <c r="N1139" s="16" t="s">
        <v>62</v>
      </c>
      <c r="O1139" s="16" t="s">
        <v>62</v>
      </c>
      <c r="P1139" s="16" t="s">
        <v>241</v>
      </c>
      <c r="Q1139" s="14">
        <f t="shared" si="53"/>
        <v>46</v>
      </c>
    </row>
    <row r="1140" spans="1:17" ht="15.6" x14ac:dyDescent="0.3">
      <c r="A1140" s="15" t="s">
        <v>2858</v>
      </c>
      <c r="B1140" s="14" t="s">
        <v>6656</v>
      </c>
      <c r="C1140" s="16">
        <v>25.8</v>
      </c>
      <c r="D1140" s="16">
        <v>9.94</v>
      </c>
      <c r="E1140" s="17" t="s">
        <v>32</v>
      </c>
      <c r="F1140" s="17" t="s">
        <v>32</v>
      </c>
      <c r="G1140" s="17" t="s">
        <v>32</v>
      </c>
      <c r="H1140" s="18">
        <f>IF('Medical Examinations'!G1145="No major surgery",0,'Medical Examinations'!G1145)</f>
        <v>0</v>
      </c>
      <c r="I1140" s="16" t="s">
        <v>8343</v>
      </c>
      <c r="J1140" s="14" t="str">
        <f t="shared" si="51"/>
        <v>Over weight</v>
      </c>
      <c r="K1140" s="14" t="str">
        <f t="shared" si="52"/>
        <v>Diabetes</v>
      </c>
      <c r="L1140" s="19">
        <f>DATE('Data cleaning'!P1145,MONTH(1&amp;'Data cleaning'!Q1145),'Hospitalisation Details'!D1145)</f>
        <v>28067</v>
      </c>
      <c r="M1140" s="20">
        <v>9432.93</v>
      </c>
      <c r="N1140" s="16" t="s">
        <v>62</v>
      </c>
      <c r="O1140" s="16" t="s">
        <v>75</v>
      </c>
      <c r="P1140" s="16" t="s">
        <v>1280</v>
      </c>
      <c r="Q1140" s="14">
        <f t="shared" si="53"/>
        <v>46</v>
      </c>
    </row>
    <row r="1141" spans="1:17" ht="15.6" x14ac:dyDescent="0.3">
      <c r="A1141" s="15" t="s">
        <v>2860</v>
      </c>
      <c r="B1141" s="14" t="s">
        <v>4778</v>
      </c>
      <c r="C1141" s="16">
        <v>21.56</v>
      </c>
      <c r="D1141" s="16">
        <v>10.56</v>
      </c>
      <c r="E1141" s="17" t="s">
        <v>32</v>
      </c>
      <c r="F1141" s="17" t="s">
        <v>32</v>
      </c>
      <c r="G1141" s="17" t="s">
        <v>32</v>
      </c>
      <c r="H1141" s="18">
        <f>IF('Medical Examinations'!G1146="No major surgery",0,'Medical Examinations'!G1146)</f>
        <v>0</v>
      </c>
      <c r="I1141" s="16" t="s">
        <v>8343</v>
      </c>
      <c r="J1141" s="14" t="str">
        <f t="shared" si="51"/>
        <v>Normal weight</v>
      </c>
      <c r="K1141" s="14" t="str">
        <f t="shared" si="52"/>
        <v>Diabetes</v>
      </c>
      <c r="L1141" s="19">
        <f>DATE('Data cleaning'!P1146,MONTH(1&amp;'Data cleaning'!Q1146),'Hospitalisation Details'!D1146)</f>
        <v>27360</v>
      </c>
      <c r="M1141" s="20">
        <v>9447.25</v>
      </c>
      <c r="N1141" s="16" t="s">
        <v>62</v>
      </c>
      <c r="O1141" s="16" t="s">
        <v>75</v>
      </c>
      <c r="P1141" s="16" t="s">
        <v>1280</v>
      </c>
      <c r="Q1141" s="14">
        <f t="shared" si="53"/>
        <v>48</v>
      </c>
    </row>
    <row r="1142" spans="1:17" ht="15.6" x14ac:dyDescent="0.3">
      <c r="A1142" s="15" t="s">
        <v>2863</v>
      </c>
      <c r="B1142" s="14" t="s">
        <v>6659</v>
      </c>
      <c r="C1142" s="16">
        <v>31.6</v>
      </c>
      <c r="D1142" s="16">
        <v>6.79</v>
      </c>
      <c r="E1142" s="17" t="s">
        <v>32</v>
      </c>
      <c r="F1142" s="17" t="s">
        <v>32</v>
      </c>
      <c r="G1142" s="17" t="s">
        <v>32</v>
      </c>
      <c r="H1142" s="18">
        <f>IF('Medical Examinations'!G1147="No major surgery",0,'Medical Examinations'!G1147)</f>
        <v>0</v>
      </c>
      <c r="I1142" s="16" t="s">
        <v>8343</v>
      </c>
      <c r="J1142" s="14" t="str">
        <f t="shared" si="51"/>
        <v>Obesity</v>
      </c>
      <c r="K1142" s="14" t="str">
        <f t="shared" si="52"/>
        <v>Diabetes</v>
      </c>
      <c r="L1142" s="19">
        <f>DATE('Data cleaning'!P1147,MONTH(1&amp;'Data cleaning'!Q1147),'Hospitalisation Details'!D1147)</f>
        <v>27188</v>
      </c>
      <c r="M1142" s="20">
        <v>9447.3799999999992</v>
      </c>
      <c r="N1142" s="16" t="s">
        <v>62</v>
      </c>
      <c r="O1142" s="16" t="s">
        <v>64</v>
      </c>
      <c r="P1142" s="16" t="s">
        <v>1280</v>
      </c>
      <c r="Q1142" s="14">
        <f t="shared" si="53"/>
        <v>49</v>
      </c>
    </row>
    <row r="1143" spans="1:17" ht="15.6" x14ac:dyDescent="0.3">
      <c r="A1143" s="15" t="s">
        <v>2865</v>
      </c>
      <c r="B1143" s="14" t="s">
        <v>6661</v>
      </c>
      <c r="C1143" s="16">
        <v>42.93</v>
      </c>
      <c r="D1143" s="16">
        <v>4.8</v>
      </c>
      <c r="E1143" s="17" t="s">
        <v>32</v>
      </c>
      <c r="F1143" s="17" t="s">
        <v>32</v>
      </c>
      <c r="G1143" s="17" t="s">
        <v>32</v>
      </c>
      <c r="H1143" s="18">
        <f>IF('Medical Examinations'!G1148="No major surgery",0,'Medical Examinations'!G1148)</f>
        <v>1</v>
      </c>
      <c r="I1143" s="16" t="s">
        <v>8343</v>
      </c>
      <c r="J1143" s="14" t="str">
        <f t="shared" si="51"/>
        <v>Obesity</v>
      </c>
      <c r="K1143" s="14" t="str">
        <f t="shared" si="52"/>
        <v>Normal</v>
      </c>
      <c r="L1143" s="19">
        <f>DATE('Data cleaning'!P1148,MONTH(1&amp;'Data cleaning'!Q1148),'Hospitalisation Details'!D1148)</f>
        <v>32095</v>
      </c>
      <c r="M1143" s="20">
        <v>9448.42</v>
      </c>
      <c r="N1143" s="16" t="s">
        <v>62</v>
      </c>
      <c r="O1143" s="16" t="s">
        <v>64</v>
      </c>
      <c r="P1143" s="16" t="s">
        <v>1525</v>
      </c>
      <c r="Q1143" s="14">
        <f t="shared" si="53"/>
        <v>35</v>
      </c>
    </row>
    <row r="1144" spans="1:17" ht="15.6" x14ac:dyDescent="0.3">
      <c r="A1144" s="15" t="s">
        <v>2868</v>
      </c>
      <c r="B1144" s="14" t="s">
        <v>4927</v>
      </c>
      <c r="C1144" s="16">
        <v>26.72</v>
      </c>
      <c r="D1144" s="16">
        <v>5.75</v>
      </c>
      <c r="E1144" s="17" t="s">
        <v>32</v>
      </c>
      <c r="F1144" s="17" t="s">
        <v>32</v>
      </c>
      <c r="G1144" s="17" t="s">
        <v>32</v>
      </c>
      <c r="H1144" s="18">
        <f>IF('Medical Examinations'!G1149="No major surgery",0,'Medical Examinations'!G1149)</f>
        <v>2</v>
      </c>
      <c r="I1144" s="16" t="s">
        <v>8343</v>
      </c>
      <c r="J1144" s="14" t="str">
        <f t="shared" si="51"/>
        <v>Over weight</v>
      </c>
      <c r="K1144" s="14" t="str">
        <f t="shared" si="52"/>
        <v>Prediabetes</v>
      </c>
      <c r="L1144" s="19">
        <f>DATE('Data cleaning'!P1149,MONTH(1&amp;'Data cleaning'!Q1149),'Hospitalisation Details'!D1149)</f>
        <v>29053</v>
      </c>
      <c r="M1144" s="20">
        <v>9453.92</v>
      </c>
      <c r="N1144" s="16" t="s">
        <v>62</v>
      </c>
      <c r="O1144" s="16" t="s">
        <v>62</v>
      </c>
      <c r="P1144" s="16" t="s">
        <v>1525</v>
      </c>
      <c r="Q1144" s="14">
        <f t="shared" si="53"/>
        <v>43</v>
      </c>
    </row>
    <row r="1145" spans="1:17" ht="15.6" x14ac:dyDescent="0.3">
      <c r="A1145" s="15" t="s">
        <v>2870</v>
      </c>
      <c r="B1145" s="14" t="s">
        <v>5033</v>
      </c>
      <c r="C1145" s="16">
        <v>26.67</v>
      </c>
      <c r="D1145" s="16">
        <v>5.81</v>
      </c>
      <c r="E1145" s="17" t="s">
        <v>32</v>
      </c>
      <c r="F1145" s="17" t="s">
        <v>32</v>
      </c>
      <c r="G1145" s="17" t="s">
        <v>32</v>
      </c>
      <c r="H1145" s="18">
        <f>IF('Medical Examinations'!G1150="No major surgery",0,'Medical Examinations'!G1150)</f>
        <v>2</v>
      </c>
      <c r="I1145" s="16" t="s">
        <v>8343</v>
      </c>
      <c r="J1145" s="14" t="str">
        <f t="shared" si="51"/>
        <v>Over weight</v>
      </c>
      <c r="K1145" s="14" t="str">
        <f t="shared" si="52"/>
        <v>Prediabetes</v>
      </c>
      <c r="L1145" s="19">
        <f>DATE('Data cleaning'!P1150,MONTH(1&amp;'Data cleaning'!Q1150),'Hospitalisation Details'!D1150)</f>
        <v>25358</v>
      </c>
      <c r="M1145" s="20">
        <v>9487.64</v>
      </c>
      <c r="N1145" s="16" t="s">
        <v>62</v>
      </c>
      <c r="O1145" s="16" t="s">
        <v>62</v>
      </c>
      <c r="P1145" s="16" t="s">
        <v>66</v>
      </c>
      <c r="Q1145" s="14">
        <f t="shared" si="53"/>
        <v>54</v>
      </c>
    </row>
    <row r="1146" spans="1:17" ht="15.6" x14ac:dyDescent="0.3">
      <c r="A1146" s="15" t="s">
        <v>2873</v>
      </c>
      <c r="B1146" s="14" t="s">
        <v>6665</v>
      </c>
      <c r="C1146" s="16">
        <v>42.68</v>
      </c>
      <c r="D1146" s="16">
        <v>9.2799999999999994</v>
      </c>
      <c r="E1146" s="17" t="s">
        <v>32</v>
      </c>
      <c r="F1146" s="17" t="s">
        <v>32</v>
      </c>
      <c r="G1146" s="17" t="s">
        <v>32</v>
      </c>
      <c r="H1146" s="18">
        <f>IF('Medical Examinations'!G1151="No major surgery",0,'Medical Examinations'!G1151)</f>
        <v>2</v>
      </c>
      <c r="I1146" s="16" t="s">
        <v>8343</v>
      </c>
      <c r="J1146" s="14" t="str">
        <f t="shared" si="51"/>
        <v>Obesity</v>
      </c>
      <c r="K1146" s="14" t="str">
        <f t="shared" si="52"/>
        <v>Diabetes</v>
      </c>
      <c r="L1146" s="19">
        <f>DATE('Data cleaning'!P1151,MONTH(1&amp;'Data cleaning'!Q1151),'Hospitalisation Details'!D1151)</f>
        <v>28092</v>
      </c>
      <c r="M1146" s="20">
        <v>9500.57</v>
      </c>
      <c r="N1146" s="16" t="s">
        <v>62</v>
      </c>
      <c r="O1146" s="16" t="s">
        <v>64</v>
      </c>
      <c r="P1146" s="16" t="s">
        <v>1841</v>
      </c>
      <c r="Q1146" s="14">
        <f t="shared" si="53"/>
        <v>46</v>
      </c>
    </row>
    <row r="1147" spans="1:17" ht="15.6" x14ac:dyDescent="0.3">
      <c r="A1147" s="15" t="s">
        <v>2875</v>
      </c>
      <c r="B1147" s="14" t="s">
        <v>6666</v>
      </c>
      <c r="C1147" s="16">
        <v>24.31</v>
      </c>
      <c r="D1147" s="16">
        <v>6.37</v>
      </c>
      <c r="E1147" s="17" t="s">
        <v>32</v>
      </c>
      <c r="F1147" s="17" t="s">
        <v>32</v>
      </c>
      <c r="G1147" s="17" t="s">
        <v>32</v>
      </c>
      <c r="H1147" s="18">
        <f>IF('Medical Examinations'!G1152="No major surgery",0,'Medical Examinations'!G1152)</f>
        <v>0</v>
      </c>
      <c r="I1147" s="16" t="s">
        <v>8343</v>
      </c>
      <c r="J1147" s="14" t="str">
        <f t="shared" si="51"/>
        <v>Normal weight</v>
      </c>
      <c r="K1147" s="14" t="str">
        <f t="shared" si="52"/>
        <v>Prediabetes</v>
      </c>
      <c r="L1147" s="19">
        <f>DATE('Data cleaning'!P1152,MONTH(1&amp;'Data cleaning'!Q1152),'Hospitalisation Details'!D1152)</f>
        <v>25439</v>
      </c>
      <c r="M1147" s="20">
        <v>9504.31</v>
      </c>
      <c r="N1147" s="16" t="s">
        <v>64</v>
      </c>
      <c r="O1147" s="16" t="s">
        <v>62</v>
      </c>
      <c r="P1147" s="16" t="s">
        <v>66</v>
      </c>
      <c r="Q1147" s="14">
        <f t="shared" si="53"/>
        <v>53</v>
      </c>
    </row>
    <row r="1148" spans="1:17" ht="15.6" x14ac:dyDescent="0.3">
      <c r="A1148" s="15" t="s">
        <v>2877</v>
      </c>
      <c r="B1148" s="14" t="s">
        <v>6668</v>
      </c>
      <c r="C1148" s="16">
        <v>44.75</v>
      </c>
      <c r="D1148" s="16">
        <v>5.09</v>
      </c>
      <c r="E1148" s="17" t="s">
        <v>99</v>
      </c>
      <c r="F1148" s="17" t="s">
        <v>32</v>
      </c>
      <c r="G1148" s="17" t="s">
        <v>32</v>
      </c>
      <c r="H1148" s="18">
        <f>IF('Medical Examinations'!G1153="No major surgery",0,'Medical Examinations'!G1153)</f>
        <v>0</v>
      </c>
      <c r="I1148" s="16" t="s">
        <v>8343</v>
      </c>
      <c r="J1148" s="14" t="str">
        <f t="shared" si="51"/>
        <v>Obesity</v>
      </c>
      <c r="K1148" s="14" t="str">
        <f t="shared" si="52"/>
        <v>Normal</v>
      </c>
      <c r="L1148" s="19">
        <f>DATE('Data cleaning'!P1153,MONTH(1&amp;'Data cleaning'!Q1153),'Hospitalisation Details'!D1153)</f>
        <v>33838</v>
      </c>
      <c r="M1148" s="20">
        <v>9507.68</v>
      </c>
      <c r="N1148" s="16" t="s">
        <v>62</v>
      </c>
      <c r="O1148" s="16" t="s">
        <v>75</v>
      </c>
      <c r="P1148" s="16" t="s">
        <v>119</v>
      </c>
      <c r="Q1148" s="14">
        <f t="shared" si="53"/>
        <v>30</v>
      </c>
    </row>
    <row r="1149" spans="1:17" ht="15.6" x14ac:dyDescent="0.3">
      <c r="A1149" s="15" t="s">
        <v>2880</v>
      </c>
      <c r="B1149" s="14" t="s">
        <v>5640</v>
      </c>
      <c r="C1149" s="16">
        <v>30.78</v>
      </c>
      <c r="D1149" s="16">
        <v>7.94</v>
      </c>
      <c r="E1149" s="17" t="s">
        <v>32</v>
      </c>
      <c r="F1149" s="17" t="s">
        <v>32</v>
      </c>
      <c r="G1149" s="17" t="s">
        <v>32</v>
      </c>
      <c r="H1149" s="18">
        <f>IF('Medical Examinations'!G1154="No major surgery",0,'Medical Examinations'!G1154)</f>
        <v>2</v>
      </c>
      <c r="I1149" s="16" t="s">
        <v>8343</v>
      </c>
      <c r="J1149" s="14" t="str">
        <f t="shared" si="51"/>
        <v>Obesity</v>
      </c>
      <c r="K1149" s="14" t="str">
        <f t="shared" si="52"/>
        <v>Diabetes</v>
      </c>
      <c r="L1149" s="19">
        <f>DATE('Data cleaning'!P1154,MONTH(1&amp;'Data cleaning'!Q1154),'Hospitalisation Details'!D1154)</f>
        <v>26266</v>
      </c>
      <c r="M1149" s="20">
        <v>9528.9</v>
      </c>
      <c r="N1149" s="16" t="s">
        <v>62</v>
      </c>
      <c r="O1149" s="16" t="s">
        <v>62</v>
      </c>
      <c r="P1149" s="16" t="s">
        <v>241</v>
      </c>
      <c r="Q1149" s="14">
        <f t="shared" si="53"/>
        <v>51</v>
      </c>
    </row>
    <row r="1150" spans="1:17" ht="15.6" x14ac:dyDescent="0.3">
      <c r="A1150" s="15" t="s">
        <v>2882</v>
      </c>
      <c r="B1150" s="14" t="s">
        <v>6671</v>
      </c>
      <c r="C1150" s="16">
        <v>21.86</v>
      </c>
      <c r="D1150" s="16">
        <v>10.95</v>
      </c>
      <c r="E1150" s="17" t="s">
        <v>32</v>
      </c>
      <c r="F1150" s="17" t="s">
        <v>32</v>
      </c>
      <c r="G1150" s="17" t="s">
        <v>32</v>
      </c>
      <c r="H1150" s="18">
        <f>IF('Medical Examinations'!G1155="No major surgery",0,'Medical Examinations'!G1155)</f>
        <v>0</v>
      </c>
      <c r="I1150" s="16" t="s">
        <v>8343</v>
      </c>
      <c r="J1150" s="14" t="str">
        <f t="shared" si="51"/>
        <v>Normal weight</v>
      </c>
      <c r="K1150" s="14" t="str">
        <f t="shared" si="52"/>
        <v>Diabetes</v>
      </c>
      <c r="L1150" s="19">
        <f>DATE('Data cleaning'!P1155,MONTH(1&amp;'Data cleaning'!Q1155),'Hospitalisation Details'!D1155)</f>
        <v>27019</v>
      </c>
      <c r="M1150" s="20">
        <v>9538.65</v>
      </c>
      <c r="N1150" s="16" t="s">
        <v>62</v>
      </c>
      <c r="O1150" s="16" t="s">
        <v>64</v>
      </c>
      <c r="P1150" s="16" t="s">
        <v>1525</v>
      </c>
      <c r="Q1150" s="14">
        <f t="shared" si="53"/>
        <v>49</v>
      </c>
    </row>
    <row r="1151" spans="1:17" ht="15.6" x14ac:dyDescent="0.3">
      <c r="A1151" s="15" t="s">
        <v>2885</v>
      </c>
      <c r="B1151" s="14" t="s">
        <v>6673</v>
      </c>
      <c r="C1151" s="16">
        <v>49.09</v>
      </c>
      <c r="D1151" s="16">
        <v>6.3</v>
      </c>
      <c r="E1151" s="17" t="s">
        <v>99</v>
      </c>
      <c r="F1151" s="17" t="s">
        <v>32</v>
      </c>
      <c r="G1151" s="17" t="s">
        <v>32</v>
      </c>
      <c r="H1151" s="18">
        <f>IF('Medical Examinations'!G1156="No major surgery",0,'Medical Examinations'!G1156)</f>
        <v>0</v>
      </c>
      <c r="I1151" s="16" t="s">
        <v>8343</v>
      </c>
      <c r="J1151" s="14" t="str">
        <f t="shared" si="51"/>
        <v>Obesity</v>
      </c>
      <c r="K1151" s="14" t="str">
        <f t="shared" si="52"/>
        <v>Prediabetes</v>
      </c>
      <c r="L1151" s="19">
        <f>DATE('Data cleaning'!P1156,MONTH(1&amp;'Data cleaning'!Q1156),'Hospitalisation Details'!D1156)</f>
        <v>27603</v>
      </c>
      <c r="M1151" s="20">
        <v>9540.17</v>
      </c>
      <c r="N1151" s="16" t="s">
        <v>62</v>
      </c>
      <c r="O1151" s="16" t="s">
        <v>62</v>
      </c>
      <c r="P1151" s="16" t="s">
        <v>1280</v>
      </c>
      <c r="Q1151" s="14">
        <f t="shared" si="53"/>
        <v>47</v>
      </c>
    </row>
    <row r="1152" spans="1:17" ht="15.6" x14ac:dyDescent="0.3">
      <c r="A1152" s="15" t="s">
        <v>2888</v>
      </c>
      <c r="B1152" s="14" t="s">
        <v>6675</v>
      </c>
      <c r="C1152" s="16">
        <v>47.74</v>
      </c>
      <c r="D1152" s="16">
        <v>8.0500000000000007</v>
      </c>
      <c r="E1152" s="17" t="s">
        <v>99</v>
      </c>
      <c r="F1152" s="17" t="s">
        <v>32</v>
      </c>
      <c r="G1152" s="17" t="s">
        <v>32</v>
      </c>
      <c r="H1152" s="18">
        <f>IF('Medical Examinations'!G1157="No major surgery",0,'Medical Examinations'!G1157)</f>
        <v>2</v>
      </c>
      <c r="I1152" s="16" t="s">
        <v>8343</v>
      </c>
      <c r="J1152" s="14" t="str">
        <f t="shared" si="51"/>
        <v>Obesity</v>
      </c>
      <c r="K1152" s="14" t="str">
        <f t="shared" si="52"/>
        <v>Diabetes</v>
      </c>
      <c r="L1152" s="19">
        <f>DATE('Data cleaning'!P1157,MONTH(1&amp;'Data cleaning'!Q1157),'Hospitalisation Details'!D1157)</f>
        <v>26564</v>
      </c>
      <c r="M1152" s="20">
        <v>9541.7000000000007</v>
      </c>
      <c r="N1152" s="16" t="s">
        <v>62</v>
      </c>
      <c r="O1152" s="16" t="s">
        <v>75</v>
      </c>
      <c r="P1152" s="16" t="s">
        <v>1280</v>
      </c>
      <c r="Q1152" s="14">
        <f t="shared" si="53"/>
        <v>50</v>
      </c>
    </row>
    <row r="1153" spans="1:17" ht="15.6" x14ac:dyDescent="0.3">
      <c r="A1153" s="15" t="s">
        <v>2890</v>
      </c>
      <c r="B1153" s="14" t="s">
        <v>6677</v>
      </c>
      <c r="C1153" s="16">
        <v>30.2</v>
      </c>
      <c r="D1153" s="16">
        <v>9.8800000000000008</v>
      </c>
      <c r="E1153" s="17" t="s">
        <v>99</v>
      </c>
      <c r="F1153" s="17" t="s">
        <v>32</v>
      </c>
      <c r="G1153" s="17" t="s">
        <v>32</v>
      </c>
      <c r="H1153" s="18">
        <f>IF('Medical Examinations'!G1158="No major surgery",0,'Medical Examinations'!G1158)</f>
        <v>2</v>
      </c>
      <c r="I1153" s="16" t="s">
        <v>8343</v>
      </c>
      <c r="J1153" s="14" t="str">
        <f t="shared" si="51"/>
        <v>Obesity</v>
      </c>
      <c r="K1153" s="14" t="str">
        <f t="shared" si="52"/>
        <v>Diabetes</v>
      </c>
      <c r="L1153" s="19">
        <f>DATE('Data cleaning'!P1158,MONTH(1&amp;'Data cleaning'!Q1158),'Hospitalisation Details'!D1158)</f>
        <v>26564</v>
      </c>
      <c r="M1153" s="20">
        <v>9549.57</v>
      </c>
      <c r="N1153" s="16" t="s">
        <v>62</v>
      </c>
      <c r="O1153" s="16" t="s">
        <v>75</v>
      </c>
      <c r="P1153" s="16" t="s">
        <v>66</v>
      </c>
      <c r="Q1153" s="14">
        <f t="shared" si="53"/>
        <v>50</v>
      </c>
    </row>
    <row r="1154" spans="1:17" ht="15.6" x14ac:dyDescent="0.3">
      <c r="A1154" s="15" t="s">
        <v>2893</v>
      </c>
      <c r="B1154" s="14" t="s">
        <v>6679</v>
      </c>
      <c r="C1154" s="16">
        <v>33.25</v>
      </c>
      <c r="D1154" s="16">
        <v>7.42</v>
      </c>
      <c r="E1154" s="17" t="s">
        <v>99</v>
      </c>
      <c r="F1154" s="17" t="s">
        <v>32</v>
      </c>
      <c r="G1154" s="17" t="s">
        <v>32</v>
      </c>
      <c r="H1154" s="18">
        <f>IF('Medical Examinations'!G1159="No major surgery",0,'Medical Examinations'!G1159)</f>
        <v>2</v>
      </c>
      <c r="I1154" s="16" t="s">
        <v>8343</v>
      </c>
      <c r="J1154" s="14" t="str">
        <f t="shared" ref="J1154:J1217" si="54">IF(C1154&lt;18.5,"Under weight",IF(C1154&lt;25,"Normal weight",IF(C1154&lt;30,"Over weight","Obesity")))</f>
        <v>Obesity</v>
      </c>
      <c r="K1154" s="14" t="str">
        <f t="shared" ref="K1154:K1217" si="55">IF(D1154&lt;5.7,"Normal",IF(D1154&lt;6.4,"Prediabetes","Diabetes"))</f>
        <v>Diabetes</v>
      </c>
      <c r="L1154" s="19">
        <f>DATE('Data cleaning'!P1159,MONTH(1&amp;'Data cleaning'!Q1159),'Hospitalisation Details'!D1159)</f>
        <v>27255</v>
      </c>
      <c r="M1154" s="20">
        <v>9563.0300000000007</v>
      </c>
      <c r="N1154" s="16" t="s">
        <v>64</v>
      </c>
      <c r="O1154" s="16" t="s">
        <v>75</v>
      </c>
      <c r="P1154" s="16" t="s">
        <v>241</v>
      </c>
      <c r="Q1154" s="14">
        <f t="shared" ref="Q1154:Q1217" si="56">INT(YEARFRAC(L1154,DATE(2023,6,8)))</f>
        <v>48</v>
      </c>
    </row>
    <row r="1155" spans="1:17" ht="15.6" x14ac:dyDescent="0.3">
      <c r="A1155" s="15" t="s">
        <v>2895</v>
      </c>
      <c r="B1155" s="14" t="s">
        <v>6681</v>
      </c>
      <c r="C1155" s="16">
        <v>26.6</v>
      </c>
      <c r="D1155" s="16">
        <v>8.4499999999999993</v>
      </c>
      <c r="E1155" s="17" t="s">
        <v>99</v>
      </c>
      <c r="F1155" s="17" t="s">
        <v>32</v>
      </c>
      <c r="G1155" s="17" t="s">
        <v>32</v>
      </c>
      <c r="H1155" s="18">
        <f>IF('Medical Examinations'!G1160="No major surgery",0,'Medical Examinations'!G1160)</f>
        <v>1</v>
      </c>
      <c r="I1155" s="16" t="s">
        <v>8343</v>
      </c>
      <c r="J1155" s="14" t="str">
        <f t="shared" si="54"/>
        <v>Over weight</v>
      </c>
      <c r="K1155" s="14" t="str">
        <f t="shared" si="55"/>
        <v>Diabetes</v>
      </c>
      <c r="L1155" s="19">
        <f>DATE('Data cleaning'!P1160,MONTH(1&amp;'Data cleaning'!Q1160),'Hospitalisation Details'!D1160)</f>
        <v>26999</v>
      </c>
      <c r="M1155" s="20">
        <v>9566.99</v>
      </c>
      <c r="N1155" s="16" t="s">
        <v>62</v>
      </c>
      <c r="O1155" s="16" t="s">
        <v>75</v>
      </c>
      <c r="P1155" s="16" t="s">
        <v>119</v>
      </c>
      <c r="Q1155" s="14">
        <f t="shared" si="56"/>
        <v>49</v>
      </c>
    </row>
    <row r="1156" spans="1:17" ht="15.6" x14ac:dyDescent="0.3">
      <c r="A1156" s="15" t="s">
        <v>2898</v>
      </c>
      <c r="B1156" s="14" t="s">
        <v>6683</v>
      </c>
      <c r="C1156" s="16">
        <v>26.35</v>
      </c>
      <c r="D1156" s="16">
        <v>6.21</v>
      </c>
      <c r="E1156" s="17" t="s">
        <v>32</v>
      </c>
      <c r="F1156" s="17" t="s">
        <v>32</v>
      </c>
      <c r="G1156" s="17" t="s">
        <v>32</v>
      </c>
      <c r="H1156" s="18">
        <f>IF('Medical Examinations'!G1161="No major surgery",0,'Medical Examinations'!G1161)</f>
        <v>2</v>
      </c>
      <c r="I1156" s="16" t="s">
        <v>8343</v>
      </c>
      <c r="J1156" s="14" t="str">
        <f t="shared" si="54"/>
        <v>Over weight</v>
      </c>
      <c r="K1156" s="14" t="str">
        <f t="shared" si="55"/>
        <v>Prediabetes</v>
      </c>
      <c r="L1156" s="19">
        <f>DATE('Data cleaning'!P1161,MONTH(1&amp;'Data cleaning'!Q1161),'Hospitalisation Details'!D1161)</f>
        <v>24445</v>
      </c>
      <c r="M1156" s="20">
        <v>9582.5400000000009</v>
      </c>
      <c r="N1156" s="16" t="s">
        <v>64</v>
      </c>
      <c r="O1156" s="16" t="s">
        <v>62</v>
      </c>
      <c r="P1156" s="16" t="s">
        <v>66</v>
      </c>
      <c r="Q1156" s="14">
        <f t="shared" si="56"/>
        <v>56</v>
      </c>
    </row>
    <row r="1157" spans="1:17" ht="15.6" x14ac:dyDescent="0.3">
      <c r="A1157" s="15" t="s">
        <v>2900</v>
      </c>
      <c r="B1157" s="14" t="s">
        <v>6685</v>
      </c>
      <c r="C1157" s="16">
        <v>39.994999999999997</v>
      </c>
      <c r="D1157" s="16">
        <v>4.6500000000000004</v>
      </c>
      <c r="E1157" s="17" t="s">
        <v>32</v>
      </c>
      <c r="F1157" s="17" t="s">
        <v>32</v>
      </c>
      <c r="G1157" s="17" t="s">
        <v>32</v>
      </c>
      <c r="H1157" s="18">
        <f>IF('Medical Examinations'!G1162="No major surgery",0,'Medical Examinations'!G1162)</f>
        <v>0</v>
      </c>
      <c r="I1157" s="16" t="s">
        <v>8343</v>
      </c>
      <c r="J1157" s="14" t="str">
        <f t="shared" si="54"/>
        <v>Obesity</v>
      </c>
      <c r="K1157" s="14" t="str">
        <f t="shared" si="55"/>
        <v>Normal</v>
      </c>
      <c r="L1157" s="19">
        <f>DATE('Data cleaning'!P1162,MONTH(1&amp;'Data cleaning'!Q1162),'Hospitalisation Details'!D1162)</f>
        <v>26996</v>
      </c>
      <c r="M1157" s="20">
        <v>9583.89</v>
      </c>
      <c r="N1157" s="16" t="s">
        <v>62</v>
      </c>
      <c r="O1157" s="16" t="s">
        <v>64</v>
      </c>
      <c r="P1157" s="16" t="s">
        <v>119</v>
      </c>
      <c r="Q1157" s="14">
        <f t="shared" si="56"/>
        <v>49</v>
      </c>
    </row>
    <row r="1158" spans="1:17" ht="15.6" x14ac:dyDescent="0.3">
      <c r="A1158" s="15" t="s">
        <v>2903</v>
      </c>
      <c r="B1158" s="14" t="s">
        <v>6038</v>
      </c>
      <c r="C1158" s="16">
        <v>22.92</v>
      </c>
      <c r="D1158" s="16">
        <v>5.87</v>
      </c>
      <c r="E1158" s="17" t="s">
        <v>99</v>
      </c>
      <c r="F1158" s="17" t="s">
        <v>32</v>
      </c>
      <c r="G1158" s="17" t="s">
        <v>32</v>
      </c>
      <c r="H1158" s="18">
        <f>IF('Medical Examinations'!G1163="No major surgery",0,'Medical Examinations'!G1163)</f>
        <v>1</v>
      </c>
      <c r="I1158" s="16" t="s">
        <v>8343</v>
      </c>
      <c r="J1158" s="14" t="str">
        <f t="shared" si="54"/>
        <v>Normal weight</v>
      </c>
      <c r="K1158" s="14" t="str">
        <f t="shared" si="55"/>
        <v>Prediabetes</v>
      </c>
      <c r="L1158" s="19">
        <f>DATE('Data cleaning'!P1163,MONTH(1&amp;'Data cleaning'!Q1163),'Hospitalisation Details'!D1163)</f>
        <v>29877</v>
      </c>
      <c r="M1158" s="20">
        <v>9584.0400000000009</v>
      </c>
      <c r="N1158" s="16" t="s">
        <v>62</v>
      </c>
      <c r="O1158" s="16" t="s">
        <v>75</v>
      </c>
      <c r="P1158" s="16" t="s">
        <v>1525</v>
      </c>
      <c r="Q1158" s="14">
        <f t="shared" si="56"/>
        <v>41</v>
      </c>
    </row>
    <row r="1159" spans="1:17" ht="15.6" x14ac:dyDescent="0.3">
      <c r="A1159" s="15" t="s">
        <v>2905</v>
      </c>
      <c r="B1159" s="14" t="s">
        <v>6688</v>
      </c>
      <c r="C1159" s="16">
        <v>24.78</v>
      </c>
      <c r="D1159" s="16">
        <v>4.24</v>
      </c>
      <c r="E1159" s="17" t="s">
        <v>99</v>
      </c>
      <c r="F1159" s="17" t="s">
        <v>32</v>
      </c>
      <c r="G1159" s="17" t="s">
        <v>32</v>
      </c>
      <c r="H1159" s="18">
        <f>IF('Medical Examinations'!G1164="No major surgery",0,'Medical Examinations'!G1164)</f>
        <v>2</v>
      </c>
      <c r="I1159" s="16" t="s">
        <v>8343</v>
      </c>
      <c r="J1159" s="14" t="str">
        <f t="shared" si="54"/>
        <v>Normal weight</v>
      </c>
      <c r="K1159" s="14" t="str">
        <f t="shared" si="55"/>
        <v>Normal</v>
      </c>
      <c r="L1159" s="19">
        <f>DATE('Data cleaning'!P1164,MONTH(1&amp;'Data cleaning'!Q1164),'Hospitalisation Details'!D1164)</f>
        <v>23726</v>
      </c>
      <c r="M1159" s="20">
        <v>9597.6299999999992</v>
      </c>
      <c r="N1159" s="16" t="s">
        <v>64</v>
      </c>
      <c r="O1159" s="16" t="s">
        <v>64</v>
      </c>
      <c r="P1159" s="16" t="s">
        <v>66</v>
      </c>
      <c r="Q1159" s="14">
        <f t="shared" si="56"/>
        <v>58</v>
      </c>
    </row>
    <row r="1160" spans="1:17" ht="15.6" x14ac:dyDescent="0.3">
      <c r="A1160" s="15" t="s">
        <v>2908</v>
      </c>
      <c r="B1160" s="14" t="s">
        <v>6690</v>
      </c>
      <c r="C1160" s="16">
        <v>34.07</v>
      </c>
      <c r="D1160" s="16">
        <v>7.81</v>
      </c>
      <c r="E1160" s="17" t="s">
        <v>99</v>
      </c>
      <c r="F1160" s="17" t="s">
        <v>32</v>
      </c>
      <c r="G1160" s="17" t="s">
        <v>32</v>
      </c>
      <c r="H1160" s="18">
        <f>IF('Medical Examinations'!G1165="No major surgery",0,'Medical Examinations'!G1165)</f>
        <v>0</v>
      </c>
      <c r="I1160" s="16" t="s">
        <v>8343</v>
      </c>
      <c r="J1160" s="14" t="str">
        <f t="shared" si="54"/>
        <v>Obesity</v>
      </c>
      <c r="K1160" s="14" t="str">
        <f t="shared" si="55"/>
        <v>Diabetes</v>
      </c>
      <c r="L1160" s="19">
        <f>DATE('Data cleaning'!P1165,MONTH(1&amp;'Data cleaning'!Q1165),'Hospitalisation Details'!D1165)</f>
        <v>26660</v>
      </c>
      <c r="M1160" s="20">
        <v>9617.66</v>
      </c>
      <c r="N1160" s="16" t="s">
        <v>64</v>
      </c>
      <c r="O1160" s="16" t="s">
        <v>64</v>
      </c>
      <c r="P1160" s="16" t="s">
        <v>979</v>
      </c>
      <c r="Q1160" s="14">
        <f t="shared" si="56"/>
        <v>50</v>
      </c>
    </row>
    <row r="1161" spans="1:17" ht="15.6" x14ac:dyDescent="0.3">
      <c r="A1161" s="15" t="s">
        <v>2911</v>
      </c>
      <c r="B1161" s="14" t="s">
        <v>6692</v>
      </c>
      <c r="C1161" s="16">
        <v>30.14</v>
      </c>
      <c r="D1161" s="16">
        <v>9.85</v>
      </c>
      <c r="E1161" s="17" t="s">
        <v>32</v>
      </c>
      <c r="F1161" s="17" t="s">
        <v>32</v>
      </c>
      <c r="G1161" s="17" t="s">
        <v>32</v>
      </c>
      <c r="H1161" s="18">
        <f>IF('Medical Examinations'!G1166="No major surgery",0,'Medical Examinations'!G1166)</f>
        <v>0</v>
      </c>
      <c r="I1161" s="16" t="s">
        <v>8343</v>
      </c>
      <c r="J1161" s="14" t="str">
        <f t="shared" si="54"/>
        <v>Obesity</v>
      </c>
      <c r="K1161" s="14" t="str">
        <f t="shared" si="55"/>
        <v>Diabetes</v>
      </c>
      <c r="L1161" s="19">
        <f>DATE('Data cleaning'!P1166,MONTH(1&amp;'Data cleaning'!Q1166),'Hospitalisation Details'!D1166)</f>
        <v>30192</v>
      </c>
      <c r="M1161" s="20">
        <v>9619.18</v>
      </c>
      <c r="N1161" s="16" t="s">
        <v>62</v>
      </c>
      <c r="O1161" s="16" t="s">
        <v>75</v>
      </c>
      <c r="P1161" s="16" t="s">
        <v>1108</v>
      </c>
      <c r="Q1161" s="14">
        <f t="shared" si="56"/>
        <v>40</v>
      </c>
    </row>
    <row r="1162" spans="1:17" ht="15.6" x14ac:dyDescent="0.3">
      <c r="A1162" s="15" t="s">
        <v>2913</v>
      </c>
      <c r="B1162" s="14" t="s">
        <v>5129</v>
      </c>
      <c r="C1162" s="16">
        <v>18.05</v>
      </c>
      <c r="D1162" s="16">
        <v>6.94</v>
      </c>
      <c r="E1162" s="17" t="s">
        <v>32</v>
      </c>
      <c r="F1162" s="17" t="s">
        <v>32</v>
      </c>
      <c r="G1162" s="17" t="s">
        <v>32</v>
      </c>
      <c r="H1162" s="18">
        <f>IF('Medical Examinations'!G1167="No major surgery",0,'Medical Examinations'!G1167)</f>
        <v>0</v>
      </c>
      <c r="I1162" s="16" t="s">
        <v>8343</v>
      </c>
      <c r="J1162" s="14" t="str">
        <f t="shared" si="54"/>
        <v>Under weight</v>
      </c>
      <c r="K1162" s="14" t="str">
        <f t="shared" si="55"/>
        <v>Diabetes</v>
      </c>
      <c r="L1162" s="19">
        <f>DATE('Data cleaning'!P1167,MONTH(1&amp;'Data cleaning'!Q1167),'Hospitalisation Details'!D1167)</f>
        <v>27696</v>
      </c>
      <c r="M1162" s="20">
        <v>9620.33</v>
      </c>
      <c r="N1162" s="16" t="s">
        <v>64</v>
      </c>
      <c r="O1162" s="16" t="s">
        <v>64</v>
      </c>
      <c r="P1162" s="16" t="s">
        <v>119</v>
      </c>
      <c r="Q1162" s="14">
        <f t="shared" si="56"/>
        <v>47</v>
      </c>
    </row>
    <row r="1163" spans="1:17" ht="15.6" x14ac:dyDescent="0.3">
      <c r="A1163" s="15" t="s">
        <v>2916</v>
      </c>
      <c r="B1163" s="14" t="s">
        <v>4809</v>
      </c>
      <c r="C1163" s="16">
        <v>37.4</v>
      </c>
      <c r="D1163" s="16">
        <v>11.3</v>
      </c>
      <c r="E1163" s="17" t="s">
        <v>99</v>
      </c>
      <c r="F1163" s="17" t="s">
        <v>32</v>
      </c>
      <c r="G1163" s="17" t="s">
        <v>32</v>
      </c>
      <c r="H1163" s="18">
        <f>IF('Medical Examinations'!G1168="No major surgery",0,'Medical Examinations'!G1168)</f>
        <v>2</v>
      </c>
      <c r="I1163" s="16" t="s">
        <v>8343</v>
      </c>
      <c r="J1163" s="14" t="str">
        <f t="shared" si="54"/>
        <v>Obesity</v>
      </c>
      <c r="K1163" s="14" t="str">
        <f t="shared" si="55"/>
        <v>Diabetes</v>
      </c>
      <c r="L1163" s="19">
        <f>DATE('Data cleaning'!P1168,MONTH(1&amp;'Data cleaning'!Q1168),'Hospitalisation Details'!D1168)</f>
        <v>25918</v>
      </c>
      <c r="M1163" s="20">
        <v>9625.92</v>
      </c>
      <c r="N1163" s="16" t="s">
        <v>62</v>
      </c>
      <c r="O1163" s="16" t="s">
        <v>64</v>
      </c>
      <c r="P1163" s="16" t="s">
        <v>241</v>
      </c>
      <c r="Q1163" s="14">
        <f t="shared" si="56"/>
        <v>52</v>
      </c>
    </row>
    <row r="1164" spans="1:17" ht="15.6" x14ac:dyDescent="0.3">
      <c r="A1164" s="15" t="s">
        <v>2918</v>
      </c>
      <c r="B1164" s="14" t="s">
        <v>6696</v>
      </c>
      <c r="C1164" s="16">
        <v>25.75</v>
      </c>
      <c r="D1164" s="16">
        <v>9.23</v>
      </c>
      <c r="E1164" s="17" t="s">
        <v>32</v>
      </c>
      <c r="F1164" s="17" t="s">
        <v>32</v>
      </c>
      <c r="G1164" s="17" t="s">
        <v>32</v>
      </c>
      <c r="H1164" s="18">
        <f>IF('Medical Examinations'!G1169="No major surgery",0,'Medical Examinations'!G1169)</f>
        <v>0</v>
      </c>
      <c r="I1164" s="16" t="s">
        <v>8343</v>
      </c>
      <c r="J1164" s="14" t="str">
        <f t="shared" si="54"/>
        <v>Over weight</v>
      </c>
      <c r="K1164" s="14" t="str">
        <f t="shared" si="55"/>
        <v>Diabetes</v>
      </c>
      <c r="L1164" s="19">
        <f>DATE('Data cleaning'!P1169,MONTH(1&amp;'Data cleaning'!Q1169),'Hospitalisation Details'!D1169)</f>
        <v>35969</v>
      </c>
      <c r="M1164" s="20">
        <v>9628.7900000000009</v>
      </c>
      <c r="N1164" s="16" t="s">
        <v>62</v>
      </c>
      <c r="O1164" s="16" t="s">
        <v>62</v>
      </c>
      <c r="P1164" s="16" t="s">
        <v>2757</v>
      </c>
      <c r="Q1164" s="14">
        <f t="shared" si="56"/>
        <v>24</v>
      </c>
    </row>
    <row r="1165" spans="1:17" ht="15.6" x14ac:dyDescent="0.3">
      <c r="A1165" s="15" t="s">
        <v>2921</v>
      </c>
      <c r="B1165" s="14" t="s">
        <v>6697</v>
      </c>
      <c r="C1165" s="16">
        <v>32.299999999999997</v>
      </c>
      <c r="D1165" s="16">
        <v>4.37</v>
      </c>
      <c r="E1165" s="17" t="s">
        <v>32</v>
      </c>
      <c r="F1165" s="17" t="s">
        <v>32</v>
      </c>
      <c r="G1165" s="17" t="s">
        <v>32</v>
      </c>
      <c r="H1165" s="18">
        <f>IF('Medical Examinations'!G1170="No major surgery",0,'Medical Examinations'!G1170)</f>
        <v>2</v>
      </c>
      <c r="I1165" s="16" t="s">
        <v>8343</v>
      </c>
      <c r="J1165" s="14" t="str">
        <f t="shared" si="54"/>
        <v>Obesity</v>
      </c>
      <c r="K1165" s="14" t="str">
        <f t="shared" si="55"/>
        <v>Normal</v>
      </c>
      <c r="L1165" s="19">
        <f>DATE('Data cleaning'!P1170,MONTH(1&amp;'Data cleaning'!Q1170),'Hospitalisation Details'!D1170)</f>
        <v>29208</v>
      </c>
      <c r="M1165" s="20">
        <v>9630.2999999999993</v>
      </c>
      <c r="N1165" s="16" t="s">
        <v>62</v>
      </c>
      <c r="O1165" s="16" t="s">
        <v>62</v>
      </c>
      <c r="P1165" s="16" t="s">
        <v>1525</v>
      </c>
      <c r="Q1165" s="14">
        <f t="shared" si="56"/>
        <v>43</v>
      </c>
    </row>
    <row r="1166" spans="1:17" ht="15.6" x14ac:dyDescent="0.3">
      <c r="A1166" s="15" t="s">
        <v>2923</v>
      </c>
      <c r="B1166" s="14" t="s">
        <v>6699</v>
      </c>
      <c r="C1166" s="16">
        <v>28.61</v>
      </c>
      <c r="D1166" s="16">
        <v>5.76</v>
      </c>
      <c r="E1166" s="17" t="s">
        <v>32</v>
      </c>
      <c r="F1166" s="17" t="s">
        <v>32</v>
      </c>
      <c r="G1166" s="17" t="s">
        <v>99</v>
      </c>
      <c r="H1166" s="18">
        <f>IF('Medical Examinations'!G1171="No major surgery",0,'Medical Examinations'!G1171)</f>
        <v>1</v>
      </c>
      <c r="I1166" s="16" t="s">
        <v>8343</v>
      </c>
      <c r="J1166" s="14" t="str">
        <f t="shared" si="54"/>
        <v>Over weight</v>
      </c>
      <c r="K1166" s="14" t="str">
        <f t="shared" si="55"/>
        <v>Prediabetes</v>
      </c>
      <c r="L1166" s="19">
        <f>DATE('Data cleaning'!P1171,MONTH(1&amp;'Data cleaning'!Q1171),'Hospitalisation Details'!D1171)</f>
        <v>26595</v>
      </c>
      <c r="M1166" s="20">
        <v>9630.4</v>
      </c>
      <c r="N1166" s="16" t="s">
        <v>62</v>
      </c>
      <c r="O1166" s="16" t="s">
        <v>62</v>
      </c>
      <c r="P1166" s="16" t="s">
        <v>241</v>
      </c>
      <c r="Q1166" s="14">
        <f t="shared" si="56"/>
        <v>50</v>
      </c>
    </row>
    <row r="1167" spans="1:17" ht="15.6" x14ac:dyDescent="0.3">
      <c r="A1167" s="15" t="s">
        <v>2926</v>
      </c>
      <c r="B1167" s="14" t="s">
        <v>6700</v>
      </c>
      <c r="C1167" s="16">
        <v>45.41</v>
      </c>
      <c r="D1167" s="16">
        <v>4.96</v>
      </c>
      <c r="E1167" s="17" t="s">
        <v>32</v>
      </c>
      <c r="F1167" s="17" t="s">
        <v>32</v>
      </c>
      <c r="G1167" s="17" t="s">
        <v>32</v>
      </c>
      <c r="H1167" s="18">
        <f>IF('Medical Examinations'!G1172="No major surgery",0,'Medical Examinations'!G1172)</f>
        <v>1</v>
      </c>
      <c r="I1167" s="16" t="s">
        <v>8343</v>
      </c>
      <c r="J1167" s="14" t="str">
        <f t="shared" si="54"/>
        <v>Obesity</v>
      </c>
      <c r="K1167" s="14" t="str">
        <f t="shared" si="55"/>
        <v>Normal</v>
      </c>
      <c r="L1167" s="19">
        <f>DATE('Data cleaning'!P1172,MONTH(1&amp;'Data cleaning'!Q1172),'Hospitalisation Details'!D1172)</f>
        <v>25011</v>
      </c>
      <c r="M1167" s="20">
        <v>9630.91</v>
      </c>
      <c r="N1167" s="16" t="s">
        <v>64</v>
      </c>
      <c r="O1167" s="16" t="s">
        <v>62</v>
      </c>
      <c r="P1167" s="16" t="s">
        <v>66</v>
      </c>
      <c r="Q1167" s="14">
        <f t="shared" si="56"/>
        <v>54</v>
      </c>
    </row>
    <row r="1168" spans="1:17" ht="15.6" x14ac:dyDescent="0.3">
      <c r="A1168" s="15" t="s">
        <v>2928</v>
      </c>
      <c r="B1168" s="14" t="s">
        <v>6702</v>
      </c>
      <c r="C1168" s="16">
        <v>31.2</v>
      </c>
      <c r="D1168" s="16">
        <v>11.04</v>
      </c>
      <c r="E1168" s="17" t="s">
        <v>99</v>
      </c>
      <c r="F1168" s="17" t="s">
        <v>32</v>
      </c>
      <c r="G1168" s="17" t="s">
        <v>32</v>
      </c>
      <c r="H1168" s="18">
        <f>IF('Medical Examinations'!G1173="No major surgery",0,'Medical Examinations'!G1173)</f>
        <v>2</v>
      </c>
      <c r="I1168" s="16" t="s">
        <v>8343</v>
      </c>
      <c r="J1168" s="14" t="str">
        <f t="shared" si="54"/>
        <v>Obesity</v>
      </c>
      <c r="K1168" s="14" t="str">
        <f t="shared" si="55"/>
        <v>Diabetes</v>
      </c>
      <c r="L1168" s="19">
        <f>DATE('Data cleaning'!P1173,MONTH(1&amp;'Data cleaning'!Q1173),'Hospitalisation Details'!D1173)</f>
        <v>25841</v>
      </c>
      <c r="M1168" s="20">
        <v>9634.5400000000009</v>
      </c>
      <c r="N1168" s="16" t="s">
        <v>62</v>
      </c>
      <c r="O1168" s="16" t="s">
        <v>62</v>
      </c>
      <c r="P1168" s="16" t="s">
        <v>241</v>
      </c>
      <c r="Q1168" s="14">
        <f t="shared" si="56"/>
        <v>52</v>
      </c>
    </row>
    <row r="1169" spans="1:17" ht="15.6" x14ac:dyDescent="0.3">
      <c r="A1169" s="15" t="s">
        <v>2931</v>
      </c>
      <c r="B1169" s="14" t="s">
        <v>6704</v>
      </c>
      <c r="C1169" s="16">
        <v>29.83</v>
      </c>
      <c r="D1169" s="16">
        <v>7.81</v>
      </c>
      <c r="E1169" s="17" t="s">
        <v>99</v>
      </c>
      <c r="F1169" s="17" t="s">
        <v>32</v>
      </c>
      <c r="G1169" s="17" t="s">
        <v>32</v>
      </c>
      <c r="H1169" s="18">
        <f>IF('Medical Examinations'!G1174="No major surgery",0,'Medical Examinations'!G1174)</f>
        <v>1</v>
      </c>
      <c r="I1169" s="16" t="s">
        <v>8343</v>
      </c>
      <c r="J1169" s="14" t="str">
        <f t="shared" si="54"/>
        <v>Over weight</v>
      </c>
      <c r="K1169" s="14" t="str">
        <f t="shared" si="55"/>
        <v>Diabetes</v>
      </c>
      <c r="L1169" s="19">
        <f>DATE('Data cleaning'!P1174,MONTH(1&amp;'Data cleaning'!Q1174),'Hospitalisation Details'!D1174)</f>
        <v>26133</v>
      </c>
      <c r="M1169" s="20">
        <v>9644.25</v>
      </c>
      <c r="N1169" s="16" t="s">
        <v>62</v>
      </c>
      <c r="O1169" s="16" t="s">
        <v>75</v>
      </c>
      <c r="P1169" s="16" t="s">
        <v>119</v>
      </c>
      <c r="Q1169" s="14">
        <f t="shared" si="56"/>
        <v>51</v>
      </c>
    </row>
    <row r="1170" spans="1:17" ht="15.6" x14ac:dyDescent="0.3">
      <c r="A1170" s="15" t="s">
        <v>2933</v>
      </c>
      <c r="B1170" s="14" t="s">
        <v>6706</v>
      </c>
      <c r="C1170" s="16">
        <v>29.06</v>
      </c>
      <c r="D1170" s="16">
        <v>4.55</v>
      </c>
      <c r="E1170" s="17" t="s">
        <v>32</v>
      </c>
      <c r="F1170" s="17" t="s">
        <v>32</v>
      </c>
      <c r="G1170" s="17" t="s">
        <v>32</v>
      </c>
      <c r="H1170" s="18">
        <f>IF('Medical Examinations'!G1175="No major surgery",0,'Medical Examinations'!G1175)</f>
        <v>0</v>
      </c>
      <c r="I1170" s="16" t="s">
        <v>8343</v>
      </c>
      <c r="J1170" s="14" t="str">
        <f t="shared" si="54"/>
        <v>Over weight</v>
      </c>
      <c r="K1170" s="14" t="str">
        <f t="shared" si="55"/>
        <v>Normal</v>
      </c>
      <c r="L1170" s="19">
        <f>DATE('Data cleaning'!P1175,MONTH(1&amp;'Data cleaning'!Q1175),'Hospitalisation Details'!D1175)</f>
        <v>27218</v>
      </c>
      <c r="M1170" s="20">
        <v>9653.81</v>
      </c>
      <c r="N1170" s="16" t="s">
        <v>62</v>
      </c>
      <c r="O1170" s="16" t="s">
        <v>62</v>
      </c>
      <c r="P1170" s="16" t="s">
        <v>241</v>
      </c>
      <c r="Q1170" s="14">
        <f t="shared" si="56"/>
        <v>48</v>
      </c>
    </row>
    <row r="1171" spans="1:17" ht="15.6" x14ac:dyDescent="0.3">
      <c r="A1171" s="15" t="s">
        <v>2936</v>
      </c>
      <c r="B1171" s="14" t="s">
        <v>6708</v>
      </c>
      <c r="C1171" s="16">
        <v>27.454999999999998</v>
      </c>
      <c r="D1171" s="16">
        <v>6.13</v>
      </c>
      <c r="E1171" s="17" t="s">
        <v>32</v>
      </c>
      <c r="F1171" s="17" t="s">
        <v>32</v>
      </c>
      <c r="G1171" s="17" t="s">
        <v>32</v>
      </c>
      <c r="H1171" s="18">
        <f>IF('Medical Examinations'!G1176="No major surgery",0,'Medical Examinations'!G1176)</f>
        <v>2</v>
      </c>
      <c r="I1171" s="16" t="s">
        <v>8343</v>
      </c>
      <c r="J1171" s="14" t="str">
        <f t="shared" si="54"/>
        <v>Over weight</v>
      </c>
      <c r="K1171" s="14" t="str">
        <f t="shared" si="55"/>
        <v>Prediabetes</v>
      </c>
      <c r="L1171" s="19">
        <f>DATE('Data cleaning'!P1176,MONTH(1&amp;'Data cleaning'!Q1176),'Hospitalisation Details'!D1176)</f>
        <v>29806</v>
      </c>
      <c r="M1171" s="20">
        <v>9664.34</v>
      </c>
      <c r="N1171" s="16" t="s">
        <v>62</v>
      </c>
      <c r="O1171" s="16" t="s">
        <v>64</v>
      </c>
      <c r="P1171" s="16" t="s">
        <v>241</v>
      </c>
      <c r="Q1171" s="14">
        <f t="shared" si="56"/>
        <v>41</v>
      </c>
    </row>
    <row r="1172" spans="1:17" ht="15.6" x14ac:dyDescent="0.3">
      <c r="A1172" s="15" t="s">
        <v>2938</v>
      </c>
      <c r="B1172" s="14" t="s">
        <v>6710</v>
      </c>
      <c r="C1172" s="16">
        <v>23.01</v>
      </c>
      <c r="D1172" s="16">
        <v>6.04</v>
      </c>
      <c r="E1172" s="17" t="s">
        <v>99</v>
      </c>
      <c r="F1172" s="17" t="s">
        <v>32</v>
      </c>
      <c r="G1172" s="17" t="s">
        <v>32</v>
      </c>
      <c r="H1172" s="18">
        <f>IF('Medical Examinations'!G1177="No major surgery",0,'Medical Examinations'!G1177)</f>
        <v>1</v>
      </c>
      <c r="I1172" s="16" t="s">
        <v>8343</v>
      </c>
      <c r="J1172" s="14" t="str">
        <f t="shared" si="54"/>
        <v>Normal weight</v>
      </c>
      <c r="K1172" s="14" t="str">
        <f t="shared" si="55"/>
        <v>Prediabetes</v>
      </c>
      <c r="L1172" s="19">
        <f>DATE('Data cleaning'!P1177,MONTH(1&amp;'Data cleaning'!Q1177),'Hospitalisation Details'!D1177)</f>
        <v>24366</v>
      </c>
      <c r="M1172" s="20">
        <v>9684.2900000000009</v>
      </c>
      <c r="N1172" s="16" t="s">
        <v>64</v>
      </c>
      <c r="O1172" s="16" t="s">
        <v>62</v>
      </c>
      <c r="P1172" s="16" t="s">
        <v>66</v>
      </c>
      <c r="Q1172" s="14">
        <f t="shared" si="56"/>
        <v>56</v>
      </c>
    </row>
    <row r="1173" spans="1:17" ht="15.6" x14ac:dyDescent="0.3">
      <c r="A1173" s="15" t="s">
        <v>2941</v>
      </c>
      <c r="B1173" s="14" t="s">
        <v>6712</v>
      </c>
      <c r="C1173" s="16">
        <v>31.39</v>
      </c>
      <c r="D1173" s="16">
        <v>8.85</v>
      </c>
      <c r="E1173" s="17" t="s">
        <v>99</v>
      </c>
      <c r="F1173" s="17" t="s">
        <v>32</v>
      </c>
      <c r="G1173" s="17" t="s">
        <v>32</v>
      </c>
      <c r="H1173" s="18">
        <f>IF('Medical Examinations'!G1178="No major surgery",0,'Medical Examinations'!G1178)</f>
        <v>0</v>
      </c>
      <c r="I1173" s="16" t="s">
        <v>8343</v>
      </c>
      <c r="J1173" s="14" t="str">
        <f t="shared" si="54"/>
        <v>Obesity</v>
      </c>
      <c r="K1173" s="14" t="str">
        <f t="shared" si="55"/>
        <v>Diabetes</v>
      </c>
      <c r="L1173" s="19">
        <f>DATE('Data cleaning'!P1178,MONTH(1&amp;'Data cleaning'!Q1178),'Hospitalisation Details'!D1178)</f>
        <v>23688</v>
      </c>
      <c r="M1173" s="20">
        <v>9698.42</v>
      </c>
      <c r="N1173" s="16" t="s">
        <v>64</v>
      </c>
      <c r="O1173" s="16" t="s">
        <v>64</v>
      </c>
      <c r="P1173" s="16" t="s">
        <v>66</v>
      </c>
      <c r="Q1173" s="14">
        <f t="shared" si="56"/>
        <v>58</v>
      </c>
    </row>
    <row r="1174" spans="1:17" ht="15.6" x14ac:dyDescent="0.3">
      <c r="A1174" s="15" t="s">
        <v>2943</v>
      </c>
      <c r="B1174" s="14" t="s">
        <v>6714</v>
      </c>
      <c r="C1174" s="16">
        <v>34.770000000000003</v>
      </c>
      <c r="D1174" s="16">
        <v>10.54</v>
      </c>
      <c r="E1174" s="17" t="s">
        <v>32</v>
      </c>
      <c r="F1174" s="17" t="s">
        <v>32</v>
      </c>
      <c r="G1174" s="17" t="s">
        <v>32</v>
      </c>
      <c r="H1174" s="18">
        <f>IF('Medical Examinations'!G1179="No major surgery",0,'Medical Examinations'!G1179)</f>
        <v>2</v>
      </c>
      <c r="I1174" s="16" t="s">
        <v>8343</v>
      </c>
      <c r="J1174" s="14" t="str">
        <f t="shared" si="54"/>
        <v>Obesity</v>
      </c>
      <c r="K1174" s="14" t="str">
        <f t="shared" si="55"/>
        <v>Diabetes</v>
      </c>
      <c r="L1174" s="19">
        <f>DATE('Data cleaning'!P1179,MONTH(1&amp;'Data cleaning'!Q1179),'Hospitalisation Details'!D1179)</f>
        <v>28387</v>
      </c>
      <c r="M1174" s="20">
        <v>9704.67</v>
      </c>
      <c r="N1174" s="16" t="s">
        <v>62</v>
      </c>
      <c r="O1174" s="16" t="s">
        <v>64</v>
      </c>
      <c r="P1174" s="16" t="s">
        <v>1280</v>
      </c>
      <c r="Q1174" s="14">
        <f t="shared" si="56"/>
        <v>45</v>
      </c>
    </row>
    <row r="1175" spans="1:17" ht="15.6" x14ac:dyDescent="0.3">
      <c r="A1175" s="15" t="s">
        <v>2946</v>
      </c>
      <c r="B1175" s="14" t="s">
        <v>4869</v>
      </c>
      <c r="C1175" s="16">
        <v>24.48</v>
      </c>
      <c r="D1175" s="16">
        <v>4.37</v>
      </c>
      <c r="E1175" s="17" t="s">
        <v>99</v>
      </c>
      <c r="F1175" s="17" t="s">
        <v>32</v>
      </c>
      <c r="G1175" s="17" t="s">
        <v>32</v>
      </c>
      <c r="H1175" s="18">
        <f>IF('Medical Examinations'!G1180="No major surgery",0,'Medical Examinations'!G1180)</f>
        <v>2</v>
      </c>
      <c r="I1175" s="16" t="s">
        <v>8343</v>
      </c>
      <c r="J1175" s="14" t="str">
        <f t="shared" si="54"/>
        <v>Normal weight</v>
      </c>
      <c r="K1175" s="14" t="str">
        <f t="shared" si="55"/>
        <v>Normal</v>
      </c>
      <c r="L1175" s="19">
        <f>DATE('Data cleaning'!P1180,MONTH(1&amp;'Data cleaning'!Q1180),'Hospitalisation Details'!D1180)</f>
        <v>26490</v>
      </c>
      <c r="M1175" s="20">
        <v>9710.7099999999991</v>
      </c>
      <c r="N1175" s="16" t="s">
        <v>62</v>
      </c>
      <c r="O1175" s="16" t="s">
        <v>75</v>
      </c>
      <c r="P1175" s="16" t="s">
        <v>1525</v>
      </c>
      <c r="Q1175" s="14">
        <f t="shared" si="56"/>
        <v>50</v>
      </c>
    </row>
    <row r="1176" spans="1:17" ht="15.6" x14ac:dyDescent="0.3">
      <c r="A1176" s="15" t="s">
        <v>2948</v>
      </c>
      <c r="B1176" s="14" t="s">
        <v>5089</v>
      </c>
      <c r="C1176" s="16">
        <v>22.61</v>
      </c>
      <c r="D1176" s="16">
        <v>9.6300000000000008</v>
      </c>
      <c r="E1176" s="17" t="s">
        <v>32</v>
      </c>
      <c r="F1176" s="17" t="s">
        <v>32</v>
      </c>
      <c r="G1176" s="17" t="s">
        <v>32</v>
      </c>
      <c r="H1176" s="18">
        <f>IF('Medical Examinations'!G1181="No major surgery",0,'Medical Examinations'!G1181)</f>
        <v>2</v>
      </c>
      <c r="I1176" s="16" t="s">
        <v>8343</v>
      </c>
      <c r="J1176" s="14" t="str">
        <f t="shared" si="54"/>
        <v>Normal weight</v>
      </c>
      <c r="K1176" s="14" t="str">
        <f t="shared" si="55"/>
        <v>Diabetes</v>
      </c>
      <c r="L1176" s="19">
        <f>DATE('Data cleaning'!P1181,MONTH(1&amp;'Data cleaning'!Q1181),'Hospitalisation Details'!D1181)</f>
        <v>27572</v>
      </c>
      <c r="M1176" s="20">
        <v>9715.84</v>
      </c>
      <c r="N1176" s="16" t="s">
        <v>62</v>
      </c>
      <c r="O1176" s="16" t="s">
        <v>75</v>
      </c>
      <c r="P1176" s="16" t="s">
        <v>1280</v>
      </c>
      <c r="Q1176" s="14">
        <f t="shared" si="56"/>
        <v>47</v>
      </c>
    </row>
    <row r="1177" spans="1:17" ht="15.6" x14ac:dyDescent="0.3">
      <c r="A1177" s="15" t="s">
        <v>2951</v>
      </c>
      <c r="B1177" s="14" t="s">
        <v>4784</v>
      </c>
      <c r="C1177" s="16">
        <v>34.299999999999997</v>
      </c>
      <c r="D1177" s="16">
        <v>10.37</v>
      </c>
      <c r="E1177" s="17" t="s">
        <v>32</v>
      </c>
      <c r="F1177" s="17" t="s">
        <v>32</v>
      </c>
      <c r="G1177" s="17" t="s">
        <v>32</v>
      </c>
      <c r="H1177" s="18">
        <f>IF('Medical Examinations'!G1182="No major surgery",0,'Medical Examinations'!G1182)</f>
        <v>0</v>
      </c>
      <c r="I1177" s="16" t="s">
        <v>8343</v>
      </c>
      <c r="J1177" s="14" t="str">
        <f t="shared" si="54"/>
        <v>Obesity</v>
      </c>
      <c r="K1177" s="14" t="str">
        <f t="shared" si="55"/>
        <v>Diabetes</v>
      </c>
      <c r="L1177" s="19">
        <f>DATE('Data cleaning'!P1182,MONTH(1&amp;'Data cleaning'!Q1182),'Hospitalisation Details'!D1182)</f>
        <v>25823</v>
      </c>
      <c r="M1177" s="20">
        <v>9722.77</v>
      </c>
      <c r="N1177" s="16" t="s">
        <v>64</v>
      </c>
      <c r="O1177" s="16" t="s">
        <v>75</v>
      </c>
      <c r="P1177" s="16" t="s">
        <v>979</v>
      </c>
      <c r="Q1177" s="14">
        <f t="shared" si="56"/>
        <v>52</v>
      </c>
    </row>
    <row r="1178" spans="1:17" ht="15.6" x14ac:dyDescent="0.3">
      <c r="A1178" s="15" t="s">
        <v>2953</v>
      </c>
      <c r="B1178" s="14" t="s">
        <v>6718</v>
      </c>
      <c r="C1178" s="16">
        <v>46.09</v>
      </c>
      <c r="D1178" s="16">
        <v>5.44</v>
      </c>
      <c r="E1178" s="17" t="s">
        <v>32</v>
      </c>
      <c r="F1178" s="17" t="s">
        <v>32</v>
      </c>
      <c r="G1178" s="17" t="s">
        <v>32</v>
      </c>
      <c r="H1178" s="18">
        <f>IF('Medical Examinations'!G1183="No major surgery",0,'Medical Examinations'!G1183)</f>
        <v>2</v>
      </c>
      <c r="I1178" s="16" t="s">
        <v>8343</v>
      </c>
      <c r="J1178" s="14" t="str">
        <f t="shared" si="54"/>
        <v>Obesity</v>
      </c>
      <c r="K1178" s="14" t="str">
        <f t="shared" si="55"/>
        <v>Normal</v>
      </c>
      <c r="L1178" s="19">
        <f>DATE('Data cleaning'!P1183,MONTH(1&amp;'Data cleaning'!Q1183),'Hospitalisation Details'!D1183)</f>
        <v>25798</v>
      </c>
      <c r="M1178" s="20">
        <v>9724.5300000000007</v>
      </c>
      <c r="N1178" s="16" t="s">
        <v>64</v>
      </c>
      <c r="O1178" s="16" t="s">
        <v>75</v>
      </c>
      <c r="P1178" s="16" t="s">
        <v>241</v>
      </c>
      <c r="Q1178" s="14">
        <f t="shared" si="56"/>
        <v>52</v>
      </c>
    </row>
    <row r="1179" spans="1:17" ht="15.6" x14ac:dyDescent="0.3">
      <c r="A1179" s="15" t="s">
        <v>2955</v>
      </c>
      <c r="B1179" s="14" t="s">
        <v>6720</v>
      </c>
      <c r="C1179" s="16">
        <v>44.744999999999997</v>
      </c>
      <c r="D1179" s="16">
        <v>5.19</v>
      </c>
      <c r="E1179" s="17" t="s">
        <v>32</v>
      </c>
      <c r="F1179" s="17" t="s">
        <v>32</v>
      </c>
      <c r="G1179" s="17" t="s">
        <v>32</v>
      </c>
      <c r="H1179" s="18">
        <f>IF('Medical Examinations'!G1184="No major surgery",0,'Medical Examinations'!G1184)</f>
        <v>2</v>
      </c>
      <c r="I1179" s="16" t="s">
        <v>8343</v>
      </c>
      <c r="J1179" s="14" t="str">
        <f t="shared" si="54"/>
        <v>Obesity</v>
      </c>
      <c r="K1179" s="14" t="str">
        <f t="shared" si="55"/>
        <v>Normal</v>
      </c>
      <c r="L1179" s="19">
        <f>DATE('Data cleaning'!P1184,MONTH(1&amp;'Data cleaning'!Q1184),'Hospitalisation Details'!D1184)</f>
        <v>25753</v>
      </c>
      <c r="M1179" s="20">
        <v>9748.91</v>
      </c>
      <c r="N1179" s="16" t="s">
        <v>62</v>
      </c>
      <c r="O1179" s="16" t="s">
        <v>75</v>
      </c>
      <c r="P1179" s="16" t="s">
        <v>66</v>
      </c>
      <c r="Q1179" s="14">
        <f t="shared" si="56"/>
        <v>52</v>
      </c>
    </row>
    <row r="1180" spans="1:17" ht="15.6" x14ac:dyDescent="0.3">
      <c r="A1180" s="15" t="s">
        <v>2958</v>
      </c>
      <c r="B1180" s="14" t="s">
        <v>6722</v>
      </c>
      <c r="C1180" s="16">
        <v>26.33</v>
      </c>
      <c r="D1180" s="16">
        <v>11.8</v>
      </c>
      <c r="E1180" s="17" t="s">
        <v>99</v>
      </c>
      <c r="F1180" s="17" t="s">
        <v>32</v>
      </c>
      <c r="G1180" s="17" t="s">
        <v>32</v>
      </c>
      <c r="H1180" s="18">
        <f>IF('Medical Examinations'!G1185="No major surgery",0,'Medical Examinations'!G1185)</f>
        <v>1</v>
      </c>
      <c r="I1180" s="16" t="s">
        <v>8343</v>
      </c>
      <c r="J1180" s="14" t="str">
        <f t="shared" si="54"/>
        <v>Over weight</v>
      </c>
      <c r="K1180" s="14" t="str">
        <f t="shared" si="55"/>
        <v>Diabetes</v>
      </c>
      <c r="L1180" s="19">
        <f>DATE('Data cleaning'!P1185,MONTH(1&amp;'Data cleaning'!Q1185),'Hospitalisation Details'!D1185)</f>
        <v>37086</v>
      </c>
      <c r="M1180" s="20">
        <v>9753.49</v>
      </c>
      <c r="N1180" s="16" t="s">
        <v>62</v>
      </c>
      <c r="O1180" s="16" t="s">
        <v>62</v>
      </c>
      <c r="P1180" s="16" t="s">
        <v>119</v>
      </c>
      <c r="Q1180" s="14">
        <f t="shared" si="56"/>
        <v>21</v>
      </c>
    </row>
    <row r="1181" spans="1:17" ht="15.6" x14ac:dyDescent="0.3">
      <c r="A1181" s="15" t="s">
        <v>2960</v>
      </c>
      <c r="B1181" s="14" t="s">
        <v>6724</v>
      </c>
      <c r="C1181" s="16">
        <v>26.6</v>
      </c>
      <c r="D1181" s="16">
        <v>8.3800000000000008</v>
      </c>
      <c r="E1181" s="17" t="s">
        <v>32</v>
      </c>
      <c r="F1181" s="17" t="s">
        <v>32</v>
      </c>
      <c r="G1181" s="17" t="s">
        <v>32</v>
      </c>
      <c r="H1181" s="18">
        <f>IF('Medical Examinations'!G1186="No major surgery",0,'Medical Examinations'!G1186)</f>
        <v>2</v>
      </c>
      <c r="I1181" s="16" t="s">
        <v>8343</v>
      </c>
      <c r="J1181" s="14" t="str">
        <f t="shared" si="54"/>
        <v>Over weight</v>
      </c>
      <c r="K1181" s="14" t="str">
        <f t="shared" si="55"/>
        <v>Diabetes</v>
      </c>
      <c r="L1181" s="19">
        <f>DATE('Data cleaning'!P1186,MONTH(1&amp;'Data cleaning'!Q1186),'Hospitalisation Details'!D1186)</f>
        <v>23990</v>
      </c>
      <c r="M1181" s="20">
        <v>9764.08</v>
      </c>
      <c r="N1181" s="16" t="s">
        <v>64</v>
      </c>
      <c r="O1181" s="16" t="s">
        <v>75</v>
      </c>
      <c r="P1181" s="16" t="s">
        <v>119</v>
      </c>
      <c r="Q1181" s="14">
        <f t="shared" si="56"/>
        <v>57</v>
      </c>
    </row>
    <row r="1182" spans="1:17" ht="15.6" x14ac:dyDescent="0.3">
      <c r="A1182" s="15" t="s">
        <v>2963</v>
      </c>
      <c r="B1182" s="14" t="s">
        <v>4778</v>
      </c>
      <c r="C1182" s="16">
        <v>27.5</v>
      </c>
      <c r="D1182" s="16">
        <v>7.58</v>
      </c>
      <c r="E1182" s="17" t="s">
        <v>32</v>
      </c>
      <c r="F1182" s="17" t="s">
        <v>32</v>
      </c>
      <c r="G1182" s="17" t="s">
        <v>32</v>
      </c>
      <c r="H1182" s="18">
        <f>IF('Medical Examinations'!G1187="No major surgery",0,'Medical Examinations'!G1187)</f>
        <v>0</v>
      </c>
      <c r="I1182" s="16" t="s">
        <v>8343</v>
      </c>
      <c r="J1182" s="14" t="str">
        <f t="shared" si="54"/>
        <v>Over weight</v>
      </c>
      <c r="K1182" s="14" t="str">
        <f t="shared" si="55"/>
        <v>Diabetes</v>
      </c>
      <c r="L1182" s="19">
        <f>DATE('Data cleaning'!P1187,MONTH(1&amp;'Data cleaning'!Q1187),'Hospitalisation Details'!D1187)</f>
        <v>26852</v>
      </c>
      <c r="M1182" s="20">
        <v>9778.35</v>
      </c>
      <c r="N1182" s="16" t="s">
        <v>62</v>
      </c>
      <c r="O1182" s="16" t="s">
        <v>62</v>
      </c>
      <c r="P1182" s="16" t="s">
        <v>1280</v>
      </c>
      <c r="Q1182" s="14">
        <f t="shared" si="56"/>
        <v>49</v>
      </c>
    </row>
    <row r="1183" spans="1:17" ht="15.6" x14ac:dyDescent="0.3">
      <c r="A1183" s="15" t="s">
        <v>2965</v>
      </c>
      <c r="B1183" s="14" t="s">
        <v>6727</v>
      </c>
      <c r="C1183" s="16">
        <v>41.55</v>
      </c>
      <c r="D1183" s="16">
        <v>4.6100000000000003</v>
      </c>
      <c r="E1183" s="17" t="s">
        <v>32</v>
      </c>
      <c r="F1183" s="17" t="s">
        <v>32</v>
      </c>
      <c r="G1183" s="17" t="s">
        <v>32</v>
      </c>
      <c r="H1183" s="18">
        <f>IF('Medical Examinations'!G1188="No major surgery",0,'Medical Examinations'!G1188)</f>
        <v>1</v>
      </c>
      <c r="I1183" s="16" t="s">
        <v>8343</v>
      </c>
      <c r="J1183" s="14" t="str">
        <f t="shared" si="54"/>
        <v>Obesity</v>
      </c>
      <c r="K1183" s="14" t="str">
        <f t="shared" si="55"/>
        <v>Normal</v>
      </c>
      <c r="L1183" s="19">
        <f>DATE('Data cleaning'!P1188,MONTH(1&amp;'Data cleaning'!Q1188),'Hospitalisation Details'!D1188)</f>
        <v>35285</v>
      </c>
      <c r="M1183" s="20">
        <v>9787.32</v>
      </c>
      <c r="N1183" s="16" t="s">
        <v>62</v>
      </c>
      <c r="O1183" s="16" t="s">
        <v>64</v>
      </c>
      <c r="P1183" s="16" t="s">
        <v>1285</v>
      </c>
      <c r="Q1183" s="14">
        <f t="shared" si="56"/>
        <v>26</v>
      </c>
    </row>
    <row r="1184" spans="1:17" ht="15.6" x14ac:dyDescent="0.3">
      <c r="A1184" s="15" t="s">
        <v>2968</v>
      </c>
      <c r="B1184" s="14" t="s">
        <v>6728</v>
      </c>
      <c r="C1184" s="16">
        <v>41.47</v>
      </c>
      <c r="D1184" s="16">
        <v>4.7</v>
      </c>
      <c r="E1184" s="17" t="s">
        <v>99</v>
      </c>
      <c r="F1184" s="17" t="s">
        <v>32</v>
      </c>
      <c r="G1184" s="17" t="s">
        <v>99</v>
      </c>
      <c r="H1184" s="18">
        <f>IF('Medical Examinations'!G1189="No major surgery",0,'Medical Examinations'!G1189)</f>
        <v>1</v>
      </c>
      <c r="I1184" s="16" t="s">
        <v>8343</v>
      </c>
      <c r="J1184" s="14" t="str">
        <f t="shared" si="54"/>
        <v>Obesity</v>
      </c>
      <c r="K1184" s="14" t="str">
        <f t="shared" si="55"/>
        <v>Normal</v>
      </c>
      <c r="L1184" s="19">
        <f>DATE('Data cleaning'!P1189,MONTH(1&amp;'Data cleaning'!Q1189),'Hospitalisation Details'!D1189)</f>
        <v>28283</v>
      </c>
      <c r="M1184" s="20">
        <v>9788.8700000000008</v>
      </c>
      <c r="N1184" s="16" t="s">
        <v>64</v>
      </c>
      <c r="O1184" s="16" t="s">
        <v>62</v>
      </c>
      <c r="P1184" s="16" t="s">
        <v>66</v>
      </c>
      <c r="Q1184" s="14">
        <f t="shared" si="56"/>
        <v>46</v>
      </c>
    </row>
    <row r="1185" spans="1:17" ht="15.6" x14ac:dyDescent="0.3">
      <c r="A1185" s="15" t="s">
        <v>2970</v>
      </c>
      <c r="B1185" s="14" t="s">
        <v>6730</v>
      </c>
      <c r="C1185" s="16">
        <v>24.795000000000002</v>
      </c>
      <c r="D1185" s="16">
        <v>6.05</v>
      </c>
      <c r="E1185" s="17" t="s">
        <v>99</v>
      </c>
      <c r="F1185" s="17" t="s">
        <v>32</v>
      </c>
      <c r="G1185" s="17" t="s">
        <v>32</v>
      </c>
      <c r="H1185" s="18">
        <f>IF('Medical Examinations'!G1190="No major surgery",0,'Medical Examinations'!G1190)</f>
        <v>0</v>
      </c>
      <c r="I1185" s="16" t="s">
        <v>8343</v>
      </c>
      <c r="J1185" s="14" t="str">
        <f t="shared" si="54"/>
        <v>Normal weight</v>
      </c>
      <c r="K1185" s="14" t="str">
        <f t="shared" si="55"/>
        <v>Prediabetes</v>
      </c>
      <c r="L1185" s="19">
        <f>DATE('Data cleaning'!P1190,MONTH(1&amp;'Data cleaning'!Q1190),'Hospitalisation Details'!D1190)</f>
        <v>26924</v>
      </c>
      <c r="M1185" s="20">
        <v>9800.89</v>
      </c>
      <c r="N1185" s="16" t="s">
        <v>62</v>
      </c>
      <c r="O1185" s="16" t="s">
        <v>75</v>
      </c>
      <c r="P1185" s="16" t="s">
        <v>66</v>
      </c>
      <c r="Q1185" s="14">
        <f t="shared" si="56"/>
        <v>49</v>
      </c>
    </row>
    <row r="1186" spans="1:17" ht="15.6" x14ac:dyDescent="0.3">
      <c r="A1186" s="15" t="s">
        <v>2973</v>
      </c>
      <c r="B1186" s="14" t="s">
        <v>6732</v>
      </c>
      <c r="C1186" s="16">
        <v>29.48</v>
      </c>
      <c r="D1186" s="16">
        <v>5.63</v>
      </c>
      <c r="E1186" s="17" t="s">
        <v>99</v>
      </c>
      <c r="F1186" s="17" t="s">
        <v>32</v>
      </c>
      <c r="G1186" s="17" t="s">
        <v>99</v>
      </c>
      <c r="H1186" s="18">
        <f>IF('Medical Examinations'!G1191="No major surgery",0,'Medical Examinations'!G1191)</f>
        <v>1</v>
      </c>
      <c r="I1186" s="16" t="s">
        <v>8343</v>
      </c>
      <c r="J1186" s="14" t="str">
        <f t="shared" si="54"/>
        <v>Over weight</v>
      </c>
      <c r="K1186" s="14" t="str">
        <f t="shared" si="55"/>
        <v>Normal</v>
      </c>
      <c r="L1186" s="19">
        <f>DATE('Data cleaning'!P1191,MONTH(1&amp;'Data cleaning'!Q1191),'Hospitalisation Details'!D1191)</f>
        <v>26478</v>
      </c>
      <c r="M1186" s="20">
        <v>9819.25</v>
      </c>
      <c r="N1186" s="16" t="s">
        <v>62</v>
      </c>
      <c r="O1186" s="16" t="s">
        <v>62</v>
      </c>
      <c r="P1186" s="16" t="s">
        <v>1525</v>
      </c>
      <c r="Q1186" s="14">
        <f t="shared" si="56"/>
        <v>50</v>
      </c>
    </row>
    <row r="1187" spans="1:17" ht="15.6" x14ac:dyDescent="0.3">
      <c r="A1187" s="15" t="s">
        <v>2975</v>
      </c>
      <c r="B1187" s="14" t="s">
        <v>6734</v>
      </c>
      <c r="C1187" s="16">
        <v>28.09</v>
      </c>
      <c r="D1187" s="16">
        <v>6.06</v>
      </c>
      <c r="E1187" s="17" t="s">
        <v>32</v>
      </c>
      <c r="F1187" s="17" t="s">
        <v>32</v>
      </c>
      <c r="G1187" s="17" t="s">
        <v>99</v>
      </c>
      <c r="H1187" s="18">
        <f>IF('Medical Examinations'!G1192="No major surgery",0,'Medical Examinations'!G1192)</f>
        <v>1</v>
      </c>
      <c r="I1187" s="16" t="s">
        <v>8343</v>
      </c>
      <c r="J1187" s="14" t="str">
        <f t="shared" si="54"/>
        <v>Over weight</v>
      </c>
      <c r="K1187" s="14" t="str">
        <f t="shared" si="55"/>
        <v>Prediabetes</v>
      </c>
      <c r="L1187" s="19">
        <f>DATE('Data cleaning'!P1192,MONTH(1&amp;'Data cleaning'!Q1192),'Hospitalisation Details'!D1192)</f>
        <v>26568</v>
      </c>
      <c r="M1187" s="20">
        <v>9836.2099999999991</v>
      </c>
      <c r="N1187" s="16" t="s">
        <v>62</v>
      </c>
      <c r="O1187" s="16" t="s">
        <v>64</v>
      </c>
      <c r="P1187" s="16" t="s">
        <v>1525</v>
      </c>
      <c r="Q1187" s="14">
        <f t="shared" si="56"/>
        <v>50</v>
      </c>
    </row>
    <row r="1188" spans="1:17" ht="15.6" x14ac:dyDescent="0.3">
      <c r="A1188" s="15" t="s">
        <v>2978</v>
      </c>
      <c r="B1188" s="14" t="s">
        <v>5192</v>
      </c>
      <c r="C1188" s="16">
        <v>32.729999999999997</v>
      </c>
      <c r="D1188" s="16">
        <v>5.19</v>
      </c>
      <c r="E1188" s="17" t="s">
        <v>32</v>
      </c>
      <c r="F1188" s="17" t="s">
        <v>32</v>
      </c>
      <c r="G1188" s="17" t="s">
        <v>32</v>
      </c>
      <c r="H1188" s="18">
        <f>IF('Medical Examinations'!G1193="No major surgery",0,'Medical Examinations'!G1193)</f>
        <v>1</v>
      </c>
      <c r="I1188" s="16" t="s">
        <v>8343</v>
      </c>
      <c r="J1188" s="14" t="str">
        <f t="shared" si="54"/>
        <v>Obesity</v>
      </c>
      <c r="K1188" s="14" t="str">
        <f t="shared" si="55"/>
        <v>Normal</v>
      </c>
      <c r="L1188" s="19">
        <f>DATE('Data cleaning'!P1193,MONTH(1&amp;'Data cleaning'!Q1193),'Hospitalisation Details'!D1193)</f>
        <v>33829</v>
      </c>
      <c r="M1188" s="20">
        <v>9844.4500000000007</v>
      </c>
      <c r="N1188" s="16" t="s">
        <v>62</v>
      </c>
      <c r="O1188" s="16" t="s">
        <v>75</v>
      </c>
      <c r="P1188" s="16" t="s">
        <v>119</v>
      </c>
      <c r="Q1188" s="14">
        <f t="shared" si="56"/>
        <v>30</v>
      </c>
    </row>
    <row r="1189" spans="1:17" ht="15.6" x14ac:dyDescent="0.3">
      <c r="A1189" s="15" t="s">
        <v>2980</v>
      </c>
      <c r="B1189" s="14" t="s">
        <v>5372</v>
      </c>
      <c r="C1189" s="16">
        <v>27.36</v>
      </c>
      <c r="D1189" s="16">
        <v>8.9600000000000009</v>
      </c>
      <c r="E1189" s="17" t="s">
        <v>32</v>
      </c>
      <c r="F1189" s="17" t="s">
        <v>32</v>
      </c>
      <c r="G1189" s="17" t="s">
        <v>32</v>
      </c>
      <c r="H1189" s="18">
        <f>IF('Medical Examinations'!G1194="No major surgery",0,'Medical Examinations'!G1194)</f>
        <v>0</v>
      </c>
      <c r="I1189" s="16" t="s">
        <v>8343</v>
      </c>
      <c r="J1189" s="14" t="str">
        <f t="shared" si="54"/>
        <v>Over weight</v>
      </c>
      <c r="K1189" s="14" t="str">
        <f t="shared" si="55"/>
        <v>Diabetes</v>
      </c>
      <c r="L1189" s="19">
        <f>DATE('Data cleaning'!P1194,MONTH(1&amp;'Data cleaning'!Q1194),'Hospitalisation Details'!D1194)</f>
        <v>25146</v>
      </c>
      <c r="M1189" s="20">
        <v>9850.43</v>
      </c>
      <c r="N1189" s="16" t="s">
        <v>64</v>
      </c>
      <c r="O1189" s="16" t="s">
        <v>64</v>
      </c>
      <c r="P1189" s="16" t="s">
        <v>241</v>
      </c>
      <c r="Q1189" s="14">
        <f t="shared" si="56"/>
        <v>54</v>
      </c>
    </row>
    <row r="1190" spans="1:17" ht="15.6" x14ac:dyDescent="0.3">
      <c r="A1190" s="15" t="s">
        <v>2983</v>
      </c>
      <c r="B1190" s="14" t="s">
        <v>4943</v>
      </c>
      <c r="C1190" s="16">
        <v>27.265000000000001</v>
      </c>
      <c r="D1190" s="16">
        <v>11.39</v>
      </c>
      <c r="E1190" s="17" t="s">
        <v>32</v>
      </c>
      <c r="F1190" s="17" t="s">
        <v>32</v>
      </c>
      <c r="G1190" s="17" t="s">
        <v>32</v>
      </c>
      <c r="H1190" s="18">
        <f>IF('Medical Examinations'!G1195="No major surgery",0,'Medical Examinations'!G1195)</f>
        <v>0</v>
      </c>
      <c r="I1190" s="16" t="s">
        <v>8343</v>
      </c>
      <c r="J1190" s="14" t="str">
        <f t="shared" si="54"/>
        <v>Over weight</v>
      </c>
      <c r="K1190" s="14" t="str">
        <f t="shared" si="55"/>
        <v>Diabetes</v>
      </c>
      <c r="L1190" s="19">
        <f>DATE('Data cleaning'!P1195,MONTH(1&amp;'Data cleaning'!Q1195),'Hospitalisation Details'!D1195)</f>
        <v>26229</v>
      </c>
      <c r="M1190" s="20">
        <v>9855.1299999999992</v>
      </c>
      <c r="N1190" s="16" t="s">
        <v>62</v>
      </c>
      <c r="O1190" s="16" t="s">
        <v>64</v>
      </c>
      <c r="P1190" s="16" t="s">
        <v>66</v>
      </c>
      <c r="Q1190" s="14">
        <f t="shared" si="56"/>
        <v>51</v>
      </c>
    </row>
    <row r="1191" spans="1:17" ht="15.6" x14ac:dyDescent="0.3">
      <c r="A1191" s="15" t="s">
        <v>2985</v>
      </c>
      <c r="B1191" s="14" t="s">
        <v>6739</v>
      </c>
      <c r="C1191" s="16">
        <v>48.07</v>
      </c>
      <c r="D1191" s="16">
        <v>4.0599999999999996</v>
      </c>
      <c r="E1191" s="17" t="s">
        <v>99</v>
      </c>
      <c r="F1191" s="17" t="s">
        <v>32</v>
      </c>
      <c r="G1191" s="17" t="s">
        <v>32</v>
      </c>
      <c r="H1191" s="18">
        <f>IF('Medical Examinations'!G1196="No major surgery",0,'Medical Examinations'!G1196)</f>
        <v>0</v>
      </c>
      <c r="I1191" s="16" t="s">
        <v>8343</v>
      </c>
      <c r="J1191" s="14" t="str">
        <f t="shared" si="54"/>
        <v>Obesity</v>
      </c>
      <c r="K1191" s="14" t="str">
        <f t="shared" si="55"/>
        <v>Normal</v>
      </c>
      <c r="L1191" s="19">
        <f>DATE('Data cleaning'!P1196,MONTH(1&amp;'Data cleaning'!Q1196),'Hospitalisation Details'!D1196)</f>
        <v>26131</v>
      </c>
      <c r="M1191" s="20">
        <v>9861.0300000000007</v>
      </c>
      <c r="N1191" s="16" t="s">
        <v>62</v>
      </c>
      <c r="O1191" s="16" t="s">
        <v>62</v>
      </c>
      <c r="P1191" s="16" t="s">
        <v>241</v>
      </c>
      <c r="Q1191" s="14">
        <f t="shared" si="56"/>
        <v>51</v>
      </c>
    </row>
    <row r="1192" spans="1:17" ht="15.6" x14ac:dyDescent="0.3">
      <c r="A1192" s="15" t="s">
        <v>2988</v>
      </c>
      <c r="B1192" s="14" t="s">
        <v>6741</v>
      </c>
      <c r="C1192" s="16">
        <v>30.8</v>
      </c>
      <c r="D1192" s="16">
        <v>5.23</v>
      </c>
      <c r="E1192" s="17" t="s">
        <v>99</v>
      </c>
      <c r="F1192" s="17" t="s">
        <v>32</v>
      </c>
      <c r="G1192" s="17" t="s">
        <v>32</v>
      </c>
      <c r="H1192" s="18">
        <f>IF('Medical Examinations'!G1197="No major surgery",0,'Medical Examinations'!G1197)</f>
        <v>0</v>
      </c>
      <c r="I1192" s="16" t="s">
        <v>8343</v>
      </c>
      <c r="J1192" s="14" t="str">
        <f t="shared" si="54"/>
        <v>Obesity</v>
      </c>
      <c r="K1192" s="14" t="str">
        <f t="shared" si="55"/>
        <v>Normal</v>
      </c>
      <c r="L1192" s="19">
        <f>DATE('Data cleaning'!P1197,MONTH(1&amp;'Data cleaning'!Q1197),'Hospitalisation Details'!D1197)</f>
        <v>25496</v>
      </c>
      <c r="M1192" s="20">
        <v>9863.4699999999993</v>
      </c>
      <c r="N1192" s="16" t="s">
        <v>64</v>
      </c>
      <c r="O1192" s="16" t="s">
        <v>64</v>
      </c>
      <c r="P1192" s="16" t="s">
        <v>119</v>
      </c>
      <c r="Q1192" s="14">
        <f t="shared" si="56"/>
        <v>53</v>
      </c>
    </row>
    <row r="1193" spans="1:17" ht="15.6" x14ac:dyDescent="0.3">
      <c r="A1193" s="15" t="s">
        <v>2990</v>
      </c>
      <c r="B1193" s="14" t="s">
        <v>6743</v>
      </c>
      <c r="C1193" s="16">
        <v>32.299999999999997</v>
      </c>
      <c r="D1193" s="16">
        <v>5.05</v>
      </c>
      <c r="E1193" s="17" t="s">
        <v>99</v>
      </c>
      <c r="F1193" s="17" t="s">
        <v>32</v>
      </c>
      <c r="G1193" s="17" t="s">
        <v>32</v>
      </c>
      <c r="H1193" s="18">
        <f>IF('Medical Examinations'!G1198="No major surgery",0,'Medical Examinations'!G1198)</f>
        <v>0</v>
      </c>
      <c r="I1193" s="16" t="s">
        <v>8343</v>
      </c>
      <c r="J1193" s="14" t="str">
        <f t="shared" si="54"/>
        <v>Obesity</v>
      </c>
      <c r="K1193" s="14" t="str">
        <f t="shared" si="55"/>
        <v>Normal</v>
      </c>
      <c r="L1193" s="19">
        <f>DATE('Data cleaning'!P1198,MONTH(1&amp;'Data cleaning'!Q1198),'Hospitalisation Details'!D1198)</f>
        <v>26246</v>
      </c>
      <c r="M1193" s="20">
        <v>9866.2999999999993</v>
      </c>
      <c r="N1193" s="16" t="s">
        <v>62</v>
      </c>
      <c r="O1193" s="16" t="s">
        <v>64</v>
      </c>
      <c r="P1193" s="16" t="s">
        <v>1280</v>
      </c>
      <c r="Q1193" s="14">
        <f t="shared" si="56"/>
        <v>51</v>
      </c>
    </row>
    <row r="1194" spans="1:17" ht="15.6" x14ac:dyDescent="0.3">
      <c r="A1194" s="15" t="s">
        <v>2992</v>
      </c>
      <c r="B1194" s="14" t="s">
        <v>6474</v>
      </c>
      <c r="C1194" s="16">
        <v>39.700000000000003</v>
      </c>
      <c r="D1194" s="16">
        <v>7.34</v>
      </c>
      <c r="E1194" s="17" t="s">
        <v>32</v>
      </c>
      <c r="F1194" s="17" t="s">
        <v>32</v>
      </c>
      <c r="G1194" s="17" t="s">
        <v>32</v>
      </c>
      <c r="H1194" s="18">
        <f>IF('Medical Examinations'!G1199="No major surgery",0,'Medical Examinations'!G1199)</f>
        <v>0</v>
      </c>
      <c r="I1194" s="16" t="s">
        <v>8343</v>
      </c>
      <c r="J1194" s="14" t="str">
        <f t="shared" si="54"/>
        <v>Obesity</v>
      </c>
      <c r="K1194" s="14" t="str">
        <f t="shared" si="55"/>
        <v>Diabetes</v>
      </c>
      <c r="L1194" s="19">
        <f>DATE('Data cleaning'!P1199,MONTH(1&amp;'Data cleaning'!Q1199),'Hospitalisation Details'!D1199)</f>
        <v>25428</v>
      </c>
      <c r="M1194" s="20">
        <v>9869.81</v>
      </c>
      <c r="N1194" s="16" t="s">
        <v>64</v>
      </c>
      <c r="O1194" s="16" t="s">
        <v>64</v>
      </c>
      <c r="P1194" s="16" t="s">
        <v>119</v>
      </c>
      <c r="Q1194" s="14">
        <f t="shared" si="56"/>
        <v>53</v>
      </c>
    </row>
    <row r="1195" spans="1:17" ht="15.6" x14ac:dyDescent="0.3">
      <c r="A1195" s="15" t="s">
        <v>2995</v>
      </c>
      <c r="B1195" s="14" t="s">
        <v>6746</v>
      </c>
      <c r="C1195" s="16">
        <v>35.97</v>
      </c>
      <c r="D1195" s="16">
        <v>8.1300000000000008</v>
      </c>
      <c r="E1195" s="17" t="s">
        <v>32</v>
      </c>
      <c r="F1195" s="17" t="s">
        <v>32</v>
      </c>
      <c r="G1195" s="17" t="s">
        <v>32</v>
      </c>
      <c r="H1195" s="18">
        <f>IF('Medical Examinations'!G1200="No major surgery",0,'Medical Examinations'!G1200)</f>
        <v>0</v>
      </c>
      <c r="I1195" s="16" t="s">
        <v>8343</v>
      </c>
      <c r="J1195" s="14" t="str">
        <f t="shared" si="54"/>
        <v>Obesity</v>
      </c>
      <c r="K1195" s="14" t="str">
        <f t="shared" si="55"/>
        <v>Diabetes</v>
      </c>
      <c r="L1195" s="19">
        <f>DATE('Data cleaning'!P1200,MONTH(1&amp;'Data cleaning'!Q1200),'Hospitalisation Details'!D1200)</f>
        <v>35982</v>
      </c>
      <c r="M1195" s="20">
        <v>9870.59</v>
      </c>
      <c r="N1195" s="16" t="s">
        <v>62</v>
      </c>
      <c r="O1195" s="16" t="s">
        <v>62</v>
      </c>
      <c r="P1195" s="16" t="s">
        <v>1285</v>
      </c>
      <c r="Q1195" s="14">
        <f t="shared" si="56"/>
        <v>24</v>
      </c>
    </row>
    <row r="1196" spans="1:17" ht="15.6" x14ac:dyDescent="0.3">
      <c r="A1196" s="15" t="s">
        <v>2997</v>
      </c>
      <c r="B1196" s="14" t="s">
        <v>6332</v>
      </c>
      <c r="C1196" s="16">
        <v>25.86</v>
      </c>
      <c r="D1196" s="16">
        <v>6.68</v>
      </c>
      <c r="E1196" s="17" t="s">
        <v>99</v>
      </c>
      <c r="F1196" s="17" t="s">
        <v>32</v>
      </c>
      <c r="G1196" s="17" t="s">
        <v>32</v>
      </c>
      <c r="H1196" s="18">
        <f>IF('Medical Examinations'!G1201="No major surgery",0,'Medical Examinations'!G1201)</f>
        <v>1</v>
      </c>
      <c r="I1196" s="16" t="s">
        <v>8343</v>
      </c>
      <c r="J1196" s="14" t="str">
        <f t="shared" si="54"/>
        <v>Over weight</v>
      </c>
      <c r="K1196" s="14" t="str">
        <f t="shared" si="55"/>
        <v>Diabetes</v>
      </c>
      <c r="L1196" s="19">
        <f>DATE('Data cleaning'!P1201,MONTH(1&amp;'Data cleaning'!Q1201),'Hospitalisation Details'!D1201)</f>
        <v>26289</v>
      </c>
      <c r="M1196" s="20">
        <v>9872.7000000000007</v>
      </c>
      <c r="N1196" s="16" t="s">
        <v>62</v>
      </c>
      <c r="O1196" s="16" t="s">
        <v>62</v>
      </c>
      <c r="P1196" s="16" t="s">
        <v>241</v>
      </c>
      <c r="Q1196" s="14">
        <f t="shared" si="56"/>
        <v>51</v>
      </c>
    </row>
    <row r="1197" spans="1:17" ht="15.6" x14ac:dyDescent="0.3">
      <c r="A1197" s="15" t="s">
        <v>3000</v>
      </c>
      <c r="B1197" s="14" t="s">
        <v>4829</v>
      </c>
      <c r="C1197" s="16">
        <v>30.03</v>
      </c>
      <c r="D1197" s="16">
        <v>11.51</v>
      </c>
      <c r="E1197" s="17" t="s">
        <v>32</v>
      </c>
      <c r="F1197" s="17" t="s">
        <v>32</v>
      </c>
      <c r="G1197" s="17" t="s">
        <v>32</v>
      </c>
      <c r="H1197" s="18">
        <f>IF('Medical Examinations'!G1202="No major surgery",0,'Medical Examinations'!G1202)</f>
        <v>0</v>
      </c>
      <c r="I1197" s="16" t="s">
        <v>8343</v>
      </c>
      <c r="J1197" s="14" t="str">
        <f t="shared" si="54"/>
        <v>Obesity</v>
      </c>
      <c r="K1197" s="14" t="str">
        <f t="shared" si="55"/>
        <v>Diabetes</v>
      </c>
      <c r="L1197" s="19">
        <f>DATE('Data cleaning'!P1202,MONTH(1&amp;'Data cleaning'!Q1202),'Hospitalisation Details'!D1202)</f>
        <v>26117</v>
      </c>
      <c r="M1197" s="20">
        <v>9875.68</v>
      </c>
      <c r="N1197" s="16" t="s">
        <v>62</v>
      </c>
      <c r="O1197" s="16" t="s">
        <v>64</v>
      </c>
      <c r="P1197" s="16" t="s">
        <v>1280</v>
      </c>
      <c r="Q1197" s="14">
        <f t="shared" si="56"/>
        <v>51</v>
      </c>
    </row>
    <row r="1198" spans="1:17" ht="15.6" x14ac:dyDescent="0.3">
      <c r="A1198" s="15" t="s">
        <v>3002</v>
      </c>
      <c r="B1198" s="14" t="s">
        <v>6749</v>
      </c>
      <c r="C1198" s="16">
        <v>25.76</v>
      </c>
      <c r="D1198" s="16">
        <v>6.02</v>
      </c>
      <c r="E1198" s="17" t="s">
        <v>99</v>
      </c>
      <c r="F1198" s="17" t="s">
        <v>32</v>
      </c>
      <c r="G1198" s="17" t="s">
        <v>99</v>
      </c>
      <c r="H1198" s="18">
        <f>IF('Medical Examinations'!G1203="No major surgery",0,'Medical Examinations'!G1203)</f>
        <v>1</v>
      </c>
      <c r="I1198" s="16" t="s">
        <v>8343</v>
      </c>
      <c r="J1198" s="14" t="str">
        <f t="shared" si="54"/>
        <v>Over weight</v>
      </c>
      <c r="K1198" s="14" t="str">
        <f t="shared" si="55"/>
        <v>Prediabetes</v>
      </c>
      <c r="L1198" s="19">
        <f>DATE('Data cleaning'!P1203,MONTH(1&amp;'Data cleaning'!Q1203),'Hospitalisation Details'!D1203)</f>
        <v>26209</v>
      </c>
      <c r="M1198" s="20">
        <v>9877.61</v>
      </c>
      <c r="N1198" s="16" t="s">
        <v>62</v>
      </c>
      <c r="O1198" s="16" t="s">
        <v>75</v>
      </c>
      <c r="P1198" s="16" t="s">
        <v>66</v>
      </c>
      <c r="Q1198" s="14">
        <f t="shared" si="56"/>
        <v>51</v>
      </c>
    </row>
    <row r="1199" spans="1:17" ht="15.6" x14ac:dyDescent="0.3">
      <c r="A1199" s="15" t="s">
        <v>3005</v>
      </c>
      <c r="B1199" s="14" t="s">
        <v>6751</v>
      </c>
      <c r="C1199" s="16">
        <v>22.42</v>
      </c>
      <c r="D1199" s="16">
        <v>7.96</v>
      </c>
      <c r="E1199" s="17" t="s">
        <v>32</v>
      </c>
      <c r="F1199" s="17" t="s">
        <v>32</v>
      </c>
      <c r="G1199" s="17" t="s">
        <v>32</v>
      </c>
      <c r="H1199" s="18">
        <f>IF('Medical Examinations'!G1204="No major surgery",0,'Medical Examinations'!G1204)</f>
        <v>0</v>
      </c>
      <c r="I1199" s="16" t="s">
        <v>8343</v>
      </c>
      <c r="J1199" s="14" t="str">
        <f t="shared" si="54"/>
        <v>Normal weight</v>
      </c>
      <c r="K1199" s="14" t="str">
        <f t="shared" si="55"/>
        <v>Diabetes</v>
      </c>
      <c r="L1199" s="19">
        <f>DATE('Data cleaning'!P1204,MONTH(1&amp;'Data cleaning'!Q1204),'Hospitalisation Details'!D1204)</f>
        <v>26245</v>
      </c>
      <c r="M1199" s="20">
        <v>9880.07</v>
      </c>
      <c r="N1199" s="16" t="s">
        <v>62</v>
      </c>
      <c r="O1199" s="16" t="s">
        <v>64</v>
      </c>
      <c r="P1199" s="16" t="s">
        <v>241</v>
      </c>
      <c r="Q1199" s="14">
        <f t="shared" si="56"/>
        <v>51</v>
      </c>
    </row>
    <row r="1200" spans="1:17" ht="15.6" x14ac:dyDescent="0.3">
      <c r="A1200" s="15" t="s">
        <v>3007</v>
      </c>
      <c r="B1200" s="14" t="s">
        <v>5367</v>
      </c>
      <c r="C1200" s="16">
        <v>33.18</v>
      </c>
      <c r="D1200" s="16">
        <v>6.01</v>
      </c>
      <c r="E1200" s="17" t="s">
        <v>99</v>
      </c>
      <c r="F1200" s="17" t="s">
        <v>32</v>
      </c>
      <c r="G1200" s="17" t="s">
        <v>32</v>
      </c>
      <c r="H1200" s="18">
        <f>IF('Medical Examinations'!G1205="No major surgery",0,'Medical Examinations'!G1205)</f>
        <v>1</v>
      </c>
      <c r="I1200" s="16" t="s">
        <v>8343</v>
      </c>
      <c r="J1200" s="14" t="str">
        <f t="shared" si="54"/>
        <v>Obesity</v>
      </c>
      <c r="K1200" s="14" t="str">
        <f t="shared" si="55"/>
        <v>Prediabetes</v>
      </c>
      <c r="L1200" s="19">
        <f>DATE('Data cleaning'!P1205,MONTH(1&amp;'Data cleaning'!Q1205),'Hospitalisation Details'!D1205)</f>
        <v>24416</v>
      </c>
      <c r="M1200" s="20">
        <v>9890.23</v>
      </c>
      <c r="N1200" s="16" t="s">
        <v>64</v>
      </c>
      <c r="O1200" s="16" t="s">
        <v>64</v>
      </c>
      <c r="P1200" s="16" t="s">
        <v>66</v>
      </c>
      <c r="Q1200" s="14">
        <f t="shared" si="56"/>
        <v>56</v>
      </c>
    </row>
    <row r="1201" spans="1:17" ht="15.6" x14ac:dyDescent="0.3">
      <c r="A1201" s="15" t="s">
        <v>3010</v>
      </c>
      <c r="B1201" s="14" t="s">
        <v>6754</v>
      </c>
      <c r="C1201" s="16">
        <v>43.04</v>
      </c>
      <c r="D1201" s="16">
        <v>5.9</v>
      </c>
      <c r="E1201" s="17" t="s">
        <v>99</v>
      </c>
      <c r="F1201" s="17" t="s">
        <v>32</v>
      </c>
      <c r="G1201" s="17" t="s">
        <v>32</v>
      </c>
      <c r="H1201" s="18">
        <f>IF('Medical Examinations'!G1206="No major surgery",0,'Medical Examinations'!G1206)</f>
        <v>0</v>
      </c>
      <c r="I1201" s="16" t="s">
        <v>8343</v>
      </c>
      <c r="J1201" s="14" t="str">
        <f t="shared" si="54"/>
        <v>Obesity</v>
      </c>
      <c r="K1201" s="14" t="str">
        <f t="shared" si="55"/>
        <v>Prediabetes</v>
      </c>
      <c r="L1201" s="19">
        <f>DATE('Data cleaning'!P1206,MONTH(1&amp;'Data cleaning'!Q1206),'Hospitalisation Details'!D1206)</f>
        <v>35254</v>
      </c>
      <c r="M1201" s="20">
        <v>9894.69</v>
      </c>
      <c r="N1201" s="16" t="s">
        <v>62</v>
      </c>
      <c r="O1201" s="16" t="s">
        <v>64</v>
      </c>
      <c r="P1201" s="16" t="s">
        <v>119</v>
      </c>
      <c r="Q1201" s="14">
        <f t="shared" si="56"/>
        <v>26</v>
      </c>
    </row>
    <row r="1202" spans="1:17" ht="15.6" x14ac:dyDescent="0.3">
      <c r="A1202" s="15" t="s">
        <v>3012</v>
      </c>
      <c r="B1202" s="14" t="s">
        <v>6756</v>
      </c>
      <c r="C1202" s="16">
        <v>34.15</v>
      </c>
      <c r="D1202" s="16">
        <v>4.49</v>
      </c>
      <c r="E1202" s="17" t="s">
        <v>99</v>
      </c>
      <c r="F1202" s="17" t="s">
        <v>32</v>
      </c>
      <c r="G1202" s="17" t="s">
        <v>32</v>
      </c>
      <c r="H1202" s="18">
        <f>IF('Medical Examinations'!G1207="No major surgery",0,'Medical Examinations'!G1207)</f>
        <v>1</v>
      </c>
      <c r="I1202" s="16" t="s">
        <v>8343</v>
      </c>
      <c r="J1202" s="14" t="str">
        <f t="shared" si="54"/>
        <v>Obesity</v>
      </c>
      <c r="K1202" s="14" t="str">
        <f t="shared" si="55"/>
        <v>Normal</v>
      </c>
      <c r="L1202" s="19">
        <f>DATE('Data cleaning'!P1207,MONTH(1&amp;'Data cleaning'!Q1207),'Hospitalisation Details'!D1207)</f>
        <v>22875</v>
      </c>
      <c r="M1202" s="20">
        <v>9907.83</v>
      </c>
      <c r="N1202" s="16" t="s">
        <v>64</v>
      </c>
      <c r="O1202" s="16" t="s">
        <v>62</v>
      </c>
      <c r="P1202" s="16" t="s">
        <v>66</v>
      </c>
      <c r="Q1202" s="14">
        <f t="shared" si="56"/>
        <v>60</v>
      </c>
    </row>
    <row r="1203" spans="1:17" ht="15.6" x14ac:dyDescent="0.3">
      <c r="A1203" s="15" t="s">
        <v>3015</v>
      </c>
      <c r="B1203" s="14" t="s">
        <v>6758</v>
      </c>
      <c r="C1203" s="16">
        <v>25.78</v>
      </c>
      <c r="D1203" s="16">
        <v>6.25</v>
      </c>
      <c r="E1203" s="17" t="s">
        <v>32</v>
      </c>
      <c r="F1203" s="17" t="s">
        <v>32</v>
      </c>
      <c r="G1203" s="17" t="s">
        <v>32</v>
      </c>
      <c r="H1203" s="18">
        <f>IF('Medical Examinations'!G1208="No major surgery",0,'Medical Examinations'!G1208)</f>
        <v>0</v>
      </c>
      <c r="I1203" s="16" t="s">
        <v>8343</v>
      </c>
      <c r="J1203" s="14" t="str">
        <f t="shared" si="54"/>
        <v>Over weight</v>
      </c>
      <c r="K1203" s="14" t="str">
        <f t="shared" si="55"/>
        <v>Prediabetes</v>
      </c>
      <c r="L1203" s="19">
        <f>DATE('Data cleaning'!P1208,MONTH(1&amp;'Data cleaning'!Q1208),'Hospitalisation Details'!D1208)</f>
        <v>26556</v>
      </c>
      <c r="M1203" s="20">
        <v>9910.36</v>
      </c>
      <c r="N1203" s="16" t="s">
        <v>62</v>
      </c>
      <c r="O1203" s="16" t="s">
        <v>64</v>
      </c>
      <c r="P1203" s="16" t="s">
        <v>119</v>
      </c>
      <c r="Q1203" s="14">
        <f t="shared" si="56"/>
        <v>50</v>
      </c>
    </row>
    <row r="1204" spans="1:17" ht="15.6" x14ac:dyDescent="0.3">
      <c r="A1204" s="15" t="s">
        <v>3017</v>
      </c>
      <c r="B1204" s="14" t="s">
        <v>6759</v>
      </c>
      <c r="C1204" s="16">
        <v>21.02</v>
      </c>
      <c r="D1204" s="16">
        <v>9.6199999999999992</v>
      </c>
      <c r="E1204" s="17" t="s">
        <v>99</v>
      </c>
      <c r="F1204" s="17" t="s">
        <v>32</v>
      </c>
      <c r="G1204" s="17" t="s">
        <v>99</v>
      </c>
      <c r="H1204" s="18">
        <f>IF('Medical Examinations'!G1209="No major surgery",0,'Medical Examinations'!G1209)</f>
        <v>1</v>
      </c>
      <c r="I1204" s="16" t="s">
        <v>8343</v>
      </c>
      <c r="J1204" s="14" t="str">
        <f t="shared" si="54"/>
        <v>Normal weight</v>
      </c>
      <c r="K1204" s="14" t="str">
        <f t="shared" si="55"/>
        <v>Diabetes</v>
      </c>
      <c r="L1204" s="19">
        <f>DATE('Data cleaning'!P1209,MONTH(1&amp;'Data cleaning'!Q1209),'Hospitalisation Details'!D1209)</f>
        <v>31278</v>
      </c>
      <c r="M1204" s="20">
        <v>9930.64</v>
      </c>
      <c r="N1204" s="16" t="s">
        <v>62</v>
      </c>
      <c r="O1204" s="16" t="s">
        <v>64</v>
      </c>
      <c r="P1204" s="16" t="s">
        <v>1108</v>
      </c>
      <c r="Q1204" s="14">
        <f t="shared" si="56"/>
        <v>37</v>
      </c>
    </row>
    <row r="1205" spans="1:17" ht="15.6" x14ac:dyDescent="0.3">
      <c r="A1205" s="15" t="s">
        <v>3019</v>
      </c>
      <c r="B1205" s="14" t="s">
        <v>6761</v>
      </c>
      <c r="C1205" s="16">
        <v>37.51</v>
      </c>
      <c r="D1205" s="16">
        <v>11.06</v>
      </c>
      <c r="E1205" s="17" t="s">
        <v>32</v>
      </c>
      <c r="F1205" s="17" t="s">
        <v>32</v>
      </c>
      <c r="G1205" s="17" t="s">
        <v>32</v>
      </c>
      <c r="H1205" s="18">
        <f>IF('Medical Examinations'!G1210="No major surgery",0,'Medical Examinations'!G1210)</f>
        <v>2</v>
      </c>
      <c r="I1205" s="16" t="s">
        <v>8343</v>
      </c>
      <c r="J1205" s="14" t="str">
        <f t="shared" si="54"/>
        <v>Obesity</v>
      </c>
      <c r="K1205" s="14" t="str">
        <f t="shared" si="55"/>
        <v>Diabetes</v>
      </c>
      <c r="L1205" s="19">
        <f>DATE('Data cleaning'!P1210,MONTH(1&amp;'Data cleaning'!Q1210),'Hospitalisation Details'!D1210)</f>
        <v>30653</v>
      </c>
      <c r="M1205" s="20">
        <v>9931.9599999999991</v>
      </c>
      <c r="N1205" s="16" t="s">
        <v>62</v>
      </c>
      <c r="O1205" s="16" t="s">
        <v>62</v>
      </c>
      <c r="P1205" s="16" t="s">
        <v>119</v>
      </c>
      <c r="Q1205" s="14">
        <f t="shared" si="56"/>
        <v>39</v>
      </c>
    </row>
    <row r="1206" spans="1:17" ht="15.6" x14ac:dyDescent="0.3">
      <c r="A1206" s="15" t="s">
        <v>3022</v>
      </c>
      <c r="B1206" s="14" t="s">
        <v>5033</v>
      </c>
      <c r="C1206" s="16">
        <v>25.745000000000001</v>
      </c>
      <c r="D1206" s="16">
        <v>6.11</v>
      </c>
      <c r="E1206" s="17" t="s">
        <v>99</v>
      </c>
      <c r="F1206" s="17" t="s">
        <v>32</v>
      </c>
      <c r="G1206" s="17" t="s">
        <v>32</v>
      </c>
      <c r="H1206" s="18">
        <f>IF('Medical Examinations'!G1211="No major surgery",0,'Medical Examinations'!G1211)</f>
        <v>0</v>
      </c>
      <c r="I1206" s="16" t="s">
        <v>8343</v>
      </c>
      <c r="J1206" s="14" t="str">
        <f t="shared" si="54"/>
        <v>Over weight</v>
      </c>
      <c r="K1206" s="14" t="str">
        <f t="shared" si="55"/>
        <v>Prediabetes</v>
      </c>
      <c r="L1206" s="19">
        <f>DATE('Data cleaning'!P1211,MONTH(1&amp;'Data cleaning'!Q1211),'Hospitalisation Details'!D1211)</f>
        <v>23631</v>
      </c>
      <c r="M1206" s="20">
        <v>9933.44</v>
      </c>
      <c r="N1206" s="16" t="s">
        <v>64</v>
      </c>
      <c r="O1206" s="16" t="s">
        <v>64</v>
      </c>
      <c r="P1206" s="16" t="s">
        <v>66</v>
      </c>
      <c r="Q1206" s="14">
        <f t="shared" si="56"/>
        <v>58</v>
      </c>
    </row>
    <row r="1207" spans="1:17" ht="15.6" x14ac:dyDescent="0.3">
      <c r="A1207" s="15" t="s">
        <v>3024</v>
      </c>
      <c r="B1207" s="14" t="s">
        <v>6763</v>
      </c>
      <c r="C1207" s="16">
        <v>31.35</v>
      </c>
      <c r="D1207" s="16">
        <v>11.49</v>
      </c>
      <c r="E1207" s="17" t="s">
        <v>32</v>
      </c>
      <c r="F1207" s="17" t="s">
        <v>32</v>
      </c>
      <c r="G1207" s="17" t="s">
        <v>32</v>
      </c>
      <c r="H1207" s="18">
        <f>IF('Medical Examinations'!G1212="No major surgery",0,'Medical Examinations'!G1212)</f>
        <v>2</v>
      </c>
      <c r="I1207" s="16" t="s">
        <v>8343</v>
      </c>
      <c r="J1207" s="14" t="str">
        <f t="shared" si="54"/>
        <v>Obesity</v>
      </c>
      <c r="K1207" s="14" t="str">
        <f t="shared" si="55"/>
        <v>Diabetes</v>
      </c>
      <c r="L1207" s="19">
        <f>DATE('Data cleaning'!P1212,MONTH(1&amp;'Data cleaning'!Q1212),'Hospitalisation Details'!D1212)</f>
        <v>26293</v>
      </c>
      <c r="M1207" s="20">
        <v>9957.7199999999993</v>
      </c>
      <c r="N1207" s="16" t="s">
        <v>62</v>
      </c>
      <c r="O1207" s="16" t="s">
        <v>64</v>
      </c>
      <c r="P1207" s="16" t="s">
        <v>985</v>
      </c>
      <c r="Q1207" s="14">
        <f t="shared" si="56"/>
        <v>51</v>
      </c>
    </row>
    <row r="1208" spans="1:17" ht="15.6" x14ac:dyDescent="0.3">
      <c r="A1208" s="15" t="s">
        <v>3027</v>
      </c>
      <c r="B1208" s="14" t="s">
        <v>5031</v>
      </c>
      <c r="C1208" s="16">
        <v>29.83</v>
      </c>
      <c r="D1208" s="16">
        <v>8.68</v>
      </c>
      <c r="E1208" s="17" t="s">
        <v>32</v>
      </c>
      <c r="F1208" s="17" t="s">
        <v>32</v>
      </c>
      <c r="G1208" s="17" t="s">
        <v>32</v>
      </c>
      <c r="H1208" s="18">
        <f>IF('Medical Examinations'!G1213="No major surgery",0,'Medical Examinations'!G1213)</f>
        <v>2</v>
      </c>
      <c r="I1208" s="16" t="s">
        <v>8343</v>
      </c>
      <c r="J1208" s="14" t="str">
        <f t="shared" si="54"/>
        <v>Over weight</v>
      </c>
      <c r="K1208" s="14" t="str">
        <f t="shared" si="55"/>
        <v>Diabetes</v>
      </c>
      <c r="L1208" s="19">
        <f>DATE('Data cleaning'!P1213,MONTH(1&amp;'Data cleaning'!Q1213),'Hospitalisation Details'!D1213)</f>
        <v>26212</v>
      </c>
      <c r="M1208" s="20">
        <v>9964.06</v>
      </c>
      <c r="N1208" s="16" t="s">
        <v>62</v>
      </c>
      <c r="O1208" s="16" t="s">
        <v>62</v>
      </c>
      <c r="P1208" s="16" t="s">
        <v>972</v>
      </c>
      <c r="Q1208" s="14">
        <f t="shared" si="56"/>
        <v>51</v>
      </c>
    </row>
    <row r="1209" spans="1:17" ht="15.6" x14ac:dyDescent="0.3">
      <c r="A1209" s="15" t="s">
        <v>3029</v>
      </c>
      <c r="B1209" s="14" t="s">
        <v>5508</v>
      </c>
      <c r="C1209" s="16">
        <v>25.49</v>
      </c>
      <c r="D1209" s="16">
        <v>5.68</v>
      </c>
      <c r="E1209" s="17" t="s">
        <v>99</v>
      </c>
      <c r="F1209" s="17" t="s">
        <v>32</v>
      </c>
      <c r="G1209" s="17" t="s">
        <v>99</v>
      </c>
      <c r="H1209" s="18">
        <f>IF('Medical Examinations'!G1214="No major surgery",0,'Medical Examinations'!G1214)</f>
        <v>1</v>
      </c>
      <c r="I1209" s="16" t="s">
        <v>8343</v>
      </c>
      <c r="J1209" s="14" t="str">
        <f t="shared" si="54"/>
        <v>Over weight</v>
      </c>
      <c r="K1209" s="14" t="str">
        <f t="shared" si="55"/>
        <v>Normal</v>
      </c>
      <c r="L1209" s="19">
        <f>DATE('Data cleaning'!P1214,MONTH(1&amp;'Data cleaning'!Q1214),'Hospitalisation Details'!D1214)</f>
        <v>25791</v>
      </c>
      <c r="M1209" s="20">
        <v>9991.0400000000009</v>
      </c>
      <c r="N1209" s="16" t="s">
        <v>62</v>
      </c>
      <c r="O1209" s="16" t="s">
        <v>64</v>
      </c>
      <c r="P1209" s="16" t="s">
        <v>119</v>
      </c>
      <c r="Q1209" s="14">
        <f t="shared" si="56"/>
        <v>52</v>
      </c>
    </row>
    <row r="1210" spans="1:17" ht="15.6" x14ac:dyDescent="0.3">
      <c r="A1210" s="15" t="s">
        <v>3032</v>
      </c>
      <c r="B1210" s="14" t="s">
        <v>5957</v>
      </c>
      <c r="C1210" s="16">
        <v>34.1</v>
      </c>
      <c r="D1210" s="16">
        <v>8.4499999999999993</v>
      </c>
      <c r="E1210" s="17" t="s">
        <v>32</v>
      </c>
      <c r="F1210" s="17" t="s">
        <v>32</v>
      </c>
      <c r="G1210" s="17" t="s">
        <v>32</v>
      </c>
      <c r="H1210" s="18">
        <f>IF('Medical Examinations'!G1215="No major surgery",0,'Medical Examinations'!G1215)</f>
        <v>0</v>
      </c>
      <c r="I1210" s="16" t="s">
        <v>8343</v>
      </c>
      <c r="J1210" s="14" t="str">
        <f t="shared" si="54"/>
        <v>Obesity</v>
      </c>
      <c r="K1210" s="14" t="str">
        <f t="shared" si="55"/>
        <v>Diabetes</v>
      </c>
      <c r="L1210" s="19">
        <f>DATE('Data cleaning'!P1215,MONTH(1&amp;'Data cleaning'!Q1215),'Hospitalisation Details'!D1215)</f>
        <v>32327</v>
      </c>
      <c r="M1210" s="20">
        <v>10011.44</v>
      </c>
      <c r="N1210" s="16" t="s">
        <v>64</v>
      </c>
      <c r="O1210" s="16" t="s">
        <v>64</v>
      </c>
      <c r="P1210" s="16" t="s">
        <v>2757</v>
      </c>
      <c r="Q1210" s="14">
        <f t="shared" si="56"/>
        <v>34</v>
      </c>
    </row>
    <row r="1211" spans="1:17" ht="15.6" x14ac:dyDescent="0.3">
      <c r="A1211" s="15" t="s">
        <v>3034</v>
      </c>
      <c r="B1211" s="14" t="s">
        <v>6768</v>
      </c>
      <c r="C1211" s="16">
        <v>25.84</v>
      </c>
      <c r="D1211" s="16">
        <v>8.51</v>
      </c>
      <c r="E1211" s="17" t="s">
        <v>32</v>
      </c>
      <c r="F1211" s="17" t="s">
        <v>32</v>
      </c>
      <c r="G1211" s="17" t="s">
        <v>32</v>
      </c>
      <c r="H1211" s="18">
        <f>IF('Medical Examinations'!G1216="No major surgery",0,'Medical Examinations'!G1216)</f>
        <v>2</v>
      </c>
      <c r="I1211" s="16" t="s">
        <v>8343</v>
      </c>
      <c r="J1211" s="14" t="str">
        <f t="shared" si="54"/>
        <v>Over weight</v>
      </c>
      <c r="K1211" s="14" t="str">
        <f t="shared" si="55"/>
        <v>Diabetes</v>
      </c>
      <c r="L1211" s="19">
        <f>DATE('Data cleaning'!P1216,MONTH(1&amp;'Data cleaning'!Q1216),'Hospitalisation Details'!D1216)</f>
        <v>29217</v>
      </c>
      <c r="M1211" s="20">
        <v>10027.15</v>
      </c>
      <c r="N1211" s="16" t="s">
        <v>64</v>
      </c>
      <c r="O1211" s="16" t="s">
        <v>75</v>
      </c>
      <c r="P1211" s="16" t="s">
        <v>1525</v>
      </c>
      <c r="Q1211" s="14">
        <f t="shared" si="56"/>
        <v>43</v>
      </c>
    </row>
    <row r="1212" spans="1:17" ht="15.6" x14ac:dyDescent="0.3">
      <c r="A1212" s="15" t="s">
        <v>3037</v>
      </c>
      <c r="B1212" s="14" t="s">
        <v>6770</v>
      </c>
      <c r="C1212" s="16">
        <v>20.6</v>
      </c>
      <c r="D1212" s="16">
        <v>7.62</v>
      </c>
      <c r="E1212" s="17" t="s">
        <v>32</v>
      </c>
      <c r="F1212" s="17" t="s">
        <v>32</v>
      </c>
      <c r="G1212" s="17" t="s">
        <v>32</v>
      </c>
      <c r="H1212" s="18">
        <f>IF('Medical Examinations'!G1217="No major surgery",0,'Medical Examinations'!G1217)</f>
        <v>0</v>
      </c>
      <c r="I1212" s="16" t="s">
        <v>8343</v>
      </c>
      <c r="J1212" s="14" t="str">
        <f t="shared" si="54"/>
        <v>Normal weight</v>
      </c>
      <c r="K1212" s="14" t="str">
        <f t="shared" si="55"/>
        <v>Diabetes</v>
      </c>
      <c r="L1212" s="19">
        <f>DATE('Data cleaning'!P1217,MONTH(1&amp;'Data cleaning'!Q1217),'Hospitalisation Details'!D1217)</f>
        <v>27271</v>
      </c>
      <c r="M1212" s="20">
        <v>10043.25</v>
      </c>
      <c r="N1212" s="16" t="s">
        <v>64</v>
      </c>
      <c r="O1212" s="16" t="s">
        <v>62</v>
      </c>
      <c r="P1212" s="16" t="s">
        <v>1280</v>
      </c>
      <c r="Q1212" s="14">
        <f t="shared" si="56"/>
        <v>48</v>
      </c>
    </row>
    <row r="1213" spans="1:17" ht="15.6" x14ac:dyDescent="0.3">
      <c r="A1213" s="15" t="s">
        <v>3039</v>
      </c>
      <c r="B1213" s="14" t="s">
        <v>5947</v>
      </c>
      <c r="C1213" s="16">
        <v>28.88</v>
      </c>
      <c r="D1213" s="16">
        <v>10.18</v>
      </c>
      <c r="E1213" s="17" t="s">
        <v>32</v>
      </c>
      <c r="F1213" s="17" t="s">
        <v>32</v>
      </c>
      <c r="G1213" s="17" t="s">
        <v>32</v>
      </c>
      <c r="H1213" s="18">
        <f>IF('Medical Examinations'!G1218="No major surgery",0,'Medical Examinations'!G1218)</f>
        <v>0</v>
      </c>
      <c r="I1213" s="16" t="s">
        <v>8343</v>
      </c>
      <c r="J1213" s="14" t="str">
        <f t="shared" si="54"/>
        <v>Over weight</v>
      </c>
      <c r="K1213" s="14" t="str">
        <f t="shared" si="55"/>
        <v>Diabetes</v>
      </c>
      <c r="L1213" s="19">
        <f>DATE('Data cleaning'!P1218,MONTH(1&amp;'Data cleaning'!Q1218),'Hospitalisation Details'!D1218)</f>
        <v>25437</v>
      </c>
      <c r="M1213" s="20">
        <v>10065.41</v>
      </c>
      <c r="N1213" s="16" t="s">
        <v>64</v>
      </c>
      <c r="O1213" s="16" t="s">
        <v>62</v>
      </c>
      <c r="P1213" s="16" t="s">
        <v>241</v>
      </c>
      <c r="Q1213" s="14">
        <f t="shared" si="56"/>
        <v>53</v>
      </c>
    </row>
    <row r="1214" spans="1:17" ht="15.6" x14ac:dyDescent="0.3">
      <c r="A1214" s="15" t="s">
        <v>3042</v>
      </c>
      <c r="B1214" s="14" t="s">
        <v>6772</v>
      </c>
      <c r="C1214" s="16">
        <v>28.24</v>
      </c>
      <c r="D1214" s="16">
        <v>5.36</v>
      </c>
      <c r="E1214" s="17" t="s">
        <v>32</v>
      </c>
      <c r="F1214" s="17" t="s">
        <v>32</v>
      </c>
      <c r="G1214" s="17" t="s">
        <v>32</v>
      </c>
      <c r="H1214" s="18">
        <f>IF('Medical Examinations'!G1219="No major surgery",0,'Medical Examinations'!G1219)</f>
        <v>0</v>
      </c>
      <c r="I1214" s="16" t="s">
        <v>8343</v>
      </c>
      <c r="J1214" s="14" t="str">
        <f t="shared" si="54"/>
        <v>Over weight</v>
      </c>
      <c r="K1214" s="14" t="str">
        <f t="shared" si="55"/>
        <v>Normal</v>
      </c>
      <c r="L1214" s="19">
        <f>DATE('Data cleaning'!P1219,MONTH(1&amp;'Data cleaning'!Q1219),'Hospitalisation Details'!D1219)</f>
        <v>25503</v>
      </c>
      <c r="M1214" s="20">
        <v>10072.06</v>
      </c>
      <c r="N1214" s="16" t="s">
        <v>64</v>
      </c>
      <c r="O1214" s="16" t="s">
        <v>75</v>
      </c>
      <c r="P1214" s="16" t="s">
        <v>1841</v>
      </c>
      <c r="Q1214" s="14">
        <f t="shared" si="56"/>
        <v>53</v>
      </c>
    </row>
    <row r="1215" spans="1:17" ht="15.6" x14ac:dyDescent="0.3">
      <c r="A1215" s="15" t="s">
        <v>3044</v>
      </c>
      <c r="B1215" s="14" t="s">
        <v>4748</v>
      </c>
      <c r="C1215" s="16">
        <v>25.46</v>
      </c>
      <c r="D1215" s="16">
        <v>11.78</v>
      </c>
      <c r="E1215" s="17" t="s">
        <v>99</v>
      </c>
      <c r="F1215" s="17" t="s">
        <v>32</v>
      </c>
      <c r="G1215" s="17" t="s">
        <v>32</v>
      </c>
      <c r="H1215" s="18">
        <f>IF('Medical Examinations'!G1220="No major surgery",0,'Medical Examinations'!G1220)</f>
        <v>1</v>
      </c>
      <c r="I1215" s="16" t="s">
        <v>8343</v>
      </c>
      <c r="J1215" s="14" t="str">
        <f t="shared" si="54"/>
        <v>Over weight</v>
      </c>
      <c r="K1215" s="14" t="str">
        <f t="shared" si="55"/>
        <v>Diabetes</v>
      </c>
      <c r="L1215" s="19">
        <f>DATE('Data cleaning'!P1220,MONTH(1&amp;'Data cleaning'!Q1220),'Hospitalisation Details'!D1220)</f>
        <v>25387</v>
      </c>
      <c r="M1215" s="20">
        <v>10085.85</v>
      </c>
      <c r="N1215" s="16" t="s">
        <v>64</v>
      </c>
      <c r="O1215" s="16" t="s">
        <v>64</v>
      </c>
      <c r="P1215" s="16" t="s">
        <v>241</v>
      </c>
      <c r="Q1215" s="14">
        <f t="shared" si="56"/>
        <v>53</v>
      </c>
    </row>
    <row r="1216" spans="1:17" ht="15.6" x14ac:dyDescent="0.3">
      <c r="A1216" s="15" t="s">
        <v>3046</v>
      </c>
      <c r="B1216" s="14" t="s">
        <v>6775</v>
      </c>
      <c r="C1216" s="16">
        <v>29.64</v>
      </c>
      <c r="D1216" s="16">
        <v>10.82</v>
      </c>
      <c r="E1216" s="17" t="s">
        <v>99</v>
      </c>
      <c r="F1216" s="17" t="s">
        <v>32</v>
      </c>
      <c r="G1216" s="17" t="s">
        <v>32</v>
      </c>
      <c r="H1216" s="18">
        <f>IF('Medical Examinations'!G1221="No major surgery",0,'Medical Examinations'!G1221)</f>
        <v>0</v>
      </c>
      <c r="I1216" s="16" t="s">
        <v>8343</v>
      </c>
      <c r="J1216" s="14" t="str">
        <f t="shared" si="54"/>
        <v>Over weight</v>
      </c>
      <c r="K1216" s="14" t="str">
        <f t="shared" si="55"/>
        <v>Diabetes</v>
      </c>
      <c r="L1216" s="19">
        <f>DATE('Data cleaning'!P1221,MONTH(1&amp;'Data cleaning'!Q1221),'Hospitalisation Details'!D1221)</f>
        <v>28113</v>
      </c>
      <c r="M1216" s="20">
        <v>10096.969999999999</v>
      </c>
      <c r="N1216" s="16" t="s">
        <v>64</v>
      </c>
      <c r="O1216" s="16" t="s">
        <v>62</v>
      </c>
      <c r="P1216" s="16" t="s">
        <v>241</v>
      </c>
      <c r="Q1216" s="14">
        <f t="shared" si="56"/>
        <v>46</v>
      </c>
    </row>
    <row r="1217" spans="1:17" ht="15.6" x14ac:dyDescent="0.3">
      <c r="A1217" s="15" t="s">
        <v>3049</v>
      </c>
      <c r="B1217" s="14" t="s">
        <v>6777</v>
      </c>
      <c r="C1217" s="16">
        <v>31.27</v>
      </c>
      <c r="D1217" s="16">
        <v>7.73</v>
      </c>
      <c r="E1217" s="17" t="s">
        <v>99</v>
      </c>
      <c r="F1217" s="17" t="s">
        <v>32</v>
      </c>
      <c r="G1217" s="17" t="s">
        <v>32</v>
      </c>
      <c r="H1217" s="18">
        <f>IF('Medical Examinations'!G1222="No major surgery",0,'Medical Examinations'!G1222)</f>
        <v>1</v>
      </c>
      <c r="I1217" s="16" t="s">
        <v>8343</v>
      </c>
      <c r="J1217" s="14" t="str">
        <f t="shared" si="54"/>
        <v>Obesity</v>
      </c>
      <c r="K1217" s="14" t="str">
        <f t="shared" si="55"/>
        <v>Diabetes</v>
      </c>
      <c r="L1217" s="19">
        <f>DATE('Data cleaning'!P1222,MONTH(1&amp;'Data cleaning'!Q1222),'Hospitalisation Details'!D1222)</f>
        <v>26591</v>
      </c>
      <c r="M1217" s="20">
        <v>10106.129999999999</v>
      </c>
      <c r="N1217" s="16" t="s">
        <v>64</v>
      </c>
      <c r="O1217" s="16" t="s">
        <v>75</v>
      </c>
      <c r="P1217" s="16" t="s">
        <v>1280</v>
      </c>
      <c r="Q1217" s="14">
        <f t="shared" si="56"/>
        <v>50</v>
      </c>
    </row>
    <row r="1218" spans="1:17" ht="15.6" x14ac:dyDescent="0.3">
      <c r="A1218" s="15" t="s">
        <v>3051</v>
      </c>
      <c r="B1218" s="14" t="s">
        <v>5802</v>
      </c>
      <c r="C1218" s="16">
        <v>19.95</v>
      </c>
      <c r="D1218" s="16">
        <v>6.24</v>
      </c>
      <c r="E1218" s="17" t="s">
        <v>99</v>
      </c>
      <c r="F1218" s="17" t="s">
        <v>32</v>
      </c>
      <c r="G1218" s="17" t="s">
        <v>32</v>
      </c>
      <c r="H1218" s="18">
        <f>IF('Medical Examinations'!G1223="No major surgery",0,'Medical Examinations'!G1223)</f>
        <v>0</v>
      </c>
      <c r="I1218" s="16" t="s">
        <v>8343</v>
      </c>
      <c r="J1218" s="14" t="str">
        <f t="shared" ref="J1218:J1281" si="57">IF(C1218&lt;18.5,"Under weight",IF(C1218&lt;25,"Normal weight",IF(C1218&lt;30,"Over weight","Obesity")))</f>
        <v>Normal weight</v>
      </c>
      <c r="K1218" s="14" t="str">
        <f t="shared" ref="K1218:K1281" si="58">IF(D1218&lt;5.7,"Normal",IF(D1218&lt;6.4,"Prediabetes","Diabetes"))</f>
        <v>Prediabetes</v>
      </c>
      <c r="L1218" s="19">
        <f>DATE('Data cleaning'!P1223,MONTH(1&amp;'Data cleaning'!Q1223),'Hospitalisation Details'!D1223)</f>
        <v>26519</v>
      </c>
      <c r="M1218" s="20">
        <v>10107.219999999999</v>
      </c>
      <c r="N1218" s="16" t="s">
        <v>64</v>
      </c>
      <c r="O1218" s="16" t="s">
        <v>75</v>
      </c>
      <c r="P1218" s="16" t="s">
        <v>66</v>
      </c>
      <c r="Q1218" s="14">
        <f t="shared" ref="Q1218:Q1281" si="59">INT(YEARFRAC(L1218,DATE(2023,6,8)))</f>
        <v>50</v>
      </c>
    </row>
    <row r="1219" spans="1:17" ht="15.6" x14ac:dyDescent="0.3">
      <c r="A1219" s="15" t="s">
        <v>3054</v>
      </c>
      <c r="B1219" s="14" t="s">
        <v>6780</v>
      </c>
      <c r="C1219" s="16">
        <v>21.3</v>
      </c>
      <c r="D1219" s="16">
        <v>10.42</v>
      </c>
      <c r="E1219" s="17" t="s">
        <v>32</v>
      </c>
      <c r="F1219" s="17" t="s">
        <v>32</v>
      </c>
      <c r="G1219" s="17" t="s">
        <v>32</v>
      </c>
      <c r="H1219" s="18">
        <f>IF('Medical Examinations'!G1224="No major surgery",0,'Medical Examinations'!G1224)</f>
        <v>2</v>
      </c>
      <c r="I1219" s="16" t="s">
        <v>8343</v>
      </c>
      <c r="J1219" s="14" t="str">
        <f t="shared" si="57"/>
        <v>Normal weight</v>
      </c>
      <c r="K1219" s="14" t="str">
        <f t="shared" si="58"/>
        <v>Diabetes</v>
      </c>
      <c r="L1219" s="19">
        <f>DATE('Data cleaning'!P1224,MONTH(1&amp;'Data cleaning'!Q1224),'Hospitalisation Details'!D1224)</f>
        <v>27577</v>
      </c>
      <c r="M1219" s="20">
        <v>10115.01</v>
      </c>
      <c r="N1219" s="16" t="s">
        <v>64</v>
      </c>
      <c r="O1219" s="16" t="s">
        <v>64</v>
      </c>
      <c r="P1219" s="16" t="s">
        <v>119</v>
      </c>
      <c r="Q1219" s="14">
        <f t="shared" si="59"/>
        <v>47</v>
      </c>
    </row>
    <row r="1220" spans="1:17" ht="15.6" x14ac:dyDescent="0.3">
      <c r="A1220" s="15" t="s">
        <v>3056</v>
      </c>
      <c r="B1220" s="14" t="s">
        <v>6781</v>
      </c>
      <c r="C1220" s="16">
        <v>31.635000000000002</v>
      </c>
      <c r="D1220" s="16">
        <v>11.11</v>
      </c>
      <c r="E1220" s="17" t="s">
        <v>32</v>
      </c>
      <c r="F1220" s="17" t="s">
        <v>32</v>
      </c>
      <c r="G1220" s="17" t="s">
        <v>32</v>
      </c>
      <c r="H1220" s="18">
        <f>IF('Medical Examinations'!G1225="No major surgery",0,'Medical Examinations'!G1225)</f>
        <v>0</v>
      </c>
      <c r="I1220" s="16" t="s">
        <v>8343</v>
      </c>
      <c r="J1220" s="14" t="str">
        <f t="shared" si="57"/>
        <v>Obesity</v>
      </c>
      <c r="K1220" s="14" t="str">
        <f t="shared" si="58"/>
        <v>Diabetes</v>
      </c>
      <c r="L1220" s="19">
        <f>DATE('Data cleaning'!P1225,MONTH(1&amp;'Data cleaning'!Q1225),'Hospitalisation Details'!D1225)</f>
        <v>26619</v>
      </c>
      <c r="M1220" s="20">
        <v>10118.42</v>
      </c>
      <c r="N1220" s="16" t="s">
        <v>64</v>
      </c>
      <c r="O1220" s="16" t="s">
        <v>64</v>
      </c>
      <c r="P1220" s="16" t="s">
        <v>241</v>
      </c>
      <c r="Q1220" s="14">
        <f t="shared" si="59"/>
        <v>50</v>
      </c>
    </row>
    <row r="1221" spans="1:17" ht="15.6" x14ac:dyDescent="0.3">
      <c r="A1221" s="15" t="s">
        <v>3058</v>
      </c>
      <c r="B1221" s="14" t="s">
        <v>6782</v>
      </c>
      <c r="C1221" s="16">
        <v>23.9</v>
      </c>
      <c r="D1221" s="16">
        <v>7.67</v>
      </c>
      <c r="E1221" s="17" t="s">
        <v>99</v>
      </c>
      <c r="F1221" s="17" t="s">
        <v>32</v>
      </c>
      <c r="G1221" s="17" t="s">
        <v>32</v>
      </c>
      <c r="H1221" s="18">
        <f>IF('Medical Examinations'!G1226="No major surgery",0,'Medical Examinations'!G1226)</f>
        <v>2</v>
      </c>
      <c r="I1221" s="16" t="s">
        <v>8343</v>
      </c>
      <c r="J1221" s="14" t="str">
        <f t="shared" si="57"/>
        <v>Normal weight</v>
      </c>
      <c r="K1221" s="14" t="str">
        <f t="shared" si="58"/>
        <v>Diabetes</v>
      </c>
      <c r="L1221" s="19">
        <f>DATE('Data cleaning'!P1226,MONTH(1&amp;'Data cleaning'!Q1226),'Hospitalisation Details'!D1226)</f>
        <v>35678</v>
      </c>
      <c r="M1221" s="20">
        <v>10139.84</v>
      </c>
      <c r="N1221" s="16" t="s">
        <v>64</v>
      </c>
      <c r="O1221" s="16" t="s">
        <v>62</v>
      </c>
      <c r="P1221" s="16" t="s">
        <v>119</v>
      </c>
      <c r="Q1221" s="14">
        <f t="shared" si="59"/>
        <v>25</v>
      </c>
    </row>
    <row r="1222" spans="1:17" ht="15.6" x14ac:dyDescent="0.3">
      <c r="A1222" s="15" t="s">
        <v>3060</v>
      </c>
      <c r="B1222" s="14" t="s">
        <v>6784</v>
      </c>
      <c r="C1222" s="16">
        <v>34.15</v>
      </c>
      <c r="D1222" s="16">
        <v>6.15</v>
      </c>
      <c r="E1222" s="17" t="s">
        <v>32</v>
      </c>
      <c r="F1222" s="17" t="s">
        <v>32</v>
      </c>
      <c r="G1222" s="17" t="s">
        <v>32</v>
      </c>
      <c r="H1222" s="18">
        <f>IF('Medical Examinations'!G1227="No major surgery",0,'Medical Examinations'!G1227)</f>
        <v>0</v>
      </c>
      <c r="I1222" s="16" t="s">
        <v>8343</v>
      </c>
      <c r="J1222" s="14" t="str">
        <f t="shared" si="57"/>
        <v>Obesity</v>
      </c>
      <c r="K1222" s="14" t="str">
        <f t="shared" si="58"/>
        <v>Prediabetes</v>
      </c>
      <c r="L1222" s="19">
        <f>DATE('Data cleaning'!P1227,MONTH(1&amp;'Data cleaning'!Q1227),'Hospitalisation Details'!D1227)</f>
        <v>27393</v>
      </c>
      <c r="M1222" s="20">
        <v>10141.14</v>
      </c>
      <c r="N1222" s="16" t="s">
        <v>64</v>
      </c>
      <c r="O1222" s="16" t="s">
        <v>75</v>
      </c>
      <c r="P1222" s="16" t="s">
        <v>979</v>
      </c>
      <c r="Q1222" s="14">
        <f t="shared" si="59"/>
        <v>48</v>
      </c>
    </row>
    <row r="1223" spans="1:17" ht="15.6" x14ac:dyDescent="0.3">
      <c r="A1223" s="15" t="s">
        <v>3063</v>
      </c>
      <c r="B1223" s="14" t="s">
        <v>6786</v>
      </c>
      <c r="C1223" s="16">
        <v>28.71</v>
      </c>
      <c r="D1223" s="16">
        <v>5.71</v>
      </c>
      <c r="E1223" s="17" t="s">
        <v>32</v>
      </c>
      <c r="F1223" s="17" t="s">
        <v>32</v>
      </c>
      <c r="G1223" s="17" t="s">
        <v>32</v>
      </c>
      <c r="H1223" s="18">
        <f>IF('Medical Examinations'!G1228="No major surgery",0,'Medical Examinations'!G1228)</f>
        <v>0</v>
      </c>
      <c r="I1223" s="16" t="s">
        <v>8343</v>
      </c>
      <c r="J1223" s="14" t="str">
        <f t="shared" si="57"/>
        <v>Over weight</v>
      </c>
      <c r="K1223" s="14" t="str">
        <f t="shared" si="58"/>
        <v>Prediabetes</v>
      </c>
      <c r="L1223" s="19">
        <f>DATE('Data cleaning'!P1228,MONTH(1&amp;'Data cleaning'!Q1228),'Hospitalisation Details'!D1228)</f>
        <v>29749</v>
      </c>
      <c r="M1223" s="20">
        <v>10146.129999999999</v>
      </c>
      <c r="N1223" s="16" t="s">
        <v>64</v>
      </c>
      <c r="O1223" s="16" t="s">
        <v>75</v>
      </c>
      <c r="P1223" s="16" t="s">
        <v>1108</v>
      </c>
      <c r="Q1223" s="14">
        <f t="shared" si="59"/>
        <v>41</v>
      </c>
    </row>
    <row r="1224" spans="1:17" ht="15.6" x14ac:dyDescent="0.3">
      <c r="A1224" s="15" t="s">
        <v>3066</v>
      </c>
      <c r="B1224" s="14" t="s">
        <v>6788</v>
      </c>
      <c r="C1224" s="16">
        <v>36.700000000000003</v>
      </c>
      <c r="D1224" s="16">
        <v>8.6999999999999993</v>
      </c>
      <c r="E1224" s="17" t="s">
        <v>99</v>
      </c>
      <c r="F1224" s="17" t="s">
        <v>32</v>
      </c>
      <c r="G1224" s="17" t="s">
        <v>32</v>
      </c>
      <c r="H1224" s="18">
        <f>IF('Medical Examinations'!G1229="No major surgery",0,'Medical Examinations'!G1229)</f>
        <v>2</v>
      </c>
      <c r="I1224" s="16" t="s">
        <v>8343</v>
      </c>
      <c r="J1224" s="14" t="str">
        <f t="shared" si="57"/>
        <v>Obesity</v>
      </c>
      <c r="K1224" s="14" t="str">
        <f t="shared" si="58"/>
        <v>Diabetes</v>
      </c>
      <c r="L1224" s="19">
        <f>DATE('Data cleaning'!P1229,MONTH(1&amp;'Data cleaning'!Q1229),'Hospitalisation Details'!D1229)</f>
        <v>26950</v>
      </c>
      <c r="M1224" s="20">
        <v>10156.780000000001</v>
      </c>
      <c r="N1224" s="16" t="s">
        <v>64</v>
      </c>
      <c r="O1224" s="16" t="s">
        <v>62</v>
      </c>
      <c r="P1224" s="16" t="s">
        <v>119</v>
      </c>
      <c r="Q1224" s="14">
        <f t="shared" si="59"/>
        <v>49</v>
      </c>
    </row>
    <row r="1225" spans="1:17" ht="15.6" x14ac:dyDescent="0.3">
      <c r="A1225" s="15" t="s">
        <v>3068</v>
      </c>
      <c r="B1225" s="14" t="s">
        <v>5192</v>
      </c>
      <c r="C1225" s="16">
        <v>34.1</v>
      </c>
      <c r="D1225" s="16">
        <v>9.0399999999999991</v>
      </c>
      <c r="E1225" s="17" t="s">
        <v>99</v>
      </c>
      <c r="F1225" s="17" t="s">
        <v>32</v>
      </c>
      <c r="G1225" s="17" t="s">
        <v>32</v>
      </c>
      <c r="H1225" s="18">
        <f>IF('Medical Examinations'!G1230="No major surgery",0,'Medical Examinations'!G1230)</f>
        <v>2</v>
      </c>
      <c r="I1225" s="16" t="s">
        <v>8343</v>
      </c>
      <c r="J1225" s="14" t="str">
        <f t="shared" si="57"/>
        <v>Obesity</v>
      </c>
      <c r="K1225" s="14" t="str">
        <f t="shared" si="58"/>
        <v>Diabetes</v>
      </c>
      <c r="L1225" s="19">
        <f>DATE('Data cleaning'!P1230,MONTH(1&amp;'Data cleaning'!Q1230),'Hospitalisation Details'!D1230)</f>
        <v>26490</v>
      </c>
      <c r="M1225" s="20">
        <v>10160.870000000001</v>
      </c>
      <c r="N1225" s="16" t="s">
        <v>64</v>
      </c>
      <c r="O1225" s="16" t="s">
        <v>64</v>
      </c>
      <c r="P1225" s="16" t="s">
        <v>1108</v>
      </c>
      <c r="Q1225" s="14">
        <f t="shared" si="59"/>
        <v>50</v>
      </c>
    </row>
    <row r="1226" spans="1:17" ht="15.6" x14ac:dyDescent="0.3">
      <c r="A1226" s="15" t="s">
        <v>3070</v>
      </c>
      <c r="B1226" s="14" t="s">
        <v>6791</v>
      </c>
      <c r="C1226" s="16">
        <v>25.7</v>
      </c>
      <c r="D1226" s="16">
        <v>5.61</v>
      </c>
      <c r="E1226" s="17" t="s">
        <v>32</v>
      </c>
      <c r="F1226" s="17" t="s">
        <v>32</v>
      </c>
      <c r="G1226" s="17" t="s">
        <v>32</v>
      </c>
      <c r="H1226" s="18">
        <f>IF('Medical Examinations'!G1231="No major surgery",0,'Medical Examinations'!G1231)</f>
        <v>0</v>
      </c>
      <c r="I1226" s="16" t="s">
        <v>8343</v>
      </c>
      <c r="J1226" s="14" t="str">
        <f t="shared" si="57"/>
        <v>Over weight</v>
      </c>
      <c r="K1226" s="14" t="str">
        <f t="shared" si="58"/>
        <v>Normal</v>
      </c>
      <c r="L1226" s="19">
        <f>DATE('Data cleaning'!P1231,MONTH(1&amp;'Data cleaning'!Q1231),'Hospitalisation Details'!D1231)</f>
        <v>31336</v>
      </c>
      <c r="M1226" s="20">
        <v>10191.82</v>
      </c>
      <c r="N1226" s="16" t="s">
        <v>64</v>
      </c>
      <c r="O1226" s="16" t="s">
        <v>62</v>
      </c>
      <c r="P1226" s="16" t="s">
        <v>2757</v>
      </c>
      <c r="Q1226" s="14">
        <f t="shared" si="59"/>
        <v>37</v>
      </c>
    </row>
    <row r="1227" spans="1:17" ht="15.6" x14ac:dyDescent="0.3">
      <c r="A1227" s="15" t="s">
        <v>3073</v>
      </c>
      <c r="B1227" s="14" t="s">
        <v>6793</v>
      </c>
      <c r="C1227" s="16">
        <v>21.68</v>
      </c>
      <c r="D1227" s="16">
        <v>8.1199999999999992</v>
      </c>
      <c r="E1227" s="17" t="s">
        <v>32</v>
      </c>
      <c r="F1227" s="17" t="s">
        <v>32</v>
      </c>
      <c r="G1227" s="17" t="s">
        <v>32</v>
      </c>
      <c r="H1227" s="18">
        <f>IF('Medical Examinations'!G1232="No major surgery",0,'Medical Examinations'!G1232)</f>
        <v>0</v>
      </c>
      <c r="I1227" s="16" t="s">
        <v>8343</v>
      </c>
      <c r="J1227" s="14" t="str">
        <f t="shared" si="57"/>
        <v>Normal weight</v>
      </c>
      <c r="K1227" s="14" t="str">
        <f t="shared" si="58"/>
        <v>Diabetes</v>
      </c>
      <c r="L1227" s="19">
        <f>DATE('Data cleaning'!P1232,MONTH(1&amp;'Data cleaning'!Q1232),'Hospitalisation Details'!D1232)</f>
        <v>25926</v>
      </c>
      <c r="M1227" s="20">
        <v>10197.77</v>
      </c>
      <c r="N1227" s="16" t="s">
        <v>64</v>
      </c>
      <c r="O1227" s="16" t="s">
        <v>75</v>
      </c>
      <c r="P1227" s="16" t="s">
        <v>1280</v>
      </c>
      <c r="Q1227" s="14">
        <f t="shared" si="59"/>
        <v>52</v>
      </c>
    </row>
    <row r="1228" spans="1:17" ht="15.6" x14ac:dyDescent="0.3">
      <c r="A1228" s="15" t="s">
        <v>3075</v>
      </c>
      <c r="B1228" s="14" t="s">
        <v>6795</v>
      </c>
      <c r="C1228" s="16">
        <v>25.175000000000001</v>
      </c>
      <c r="D1228" s="16">
        <v>4.74</v>
      </c>
      <c r="E1228" s="17" t="s">
        <v>32</v>
      </c>
      <c r="F1228" s="17" t="s">
        <v>32</v>
      </c>
      <c r="G1228" s="17" t="s">
        <v>32</v>
      </c>
      <c r="H1228" s="18">
        <f>IF('Medical Examinations'!G1233="No major surgery",0,'Medical Examinations'!G1233)</f>
        <v>0</v>
      </c>
      <c r="I1228" s="16" t="s">
        <v>8343</v>
      </c>
      <c r="J1228" s="14" t="str">
        <f t="shared" si="57"/>
        <v>Over weight</v>
      </c>
      <c r="K1228" s="14" t="str">
        <f t="shared" si="58"/>
        <v>Normal</v>
      </c>
      <c r="L1228" s="19">
        <f>DATE('Data cleaning'!P1233,MONTH(1&amp;'Data cleaning'!Q1233),'Hospitalisation Details'!D1233)</f>
        <v>24741</v>
      </c>
      <c r="M1228" s="20">
        <v>10214.64</v>
      </c>
      <c r="N1228" s="16" t="s">
        <v>64</v>
      </c>
      <c r="O1228" s="16" t="s">
        <v>62</v>
      </c>
      <c r="P1228" s="16" t="s">
        <v>241</v>
      </c>
      <c r="Q1228" s="14">
        <f t="shared" si="59"/>
        <v>55</v>
      </c>
    </row>
    <row r="1229" spans="1:17" ht="15.6" x14ac:dyDescent="0.3">
      <c r="A1229" s="15" t="s">
        <v>3077</v>
      </c>
      <c r="B1229" s="14" t="s">
        <v>6797</v>
      </c>
      <c r="C1229" s="16">
        <v>44.77</v>
      </c>
      <c r="D1229" s="16">
        <v>4.0599999999999996</v>
      </c>
      <c r="E1229" s="17" t="s">
        <v>32</v>
      </c>
      <c r="F1229" s="17" t="s">
        <v>32</v>
      </c>
      <c r="G1229" s="17" t="s">
        <v>32</v>
      </c>
      <c r="H1229" s="18">
        <f>IF('Medical Examinations'!G1234="No major surgery",0,'Medical Examinations'!G1234)</f>
        <v>2</v>
      </c>
      <c r="I1229" s="16" t="s">
        <v>8343</v>
      </c>
      <c r="J1229" s="14" t="str">
        <f t="shared" si="57"/>
        <v>Obesity</v>
      </c>
      <c r="K1229" s="14" t="str">
        <f t="shared" si="58"/>
        <v>Normal</v>
      </c>
      <c r="L1229" s="19">
        <f>DATE('Data cleaning'!P1234,MONTH(1&amp;'Data cleaning'!Q1234),'Hospitalisation Details'!D1234)</f>
        <v>24651</v>
      </c>
      <c r="M1229" s="20">
        <v>10226.280000000001</v>
      </c>
      <c r="N1229" s="16" t="s">
        <v>64</v>
      </c>
      <c r="O1229" s="16" t="s">
        <v>64</v>
      </c>
      <c r="P1229" s="16" t="s">
        <v>66</v>
      </c>
      <c r="Q1229" s="14">
        <f t="shared" si="59"/>
        <v>55</v>
      </c>
    </row>
    <row r="1230" spans="1:17" ht="15.6" x14ac:dyDescent="0.3">
      <c r="A1230" s="15" t="s">
        <v>3079</v>
      </c>
      <c r="B1230" s="14" t="s">
        <v>6798</v>
      </c>
      <c r="C1230" s="16">
        <v>37.07</v>
      </c>
      <c r="D1230" s="16">
        <v>5.69</v>
      </c>
      <c r="E1230" s="17" t="s">
        <v>32</v>
      </c>
      <c r="F1230" s="17" t="s">
        <v>32</v>
      </c>
      <c r="G1230" s="17" t="s">
        <v>32</v>
      </c>
      <c r="H1230" s="18">
        <f>IF('Medical Examinations'!G1235="No major surgery",0,'Medical Examinations'!G1235)</f>
        <v>2</v>
      </c>
      <c r="I1230" s="16" t="s">
        <v>8343</v>
      </c>
      <c r="J1230" s="14" t="str">
        <f t="shared" si="57"/>
        <v>Obesity</v>
      </c>
      <c r="K1230" s="14" t="str">
        <f t="shared" si="58"/>
        <v>Normal</v>
      </c>
      <c r="L1230" s="19">
        <f>DATE('Data cleaning'!P1235,MONTH(1&amp;'Data cleaning'!Q1235),'Hospitalisation Details'!D1235)</f>
        <v>25104</v>
      </c>
      <c r="M1230" s="20">
        <v>10231.5</v>
      </c>
      <c r="N1230" s="16" t="s">
        <v>64</v>
      </c>
      <c r="O1230" s="16" t="s">
        <v>75</v>
      </c>
      <c r="P1230" s="16" t="s">
        <v>119</v>
      </c>
      <c r="Q1230" s="14">
        <f t="shared" si="59"/>
        <v>54</v>
      </c>
    </row>
    <row r="1231" spans="1:17" ht="15.6" x14ac:dyDescent="0.3">
      <c r="A1231" s="15" t="s">
        <v>3081</v>
      </c>
      <c r="B1231" s="14" t="s">
        <v>6604</v>
      </c>
      <c r="C1231" s="16">
        <v>39.799999999999997</v>
      </c>
      <c r="D1231" s="16">
        <v>5.66</v>
      </c>
      <c r="E1231" s="17" t="s">
        <v>32</v>
      </c>
      <c r="F1231" s="17" t="s">
        <v>32</v>
      </c>
      <c r="G1231" s="17" t="s">
        <v>99</v>
      </c>
      <c r="H1231" s="18">
        <f>IF('Medical Examinations'!G1236="No major surgery",0,'Medical Examinations'!G1236)</f>
        <v>1</v>
      </c>
      <c r="I1231" s="16" t="s">
        <v>8343</v>
      </c>
      <c r="J1231" s="14" t="str">
        <f t="shared" si="57"/>
        <v>Obesity</v>
      </c>
      <c r="K1231" s="14" t="str">
        <f t="shared" si="58"/>
        <v>Normal</v>
      </c>
      <c r="L1231" s="19">
        <f>DATE('Data cleaning'!P1236,MONTH(1&amp;'Data cleaning'!Q1236),'Hospitalisation Details'!D1236)</f>
        <v>27621</v>
      </c>
      <c r="M1231" s="20">
        <v>10259.129999999999</v>
      </c>
      <c r="N1231" s="16" t="s">
        <v>64</v>
      </c>
      <c r="O1231" s="16" t="s">
        <v>62</v>
      </c>
      <c r="P1231" s="16" t="s">
        <v>241</v>
      </c>
      <c r="Q1231" s="14">
        <f t="shared" si="59"/>
        <v>47</v>
      </c>
    </row>
    <row r="1232" spans="1:17" ht="15.6" x14ac:dyDescent="0.3">
      <c r="A1232" s="15" t="s">
        <v>3083</v>
      </c>
      <c r="B1232" s="14" t="s">
        <v>6801</v>
      </c>
      <c r="C1232" s="16">
        <v>26.36</v>
      </c>
      <c r="D1232" s="16">
        <v>4.32</v>
      </c>
      <c r="E1232" s="17" t="s">
        <v>32</v>
      </c>
      <c r="F1232" s="17" t="s">
        <v>32</v>
      </c>
      <c r="G1232" s="17" t="s">
        <v>99</v>
      </c>
      <c r="H1232" s="18">
        <f>IF('Medical Examinations'!G1237="No major surgery",0,'Medical Examinations'!G1237)</f>
        <v>1</v>
      </c>
      <c r="I1232" s="16" t="s">
        <v>8343</v>
      </c>
      <c r="J1232" s="14" t="str">
        <f t="shared" si="57"/>
        <v>Over weight</v>
      </c>
      <c r="K1232" s="14" t="str">
        <f t="shared" si="58"/>
        <v>Normal</v>
      </c>
      <c r="L1232" s="19">
        <f>DATE('Data cleaning'!P1237,MONTH(1&amp;'Data cleaning'!Q1237),'Hospitalisation Details'!D1237)</f>
        <v>26912</v>
      </c>
      <c r="M1232" s="20">
        <v>10264.44</v>
      </c>
      <c r="N1232" s="16" t="s">
        <v>64</v>
      </c>
      <c r="O1232" s="16" t="s">
        <v>62</v>
      </c>
      <c r="P1232" s="16" t="s">
        <v>119</v>
      </c>
      <c r="Q1232" s="14">
        <f t="shared" si="59"/>
        <v>49</v>
      </c>
    </row>
    <row r="1233" spans="1:17" ht="15.6" x14ac:dyDescent="0.3">
      <c r="A1233" s="15" t="s">
        <v>3085</v>
      </c>
      <c r="B1233" s="14" t="s">
        <v>6803</v>
      </c>
      <c r="C1233" s="16">
        <v>29.925000000000001</v>
      </c>
      <c r="D1233" s="16">
        <v>8.2899999999999991</v>
      </c>
      <c r="E1233" s="17" t="s">
        <v>32</v>
      </c>
      <c r="F1233" s="17" t="s">
        <v>32</v>
      </c>
      <c r="G1233" s="17" t="s">
        <v>32</v>
      </c>
      <c r="H1233" s="18">
        <f>IF('Medical Examinations'!G1238="No major surgery",0,'Medical Examinations'!G1238)</f>
        <v>2</v>
      </c>
      <c r="I1233" s="16" t="s">
        <v>8343</v>
      </c>
      <c r="J1233" s="14" t="str">
        <f t="shared" si="57"/>
        <v>Over weight</v>
      </c>
      <c r="K1233" s="14" t="str">
        <f t="shared" si="58"/>
        <v>Diabetes</v>
      </c>
      <c r="L1233" s="19">
        <f>DATE('Data cleaning'!P1238,MONTH(1&amp;'Data cleaning'!Q1238),'Hospitalisation Details'!D1238)</f>
        <v>26995</v>
      </c>
      <c r="M1233" s="20">
        <v>10269.459999999999</v>
      </c>
      <c r="N1233" s="16" t="s">
        <v>64</v>
      </c>
      <c r="O1233" s="16" t="s">
        <v>64</v>
      </c>
      <c r="P1233" s="16" t="s">
        <v>119</v>
      </c>
      <c r="Q1233" s="14">
        <f t="shared" si="59"/>
        <v>49</v>
      </c>
    </row>
    <row r="1234" spans="1:17" ht="15.6" x14ac:dyDescent="0.3">
      <c r="A1234" s="15" t="s">
        <v>3087</v>
      </c>
      <c r="B1234" s="14" t="s">
        <v>5031</v>
      </c>
      <c r="C1234" s="16">
        <v>37.29</v>
      </c>
      <c r="D1234" s="16">
        <v>10.46</v>
      </c>
      <c r="E1234" s="17" t="s">
        <v>32</v>
      </c>
      <c r="F1234" s="17" t="s">
        <v>32</v>
      </c>
      <c r="G1234" s="17" t="s">
        <v>32</v>
      </c>
      <c r="H1234" s="18">
        <f>IF('Medical Examinations'!G1239="No major surgery",0,'Medical Examinations'!G1239)</f>
        <v>0</v>
      </c>
      <c r="I1234" s="16" t="s">
        <v>8343</v>
      </c>
      <c r="J1234" s="14" t="str">
        <f t="shared" si="57"/>
        <v>Obesity</v>
      </c>
      <c r="K1234" s="14" t="str">
        <f t="shared" si="58"/>
        <v>Diabetes</v>
      </c>
      <c r="L1234" s="19">
        <f>DATE('Data cleaning'!P1239,MONTH(1&amp;'Data cleaning'!Q1239),'Hospitalisation Details'!D1239)</f>
        <v>25740</v>
      </c>
      <c r="M1234" s="20">
        <v>10274.33</v>
      </c>
      <c r="N1234" s="16" t="s">
        <v>64</v>
      </c>
      <c r="O1234" s="16" t="s">
        <v>75</v>
      </c>
      <c r="P1234" s="16" t="s">
        <v>1280</v>
      </c>
      <c r="Q1234" s="14">
        <f t="shared" si="59"/>
        <v>52</v>
      </c>
    </row>
    <row r="1235" spans="1:17" ht="15.6" x14ac:dyDescent="0.3">
      <c r="A1235" s="15" t="s">
        <v>3089</v>
      </c>
      <c r="B1235" s="14" t="s">
        <v>6806</v>
      </c>
      <c r="C1235" s="16">
        <v>30.2</v>
      </c>
      <c r="D1235" s="16">
        <v>11.96</v>
      </c>
      <c r="E1235" s="17" t="s">
        <v>32</v>
      </c>
      <c r="F1235" s="17" t="s">
        <v>32</v>
      </c>
      <c r="G1235" s="17" t="s">
        <v>32</v>
      </c>
      <c r="H1235" s="18">
        <f>IF('Medical Examinations'!G1240="No major surgery",0,'Medical Examinations'!G1240)</f>
        <v>0</v>
      </c>
      <c r="I1235" s="16" t="s">
        <v>8343</v>
      </c>
      <c r="J1235" s="14" t="str">
        <f t="shared" si="57"/>
        <v>Obesity</v>
      </c>
      <c r="K1235" s="14" t="str">
        <f t="shared" si="58"/>
        <v>Diabetes</v>
      </c>
      <c r="L1235" s="19">
        <f>DATE('Data cleaning'!P1240,MONTH(1&amp;'Data cleaning'!Q1240),'Hospitalisation Details'!D1240)</f>
        <v>32400</v>
      </c>
      <c r="M1235" s="20">
        <v>10276.99</v>
      </c>
      <c r="N1235" s="16" t="s">
        <v>64</v>
      </c>
      <c r="O1235" s="16" t="s">
        <v>75</v>
      </c>
      <c r="P1235" s="16" t="s">
        <v>1525</v>
      </c>
      <c r="Q1235" s="14">
        <f t="shared" si="59"/>
        <v>34</v>
      </c>
    </row>
    <row r="1236" spans="1:17" ht="15.6" x14ac:dyDescent="0.3">
      <c r="A1236" s="15" t="s">
        <v>3092</v>
      </c>
      <c r="B1236" s="14" t="s">
        <v>6808</v>
      </c>
      <c r="C1236" s="16">
        <v>24.225000000000001</v>
      </c>
      <c r="D1236" s="16">
        <v>4.25</v>
      </c>
      <c r="E1236" s="17" t="s">
        <v>99</v>
      </c>
      <c r="F1236" s="17" t="s">
        <v>32</v>
      </c>
      <c r="G1236" s="17" t="s">
        <v>99</v>
      </c>
      <c r="H1236" s="18">
        <f>IF('Medical Examinations'!G1241="No major surgery",0,'Medical Examinations'!G1241)</f>
        <v>1</v>
      </c>
      <c r="I1236" s="16" t="s">
        <v>8343</v>
      </c>
      <c r="J1236" s="14" t="str">
        <f t="shared" si="57"/>
        <v>Normal weight</v>
      </c>
      <c r="K1236" s="14" t="str">
        <f t="shared" si="58"/>
        <v>Normal</v>
      </c>
      <c r="L1236" s="19">
        <f>DATE('Data cleaning'!P1241,MONTH(1&amp;'Data cleaning'!Q1241),'Hospitalisation Details'!D1241)</f>
        <v>23278</v>
      </c>
      <c r="M1236" s="20">
        <v>10308.040000000001</v>
      </c>
      <c r="N1236" s="16" t="s">
        <v>64</v>
      </c>
      <c r="O1236" s="16" t="s">
        <v>75</v>
      </c>
      <c r="P1236" s="16" t="s">
        <v>66</v>
      </c>
      <c r="Q1236" s="14">
        <f t="shared" si="59"/>
        <v>59</v>
      </c>
    </row>
    <row r="1237" spans="1:17" ht="15.6" x14ac:dyDescent="0.3">
      <c r="A1237" s="15" t="s">
        <v>3094</v>
      </c>
      <c r="B1237" s="14" t="s">
        <v>6810</v>
      </c>
      <c r="C1237" s="16">
        <v>31.445</v>
      </c>
      <c r="D1237" s="16">
        <v>8.33</v>
      </c>
      <c r="E1237" s="17" t="s">
        <v>32</v>
      </c>
      <c r="F1237" s="17" t="s">
        <v>32</v>
      </c>
      <c r="G1237" s="17" t="s">
        <v>32</v>
      </c>
      <c r="H1237" s="18">
        <f>IF('Medical Examinations'!G1242="No major surgery",0,'Medical Examinations'!G1242)</f>
        <v>0</v>
      </c>
      <c r="I1237" s="16" t="s">
        <v>8343</v>
      </c>
      <c r="J1237" s="14" t="str">
        <f t="shared" si="57"/>
        <v>Obesity</v>
      </c>
      <c r="K1237" s="14" t="str">
        <f t="shared" si="58"/>
        <v>Diabetes</v>
      </c>
      <c r="L1237" s="19">
        <f>DATE('Data cleaning'!P1242,MONTH(1&amp;'Data cleaning'!Q1242),'Hospitalisation Details'!D1242)</f>
        <v>22839</v>
      </c>
      <c r="M1237" s="20">
        <v>10310.780000000001</v>
      </c>
      <c r="N1237" s="16" t="s">
        <v>64</v>
      </c>
      <c r="O1237" s="16" t="s">
        <v>64</v>
      </c>
      <c r="P1237" s="16" t="s">
        <v>119</v>
      </c>
      <c r="Q1237" s="14">
        <f t="shared" si="59"/>
        <v>60</v>
      </c>
    </row>
    <row r="1238" spans="1:17" ht="15.6" x14ac:dyDescent="0.3">
      <c r="A1238" s="15" t="s">
        <v>3096</v>
      </c>
      <c r="B1238" s="14" t="s">
        <v>6811</v>
      </c>
      <c r="C1238" s="16">
        <v>38.880000000000003</v>
      </c>
      <c r="D1238" s="16">
        <v>4.29</v>
      </c>
      <c r="E1238" s="17" t="s">
        <v>32</v>
      </c>
      <c r="F1238" s="17" t="s">
        <v>32</v>
      </c>
      <c r="G1238" s="17" t="s">
        <v>32</v>
      </c>
      <c r="H1238" s="18">
        <f>IF('Medical Examinations'!G1243="No major surgery",0,'Medical Examinations'!G1243)</f>
        <v>1</v>
      </c>
      <c r="I1238" s="16" t="s">
        <v>8343</v>
      </c>
      <c r="J1238" s="14" t="str">
        <f t="shared" si="57"/>
        <v>Obesity</v>
      </c>
      <c r="K1238" s="14" t="str">
        <f t="shared" si="58"/>
        <v>Normal</v>
      </c>
      <c r="L1238" s="19">
        <f>DATE('Data cleaning'!P1243,MONTH(1&amp;'Data cleaning'!Q1243),'Hospitalisation Details'!D1243)</f>
        <v>33559</v>
      </c>
      <c r="M1238" s="20">
        <v>10315.91</v>
      </c>
      <c r="N1238" s="16" t="s">
        <v>64</v>
      </c>
      <c r="O1238" s="16" t="s">
        <v>62</v>
      </c>
      <c r="P1238" s="16" t="s">
        <v>119</v>
      </c>
      <c r="Q1238" s="14">
        <f t="shared" si="59"/>
        <v>31</v>
      </c>
    </row>
    <row r="1239" spans="1:17" ht="15.6" x14ac:dyDescent="0.3">
      <c r="A1239" s="15" t="s">
        <v>3098</v>
      </c>
      <c r="B1239" s="14" t="s">
        <v>6813</v>
      </c>
      <c r="C1239" s="16">
        <v>43.89</v>
      </c>
      <c r="D1239" s="16">
        <v>6.32</v>
      </c>
      <c r="E1239" s="17" t="s">
        <v>99</v>
      </c>
      <c r="F1239" s="17" t="s">
        <v>32</v>
      </c>
      <c r="G1239" s="17" t="s">
        <v>32</v>
      </c>
      <c r="H1239" s="18">
        <f>IF('Medical Examinations'!G1244="No major surgery",0,'Medical Examinations'!G1244)</f>
        <v>0</v>
      </c>
      <c r="I1239" s="16" t="s">
        <v>8343</v>
      </c>
      <c r="J1239" s="14" t="str">
        <f t="shared" si="57"/>
        <v>Obesity</v>
      </c>
      <c r="K1239" s="14" t="str">
        <f t="shared" si="58"/>
        <v>Prediabetes</v>
      </c>
      <c r="L1239" s="19">
        <f>DATE('Data cleaning'!P1244,MONTH(1&amp;'Data cleaning'!Q1244),'Hospitalisation Details'!D1244)</f>
        <v>33471</v>
      </c>
      <c r="M1239" s="20">
        <v>10322.9</v>
      </c>
      <c r="N1239" s="16" t="s">
        <v>64</v>
      </c>
      <c r="O1239" s="16" t="s">
        <v>75</v>
      </c>
      <c r="P1239" s="16" t="s">
        <v>2757</v>
      </c>
      <c r="Q1239" s="14">
        <f t="shared" si="59"/>
        <v>31</v>
      </c>
    </row>
    <row r="1240" spans="1:17" ht="15.6" x14ac:dyDescent="0.3">
      <c r="A1240" s="15" t="s">
        <v>3101</v>
      </c>
      <c r="B1240" s="14" t="s">
        <v>6541</v>
      </c>
      <c r="C1240" s="16">
        <v>25.6</v>
      </c>
      <c r="D1240" s="16">
        <v>5.65</v>
      </c>
      <c r="E1240" s="17" t="s">
        <v>32</v>
      </c>
      <c r="F1240" s="17" t="s">
        <v>32</v>
      </c>
      <c r="G1240" s="17" t="s">
        <v>32</v>
      </c>
      <c r="H1240" s="18">
        <f>IF('Medical Examinations'!G1245="No major surgery",0,'Medical Examinations'!G1245)</f>
        <v>2</v>
      </c>
      <c r="I1240" s="16" t="s">
        <v>8343</v>
      </c>
      <c r="J1240" s="14" t="str">
        <f t="shared" si="57"/>
        <v>Over weight</v>
      </c>
      <c r="K1240" s="14" t="str">
        <f t="shared" si="58"/>
        <v>Normal</v>
      </c>
      <c r="L1240" s="19">
        <f>DATE('Data cleaning'!P1245,MONTH(1&amp;'Data cleaning'!Q1245),'Hospitalisation Details'!D1245)</f>
        <v>25903</v>
      </c>
      <c r="M1240" s="20">
        <v>10325.209999999999</v>
      </c>
      <c r="N1240" s="16" t="s">
        <v>64</v>
      </c>
      <c r="O1240" s="16" t="s">
        <v>64</v>
      </c>
      <c r="P1240" s="16" t="s">
        <v>241</v>
      </c>
      <c r="Q1240" s="14">
        <f t="shared" si="59"/>
        <v>52</v>
      </c>
    </row>
    <row r="1241" spans="1:17" ht="15.6" x14ac:dyDescent="0.3">
      <c r="A1241" s="15" t="s">
        <v>3103</v>
      </c>
      <c r="B1241" s="14" t="s">
        <v>6815</v>
      </c>
      <c r="C1241" s="16">
        <v>29.545000000000002</v>
      </c>
      <c r="D1241" s="16">
        <v>8.41</v>
      </c>
      <c r="E1241" s="17" t="s">
        <v>99</v>
      </c>
      <c r="F1241" s="17" t="s">
        <v>32</v>
      </c>
      <c r="G1241" s="17" t="s">
        <v>32</v>
      </c>
      <c r="H1241" s="18">
        <f>IF('Medical Examinations'!G1246="No major surgery",0,'Medical Examinations'!G1246)</f>
        <v>1</v>
      </c>
      <c r="I1241" s="16" t="s">
        <v>8343</v>
      </c>
      <c r="J1241" s="14" t="str">
        <f t="shared" si="57"/>
        <v>Over weight</v>
      </c>
      <c r="K1241" s="14" t="str">
        <f t="shared" si="58"/>
        <v>Diabetes</v>
      </c>
      <c r="L1241" s="19">
        <f>DATE('Data cleaning'!P1246,MONTH(1&amp;'Data cleaning'!Q1246),'Hospitalisation Details'!D1246)</f>
        <v>30153</v>
      </c>
      <c r="M1241" s="20">
        <v>10329.06</v>
      </c>
      <c r="N1241" s="16" t="s">
        <v>64</v>
      </c>
      <c r="O1241" s="16" t="s">
        <v>75</v>
      </c>
      <c r="P1241" s="16" t="s">
        <v>1525</v>
      </c>
      <c r="Q1241" s="14">
        <f t="shared" si="59"/>
        <v>40</v>
      </c>
    </row>
    <row r="1242" spans="1:17" ht="15.6" x14ac:dyDescent="0.3">
      <c r="A1242" s="15" t="s">
        <v>3105</v>
      </c>
      <c r="B1242" s="14" t="s">
        <v>6817</v>
      </c>
      <c r="C1242" s="16">
        <v>23.25</v>
      </c>
      <c r="D1242" s="16">
        <v>11.96</v>
      </c>
      <c r="E1242" s="17" t="s">
        <v>99</v>
      </c>
      <c r="F1242" s="17" t="s">
        <v>32</v>
      </c>
      <c r="G1242" s="17" t="s">
        <v>32</v>
      </c>
      <c r="H1242" s="18">
        <f>IF('Medical Examinations'!G1247="No major surgery",0,'Medical Examinations'!G1247)</f>
        <v>0</v>
      </c>
      <c r="I1242" s="16" t="s">
        <v>8343</v>
      </c>
      <c r="J1242" s="14" t="str">
        <f t="shared" si="57"/>
        <v>Normal weight</v>
      </c>
      <c r="K1242" s="14" t="str">
        <f t="shared" si="58"/>
        <v>Diabetes</v>
      </c>
      <c r="L1242" s="19">
        <f>DATE('Data cleaning'!P1247,MONTH(1&amp;'Data cleaning'!Q1247),'Hospitalisation Details'!D1247)</f>
        <v>25038</v>
      </c>
      <c r="M1242" s="20">
        <v>10338.93</v>
      </c>
      <c r="N1242" s="16" t="s">
        <v>64</v>
      </c>
      <c r="O1242" s="16" t="s">
        <v>75</v>
      </c>
      <c r="P1242" s="16" t="s">
        <v>66</v>
      </c>
      <c r="Q1242" s="14">
        <f t="shared" si="59"/>
        <v>54</v>
      </c>
    </row>
    <row r="1243" spans="1:17" ht="15.6" x14ac:dyDescent="0.3">
      <c r="A1243" s="15" t="s">
        <v>3108</v>
      </c>
      <c r="B1243" s="14" t="s">
        <v>6819</v>
      </c>
      <c r="C1243" s="16">
        <v>43.95</v>
      </c>
      <c r="D1243" s="16">
        <v>5.17</v>
      </c>
      <c r="E1243" s="17" t="s">
        <v>99</v>
      </c>
      <c r="F1243" s="17" t="s">
        <v>32</v>
      </c>
      <c r="G1243" s="17" t="s">
        <v>99</v>
      </c>
      <c r="H1243" s="18">
        <f>IF('Medical Examinations'!G1248="No major surgery",0,'Medical Examinations'!G1248)</f>
        <v>1</v>
      </c>
      <c r="I1243" s="16" t="s">
        <v>8343</v>
      </c>
      <c r="J1243" s="14" t="str">
        <f t="shared" si="57"/>
        <v>Obesity</v>
      </c>
      <c r="K1243" s="14" t="str">
        <f t="shared" si="58"/>
        <v>Normal</v>
      </c>
      <c r="L1243" s="19">
        <f>DATE('Data cleaning'!P1248,MONTH(1&amp;'Data cleaning'!Q1248),'Hospitalisation Details'!D1248)</f>
        <v>26884</v>
      </c>
      <c r="M1243" s="20">
        <v>10345.93</v>
      </c>
      <c r="N1243" s="16" t="s">
        <v>64</v>
      </c>
      <c r="O1243" s="16" t="s">
        <v>62</v>
      </c>
      <c r="P1243" s="16" t="s">
        <v>1525</v>
      </c>
      <c r="Q1243" s="14">
        <f t="shared" si="59"/>
        <v>49</v>
      </c>
    </row>
    <row r="1244" spans="1:17" ht="15.6" x14ac:dyDescent="0.3">
      <c r="A1244" s="15" t="s">
        <v>3110</v>
      </c>
      <c r="B1244" s="14" t="s">
        <v>5467</v>
      </c>
      <c r="C1244" s="16">
        <v>21.85</v>
      </c>
      <c r="D1244" s="16">
        <v>8.76</v>
      </c>
      <c r="E1244" s="17" t="s">
        <v>32</v>
      </c>
      <c r="F1244" s="17" t="s">
        <v>32</v>
      </c>
      <c r="G1244" s="17" t="s">
        <v>32</v>
      </c>
      <c r="H1244" s="18">
        <f>IF('Medical Examinations'!G1249="No major surgery",0,'Medical Examinations'!G1249)</f>
        <v>0</v>
      </c>
      <c r="I1244" s="16" t="s">
        <v>8343</v>
      </c>
      <c r="J1244" s="14" t="str">
        <f t="shared" si="57"/>
        <v>Normal weight</v>
      </c>
      <c r="K1244" s="14" t="str">
        <f t="shared" si="58"/>
        <v>Diabetes</v>
      </c>
      <c r="L1244" s="19">
        <f>DATE('Data cleaning'!P1249,MONTH(1&amp;'Data cleaning'!Q1249),'Hospitalisation Details'!D1249)</f>
        <v>27301</v>
      </c>
      <c r="M1244" s="20">
        <v>10352.48</v>
      </c>
      <c r="N1244" s="16" t="s">
        <v>64</v>
      </c>
      <c r="O1244" s="16" t="s">
        <v>75</v>
      </c>
      <c r="P1244" s="16" t="s">
        <v>119</v>
      </c>
      <c r="Q1244" s="14">
        <f t="shared" si="59"/>
        <v>48</v>
      </c>
    </row>
    <row r="1245" spans="1:17" ht="15.6" x14ac:dyDescent="0.3">
      <c r="A1245" s="15" t="s">
        <v>3112</v>
      </c>
      <c r="B1245" s="14" t="s">
        <v>5013</v>
      </c>
      <c r="C1245" s="16">
        <v>25.73</v>
      </c>
      <c r="D1245" s="16">
        <v>7.99</v>
      </c>
      <c r="E1245" s="17" t="s">
        <v>32</v>
      </c>
      <c r="F1245" s="17" t="s">
        <v>32</v>
      </c>
      <c r="G1245" s="17" t="s">
        <v>32</v>
      </c>
      <c r="H1245" s="18">
        <f>IF('Medical Examinations'!G1250="No major surgery",0,'Medical Examinations'!G1250)</f>
        <v>2</v>
      </c>
      <c r="I1245" s="16" t="s">
        <v>8343</v>
      </c>
      <c r="J1245" s="14" t="str">
        <f t="shared" si="57"/>
        <v>Over weight</v>
      </c>
      <c r="K1245" s="14" t="str">
        <f t="shared" si="58"/>
        <v>Diabetes</v>
      </c>
      <c r="L1245" s="19">
        <f>DATE('Data cleaning'!P1250,MONTH(1&amp;'Data cleaning'!Q1250),'Hospitalisation Details'!D1250)</f>
        <v>25371</v>
      </c>
      <c r="M1245" s="20">
        <v>10355.64</v>
      </c>
      <c r="N1245" s="16" t="s">
        <v>64</v>
      </c>
      <c r="O1245" s="16" t="s">
        <v>75</v>
      </c>
      <c r="P1245" s="16" t="s">
        <v>119</v>
      </c>
      <c r="Q1245" s="14">
        <f t="shared" si="59"/>
        <v>53</v>
      </c>
    </row>
    <row r="1246" spans="1:17" ht="15.6" x14ac:dyDescent="0.3">
      <c r="A1246" s="15" t="s">
        <v>3115</v>
      </c>
      <c r="B1246" s="14" t="s">
        <v>6823</v>
      </c>
      <c r="C1246" s="16">
        <v>32.229999999999997</v>
      </c>
      <c r="D1246" s="16">
        <v>8.59</v>
      </c>
      <c r="E1246" s="17" t="s">
        <v>32</v>
      </c>
      <c r="F1246" s="17" t="s">
        <v>32</v>
      </c>
      <c r="G1246" s="17" t="s">
        <v>32</v>
      </c>
      <c r="H1246" s="18">
        <f>IF('Medical Examinations'!G1251="No major surgery",0,'Medical Examinations'!G1251)</f>
        <v>0</v>
      </c>
      <c r="I1246" s="16" t="s">
        <v>8343</v>
      </c>
      <c r="J1246" s="14" t="str">
        <f t="shared" si="57"/>
        <v>Obesity</v>
      </c>
      <c r="K1246" s="14" t="str">
        <f t="shared" si="58"/>
        <v>Diabetes</v>
      </c>
      <c r="L1246" s="19">
        <f>DATE('Data cleaning'!P1251,MONTH(1&amp;'Data cleaning'!Q1251),'Hospitalisation Details'!D1251)</f>
        <v>26182</v>
      </c>
      <c r="M1246" s="20">
        <v>10356.67</v>
      </c>
      <c r="N1246" s="16" t="s">
        <v>64</v>
      </c>
      <c r="O1246" s="16" t="s">
        <v>75</v>
      </c>
      <c r="P1246" s="16" t="s">
        <v>1108</v>
      </c>
      <c r="Q1246" s="14">
        <f t="shared" si="59"/>
        <v>51</v>
      </c>
    </row>
    <row r="1247" spans="1:17" ht="15.6" x14ac:dyDescent="0.3">
      <c r="A1247" s="15" t="s">
        <v>3117</v>
      </c>
      <c r="B1247" s="14" t="s">
        <v>6825</v>
      </c>
      <c r="C1247" s="16">
        <v>32.204999999999998</v>
      </c>
      <c r="D1247" s="16">
        <v>6.14</v>
      </c>
      <c r="E1247" s="17" t="s">
        <v>32</v>
      </c>
      <c r="F1247" s="17" t="s">
        <v>32</v>
      </c>
      <c r="G1247" s="17" t="s">
        <v>32</v>
      </c>
      <c r="H1247" s="18">
        <f>IF('Medical Examinations'!G1252="No major surgery",0,'Medical Examinations'!G1252)</f>
        <v>2</v>
      </c>
      <c r="I1247" s="16" t="s">
        <v>8343</v>
      </c>
      <c r="J1247" s="14" t="str">
        <f t="shared" si="57"/>
        <v>Obesity</v>
      </c>
      <c r="K1247" s="14" t="str">
        <f t="shared" si="58"/>
        <v>Prediabetes</v>
      </c>
      <c r="L1247" s="19">
        <f>DATE('Data cleaning'!P1252,MONTH(1&amp;'Data cleaning'!Q1252),'Hospitalisation Details'!D1252)</f>
        <v>26936</v>
      </c>
      <c r="M1247" s="20">
        <v>10370.91</v>
      </c>
      <c r="N1247" s="16" t="s">
        <v>64</v>
      </c>
      <c r="O1247" s="16" t="s">
        <v>64</v>
      </c>
      <c r="P1247" s="16" t="s">
        <v>1280</v>
      </c>
      <c r="Q1247" s="14">
        <f t="shared" si="59"/>
        <v>49</v>
      </c>
    </row>
    <row r="1248" spans="1:17" ht="15.6" x14ac:dyDescent="0.3">
      <c r="A1248" s="15" t="s">
        <v>3119</v>
      </c>
      <c r="B1248" s="14" t="s">
        <v>5832</v>
      </c>
      <c r="C1248" s="16">
        <v>26.41</v>
      </c>
      <c r="D1248" s="16">
        <v>4.08</v>
      </c>
      <c r="E1248" s="17" t="s">
        <v>32</v>
      </c>
      <c r="F1248" s="17" t="s">
        <v>32</v>
      </c>
      <c r="G1248" s="17" t="s">
        <v>32</v>
      </c>
      <c r="H1248" s="18">
        <f>IF('Medical Examinations'!G1253="No major surgery",0,'Medical Examinations'!G1253)</f>
        <v>2</v>
      </c>
      <c r="I1248" s="16" t="s">
        <v>8343</v>
      </c>
      <c r="J1248" s="14" t="str">
        <f t="shared" si="57"/>
        <v>Over weight</v>
      </c>
      <c r="K1248" s="14" t="str">
        <f t="shared" si="58"/>
        <v>Normal</v>
      </c>
      <c r="L1248" s="19">
        <f>DATE('Data cleaning'!P1253,MONTH(1&amp;'Data cleaning'!Q1253),'Hospitalisation Details'!D1253)</f>
        <v>26926</v>
      </c>
      <c r="M1248" s="20">
        <v>10381.48</v>
      </c>
      <c r="N1248" s="16" t="s">
        <v>64</v>
      </c>
      <c r="O1248" s="16" t="s">
        <v>64</v>
      </c>
      <c r="P1248" s="16" t="s">
        <v>66</v>
      </c>
      <c r="Q1248" s="14">
        <f t="shared" si="59"/>
        <v>49</v>
      </c>
    </row>
    <row r="1249" spans="1:17" ht="15.6" x14ac:dyDescent="0.3">
      <c r="A1249" s="15" t="s">
        <v>3123</v>
      </c>
      <c r="B1249" s="14" t="s">
        <v>6828</v>
      </c>
      <c r="C1249" s="16">
        <v>30.2</v>
      </c>
      <c r="D1249" s="16">
        <v>6.25</v>
      </c>
      <c r="E1249" s="17" t="s">
        <v>99</v>
      </c>
      <c r="F1249" s="17" t="s">
        <v>32</v>
      </c>
      <c r="G1249" s="17" t="s">
        <v>32</v>
      </c>
      <c r="H1249" s="18">
        <f>IF('Medical Examinations'!G1254="No major surgery",0,'Medical Examinations'!G1254)</f>
        <v>0</v>
      </c>
      <c r="I1249" s="16" t="s">
        <v>8343</v>
      </c>
      <c r="J1249" s="14" t="str">
        <f t="shared" si="57"/>
        <v>Obesity</v>
      </c>
      <c r="K1249" s="14" t="str">
        <f t="shared" si="58"/>
        <v>Prediabetes</v>
      </c>
      <c r="L1249" s="19">
        <f>DATE('Data cleaning'!P1254,MONTH(1&amp;'Data cleaning'!Q1254),'Hospitalisation Details'!D1254)</f>
        <v>25391</v>
      </c>
      <c r="M1249" s="20">
        <v>10403.27</v>
      </c>
      <c r="N1249" s="16" t="s">
        <v>64</v>
      </c>
      <c r="O1249" s="16" t="s">
        <v>62</v>
      </c>
      <c r="P1249" s="16" t="s">
        <v>2647</v>
      </c>
      <c r="Q1249" s="14">
        <f t="shared" si="59"/>
        <v>53</v>
      </c>
    </row>
    <row r="1250" spans="1:17" ht="15.6" x14ac:dyDescent="0.3">
      <c r="A1250" s="15" t="s">
        <v>3125</v>
      </c>
      <c r="B1250" s="14" t="s">
        <v>4888</v>
      </c>
      <c r="C1250" s="16">
        <v>31.26</v>
      </c>
      <c r="D1250" s="16">
        <v>5.94</v>
      </c>
      <c r="E1250" s="17" t="s">
        <v>99</v>
      </c>
      <c r="F1250" s="17" t="s">
        <v>32</v>
      </c>
      <c r="G1250" s="17" t="s">
        <v>32</v>
      </c>
      <c r="H1250" s="18">
        <f>IF('Medical Examinations'!G1255="No major surgery",0,'Medical Examinations'!G1255)</f>
        <v>1</v>
      </c>
      <c r="I1250" s="16" t="s">
        <v>8343</v>
      </c>
      <c r="J1250" s="14" t="str">
        <f t="shared" si="57"/>
        <v>Obesity</v>
      </c>
      <c r="K1250" s="14" t="str">
        <f t="shared" si="58"/>
        <v>Prediabetes</v>
      </c>
      <c r="L1250" s="19">
        <f>DATE('Data cleaning'!P1255,MONTH(1&amp;'Data cleaning'!Q1255),'Hospitalisation Details'!D1255)</f>
        <v>27550</v>
      </c>
      <c r="M1250" s="20">
        <v>10407.09</v>
      </c>
      <c r="N1250" s="16" t="s">
        <v>64</v>
      </c>
      <c r="O1250" s="16" t="s">
        <v>75</v>
      </c>
      <c r="P1250" s="16" t="s">
        <v>964</v>
      </c>
      <c r="Q1250" s="14">
        <f t="shared" si="59"/>
        <v>48</v>
      </c>
    </row>
    <row r="1251" spans="1:17" ht="15.6" x14ac:dyDescent="0.3">
      <c r="A1251" s="15" t="s">
        <v>3128</v>
      </c>
      <c r="B1251" s="14" t="s">
        <v>6831</v>
      </c>
      <c r="C1251" s="16">
        <v>33.725000000000001</v>
      </c>
      <c r="D1251" s="16">
        <v>6.45</v>
      </c>
      <c r="E1251" s="17" t="s">
        <v>99</v>
      </c>
      <c r="F1251" s="17" t="s">
        <v>32</v>
      </c>
      <c r="G1251" s="17" t="s">
        <v>32</v>
      </c>
      <c r="H1251" s="18">
        <f>IF('Medical Examinations'!G1256="No major surgery",0,'Medical Examinations'!G1256)</f>
        <v>0</v>
      </c>
      <c r="I1251" s="16" t="s">
        <v>8343</v>
      </c>
      <c r="J1251" s="14" t="str">
        <f t="shared" si="57"/>
        <v>Obesity</v>
      </c>
      <c r="K1251" s="14" t="str">
        <f t="shared" si="58"/>
        <v>Diabetes</v>
      </c>
      <c r="L1251" s="19">
        <f>DATE('Data cleaning'!P1256,MONTH(1&amp;'Data cleaning'!Q1256),'Hospitalisation Details'!D1256)</f>
        <v>29518</v>
      </c>
      <c r="M1251" s="20">
        <v>10407.98</v>
      </c>
      <c r="N1251" s="16" t="s">
        <v>64</v>
      </c>
      <c r="O1251" s="16" t="s">
        <v>75</v>
      </c>
      <c r="P1251" s="16" t="s">
        <v>1525</v>
      </c>
      <c r="Q1251" s="14">
        <f t="shared" si="59"/>
        <v>42</v>
      </c>
    </row>
    <row r="1252" spans="1:17" ht="15.6" x14ac:dyDescent="0.3">
      <c r="A1252" s="15" t="s">
        <v>3130</v>
      </c>
      <c r="B1252" s="14" t="s">
        <v>6833</v>
      </c>
      <c r="C1252" s="16">
        <v>28.9</v>
      </c>
      <c r="D1252" s="16">
        <v>5.74</v>
      </c>
      <c r="E1252" s="17" t="s">
        <v>99</v>
      </c>
      <c r="F1252" s="17" t="s">
        <v>32</v>
      </c>
      <c r="G1252" s="17" t="s">
        <v>32</v>
      </c>
      <c r="H1252" s="18">
        <f>IF('Medical Examinations'!G1257="No major surgery",0,'Medical Examinations'!G1257)</f>
        <v>0</v>
      </c>
      <c r="I1252" s="16" t="s">
        <v>8343</v>
      </c>
      <c r="J1252" s="14" t="str">
        <f t="shared" si="57"/>
        <v>Over weight</v>
      </c>
      <c r="K1252" s="14" t="str">
        <f t="shared" si="58"/>
        <v>Prediabetes</v>
      </c>
      <c r="L1252" s="19">
        <f>DATE('Data cleaning'!P1257,MONTH(1&amp;'Data cleaning'!Q1257),'Hospitalisation Details'!D1257)</f>
        <v>26948</v>
      </c>
      <c r="M1252" s="20">
        <v>10419.59</v>
      </c>
      <c r="N1252" s="16" t="s">
        <v>64</v>
      </c>
      <c r="O1252" s="16" t="s">
        <v>62</v>
      </c>
      <c r="P1252" s="16" t="s">
        <v>1108</v>
      </c>
      <c r="Q1252" s="14">
        <f t="shared" si="59"/>
        <v>49</v>
      </c>
    </row>
    <row r="1253" spans="1:17" ht="15.6" x14ac:dyDescent="0.3">
      <c r="A1253" s="15" t="s">
        <v>3132</v>
      </c>
      <c r="B1253" s="14" t="s">
        <v>5029</v>
      </c>
      <c r="C1253" s="16">
        <v>45.69</v>
      </c>
      <c r="D1253" s="16">
        <v>4.43</v>
      </c>
      <c r="E1253" s="17" t="s">
        <v>99</v>
      </c>
      <c r="F1253" s="17" t="s">
        <v>32</v>
      </c>
      <c r="G1253" s="17" t="s">
        <v>32</v>
      </c>
      <c r="H1253" s="18">
        <f>IF('Medical Examinations'!G1258="No major surgery",0,'Medical Examinations'!G1258)</f>
        <v>0</v>
      </c>
      <c r="I1253" s="16" t="s">
        <v>8343</v>
      </c>
      <c r="J1253" s="14" t="str">
        <f t="shared" si="57"/>
        <v>Obesity</v>
      </c>
      <c r="K1253" s="14" t="str">
        <f t="shared" si="58"/>
        <v>Normal</v>
      </c>
      <c r="L1253" s="19">
        <f>DATE('Data cleaning'!P1258,MONTH(1&amp;'Data cleaning'!Q1258),'Hospitalisation Details'!D1258)</f>
        <v>29184</v>
      </c>
      <c r="M1253" s="20">
        <v>10419.65</v>
      </c>
      <c r="N1253" s="16" t="s">
        <v>64</v>
      </c>
      <c r="O1253" s="16" t="s">
        <v>62</v>
      </c>
      <c r="P1253" s="16" t="s">
        <v>1108</v>
      </c>
      <c r="Q1253" s="14">
        <f t="shared" si="59"/>
        <v>43</v>
      </c>
    </row>
    <row r="1254" spans="1:17" ht="15.6" x14ac:dyDescent="0.3">
      <c r="A1254" s="15" t="s">
        <v>3135</v>
      </c>
      <c r="B1254" s="14" t="s">
        <v>6836</v>
      </c>
      <c r="C1254" s="16">
        <v>21.03</v>
      </c>
      <c r="D1254" s="16">
        <v>6.5</v>
      </c>
      <c r="E1254" s="17" t="s">
        <v>32</v>
      </c>
      <c r="F1254" s="17" t="s">
        <v>32</v>
      </c>
      <c r="G1254" s="17" t="s">
        <v>32</v>
      </c>
      <c r="H1254" s="18">
        <f>IF('Medical Examinations'!G1259="No major surgery",0,'Medical Examinations'!G1259)</f>
        <v>0</v>
      </c>
      <c r="I1254" s="16" t="s">
        <v>8343</v>
      </c>
      <c r="J1254" s="14" t="str">
        <f t="shared" si="57"/>
        <v>Normal weight</v>
      </c>
      <c r="K1254" s="14" t="str">
        <f t="shared" si="58"/>
        <v>Diabetes</v>
      </c>
      <c r="L1254" s="19">
        <f>DATE('Data cleaning'!P1259,MONTH(1&amp;'Data cleaning'!Q1259),'Hospitalisation Details'!D1259)</f>
        <v>25199</v>
      </c>
      <c r="M1254" s="20">
        <v>10422.92</v>
      </c>
      <c r="N1254" s="16" t="s">
        <v>64</v>
      </c>
      <c r="O1254" s="16" t="s">
        <v>75</v>
      </c>
      <c r="P1254" s="16" t="s">
        <v>1841</v>
      </c>
      <c r="Q1254" s="14">
        <f t="shared" si="59"/>
        <v>54</v>
      </c>
    </row>
    <row r="1255" spans="1:17" ht="15.6" x14ac:dyDescent="0.3">
      <c r="A1255" s="15" t="s">
        <v>3137</v>
      </c>
      <c r="B1255" s="14" t="s">
        <v>6838</v>
      </c>
      <c r="C1255" s="16">
        <v>37</v>
      </c>
      <c r="D1255" s="16">
        <v>8.75</v>
      </c>
      <c r="E1255" s="17" t="s">
        <v>32</v>
      </c>
      <c r="F1255" s="17" t="s">
        <v>32</v>
      </c>
      <c r="G1255" s="17" t="s">
        <v>32</v>
      </c>
      <c r="H1255" s="18">
        <f>IF('Medical Examinations'!G1260="No major surgery",0,'Medical Examinations'!G1260)</f>
        <v>0</v>
      </c>
      <c r="I1255" s="16" t="s">
        <v>8343</v>
      </c>
      <c r="J1255" s="14" t="str">
        <f t="shared" si="57"/>
        <v>Obesity</v>
      </c>
      <c r="K1255" s="14" t="str">
        <f t="shared" si="58"/>
        <v>Diabetes</v>
      </c>
      <c r="L1255" s="19">
        <f>DATE('Data cleaning'!P1260,MONTH(1&amp;'Data cleaning'!Q1260),'Hospitalisation Details'!D1260)</f>
        <v>25073</v>
      </c>
      <c r="M1255" s="20">
        <v>10435.07</v>
      </c>
      <c r="N1255" s="16" t="s">
        <v>64</v>
      </c>
      <c r="O1255" s="16" t="s">
        <v>75</v>
      </c>
      <c r="P1255" s="16" t="s">
        <v>979</v>
      </c>
      <c r="Q1255" s="14">
        <f t="shared" si="59"/>
        <v>54</v>
      </c>
    </row>
    <row r="1256" spans="1:17" ht="15.6" x14ac:dyDescent="0.3">
      <c r="A1256" s="15" t="s">
        <v>3139</v>
      </c>
      <c r="B1256" s="14" t="s">
        <v>6839</v>
      </c>
      <c r="C1256" s="16">
        <v>25.4</v>
      </c>
      <c r="D1256" s="16">
        <v>11.96</v>
      </c>
      <c r="E1256" s="17" t="s">
        <v>32</v>
      </c>
      <c r="F1256" s="17" t="s">
        <v>32</v>
      </c>
      <c r="G1256" s="17" t="s">
        <v>32</v>
      </c>
      <c r="H1256" s="18">
        <f>IF('Medical Examinations'!G1261="No major surgery",0,'Medical Examinations'!G1261)</f>
        <v>0</v>
      </c>
      <c r="I1256" s="16" t="s">
        <v>8343</v>
      </c>
      <c r="J1256" s="14" t="str">
        <f t="shared" si="57"/>
        <v>Over weight</v>
      </c>
      <c r="K1256" s="14" t="str">
        <f t="shared" si="58"/>
        <v>Diabetes</v>
      </c>
      <c r="L1256" s="19">
        <f>DATE('Data cleaning'!P1261,MONTH(1&amp;'Data cleaning'!Q1261),'Hospitalisation Details'!D1261)</f>
        <v>25079</v>
      </c>
      <c r="M1256" s="20">
        <v>10436.1</v>
      </c>
      <c r="N1256" s="16" t="s">
        <v>64</v>
      </c>
      <c r="O1256" s="16" t="s">
        <v>64</v>
      </c>
      <c r="P1256" s="16" t="s">
        <v>241</v>
      </c>
      <c r="Q1256" s="14">
        <f t="shared" si="59"/>
        <v>54</v>
      </c>
    </row>
    <row r="1257" spans="1:17" ht="15.6" x14ac:dyDescent="0.3">
      <c r="A1257" s="15" t="s">
        <v>3142</v>
      </c>
      <c r="B1257" s="14" t="s">
        <v>5462</v>
      </c>
      <c r="C1257" s="16">
        <v>32.299999999999997</v>
      </c>
      <c r="D1257" s="16">
        <v>10.54</v>
      </c>
      <c r="E1257" s="17" t="s">
        <v>32</v>
      </c>
      <c r="F1257" s="17" t="s">
        <v>32</v>
      </c>
      <c r="G1257" s="17" t="s">
        <v>32</v>
      </c>
      <c r="H1257" s="18">
        <f>IF('Medical Examinations'!G1262="No major surgery",0,'Medical Examinations'!G1262)</f>
        <v>0</v>
      </c>
      <c r="I1257" s="16" t="s">
        <v>8343</v>
      </c>
      <c r="J1257" s="14" t="str">
        <f t="shared" si="57"/>
        <v>Obesity</v>
      </c>
      <c r="K1257" s="14" t="str">
        <f t="shared" si="58"/>
        <v>Diabetes</v>
      </c>
      <c r="L1257" s="19">
        <f>DATE('Data cleaning'!P1262,MONTH(1&amp;'Data cleaning'!Q1262),'Hospitalisation Details'!D1262)</f>
        <v>25150</v>
      </c>
      <c r="M1257" s="20">
        <v>10450.549999999999</v>
      </c>
      <c r="N1257" s="16" t="s">
        <v>64</v>
      </c>
      <c r="O1257" s="16" t="s">
        <v>75</v>
      </c>
      <c r="P1257" s="16" t="s">
        <v>241</v>
      </c>
      <c r="Q1257" s="14">
        <f t="shared" si="59"/>
        <v>54</v>
      </c>
    </row>
    <row r="1258" spans="1:17" ht="15.6" x14ac:dyDescent="0.3">
      <c r="A1258" s="15" t="s">
        <v>3144</v>
      </c>
      <c r="B1258" s="14" t="s">
        <v>6842</v>
      </c>
      <c r="C1258" s="16">
        <v>23.94</v>
      </c>
      <c r="D1258" s="16">
        <v>4.54</v>
      </c>
      <c r="E1258" s="17" t="s">
        <v>99</v>
      </c>
      <c r="F1258" s="17" t="s">
        <v>32</v>
      </c>
      <c r="G1258" s="17" t="s">
        <v>99</v>
      </c>
      <c r="H1258" s="18">
        <f>IF('Medical Examinations'!G1263="No major surgery",0,'Medical Examinations'!G1263)</f>
        <v>1</v>
      </c>
      <c r="I1258" s="16" t="s">
        <v>8343</v>
      </c>
      <c r="J1258" s="14" t="str">
        <f t="shared" si="57"/>
        <v>Normal weight</v>
      </c>
      <c r="K1258" s="14" t="str">
        <f t="shared" si="58"/>
        <v>Normal</v>
      </c>
      <c r="L1258" s="19">
        <f>DATE('Data cleaning'!P1263,MONTH(1&amp;'Data cleaning'!Q1263),'Hospitalisation Details'!D1263)</f>
        <v>23664</v>
      </c>
      <c r="M1258" s="20">
        <v>10455.1</v>
      </c>
      <c r="N1258" s="16" t="s">
        <v>64</v>
      </c>
      <c r="O1258" s="16" t="s">
        <v>75</v>
      </c>
      <c r="P1258" s="16" t="s">
        <v>119</v>
      </c>
      <c r="Q1258" s="14">
        <f t="shared" si="59"/>
        <v>58</v>
      </c>
    </row>
    <row r="1259" spans="1:17" ht="15.6" x14ac:dyDescent="0.3">
      <c r="A1259" s="15" t="s">
        <v>3147</v>
      </c>
      <c r="B1259" s="14" t="s">
        <v>6844</v>
      </c>
      <c r="C1259" s="16">
        <v>46.4</v>
      </c>
      <c r="D1259" s="16">
        <v>5.71</v>
      </c>
      <c r="E1259" s="17" t="s">
        <v>32</v>
      </c>
      <c r="F1259" s="17" t="s">
        <v>32</v>
      </c>
      <c r="G1259" s="17" t="s">
        <v>32</v>
      </c>
      <c r="H1259" s="18">
        <f>IF('Medical Examinations'!G1264="No major surgery",0,'Medical Examinations'!G1264)</f>
        <v>0</v>
      </c>
      <c r="I1259" s="16" t="s">
        <v>8343</v>
      </c>
      <c r="J1259" s="14" t="str">
        <f t="shared" si="57"/>
        <v>Obesity</v>
      </c>
      <c r="K1259" s="14" t="str">
        <f t="shared" si="58"/>
        <v>Prediabetes</v>
      </c>
      <c r="L1259" s="19">
        <f>DATE('Data cleaning'!P1264,MONTH(1&amp;'Data cleaning'!Q1264),'Hospitalisation Details'!D1264)</f>
        <v>27975</v>
      </c>
      <c r="M1259" s="20">
        <v>10455.14</v>
      </c>
      <c r="N1259" s="16" t="s">
        <v>64</v>
      </c>
      <c r="O1259" s="16" t="s">
        <v>62</v>
      </c>
      <c r="P1259" s="16" t="s">
        <v>1525</v>
      </c>
      <c r="Q1259" s="14">
        <f t="shared" si="59"/>
        <v>46</v>
      </c>
    </row>
    <row r="1260" spans="1:17" ht="15.6" x14ac:dyDescent="0.3">
      <c r="A1260" s="15" t="s">
        <v>3149</v>
      </c>
      <c r="B1260" s="14" t="s">
        <v>6846</v>
      </c>
      <c r="C1260" s="16">
        <v>40.375</v>
      </c>
      <c r="D1260" s="16">
        <v>6.25</v>
      </c>
      <c r="E1260" s="17" t="s">
        <v>99</v>
      </c>
      <c r="F1260" s="17" t="s">
        <v>32</v>
      </c>
      <c r="G1260" s="17" t="s">
        <v>32</v>
      </c>
      <c r="H1260" s="18">
        <f>IF('Medical Examinations'!G1265="No major surgery",0,'Medical Examinations'!G1265)</f>
        <v>0</v>
      </c>
      <c r="I1260" s="16" t="s">
        <v>8343</v>
      </c>
      <c r="J1260" s="14" t="str">
        <f t="shared" si="57"/>
        <v>Obesity</v>
      </c>
      <c r="K1260" s="14" t="str">
        <f t="shared" si="58"/>
        <v>Prediabetes</v>
      </c>
      <c r="L1260" s="19">
        <f>DATE('Data cleaning'!P1265,MONTH(1&amp;'Data cleaning'!Q1265),'Hospitalisation Details'!D1265)</f>
        <v>23585</v>
      </c>
      <c r="M1260" s="20">
        <v>10459.19</v>
      </c>
      <c r="N1260" s="16" t="s">
        <v>64</v>
      </c>
      <c r="O1260" s="16" t="s">
        <v>75</v>
      </c>
      <c r="P1260" s="16" t="s">
        <v>66</v>
      </c>
      <c r="Q1260" s="14">
        <f t="shared" si="59"/>
        <v>58</v>
      </c>
    </row>
    <row r="1261" spans="1:17" ht="15.6" x14ac:dyDescent="0.3">
      <c r="A1261" s="15" t="s">
        <v>3152</v>
      </c>
      <c r="B1261" s="14" t="s">
        <v>6848</v>
      </c>
      <c r="C1261" s="16">
        <v>28.7</v>
      </c>
      <c r="D1261" s="16">
        <v>9.4700000000000006</v>
      </c>
      <c r="E1261" s="17" t="s">
        <v>32</v>
      </c>
      <c r="F1261" s="17" t="s">
        <v>32</v>
      </c>
      <c r="G1261" s="17" t="s">
        <v>32</v>
      </c>
      <c r="H1261" s="18">
        <f>IF('Medical Examinations'!G1266="No major surgery",0,'Medical Examinations'!G1266)</f>
        <v>2</v>
      </c>
      <c r="I1261" s="16" t="s">
        <v>8343</v>
      </c>
      <c r="J1261" s="14" t="str">
        <f t="shared" si="57"/>
        <v>Over weight</v>
      </c>
      <c r="K1261" s="14" t="str">
        <f t="shared" si="58"/>
        <v>Diabetes</v>
      </c>
      <c r="L1261" s="19">
        <f>DATE('Data cleaning'!P1266,MONTH(1&amp;'Data cleaning'!Q1266),'Hospitalisation Details'!D1266)</f>
        <v>25468</v>
      </c>
      <c r="M1261" s="20">
        <v>10461.98</v>
      </c>
      <c r="N1261" s="16" t="s">
        <v>64</v>
      </c>
      <c r="O1261" s="16" t="s">
        <v>75</v>
      </c>
      <c r="P1261" s="16" t="s">
        <v>119</v>
      </c>
      <c r="Q1261" s="14">
        <f t="shared" si="59"/>
        <v>53</v>
      </c>
    </row>
    <row r="1262" spans="1:17" ht="15.6" x14ac:dyDescent="0.3">
      <c r="A1262" s="15" t="s">
        <v>3154</v>
      </c>
      <c r="B1262" s="14" t="s">
        <v>5125</v>
      </c>
      <c r="C1262" s="16">
        <v>26.63</v>
      </c>
      <c r="D1262" s="16">
        <v>5.7</v>
      </c>
      <c r="E1262" s="17" t="s">
        <v>32</v>
      </c>
      <c r="F1262" s="17" t="s">
        <v>32</v>
      </c>
      <c r="G1262" s="17" t="s">
        <v>32</v>
      </c>
      <c r="H1262" s="18">
        <f>IF('Medical Examinations'!G1267="No major surgery",0,'Medical Examinations'!G1267)</f>
        <v>0</v>
      </c>
      <c r="I1262" s="16" t="s">
        <v>8343</v>
      </c>
      <c r="J1262" s="14" t="str">
        <f t="shared" si="57"/>
        <v>Over weight</v>
      </c>
      <c r="K1262" s="14" t="str">
        <f t="shared" si="58"/>
        <v>Prediabetes</v>
      </c>
      <c r="L1262" s="19">
        <f>DATE('Data cleaning'!P1267,MONTH(1&amp;'Data cleaning'!Q1267),'Hospitalisation Details'!D1267)</f>
        <v>31956</v>
      </c>
      <c r="M1262" s="20">
        <v>10464.83</v>
      </c>
      <c r="N1262" s="16" t="s">
        <v>64</v>
      </c>
      <c r="O1262" s="16" t="s">
        <v>75</v>
      </c>
      <c r="P1262" s="16" t="s">
        <v>119</v>
      </c>
      <c r="Q1262" s="14">
        <f t="shared" si="59"/>
        <v>35</v>
      </c>
    </row>
    <row r="1263" spans="1:17" ht="15.6" x14ac:dyDescent="0.3">
      <c r="A1263" s="15" t="s">
        <v>3157</v>
      </c>
      <c r="B1263" s="14" t="s">
        <v>6851</v>
      </c>
      <c r="C1263" s="16">
        <v>22.515000000000001</v>
      </c>
      <c r="D1263" s="16">
        <v>11.18</v>
      </c>
      <c r="E1263" s="17" t="s">
        <v>32</v>
      </c>
      <c r="F1263" s="17" t="s">
        <v>32</v>
      </c>
      <c r="G1263" s="17" t="s">
        <v>32</v>
      </c>
      <c r="H1263" s="18">
        <f>IF('Medical Examinations'!G1268="No major surgery",0,'Medical Examinations'!G1268)</f>
        <v>2</v>
      </c>
      <c r="I1263" s="16" t="s">
        <v>8343</v>
      </c>
      <c r="J1263" s="14" t="str">
        <f t="shared" si="57"/>
        <v>Normal weight</v>
      </c>
      <c r="K1263" s="14" t="str">
        <f t="shared" si="58"/>
        <v>Diabetes</v>
      </c>
      <c r="L1263" s="19">
        <f>DATE('Data cleaning'!P1268,MONTH(1&amp;'Data cleaning'!Q1268),'Hospitalisation Details'!D1268)</f>
        <v>28723</v>
      </c>
      <c r="M1263" s="20">
        <v>10486.55</v>
      </c>
      <c r="N1263" s="16" t="s">
        <v>64</v>
      </c>
      <c r="O1263" s="16" t="s">
        <v>64</v>
      </c>
      <c r="P1263" s="16" t="s">
        <v>1108</v>
      </c>
      <c r="Q1263" s="14">
        <f t="shared" si="59"/>
        <v>44</v>
      </c>
    </row>
    <row r="1264" spans="1:17" ht="15.6" x14ac:dyDescent="0.3">
      <c r="A1264" s="15" t="s">
        <v>3159</v>
      </c>
      <c r="B1264" s="14" t="s">
        <v>6853</v>
      </c>
      <c r="C1264" s="16">
        <v>36.575000000000003</v>
      </c>
      <c r="D1264" s="16">
        <v>10.98</v>
      </c>
      <c r="E1264" s="17" t="s">
        <v>32</v>
      </c>
      <c r="F1264" s="17" t="s">
        <v>32</v>
      </c>
      <c r="G1264" s="17" t="s">
        <v>32</v>
      </c>
      <c r="H1264" s="18">
        <f>IF('Medical Examinations'!G1269="No major surgery",0,'Medical Examinations'!G1269)</f>
        <v>0</v>
      </c>
      <c r="I1264" s="16" t="s">
        <v>8343</v>
      </c>
      <c r="J1264" s="14" t="str">
        <f t="shared" si="57"/>
        <v>Obesity</v>
      </c>
      <c r="K1264" s="14" t="str">
        <f t="shared" si="58"/>
        <v>Diabetes</v>
      </c>
      <c r="L1264" s="19">
        <f>DATE('Data cleaning'!P1269,MONTH(1&amp;'Data cleaning'!Q1269),'Hospitalisation Details'!D1269)</f>
        <v>26591</v>
      </c>
      <c r="M1264" s="20">
        <v>10493.95</v>
      </c>
      <c r="N1264" s="16" t="s">
        <v>64</v>
      </c>
      <c r="O1264" s="16" t="s">
        <v>75</v>
      </c>
      <c r="P1264" s="16" t="s">
        <v>119</v>
      </c>
      <c r="Q1264" s="14">
        <f t="shared" si="59"/>
        <v>50</v>
      </c>
    </row>
    <row r="1265" spans="1:17" ht="15.6" x14ac:dyDescent="0.3">
      <c r="A1265" s="15" t="s">
        <v>3162</v>
      </c>
      <c r="B1265" s="14" t="s">
        <v>6842</v>
      </c>
      <c r="C1265" s="16">
        <v>23.66</v>
      </c>
      <c r="D1265" s="16">
        <v>5.1100000000000003</v>
      </c>
      <c r="E1265" s="17" t="s">
        <v>99</v>
      </c>
      <c r="F1265" s="17" t="s">
        <v>32</v>
      </c>
      <c r="G1265" s="17" t="s">
        <v>99</v>
      </c>
      <c r="H1265" s="18">
        <f>IF('Medical Examinations'!G1270="No major surgery",0,'Medical Examinations'!G1270)</f>
        <v>1</v>
      </c>
      <c r="I1265" s="16" t="s">
        <v>8343</v>
      </c>
      <c r="J1265" s="14" t="str">
        <f t="shared" si="57"/>
        <v>Normal weight</v>
      </c>
      <c r="K1265" s="14" t="str">
        <f t="shared" si="58"/>
        <v>Normal</v>
      </c>
      <c r="L1265" s="19">
        <f>DATE('Data cleaning'!P1270,MONTH(1&amp;'Data cleaning'!Q1270),'Hospitalisation Details'!D1270)</f>
        <v>28423</v>
      </c>
      <c r="M1265" s="20">
        <v>10495.6</v>
      </c>
      <c r="N1265" s="16" t="s">
        <v>64</v>
      </c>
      <c r="O1265" s="16" t="s">
        <v>75</v>
      </c>
      <c r="P1265" s="16" t="s">
        <v>119</v>
      </c>
      <c r="Q1265" s="14">
        <f t="shared" si="59"/>
        <v>45</v>
      </c>
    </row>
    <row r="1266" spans="1:17" ht="15.6" x14ac:dyDescent="0.3">
      <c r="A1266" s="15" t="s">
        <v>3164</v>
      </c>
      <c r="B1266" s="14" t="s">
        <v>6855</v>
      </c>
      <c r="C1266" s="16">
        <v>18.62</v>
      </c>
      <c r="D1266" s="16">
        <v>10.24</v>
      </c>
      <c r="E1266" s="17" t="s">
        <v>32</v>
      </c>
      <c r="F1266" s="17" t="s">
        <v>32</v>
      </c>
      <c r="G1266" s="17" t="s">
        <v>32</v>
      </c>
      <c r="H1266" s="18">
        <f>IF('Medical Examinations'!G1271="No major surgery",0,'Medical Examinations'!G1271)</f>
        <v>0</v>
      </c>
      <c r="I1266" s="16" t="s">
        <v>8343</v>
      </c>
      <c r="J1266" s="14" t="str">
        <f t="shared" si="57"/>
        <v>Normal weight</v>
      </c>
      <c r="K1266" s="14" t="str">
        <f t="shared" si="58"/>
        <v>Diabetes</v>
      </c>
      <c r="L1266" s="19">
        <f>DATE('Data cleaning'!P1271,MONTH(1&amp;'Data cleaning'!Q1271),'Hospitalisation Details'!D1271)</f>
        <v>26202</v>
      </c>
      <c r="M1266" s="20">
        <v>10546.48</v>
      </c>
      <c r="N1266" s="16" t="s">
        <v>64</v>
      </c>
      <c r="O1266" s="16" t="s">
        <v>64</v>
      </c>
      <c r="P1266" s="16" t="s">
        <v>241</v>
      </c>
      <c r="Q1266" s="14">
        <f t="shared" si="59"/>
        <v>51</v>
      </c>
    </row>
    <row r="1267" spans="1:17" ht="15.6" x14ac:dyDescent="0.3">
      <c r="A1267" s="15" t="s">
        <v>3166</v>
      </c>
      <c r="B1267" s="14" t="s">
        <v>6856</v>
      </c>
      <c r="C1267" s="16">
        <v>19.190000000000001</v>
      </c>
      <c r="D1267" s="16">
        <v>7.71</v>
      </c>
      <c r="E1267" s="17" t="s">
        <v>99</v>
      </c>
      <c r="F1267" s="17" t="s">
        <v>32</v>
      </c>
      <c r="G1267" s="17" t="s">
        <v>32</v>
      </c>
      <c r="H1267" s="18">
        <f>IF('Medical Examinations'!G1272="No major surgery",0,'Medical Examinations'!G1272)</f>
        <v>1</v>
      </c>
      <c r="I1267" s="16" t="s">
        <v>8343</v>
      </c>
      <c r="J1267" s="14" t="str">
        <f t="shared" si="57"/>
        <v>Normal weight</v>
      </c>
      <c r="K1267" s="14" t="str">
        <f t="shared" si="58"/>
        <v>Diabetes</v>
      </c>
      <c r="L1267" s="19">
        <f>DATE('Data cleaning'!P1272,MONTH(1&amp;'Data cleaning'!Q1272),'Hospitalisation Details'!D1272)</f>
        <v>26113</v>
      </c>
      <c r="M1267" s="20">
        <v>10560.49</v>
      </c>
      <c r="N1267" s="16" t="s">
        <v>64</v>
      </c>
      <c r="O1267" s="16" t="s">
        <v>62</v>
      </c>
      <c r="P1267" s="16" t="s">
        <v>66</v>
      </c>
      <c r="Q1267" s="14">
        <f t="shared" si="59"/>
        <v>51</v>
      </c>
    </row>
    <row r="1268" spans="1:17" ht="15.6" x14ac:dyDescent="0.3">
      <c r="A1268" s="15" t="s">
        <v>3169</v>
      </c>
      <c r="B1268" s="14" t="s">
        <v>6858</v>
      </c>
      <c r="C1268" s="16">
        <v>27.5</v>
      </c>
      <c r="D1268" s="16">
        <v>6.03</v>
      </c>
      <c r="E1268" s="17" t="s">
        <v>32</v>
      </c>
      <c r="F1268" s="17" t="s">
        <v>32</v>
      </c>
      <c r="G1268" s="17" t="s">
        <v>32</v>
      </c>
      <c r="H1268" s="18">
        <f>IF('Medical Examinations'!G1273="No major surgery",0,'Medical Examinations'!G1273)</f>
        <v>0</v>
      </c>
      <c r="I1268" s="16" t="s">
        <v>8343</v>
      </c>
      <c r="J1268" s="14" t="str">
        <f t="shared" si="57"/>
        <v>Over weight</v>
      </c>
      <c r="K1268" s="14" t="str">
        <f t="shared" si="58"/>
        <v>Prediabetes</v>
      </c>
      <c r="L1268" s="19">
        <f>DATE('Data cleaning'!P1273,MONTH(1&amp;'Data cleaning'!Q1273),'Hospitalisation Details'!D1273)</f>
        <v>25401</v>
      </c>
      <c r="M1268" s="20">
        <v>10564.88</v>
      </c>
      <c r="N1268" s="16" t="s">
        <v>64</v>
      </c>
      <c r="O1268" s="16" t="s">
        <v>75</v>
      </c>
      <c r="P1268" s="16" t="s">
        <v>1280</v>
      </c>
      <c r="Q1268" s="14">
        <f t="shared" si="59"/>
        <v>53</v>
      </c>
    </row>
    <row r="1269" spans="1:17" ht="15.6" x14ac:dyDescent="0.3">
      <c r="A1269" s="15" t="s">
        <v>3171</v>
      </c>
      <c r="B1269" s="14" t="s">
        <v>6860</v>
      </c>
      <c r="C1269" s="16">
        <v>27.36</v>
      </c>
      <c r="D1269" s="16">
        <v>5.96</v>
      </c>
      <c r="E1269" s="17" t="s">
        <v>32</v>
      </c>
      <c r="F1269" s="17" t="s">
        <v>32</v>
      </c>
      <c r="G1269" s="17" t="s">
        <v>99</v>
      </c>
      <c r="H1269" s="18">
        <f>IF('Medical Examinations'!G1274="No major surgery",0,'Medical Examinations'!G1274)</f>
        <v>1</v>
      </c>
      <c r="I1269" s="16" t="s">
        <v>8343</v>
      </c>
      <c r="J1269" s="14" t="str">
        <f t="shared" si="57"/>
        <v>Over weight</v>
      </c>
      <c r="K1269" s="14" t="str">
        <f t="shared" si="58"/>
        <v>Prediabetes</v>
      </c>
      <c r="L1269" s="19">
        <f>DATE('Data cleaning'!P1274,MONTH(1&amp;'Data cleaning'!Q1274),'Hospitalisation Details'!D1274)</f>
        <v>24452</v>
      </c>
      <c r="M1269" s="20">
        <v>10577.09</v>
      </c>
      <c r="N1269" s="16" t="s">
        <v>64</v>
      </c>
      <c r="O1269" s="16" t="s">
        <v>64</v>
      </c>
      <c r="P1269" s="16" t="s">
        <v>241</v>
      </c>
      <c r="Q1269" s="14">
        <f t="shared" si="59"/>
        <v>56</v>
      </c>
    </row>
    <row r="1270" spans="1:17" ht="15.6" x14ac:dyDescent="0.3">
      <c r="A1270" s="15" t="s">
        <v>3174</v>
      </c>
      <c r="B1270" s="14" t="s">
        <v>5745</v>
      </c>
      <c r="C1270" s="16">
        <v>20.350000000000001</v>
      </c>
      <c r="D1270" s="16">
        <v>4.16</v>
      </c>
      <c r="E1270" s="17" t="s">
        <v>32</v>
      </c>
      <c r="F1270" s="17" t="s">
        <v>32</v>
      </c>
      <c r="G1270" s="17" t="s">
        <v>32</v>
      </c>
      <c r="H1270" s="18">
        <f>IF('Medical Examinations'!G1275="No major surgery",0,'Medical Examinations'!G1275)</f>
        <v>0</v>
      </c>
      <c r="I1270" s="16" t="s">
        <v>8343</v>
      </c>
      <c r="J1270" s="14" t="str">
        <f t="shared" si="57"/>
        <v>Normal weight</v>
      </c>
      <c r="K1270" s="14" t="str">
        <f t="shared" si="58"/>
        <v>Normal</v>
      </c>
      <c r="L1270" s="19">
        <f>DATE('Data cleaning'!P1275,MONTH(1&amp;'Data cleaning'!Q1275),'Hospitalisation Details'!D1275)</f>
        <v>25562</v>
      </c>
      <c r="M1270" s="20">
        <v>10579.71</v>
      </c>
      <c r="N1270" s="16" t="s">
        <v>64</v>
      </c>
      <c r="O1270" s="16" t="s">
        <v>64</v>
      </c>
      <c r="P1270" s="16" t="s">
        <v>66</v>
      </c>
      <c r="Q1270" s="14">
        <f t="shared" si="59"/>
        <v>53</v>
      </c>
    </row>
    <row r="1271" spans="1:17" ht="15.6" x14ac:dyDescent="0.3">
      <c r="A1271" s="15" t="s">
        <v>3176</v>
      </c>
      <c r="B1271" s="14" t="s">
        <v>4784</v>
      </c>
      <c r="C1271" s="16">
        <v>24.035</v>
      </c>
      <c r="D1271" s="16">
        <v>6.11</v>
      </c>
      <c r="E1271" s="17" t="s">
        <v>32</v>
      </c>
      <c r="F1271" s="17" t="s">
        <v>32</v>
      </c>
      <c r="G1271" s="17" t="s">
        <v>32</v>
      </c>
      <c r="H1271" s="18">
        <f>IF('Medical Examinations'!G1276="No major surgery",0,'Medical Examinations'!G1276)</f>
        <v>0</v>
      </c>
      <c r="I1271" s="16" t="s">
        <v>8343</v>
      </c>
      <c r="J1271" s="14" t="str">
        <f t="shared" si="57"/>
        <v>Normal weight</v>
      </c>
      <c r="K1271" s="14" t="str">
        <f t="shared" si="58"/>
        <v>Prediabetes</v>
      </c>
      <c r="L1271" s="19">
        <f>DATE('Data cleaning'!P1276,MONTH(1&amp;'Data cleaning'!Q1276),'Hospitalisation Details'!D1276)</f>
        <v>24414</v>
      </c>
      <c r="M1271" s="20">
        <v>10594.23</v>
      </c>
      <c r="N1271" s="16" t="s">
        <v>64</v>
      </c>
      <c r="O1271" s="16" t="s">
        <v>64</v>
      </c>
      <c r="P1271" s="16" t="s">
        <v>66</v>
      </c>
      <c r="Q1271" s="14">
        <f t="shared" si="59"/>
        <v>56</v>
      </c>
    </row>
    <row r="1272" spans="1:17" ht="15.6" x14ac:dyDescent="0.3">
      <c r="A1272" s="15" t="s">
        <v>3178</v>
      </c>
      <c r="B1272" s="14" t="s">
        <v>6863</v>
      </c>
      <c r="C1272" s="16">
        <v>23.56</v>
      </c>
      <c r="D1272" s="16">
        <v>5.97</v>
      </c>
      <c r="E1272" s="17" t="s">
        <v>32</v>
      </c>
      <c r="F1272" s="17" t="s">
        <v>32</v>
      </c>
      <c r="G1272" s="17" t="s">
        <v>32</v>
      </c>
      <c r="H1272" s="18">
        <f>IF('Medical Examinations'!G1277="No major surgery",0,'Medical Examinations'!G1277)</f>
        <v>0</v>
      </c>
      <c r="I1272" s="16" t="s">
        <v>8343</v>
      </c>
      <c r="J1272" s="14" t="str">
        <f t="shared" si="57"/>
        <v>Normal weight</v>
      </c>
      <c r="K1272" s="14" t="str">
        <f t="shared" si="58"/>
        <v>Prediabetes</v>
      </c>
      <c r="L1272" s="19">
        <f>DATE('Data cleaning'!P1277,MONTH(1&amp;'Data cleaning'!Q1277),'Hospitalisation Details'!D1277)</f>
        <v>24805</v>
      </c>
      <c r="M1272" s="20">
        <v>10594.5</v>
      </c>
      <c r="N1272" s="16" t="s">
        <v>64</v>
      </c>
      <c r="O1272" s="16" t="s">
        <v>75</v>
      </c>
      <c r="P1272" s="16" t="s">
        <v>119</v>
      </c>
      <c r="Q1272" s="14">
        <f t="shared" si="59"/>
        <v>55</v>
      </c>
    </row>
    <row r="1273" spans="1:17" ht="15.6" x14ac:dyDescent="0.3">
      <c r="A1273" s="15" t="s">
        <v>3181</v>
      </c>
      <c r="B1273" s="14" t="s">
        <v>6865</v>
      </c>
      <c r="C1273" s="16">
        <v>27.17</v>
      </c>
      <c r="D1273" s="16">
        <v>10.81</v>
      </c>
      <c r="E1273" s="17" t="s">
        <v>32</v>
      </c>
      <c r="F1273" s="17" t="s">
        <v>32</v>
      </c>
      <c r="G1273" s="17" t="s">
        <v>32</v>
      </c>
      <c r="H1273" s="18">
        <f>IF('Medical Examinations'!G1278="No major surgery",0,'Medical Examinations'!G1278)</f>
        <v>2</v>
      </c>
      <c r="I1273" s="16" t="s">
        <v>8343</v>
      </c>
      <c r="J1273" s="14" t="str">
        <f t="shared" si="57"/>
        <v>Over weight</v>
      </c>
      <c r="K1273" s="14" t="str">
        <f t="shared" si="58"/>
        <v>Diabetes</v>
      </c>
      <c r="L1273" s="19">
        <f>DATE('Data cleaning'!P1278,MONTH(1&amp;'Data cleaning'!Q1278),'Hospitalisation Details'!D1278)</f>
        <v>26647</v>
      </c>
      <c r="M1273" s="20">
        <v>10600.55</v>
      </c>
      <c r="N1273" s="16" t="s">
        <v>64</v>
      </c>
      <c r="O1273" s="16" t="s">
        <v>75</v>
      </c>
      <c r="P1273" s="16" t="s">
        <v>119</v>
      </c>
      <c r="Q1273" s="14">
        <f t="shared" si="59"/>
        <v>50</v>
      </c>
    </row>
    <row r="1274" spans="1:17" ht="15.6" x14ac:dyDescent="0.3">
      <c r="A1274" s="15" t="s">
        <v>3183</v>
      </c>
      <c r="B1274" s="14" t="s">
        <v>6867</v>
      </c>
      <c r="C1274" s="16">
        <v>34.32</v>
      </c>
      <c r="D1274" s="16">
        <v>5.7</v>
      </c>
      <c r="E1274" s="17" t="s">
        <v>99</v>
      </c>
      <c r="F1274" s="17" t="s">
        <v>32</v>
      </c>
      <c r="G1274" s="17" t="s">
        <v>99</v>
      </c>
      <c r="H1274" s="18">
        <f>IF('Medical Examinations'!G1279="No major surgery",0,'Medical Examinations'!G1279)</f>
        <v>1</v>
      </c>
      <c r="I1274" s="16" t="s">
        <v>8343</v>
      </c>
      <c r="J1274" s="14" t="str">
        <f t="shared" si="57"/>
        <v>Obesity</v>
      </c>
      <c r="K1274" s="14" t="str">
        <f t="shared" si="58"/>
        <v>Prediabetes</v>
      </c>
      <c r="L1274" s="19">
        <f>DATE('Data cleaning'!P1279,MONTH(1&amp;'Data cleaning'!Q1279),'Hospitalisation Details'!D1279)</f>
        <v>24308</v>
      </c>
      <c r="M1274" s="20">
        <v>10601.41</v>
      </c>
      <c r="N1274" s="16" t="s">
        <v>64</v>
      </c>
      <c r="O1274" s="16" t="s">
        <v>62</v>
      </c>
      <c r="P1274" s="16" t="s">
        <v>241</v>
      </c>
      <c r="Q1274" s="14">
        <f t="shared" si="59"/>
        <v>56</v>
      </c>
    </row>
    <row r="1275" spans="1:17" ht="15.6" x14ac:dyDescent="0.3">
      <c r="A1275" s="15" t="s">
        <v>3185</v>
      </c>
      <c r="B1275" s="14" t="s">
        <v>6575</v>
      </c>
      <c r="C1275" s="16">
        <v>23.87</v>
      </c>
      <c r="D1275" s="16">
        <v>4.7699999999999996</v>
      </c>
      <c r="E1275" s="17" t="s">
        <v>99</v>
      </c>
      <c r="F1275" s="17" t="s">
        <v>32</v>
      </c>
      <c r="G1275" s="17" t="s">
        <v>99</v>
      </c>
      <c r="H1275" s="18">
        <f>IF('Medical Examinations'!G1280="No major surgery",0,'Medical Examinations'!G1280)</f>
        <v>1</v>
      </c>
      <c r="I1275" s="16" t="s">
        <v>8343</v>
      </c>
      <c r="J1275" s="14" t="str">
        <f t="shared" si="57"/>
        <v>Normal weight</v>
      </c>
      <c r="K1275" s="14" t="str">
        <f t="shared" si="58"/>
        <v>Normal</v>
      </c>
      <c r="L1275" s="19">
        <f>DATE('Data cleaning'!P1280,MONTH(1&amp;'Data cleaning'!Q1280),'Hospitalisation Details'!D1280)</f>
        <v>24646</v>
      </c>
      <c r="M1275" s="20">
        <v>10601.63</v>
      </c>
      <c r="N1275" s="16" t="s">
        <v>64</v>
      </c>
      <c r="O1275" s="16" t="s">
        <v>62</v>
      </c>
      <c r="P1275" s="16" t="s">
        <v>119</v>
      </c>
      <c r="Q1275" s="14">
        <f t="shared" si="59"/>
        <v>55</v>
      </c>
    </row>
    <row r="1276" spans="1:17" ht="15.6" x14ac:dyDescent="0.3">
      <c r="A1276" s="15" t="s">
        <v>3188</v>
      </c>
      <c r="B1276" s="14" t="s">
        <v>6870</v>
      </c>
      <c r="C1276" s="16">
        <v>30.15</v>
      </c>
      <c r="D1276" s="16">
        <v>4.25</v>
      </c>
      <c r="E1276" s="17" t="s">
        <v>32</v>
      </c>
      <c r="F1276" s="17" t="s">
        <v>32</v>
      </c>
      <c r="G1276" s="17" t="s">
        <v>32</v>
      </c>
      <c r="H1276" s="18">
        <f>IF('Medical Examinations'!G1281="No major surgery",0,'Medical Examinations'!G1281)</f>
        <v>1</v>
      </c>
      <c r="I1276" s="16" t="s">
        <v>8343</v>
      </c>
      <c r="J1276" s="14" t="str">
        <f t="shared" si="57"/>
        <v>Obesity</v>
      </c>
      <c r="K1276" s="14" t="str">
        <f t="shared" si="58"/>
        <v>Normal</v>
      </c>
      <c r="L1276" s="19">
        <f>DATE('Data cleaning'!P1281,MONTH(1&amp;'Data cleaning'!Q1281),'Hospitalisation Details'!D1281)</f>
        <v>24290</v>
      </c>
      <c r="M1276" s="20">
        <v>10602.39</v>
      </c>
      <c r="N1276" s="16" t="s">
        <v>64</v>
      </c>
      <c r="O1276" s="16" t="s">
        <v>64</v>
      </c>
      <c r="P1276" s="16" t="s">
        <v>241</v>
      </c>
      <c r="Q1276" s="14">
        <f t="shared" si="59"/>
        <v>56</v>
      </c>
    </row>
    <row r="1277" spans="1:17" ht="15.6" x14ac:dyDescent="0.3">
      <c r="A1277" s="15" t="s">
        <v>3190</v>
      </c>
      <c r="B1277" s="14" t="s">
        <v>5027</v>
      </c>
      <c r="C1277" s="16">
        <v>26.36</v>
      </c>
      <c r="D1277" s="16">
        <v>5.52</v>
      </c>
      <c r="E1277" s="17" t="s">
        <v>32</v>
      </c>
      <c r="F1277" s="17" t="s">
        <v>32</v>
      </c>
      <c r="G1277" s="17" t="s">
        <v>32</v>
      </c>
      <c r="H1277" s="18">
        <f>IF('Medical Examinations'!G1282="No major surgery",0,'Medical Examinations'!G1282)</f>
        <v>0</v>
      </c>
      <c r="I1277" s="16" t="s">
        <v>8343</v>
      </c>
      <c r="J1277" s="14" t="str">
        <f t="shared" si="57"/>
        <v>Over weight</v>
      </c>
      <c r="K1277" s="14" t="str">
        <f t="shared" si="58"/>
        <v>Normal</v>
      </c>
      <c r="L1277" s="19">
        <f>DATE('Data cleaning'!P1282,MONTH(1&amp;'Data cleaning'!Q1282),'Hospitalisation Details'!D1282)</f>
        <v>23920</v>
      </c>
      <c r="M1277" s="20">
        <v>10608.67</v>
      </c>
      <c r="N1277" s="16" t="s">
        <v>64</v>
      </c>
      <c r="O1277" s="16" t="s">
        <v>64</v>
      </c>
      <c r="P1277" s="16" t="s">
        <v>119</v>
      </c>
      <c r="Q1277" s="14">
        <f t="shared" si="59"/>
        <v>57</v>
      </c>
    </row>
    <row r="1278" spans="1:17" ht="15.6" x14ac:dyDescent="0.3">
      <c r="A1278" s="15" t="s">
        <v>3193</v>
      </c>
      <c r="B1278" s="14" t="s">
        <v>6548</v>
      </c>
      <c r="C1278" s="16">
        <v>45.32</v>
      </c>
      <c r="D1278" s="16">
        <v>6.53</v>
      </c>
      <c r="E1278" s="17" t="s">
        <v>99</v>
      </c>
      <c r="F1278" s="17" t="s">
        <v>32</v>
      </c>
      <c r="G1278" s="17" t="s">
        <v>32</v>
      </c>
      <c r="H1278" s="18">
        <f>IF('Medical Examinations'!G1283="No major surgery",0,'Medical Examinations'!G1283)</f>
        <v>1</v>
      </c>
      <c r="I1278" s="16" t="s">
        <v>8343</v>
      </c>
      <c r="J1278" s="14" t="str">
        <f t="shared" si="57"/>
        <v>Obesity</v>
      </c>
      <c r="K1278" s="14" t="str">
        <f t="shared" si="58"/>
        <v>Diabetes</v>
      </c>
      <c r="L1278" s="19">
        <f>DATE('Data cleaning'!P1283,MONTH(1&amp;'Data cleaning'!Q1283),'Hospitalisation Details'!D1283)</f>
        <v>33808</v>
      </c>
      <c r="M1278" s="20">
        <v>10617.04</v>
      </c>
      <c r="N1278" s="16" t="s">
        <v>64</v>
      </c>
      <c r="O1278" s="16" t="s">
        <v>64</v>
      </c>
      <c r="P1278" s="16" t="s">
        <v>2757</v>
      </c>
      <c r="Q1278" s="14">
        <f t="shared" si="59"/>
        <v>30</v>
      </c>
    </row>
    <row r="1279" spans="1:17" ht="15.6" x14ac:dyDescent="0.3">
      <c r="A1279" s="15" t="s">
        <v>3196</v>
      </c>
      <c r="B1279" s="14" t="s">
        <v>5156</v>
      </c>
      <c r="C1279" s="16">
        <v>31.93</v>
      </c>
      <c r="D1279" s="16">
        <v>4.82</v>
      </c>
      <c r="E1279" s="17" t="s">
        <v>99</v>
      </c>
      <c r="F1279" s="17" t="s">
        <v>32</v>
      </c>
      <c r="G1279" s="17" t="s">
        <v>32</v>
      </c>
      <c r="H1279" s="18">
        <f>IF('Medical Examinations'!G1284="No major surgery",0,'Medical Examinations'!G1284)</f>
        <v>1</v>
      </c>
      <c r="I1279" s="16" t="s">
        <v>8343</v>
      </c>
      <c r="J1279" s="14" t="str">
        <f t="shared" si="57"/>
        <v>Obesity</v>
      </c>
      <c r="K1279" s="14" t="str">
        <f t="shared" si="58"/>
        <v>Normal</v>
      </c>
      <c r="L1279" s="19">
        <f>DATE('Data cleaning'!P1284,MONTH(1&amp;'Data cleaning'!Q1284),'Hospitalisation Details'!D1284)</f>
        <v>33060</v>
      </c>
      <c r="M1279" s="20">
        <v>10620.26</v>
      </c>
      <c r="N1279" s="16" t="s">
        <v>64</v>
      </c>
      <c r="O1279" s="16" t="s">
        <v>64</v>
      </c>
      <c r="P1279" s="16" t="s">
        <v>119</v>
      </c>
      <c r="Q1279" s="14">
        <f t="shared" si="59"/>
        <v>32</v>
      </c>
    </row>
    <row r="1280" spans="1:17" ht="15.6" x14ac:dyDescent="0.3">
      <c r="A1280" s="15" t="s">
        <v>3199</v>
      </c>
      <c r="B1280" s="14" t="s">
        <v>6874</v>
      </c>
      <c r="C1280" s="16">
        <v>36</v>
      </c>
      <c r="D1280" s="16">
        <v>11.94</v>
      </c>
      <c r="E1280" s="17" t="s">
        <v>99</v>
      </c>
      <c r="F1280" s="17" t="s">
        <v>32</v>
      </c>
      <c r="G1280" s="17" t="s">
        <v>32</v>
      </c>
      <c r="H1280" s="18">
        <f>IF('Medical Examinations'!G1285="No major surgery",0,'Medical Examinations'!G1285)</f>
        <v>1</v>
      </c>
      <c r="I1280" s="16" t="s">
        <v>8343</v>
      </c>
      <c r="J1280" s="14" t="str">
        <f t="shared" si="57"/>
        <v>Obesity</v>
      </c>
      <c r="K1280" s="14" t="str">
        <f t="shared" si="58"/>
        <v>Diabetes</v>
      </c>
      <c r="L1280" s="19">
        <f>DATE('Data cleaning'!P1285,MONTH(1&amp;'Data cleaning'!Q1285),'Hospitalisation Details'!D1285)</f>
        <v>23597</v>
      </c>
      <c r="M1280" s="20">
        <v>10627.81</v>
      </c>
      <c r="N1280" s="16" t="s">
        <v>64</v>
      </c>
      <c r="O1280" s="16" t="s">
        <v>64</v>
      </c>
      <c r="P1280" s="16" t="s">
        <v>66</v>
      </c>
      <c r="Q1280" s="14">
        <f t="shared" si="59"/>
        <v>58</v>
      </c>
    </row>
    <row r="1281" spans="1:17" ht="15.6" x14ac:dyDescent="0.3">
      <c r="A1281" s="15" t="s">
        <v>3202</v>
      </c>
      <c r="B1281" s="14" t="s">
        <v>6876</v>
      </c>
      <c r="C1281" s="16">
        <v>32</v>
      </c>
      <c r="D1281" s="16">
        <v>7.85</v>
      </c>
      <c r="E1281" s="17" t="s">
        <v>99</v>
      </c>
      <c r="F1281" s="17" t="s">
        <v>32</v>
      </c>
      <c r="G1281" s="17" t="s">
        <v>32</v>
      </c>
      <c r="H1281" s="18">
        <f>IF('Medical Examinations'!G1286="No major surgery",0,'Medical Examinations'!G1286)</f>
        <v>1</v>
      </c>
      <c r="I1281" s="16" t="s">
        <v>8343</v>
      </c>
      <c r="J1281" s="14" t="str">
        <f t="shared" si="57"/>
        <v>Obesity</v>
      </c>
      <c r="K1281" s="14" t="str">
        <f t="shared" si="58"/>
        <v>Diabetes</v>
      </c>
      <c r="L1281" s="19">
        <f>DATE('Data cleaning'!P1286,MONTH(1&amp;'Data cleaning'!Q1286),'Hospitalisation Details'!D1286)</f>
        <v>28086</v>
      </c>
      <c r="M1281" s="20">
        <v>10665.44</v>
      </c>
      <c r="N1281" s="16" t="s">
        <v>64</v>
      </c>
      <c r="O1281" s="16" t="s">
        <v>62</v>
      </c>
      <c r="P1281" s="16" t="s">
        <v>1525</v>
      </c>
      <c r="Q1281" s="14">
        <f t="shared" si="59"/>
        <v>46</v>
      </c>
    </row>
    <row r="1282" spans="1:17" ht="15.6" x14ac:dyDescent="0.3">
      <c r="A1282" s="15" t="s">
        <v>3204</v>
      </c>
      <c r="B1282" s="14" t="s">
        <v>6878</v>
      </c>
      <c r="C1282" s="16">
        <v>29.37</v>
      </c>
      <c r="D1282" s="16">
        <v>8.01</v>
      </c>
      <c r="E1282" s="17" t="s">
        <v>99</v>
      </c>
      <c r="F1282" s="17" t="s">
        <v>32</v>
      </c>
      <c r="G1282" s="17" t="s">
        <v>32</v>
      </c>
      <c r="H1282" s="18">
        <f>IF('Medical Examinations'!G1287="No major surgery",0,'Medical Examinations'!G1287)</f>
        <v>1</v>
      </c>
      <c r="I1282" s="16" t="s">
        <v>8343</v>
      </c>
      <c r="J1282" s="14" t="str">
        <f t="shared" ref="J1282:J1345" si="60">IF(C1282&lt;18.5,"Under weight",IF(C1282&lt;25,"Normal weight",IF(C1282&lt;30,"Over weight","Obesity")))</f>
        <v>Over weight</v>
      </c>
      <c r="K1282" s="14" t="str">
        <f t="shared" ref="K1282:K1345" si="61">IF(D1282&lt;5.7,"Normal",IF(D1282&lt;6.4,"Prediabetes","Diabetes"))</f>
        <v>Diabetes</v>
      </c>
      <c r="L1282" s="19">
        <f>DATE('Data cleaning'!P1287,MONTH(1&amp;'Data cleaning'!Q1287),'Hospitalisation Details'!D1287)</f>
        <v>22896</v>
      </c>
      <c r="M1282" s="20">
        <v>10676.83</v>
      </c>
      <c r="N1282" s="16" t="s">
        <v>64</v>
      </c>
      <c r="O1282" s="16" t="s">
        <v>64</v>
      </c>
      <c r="P1282" s="16" t="s">
        <v>66</v>
      </c>
      <c r="Q1282" s="14">
        <f t="shared" ref="Q1282:Q1345" si="62">INT(YEARFRAC(L1282,DATE(2023,6,8)))</f>
        <v>60</v>
      </c>
    </row>
    <row r="1283" spans="1:17" ht="15.6" x14ac:dyDescent="0.3">
      <c r="A1283" s="15" t="s">
        <v>3207</v>
      </c>
      <c r="B1283" s="14" t="s">
        <v>6879</v>
      </c>
      <c r="C1283" s="16">
        <v>23.6</v>
      </c>
      <c r="D1283" s="16">
        <v>7.4</v>
      </c>
      <c r="E1283" s="17" t="s">
        <v>99</v>
      </c>
      <c r="F1283" s="17" t="s">
        <v>32</v>
      </c>
      <c r="G1283" s="17" t="s">
        <v>32</v>
      </c>
      <c r="H1283" s="18">
        <f>IF('Medical Examinations'!G1288="No major surgery",0,'Medical Examinations'!G1288)</f>
        <v>1</v>
      </c>
      <c r="I1283" s="16" t="s">
        <v>8343</v>
      </c>
      <c r="J1283" s="14" t="str">
        <f t="shared" si="60"/>
        <v>Normal weight</v>
      </c>
      <c r="K1283" s="14" t="str">
        <f t="shared" si="61"/>
        <v>Diabetes</v>
      </c>
      <c r="L1283" s="19">
        <f>DATE('Data cleaning'!P1288,MONTH(1&amp;'Data cleaning'!Q1288),'Hospitalisation Details'!D1288)</f>
        <v>28339</v>
      </c>
      <c r="M1283" s="20">
        <v>10690.11</v>
      </c>
      <c r="N1283" s="16" t="s">
        <v>64</v>
      </c>
      <c r="O1283" s="16" t="s">
        <v>62</v>
      </c>
      <c r="P1283" s="16" t="s">
        <v>1525</v>
      </c>
      <c r="Q1283" s="14">
        <f t="shared" si="62"/>
        <v>45</v>
      </c>
    </row>
    <row r="1284" spans="1:17" ht="15.6" x14ac:dyDescent="0.3">
      <c r="A1284" s="15" t="s">
        <v>3209</v>
      </c>
      <c r="B1284" s="14" t="s">
        <v>5096</v>
      </c>
      <c r="C1284" s="16">
        <v>33.155000000000001</v>
      </c>
      <c r="D1284" s="16">
        <v>8.3800000000000008</v>
      </c>
      <c r="E1284" s="17" t="s">
        <v>99</v>
      </c>
      <c r="F1284" s="17" t="s">
        <v>32</v>
      </c>
      <c r="G1284" s="17" t="s">
        <v>32</v>
      </c>
      <c r="H1284" s="18">
        <f>IF('Medical Examinations'!G1289="No major surgery",0,'Medical Examinations'!G1289)</f>
        <v>0</v>
      </c>
      <c r="I1284" s="16" t="s">
        <v>8343</v>
      </c>
      <c r="J1284" s="14" t="str">
        <f t="shared" si="60"/>
        <v>Obesity</v>
      </c>
      <c r="K1284" s="14" t="str">
        <f t="shared" si="61"/>
        <v>Diabetes</v>
      </c>
      <c r="L1284" s="19">
        <f>DATE('Data cleaning'!P1289,MONTH(1&amp;'Data cleaning'!Q1289),'Hospitalisation Details'!D1289)</f>
        <v>28033</v>
      </c>
      <c r="M1284" s="20">
        <v>10698.38</v>
      </c>
      <c r="N1284" s="16" t="s">
        <v>64</v>
      </c>
      <c r="O1284" s="16" t="s">
        <v>75</v>
      </c>
      <c r="P1284" s="16" t="s">
        <v>1108</v>
      </c>
      <c r="Q1284" s="14">
        <f t="shared" si="62"/>
        <v>46</v>
      </c>
    </row>
    <row r="1285" spans="1:17" ht="15.6" x14ac:dyDescent="0.3">
      <c r="A1285" s="15" t="s">
        <v>3212</v>
      </c>
      <c r="B1285" s="14" t="s">
        <v>6882</v>
      </c>
      <c r="C1285" s="16">
        <v>24.32</v>
      </c>
      <c r="D1285" s="16">
        <v>11.56</v>
      </c>
      <c r="E1285" s="17" t="s">
        <v>99</v>
      </c>
      <c r="F1285" s="17" t="s">
        <v>32</v>
      </c>
      <c r="G1285" s="17" t="s">
        <v>32</v>
      </c>
      <c r="H1285" s="18">
        <f>IF('Medical Examinations'!G1290="No major surgery",0,'Medical Examinations'!G1290)</f>
        <v>1</v>
      </c>
      <c r="I1285" s="16" t="s">
        <v>8343</v>
      </c>
      <c r="J1285" s="14" t="str">
        <f t="shared" si="60"/>
        <v>Normal weight</v>
      </c>
      <c r="K1285" s="14" t="str">
        <f t="shared" si="61"/>
        <v>Diabetes</v>
      </c>
      <c r="L1285" s="19">
        <f>DATE('Data cleaning'!P1290,MONTH(1&amp;'Data cleaning'!Q1290),'Hospitalisation Details'!D1290)</f>
        <v>26596</v>
      </c>
      <c r="M1285" s="20">
        <v>10702.64</v>
      </c>
      <c r="N1285" s="16" t="s">
        <v>64</v>
      </c>
      <c r="O1285" s="16" t="s">
        <v>64</v>
      </c>
      <c r="P1285" s="16" t="s">
        <v>66</v>
      </c>
      <c r="Q1285" s="14">
        <f t="shared" si="62"/>
        <v>50</v>
      </c>
    </row>
    <row r="1286" spans="1:17" ht="15.6" x14ac:dyDescent="0.3">
      <c r="A1286" s="15" t="s">
        <v>3215</v>
      </c>
      <c r="B1286" s="14" t="s">
        <v>6884</v>
      </c>
      <c r="C1286" s="16">
        <v>36.299999999999997</v>
      </c>
      <c r="D1286" s="16">
        <v>4.6100000000000003</v>
      </c>
      <c r="E1286" s="17" t="s">
        <v>32</v>
      </c>
      <c r="F1286" s="17" t="s">
        <v>32</v>
      </c>
      <c r="G1286" s="17" t="s">
        <v>32</v>
      </c>
      <c r="H1286" s="18">
        <f>IF('Medical Examinations'!G1291="No major surgery",0,'Medical Examinations'!G1291)</f>
        <v>0</v>
      </c>
      <c r="I1286" s="16" t="s">
        <v>8343</v>
      </c>
      <c r="J1286" s="14" t="str">
        <f t="shared" si="60"/>
        <v>Obesity</v>
      </c>
      <c r="K1286" s="14" t="str">
        <f t="shared" si="61"/>
        <v>Normal</v>
      </c>
      <c r="L1286" s="19">
        <f>DATE('Data cleaning'!P1291,MONTH(1&amp;'Data cleaning'!Q1291),'Hospitalisation Details'!D1291)</f>
        <v>24683</v>
      </c>
      <c r="M1286" s="20">
        <v>10704.47</v>
      </c>
      <c r="N1286" s="16" t="s">
        <v>64</v>
      </c>
      <c r="O1286" s="16" t="s">
        <v>62</v>
      </c>
      <c r="P1286" s="16" t="s">
        <v>241</v>
      </c>
      <c r="Q1286" s="14">
        <f t="shared" si="62"/>
        <v>55</v>
      </c>
    </row>
    <row r="1287" spans="1:17" ht="15.6" x14ac:dyDescent="0.3">
      <c r="A1287" s="15" t="s">
        <v>3217</v>
      </c>
      <c r="B1287" s="14" t="s">
        <v>4844</v>
      </c>
      <c r="C1287" s="16">
        <v>34.4</v>
      </c>
      <c r="D1287" s="16">
        <v>4.95</v>
      </c>
      <c r="E1287" s="17" t="s">
        <v>32</v>
      </c>
      <c r="F1287" s="17" t="s">
        <v>32</v>
      </c>
      <c r="G1287" s="17" t="s">
        <v>99</v>
      </c>
      <c r="H1287" s="18">
        <f>IF('Medical Examinations'!G1292="No major surgery",0,'Medical Examinations'!G1292)</f>
        <v>1</v>
      </c>
      <c r="I1287" s="16" t="s">
        <v>8343</v>
      </c>
      <c r="J1287" s="14" t="str">
        <f t="shared" si="60"/>
        <v>Obesity</v>
      </c>
      <c r="K1287" s="14" t="str">
        <f t="shared" si="61"/>
        <v>Normal</v>
      </c>
      <c r="L1287" s="19">
        <f>DATE('Data cleaning'!P1292,MONTH(1&amp;'Data cleaning'!Q1292),'Hospitalisation Details'!D1292)</f>
        <v>24750</v>
      </c>
      <c r="M1287" s="20">
        <v>10713.64</v>
      </c>
      <c r="N1287" s="16" t="s">
        <v>64</v>
      </c>
      <c r="O1287" s="16" t="s">
        <v>64</v>
      </c>
      <c r="P1287" s="16" t="s">
        <v>241</v>
      </c>
      <c r="Q1287" s="14">
        <f t="shared" si="62"/>
        <v>55</v>
      </c>
    </row>
    <row r="1288" spans="1:17" ht="15.6" x14ac:dyDescent="0.3">
      <c r="A1288" s="15" t="s">
        <v>3220</v>
      </c>
      <c r="B1288" s="14" t="s">
        <v>6575</v>
      </c>
      <c r="C1288" s="16">
        <v>30.9</v>
      </c>
      <c r="D1288" s="16">
        <v>5.04</v>
      </c>
      <c r="E1288" s="17" t="s">
        <v>32</v>
      </c>
      <c r="F1288" s="17" t="s">
        <v>32</v>
      </c>
      <c r="G1288" s="17" t="s">
        <v>32</v>
      </c>
      <c r="H1288" s="18">
        <f>IF('Medical Examinations'!G1293="No major surgery",0,'Medical Examinations'!G1293)</f>
        <v>0</v>
      </c>
      <c r="I1288" s="16" t="s">
        <v>8343</v>
      </c>
      <c r="J1288" s="14" t="str">
        <f t="shared" si="60"/>
        <v>Obesity</v>
      </c>
      <c r="K1288" s="14" t="str">
        <f t="shared" si="61"/>
        <v>Normal</v>
      </c>
      <c r="L1288" s="19">
        <f>DATE('Data cleaning'!P1293,MONTH(1&amp;'Data cleaning'!Q1293),'Hospitalisation Details'!D1293)</f>
        <v>33780</v>
      </c>
      <c r="M1288" s="20">
        <v>10719.57</v>
      </c>
      <c r="N1288" s="16" t="s">
        <v>64</v>
      </c>
      <c r="O1288" s="16" t="s">
        <v>75</v>
      </c>
      <c r="P1288" s="16" t="s">
        <v>119</v>
      </c>
      <c r="Q1288" s="14">
        <f t="shared" si="62"/>
        <v>30</v>
      </c>
    </row>
    <row r="1289" spans="1:17" ht="15.6" x14ac:dyDescent="0.3">
      <c r="A1289" s="15" t="s">
        <v>3222</v>
      </c>
      <c r="B1289" s="14" t="s">
        <v>6888</v>
      </c>
      <c r="C1289" s="16">
        <v>28.6</v>
      </c>
      <c r="D1289" s="16">
        <v>5.42</v>
      </c>
      <c r="E1289" s="17" t="s">
        <v>32</v>
      </c>
      <c r="F1289" s="17" t="s">
        <v>32</v>
      </c>
      <c r="G1289" s="17" t="s">
        <v>32</v>
      </c>
      <c r="H1289" s="18">
        <f>IF('Medical Examinations'!G1294="No major surgery",0,'Medical Examinations'!G1294)</f>
        <v>0</v>
      </c>
      <c r="I1289" s="16" t="s">
        <v>8343</v>
      </c>
      <c r="J1289" s="14" t="str">
        <f t="shared" si="60"/>
        <v>Over weight</v>
      </c>
      <c r="K1289" s="14" t="str">
        <f t="shared" si="61"/>
        <v>Normal</v>
      </c>
      <c r="L1289" s="19">
        <f>DATE('Data cleaning'!P1294,MONTH(1&amp;'Data cleaning'!Q1294),'Hospitalisation Details'!D1294)</f>
        <v>27372</v>
      </c>
      <c r="M1289" s="20">
        <v>10736.87</v>
      </c>
      <c r="N1289" s="16" t="s">
        <v>64</v>
      </c>
      <c r="O1289" s="16" t="s">
        <v>75</v>
      </c>
      <c r="P1289" s="16" t="s">
        <v>979</v>
      </c>
      <c r="Q1289" s="14">
        <f t="shared" si="62"/>
        <v>48</v>
      </c>
    </row>
    <row r="1290" spans="1:17" ht="15.6" x14ac:dyDescent="0.3">
      <c r="A1290" s="15" t="s">
        <v>3225</v>
      </c>
      <c r="B1290" s="14" t="s">
        <v>6890</v>
      </c>
      <c r="C1290" s="16">
        <v>27.83</v>
      </c>
      <c r="D1290" s="16">
        <v>5.39</v>
      </c>
      <c r="E1290" s="17" t="s">
        <v>32</v>
      </c>
      <c r="F1290" s="17" t="s">
        <v>32</v>
      </c>
      <c r="G1290" s="17" t="s">
        <v>32</v>
      </c>
      <c r="H1290" s="18">
        <f>IF('Medical Examinations'!G1295="No major surgery",0,'Medical Examinations'!G1295)</f>
        <v>0</v>
      </c>
      <c r="I1290" s="16" t="s">
        <v>8343</v>
      </c>
      <c r="J1290" s="14" t="str">
        <f t="shared" si="60"/>
        <v>Over weight</v>
      </c>
      <c r="K1290" s="14" t="str">
        <f t="shared" si="61"/>
        <v>Normal</v>
      </c>
      <c r="L1290" s="19">
        <f>DATE('Data cleaning'!P1295,MONTH(1&amp;'Data cleaning'!Q1295),'Hospitalisation Details'!D1295)</f>
        <v>31653</v>
      </c>
      <c r="M1290" s="20">
        <v>10749.02</v>
      </c>
      <c r="N1290" s="16" t="s">
        <v>64</v>
      </c>
      <c r="O1290" s="16" t="s">
        <v>75</v>
      </c>
      <c r="P1290" s="16" t="s">
        <v>2757</v>
      </c>
      <c r="Q1290" s="14">
        <f t="shared" si="62"/>
        <v>36</v>
      </c>
    </row>
    <row r="1291" spans="1:17" ht="15.6" x14ac:dyDescent="0.3">
      <c r="A1291" s="15" t="s">
        <v>3227</v>
      </c>
      <c r="B1291" s="14" t="s">
        <v>6892</v>
      </c>
      <c r="C1291" s="16">
        <v>39.64</v>
      </c>
      <c r="D1291" s="16">
        <v>6</v>
      </c>
      <c r="E1291" s="17" t="s">
        <v>32</v>
      </c>
      <c r="F1291" s="17" t="s">
        <v>32</v>
      </c>
      <c r="G1291" s="17" t="s">
        <v>99</v>
      </c>
      <c r="H1291" s="18">
        <f>IF('Medical Examinations'!G1296="No major surgery",0,'Medical Examinations'!G1296)</f>
        <v>1</v>
      </c>
      <c r="I1291" s="16" t="s">
        <v>8343</v>
      </c>
      <c r="J1291" s="14" t="str">
        <f t="shared" si="60"/>
        <v>Obesity</v>
      </c>
      <c r="K1291" s="14" t="str">
        <f t="shared" si="61"/>
        <v>Prediabetes</v>
      </c>
      <c r="L1291" s="19">
        <f>DATE('Data cleaning'!P1296,MONTH(1&amp;'Data cleaning'!Q1296),'Hospitalisation Details'!D1296)</f>
        <v>32837</v>
      </c>
      <c r="M1291" s="20">
        <v>10769.75</v>
      </c>
      <c r="N1291" s="16" t="s">
        <v>64</v>
      </c>
      <c r="O1291" s="16" t="s">
        <v>62</v>
      </c>
      <c r="P1291" s="16" t="s">
        <v>3267</v>
      </c>
      <c r="Q1291" s="14">
        <f t="shared" si="62"/>
        <v>33</v>
      </c>
    </row>
    <row r="1292" spans="1:17" ht="15.6" x14ac:dyDescent="0.3">
      <c r="A1292" s="15" t="s">
        <v>3230</v>
      </c>
      <c r="B1292" s="14" t="s">
        <v>6895</v>
      </c>
      <c r="C1292" s="16">
        <v>38.479999999999997</v>
      </c>
      <c r="D1292" s="16">
        <v>6.02</v>
      </c>
      <c r="E1292" s="17" t="s">
        <v>32</v>
      </c>
      <c r="F1292" s="17" t="s">
        <v>32</v>
      </c>
      <c r="G1292" s="17" t="s">
        <v>32</v>
      </c>
      <c r="H1292" s="18">
        <f>IF('Medical Examinations'!G1297="No major surgery",0,'Medical Examinations'!G1297)</f>
        <v>1</v>
      </c>
      <c r="I1292" s="16" t="s">
        <v>8343</v>
      </c>
      <c r="J1292" s="14" t="str">
        <f t="shared" si="60"/>
        <v>Obesity</v>
      </c>
      <c r="K1292" s="14" t="str">
        <f t="shared" si="61"/>
        <v>Prediabetes</v>
      </c>
      <c r="L1292" s="19">
        <f>DATE('Data cleaning'!P1297,MONTH(1&amp;'Data cleaning'!Q1297),'Hospitalisation Details'!D1297)</f>
        <v>24787</v>
      </c>
      <c r="M1292" s="20">
        <v>10791.96</v>
      </c>
      <c r="N1292" s="16" t="s">
        <v>64</v>
      </c>
      <c r="O1292" s="16" t="s">
        <v>62</v>
      </c>
      <c r="P1292" s="16" t="s">
        <v>241</v>
      </c>
      <c r="Q1292" s="14">
        <f t="shared" si="62"/>
        <v>55</v>
      </c>
    </row>
    <row r="1293" spans="1:17" ht="15.6" x14ac:dyDescent="0.3">
      <c r="A1293" s="15" t="s">
        <v>3232</v>
      </c>
      <c r="B1293" s="14" t="s">
        <v>6897</v>
      </c>
      <c r="C1293" s="16">
        <v>36.200000000000003</v>
      </c>
      <c r="D1293" s="16">
        <v>4.62</v>
      </c>
      <c r="E1293" s="17" t="s">
        <v>32</v>
      </c>
      <c r="F1293" s="17" t="s">
        <v>32</v>
      </c>
      <c r="G1293" s="17" t="s">
        <v>32</v>
      </c>
      <c r="H1293" s="18">
        <f>IF('Medical Examinations'!G1298="No major surgery",0,'Medical Examinations'!G1298)</f>
        <v>2</v>
      </c>
      <c r="I1293" s="16" t="s">
        <v>8343</v>
      </c>
      <c r="J1293" s="14" t="str">
        <f t="shared" si="60"/>
        <v>Obesity</v>
      </c>
      <c r="K1293" s="14" t="str">
        <f t="shared" si="61"/>
        <v>Normal</v>
      </c>
      <c r="L1293" s="19">
        <f>DATE('Data cleaning'!P1298,MONTH(1&amp;'Data cleaning'!Q1298),'Hospitalisation Details'!D1298)</f>
        <v>36518</v>
      </c>
      <c r="M1293" s="20">
        <v>10795.94</v>
      </c>
      <c r="N1293" s="16" t="s">
        <v>64</v>
      </c>
      <c r="O1293" s="16" t="s">
        <v>75</v>
      </c>
      <c r="P1293" s="16" t="s">
        <v>241</v>
      </c>
      <c r="Q1293" s="14">
        <f t="shared" si="62"/>
        <v>23</v>
      </c>
    </row>
    <row r="1294" spans="1:17" ht="15.6" x14ac:dyDescent="0.3">
      <c r="A1294" s="15" t="s">
        <v>3235</v>
      </c>
      <c r="B1294" s="14" t="s">
        <v>6898</v>
      </c>
      <c r="C1294" s="16">
        <v>27.13</v>
      </c>
      <c r="D1294" s="16">
        <v>5.59</v>
      </c>
      <c r="E1294" s="17" t="s">
        <v>32</v>
      </c>
      <c r="F1294" s="17" t="s">
        <v>32</v>
      </c>
      <c r="G1294" s="17" t="s">
        <v>32</v>
      </c>
      <c r="H1294" s="18">
        <f>IF('Medical Examinations'!G1299="No major surgery",0,'Medical Examinations'!G1299)</f>
        <v>1</v>
      </c>
      <c r="I1294" s="16" t="s">
        <v>8343</v>
      </c>
      <c r="J1294" s="14" t="str">
        <f t="shared" si="60"/>
        <v>Over weight</v>
      </c>
      <c r="K1294" s="14" t="str">
        <f t="shared" si="61"/>
        <v>Normal</v>
      </c>
      <c r="L1294" s="19">
        <f>DATE('Data cleaning'!P1299,MONTH(1&amp;'Data cleaning'!Q1299),'Hospitalisation Details'!D1299)</f>
        <v>24768</v>
      </c>
      <c r="M1294" s="20">
        <v>10796.35</v>
      </c>
      <c r="N1294" s="16" t="s">
        <v>64</v>
      </c>
      <c r="O1294" s="16" t="s">
        <v>75</v>
      </c>
      <c r="P1294" s="16" t="s">
        <v>972</v>
      </c>
      <c r="Q1294" s="14">
        <f t="shared" si="62"/>
        <v>55</v>
      </c>
    </row>
    <row r="1295" spans="1:17" ht="15.6" x14ac:dyDescent="0.3">
      <c r="A1295" s="15" t="s">
        <v>3238</v>
      </c>
      <c r="B1295" s="14" t="s">
        <v>6899</v>
      </c>
      <c r="C1295" s="16">
        <v>20.75</v>
      </c>
      <c r="D1295" s="16">
        <v>5.18</v>
      </c>
      <c r="E1295" s="17" t="s">
        <v>99</v>
      </c>
      <c r="F1295" s="17" t="s">
        <v>32</v>
      </c>
      <c r="G1295" s="17" t="s">
        <v>32</v>
      </c>
      <c r="H1295" s="18">
        <f>IF('Medical Examinations'!G1300="No major surgery",0,'Medical Examinations'!G1300)</f>
        <v>2</v>
      </c>
      <c r="I1295" s="16" t="s">
        <v>8343</v>
      </c>
      <c r="J1295" s="14" t="str">
        <f t="shared" si="60"/>
        <v>Normal weight</v>
      </c>
      <c r="K1295" s="14" t="str">
        <f t="shared" si="61"/>
        <v>Normal</v>
      </c>
      <c r="L1295" s="19">
        <f>DATE('Data cleaning'!P1300,MONTH(1&amp;'Data cleaning'!Q1300),'Hospitalisation Details'!D1300)</f>
        <v>25869</v>
      </c>
      <c r="M1295" s="20">
        <v>10797.34</v>
      </c>
      <c r="N1295" s="16" t="s">
        <v>64</v>
      </c>
      <c r="O1295" s="16" t="s">
        <v>62</v>
      </c>
      <c r="P1295" s="16" t="s">
        <v>1285</v>
      </c>
      <c r="Q1295" s="14">
        <f t="shared" si="62"/>
        <v>52</v>
      </c>
    </row>
    <row r="1296" spans="1:17" ht="15.6" x14ac:dyDescent="0.3">
      <c r="A1296" s="15" t="s">
        <v>3241</v>
      </c>
      <c r="B1296" s="14" t="s">
        <v>4811</v>
      </c>
      <c r="C1296" s="16">
        <v>26.6</v>
      </c>
      <c r="D1296" s="16">
        <v>6.29</v>
      </c>
      <c r="E1296" s="17" t="s">
        <v>32</v>
      </c>
      <c r="F1296" s="17" t="s">
        <v>32</v>
      </c>
      <c r="G1296" s="17" t="s">
        <v>32</v>
      </c>
      <c r="H1296" s="18">
        <f>IF('Medical Examinations'!G1301="No major surgery",0,'Medical Examinations'!G1301)</f>
        <v>2</v>
      </c>
      <c r="I1296" s="16" t="s">
        <v>8343</v>
      </c>
      <c r="J1296" s="14" t="str">
        <f t="shared" si="60"/>
        <v>Over weight</v>
      </c>
      <c r="K1296" s="14" t="str">
        <f t="shared" si="61"/>
        <v>Prediabetes</v>
      </c>
      <c r="L1296" s="19">
        <f>DATE('Data cleaning'!P1301,MONTH(1&amp;'Data cleaning'!Q1301),'Hospitalisation Details'!D1301)</f>
        <v>25920</v>
      </c>
      <c r="M1296" s="20">
        <v>10806.84</v>
      </c>
      <c r="N1296" s="16" t="s">
        <v>64</v>
      </c>
      <c r="O1296" s="16" t="s">
        <v>62</v>
      </c>
      <c r="P1296" s="16" t="s">
        <v>241</v>
      </c>
      <c r="Q1296" s="14">
        <f t="shared" si="62"/>
        <v>52</v>
      </c>
    </row>
    <row r="1297" spans="1:17" ht="15.6" x14ac:dyDescent="0.3">
      <c r="A1297" s="15" t="s">
        <v>3243</v>
      </c>
      <c r="B1297" s="14" t="s">
        <v>6902</v>
      </c>
      <c r="C1297" s="16">
        <v>25.3</v>
      </c>
      <c r="D1297" s="16">
        <v>4.49</v>
      </c>
      <c r="E1297" s="17" t="s">
        <v>32</v>
      </c>
      <c r="F1297" s="17" t="s">
        <v>32</v>
      </c>
      <c r="G1297" s="17" t="s">
        <v>32</v>
      </c>
      <c r="H1297" s="18">
        <f>IF('Medical Examinations'!G1302="No major surgery",0,'Medical Examinations'!G1302)</f>
        <v>2</v>
      </c>
      <c r="I1297" s="16" t="s">
        <v>8343</v>
      </c>
      <c r="J1297" s="14" t="str">
        <f t="shared" si="60"/>
        <v>Over weight</v>
      </c>
      <c r="K1297" s="14" t="str">
        <f t="shared" si="61"/>
        <v>Normal</v>
      </c>
      <c r="L1297" s="19">
        <f>DATE('Data cleaning'!P1302,MONTH(1&amp;'Data cleaning'!Q1302),'Hospitalisation Details'!D1302)</f>
        <v>24747</v>
      </c>
      <c r="M1297" s="20">
        <v>10807.49</v>
      </c>
      <c r="N1297" s="16" t="s">
        <v>64</v>
      </c>
      <c r="O1297" s="16" t="s">
        <v>62</v>
      </c>
      <c r="P1297" s="16" t="s">
        <v>66</v>
      </c>
      <c r="Q1297" s="14">
        <f t="shared" si="62"/>
        <v>55</v>
      </c>
    </row>
    <row r="1298" spans="1:17" ht="15.6" x14ac:dyDescent="0.3">
      <c r="A1298" s="15" t="s">
        <v>3246</v>
      </c>
      <c r="B1298" s="14" t="s">
        <v>6904</v>
      </c>
      <c r="C1298" s="16">
        <v>18.84</v>
      </c>
      <c r="D1298" s="16">
        <v>11.82</v>
      </c>
      <c r="E1298" s="17" t="s">
        <v>99</v>
      </c>
      <c r="F1298" s="17" t="s">
        <v>32</v>
      </c>
      <c r="G1298" s="17" t="s">
        <v>99</v>
      </c>
      <c r="H1298" s="18">
        <f>IF('Medical Examinations'!G1303="No major surgery",0,'Medical Examinations'!G1303)</f>
        <v>1</v>
      </c>
      <c r="I1298" s="16" t="s">
        <v>8343</v>
      </c>
      <c r="J1298" s="14" t="str">
        <f t="shared" si="60"/>
        <v>Normal weight</v>
      </c>
      <c r="K1298" s="14" t="str">
        <f t="shared" si="61"/>
        <v>Diabetes</v>
      </c>
      <c r="L1298" s="19">
        <f>DATE('Data cleaning'!P1303,MONTH(1&amp;'Data cleaning'!Q1303),'Hospitalisation Details'!D1303)</f>
        <v>25047</v>
      </c>
      <c r="M1298" s="20">
        <v>10825.25</v>
      </c>
      <c r="N1298" s="16" t="s">
        <v>64</v>
      </c>
      <c r="O1298" s="16" t="s">
        <v>64</v>
      </c>
      <c r="P1298" s="16" t="s">
        <v>119</v>
      </c>
      <c r="Q1298" s="14">
        <f t="shared" si="62"/>
        <v>54</v>
      </c>
    </row>
    <row r="1299" spans="1:17" ht="15.6" x14ac:dyDescent="0.3">
      <c r="A1299" s="15" t="s">
        <v>3248</v>
      </c>
      <c r="B1299" s="14" t="s">
        <v>6906</v>
      </c>
      <c r="C1299" s="16">
        <v>19.57</v>
      </c>
      <c r="D1299" s="16">
        <v>7.41</v>
      </c>
      <c r="E1299" s="17" t="s">
        <v>99</v>
      </c>
      <c r="F1299" s="17" t="s">
        <v>32</v>
      </c>
      <c r="G1299" s="17" t="s">
        <v>32</v>
      </c>
      <c r="H1299" s="18">
        <f>IF('Medical Examinations'!G1304="No major surgery",0,'Medical Examinations'!G1304)</f>
        <v>1</v>
      </c>
      <c r="I1299" s="16" t="s">
        <v>8343</v>
      </c>
      <c r="J1299" s="14" t="str">
        <f t="shared" si="60"/>
        <v>Normal weight</v>
      </c>
      <c r="K1299" s="14" t="str">
        <f t="shared" si="61"/>
        <v>Diabetes</v>
      </c>
      <c r="L1299" s="19">
        <f>DATE('Data cleaning'!P1304,MONTH(1&amp;'Data cleaning'!Q1304),'Hospitalisation Details'!D1304)</f>
        <v>26287</v>
      </c>
      <c r="M1299" s="20">
        <v>10848.13</v>
      </c>
      <c r="N1299" s="16" t="s">
        <v>64</v>
      </c>
      <c r="O1299" s="16" t="s">
        <v>64</v>
      </c>
      <c r="P1299" s="16" t="s">
        <v>119</v>
      </c>
      <c r="Q1299" s="14">
        <f t="shared" si="62"/>
        <v>51</v>
      </c>
    </row>
    <row r="1300" spans="1:17" ht="15.6" x14ac:dyDescent="0.3">
      <c r="A1300" s="15" t="s">
        <v>3250</v>
      </c>
      <c r="B1300" s="14" t="s">
        <v>5156</v>
      </c>
      <c r="C1300" s="16">
        <v>30.495000000000001</v>
      </c>
      <c r="D1300" s="16">
        <v>5.97</v>
      </c>
      <c r="E1300" s="17" t="s">
        <v>32</v>
      </c>
      <c r="F1300" s="17" t="s">
        <v>32</v>
      </c>
      <c r="G1300" s="17" t="s">
        <v>32</v>
      </c>
      <c r="H1300" s="18">
        <f>IF('Medical Examinations'!G1305="No major surgery",0,'Medical Examinations'!G1305)</f>
        <v>0</v>
      </c>
      <c r="I1300" s="16" t="s">
        <v>8343</v>
      </c>
      <c r="J1300" s="14" t="str">
        <f t="shared" si="60"/>
        <v>Obesity</v>
      </c>
      <c r="K1300" s="14" t="str">
        <f t="shared" si="61"/>
        <v>Prediabetes</v>
      </c>
      <c r="L1300" s="19">
        <f>DATE('Data cleaning'!P1305,MONTH(1&amp;'Data cleaning'!Q1305),'Hospitalisation Details'!D1305)</f>
        <v>34583</v>
      </c>
      <c r="M1300" s="20">
        <v>10886.66</v>
      </c>
      <c r="N1300" s="16" t="s">
        <v>64</v>
      </c>
      <c r="O1300" s="16" t="s">
        <v>64</v>
      </c>
      <c r="P1300" s="16" t="s">
        <v>119</v>
      </c>
      <c r="Q1300" s="14">
        <f t="shared" si="62"/>
        <v>28</v>
      </c>
    </row>
    <row r="1301" spans="1:17" ht="15.6" x14ac:dyDescent="0.3">
      <c r="A1301" s="15" t="s">
        <v>3252</v>
      </c>
      <c r="B1301" s="14" t="s">
        <v>5489</v>
      </c>
      <c r="C1301" s="16">
        <v>30.114999999999998</v>
      </c>
      <c r="D1301" s="16">
        <v>5.74</v>
      </c>
      <c r="E1301" s="17" t="s">
        <v>32</v>
      </c>
      <c r="F1301" s="17" t="s">
        <v>32</v>
      </c>
      <c r="G1301" s="17" t="s">
        <v>99</v>
      </c>
      <c r="H1301" s="18">
        <f>IF('Medical Examinations'!G1306="No major surgery",0,'Medical Examinations'!G1306)</f>
        <v>1</v>
      </c>
      <c r="I1301" s="16" t="s">
        <v>8343</v>
      </c>
      <c r="J1301" s="14" t="str">
        <f t="shared" si="60"/>
        <v>Obesity</v>
      </c>
      <c r="K1301" s="14" t="str">
        <f t="shared" si="61"/>
        <v>Prediabetes</v>
      </c>
      <c r="L1301" s="19">
        <f>DATE('Data cleaning'!P1306,MONTH(1&amp;'Data cleaning'!Q1306),'Hospitalisation Details'!D1306)</f>
        <v>25155</v>
      </c>
      <c r="M1301" s="20">
        <v>10923.93</v>
      </c>
      <c r="N1301" s="16" t="s">
        <v>64</v>
      </c>
      <c r="O1301" s="16" t="s">
        <v>75</v>
      </c>
      <c r="P1301" s="16" t="s">
        <v>1280</v>
      </c>
      <c r="Q1301" s="14">
        <f t="shared" si="62"/>
        <v>54</v>
      </c>
    </row>
    <row r="1302" spans="1:17" ht="15.6" x14ac:dyDescent="0.3">
      <c r="A1302" s="15" t="s">
        <v>3254</v>
      </c>
      <c r="B1302" s="14" t="s">
        <v>6910</v>
      </c>
      <c r="C1302" s="16">
        <v>24.78</v>
      </c>
      <c r="D1302" s="16">
        <v>9.85</v>
      </c>
      <c r="E1302" s="17" t="s">
        <v>32</v>
      </c>
      <c r="F1302" s="17" t="s">
        <v>32</v>
      </c>
      <c r="G1302" s="17" t="s">
        <v>32</v>
      </c>
      <c r="H1302" s="18">
        <f>IF('Medical Examinations'!G1307="No major surgery",0,'Medical Examinations'!G1307)</f>
        <v>0</v>
      </c>
      <c r="I1302" s="16" t="s">
        <v>8343</v>
      </c>
      <c r="J1302" s="14" t="str">
        <f t="shared" si="60"/>
        <v>Normal weight</v>
      </c>
      <c r="K1302" s="14" t="str">
        <f t="shared" si="61"/>
        <v>Diabetes</v>
      </c>
      <c r="L1302" s="19">
        <f>DATE('Data cleaning'!P1307,MONTH(1&amp;'Data cleaning'!Q1307),'Hospitalisation Details'!D1307)</f>
        <v>25154</v>
      </c>
      <c r="M1302" s="20">
        <v>10928.85</v>
      </c>
      <c r="N1302" s="16" t="s">
        <v>64</v>
      </c>
      <c r="O1302" s="16" t="s">
        <v>64</v>
      </c>
      <c r="P1302" s="16" t="s">
        <v>66</v>
      </c>
      <c r="Q1302" s="14">
        <f t="shared" si="62"/>
        <v>54</v>
      </c>
    </row>
    <row r="1303" spans="1:17" ht="15.6" x14ac:dyDescent="0.3">
      <c r="A1303" s="15" t="s">
        <v>3257</v>
      </c>
      <c r="B1303" s="14" t="s">
        <v>6912</v>
      </c>
      <c r="C1303" s="16">
        <v>24.77</v>
      </c>
      <c r="D1303" s="16">
        <v>7.59</v>
      </c>
      <c r="E1303" s="17" t="s">
        <v>32</v>
      </c>
      <c r="F1303" s="17" t="s">
        <v>32</v>
      </c>
      <c r="G1303" s="17" t="s">
        <v>32</v>
      </c>
      <c r="H1303" s="18">
        <f>IF('Medical Examinations'!G1308="No major surgery",0,'Medical Examinations'!G1308)</f>
        <v>0</v>
      </c>
      <c r="I1303" s="16" t="s">
        <v>8343</v>
      </c>
      <c r="J1303" s="14" t="str">
        <f t="shared" si="60"/>
        <v>Normal weight</v>
      </c>
      <c r="K1303" s="14" t="str">
        <f t="shared" si="61"/>
        <v>Diabetes</v>
      </c>
      <c r="L1303" s="19">
        <f>DATE('Data cleaning'!P1308,MONTH(1&amp;'Data cleaning'!Q1308),'Hospitalisation Details'!D1308)</f>
        <v>25517</v>
      </c>
      <c r="M1303" s="20">
        <v>10942.13</v>
      </c>
      <c r="N1303" s="16" t="s">
        <v>64</v>
      </c>
      <c r="O1303" s="16" t="s">
        <v>64</v>
      </c>
      <c r="P1303" s="16" t="s">
        <v>119</v>
      </c>
      <c r="Q1303" s="14">
        <f t="shared" si="62"/>
        <v>53</v>
      </c>
    </row>
    <row r="1304" spans="1:17" ht="15.6" x14ac:dyDescent="0.3">
      <c r="A1304" s="15" t="s">
        <v>3260</v>
      </c>
      <c r="B1304" s="14" t="s">
        <v>6233</v>
      </c>
      <c r="C1304" s="16">
        <v>16.579999999999998</v>
      </c>
      <c r="D1304" s="16">
        <v>6.98</v>
      </c>
      <c r="E1304" s="17" t="s">
        <v>99</v>
      </c>
      <c r="F1304" s="17" t="s">
        <v>32</v>
      </c>
      <c r="G1304" s="17" t="s">
        <v>99</v>
      </c>
      <c r="H1304" s="18">
        <f>IF('Medical Examinations'!G1309="No major surgery",0,'Medical Examinations'!G1309)</f>
        <v>1</v>
      </c>
      <c r="I1304" s="16" t="s">
        <v>8343</v>
      </c>
      <c r="J1304" s="14" t="str">
        <f t="shared" si="60"/>
        <v>Under weight</v>
      </c>
      <c r="K1304" s="14" t="str">
        <f t="shared" si="61"/>
        <v>Diabetes</v>
      </c>
      <c r="L1304" s="19">
        <f>DATE('Data cleaning'!P1309,MONTH(1&amp;'Data cleaning'!Q1309),'Hospitalisation Details'!D1309)</f>
        <v>24080</v>
      </c>
      <c r="M1304" s="20">
        <v>10959.33</v>
      </c>
      <c r="N1304" s="16" t="s">
        <v>64</v>
      </c>
      <c r="O1304" s="16" t="s">
        <v>64</v>
      </c>
      <c r="P1304" s="16" t="s">
        <v>241</v>
      </c>
      <c r="Q1304" s="14">
        <f t="shared" si="62"/>
        <v>57</v>
      </c>
    </row>
    <row r="1305" spans="1:17" ht="15.6" x14ac:dyDescent="0.3">
      <c r="A1305" s="15" t="s">
        <v>3262</v>
      </c>
      <c r="B1305" s="14" t="s">
        <v>5821</v>
      </c>
      <c r="C1305" s="16">
        <v>38.17</v>
      </c>
      <c r="D1305" s="16">
        <v>4.7300000000000004</v>
      </c>
      <c r="E1305" s="17" t="s">
        <v>99</v>
      </c>
      <c r="F1305" s="17" t="s">
        <v>32</v>
      </c>
      <c r="G1305" s="17" t="s">
        <v>32</v>
      </c>
      <c r="H1305" s="18">
        <f>IF('Medical Examinations'!G1310="No major surgery",0,'Medical Examinations'!G1310)</f>
        <v>0</v>
      </c>
      <c r="I1305" s="16" t="s">
        <v>8343</v>
      </c>
      <c r="J1305" s="14" t="str">
        <f t="shared" si="60"/>
        <v>Obesity</v>
      </c>
      <c r="K1305" s="14" t="str">
        <f t="shared" si="61"/>
        <v>Normal</v>
      </c>
      <c r="L1305" s="19">
        <f>DATE('Data cleaning'!P1310,MONTH(1&amp;'Data cleaning'!Q1310),'Hospitalisation Details'!D1310)</f>
        <v>25429</v>
      </c>
      <c r="M1305" s="20">
        <v>10959.69</v>
      </c>
      <c r="N1305" s="16" t="s">
        <v>64</v>
      </c>
      <c r="O1305" s="16" t="s">
        <v>64</v>
      </c>
      <c r="P1305" s="16" t="s">
        <v>119</v>
      </c>
      <c r="Q1305" s="14">
        <f t="shared" si="62"/>
        <v>53</v>
      </c>
    </row>
    <row r="1306" spans="1:17" ht="15.6" x14ac:dyDescent="0.3">
      <c r="A1306" s="15" t="s">
        <v>3265</v>
      </c>
      <c r="B1306" s="14" t="s">
        <v>6915</v>
      </c>
      <c r="C1306" s="16">
        <v>39.424999999999997</v>
      </c>
      <c r="D1306" s="16">
        <v>4.76</v>
      </c>
      <c r="E1306" s="17" t="s">
        <v>99</v>
      </c>
      <c r="F1306" s="17" t="s">
        <v>32</v>
      </c>
      <c r="G1306" s="17" t="s">
        <v>32</v>
      </c>
      <c r="H1306" s="18">
        <f>IF('Medical Examinations'!G1311="No major surgery",0,'Medical Examinations'!G1311)</f>
        <v>0</v>
      </c>
      <c r="I1306" s="16" t="s">
        <v>8343</v>
      </c>
      <c r="J1306" s="14" t="str">
        <f t="shared" si="60"/>
        <v>Obesity</v>
      </c>
      <c r="K1306" s="14" t="str">
        <f t="shared" si="61"/>
        <v>Normal</v>
      </c>
      <c r="L1306" s="19">
        <f>DATE('Data cleaning'!P1311,MONTH(1&amp;'Data cleaning'!Q1311),'Hospitalisation Details'!D1311)</f>
        <v>23912</v>
      </c>
      <c r="M1306" s="20">
        <v>10965.45</v>
      </c>
      <c r="N1306" s="16" t="s">
        <v>64</v>
      </c>
      <c r="O1306" s="16" t="s">
        <v>62</v>
      </c>
      <c r="P1306" s="16" t="s">
        <v>241</v>
      </c>
      <c r="Q1306" s="14">
        <f t="shared" si="62"/>
        <v>57</v>
      </c>
    </row>
    <row r="1307" spans="1:17" ht="15.6" x14ac:dyDescent="0.3">
      <c r="A1307" s="15" t="s">
        <v>3268</v>
      </c>
      <c r="B1307" s="14" t="s">
        <v>6917</v>
      </c>
      <c r="C1307" s="16">
        <v>33.44</v>
      </c>
      <c r="D1307" s="16">
        <v>6.24</v>
      </c>
      <c r="E1307" s="17" t="s">
        <v>99</v>
      </c>
      <c r="F1307" s="17" t="s">
        <v>32</v>
      </c>
      <c r="G1307" s="17" t="s">
        <v>32</v>
      </c>
      <c r="H1307" s="18">
        <f>IF('Medical Examinations'!G1312="No major surgery",0,'Medical Examinations'!G1312)</f>
        <v>0</v>
      </c>
      <c r="I1307" s="16" t="s">
        <v>8343</v>
      </c>
      <c r="J1307" s="14" t="str">
        <f t="shared" si="60"/>
        <v>Obesity</v>
      </c>
      <c r="K1307" s="14" t="str">
        <f t="shared" si="61"/>
        <v>Prediabetes</v>
      </c>
      <c r="L1307" s="19">
        <f>DATE('Data cleaning'!P1312,MONTH(1&amp;'Data cleaning'!Q1312),'Hospitalisation Details'!D1312)</f>
        <v>24297</v>
      </c>
      <c r="M1307" s="20">
        <v>10976.25</v>
      </c>
      <c r="N1307" s="16" t="s">
        <v>64</v>
      </c>
      <c r="O1307" s="16" t="s">
        <v>62</v>
      </c>
      <c r="P1307" s="16" t="s">
        <v>119</v>
      </c>
      <c r="Q1307" s="14">
        <f t="shared" si="62"/>
        <v>56</v>
      </c>
    </row>
    <row r="1308" spans="1:17" ht="15.6" x14ac:dyDescent="0.3">
      <c r="A1308" s="15" t="s">
        <v>3271</v>
      </c>
      <c r="B1308" s="14" t="s">
        <v>5462</v>
      </c>
      <c r="C1308" s="16">
        <v>33.344999999999999</v>
      </c>
      <c r="D1308" s="16">
        <v>5.44</v>
      </c>
      <c r="E1308" s="17" t="s">
        <v>99</v>
      </c>
      <c r="F1308" s="17" t="s">
        <v>32</v>
      </c>
      <c r="G1308" s="17" t="s">
        <v>32</v>
      </c>
      <c r="H1308" s="18">
        <f>IF('Medical Examinations'!G1313="No major surgery",0,'Medical Examinations'!G1313)</f>
        <v>0</v>
      </c>
      <c r="I1308" s="16" t="s">
        <v>8343</v>
      </c>
      <c r="J1308" s="14" t="str">
        <f t="shared" si="60"/>
        <v>Obesity</v>
      </c>
      <c r="K1308" s="14" t="str">
        <f t="shared" si="61"/>
        <v>Normal</v>
      </c>
      <c r="L1308" s="19">
        <f>DATE('Data cleaning'!P1313,MONTH(1&amp;'Data cleaning'!Q1313),'Hospitalisation Details'!D1313)</f>
        <v>26958</v>
      </c>
      <c r="M1308" s="20">
        <v>10977.21</v>
      </c>
      <c r="N1308" s="16" t="s">
        <v>64</v>
      </c>
      <c r="O1308" s="16" t="s">
        <v>75</v>
      </c>
      <c r="P1308" s="16" t="s">
        <v>66</v>
      </c>
      <c r="Q1308" s="14">
        <f t="shared" si="62"/>
        <v>49</v>
      </c>
    </row>
    <row r="1309" spans="1:17" ht="15.6" x14ac:dyDescent="0.3">
      <c r="A1309" s="15" t="s">
        <v>3273</v>
      </c>
      <c r="B1309" s="14" t="s">
        <v>6920</v>
      </c>
      <c r="C1309" s="16">
        <v>38.79</v>
      </c>
      <c r="D1309" s="16">
        <v>5.08</v>
      </c>
      <c r="E1309" s="17" t="s">
        <v>32</v>
      </c>
      <c r="F1309" s="17" t="s">
        <v>32</v>
      </c>
      <c r="G1309" s="17" t="s">
        <v>99</v>
      </c>
      <c r="H1309" s="18">
        <f>IF('Medical Examinations'!G1314="No major surgery",0,'Medical Examinations'!G1314)</f>
        <v>1</v>
      </c>
      <c r="I1309" s="16" t="s">
        <v>8343</v>
      </c>
      <c r="J1309" s="14" t="str">
        <f t="shared" si="60"/>
        <v>Obesity</v>
      </c>
      <c r="K1309" s="14" t="str">
        <f t="shared" si="61"/>
        <v>Normal</v>
      </c>
      <c r="L1309" s="19">
        <f>DATE('Data cleaning'!P1314,MONTH(1&amp;'Data cleaning'!Q1314),'Hospitalisation Details'!D1314)</f>
        <v>24094</v>
      </c>
      <c r="M1309" s="20">
        <v>10982.5</v>
      </c>
      <c r="N1309" s="16" t="s">
        <v>64</v>
      </c>
      <c r="O1309" s="16" t="s">
        <v>64</v>
      </c>
      <c r="P1309" s="16" t="s">
        <v>66</v>
      </c>
      <c r="Q1309" s="14">
        <f t="shared" si="62"/>
        <v>57</v>
      </c>
    </row>
    <row r="1310" spans="1:17" ht="15.6" x14ac:dyDescent="0.3">
      <c r="A1310" s="15" t="s">
        <v>3276</v>
      </c>
      <c r="B1310" s="14" t="s">
        <v>5237</v>
      </c>
      <c r="C1310" s="16">
        <v>30.684999999999999</v>
      </c>
      <c r="D1310" s="16">
        <v>4.87</v>
      </c>
      <c r="E1310" s="17" t="s">
        <v>32</v>
      </c>
      <c r="F1310" s="17" t="s">
        <v>32</v>
      </c>
      <c r="G1310" s="17" t="s">
        <v>99</v>
      </c>
      <c r="H1310" s="18">
        <f>IF('Medical Examinations'!G1315="No major surgery",0,'Medical Examinations'!G1315)</f>
        <v>1</v>
      </c>
      <c r="I1310" s="16" t="s">
        <v>8343</v>
      </c>
      <c r="J1310" s="14" t="str">
        <f t="shared" si="60"/>
        <v>Obesity</v>
      </c>
      <c r="K1310" s="14" t="str">
        <f t="shared" si="61"/>
        <v>Normal</v>
      </c>
      <c r="L1310" s="19">
        <f>DATE('Data cleaning'!P1315,MONTH(1&amp;'Data cleaning'!Q1315),'Hospitalisation Details'!D1315)</f>
        <v>36786</v>
      </c>
      <c r="M1310" s="20">
        <v>10991.58</v>
      </c>
      <c r="N1310" s="16" t="s">
        <v>64</v>
      </c>
      <c r="O1310" s="16" t="s">
        <v>64</v>
      </c>
      <c r="P1310" s="16" t="s">
        <v>119</v>
      </c>
      <c r="Q1310" s="14">
        <f t="shared" si="62"/>
        <v>22</v>
      </c>
    </row>
    <row r="1311" spans="1:17" ht="15.6" x14ac:dyDescent="0.3">
      <c r="A1311" s="15" t="s">
        <v>3279</v>
      </c>
      <c r="B1311" s="14" t="s">
        <v>6923</v>
      </c>
      <c r="C1311" s="16">
        <v>22.135000000000002</v>
      </c>
      <c r="D1311" s="16">
        <v>8.17</v>
      </c>
      <c r="E1311" s="17" t="s">
        <v>32</v>
      </c>
      <c r="F1311" s="17" t="s">
        <v>32</v>
      </c>
      <c r="G1311" s="17" t="s">
        <v>32</v>
      </c>
      <c r="H1311" s="18">
        <f>IF('Medical Examinations'!G1316="No major surgery",0,'Medical Examinations'!G1316)</f>
        <v>0</v>
      </c>
      <c r="I1311" s="16" t="s">
        <v>8343</v>
      </c>
      <c r="J1311" s="14" t="str">
        <f t="shared" si="60"/>
        <v>Normal weight</v>
      </c>
      <c r="K1311" s="14" t="str">
        <f t="shared" si="61"/>
        <v>Diabetes</v>
      </c>
      <c r="L1311" s="19">
        <f>DATE('Data cleaning'!P1316,MONTH(1&amp;'Data cleaning'!Q1316),'Hospitalisation Details'!D1316)</f>
        <v>25135</v>
      </c>
      <c r="M1311" s="20">
        <v>11013.71</v>
      </c>
      <c r="N1311" s="16" t="s">
        <v>64</v>
      </c>
      <c r="O1311" s="16" t="s">
        <v>75</v>
      </c>
      <c r="P1311" s="16" t="s">
        <v>66</v>
      </c>
      <c r="Q1311" s="14">
        <f t="shared" si="62"/>
        <v>54</v>
      </c>
    </row>
    <row r="1312" spans="1:17" ht="15.6" x14ac:dyDescent="0.3">
      <c r="A1312" s="15" t="s">
        <v>3281</v>
      </c>
      <c r="B1312" s="14" t="s">
        <v>5619</v>
      </c>
      <c r="C1312" s="16">
        <v>33.33</v>
      </c>
      <c r="D1312" s="16">
        <v>7.61</v>
      </c>
      <c r="E1312" s="17" t="s">
        <v>32</v>
      </c>
      <c r="F1312" s="17" t="s">
        <v>32</v>
      </c>
      <c r="G1312" s="17" t="s">
        <v>32</v>
      </c>
      <c r="H1312" s="18">
        <f>IF('Medical Examinations'!G1317="No major surgery",0,'Medical Examinations'!G1317)</f>
        <v>0</v>
      </c>
      <c r="I1312" s="16" t="s">
        <v>8343</v>
      </c>
      <c r="J1312" s="14" t="str">
        <f t="shared" si="60"/>
        <v>Obesity</v>
      </c>
      <c r="K1312" s="14" t="str">
        <f t="shared" si="61"/>
        <v>Diabetes</v>
      </c>
      <c r="L1312" s="19">
        <f>DATE('Data cleaning'!P1317,MONTH(1&amp;'Data cleaning'!Q1317),'Hospitalisation Details'!D1317)</f>
        <v>27378</v>
      </c>
      <c r="M1312" s="20">
        <v>11015.17</v>
      </c>
      <c r="N1312" s="16" t="s">
        <v>64</v>
      </c>
      <c r="O1312" s="16" t="s">
        <v>75</v>
      </c>
      <c r="P1312" s="16" t="s">
        <v>119</v>
      </c>
      <c r="Q1312" s="14">
        <f t="shared" si="62"/>
        <v>48</v>
      </c>
    </row>
    <row r="1313" spans="1:17" ht="15.6" x14ac:dyDescent="0.3">
      <c r="A1313" s="15" t="s">
        <v>3284</v>
      </c>
      <c r="B1313" s="14" t="s">
        <v>6926</v>
      </c>
      <c r="C1313" s="16">
        <v>31.13</v>
      </c>
      <c r="D1313" s="16">
        <v>10.1</v>
      </c>
      <c r="E1313" s="17" t="s">
        <v>32</v>
      </c>
      <c r="F1313" s="17" t="s">
        <v>32</v>
      </c>
      <c r="G1313" s="17" t="s">
        <v>32</v>
      </c>
      <c r="H1313" s="18">
        <f>IF('Medical Examinations'!G1318="No major surgery",0,'Medical Examinations'!G1318)</f>
        <v>0</v>
      </c>
      <c r="I1313" s="16" t="s">
        <v>8343</v>
      </c>
      <c r="J1313" s="14" t="str">
        <f t="shared" si="60"/>
        <v>Obesity</v>
      </c>
      <c r="K1313" s="14" t="str">
        <f t="shared" si="61"/>
        <v>Diabetes</v>
      </c>
      <c r="L1313" s="19">
        <f>DATE('Data cleaning'!P1318,MONTH(1&amp;'Data cleaning'!Q1318),'Hospitalisation Details'!D1318)</f>
        <v>33415</v>
      </c>
      <c r="M1313" s="20">
        <v>11018.05</v>
      </c>
      <c r="N1313" s="16" t="s">
        <v>64</v>
      </c>
      <c r="O1313" s="16" t="s">
        <v>62</v>
      </c>
      <c r="P1313" s="16" t="s">
        <v>119</v>
      </c>
      <c r="Q1313" s="14">
        <f t="shared" si="62"/>
        <v>31</v>
      </c>
    </row>
    <row r="1314" spans="1:17" ht="15.6" x14ac:dyDescent="0.3">
      <c r="A1314" s="15" t="s">
        <v>3288</v>
      </c>
      <c r="B1314" s="14" t="s">
        <v>6928</v>
      </c>
      <c r="C1314" s="16">
        <v>28.9</v>
      </c>
      <c r="D1314" s="16">
        <v>11.24</v>
      </c>
      <c r="E1314" s="17" t="s">
        <v>32</v>
      </c>
      <c r="F1314" s="17" t="s">
        <v>32</v>
      </c>
      <c r="G1314" s="17" t="s">
        <v>32</v>
      </c>
      <c r="H1314" s="18">
        <f>IF('Medical Examinations'!G1319="No major surgery",0,'Medical Examinations'!G1319)</f>
        <v>0</v>
      </c>
      <c r="I1314" s="16" t="s">
        <v>8343</v>
      </c>
      <c r="J1314" s="14" t="str">
        <f t="shared" si="60"/>
        <v>Over weight</v>
      </c>
      <c r="K1314" s="14" t="str">
        <f t="shared" si="61"/>
        <v>Diabetes</v>
      </c>
      <c r="L1314" s="19">
        <f>DATE('Data cleaning'!P1319,MONTH(1&amp;'Data cleaning'!Q1319),'Hospitalisation Details'!D1319)</f>
        <v>35267</v>
      </c>
      <c r="M1314" s="20">
        <v>11028.56</v>
      </c>
      <c r="N1314" s="16" t="s">
        <v>64</v>
      </c>
      <c r="O1314" s="16" t="s">
        <v>64</v>
      </c>
      <c r="P1314" s="16" t="s">
        <v>119</v>
      </c>
      <c r="Q1314" s="14">
        <f t="shared" si="62"/>
        <v>26</v>
      </c>
    </row>
    <row r="1315" spans="1:17" ht="15.6" x14ac:dyDescent="0.3">
      <c r="A1315" s="15" t="s">
        <v>3291</v>
      </c>
      <c r="B1315" s="14" t="s">
        <v>6930</v>
      </c>
      <c r="C1315" s="16">
        <v>43.31</v>
      </c>
      <c r="D1315" s="16">
        <v>6.1</v>
      </c>
      <c r="E1315" s="17" t="s">
        <v>99</v>
      </c>
      <c r="F1315" s="17" t="s">
        <v>39</v>
      </c>
      <c r="G1315" s="17" t="s">
        <v>32</v>
      </c>
      <c r="H1315" s="18">
        <f>IF('Medical Examinations'!G1320="No major surgery",0,'Medical Examinations'!G1320)</f>
        <v>1</v>
      </c>
      <c r="I1315" s="16" t="s">
        <v>8343</v>
      </c>
      <c r="J1315" s="14" t="str">
        <f t="shared" si="60"/>
        <v>Obesity</v>
      </c>
      <c r="K1315" s="14" t="str">
        <f t="shared" si="61"/>
        <v>Prediabetes</v>
      </c>
      <c r="L1315" s="19">
        <f>DATE('Data cleaning'!P1320,MONTH(1&amp;'Data cleaning'!Q1320),'Hospitalisation Details'!D1320)</f>
        <v>27373</v>
      </c>
      <c r="M1315" s="20">
        <v>11033.66</v>
      </c>
      <c r="N1315" s="16" t="s">
        <v>64</v>
      </c>
      <c r="O1315" s="16" t="s">
        <v>64</v>
      </c>
      <c r="P1315" s="16" t="s">
        <v>119</v>
      </c>
      <c r="Q1315" s="14">
        <f t="shared" si="62"/>
        <v>48</v>
      </c>
    </row>
    <row r="1316" spans="1:17" ht="15.6" x14ac:dyDescent="0.3">
      <c r="A1316" s="15" t="s">
        <v>3293</v>
      </c>
      <c r="B1316" s="14" t="s">
        <v>4740</v>
      </c>
      <c r="C1316" s="16">
        <v>22.8</v>
      </c>
      <c r="D1316" s="16">
        <v>6.98</v>
      </c>
      <c r="E1316" s="17" t="s">
        <v>32</v>
      </c>
      <c r="F1316" s="17" t="s">
        <v>32</v>
      </c>
      <c r="G1316" s="17" t="s">
        <v>32</v>
      </c>
      <c r="H1316" s="18">
        <f>IF('Medical Examinations'!G1321="No major surgery",0,'Medical Examinations'!G1321)</f>
        <v>0</v>
      </c>
      <c r="I1316" s="16" t="s">
        <v>8343</v>
      </c>
      <c r="J1316" s="14" t="str">
        <f t="shared" si="60"/>
        <v>Normal weight</v>
      </c>
      <c r="K1316" s="14" t="str">
        <f t="shared" si="61"/>
        <v>Diabetes</v>
      </c>
      <c r="L1316" s="19">
        <f>DATE('Data cleaning'!P1321,MONTH(1&amp;'Data cleaning'!Q1321),'Hospitalisation Details'!D1321)</f>
        <v>32806</v>
      </c>
      <c r="M1316" s="20">
        <v>11037.51</v>
      </c>
      <c r="N1316" s="16" t="s">
        <v>64</v>
      </c>
      <c r="O1316" s="16" t="s">
        <v>75</v>
      </c>
      <c r="P1316" s="16" t="s">
        <v>119</v>
      </c>
      <c r="Q1316" s="14">
        <f t="shared" si="62"/>
        <v>33</v>
      </c>
    </row>
    <row r="1317" spans="1:17" ht="15.6" x14ac:dyDescent="0.3">
      <c r="A1317" s="15" t="s">
        <v>3296</v>
      </c>
      <c r="B1317" s="14" t="s">
        <v>6933</v>
      </c>
      <c r="C1317" s="16">
        <v>19.09</v>
      </c>
      <c r="D1317" s="16">
        <v>4</v>
      </c>
      <c r="E1317" s="17" t="s">
        <v>99</v>
      </c>
      <c r="F1317" s="17" t="s">
        <v>32</v>
      </c>
      <c r="G1317" s="17" t="s">
        <v>32</v>
      </c>
      <c r="H1317" s="18">
        <f>IF('Medical Examinations'!G1322="No major surgery",0,'Medical Examinations'!G1322)</f>
        <v>1</v>
      </c>
      <c r="I1317" s="16" t="s">
        <v>8343</v>
      </c>
      <c r="J1317" s="14" t="str">
        <f t="shared" si="60"/>
        <v>Normal weight</v>
      </c>
      <c r="K1317" s="14" t="str">
        <f t="shared" si="61"/>
        <v>Normal</v>
      </c>
      <c r="L1317" s="19">
        <f>DATE('Data cleaning'!P1322,MONTH(1&amp;'Data cleaning'!Q1322),'Hospitalisation Details'!D1322)</f>
        <v>27271</v>
      </c>
      <c r="M1317" s="20">
        <v>11037.85</v>
      </c>
      <c r="N1317" s="16" t="s">
        <v>64</v>
      </c>
      <c r="O1317" s="16" t="s">
        <v>62</v>
      </c>
      <c r="P1317" s="16" t="s">
        <v>1108</v>
      </c>
      <c r="Q1317" s="14">
        <f t="shared" si="62"/>
        <v>48</v>
      </c>
    </row>
    <row r="1318" spans="1:17" ht="15.6" x14ac:dyDescent="0.3">
      <c r="A1318" s="15" t="s">
        <v>3299</v>
      </c>
      <c r="B1318" s="14" t="s">
        <v>6935</v>
      </c>
      <c r="C1318" s="16">
        <v>23.37</v>
      </c>
      <c r="D1318" s="16">
        <v>4.2300000000000004</v>
      </c>
      <c r="E1318" s="17" t="s">
        <v>32</v>
      </c>
      <c r="F1318" s="17" t="s">
        <v>32</v>
      </c>
      <c r="G1318" s="17" t="s">
        <v>32</v>
      </c>
      <c r="H1318" s="18">
        <f>IF('Medical Examinations'!G1323="No major surgery",0,'Medical Examinations'!G1323)</f>
        <v>0</v>
      </c>
      <c r="I1318" s="16" t="s">
        <v>8343</v>
      </c>
      <c r="J1318" s="14" t="str">
        <f t="shared" si="60"/>
        <v>Normal weight</v>
      </c>
      <c r="K1318" s="14" t="str">
        <f t="shared" si="61"/>
        <v>Normal</v>
      </c>
      <c r="L1318" s="19">
        <f>DATE('Data cleaning'!P1323,MONTH(1&amp;'Data cleaning'!Q1323),'Hospitalisation Details'!D1323)</f>
        <v>37242</v>
      </c>
      <c r="M1318" s="20">
        <v>11046.02</v>
      </c>
      <c r="N1318" s="16" t="s">
        <v>64</v>
      </c>
      <c r="O1318" s="16" t="s">
        <v>75</v>
      </c>
      <c r="P1318" s="16" t="s">
        <v>2757</v>
      </c>
      <c r="Q1318" s="14">
        <f t="shared" si="62"/>
        <v>21</v>
      </c>
    </row>
    <row r="1319" spans="1:17" ht="15.6" x14ac:dyDescent="0.3">
      <c r="A1319" s="15" t="s">
        <v>3301</v>
      </c>
      <c r="B1319" s="14" t="s">
        <v>6937</v>
      </c>
      <c r="C1319" s="16">
        <v>33.44</v>
      </c>
      <c r="D1319" s="16">
        <v>4.72</v>
      </c>
      <c r="E1319" s="17" t="s">
        <v>99</v>
      </c>
      <c r="F1319" s="17" t="s">
        <v>32</v>
      </c>
      <c r="G1319" s="17" t="s">
        <v>32</v>
      </c>
      <c r="H1319" s="18">
        <f>IF('Medical Examinations'!G1324="No major surgery",0,'Medical Examinations'!G1324)</f>
        <v>0</v>
      </c>
      <c r="I1319" s="16" t="s">
        <v>8343</v>
      </c>
      <c r="J1319" s="14" t="str">
        <f t="shared" si="60"/>
        <v>Obesity</v>
      </c>
      <c r="K1319" s="14" t="str">
        <f t="shared" si="61"/>
        <v>Normal</v>
      </c>
      <c r="L1319" s="19">
        <f>DATE('Data cleaning'!P1324,MONTH(1&amp;'Data cleaning'!Q1324),'Hospitalisation Details'!D1324)</f>
        <v>36787</v>
      </c>
      <c r="M1319" s="20">
        <v>11068.7</v>
      </c>
      <c r="N1319" s="16" t="s">
        <v>64</v>
      </c>
      <c r="O1319" s="16" t="s">
        <v>75</v>
      </c>
      <c r="P1319" s="16" t="s">
        <v>241</v>
      </c>
      <c r="Q1319" s="14">
        <f t="shared" si="62"/>
        <v>22</v>
      </c>
    </row>
    <row r="1320" spans="1:17" ht="15.6" x14ac:dyDescent="0.3">
      <c r="A1320" s="15" t="s">
        <v>3304</v>
      </c>
      <c r="B1320" s="14" t="s">
        <v>6939</v>
      </c>
      <c r="C1320" s="16">
        <v>28.05</v>
      </c>
      <c r="D1320" s="16">
        <v>5.63</v>
      </c>
      <c r="E1320" s="17" t="s">
        <v>99</v>
      </c>
      <c r="F1320" s="17" t="s">
        <v>32</v>
      </c>
      <c r="G1320" s="17" t="s">
        <v>32</v>
      </c>
      <c r="H1320" s="18">
        <f>IF('Medical Examinations'!G1325="No major surgery",0,'Medical Examinations'!G1325)</f>
        <v>0</v>
      </c>
      <c r="I1320" s="16" t="s">
        <v>8343</v>
      </c>
      <c r="J1320" s="14" t="str">
        <f t="shared" si="60"/>
        <v>Over weight</v>
      </c>
      <c r="K1320" s="14" t="str">
        <f t="shared" si="61"/>
        <v>Normal</v>
      </c>
      <c r="L1320" s="19">
        <f>DATE('Data cleaning'!P1325,MONTH(1&amp;'Data cleaning'!Q1325),'Hospitalisation Details'!D1325)</f>
        <v>26246</v>
      </c>
      <c r="M1320" s="20">
        <v>11068.77</v>
      </c>
      <c r="N1320" s="16" t="s">
        <v>64</v>
      </c>
      <c r="O1320" s="16" t="s">
        <v>62</v>
      </c>
      <c r="P1320" s="16" t="s">
        <v>119</v>
      </c>
      <c r="Q1320" s="14">
        <f t="shared" si="62"/>
        <v>51</v>
      </c>
    </row>
    <row r="1321" spans="1:17" ht="15.6" x14ac:dyDescent="0.3">
      <c r="A1321" s="15" t="s">
        <v>3306</v>
      </c>
      <c r="B1321" s="14" t="s">
        <v>4859</v>
      </c>
      <c r="C1321" s="16">
        <v>27.72</v>
      </c>
      <c r="D1321" s="16">
        <v>5.83</v>
      </c>
      <c r="E1321" s="17" t="s">
        <v>99</v>
      </c>
      <c r="F1321" s="17" t="s">
        <v>32</v>
      </c>
      <c r="G1321" s="17" t="s">
        <v>32</v>
      </c>
      <c r="H1321" s="18">
        <f>IF('Medical Examinations'!G1326="No major surgery",0,'Medical Examinations'!G1326)</f>
        <v>0</v>
      </c>
      <c r="I1321" s="16" t="s">
        <v>8343</v>
      </c>
      <c r="J1321" s="14" t="str">
        <f t="shared" si="60"/>
        <v>Over weight</v>
      </c>
      <c r="K1321" s="14" t="str">
        <f t="shared" si="61"/>
        <v>Prediabetes</v>
      </c>
      <c r="L1321" s="19">
        <f>DATE('Data cleaning'!P1326,MONTH(1&amp;'Data cleaning'!Q1326),'Hospitalisation Details'!D1326)</f>
        <v>24418</v>
      </c>
      <c r="M1321" s="20">
        <v>11070.54</v>
      </c>
      <c r="N1321" s="16" t="s">
        <v>64</v>
      </c>
      <c r="O1321" s="16" t="s">
        <v>64</v>
      </c>
      <c r="P1321" s="16" t="s">
        <v>241</v>
      </c>
      <c r="Q1321" s="14">
        <f t="shared" si="62"/>
        <v>56</v>
      </c>
    </row>
    <row r="1322" spans="1:17" ht="15.6" x14ac:dyDescent="0.3">
      <c r="A1322" s="15" t="s">
        <v>3309</v>
      </c>
      <c r="B1322" s="14" t="s">
        <v>6942</v>
      </c>
      <c r="C1322" s="16">
        <v>29.81</v>
      </c>
      <c r="D1322" s="16">
        <v>9.23</v>
      </c>
      <c r="E1322" s="17" t="s">
        <v>32</v>
      </c>
      <c r="F1322" s="17" t="s">
        <v>32</v>
      </c>
      <c r="G1322" s="17" t="s">
        <v>32</v>
      </c>
      <c r="H1322" s="18">
        <f>IF('Medical Examinations'!G1327="No major surgery",0,'Medical Examinations'!G1327)</f>
        <v>0</v>
      </c>
      <c r="I1322" s="16" t="s">
        <v>8343</v>
      </c>
      <c r="J1322" s="14" t="str">
        <f t="shared" si="60"/>
        <v>Over weight</v>
      </c>
      <c r="K1322" s="14" t="str">
        <f t="shared" si="61"/>
        <v>Diabetes</v>
      </c>
      <c r="L1322" s="19">
        <f>DATE('Data cleaning'!P1327,MONTH(1&amp;'Data cleaning'!Q1327),'Hospitalisation Details'!D1327)</f>
        <v>24431</v>
      </c>
      <c r="M1322" s="20">
        <v>11073.18</v>
      </c>
      <c r="N1322" s="16" t="s">
        <v>64</v>
      </c>
      <c r="O1322" s="16" t="s">
        <v>64</v>
      </c>
      <c r="P1322" s="16" t="s">
        <v>241</v>
      </c>
      <c r="Q1322" s="14">
        <f t="shared" si="62"/>
        <v>56</v>
      </c>
    </row>
    <row r="1323" spans="1:17" ht="15.6" x14ac:dyDescent="0.3">
      <c r="A1323" s="15" t="s">
        <v>3311</v>
      </c>
      <c r="B1323" s="14" t="s">
        <v>5613</v>
      </c>
      <c r="C1323" s="16">
        <v>23.98</v>
      </c>
      <c r="D1323" s="16">
        <v>9.89</v>
      </c>
      <c r="E1323" s="17" t="s">
        <v>32</v>
      </c>
      <c r="F1323" s="17" t="s">
        <v>32</v>
      </c>
      <c r="G1323" s="17" t="s">
        <v>32</v>
      </c>
      <c r="H1323" s="18">
        <f>IF('Medical Examinations'!G1328="No major surgery",0,'Medical Examinations'!G1328)</f>
        <v>0</v>
      </c>
      <c r="I1323" s="16" t="s">
        <v>8343</v>
      </c>
      <c r="J1323" s="14" t="str">
        <f t="shared" si="60"/>
        <v>Normal weight</v>
      </c>
      <c r="K1323" s="14" t="str">
        <f t="shared" si="61"/>
        <v>Diabetes</v>
      </c>
      <c r="L1323" s="19">
        <f>DATE('Data cleaning'!P1328,MONTH(1&amp;'Data cleaning'!Q1328),'Hospitalisation Details'!D1328)</f>
        <v>24719</v>
      </c>
      <c r="M1323" s="20">
        <v>11082.58</v>
      </c>
      <c r="N1323" s="16" t="s">
        <v>64</v>
      </c>
      <c r="O1323" s="16" t="s">
        <v>62</v>
      </c>
      <c r="P1323" s="16" t="s">
        <v>119</v>
      </c>
      <c r="Q1323" s="14">
        <f t="shared" si="62"/>
        <v>55</v>
      </c>
    </row>
    <row r="1324" spans="1:17" ht="15.6" x14ac:dyDescent="0.3">
      <c r="A1324" s="15" t="s">
        <v>3314</v>
      </c>
      <c r="B1324" s="14" t="s">
        <v>5473</v>
      </c>
      <c r="C1324" s="16">
        <v>17.34</v>
      </c>
      <c r="D1324" s="16">
        <v>12</v>
      </c>
      <c r="E1324" s="17" t="s">
        <v>32</v>
      </c>
      <c r="F1324" s="17" t="s">
        <v>32</v>
      </c>
      <c r="G1324" s="17" t="s">
        <v>32</v>
      </c>
      <c r="H1324" s="18">
        <f>IF('Medical Examinations'!G1329="No major surgery",0,'Medical Examinations'!G1329)</f>
        <v>0</v>
      </c>
      <c r="I1324" s="16" t="s">
        <v>8343</v>
      </c>
      <c r="J1324" s="14" t="str">
        <f t="shared" si="60"/>
        <v>Under weight</v>
      </c>
      <c r="K1324" s="14" t="str">
        <f t="shared" si="61"/>
        <v>Diabetes</v>
      </c>
      <c r="L1324" s="19">
        <f>DATE('Data cleaning'!P1329,MONTH(1&amp;'Data cleaning'!Q1329),'Hospitalisation Details'!D1329)</f>
        <v>26579</v>
      </c>
      <c r="M1324" s="20">
        <v>11085.59</v>
      </c>
      <c r="N1324" s="16" t="s">
        <v>64</v>
      </c>
      <c r="O1324" s="16" t="s">
        <v>62</v>
      </c>
      <c r="P1324" s="16" t="s">
        <v>119</v>
      </c>
      <c r="Q1324" s="14">
        <f t="shared" si="62"/>
        <v>50</v>
      </c>
    </row>
    <row r="1325" spans="1:17" ht="15.6" x14ac:dyDescent="0.3">
      <c r="A1325" s="15" t="s">
        <v>3316</v>
      </c>
      <c r="B1325" s="14" t="s">
        <v>6879</v>
      </c>
      <c r="C1325" s="16">
        <v>40.39</v>
      </c>
      <c r="D1325" s="16">
        <v>4.24</v>
      </c>
      <c r="E1325" s="17" t="s">
        <v>99</v>
      </c>
      <c r="F1325" s="17" t="s">
        <v>32</v>
      </c>
      <c r="G1325" s="17" t="s">
        <v>99</v>
      </c>
      <c r="H1325" s="18">
        <f>IF('Medical Examinations'!G1330="No major surgery",0,'Medical Examinations'!G1330)</f>
        <v>1</v>
      </c>
      <c r="I1325" s="16" t="s">
        <v>8343</v>
      </c>
      <c r="J1325" s="14" t="str">
        <f t="shared" si="60"/>
        <v>Obesity</v>
      </c>
      <c r="K1325" s="14" t="str">
        <f t="shared" si="61"/>
        <v>Normal</v>
      </c>
      <c r="L1325" s="19">
        <f>DATE('Data cleaning'!P1330,MONTH(1&amp;'Data cleaning'!Q1330),'Hospitalisation Details'!D1330)</f>
        <v>24359</v>
      </c>
      <c r="M1325" s="20">
        <v>11090.72</v>
      </c>
      <c r="N1325" s="16" t="s">
        <v>64</v>
      </c>
      <c r="O1325" s="16" t="s">
        <v>75</v>
      </c>
      <c r="P1325" s="16" t="s">
        <v>66</v>
      </c>
      <c r="Q1325" s="14">
        <f t="shared" si="62"/>
        <v>56</v>
      </c>
    </row>
    <row r="1326" spans="1:17" ht="15.6" x14ac:dyDescent="0.3">
      <c r="A1326" s="15" t="s">
        <v>3319</v>
      </c>
      <c r="B1326" s="14" t="s">
        <v>5170</v>
      </c>
      <c r="C1326" s="16">
        <v>25.96</v>
      </c>
      <c r="D1326" s="16">
        <v>4.68</v>
      </c>
      <c r="E1326" s="17" t="s">
        <v>99</v>
      </c>
      <c r="F1326" s="17" t="s">
        <v>32</v>
      </c>
      <c r="G1326" s="17" t="s">
        <v>99</v>
      </c>
      <c r="H1326" s="18">
        <f>IF('Medical Examinations'!G1331="No major surgery",0,'Medical Examinations'!G1331)</f>
        <v>1</v>
      </c>
      <c r="I1326" s="16" t="s">
        <v>8343</v>
      </c>
      <c r="J1326" s="14" t="str">
        <f t="shared" si="60"/>
        <v>Over weight</v>
      </c>
      <c r="K1326" s="14" t="str">
        <f t="shared" si="61"/>
        <v>Normal</v>
      </c>
      <c r="L1326" s="19">
        <f>DATE('Data cleaning'!P1331,MONTH(1&amp;'Data cleaning'!Q1331),'Hospitalisation Details'!D1331)</f>
        <v>24293</v>
      </c>
      <c r="M1326" s="20">
        <v>11093.62</v>
      </c>
      <c r="N1326" s="16" t="s">
        <v>64</v>
      </c>
      <c r="O1326" s="16" t="s">
        <v>75</v>
      </c>
      <c r="P1326" s="16" t="s">
        <v>66</v>
      </c>
      <c r="Q1326" s="14">
        <f t="shared" si="62"/>
        <v>56</v>
      </c>
    </row>
    <row r="1327" spans="1:17" ht="15.6" x14ac:dyDescent="0.3">
      <c r="A1327" s="15" t="s">
        <v>3321</v>
      </c>
      <c r="B1327" s="14" t="s">
        <v>5626</v>
      </c>
      <c r="C1327" s="16">
        <v>17.68</v>
      </c>
      <c r="D1327" s="16">
        <v>8.57</v>
      </c>
      <c r="E1327" s="17" t="s">
        <v>99</v>
      </c>
      <c r="F1327" s="17" t="s">
        <v>32</v>
      </c>
      <c r="G1327" s="17" t="s">
        <v>99</v>
      </c>
      <c r="H1327" s="18">
        <f>IF('Medical Examinations'!G1332="No major surgery",0,'Medical Examinations'!G1332)</f>
        <v>1</v>
      </c>
      <c r="I1327" s="16" t="s">
        <v>8343</v>
      </c>
      <c r="J1327" s="14" t="str">
        <f t="shared" si="60"/>
        <v>Under weight</v>
      </c>
      <c r="K1327" s="14" t="str">
        <f t="shared" si="61"/>
        <v>Diabetes</v>
      </c>
      <c r="L1327" s="19">
        <f>DATE('Data cleaning'!P1332,MONTH(1&amp;'Data cleaning'!Q1332),'Hospitalisation Details'!D1332)</f>
        <v>29453</v>
      </c>
      <c r="M1327" s="20">
        <v>11103.33</v>
      </c>
      <c r="N1327" s="16" t="s">
        <v>64</v>
      </c>
      <c r="O1327" s="16" t="s">
        <v>75</v>
      </c>
      <c r="P1327" s="16" t="s">
        <v>1525</v>
      </c>
      <c r="Q1327" s="14">
        <f t="shared" si="62"/>
        <v>42</v>
      </c>
    </row>
    <row r="1328" spans="1:17" ht="15.6" x14ac:dyDescent="0.3">
      <c r="A1328" s="15" t="s">
        <v>3324</v>
      </c>
      <c r="B1328" s="14" t="s">
        <v>6949</v>
      </c>
      <c r="C1328" s="16">
        <v>30.875</v>
      </c>
      <c r="D1328" s="16">
        <v>4.0999999999999996</v>
      </c>
      <c r="E1328" s="17" t="s">
        <v>32</v>
      </c>
      <c r="F1328" s="17" t="s">
        <v>32</v>
      </c>
      <c r="G1328" s="17" t="s">
        <v>32</v>
      </c>
      <c r="H1328" s="18">
        <f>IF('Medical Examinations'!G1333="No major surgery",0,'Medical Examinations'!G1333)</f>
        <v>0</v>
      </c>
      <c r="I1328" s="16" t="s">
        <v>8343</v>
      </c>
      <c r="J1328" s="14" t="str">
        <f t="shared" si="60"/>
        <v>Obesity</v>
      </c>
      <c r="K1328" s="14" t="str">
        <f t="shared" si="61"/>
        <v>Normal</v>
      </c>
      <c r="L1328" s="19">
        <f>DATE('Data cleaning'!P1333,MONTH(1&amp;'Data cleaning'!Q1333),'Hospitalisation Details'!D1333)</f>
        <v>25537</v>
      </c>
      <c r="M1328" s="20">
        <v>11150.78</v>
      </c>
      <c r="N1328" s="16" t="s">
        <v>64</v>
      </c>
      <c r="O1328" s="16" t="s">
        <v>62</v>
      </c>
      <c r="P1328" s="16" t="s">
        <v>241</v>
      </c>
      <c r="Q1328" s="14">
        <f t="shared" si="62"/>
        <v>53</v>
      </c>
    </row>
    <row r="1329" spans="1:17" ht="15.6" x14ac:dyDescent="0.3">
      <c r="A1329" s="15" t="s">
        <v>3326</v>
      </c>
      <c r="B1329" s="14" t="s">
        <v>6951</v>
      </c>
      <c r="C1329" s="16">
        <v>30.81</v>
      </c>
      <c r="D1329" s="16">
        <v>4.49</v>
      </c>
      <c r="E1329" s="17" t="s">
        <v>32</v>
      </c>
      <c r="F1329" s="17" t="s">
        <v>32</v>
      </c>
      <c r="G1329" s="17" t="s">
        <v>32</v>
      </c>
      <c r="H1329" s="18">
        <f>IF('Medical Examinations'!G1334="No major surgery",0,'Medical Examinations'!G1334)</f>
        <v>0</v>
      </c>
      <c r="I1329" s="16" t="s">
        <v>8343</v>
      </c>
      <c r="J1329" s="14" t="str">
        <f t="shared" si="60"/>
        <v>Obesity</v>
      </c>
      <c r="K1329" s="14" t="str">
        <f t="shared" si="61"/>
        <v>Normal</v>
      </c>
      <c r="L1329" s="19">
        <f>DATE('Data cleaning'!P1334,MONTH(1&amp;'Data cleaning'!Q1334),'Hospitalisation Details'!D1334)</f>
        <v>25379</v>
      </c>
      <c r="M1329" s="20">
        <v>11163.57</v>
      </c>
      <c r="N1329" s="16" t="s">
        <v>64</v>
      </c>
      <c r="O1329" s="16" t="s">
        <v>62</v>
      </c>
      <c r="P1329" s="16" t="s">
        <v>241</v>
      </c>
      <c r="Q1329" s="14">
        <f t="shared" si="62"/>
        <v>53</v>
      </c>
    </row>
    <row r="1330" spans="1:17" ht="15.6" x14ac:dyDescent="0.3">
      <c r="A1330" s="15" t="s">
        <v>3329</v>
      </c>
      <c r="B1330" s="14" t="s">
        <v>6953</v>
      </c>
      <c r="C1330" s="16">
        <v>36.85</v>
      </c>
      <c r="D1330" s="16">
        <v>8.8000000000000007</v>
      </c>
      <c r="E1330" s="17" t="s">
        <v>32</v>
      </c>
      <c r="F1330" s="17" t="s">
        <v>32</v>
      </c>
      <c r="G1330" s="17" t="s">
        <v>32</v>
      </c>
      <c r="H1330" s="18">
        <f>IF('Medical Examinations'!G1335="No major surgery",0,'Medical Examinations'!G1335)</f>
        <v>2</v>
      </c>
      <c r="I1330" s="16" t="s">
        <v>8343</v>
      </c>
      <c r="J1330" s="14" t="str">
        <f t="shared" si="60"/>
        <v>Obesity</v>
      </c>
      <c r="K1330" s="14" t="str">
        <f t="shared" si="61"/>
        <v>Diabetes</v>
      </c>
      <c r="L1330" s="19">
        <f>DATE('Data cleaning'!P1335,MONTH(1&amp;'Data cleaning'!Q1335),'Hospitalisation Details'!D1335)</f>
        <v>24325</v>
      </c>
      <c r="M1330" s="20">
        <v>11165.42</v>
      </c>
      <c r="N1330" s="16" t="s">
        <v>64</v>
      </c>
      <c r="O1330" s="16" t="s">
        <v>75</v>
      </c>
      <c r="P1330" s="16" t="s">
        <v>979</v>
      </c>
      <c r="Q1330" s="14">
        <f t="shared" si="62"/>
        <v>56</v>
      </c>
    </row>
    <row r="1331" spans="1:17" ht="15.6" x14ac:dyDescent="0.3">
      <c r="A1331" s="15" t="s">
        <v>3331</v>
      </c>
      <c r="B1331" s="14" t="s">
        <v>6955</v>
      </c>
      <c r="C1331" s="16">
        <v>35.86</v>
      </c>
      <c r="D1331" s="16">
        <v>7.93</v>
      </c>
      <c r="E1331" s="17" t="s">
        <v>32</v>
      </c>
      <c r="F1331" s="17" t="s">
        <v>32</v>
      </c>
      <c r="G1331" s="17" t="s">
        <v>32</v>
      </c>
      <c r="H1331" s="18">
        <f>IF('Medical Examinations'!G1336="No major surgery",0,'Medical Examinations'!G1336)</f>
        <v>2</v>
      </c>
      <c r="I1331" s="16" t="s">
        <v>8343</v>
      </c>
      <c r="J1331" s="14" t="str">
        <f t="shared" si="60"/>
        <v>Obesity</v>
      </c>
      <c r="K1331" s="14" t="str">
        <f t="shared" si="61"/>
        <v>Diabetes</v>
      </c>
      <c r="L1331" s="19">
        <f>DATE('Data cleaning'!P1336,MONTH(1&amp;'Data cleaning'!Q1336),'Hospitalisation Details'!D1336)</f>
        <v>26545</v>
      </c>
      <c r="M1331" s="20">
        <v>11186.2</v>
      </c>
      <c r="N1331" s="16" t="s">
        <v>64</v>
      </c>
      <c r="O1331" s="16" t="s">
        <v>62</v>
      </c>
      <c r="P1331" s="16" t="s">
        <v>1525</v>
      </c>
      <c r="Q1331" s="14">
        <f t="shared" si="62"/>
        <v>50</v>
      </c>
    </row>
    <row r="1332" spans="1:17" ht="15.6" x14ac:dyDescent="0.3">
      <c r="A1332" s="15" t="s">
        <v>3334</v>
      </c>
      <c r="B1332" s="14" t="s">
        <v>6956</v>
      </c>
      <c r="C1332" s="16">
        <v>30.3</v>
      </c>
      <c r="D1332" s="16">
        <v>9.4499999999999993</v>
      </c>
      <c r="E1332" s="17" t="s">
        <v>32</v>
      </c>
      <c r="F1332" s="17" t="s">
        <v>32</v>
      </c>
      <c r="G1332" s="17" t="s">
        <v>32</v>
      </c>
      <c r="H1332" s="18">
        <f>IF('Medical Examinations'!G1337="No major surgery",0,'Medical Examinations'!G1337)</f>
        <v>2</v>
      </c>
      <c r="I1332" s="16" t="s">
        <v>8343</v>
      </c>
      <c r="J1332" s="14" t="str">
        <f t="shared" si="60"/>
        <v>Obesity</v>
      </c>
      <c r="K1332" s="14" t="str">
        <f t="shared" si="61"/>
        <v>Diabetes</v>
      </c>
      <c r="L1332" s="19">
        <f>DATE('Data cleaning'!P1337,MONTH(1&amp;'Data cleaning'!Q1337),'Hospitalisation Details'!D1337)</f>
        <v>25733</v>
      </c>
      <c r="M1332" s="20">
        <v>11187.66</v>
      </c>
      <c r="N1332" s="16" t="s">
        <v>64</v>
      </c>
      <c r="O1332" s="16" t="s">
        <v>62</v>
      </c>
      <c r="P1332" s="16" t="s">
        <v>119</v>
      </c>
      <c r="Q1332" s="14">
        <f t="shared" si="62"/>
        <v>52</v>
      </c>
    </row>
    <row r="1333" spans="1:17" ht="15.6" x14ac:dyDescent="0.3">
      <c r="A1333" s="15" t="s">
        <v>3337</v>
      </c>
      <c r="B1333" s="14" t="s">
        <v>6958</v>
      </c>
      <c r="C1333" s="16">
        <v>32.015000000000001</v>
      </c>
      <c r="D1333" s="16">
        <v>7.67</v>
      </c>
      <c r="E1333" s="17" t="s">
        <v>32</v>
      </c>
      <c r="F1333" s="17" t="s">
        <v>32</v>
      </c>
      <c r="G1333" s="17" t="s">
        <v>32</v>
      </c>
      <c r="H1333" s="18">
        <f>IF('Medical Examinations'!G1338="No major surgery",0,'Medical Examinations'!G1338)</f>
        <v>0</v>
      </c>
      <c r="I1333" s="16" t="s">
        <v>8343</v>
      </c>
      <c r="J1333" s="14" t="str">
        <f t="shared" si="60"/>
        <v>Obesity</v>
      </c>
      <c r="K1333" s="14" t="str">
        <f t="shared" si="61"/>
        <v>Diabetes</v>
      </c>
      <c r="L1333" s="19">
        <f>DATE('Data cleaning'!P1338,MONTH(1&amp;'Data cleaning'!Q1338),'Hospitalisation Details'!D1338)</f>
        <v>27939</v>
      </c>
      <c r="M1333" s="20">
        <v>11217.35</v>
      </c>
      <c r="N1333" s="16" t="s">
        <v>64</v>
      </c>
      <c r="O1333" s="16" t="s">
        <v>62</v>
      </c>
      <c r="P1333" s="16" t="s">
        <v>1108</v>
      </c>
      <c r="Q1333" s="14">
        <f t="shared" si="62"/>
        <v>46</v>
      </c>
    </row>
    <row r="1334" spans="1:17" ht="15.6" x14ac:dyDescent="0.3">
      <c r="A1334" s="15" t="s">
        <v>3339</v>
      </c>
      <c r="B1334" s="14" t="s">
        <v>5781</v>
      </c>
      <c r="C1334" s="16">
        <v>25.06</v>
      </c>
      <c r="D1334" s="16">
        <v>10.53</v>
      </c>
      <c r="E1334" s="17" t="s">
        <v>32</v>
      </c>
      <c r="F1334" s="17" t="s">
        <v>32</v>
      </c>
      <c r="G1334" s="17" t="s">
        <v>32</v>
      </c>
      <c r="H1334" s="18">
        <f>IF('Medical Examinations'!G1339="No major surgery",0,'Medical Examinations'!G1339)</f>
        <v>2</v>
      </c>
      <c r="I1334" s="16" t="s">
        <v>8343</v>
      </c>
      <c r="J1334" s="14" t="str">
        <f t="shared" si="60"/>
        <v>Over weight</v>
      </c>
      <c r="K1334" s="14" t="str">
        <f t="shared" si="61"/>
        <v>Diabetes</v>
      </c>
      <c r="L1334" s="19">
        <f>DATE('Data cleaning'!P1339,MONTH(1&amp;'Data cleaning'!Q1339),'Hospitalisation Details'!D1339)</f>
        <v>25567</v>
      </c>
      <c r="M1334" s="20">
        <v>11244.38</v>
      </c>
      <c r="N1334" s="16" t="s">
        <v>64</v>
      </c>
      <c r="O1334" s="16" t="s">
        <v>75</v>
      </c>
      <c r="P1334" s="16" t="s">
        <v>979</v>
      </c>
      <c r="Q1334" s="14">
        <f t="shared" si="62"/>
        <v>53</v>
      </c>
    </row>
    <row r="1335" spans="1:17" ht="15.6" x14ac:dyDescent="0.3">
      <c r="A1335" s="15" t="s">
        <v>3342</v>
      </c>
      <c r="B1335" s="14" t="s">
        <v>5031</v>
      </c>
      <c r="C1335" s="16">
        <v>18.829999999999998</v>
      </c>
      <c r="D1335" s="16">
        <v>10.08</v>
      </c>
      <c r="E1335" s="17" t="s">
        <v>99</v>
      </c>
      <c r="F1335" s="17" t="s">
        <v>32</v>
      </c>
      <c r="G1335" s="17" t="s">
        <v>32</v>
      </c>
      <c r="H1335" s="18">
        <f>IF('Medical Examinations'!G1340="No major surgery",0,'Medical Examinations'!G1340)</f>
        <v>0</v>
      </c>
      <c r="I1335" s="16" t="s">
        <v>8343</v>
      </c>
      <c r="J1335" s="14" t="str">
        <f t="shared" si="60"/>
        <v>Normal weight</v>
      </c>
      <c r="K1335" s="14" t="str">
        <f t="shared" si="61"/>
        <v>Diabetes</v>
      </c>
      <c r="L1335" s="19">
        <f>DATE('Data cleaning'!P1340,MONTH(1&amp;'Data cleaning'!Q1340),'Hospitalisation Details'!D1340)</f>
        <v>32859</v>
      </c>
      <c r="M1335" s="20">
        <v>11250.43</v>
      </c>
      <c r="N1335" s="16" t="s">
        <v>64</v>
      </c>
      <c r="O1335" s="16" t="s">
        <v>62</v>
      </c>
      <c r="P1335" s="16" t="s">
        <v>2757</v>
      </c>
      <c r="Q1335" s="14">
        <f t="shared" si="62"/>
        <v>33</v>
      </c>
    </row>
    <row r="1336" spans="1:17" ht="15.6" x14ac:dyDescent="0.3">
      <c r="A1336" s="15" t="s">
        <v>3344</v>
      </c>
      <c r="B1336" s="14" t="s">
        <v>6961</v>
      </c>
      <c r="C1336" s="16">
        <v>47.52</v>
      </c>
      <c r="D1336" s="16">
        <v>11.39</v>
      </c>
      <c r="E1336" s="17" t="s">
        <v>99</v>
      </c>
      <c r="F1336" s="17" t="s">
        <v>32</v>
      </c>
      <c r="G1336" s="17" t="s">
        <v>32</v>
      </c>
      <c r="H1336" s="18">
        <f>IF('Medical Examinations'!G1341="No major surgery",0,'Medical Examinations'!G1341)</f>
        <v>1</v>
      </c>
      <c r="I1336" s="16" t="s">
        <v>8343</v>
      </c>
      <c r="J1336" s="14" t="str">
        <f t="shared" si="60"/>
        <v>Obesity</v>
      </c>
      <c r="K1336" s="14" t="str">
        <f t="shared" si="61"/>
        <v>Diabetes</v>
      </c>
      <c r="L1336" s="19">
        <f>DATE('Data cleaning'!P1341,MONTH(1&amp;'Data cleaning'!Q1341),'Hospitalisation Details'!D1341)</f>
        <v>25435</v>
      </c>
      <c r="M1336" s="20">
        <v>11253.42</v>
      </c>
      <c r="N1336" s="16" t="s">
        <v>64</v>
      </c>
      <c r="O1336" s="16" t="s">
        <v>75</v>
      </c>
      <c r="P1336" s="16" t="s">
        <v>241</v>
      </c>
      <c r="Q1336" s="14">
        <f t="shared" si="62"/>
        <v>53</v>
      </c>
    </row>
    <row r="1337" spans="1:17" ht="15.6" x14ac:dyDescent="0.3">
      <c r="A1337" s="15" t="s">
        <v>3347</v>
      </c>
      <c r="B1337" s="14" t="s">
        <v>5828</v>
      </c>
      <c r="C1337" s="16">
        <v>37.82</v>
      </c>
      <c r="D1337" s="16">
        <v>6.36</v>
      </c>
      <c r="E1337" s="17" t="s">
        <v>32</v>
      </c>
      <c r="F1337" s="17" t="s">
        <v>32</v>
      </c>
      <c r="G1337" s="17" t="s">
        <v>32</v>
      </c>
      <c r="H1337" s="18">
        <f>IF('Medical Examinations'!G1342="No major surgery",0,'Medical Examinations'!G1342)</f>
        <v>0</v>
      </c>
      <c r="I1337" s="16" t="s">
        <v>8343</v>
      </c>
      <c r="J1337" s="14" t="str">
        <f t="shared" si="60"/>
        <v>Obesity</v>
      </c>
      <c r="K1337" s="14" t="str">
        <f t="shared" si="61"/>
        <v>Prediabetes</v>
      </c>
      <c r="L1337" s="19">
        <f>DATE('Data cleaning'!P1342,MONTH(1&amp;'Data cleaning'!Q1342),'Hospitalisation Details'!D1342)</f>
        <v>29861</v>
      </c>
      <c r="M1337" s="20">
        <v>11255.29</v>
      </c>
      <c r="N1337" s="16" t="s">
        <v>64</v>
      </c>
      <c r="O1337" s="16" t="s">
        <v>75</v>
      </c>
      <c r="P1337" s="16" t="s">
        <v>2757</v>
      </c>
      <c r="Q1337" s="14">
        <f t="shared" si="62"/>
        <v>41</v>
      </c>
    </row>
    <row r="1338" spans="1:17" ht="15.6" x14ac:dyDescent="0.3">
      <c r="A1338" s="15" t="s">
        <v>3349</v>
      </c>
      <c r="B1338" s="14" t="s">
        <v>6964</v>
      </c>
      <c r="C1338" s="16">
        <v>44.16</v>
      </c>
      <c r="D1338" s="16">
        <v>5.31</v>
      </c>
      <c r="E1338" s="17" t="s">
        <v>99</v>
      </c>
      <c r="F1338" s="17" t="s">
        <v>32</v>
      </c>
      <c r="G1338" s="17" t="s">
        <v>32</v>
      </c>
      <c r="H1338" s="18">
        <f>IF('Medical Examinations'!G1343="No major surgery",0,'Medical Examinations'!G1343)</f>
        <v>0</v>
      </c>
      <c r="I1338" s="16" t="s">
        <v>8343</v>
      </c>
      <c r="J1338" s="14" t="str">
        <f t="shared" si="60"/>
        <v>Obesity</v>
      </c>
      <c r="K1338" s="14" t="str">
        <f t="shared" si="61"/>
        <v>Normal</v>
      </c>
      <c r="L1338" s="19">
        <f>DATE('Data cleaning'!P1343,MONTH(1&amp;'Data cleaning'!Q1343),'Hospitalisation Details'!D1343)</f>
        <v>25487</v>
      </c>
      <c r="M1338" s="20">
        <v>11264.54</v>
      </c>
      <c r="N1338" s="16" t="s">
        <v>64</v>
      </c>
      <c r="O1338" s="16" t="s">
        <v>62</v>
      </c>
      <c r="P1338" s="16" t="s">
        <v>241</v>
      </c>
      <c r="Q1338" s="14">
        <f t="shared" si="62"/>
        <v>53</v>
      </c>
    </row>
    <row r="1339" spans="1:17" ht="15.6" x14ac:dyDescent="0.3">
      <c r="A1339" s="15" t="s">
        <v>3352</v>
      </c>
      <c r="B1339" s="14" t="s">
        <v>6966</v>
      </c>
      <c r="C1339" s="16">
        <v>37.049999999999997</v>
      </c>
      <c r="D1339" s="16">
        <v>4.74</v>
      </c>
      <c r="E1339" s="17" t="s">
        <v>32</v>
      </c>
      <c r="F1339" s="17" t="s">
        <v>32</v>
      </c>
      <c r="G1339" s="17" t="s">
        <v>99</v>
      </c>
      <c r="H1339" s="18">
        <f>IF('Medical Examinations'!G1344="No major surgery",0,'Medical Examinations'!G1344)</f>
        <v>1</v>
      </c>
      <c r="I1339" s="16" t="s">
        <v>8343</v>
      </c>
      <c r="J1339" s="14" t="str">
        <f t="shared" si="60"/>
        <v>Obesity</v>
      </c>
      <c r="K1339" s="14" t="str">
        <f t="shared" si="61"/>
        <v>Normal</v>
      </c>
      <c r="L1339" s="19">
        <f>DATE('Data cleaning'!P1344,MONTH(1&amp;'Data cleaning'!Q1344),'Hospitalisation Details'!D1344)</f>
        <v>26293</v>
      </c>
      <c r="M1339" s="20">
        <v>11265.71</v>
      </c>
      <c r="N1339" s="16" t="s">
        <v>64</v>
      </c>
      <c r="O1339" s="16" t="s">
        <v>75</v>
      </c>
      <c r="P1339" s="16" t="s">
        <v>1108</v>
      </c>
      <c r="Q1339" s="14">
        <f t="shared" si="62"/>
        <v>51</v>
      </c>
    </row>
    <row r="1340" spans="1:17" ht="15.6" x14ac:dyDescent="0.3">
      <c r="A1340" s="15" t="s">
        <v>3355</v>
      </c>
      <c r="B1340" s="14" t="s">
        <v>5506</v>
      </c>
      <c r="C1340" s="16">
        <v>18.66</v>
      </c>
      <c r="D1340" s="16">
        <v>11.35</v>
      </c>
      <c r="E1340" s="17" t="s">
        <v>32</v>
      </c>
      <c r="F1340" s="17" t="s">
        <v>32</v>
      </c>
      <c r="G1340" s="17" t="s">
        <v>32</v>
      </c>
      <c r="H1340" s="18">
        <f>IF('Medical Examinations'!G1345="No major surgery",0,'Medical Examinations'!G1345)</f>
        <v>0</v>
      </c>
      <c r="I1340" s="16" t="s">
        <v>8343</v>
      </c>
      <c r="J1340" s="14" t="str">
        <f t="shared" si="60"/>
        <v>Normal weight</v>
      </c>
      <c r="K1340" s="14" t="str">
        <f t="shared" si="61"/>
        <v>Diabetes</v>
      </c>
      <c r="L1340" s="19">
        <f>DATE('Data cleaning'!P1345,MONTH(1&amp;'Data cleaning'!Q1345),'Hospitalisation Details'!D1345)</f>
        <v>38264</v>
      </c>
      <c r="M1340" s="20">
        <v>11272.33</v>
      </c>
      <c r="N1340" s="16" t="s">
        <v>64</v>
      </c>
      <c r="O1340" s="16" t="s">
        <v>62</v>
      </c>
      <c r="P1340" s="16" t="s">
        <v>972</v>
      </c>
      <c r="Q1340" s="14">
        <f t="shared" si="62"/>
        <v>18</v>
      </c>
    </row>
    <row r="1341" spans="1:17" ht="15.6" x14ac:dyDescent="0.3">
      <c r="A1341" s="15" t="s">
        <v>3357</v>
      </c>
      <c r="B1341" s="14" t="s">
        <v>4927</v>
      </c>
      <c r="C1341" s="16">
        <v>36.200000000000003</v>
      </c>
      <c r="D1341" s="16">
        <v>6.81</v>
      </c>
      <c r="E1341" s="17" t="s">
        <v>99</v>
      </c>
      <c r="F1341" s="17" t="s">
        <v>32</v>
      </c>
      <c r="G1341" s="17" t="s">
        <v>32</v>
      </c>
      <c r="H1341" s="18">
        <f>IF('Medical Examinations'!G1346="No major surgery",0,'Medical Examinations'!G1346)</f>
        <v>1</v>
      </c>
      <c r="I1341" s="16" t="s">
        <v>8343</v>
      </c>
      <c r="J1341" s="14" t="str">
        <f t="shared" si="60"/>
        <v>Obesity</v>
      </c>
      <c r="K1341" s="14" t="str">
        <f t="shared" si="61"/>
        <v>Diabetes</v>
      </c>
      <c r="L1341" s="19">
        <f>DATE('Data cleaning'!P1346,MONTH(1&amp;'Data cleaning'!Q1346),'Hospitalisation Details'!D1346)</f>
        <v>24637</v>
      </c>
      <c r="M1341" s="20">
        <v>11286.54</v>
      </c>
      <c r="N1341" s="16" t="s">
        <v>64</v>
      </c>
      <c r="O1341" s="16" t="s">
        <v>64</v>
      </c>
      <c r="P1341" s="16" t="s">
        <v>1280</v>
      </c>
      <c r="Q1341" s="14">
        <f t="shared" si="62"/>
        <v>55</v>
      </c>
    </row>
    <row r="1342" spans="1:17" ht="15.6" x14ac:dyDescent="0.3">
      <c r="A1342" s="15" t="s">
        <v>3360</v>
      </c>
      <c r="B1342" s="14" t="s">
        <v>6970</v>
      </c>
      <c r="C1342" s="16">
        <v>18.87</v>
      </c>
      <c r="D1342" s="16">
        <v>8.06</v>
      </c>
      <c r="E1342" s="17" t="s">
        <v>32</v>
      </c>
      <c r="F1342" s="17" t="s">
        <v>32</v>
      </c>
      <c r="G1342" s="17" t="s">
        <v>32</v>
      </c>
      <c r="H1342" s="18">
        <f>IF('Medical Examinations'!G1347="No major surgery",0,'Medical Examinations'!G1347)</f>
        <v>0</v>
      </c>
      <c r="I1342" s="16" t="s">
        <v>8343</v>
      </c>
      <c r="J1342" s="14" t="str">
        <f t="shared" si="60"/>
        <v>Normal weight</v>
      </c>
      <c r="K1342" s="14" t="str">
        <f t="shared" si="61"/>
        <v>Diabetes</v>
      </c>
      <c r="L1342" s="19">
        <f>DATE('Data cleaning'!P1347,MONTH(1&amp;'Data cleaning'!Q1347),'Hospitalisation Details'!D1347)</f>
        <v>25741</v>
      </c>
      <c r="M1342" s="20">
        <v>11289.11</v>
      </c>
      <c r="N1342" s="16" t="s">
        <v>64</v>
      </c>
      <c r="O1342" s="16" t="s">
        <v>75</v>
      </c>
      <c r="P1342" s="16" t="s">
        <v>119</v>
      </c>
      <c r="Q1342" s="14">
        <f t="shared" si="62"/>
        <v>52</v>
      </c>
    </row>
    <row r="1343" spans="1:17" ht="15.6" x14ac:dyDescent="0.3">
      <c r="A1343" s="15" t="s">
        <v>3362</v>
      </c>
      <c r="B1343" s="14" t="s">
        <v>5081</v>
      </c>
      <c r="C1343" s="16">
        <v>32.299999999999997</v>
      </c>
      <c r="D1343" s="16">
        <v>6.74</v>
      </c>
      <c r="E1343" s="17" t="s">
        <v>99</v>
      </c>
      <c r="F1343" s="17" t="s">
        <v>32</v>
      </c>
      <c r="G1343" s="17" t="s">
        <v>32</v>
      </c>
      <c r="H1343" s="18">
        <f>IF('Medical Examinations'!G1348="No major surgery",0,'Medical Examinations'!G1348)</f>
        <v>1</v>
      </c>
      <c r="I1343" s="16" t="s">
        <v>8343</v>
      </c>
      <c r="J1343" s="14" t="str">
        <f t="shared" si="60"/>
        <v>Obesity</v>
      </c>
      <c r="K1343" s="14" t="str">
        <f t="shared" si="61"/>
        <v>Diabetes</v>
      </c>
      <c r="L1343" s="19">
        <f>DATE('Data cleaning'!P1348,MONTH(1&amp;'Data cleaning'!Q1348),'Hospitalisation Details'!D1348)</f>
        <v>32461</v>
      </c>
      <c r="M1343" s="20">
        <v>11294.57</v>
      </c>
      <c r="N1343" s="16" t="s">
        <v>64</v>
      </c>
      <c r="O1343" s="16" t="s">
        <v>75</v>
      </c>
      <c r="P1343" s="16" t="s">
        <v>3267</v>
      </c>
      <c r="Q1343" s="14">
        <f t="shared" si="62"/>
        <v>34</v>
      </c>
    </row>
    <row r="1344" spans="1:17" ht="15.6" x14ac:dyDescent="0.3">
      <c r="A1344" s="15" t="s">
        <v>3365</v>
      </c>
      <c r="B1344" s="14" t="s">
        <v>6973</v>
      </c>
      <c r="C1344" s="16">
        <v>22.64</v>
      </c>
      <c r="D1344" s="16">
        <v>6.54</v>
      </c>
      <c r="E1344" s="17" t="s">
        <v>99</v>
      </c>
      <c r="F1344" s="17" t="s">
        <v>32</v>
      </c>
      <c r="G1344" s="17" t="s">
        <v>32</v>
      </c>
      <c r="H1344" s="18">
        <f>IF('Medical Examinations'!G1349="No major surgery",0,'Medical Examinations'!G1349)</f>
        <v>2</v>
      </c>
      <c r="I1344" s="16" t="s">
        <v>8343</v>
      </c>
      <c r="J1344" s="14" t="str">
        <f t="shared" si="60"/>
        <v>Normal weight</v>
      </c>
      <c r="K1344" s="14" t="str">
        <f t="shared" si="61"/>
        <v>Diabetes</v>
      </c>
      <c r="L1344" s="19">
        <f>DATE('Data cleaning'!P1349,MONTH(1&amp;'Data cleaning'!Q1349),'Hospitalisation Details'!D1349)</f>
        <v>26567</v>
      </c>
      <c r="M1344" s="20">
        <v>11299.34</v>
      </c>
      <c r="N1344" s="16" t="s">
        <v>64</v>
      </c>
      <c r="O1344" s="16" t="s">
        <v>62</v>
      </c>
      <c r="P1344" s="16" t="s">
        <v>241</v>
      </c>
      <c r="Q1344" s="14">
        <f t="shared" si="62"/>
        <v>50</v>
      </c>
    </row>
    <row r="1345" spans="1:17" ht="15.6" x14ac:dyDescent="0.3">
      <c r="A1345" s="15" t="s">
        <v>3368</v>
      </c>
      <c r="B1345" s="14" t="s">
        <v>5508</v>
      </c>
      <c r="C1345" s="16">
        <v>28.69</v>
      </c>
      <c r="D1345" s="16">
        <v>5.4</v>
      </c>
      <c r="E1345" s="17" t="s">
        <v>32</v>
      </c>
      <c r="F1345" s="17" t="s">
        <v>32</v>
      </c>
      <c r="G1345" s="17" t="s">
        <v>32</v>
      </c>
      <c r="H1345" s="18">
        <f>IF('Medical Examinations'!G1350="No major surgery",0,'Medical Examinations'!G1350)</f>
        <v>0</v>
      </c>
      <c r="I1345" s="16" t="s">
        <v>8343</v>
      </c>
      <c r="J1345" s="14" t="str">
        <f t="shared" si="60"/>
        <v>Over weight</v>
      </c>
      <c r="K1345" s="14" t="str">
        <f t="shared" si="61"/>
        <v>Normal</v>
      </c>
      <c r="L1345" s="19">
        <f>DATE('Data cleaning'!P1350,MONTH(1&amp;'Data cleaning'!Q1350),'Hospitalisation Details'!D1350)</f>
        <v>25117</v>
      </c>
      <c r="M1345" s="20">
        <v>11305.93</v>
      </c>
      <c r="N1345" s="16" t="s">
        <v>64</v>
      </c>
      <c r="O1345" s="16" t="s">
        <v>75</v>
      </c>
      <c r="P1345" s="16" t="s">
        <v>119</v>
      </c>
      <c r="Q1345" s="14">
        <f t="shared" si="62"/>
        <v>54</v>
      </c>
    </row>
    <row r="1346" spans="1:17" ht="15.6" x14ac:dyDescent="0.3">
      <c r="A1346" s="15" t="s">
        <v>3370</v>
      </c>
      <c r="B1346" s="14" t="s">
        <v>6976</v>
      </c>
      <c r="C1346" s="16">
        <v>28.16</v>
      </c>
      <c r="D1346" s="16">
        <v>5.58</v>
      </c>
      <c r="E1346" s="17" t="s">
        <v>99</v>
      </c>
      <c r="F1346" s="17" t="s">
        <v>32</v>
      </c>
      <c r="G1346" s="17" t="s">
        <v>32</v>
      </c>
      <c r="H1346" s="18">
        <f>IF('Medical Examinations'!G1351="No major surgery",0,'Medical Examinations'!G1351)</f>
        <v>0</v>
      </c>
      <c r="I1346" s="16" t="s">
        <v>8343</v>
      </c>
      <c r="J1346" s="14" t="str">
        <f t="shared" ref="J1346:J1409" si="63">IF(C1346&lt;18.5,"Under weight",IF(C1346&lt;25,"Normal weight",IF(C1346&lt;30,"Over weight","Obesity")))</f>
        <v>Over weight</v>
      </c>
      <c r="K1346" s="14" t="str">
        <f t="shared" ref="K1346:K1409" si="64">IF(D1346&lt;5.7,"Normal",IF(D1346&lt;6.4,"Prediabetes","Diabetes"))</f>
        <v>Normal</v>
      </c>
      <c r="L1346" s="19">
        <f>DATE('Data cleaning'!P1351,MONTH(1&amp;'Data cleaning'!Q1351),'Hospitalisation Details'!D1351)</f>
        <v>23337</v>
      </c>
      <c r="M1346" s="20">
        <v>11312.33</v>
      </c>
      <c r="N1346" s="16" t="s">
        <v>64</v>
      </c>
      <c r="O1346" s="16" t="s">
        <v>64</v>
      </c>
      <c r="P1346" s="16" t="s">
        <v>119</v>
      </c>
      <c r="Q1346" s="14">
        <f t="shared" ref="Q1346:Q1409" si="65">INT(YEARFRAC(L1346,DATE(2023,6,8)))</f>
        <v>59</v>
      </c>
    </row>
    <row r="1347" spans="1:17" ht="15.6" x14ac:dyDescent="0.3">
      <c r="A1347" s="15" t="s">
        <v>3373</v>
      </c>
      <c r="B1347" s="14" t="s">
        <v>6977</v>
      </c>
      <c r="C1347" s="16">
        <v>45.54</v>
      </c>
      <c r="D1347" s="16">
        <v>5.84</v>
      </c>
      <c r="E1347" s="17" t="s">
        <v>32</v>
      </c>
      <c r="F1347" s="17" t="s">
        <v>32</v>
      </c>
      <c r="G1347" s="17" t="s">
        <v>99</v>
      </c>
      <c r="H1347" s="18">
        <f>IF('Medical Examinations'!G1352="No major surgery",0,'Medical Examinations'!G1352)</f>
        <v>1</v>
      </c>
      <c r="I1347" s="16" t="s">
        <v>8343</v>
      </c>
      <c r="J1347" s="14" t="str">
        <f t="shared" si="63"/>
        <v>Obesity</v>
      </c>
      <c r="K1347" s="14" t="str">
        <f t="shared" si="64"/>
        <v>Prediabetes</v>
      </c>
      <c r="L1347" s="19">
        <f>DATE('Data cleaning'!P1352,MONTH(1&amp;'Data cleaning'!Q1352),'Hospitalisation Details'!D1352)</f>
        <v>35043</v>
      </c>
      <c r="M1347" s="20">
        <v>11318.57</v>
      </c>
      <c r="N1347" s="16" t="s">
        <v>64</v>
      </c>
      <c r="O1347" s="16" t="s">
        <v>62</v>
      </c>
      <c r="P1347" s="16" t="s">
        <v>2757</v>
      </c>
      <c r="Q1347" s="14">
        <f t="shared" si="65"/>
        <v>27</v>
      </c>
    </row>
    <row r="1348" spans="1:17" ht="15.6" x14ac:dyDescent="0.3">
      <c r="A1348" s="15" t="s">
        <v>3375</v>
      </c>
      <c r="B1348" s="14" t="s">
        <v>5445</v>
      </c>
      <c r="C1348" s="16">
        <v>28.7</v>
      </c>
      <c r="D1348" s="16">
        <v>4.2</v>
      </c>
      <c r="E1348" s="17" t="s">
        <v>32</v>
      </c>
      <c r="F1348" s="17" t="s">
        <v>32</v>
      </c>
      <c r="G1348" s="17" t="s">
        <v>32</v>
      </c>
      <c r="H1348" s="18">
        <f>IF('Medical Examinations'!G1353="No major surgery",0,'Medical Examinations'!G1353)</f>
        <v>0</v>
      </c>
      <c r="I1348" s="16" t="s">
        <v>8343</v>
      </c>
      <c r="J1348" s="14" t="str">
        <f t="shared" si="63"/>
        <v>Over weight</v>
      </c>
      <c r="K1348" s="14" t="str">
        <f t="shared" si="64"/>
        <v>Normal</v>
      </c>
      <c r="L1348" s="19">
        <f>DATE('Data cleaning'!P1353,MONTH(1&amp;'Data cleaning'!Q1353),'Hospitalisation Details'!D1353)</f>
        <v>23203</v>
      </c>
      <c r="M1348" s="20">
        <v>11319.12</v>
      </c>
      <c r="N1348" s="16" t="s">
        <v>64</v>
      </c>
      <c r="O1348" s="16" t="s">
        <v>75</v>
      </c>
      <c r="P1348" s="16" t="s">
        <v>119</v>
      </c>
      <c r="Q1348" s="14">
        <f t="shared" si="65"/>
        <v>59</v>
      </c>
    </row>
    <row r="1349" spans="1:17" ht="15.6" x14ac:dyDescent="0.3">
      <c r="A1349" s="15" t="s">
        <v>3378</v>
      </c>
      <c r="B1349" s="14" t="s">
        <v>6980</v>
      </c>
      <c r="C1349" s="16">
        <v>27.74</v>
      </c>
      <c r="D1349" s="16">
        <v>6.06</v>
      </c>
      <c r="E1349" s="17" t="s">
        <v>99</v>
      </c>
      <c r="F1349" s="17" t="s">
        <v>32</v>
      </c>
      <c r="G1349" s="17" t="s">
        <v>32</v>
      </c>
      <c r="H1349" s="18">
        <f>IF('Medical Examinations'!G1354="No major surgery",0,'Medical Examinations'!G1354)</f>
        <v>0</v>
      </c>
      <c r="I1349" s="16" t="s">
        <v>8343</v>
      </c>
      <c r="J1349" s="14" t="str">
        <f t="shared" si="63"/>
        <v>Over weight</v>
      </c>
      <c r="K1349" s="14" t="str">
        <f t="shared" si="64"/>
        <v>Prediabetes</v>
      </c>
      <c r="L1349" s="19">
        <f>DATE('Data cleaning'!P1354,MONTH(1&amp;'Data cleaning'!Q1354),'Hospitalisation Details'!D1354)</f>
        <v>37519</v>
      </c>
      <c r="M1349" s="20">
        <v>11321.49</v>
      </c>
      <c r="N1349" s="16" t="s">
        <v>64</v>
      </c>
      <c r="O1349" s="16" t="s">
        <v>64</v>
      </c>
      <c r="P1349" s="16" t="s">
        <v>119</v>
      </c>
      <c r="Q1349" s="14">
        <f t="shared" si="65"/>
        <v>20</v>
      </c>
    </row>
    <row r="1350" spans="1:17" ht="15.6" x14ac:dyDescent="0.3">
      <c r="A1350" s="15" t="s">
        <v>3381</v>
      </c>
      <c r="B1350" s="14" t="s">
        <v>6981</v>
      </c>
      <c r="C1350" s="16">
        <v>36.954999999999998</v>
      </c>
      <c r="D1350" s="16">
        <v>7.57</v>
      </c>
      <c r="E1350" s="17" t="s">
        <v>32</v>
      </c>
      <c r="F1350" s="17" t="s">
        <v>32</v>
      </c>
      <c r="G1350" s="17" t="s">
        <v>32</v>
      </c>
      <c r="H1350" s="18">
        <f>IF('Medical Examinations'!G1355="No major surgery",0,'Medical Examinations'!G1355)</f>
        <v>0</v>
      </c>
      <c r="I1350" s="16" t="s">
        <v>8343</v>
      </c>
      <c r="J1350" s="14" t="str">
        <f t="shared" si="63"/>
        <v>Obesity</v>
      </c>
      <c r="K1350" s="14" t="str">
        <f t="shared" si="64"/>
        <v>Diabetes</v>
      </c>
      <c r="L1350" s="19">
        <f>DATE('Data cleaning'!P1355,MONTH(1&amp;'Data cleaning'!Q1355),'Hospitalisation Details'!D1355)</f>
        <v>32739</v>
      </c>
      <c r="M1350" s="20">
        <v>11326.71</v>
      </c>
      <c r="N1350" s="16" t="s">
        <v>64</v>
      </c>
      <c r="O1350" s="16" t="s">
        <v>64</v>
      </c>
      <c r="P1350" s="16" t="s">
        <v>66</v>
      </c>
      <c r="Q1350" s="14">
        <f t="shared" si="65"/>
        <v>33</v>
      </c>
    </row>
    <row r="1351" spans="1:17" ht="15.6" x14ac:dyDescent="0.3">
      <c r="A1351" s="15" t="s">
        <v>3386</v>
      </c>
      <c r="B1351" s="14" t="s">
        <v>6982</v>
      </c>
      <c r="C1351" s="16">
        <v>30.69</v>
      </c>
      <c r="D1351" s="16">
        <v>6.15</v>
      </c>
      <c r="E1351" s="17" t="s">
        <v>32</v>
      </c>
      <c r="F1351" s="17" t="s">
        <v>32</v>
      </c>
      <c r="G1351" s="17" t="s">
        <v>32</v>
      </c>
      <c r="H1351" s="18">
        <f>IF('Medical Examinations'!G1356="No major surgery",0,'Medical Examinations'!G1356)</f>
        <v>0</v>
      </c>
      <c r="I1351" s="16" t="s">
        <v>8343</v>
      </c>
      <c r="J1351" s="14" t="str">
        <f t="shared" si="63"/>
        <v>Obesity</v>
      </c>
      <c r="K1351" s="14" t="str">
        <f t="shared" si="64"/>
        <v>Prediabetes</v>
      </c>
      <c r="L1351" s="19">
        <f>DATE('Data cleaning'!P1356,MONTH(1&amp;'Data cleaning'!Q1356),'Hospitalisation Details'!D1356)</f>
        <v>25144</v>
      </c>
      <c r="M1351" s="20">
        <v>11344.32</v>
      </c>
      <c r="N1351" s="16" t="s">
        <v>64</v>
      </c>
      <c r="O1351" s="16" t="s">
        <v>62</v>
      </c>
      <c r="P1351" s="16" t="s">
        <v>1108</v>
      </c>
      <c r="Q1351" s="14">
        <f t="shared" si="65"/>
        <v>54</v>
      </c>
    </row>
    <row r="1352" spans="1:17" ht="15.6" x14ac:dyDescent="0.3">
      <c r="A1352" s="15" t="s">
        <v>3388</v>
      </c>
      <c r="B1352" s="14" t="s">
        <v>6984</v>
      </c>
      <c r="C1352" s="16">
        <v>24.984999999999999</v>
      </c>
      <c r="D1352" s="16">
        <v>4.5599999999999996</v>
      </c>
      <c r="E1352" s="17" t="s">
        <v>32</v>
      </c>
      <c r="F1352" s="17" t="s">
        <v>32</v>
      </c>
      <c r="G1352" s="17" t="s">
        <v>32</v>
      </c>
      <c r="H1352" s="18">
        <f>IF('Medical Examinations'!G1357="No major surgery",0,'Medical Examinations'!G1357)</f>
        <v>0</v>
      </c>
      <c r="I1352" s="16" t="s">
        <v>8343</v>
      </c>
      <c r="J1352" s="14" t="str">
        <f t="shared" si="63"/>
        <v>Normal weight</v>
      </c>
      <c r="K1352" s="14" t="str">
        <f t="shared" si="64"/>
        <v>Normal</v>
      </c>
      <c r="L1352" s="19">
        <f>DATE('Data cleaning'!P1357,MONTH(1&amp;'Data cleaning'!Q1357),'Hospitalisation Details'!D1357)</f>
        <v>23570</v>
      </c>
      <c r="M1352" s="20">
        <v>11345.52</v>
      </c>
      <c r="N1352" s="16" t="s">
        <v>64</v>
      </c>
      <c r="O1352" s="16" t="s">
        <v>64</v>
      </c>
      <c r="P1352" s="16" t="s">
        <v>241</v>
      </c>
      <c r="Q1352" s="14">
        <f t="shared" si="65"/>
        <v>58</v>
      </c>
    </row>
    <row r="1353" spans="1:17" ht="15.6" x14ac:dyDescent="0.3">
      <c r="A1353" s="15" t="s">
        <v>3391</v>
      </c>
      <c r="B1353" s="14" t="s">
        <v>6986</v>
      </c>
      <c r="C1353" s="16">
        <v>39.42</v>
      </c>
      <c r="D1353" s="16">
        <v>4.72</v>
      </c>
      <c r="E1353" s="17" t="s">
        <v>99</v>
      </c>
      <c r="F1353" s="17" t="s">
        <v>32</v>
      </c>
      <c r="G1353" s="17" t="s">
        <v>32</v>
      </c>
      <c r="H1353" s="18">
        <f>IF('Medical Examinations'!G1358="No major surgery",0,'Medical Examinations'!G1358)</f>
        <v>1</v>
      </c>
      <c r="I1353" s="16" t="s">
        <v>8343</v>
      </c>
      <c r="J1353" s="14" t="str">
        <f t="shared" si="63"/>
        <v>Obesity</v>
      </c>
      <c r="K1353" s="14" t="str">
        <f t="shared" si="64"/>
        <v>Normal</v>
      </c>
      <c r="L1353" s="19">
        <f>DATE('Data cleaning'!P1358,MONTH(1&amp;'Data cleaning'!Q1358),'Hospitalisation Details'!D1358)</f>
        <v>24075</v>
      </c>
      <c r="M1353" s="20">
        <v>11353.23</v>
      </c>
      <c r="N1353" s="16" t="s">
        <v>64</v>
      </c>
      <c r="O1353" s="16" t="s">
        <v>75</v>
      </c>
      <c r="P1353" s="16" t="s">
        <v>119</v>
      </c>
      <c r="Q1353" s="14">
        <f t="shared" si="65"/>
        <v>57</v>
      </c>
    </row>
    <row r="1354" spans="1:17" ht="15.6" x14ac:dyDescent="0.3">
      <c r="A1354" s="15" t="s">
        <v>3394</v>
      </c>
      <c r="B1354" s="14" t="s">
        <v>5816</v>
      </c>
      <c r="C1354" s="16">
        <v>16.8</v>
      </c>
      <c r="D1354" s="16">
        <v>7.98</v>
      </c>
      <c r="E1354" s="17" t="s">
        <v>32</v>
      </c>
      <c r="F1354" s="17" t="s">
        <v>32</v>
      </c>
      <c r="G1354" s="17" t="s">
        <v>32</v>
      </c>
      <c r="H1354" s="18">
        <f>IF('Medical Examinations'!G1359="No major surgery",0,'Medical Examinations'!G1359)</f>
        <v>0</v>
      </c>
      <c r="I1354" s="16" t="s">
        <v>8343</v>
      </c>
      <c r="J1354" s="14" t="str">
        <f t="shared" si="63"/>
        <v>Under weight</v>
      </c>
      <c r="K1354" s="14" t="str">
        <f t="shared" si="64"/>
        <v>Diabetes</v>
      </c>
      <c r="L1354" s="19">
        <f>DATE('Data cleaning'!P1359,MONTH(1&amp;'Data cleaning'!Q1359),'Hospitalisation Details'!D1359)</f>
        <v>24011</v>
      </c>
      <c r="M1354" s="20">
        <v>11356.66</v>
      </c>
      <c r="N1354" s="16" t="s">
        <v>64</v>
      </c>
      <c r="O1354" s="16" t="s">
        <v>64</v>
      </c>
      <c r="P1354" s="16" t="s">
        <v>119</v>
      </c>
      <c r="Q1354" s="14">
        <f t="shared" si="65"/>
        <v>57</v>
      </c>
    </row>
    <row r="1355" spans="1:17" ht="15.6" x14ac:dyDescent="0.3">
      <c r="A1355" s="15" t="s">
        <v>3397</v>
      </c>
      <c r="B1355" s="14" t="s">
        <v>6989</v>
      </c>
      <c r="C1355" s="16">
        <v>23.274999999999999</v>
      </c>
      <c r="D1355" s="16">
        <v>6.26</v>
      </c>
      <c r="E1355" s="17" t="s">
        <v>99</v>
      </c>
      <c r="F1355" s="17" t="s">
        <v>32</v>
      </c>
      <c r="G1355" s="17" t="s">
        <v>99</v>
      </c>
      <c r="H1355" s="18">
        <f>IF('Medical Examinations'!G1360="No major surgery",0,'Medical Examinations'!G1360)</f>
        <v>1</v>
      </c>
      <c r="I1355" s="16" t="s">
        <v>8343</v>
      </c>
      <c r="J1355" s="14" t="str">
        <f t="shared" si="63"/>
        <v>Normal weight</v>
      </c>
      <c r="K1355" s="14" t="str">
        <f t="shared" si="64"/>
        <v>Prediabetes</v>
      </c>
      <c r="L1355" s="19">
        <f>DATE('Data cleaning'!P1360,MONTH(1&amp;'Data cleaning'!Q1360),'Hospitalisation Details'!D1360)</f>
        <v>23562</v>
      </c>
      <c r="M1355" s="20">
        <v>11362.76</v>
      </c>
      <c r="N1355" s="16" t="s">
        <v>64</v>
      </c>
      <c r="O1355" s="16" t="s">
        <v>75</v>
      </c>
      <c r="P1355" s="16" t="s">
        <v>241</v>
      </c>
      <c r="Q1355" s="14">
        <f t="shared" si="65"/>
        <v>58</v>
      </c>
    </row>
    <row r="1356" spans="1:17" ht="15.6" x14ac:dyDescent="0.3">
      <c r="A1356" s="15" t="s">
        <v>3399</v>
      </c>
      <c r="B1356" s="14" t="s">
        <v>6990</v>
      </c>
      <c r="C1356" s="16">
        <v>22.8</v>
      </c>
      <c r="D1356" s="16">
        <v>4.29</v>
      </c>
      <c r="E1356" s="17" t="s">
        <v>99</v>
      </c>
      <c r="F1356" s="17" t="s">
        <v>32</v>
      </c>
      <c r="G1356" s="17" t="s">
        <v>99</v>
      </c>
      <c r="H1356" s="18">
        <f>IF('Medical Examinations'!G1361="No major surgery",0,'Medical Examinations'!G1361)</f>
        <v>1</v>
      </c>
      <c r="I1356" s="16" t="s">
        <v>8343</v>
      </c>
      <c r="J1356" s="14" t="str">
        <f t="shared" si="63"/>
        <v>Normal weight</v>
      </c>
      <c r="K1356" s="14" t="str">
        <f t="shared" si="64"/>
        <v>Normal</v>
      </c>
      <c r="L1356" s="19">
        <f>DATE('Data cleaning'!P1361,MONTH(1&amp;'Data cleaning'!Q1361),'Hospitalisation Details'!D1361)</f>
        <v>23561</v>
      </c>
      <c r="M1356" s="20">
        <v>11363.28</v>
      </c>
      <c r="N1356" s="16" t="s">
        <v>64</v>
      </c>
      <c r="O1356" s="16" t="s">
        <v>75</v>
      </c>
      <c r="P1356" s="16" t="s">
        <v>66</v>
      </c>
      <c r="Q1356" s="14">
        <f t="shared" si="65"/>
        <v>58</v>
      </c>
    </row>
    <row r="1357" spans="1:17" ht="15.6" x14ac:dyDescent="0.3">
      <c r="A1357" s="15" t="s">
        <v>3402</v>
      </c>
      <c r="B1357" s="14" t="s">
        <v>6992</v>
      </c>
      <c r="C1357" s="16">
        <v>24.3</v>
      </c>
      <c r="D1357" s="16">
        <v>5.43</v>
      </c>
      <c r="E1357" s="17" t="s">
        <v>32</v>
      </c>
      <c r="F1357" s="17" t="s">
        <v>32</v>
      </c>
      <c r="G1357" s="17" t="s">
        <v>32</v>
      </c>
      <c r="H1357" s="18">
        <f>IF('Medical Examinations'!G1362="No major surgery",0,'Medical Examinations'!G1362)</f>
        <v>2</v>
      </c>
      <c r="I1357" s="16" t="s">
        <v>8343</v>
      </c>
      <c r="J1357" s="14" t="str">
        <f t="shared" si="63"/>
        <v>Normal weight</v>
      </c>
      <c r="K1357" s="14" t="str">
        <f t="shared" si="64"/>
        <v>Normal</v>
      </c>
      <c r="L1357" s="19">
        <f>DATE('Data cleaning'!P1362,MONTH(1&amp;'Data cleaning'!Q1362),'Hospitalisation Details'!D1362)</f>
        <v>23724</v>
      </c>
      <c r="M1357" s="20">
        <v>11365.95</v>
      </c>
      <c r="N1357" s="16" t="s">
        <v>64</v>
      </c>
      <c r="O1357" s="16" t="s">
        <v>62</v>
      </c>
      <c r="P1357" s="16" t="s">
        <v>241</v>
      </c>
      <c r="Q1357" s="14">
        <f t="shared" si="65"/>
        <v>58</v>
      </c>
    </row>
    <row r="1358" spans="1:17" ht="15.6" x14ac:dyDescent="0.3">
      <c r="A1358" s="15" t="s">
        <v>3405</v>
      </c>
      <c r="B1358" s="14" t="s">
        <v>6994</v>
      </c>
      <c r="C1358" s="16">
        <v>25.13</v>
      </c>
      <c r="D1358" s="16">
        <v>8</v>
      </c>
      <c r="E1358" s="17" t="s">
        <v>99</v>
      </c>
      <c r="F1358" s="17" t="s">
        <v>32</v>
      </c>
      <c r="G1358" s="17" t="s">
        <v>32</v>
      </c>
      <c r="H1358" s="18">
        <f>IF('Medical Examinations'!G1363="No major surgery",0,'Medical Examinations'!G1363)</f>
        <v>1</v>
      </c>
      <c r="I1358" s="16" t="s">
        <v>8343</v>
      </c>
      <c r="J1358" s="14" t="str">
        <f t="shared" si="63"/>
        <v>Over weight</v>
      </c>
      <c r="K1358" s="14" t="str">
        <f t="shared" si="64"/>
        <v>Diabetes</v>
      </c>
      <c r="L1358" s="19">
        <f>DATE('Data cleaning'!P1363,MONTH(1&amp;'Data cleaning'!Q1363),'Hospitalisation Details'!D1363)</f>
        <v>29013</v>
      </c>
      <c r="M1358" s="20">
        <v>11369.39</v>
      </c>
      <c r="N1358" s="16" t="s">
        <v>64</v>
      </c>
      <c r="O1358" s="16" t="s">
        <v>75</v>
      </c>
      <c r="P1358" s="16" t="s">
        <v>2757</v>
      </c>
      <c r="Q1358" s="14">
        <f t="shared" si="65"/>
        <v>44</v>
      </c>
    </row>
    <row r="1359" spans="1:17" ht="15.6" x14ac:dyDescent="0.3">
      <c r="A1359" s="15" t="s">
        <v>3407</v>
      </c>
      <c r="B1359" s="14" t="s">
        <v>5747</v>
      </c>
      <c r="C1359" s="16">
        <v>22.72</v>
      </c>
      <c r="D1359" s="16">
        <v>9.9600000000000009</v>
      </c>
      <c r="E1359" s="17" t="s">
        <v>99</v>
      </c>
      <c r="F1359" s="17" t="s">
        <v>32</v>
      </c>
      <c r="G1359" s="17" t="s">
        <v>32</v>
      </c>
      <c r="H1359" s="18">
        <f>IF('Medical Examinations'!G1364="No major surgery",0,'Medical Examinations'!G1364)</f>
        <v>2</v>
      </c>
      <c r="I1359" s="16" t="s">
        <v>8343</v>
      </c>
      <c r="J1359" s="14" t="str">
        <f t="shared" si="63"/>
        <v>Normal weight</v>
      </c>
      <c r="K1359" s="14" t="str">
        <f t="shared" si="64"/>
        <v>Diabetes</v>
      </c>
      <c r="L1359" s="19">
        <f>DATE('Data cleaning'!P1364,MONTH(1&amp;'Data cleaning'!Q1364),'Hospitalisation Details'!D1364)</f>
        <v>26639</v>
      </c>
      <c r="M1359" s="20">
        <v>11378.57</v>
      </c>
      <c r="N1359" s="16" t="s">
        <v>64</v>
      </c>
      <c r="O1359" s="16" t="s">
        <v>62</v>
      </c>
      <c r="P1359" s="16" t="s">
        <v>1108</v>
      </c>
      <c r="Q1359" s="14">
        <f t="shared" si="65"/>
        <v>50</v>
      </c>
    </row>
    <row r="1360" spans="1:17" ht="15.6" x14ac:dyDescent="0.3">
      <c r="A1360" s="15" t="s">
        <v>3410</v>
      </c>
      <c r="B1360" s="14" t="s">
        <v>6996</v>
      </c>
      <c r="C1360" s="16">
        <v>32.6</v>
      </c>
      <c r="D1360" s="16">
        <v>6.8</v>
      </c>
      <c r="E1360" s="17" t="s">
        <v>99</v>
      </c>
      <c r="F1360" s="17" t="s">
        <v>32</v>
      </c>
      <c r="G1360" s="17" t="s">
        <v>32</v>
      </c>
      <c r="H1360" s="18">
        <f>IF('Medical Examinations'!G1365="No major surgery",0,'Medical Examinations'!G1365)</f>
        <v>0</v>
      </c>
      <c r="I1360" s="16" t="s">
        <v>8343</v>
      </c>
      <c r="J1360" s="14" t="str">
        <f t="shared" si="63"/>
        <v>Obesity</v>
      </c>
      <c r="K1360" s="14" t="str">
        <f t="shared" si="64"/>
        <v>Diabetes</v>
      </c>
      <c r="L1360" s="19">
        <f>DATE('Data cleaning'!P1365,MONTH(1&amp;'Data cleaning'!Q1365),'Hospitalisation Details'!D1365)</f>
        <v>23541</v>
      </c>
      <c r="M1360" s="20">
        <v>11381.33</v>
      </c>
      <c r="N1360" s="16" t="s">
        <v>64</v>
      </c>
      <c r="O1360" s="16" t="s">
        <v>62</v>
      </c>
      <c r="P1360" s="16" t="s">
        <v>66</v>
      </c>
      <c r="Q1360" s="14">
        <f t="shared" si="65"/>
        <v>58</v>
      </c>
    </row>
    <row r="1361" spans="1:17" ht="15.6" x14ac:dyDescent="0.3">
      <c r="A1361" s="15" t="s">
        <v>3413</v>
      </c>
      <c r="B1361" s="14" t="s">
        <v>4778</v>
      </c>
      <c r="C1361" s="16">
        <v>17.28</v>
      </c>
      <c r="D1361" s="16">
        <v>6.22</v>
      </c>
      <c r="E1361" s="17" t="s">
        <v>99</v>
      </c>
      <c r="F1361" s="17" t="s">
        <v>32</v>
      </c>
      <c r="G1361" s="17" t="s">
        <v>32</v>
      </c>
      <c r="H1361" s="18">
        <f>IF('Medical Examinations'!G1366="No major surgery",0,'Medical Examinations'!G1366)</f>
        <v>2</v>
      </c>
      <c r="I1361" s="16" t="s">
        <v>8343</v>
      </c>
      <c r="J1361" s="14" t="str">
        <f t="shared" si="63"/>
        <v>Under weight</v>
      </c>
      <c r="K1361" s="14" t="str">
        <f t="shared" si="64"/>
        <v>Prediabetes</v>
      </c>
      <c r="L1361" s="19">
        <f>DATE('Data cleaning'!P1366,MONTH(1&amp;'Data cleaning'!Q1366),'Hospitalisation Details'!D1366)</f>
        <v>35639</v>
      </c>
      <c r="M1361" s="20">
        <v>11388.27</v>
      </c>
      <c r="N1361" s="16" t="s">
        <v>64</v>
      </c>
      <c r="O1361" s="16" t="s">
        <v>62</v>
      </c>
      <c r="P1361" s="16" t="s">
        <v>2757</v>
      </c>
      <c r="Q1361" s="14">
        <f t="shared" si="65"/>
        <v>25</v>
      </c>
    </row>
    <row r="1362" spans="1:17" ht="15.6" x14ac:dyDescent="0.3">
      <c r="A1362" s="15" t="s">
        <v>3416</v>
      </c>
      <c r="B1362" s="14" t="s">
        <v>6999</v>
      </c>
      <c r="C1362" s="16">
        <v>27.92</v>
      </c>
      <c r="D1362" s="16">
        <v>5.79</v>
      </c>
      <c r="E1362" s="17" t="s">
        <v>32</v>
      </c>
      <c r="F1362" s="17" t="s">
        <v>32</v>
      </c>
      <c r="G1362" s="17" t="s">
        <v>32</v>
      </c>
      <c r="H1362" s="18">
        <f>IF('Medical Examinations'!G1367="No major surgery",0,'Medical Examinations'!G1367)</f>
        <v>1</v>
      </c>
      <c r="I1362" s="16" t="s">
        <v>8343</v>
      </c>
      <c r="J1362" s="14" t="str">
        <f t="shared" si="63"/>
        <v>Over weight</v>
      </c>
      <c r="K1362" s="14" t="str">
        <f t="shared" si="64"/>
        <v>Prediabetes</v>
      </c>
      <c r="L1362" s="19">
        <f>DATE('Data cleaning'!P1367,MONTH(1&amp;'Data cleaning'!Q1367),'Hospitalisation Details'!D1367)</f>
        <v>24825</v>
      </c>
      <c r="M1362" s="20">
        <v>11394.07</v>
      </c>
      <c r="N1362" s="16" t="s">
        <v>64</v>
      </c>
      <c r="O1362" s="16" t="s">
        <v>75</v>
      </c>
      <c r="P1362" s="16" t="s">
        <v>985</v>
      </c>
      <c r="Q1362" s="14">
        <f t="shared" si="65"/>
        <v>55</v>
      </c>
    </row>
    <row r="1363" spans="1:17" ht="15.6" x14ac:dyDescent="0.3">
      <c r="A1363" s="15" t="s">
        <v>3418</v>
      </c>
      <c r="B1363" s="14" t="s">
        <v>7001</v>
      </c>
      <c r="C1363" s="16">
        <v>38.284999999999997</v>
      </c>
      <c r="D1363" s="16">
        <v>5.41</v>
      </c>
      <c r="E1363" s="17" t="s">
        <v>32</v>
      </c>
      <c r="F1363" s="17" t="s">
        <v>32</v>
      </c>
      <c r="G1363" s="17" t="s">
        <v>32</v>
      </c>
      <c r="H1363" s="18">
        <f>IF('Medical Examinations'!G1368="No major surgery",0,'Medical Examinations'!G1368)</f>
        <v>0</v>
      </c>
      <c r="I1363" s="16" t="s">
        <v>8343</v>
      </c>
      <c r="J1363" s="14" t="str">
        <f t="shared" si="63"/>
        <v>Obesity</v>
      </c>
      <c r="K1363" s="14" t="str">
        <f t="shared" si="64"/>
        <v>Normal</v>
      </c>
      <c r="L1363" s="19">
        <f>DATE('Data cleaning'!P1368,MONTH(1&amp;'Data cleaning'!Q1368),'Hospitalisation Details'!D1368)</f>
        <v>25843</v>
      </c>
      <c r="M1363" s="20">
        <v>11396.9</v>
      </c>
      <c r="N1363" s="16" t="s">
        <v>64</v>
      </c>
      <c r="O1363" s="16" t="s">
        <v>64</v>
      </c>
      <c r="P1363" s="16" t="s">
        <v>1280</v>
      </c>
      <c r="Q1363" s="14">
        <f t="shared" si="65"/>
        <v>52</v>
      </c>
    </row>
    <row r="1364" spans="1:17" ht="15.6" x14ac:dyDescent="0.3">
      <c r="A1364" s="15" t="s">
        <v>3421</v>
      </c>
      <c r="B1364" s="14" t="s">
        <v>4927</v>
      </c>
      <c r="C1364" s="16">
        <v>16.48</v>
      </c>
      <c r="D1364" s="16">
        <v>11.05</v>
      </c>
      <c r="E1364" s="17" t="s">
        <v>32</v>
      </c>
      <c r="F1364" s="17" t="s">
        <v>32</v>
      </c>
      <c r="G1364" s="17" t="s">
        <v>32</v>
      </c>
      <c r="H1364" s="18">
        <f>IF('Medical Examinations'!G1369="No major surgery",0,'Medical Examinations'!G1369)</f>
        <v>0</v>
      </c>
      <c r="I1364" s="16" t="s">
        <v>8343</v>
      </c>
      <c r="J1364" s="14" t="str">
        <f t="shared" si="63"/>
        <v>Under weight</v>
      </c>
      <c r="K1364" s="14" t="str">
        <f t="shared" si="64"/>
        <v>Diabetes</v>
      </c>
      <c r="L1364" s="19">
        <f>DATE('Data cleaning'!P1369,MONTH(1&amp;'Data cleaning'!Q1369),'Hospitalisation Details'!D1369)</f>
        <v>25848</v>
      </c>
      <c r="M1364" s="20">
        <v>11411.69</v>
      </c>
      <c r="N1364" s="16" t="s">
        <v>64</v>
      </c>
      <c r="O1364" s="16" t="s">
        <v>62</v>
      </c>
      <c r="P1364" s="16" t="s">
        <v>241</v>
      </c>
      <c r="Q1364" s="14">
        <f t="shared" si="65"/>
        <v>52</v>
      </c>
    </row>
    <row r="1365" spans="1:17" ht="15.6" x14ac:dyDescent="0.3">
      <c r="A1365" s="15" t="s">
        <v>3423</v>
      </c>
      <c r="B1365" s="14" t="s">
        <v>7004</v>
      </c>
      <c r="C1365" s="16">
        <v>38.57</v>
      </c>
      <c r="D1365" s="16">
        <v>6.27</v>
      </c>
      <c r="E1365" s="17" t="s">
        <v>32</v>
      </c>
      <c r="F1365" s="17" t="s">
        <v>32</v>
      </c>
      <c r="G1365" s="17" t="s">
        <v>32</v>
      </c>
      <c r="H1365" s="18">
        <f>IF('Medical Examinations'!G1370="No major surgery",0,'Medical Examinations'!G1370)</f>
        <v>0</v>
      </c>
      <c r="I1365" s="16" t="s">
        <v>8343</v>
      </c>
      <c r="J1365" s="14" t="str">
        <f t="shared" si="63"/>
        <v>Obesity</v>
      </c>
      <c r="K1365" s="14" t="str">
        <f t="shared" si="64"/>
        <v>Prediabetes</v>
      </c>
      <c r="L1365" s="19">
        <f>DATE('Data cleaning'!P1370,MONTH(1&amp;'Data cleaning'!Q1370),'Hospitalisation Details'!D1370)</f>
        <v>30612</v>
      </c>
      <c r="M1365" s="20">
        <v>11412.02</v>
      </c>
      <c r="N1365" s="16" t="s">
        <v>64</v>
      </c>
      <c r="O1365" s="16" t="s">
        <v>75</v>
      </c>
      <c r="P1365" s="16" t="s">
        <v>1525</v>
      </c>
      <c r="Q1365" s="14">
        <f t="shared" si="65"/>
        <v>39</v>
      </c>
    </row>
    <row r="1366" spans="1:17" ht="15.6" x14ac:dyDescent="0.3">
      <c r="A1366" s="15" t="s">
        <v>3426</v>
      </c>
      <c r="B1366" s="14" t="s">
        <v>7006</v>
      </c>
      <c r="C1366" s="16">
        <v>43.85</v>
      </c>
      <c r="D1366" s="16">
        <v>4.7699999999999996</v>
      </c>
      <c r="E1366" s="17" t="s">
        <v>99</v>
      </c>
      <c r="F1366" s="17" t="s">
        <v>32</v>
      </c>
      <c r="G1366" s="17" t="s">
        <v>32</v>
      </c>
      <c r="H1366" s="18">
        <f>IF('Medical Examinations'!G1371="No major surgery",0,'Medical Examinations'!G1371)</f>
        <v>0</v>
      </c>
      <c r="I1366" s="16" t="s">
        <v>8343</v>
      </c>
      <c r="J1366" s="14" t="str">
        <f t="shared" si="63"/>
        <v>Obesity</v>
      </c>
      <c r="K1366" s="14" t="str">
        <f t="shared" si="64"/>
        <v>Normal</v>
      </c>
      <c r="L1366" s="19">
        <f>DATE('Data cleaning'!P1371,MONTH(1&amp;'Data cleaning'!Q1371),'Hospitalisation Details'!D1371)</f>
        <v>31207</v>
      </c>
      <c r="M1366" s="20">
        <v>11419.49</v>
      </c>
      <c r="N1366" s="16" t="s">
        <v>64</v>
      </c>
      <c r="O1366" s="16" t="s">
        <v>75</v>
      </c>
      <c r="P1366" s="16" t="s">
        <v>119</v>
      </c>
      <c r="Q1366" s="14">
        <f t="shared" si="65"/>
        <v>37</v>
      </c>
    </row>
    <row r="1367" spans="1:17" ht="15.6" x14ac:dyDescent="0.3">
      <c r="A1367" s="15" t="s">
        <v>3429</v>
      </c>
      <c r="B1367" s="14" t="s">
        <v>7008</v>
      </c>
      <c r="C1367" s="16">
        <v>30.11</v>
      </c>
      <c r="D1367" s="16">
        <v>4.08</v>
      </c>
      <c r="E1367" s="17" t="s">
        <v>32</v>
      </c>
      <c r="F1367" s="17" t="s">
        <v>32</v>
      </c>
      <c r="G1367" s="17" t="s">
        <v>32</v>
      </c>
      <c r="H1367" s="18">
        <f>IF('Medical Examinations'!G1372="No major surgery",0,'Medical Examinations'!G1372)</f>
        <v>0</v>
      </c>
      <c r="I1367" s="16" t="s">
        <v>8343</v>
      </c>
      <c r="J1367" s="14" t="str">
        <f t="shared" si="63"/>
        <v>Obesity</v>
      </c>
      <c r="K1367" s="14" t="str">
        <f t="shared" si="64"/>
        <v>Normal</v>
      </c>
      <c r="L1367" s="19">
        <f>DATE('Data cleaning'!P1372,MONTH(1&amp;'Data cleaning'!Q1372),'Hospitalisation Details'!D1372)</f>
        <v>29419</v>
      </c>
      <c r="M1367" s="20">
        <v>11435.74</v>
      </c>
      <c r="N1367" s="16" t="s">
        <v>64</v>
      </c>
      <c r="O1367" s="16" t="s">
        <v>64</v>
      </c>
      <c r="P1367" s="16" t="s">
        <v>1525</v>
      </c>
      <c r="Q1367" s="14">
        <f t="shared" si="65"/>
        <v>42</v>
      </c>
    </row>
    <row r="1368" spans="1:17" ht="15.6" x14ac:dyDescent="0.3">
      <c r="A1368" s="15" t="s">
        <v>3433</v>
      </c>
      <c r="B1368" s="14" t="s">
        <v>7010</v>
      </c>
      <c r="C1368" s="16">
        <v>31.59</v>
      </c>
      <c r="D1368" s="16">
        <v>6.01</v>
      </c>
      <c r="E1368" s="17" t="s">
        <v>32</v>
      </c>
      <c r="F1368" s="17" t="s">
        <v>32</v>
      </c>
      <c r="G1368" s="17" t="s">
        <v>32</v>
      </c>
      <c r="H1368" s="18">
        <f>IF('Medical Examinations'!G1373="No major surgery",0,'Medical Examinations'!G1373)</f>
        <v>0</v>
      </c>
      <c r="I1368" s="16" t="s">
        <v>8343</v>
      </c>
      <c r="J1368" s="14" t="str">
        <f t="shared" si="63"/>
        <v>Obesity</v>
      </c>
      <c r="K1368" s="14" t="str">
        <f t="shared" si="64"/>
        <v>Prediabetes</v>
      </c>
      <c r="L1368" s="19">
        <f>DATE('Data cleaning'!P1373,MONTH(1&amp;'Data cleaning'!Q1373),'Hospitalisation Details'!D1373)</f>
        <v>26188</v>
      </c>
      <c r="M1368" s="20">
        <v>11436.74</v>
      </c>
      <c r="N1368" s="16" t="s">
        <v>64</v>
      </c>
      <c r="O1368" s="16" t="s">
        <v>64</v>
      </c>
      <c r="P1368" s="16" t="s">
        <v>119</v>
      </c>
      <c r="Q1368" s="14">
        <f t="shared" si="65"/>
        <v>51</v>
      </c>
    </row>
    <row r="1369" spans="1:17" ht="15.6" x14ac:dyDescent="0.3">
      <c r="A1369" s="15" t="s">
        <v>3435</v>
      </c>
      <c r="B1369" s="14" t="s">
        <v>7011</v>
      </c>
      <c r="C1369" s="16">
        <v>40.15</v>
      </c>
      <c r="D1369" s="16">
        <v>11.84</v>
      </c>
      <c r="E1369" s="17" t="s">
        <v>32</v>
      </c>
      <c r="F1369" s="17" t="s">
        <v>32</v>
      </c>
      <c r="G1369" s="17" t="s">
        <v>32</v>
      </c>
      <c r="H1369" s="18">
        <f>IF('Medical Examinations'!G1374="No major surgery",0,'Medical Examinations'!G1374)</f>
        <v>0</v>
      </c>
      <c r="I1369" s="16" t="s">
        <v>8343</v>
      </c>
      <c r="J1369" s="14" t="str">
        <f t="shared" si="63"/>
        <v>Obesity</v>
      </c>
      <c r="K1369" s="14" t="str">
        <f t="shared" si="64"/>
        <v>Diabetes</v>
      </c>
      <c r="L1369" s="19">
        <f>DATE('Data cleaning'!P1374,MONTH(1&amp;'Data cleaning'!Q1374),'Hospitalisation Details'!D1374)</f>
        <v>24272</v>
      </c>
      <c r="M1369" s="20">
        <v>11454.02</v>
      </c>
      <c r="N1369" s="16" t="s">
        <v>64</v>
      </c>
      <c r="O1369" s="16" t="s">
        <v>75</v>
      </c>
      <c r="P1369" s="16" t="s">
        <v>119</v>
      </c>
      <c r="Q1369" s="14">
        <f t="shared" si="65"/>
        <v>56</v>
      </c>
    </row>
    <row r="1370" spans="1:17" ht="15.6" x14ac:dyDescent="0.3">
      <c r="A1370" s="15" t="s">
        <v>3438</v>
      </c>
      <c r="B1370" s="14" t="s">
        <v>7013</v>
      </c>
      <c r="C1370" s="16">
        <v>40.700000000000003</v>
      </c>
      <c r="D1370" s="16">
        <v>6.27</v>
      </c>
      <c r="E1370" s="17" t="s">
        <v>99</v>
      </c>
      <c r="F1370" s="17" t="s">
        <v>32</v>
      </c>
      <c r="G1370" s="17" t="s">
        <v>99</v>
      </c>
      <c r="H1370" s="18">
        <f>IF('Medical Examinations'!G1375="No major surgery",0,'Medical Examinations'!G1375)</f>
        <v>1</v>
      </c>
      <c r="I1370" s="16" t="s">
        <v>8343</v>
      </c>
      <c r="J1370" s="14" t="str">
        <f t="shared" si="63"/>
        <v>Obesity</v>
      </c>
      <c r="K1370" s="14" t="str">
        <f t="shared" si="64"/>
        <v>Prediabetes</v>
      </c>
      <c r="L1370" s="19">
        <f>DATE('Data cleaning'!P1375,MONTH(1&amp;'Data cleaning'!Q1375),'Hospitalisation Details'!D1375)</f>
        <v>23916</v>
      </c>
      <c r="M1370" s="20">
        <v>11455.28</v>
      </c>
      <c r="N1370" s="16" t="s">
        <v>64</v>
      </c>
      <c r="O1370" s="16" t="s">
        <v>62</v>
      </c>
      <c r="P1370" s="16" t="s">
        <v>241</v>
      </c>
      <c r="Q1370" s="14">
        <f t="shared" si="65"/>
        <v>57</v>
      </c>
    </row>
    <row r="1371" spans="1:17" ht="15.6" x14ac:dyDescent="0.3">
      <c r="A1371" s="15" t="s">
        <v>3440</v>
      </c>
      <c r="B1371" s="14" t="s">
        <v>7014</v>
      </c>
      <c r="C1371" s="16">
        <v>40.76</v>
      </c>
      <c r="D1371" s="16">
        <v>5.28</v>
      </c>
      <c r="E1371" s="17" t="s">
        <v>32</v>
      </c>
      <c r="F1371" s="17" t="s">
        <v>32</v>
      </c>
      <c r="G1371" s="17" t="s">
        <v>32</v>
      </c>
      <c r="H1371" s="18">
        <f>IF('Medical Examinations'!G1376="No major surgery",0,'Medical Examinations'!G1376)</f>
        <v>0</v>
      </c>
      <c r="I1371" s="16" t="s">
        <v>8343</v>
      </c>
      <c r="J1371" s="14" t="str">
        <f t="shared" si="63"/>
        <v>Obesity</v>
      </c>
      <c r="K1371" s="14" t="str">
        <f t="shared" si="64"/>
        <v>Normal</v>
      </c>
      <c r="L1371" s="19">
        <f>DATE('Data cleaning'!P1376,MONTH(1&amp;'Data cleaning'!Q1376),'Hospitalisation Details'!D1376)</f>
        <v>24357</v>
      </c>
      <c r="M1371" s="20">
        <v>11478.14</v>
      </c>
      <c r="N1371" s="16" t="s">
        <v>64</v>
      </c>
      <c r="O1371" s="16" t="s">
        <v>62</v>
      </c>
      <c r="P1371" s="16" t="s">
        <v>1108</v>
      </c>
      <c r="Q1371" s="14">
        <f t="shared" si="65"/>
        <v>56</v>
      </c>
    </row>
    <row r="1372" spans="1:17" ht="15.6" x14ac:dyDescent="0.3">
      <c r="A1372" s="15" t="s">
        <v>3442</v>
      </c>
      <c r="B1372" s="14" t="s">
        <v>7016</v>
      </c>
      <c r="C1372" s="16">
        <v>29.7</v>
      </c>
      <c r="D1372" s="16">
        <v>7.03</v>
      </c>
      <c r="E1372" s="17" t="s">
        <v>32</v>
      </c>
      <c r="F1372" s="17" t="s">
        <v>32</v>
      </c>
      <c r="G1372" s="17" t="s">
        <v>32</v>
      </c>
      <c r="H1372" s="18">
        <f>IF('Medical Examinations'!G1377="No major surgery",0,'Medical Examinations'!G1377)</f>
        <v>0</v>
      </c>
      <c r="I1372" s="16" t="s">
        <v>8343</v>
      </c>
      <c r="J1372" s="14" t="str">
        <f t="shared" si="63"/>
        <v>Over weight</v>
      </c>
      <c r="K1372" s="14" t="str">
        <f t="shared" si="64"/>
        <v>Diabetes</v>
      </c>
      <c r="L1372" s="19">
        <f>DATE('Data cleaning'!P1377,MONTH(1&amp;'Data cleaning'!Q1377),'Hospitalisation Details'!D1377)</f>
        <v>38240</v>
      </c>
      <c r="M1372" s="20">
        <v>11482.63</v>
      </c>
      <c r="N1372" s="16" t="s">
        <v>64</v>
      </c>
      <c r="O1372" s="16" t="s">
        <v>62</v>
      </c>
      <c r="P1372" s="16" t="s">
        <v>66</v>
      </c>
      <c r="Q1372" s="14">
        <f t="shared" si="65"/>
        <v>18</v>
      </c>
    </row>
    <row r="1373" spans="1:17" ht="15.6" x14ac:dyDescent="0.3">
      <c r="A1373" s="15" t="s">
        <v>3445</v>
      </c>
      <c r="B1373" s="14" t="s">
        <v>5396</v>
      </c>
      <c r="C1373" s="16">
        <v>40.58</v>
      </c>
      <c r="D1373" s="16">
        <v>5.32</v>
      </c>
      <c r="E1373" s="17" t="s">
        <v>99</v>
      </c>
      <c r="F1373" s="17" t="s">
        <v>32</v>
      </c>
      <c r="G1373" s="17" t="s">
        <v>99</v>
      </c>
      <c r="H1373" s="18">
        <f>IF('Medical Examinations'!G1378="No major surgery",0,'Medical Examinations'!G1378)</f>
        <v>1</v>
      </c>
      <c r="I1373" s="16" t="s">
        <v>8343</v>
      </c>
      <c r="J1373" s="14" t="str">
        <f t="shared" si="63"/>
        <v>Obesity</v>
      </c>
      <c r="K1373" s="14" t="str">
        <f t="shared" si="64"/>
        <v>Normal</v>
      </c>
      <c r="L1373" s="19">
        <f>DATE('Data cleaning'!P1378,MONTH(1&amp;'Data cleaning'!Q1378),'Hospitalisation Details'!D1378)</f>
        <v>25854</v>
      </c>
      <c r="M1373" s="20">
        <v>11488.32</v>
      </c>
      <c r="N1373" s="16" t="s">
        <v>64</v>
      </c>
      <c r="O1373" s="16" t="s">
        <v>75</v>
      </c>
      <c r="P1373" s="16" t="s">
        <v>1397</v>
      </c>
      <c r="Q1373" s="14">
        <f t="shared" si="65"/>
        <v>52</v>
      </c>
    </row>
    <row r="1374" spans="1:17" ht="15.6" x14ac:dyDescent="0.3">
      <c r="A1374" s="15" t="s">
        <v>3447</v>
      </c>
      <c r="B1374" s="14" t="s">
        <v>7019</v>
      </c>
      <c r="C1374" s="16">
        <v>33.06</v>
      </c>
      <c r="D1374" s="16">
        <v>9.59</v>
      </c>
      <c r="E1374" s="17" t="s">
        <v>99</v>
      </c>
      <c r="F1374" s="17" t="s">
        <v>32</v>
      </c>
      <c r="G1374" s="17" t="s">
        <v>32</v>
      </c>
      <c r="H1374" s="18">
        <f>IF('Medical Examinations'!G1379="No major surgery",0,'Medical Examinations'!G1379)</f>
        <v>0</v>
      </c>
      <c r="I1374" s="16" t="s">
        <v>8343</v>
      </c>
      <c r="J1374" s="14" t="str">
        <f t="shared" si="63"/>
        <v>Obesity</v>
      </c>
      <c r="K1374" s="14" t="str">
        <f t="shared" si="64"/>
        <v>Diabetes</v>
      </c>
      <c r="L1374" s="19">
        <f>DATE('Data cleaning'!P1379,MONTH(1&amp;'Data cleaning'!Q1379),'Hospitalisation Details'!D1379)</f>
        <v>30474</v>
      </c>
      <c r="M1374" s="20">
        <v>11492.46</v>
      </c>
      <c r="N1374" s="16" t="s">
        <v>64</v>
      </c>
      <c r="O1374" s="16" t="s">
        <v>64</v>
      </c>
      <c r="P1374" s="16" t="s">
        <v>2757</v>
      </c>
      <c r="Q1374" s="14">
        <f t="shared" si="65"/>
        <v>40</v>
      </c>
    </row>
    <row r="1375" spans="1:17" ht="15.6" x14ac:dyDescent="0.3">
      <c r="A1375" s="15" t="s">
        <v>3450</v>
      </c>
      <c r="B1375" s="14" t="s">
        <v>4861</v>
      </c>
      <c r="C1375" s="16">
        <v>26.62</v>
      </c>
      <c r="D1375" s="16">
        <v>6.15</v>
      </c>
      <c r="E1375" s="17" t="s">
        <v>99</v>
      </c>
      <c r="F1375" s="17" t="s">
        <v>32</v>
      </c>
      <c r="G1375" s="17" t="s">
        <v>32</v>
      </c>
      <c r="H1375" s="18">
        <f>IF('Medical Examinations'!G1380="No major surgery",0,'Medical Examinations'!G1380)</f>
        <v>0</v>
      </c>
      <c r="I1375" s="16" t="s">
        <v>8343</v>
      </c>
      <c r="J1375" s="14" t="str">
        <f t="shared" si="63"/>
        <v>Over weight</v>
      </c>
      <c r="K1375" s="14" t="str">
        <f t="shared" si="64"/>
        <v>Prediabetes</v>
      </c>
      <c r="L1375" s="19">
        <f>DATE('Data cleaning'!P1380,MONTH(1&amp;'Data cleaning'!Q1380),'Hospitalisation Details'!D1380)</f>
        <v>25426</v>
      </c>
      <c r="M1375" s="20">
        <v>11497.69</v>
      </c>
      <c r="N1375" s="16" t="s">
        <v>64</v>
      </c>
      <c r="O1375" s="16" t="s">
        <v>75</v>
      </c>
      <c r="P1375" s="16" t="s">
        <v>119</v>
      </c>
      <c r="Q1375" s="14">
        <f t="shared" si="65"/>
        <v>53</v>
      </c>
    </row>
    <row r="1376" spans="1:17" ht="15.6" x14ac:dyDescent="0.3">
      <c r="A1376" s="15" t="s">
        <v>3452</v>
      </c>
      <c r="B1376" s="14" t="s">
        <v>5131</v>
      </c>
      <c r="C1376" s="16">
        <v>37.1</v>
      </c>
      <c r="D1376" s="16">
        <v>11.08</v>
      </c>
      <c r="E1376" s="17" t="s">
        <v>32</v>
      </c>
      <c r="F1376" s="17" t="s">
        <v>32</v>
      </c>
      <c r="G1376" s="17" t="s">
        <v>32</v>
      </c>
      <c r="H1376" s="18">
        <f>IF('Medical Examinations'!G1381="No major surgery",0,'Medical Examinations'!G1381)</f>
        <v>0</v>
      </c>
      <c r="I1376" s="16" t="s">
        <v>8343</v>
      </c>
      <c r="J1376" s="14" t="str">
        <f t="shared" si="63"/>
        <v>Obesity</v>
      </c>
      <c r="K1376" s="14" t="str">
        <f t="shared" si="64"/>
        <v>Diabetes</v>
      </c>
      <c r="L1376" s="19">
        <f>DATE('Data cleaning'!P1381,MONTH(1&amp;'Data cleaning'!Q1381),'Hospitalisation Details'!D1381)</f>
        <v>32787</v>
      </c>
      <c r="M1376" s="20">
        <v>11511.61</v>
      </c>
      <c r="N1376" s="16" t="s">
        <v>64</v>
      </c>
      <c r="O1376" s="16" t="s">
        <v>64</v>
      </c>
      <c r="P1376" s="16" t="s">
        <v>2757</v>
      </c>
      <c r="Q1376" s="14">
        <f t="shared" si="65"/>
        <v>33</v>
      </c>
    </row>
    <row r="1377" spans="1:17" ht="15.6" x14ac:dyDescent="0.3">
      <c r="A1377" s="15" t="s">
        <v>3455</v>
      </c>
      <c r="B1377" s="14" t="s">
        <v>7023</v>
      </c>
      <c r="C1377" s="16">
        <v>18.28</v>
      </c>
      <c r="D1377" s="16">
        <v>7.95</v>
      </c>
      <c r="E1377" s="17" t="s">
        <v>32</v>
      </c>
      <c r="F1377" s="17" t="s">
        <v>32</v>
      </c>
      <c r="G1377" s="17" t="s">
        <v>32</v>
      </c>
      <c r="H1377" s="18">
        <f>IF('Medical Examinations'!G1382="No major surgery",0,'Medical Examinations'!G1382)</f>
        <v>0</v>
      </c>
      <c r="I1377" s="16" t="s">
        <v>8343</v>
      </c>
      <c r="J1377" s="14" t="str">
        <f t="shared" si="63"/>
        <v>Under weight</v>
      </c>
      <c r="K1377" s="14" t="str">
        <f t="shared" si="64"/>
        <v>Diabetes</v>
      </c>
      <c r="L1377" s="19">
        <f>DATE('Data cleaning'!P1382,MONTH(1&amp;'Data cleaning'!Q1382),'Hospitalisation Details'!D1382)</f>
        <v>25013</v>
      </c>
      <c r="M1377" s="20">
        <v>11512.41</v>
      </c>
      <c r="N1377" s="16" t="s">
        <v>64</v>
      </c>
      <c r="O1377" s="16" t="s">
        <v>75</v>
      </c>
      <c r="P1377" s="16" t="s">
        <v>1280</v>
      </c>
      <c r="Q1377" s="14">
        <f t="shared" si="65"/>
        <v>54</v>
      </c>
    </row>
    <row r="1378" spans="1:17" ht="15.6" x14ac:dyDescent="0.3">
      <c r="A1378" s="15" t="s">
        <v>3457</v>
      </c>
      <c r="B1378" s="14" t="s">
        <v>5680</v>
      </c>
      <c r="C1378" s="16">
        <v>35.814999999999998</v>
      </c>
      <c r="D1378" s="16">
        <v>6.23</v>
      </c>
      <c r="E1378" s="17" t="s">
        <v>32</v>
      </c>
      <c r="F1378" s="17" t="s">
        <v>32</v>
      </c>
      <c r="G1378" s="17" t="s">
        <v>32</v>
      </c>
      <c r="H1378" s="18">
        <f>IF('Medical Examinations'!G1383="No major surgery",0,'Medical Examinations'!G1383)</f>
        <v>0</v>
      </c>
      <c r="I1378" s="16" t="s">
        <v>8343</v>
      </c>
      <c r="J1378" s="14" t="str">
        <f t="shared" si="63"/>
        <v>Obesity</v>
      </c>
      <c r="K1378" s="14" t="str">
        <f t="shared" si="64"/>
        <v>Prediabetes</v>
      </c>
      <c r="L1378" s="19">
        <f>DATE('Data cleaning'!P1383,MONTH(1&amp;'Data cleaning'!Q1383),'Hospitalisation Details'!D1383)</f>
        <v>26286</v>
      </c>
      <c r="M1378" s="20">
        <v>11520.1</v>
      </c>
      <c r="N1378" s="16" t="s">
        <v>64</v>
      </c>
      <c r="O1378" s="16" t="s">
        <v>75</v>
      </c>
      <c r="P1378" s="16" t="s">
        <v>119</v>
      </c>
      <c r="Q1378" s="14">
        <f t="shared" si="65"/>
        <v>51</v>
      </c>
    </row>
    <row r="1379" spans="1:17" ht="15.6" x14ac:dyDescent="0.3">
      <c r="A1379" s="15" t="s">
        <v>3460</v>
      </c>
      <c r="B1379" s="14" t="s">
        <v>6526</v>
      </c>
      <c r="C1379" s="16">
        <v>30.69</v>
      </c>
      <c r="D1379" s="16">
        <v>6.5</v>
      </c>
      <c r="E1379" s="17" t="s">
        <v>32</v>
      </c>
      <c r="F1379" s="17" t="s">
        <v>32</v>
      </c>
      <c r="G1379" s="17" t="s">
        <v>32</v>
      </c>
      <c r="H1379" s="18">
        <f>IF('Medical Examinations'!G1384="No major surgery",0,'Medical Examinations'!G1384)</f>
        <v>0</v>
      </c>
      <c r="I1379" s="16" t="s">
        <v>8343</v>
      </c>
      <c r="J1379" s="14" t="str">
        <f t="shared" si="63"/>
        <v>Obesity</v>
      </c>
      <c r="K1379" s="14" t="str">
        <f t="shared" si="64"/>
        <v>Diabetes</v>
      </c>
      <c r="L1379" s="19">
        <f>DATE('Data cleaning'!P1384,MONTH(1&amp;'Data cleaning'!Q1384),'Hospitalisation Details'!D1384)</f>
        <v>32306</v>
      </c>
      <c r="M1379" s="20">
        <v>11524.25</v>
      </c>
      <c r="N1379" s="16" t="s">
        <v>64</v>
      </c>
      <c r="O1379" s="16" t="s">
        <v>75</v>
      </c>
      <c r="P1379" s="16" t="s">
        <v>2757</v>
      </c>
      <c r="Q1379" s="14">
        <f t="shared" si="65"/>
        <v>34</v>
      </c>
    </row>
    <row r="1380" spans="1:17" ht="15.6" x14ac:dyDescent="0.3">
      <c r="A1380" s="15" t="s">
        <v>3462</v>
      </c>
      <c r="B1380" s="14" t="s">
        <v>7026</v>
      </c>
      <c r="C1380" s="16">
        <v>26.125</v>
      </c>
      <c r="D1380" s="16">
        <v>5.22</v>
      </c>
      <c r="E1380" s="17" t="s">
        <v>32</v>
      </c>
      <c r="F1380" s="17" t="s">
        <v>32</v>
      </c>
      <c r="G1380" s="17" t="s">
        <v>32</v>
      </c>
      <c r="H1380" s="18">
        <f>IF('Medical Examinations'!G1385="No major surgery",0,'Medical Examinations'!G1385)</f>
        <v>0</v>
      </c>
      <c r="I1380" s="16" t="s">
        <v>8343</v>
      </c>
      <c r="J1380" s="14" t="str">
        <f t="shared" si="63"/>
        <v>Over weight</v>
      </c>
      <c r="K1380" s="14" t="str">
        <f t="shared" si="64"/>
        <v>Normal</v>
      </c>
      <c r="L1380" s="19">
        <f>DATE('Data cleaning'!P1385,MONTH(1&amp;'Data cleaning'!Q1385),'Hospitalisation Details'!D1385)</f>
        <v>25772</v>
      </c>
      <c r="M1380" s="20">
        <v>11530.12</v>
      </c>
      <c r="N1380" s="16" t="s">
        <v>64</v>
      </c>
      <c r="O1380" s="16" t="s">
        <v>75</v>
      </c>
      <c r="P1380" s="16" t="s">
        <v>119</v>
      </c>
      <c r="Q1380" s="14">
        <f t="shared" si="65"/>
        <v>52</v>
      </c>
    </row>
    <row r="1381" spans="1:17" ht="15.6" x14ac:dyDescent="0.3">
      <c r="A1381" s="15" t="s">
        <v>3465</v>
      </c>
      <c r="B1381" s="14" t="s">
        <v>7027</v>
      </c>
      <c r="C1381" s="16">
        <v>34.58</v>
      </c>
      <c r="D1381" s="16">
        <v>6.3</v>
      </c>
      <c r="E1381" s="17" t="s">
        <v>32</v>
      </c>
      <c r="F1381" s="17" t="s">
        <v>32</v>
      </c>
      <c r="G1381" s="17" t="s">
        <v>99</v>
      </c>
      <c r="H1381" s="18">
        <f>IF('Medical Examinations'!G1386="No major surgery",0,'Medical Examinations'!G1386)</f>
        <v>1</v>
      </c>
      <c r="I1381" s="16" t="s">
        <v>8343</v>
      </c>
      <c r="J1381" s="14" t="str">
        <f t="shared" si="63"/>
        <v>Obesity</v>
      </c>
      <c r="K1381" s="14" t="str">
        <f t="shared" si="64"/>
        <v>Prediabetes</v>
      </c>
      <c r="L1381" s="19">
        <f>DATE('Data cleaning'!P1386,MONTH(1&amp;'Data cleaning'!Q1386),'Hospitalisation Details'!D1386)</f>
        <v>24018</v>
      </c>
      <c r="M1381" s="20">
        <v>11534.87</v>
      </c>
      <c r="N1381" s="16" t="s">
        <v>64</v>
      </c>
      <c r="O1381" s="16" t="s">
        <v>75</v>
      </c>
      <c r="P1381" s="16" t="s">
        <v>1841</v>
      </c>
      <c r="Q1381" s="14">
        <f t="shared" si="65"/>
        <v>57</v>
      </c>
    </row>
    <row r="1382" spans="1:17" ht="15.6" x14ac:dyDescent="0.3">
      <c r="A1382" s="15" t="s">
        <v>3467</v>
      </c>
      <c r="B1382" s="14" t="s">
        <v>7029</v>
      </c>
      <c r="C1382" s="16">
        <v>27.4</v>
      </c>
      <c r="D1382" s="16">
        <v>8.84</v>
      </c>
      <c r="E1382" s="17" t="s">
        <v>32</v>
      </c>
      <c r="F1382" s="17" t="s">
        <v>32</v>
      </c>
      <c r="G1382" s="17" t="s">
        <v>32</v>
      </c>
      <c r="H1382" s="18">
        <f>IF('Medical Examinations'!G1387="No major surgery",0,'Medical Examinations'!G1387)</f>
        <v>0</v>
      </c>
      <c r="I1382" s="16" t="s">
        <v>8343</v>
      </c>
      <c r="J1382" s="14" t="str">
        <f t="shared" si="63"/>
        <v>Over weight</v>
      </c>
      <c r="K1382" s="14" t="str">
        <f t="shared" si="64"/>
        <v>Diabetes</v>
      </c>
      <c r="L1382" s="19">
        <f>DATE('Data cleaning'!P1387,MONTH(1&amp;'Data cleaning'!Q1387),'Hospitalisation Details'!D1387)</f>
        <v>25156</v>
      </c>
      <c r="M1382" s="20">
        <v>11538.42</v>
      </c>
      <c r="N1382" s="16" t="s">
        <v>64</v>
      </c>
      <c r="O1382" s="16" t="s">
        <v>75</v>
      </c>
      <c r="P1382" s="16" t="s">
        <v>241</v>
      </c>
      <c r="Q1382" s="14">
        <f t="shared" si="65"/>
        <v>54</v>
      </c>
    </row>
    <row r="1383" spans="1:17" ht="15.6" x14ac:dyDescent="0.3">
      <c r="A1383" s="15" t="s">
        <v>3470</v>
      </c>
      <c r="B1383" s="14" t="s">
        <v>7030</v>
      </c>
      <c r="C1383" s="16">
        <v>27.53</v>
      </c>
      <c r="D1383" s="16">
        <v>4.1100000000000003</v>
      </c>
      <c r="E1383" s="17" t="s">
        <v>32</v>
      </c>
      <c r="F1383" s="17" t="s">
        <v>32</v>
      </c>
      <c r="G1383" s="17" t="s">
        <v>32</v>
      </c>
      <c r="H1383" s="18">
        <f>IF('Medical Examinations'!G1388="No major surgery",0,'Medical Examinations'!G1388)</f>
        <v>1</v>
      </c>
      <c r="I1383" s="16" t="s">
        <v>8343</v>
      </c>
      <c r="J1383" s="14" t="str">
        <f t="shared" si="63"/>
        <v>Over weight</v>
      </c>
      <c r="K1383" s="14" t="str">
        <f t="shared" si="64"/>
        <v>Normal</v>
      </c>
      <c r="L1383" s="19">
        <f>DATE('Data cleaning'!P1388,MONTH(1&amp;'Data cleaning'!Q1388),'Hospitalisation Details'!D1388)</f>
        <v>26268</v>
      </c>
      <c r="M1383" s="20">
        <v>11540.25</v>
      </c>
      <c r="N1383" s="16" t="s">
        <v>64</v>
      </c>
      <c r="O1383" s="16" t="s">
        <v>75</v>
      </c>
      <c r="P1383" s="16" t="s">
        <v>119</v>
      </c>
      <c r="Q1383" s="14">
        <f t="shared" si="65"/>
        <v>51</v>
      </c>
    </row>
    <row r="1384" spans="1:17" ht="15.6" x14ac:dyDescent="0.3">
      <c r="A1384" s="15" t="s">
        <v>3472</v>
      </c>
      <c r="B1384" s="14" t="s">
        <v>7032</v>
      </c>
      <c r="C1384" s="16">
        <v>33</v>
      </c>
      <c r="D1384" s="16">
        <v>4.57</v>
      </c>
      <c r="E1384" s="17" t="s">
        <v>32</v>
      </c>
      <c r="F1384" s="17" t="s">
        <v>32</v>
      </c>
      <c r="G1384" s="17" t="s">
        <v>32</v>
      </c>
      <c r="H1384" s="18">
        <f>IF('Medical Examinations'!G1389="No major surgery",0,'Medical Examinations'!G1389)</f>
        <v>0</v>
      </c>
      <c r="I1384" s="16" t="s">
        <v>8343</v>
      </c>
      <c r="J1384" s="14" t="str">
        <f t="shared" si="63"/>
        <v>Obesity</v>
      </c>
      <c r="K1384" s="14" t="str">
        <f t="shared" si="64"/>
        <v>Normal</v>
      </c>
      <c r="L1384" s="19">
        <f>DATE('Data cleaning'!P1389,MONTH(1&amp;'Data cleaning'!Q1389),'Hospitalisation Details'!D1389)</f>
        <v>26868</v>
      </c>
      <c r="M1384" s="20">
        <v>11552.9</v>
      </c>
      <c r="N1384" s="16" t="s">
        <v>64</v>
      </c>
      <c r="O1384" s="16" t="s">
        <v>62</v>
      </c>
      <c r="P1384" s="16" t="s">
        <v>241</v>
      </c>
      <c r="Q1384" s="14">
        <f t="shared" si="65"/>
        <v>49</v>
      </c>
    </row>
    <row r="1385" spans="1:17" ht="15.6" x14ac:dyDescent="0.3">
      <c r="A1385" s="15" t="s">
        <v>3475</v>
      </c>
      <c r="B1385" s="14" t="s">
        <v>4756</v>
      </c>
      <c r="C1385" s="16">
        <v>25.78</v>
      </c>
      <c r="D1385" s="16">
        <v>11.06</v>
      </c>
      <c r="E1385" s="17" t="s">
        <v>99</v>
      </c>
      <c r="F1385" s="17" t="s">
        <v>32</v>
      </c>
      <c r="G1385" s="17" t="s">
        <v>32</v>
      </c>
      <c r="H1385" s="18">
        <f>IF('Medical Examinations'!G1390="No major surgery",0,'Medical Examinations'!G1390)</f>
        <v>0</v>
      </c>
      <c r="I1385" s="16" t="s">
        <v>8343</v>
      </c>
      <c r="J1385" s="14" t="str">
        <f t="shared" si="63"/>
        <v>Over weight</v>
      </c>
      <c r="K1385" s="14" t="str">
        <f t="shared" si="64"/>
        <v>Diabetes</v>
      </c>
      <c r="L1385" s="19">
        <f>DATE('Data cleaning'!P1390,MONTH(1&amp;'Data cleaning'!Q1390),'Hospitalisation Details'!D1390)</f>
        <v>24042</v>
      </c>
      <c r="M1385" s="20">
        <v>11554.22</v>
      </c>
      <c r="N1385" s="16" t="s">
        <v>64</v>
      </c>
      <c r="O1385" s="16" t="s">
        <v>75</v>
      </c>
      <c r="P1385" s="16" t="s">
        <v>66</v>
      </c>
      <c r="Q1385" s="14">
        <f t="shared" si="65"/>
        <v>57</v>
      </c>
    </row>
    <row r="1386" spans="1:17" ht="15.6" x14ac:dyDescent="0.3">
      <c r="A1386" s="15" t="s">
        <v>3477</v>
      </c>
      <c r="B1386" s="14" t="s">
        <v>5576</v>
      </c>
      <c r="C1386" s="16">
        <v>22.66</v>
      </c>
      <c r="D1386" s="16">
        <v>10.68</v>
      </c>
      <c r="E1386" s="17" t="s">
        <v>32</v>
      </c>
      <c r="F1386" s="17" t="s">
        <v>32</v>
      </c>
      <c r="G1386" s="17" t="s">
        <v>32</v>
      </c>
      <c r="H1386" s="18">
        <f>IF('Medical Examinations'!G1391="No major surgery",0,'Medical Examinations'!G1391)</f>
        <v>0</v>
      </c>
      <c r="I1386" s="16" t="s">
        <v>8343</v>
      </c>
      <c r="J1386" s="14" t="str">
        <f t="shared" si="63"/>
        <v>Normal weight</v>
      </c>
      <c r="K1386" s="14" t="str">
        <f t="shared" si="64"/>
        <v>Diabetes</v>
      </c>
      <c r="L1386" s="19">
        <f>DATE('Data cleaning'!P1391,MONTH(1&amp;'Data cleaning'!Q1391),'Hospitalisation Details'!D1391)</f>
        <v>24101</v>
      </c>
      <c r="M1386" s="20">
        <v>11566.3</v>
      </c>
      <c r="N1386" s="16" t="s">
        <v>64</v>
      </c>
      <c r="O1386" s="16" t="s">
        <v>64</v>
      </c>
      <c r="P1386" s="16" t="s">
        <v>979</v>
      </c>
      <c r="Q1386" s="14">
        <f t="shared" si="65"/>
        <v>57</v>
      </c>
    </row>
    <row r="1387" spans="1:17" ht="15.6" x14ac:dyDescent="0.3">
      <c r="A1387" s="15" t="s">
        <v>3480</v>
      </c>
      <c r="B1387" s="14" t="s">
        <v>7035</v>
      </c>
      <c r="C1387" s="16">
        <v>38.81</v>
      </c>
      <c r="D1387" s="16">
        <v>6.14</v>
      </c>
      <c r="E1387" s="17" t="s">
        <v>99</v>
      </c>
      <c r="F1387" s="17" t="s">
        <v>32</v>
      </c>
      <c r="G1387" s="17" t="s">
        <v>32</v>
      </c>
      <c r="H1387" s="18">
        <f>IF('Medical Examinations'!G1392="No major surgery",0,'Medical Examinations'!G1392)</f>
        <v>1</v>
      </c>
      <c r="I1387" s="16" t="s">
        <v>8343</v>
      </c>
      <c r="J1387" s="14" t="str">
        <f t="shared" si="63"/>
        <v>Obesity</v>
      </c>
      <c r="K1387" s="14" t="str">
        <f t="shared" si="64"/>
        <v>Prediabetes</v>
      </c>
      <c r="L1387" s="19">
        <f>DATE('Data cleaning'!P1392,MONTH(1&amp;'Data cleaning'!Q1392),'Hospitalisation Details'!D1392)</f>
        <v>24052</v>
      </c>
      <c r="M1387" s="20">
        <v>11576.13</v>
      </c>
      <c r="N1387" s="16" t="s">
        <v>64</v>
      </c>
      <c r="O1387" s="16" t="s">
        <v>64</v>
      </c>
      <c r="P1387" s="16" t="s">
        <v>241</v>
      </c>
      <c r="Q1387" s="14">
        <f t="shared" si="65"/>
        <v>57</v>
      </c>
    </row>
    <row r="1388" spans="1:17" ht="15.6" x14ac:dyDescent="0.3">
      <c r="A1388" s="15" t="s">
        <v>3482</v>
      </c>
      <c r="B1388" s="14" t="s">
        <v>5029</v>
      </c>
      <c r="C1388" s="16">
        <v>38.51</v>
      </c>
      <c r="D1388" s="16">
        <v>5.45</v>
      </c>
      <c r="E1388" s="17" t="s">
        <v>99</v>
      </c>
      <c r="F1388" s="17" t="s">
        <v>32</v>
      </c>
      <c r="G1388" s="17" t="s">
        <v>32</v>
      </c>
      <c r="H1388" s="18">
        <f>IF('Medical Examinations'!G1393="No major surgery",0,'Medical Examinations'!G1393)</f>
        <v>0</v>
      </c>
      <c r="I1388" s="16" t="s">
        <v>8343</v>
      </c>
      <c r="J1388" s="14" t="str">
        <f t="shared" si="63"/>
        <v>Obesity</v>
      </c>
      <c r="K1388" s="14" t="str">
        <f t="shared" si="64"/>
        <v>Normal</v>
      </c>
      <c r="L1388" s="19">
        <f>DATE('Data cleaning'!P1393,MONTH(1&amp;'Data cleaning'!Q1393),'Hospitalisation Details'!D1393)</f>
        <v>23548</v>
      </c>
      <c r="M1388" s="20">
        <v>11602.75</v>
      </c>
      <c r="N1388" s="16" t="s">
        <v>64</v>
      </c>
      <c r="O1388" s="16" t="s">
        <v>75</v>
      </c>
      <c r="P1388" s="16" t="s">
        <v>2647</v>
      </c>
      <c r="Q1388" s="14">
        <f t="shared" si="65"/>
        <v>58</v>
      </c>
    </row>
    <row r="1389" spans="1:17" ht="15.6" x14ac:dyDescent="0.3">
      <c r="A1389" s="15" t="s">
        <v>3485</v>
      </c>
      <c r="B1389" s="14" t="s">
        <v>7038</v>
      </c>
      <c r="C1389" s="16">
        <v>22.98</v>
      </c>
      <c r="D1389" s="16">
        <v>6.14</v>
      </c>
      <c r="E1389" s="17" t="s">
        <v>99</v>
      </c>
      <c r="F1389" s="17" t="s">
        <v>32</v>
      </c>
      <c r="G1389" s="17" t="s">
        <v>32</v>
      </c>
      <c r="H1389" s="18">
        <f>IF('Medical Examinations'!G1394="No major surgery",0,'Medical Examinations'!G1394)</f>
        <v>0</v>
      </c>
      <c r="I1389" s="16" t="s">
        <v>8343</v>
      </c>
      <c r="J1389" s="14" t="str">
        <f t="shared" si="63"/>
        <v>Normal weight</v>
      </c>
      <c r="K1389" s="14" t="str">
        <f t="shared" si="64"/>
        <v>Prediabetes</v>
      </c>
      <c r="L1389" s="19">
        <f>DATE('Data cleaning'!P1394,MONTH(1&amp;'Data cleaning'!Q1394),'Hospitalisation Details'!D1394)</f>
        <v>31610</v>
      </c>
      <c r="M1389" s="20">
        <v>11625.11</v>
      </c>
      <c r="N1389" s="16" t="s">
        <v>64</v>
      </c>
      <c r="O1389" s="16" t="s">
        <v>64</v>
      </c>
      <c r="P1389" s="16" t="s">
        <v>3267</v>
      </c>
      <c r="Q1389" s="14">
        <f t="shared" si="65"/>
        <v>36</v>
      </c>
    </row>
    <row r="1390" spans="1:17" ht="15.6" x14ac:dyDescent="0.3">
      <c r="A1390" s="15" t="s">
        <v>3487</v>
      </c>
      <c r="B1390" s="14" t="s">
        <v>7040</v>
      </c>
      <c r="C1390" s="16">
        <v>15.65</v>
      </c>
      <c r="D1390" s="16">
        <v>7.85</v>
      </c>
      <c r="E1390" s="17" t="s">
        <v>32</v>
      </c>
      <c r="F1390" s="17" t="s">
        <v>32</v>
      </c>
      <c r="G1390" s="17" t="s">
        <v>32</v>
      </c>
      <c r="H1390" s="18">
        <f>IF('Medical Examinations'!G1395="No major surgery",0,'Medical Examinations'!G1395)</f>
        <v>0</v>
      </c>
      <c r="I1390" s="16" t="s">
        <v>8343</v>
      </c>
      <c r="J1390" s="14" t="str">
        <f t="shared" si="63"/>
        <v>Under weight</v>
      </c>
      <c r="K1390" s="14" t="str">
        <f t="shared" si="64"/>
        <v>Diabetes</v>
      </c>
      <c r="L1390" s="19">
        <f>DATE('Data cleaning'!P1395,MONTH(1&amp;'Data cleaning'!Q1395),'Hospitalisation Details'!D1395)</f>
        <v>24384</v>
      </c>
      <c r="M1390" s="20">
        <v>11657.72</v>
      </c>
      <c r="N1390" s="16" t="s">
        <v>64</v>
      </c>
      <c r="O1390" s="16" t="s">
        <v>62</v>
      </c>
      <c r="P1390" s="16" t="s">
        <v>1280</v>
      </c>
      <c r="Q1390" s="14">
        <f t="shared" si="65"/>
        <v>56</v>
      </c>
    </row>
    <row r="1391" spans="1:17" ht="15.6" x14ac:dyDescent="0.3">
      <c r="A1391" s="15" t="s">
        <v>3490</v>
      </c>
      <c r="B1391" s="14" t="s">
        <v>4927</v>
      </c>
      <c r="C1391" s="16">
        <v>39.97</v>
      </c>
      <c r="D1391" s="16">
        <v>4.09</v>
      </c>
      <c r="E1391" s="17" t="s">
        <v>32</v>
      </c>
      <c r="F1391" s="17" t="s">
        <v>32</v>
      </c>
      <c r="G1391" s="17" t="s">
        <v>32</v>
      </c>
      <c r="H1391" s="18">
        <f>IF('Medical Examinations'!G1396="No major surgery",0,'Medical Examinations'!G1396)</f>
        <v>1</v>
      </c>
      <c r="I1391" s="16" t="s">
        <v>8343</v>
      </c>
      <c r="J1391" s="14" t="str">
        <f t="shared" si="63"/>
        <v>Obesity</v>
      </c>
      <c r="K1391" s="14" t="str">
        <f t="shared" si="64"/>
        <v>Normal</v>
      </c>
      <c r="L1391" s="19">
        <f>DATE('Data cleaning'!P1396,MONTH(1&amp;'Data cleaning'!Q1396),'Hospitalisation Details'!D1396)</f>
        <v>34535</v>
      </c>
      <c r="M1391" s="20">
        <v>11657.81</v>
      </c>
      <c r="N1391" s="16" t="s">
        <v>64</v>
      </c>
      <c r="O1391" s="16" t="s">
        <v>62</v>
      </c>
      <c r="P1391" s="16" t="s">
        <v>1285</v>
      </c>
      <c r="Q1391" s="14">
        <f t="shared" si="65"/>
        <v>28</v>
      </c>
    </row>
    <row r="1392" spans="1:17" ht="15.6" x14ac:dyDescent="0.3">
      <c r="A1392" s="15" t="s">
        <v>3492</v>
      </c>
      <c r="B1392" s="14" t="s">
        <v>4927</v>
      </c>
      <c r="C1392" s="16">
        <v>37.22</v>
      </c>
      <c r="D1392" s="16">
        <v>4.62</v>
      </c>
      <c r="E1392" s="17" t="s">
        <v>32</v>
      </c>
      <c r="F1392" s="17" t="s">
        <v>32</v>
      </c>
      <c r="G1392" s="17" t="s">
        <v>99</v>
      </c>
      <c r="H1392" s="18">
        <f>IF('Medical Examinations'!G1397="No major surgery",0,'Medical Examinations'!G1397)</f>
        <v>1</v>
      </c>
      <c r="I1392" s="16" t="s">
        <v>8343</v>
      </c>
      <c r="J1392" s="14" t="str">
        <f t="shared" si="63"/>
        <v>Obesity</v>
      </c>
      <c r="K1392" s="14" t="str">
        <f t="shared" si="64"/>
        <v>Normal</v>
      </c>
      <c r="L1392" s="19">
        <f>DATE('Data cleaning'!P1397,MONTH(1&amp;'Data cleaning'!Q1397),'Hospitalisation Details'!D1397)</f>
        <v>24294</v>
      </c>
      <c r="M1392" s="20">
        <v>11658.12</v>
      </c>
      <c r="N1392" s="16" t="s">
        <v>64</v>
      </c>
      <c r="O1392" s="16" t="s">
        <v>75</v>
      </c>
      <c r="P1392" s="16" t="s">
        <v>1280</v>
      </c>
      <c r="Q1392" s="14">
        <f t="shared" si="65"/>
        <v>56</v>
      </c>
    </row>
    <row r="1393" spans="1:17" ht="15.6" x14ac:dyDescent="0.3">
      <c r="A1393" s="15" t="s">
        <v>3495</v>
      </c>
      <c r="B1393" s="14" t="s">
        <v>7044</v>
      </c>
      <c r="C1393" s="16">
        <v>41.325000000000003</v>
      </c>
      <c r="D1393" s="16">
        <v>5.77</v>
      </c>
      <c r="E1393" s="17" t="s">
        <v>32</v>
      </c>
      <c r="F1393" s="17" t="s">
        <v>32</v>
      </c>
      <c r="G1393" s="17" t="s">
        <v>32</v>
      </c>
      <c r="H1393" s="18">
        <f>IF('Medical Examinations'!G1398="No major surgery",0,'Medical Examinations'!G1398)</f>
        <v>0</v>
      </c>
      <c r="I1393" s="16" t="s">
        <v>8343</v>
      </c>
      <c r="J1393" s="14" t="str">
        <f t="shared" si="63"/>
        <v>Obesity</v>
      </c>
      <c r="K1393" s="14" t="str">
        <f t="shared" si="64"/>
        <v>Prediabetes</v>
      </c>
      <c r="L1393" s="19">
        <f>DATE('Data cleaning'!P1398,MONTH(1&amp;'Data cleaning'!Q1398),'Hospitalisation Details'!D1398)</f>
        <v>24342</v>
      </c>
      <c r="M1393" s="20">
        <v>11658.38</v>
      </c>
      <c r="N1393" s="16" t="s">
        <v>64</v>
      </c>
      <c r="O1393" s="16" t="s">
        <v>64</v>
      </c>
      <c r="P1393" s="16" t="s">
        <v>1280</v>
      </c>
      <c r="Q1393" s="14">
        <f t="shared" si="65"/>
        <v>56</v>
      </c>
    </row>
    <row r="1394" spans="1:17" ht="15.6" x14ac:dyDescent="0.3">
      <c r="A1394" s="15" t="s">
        <v>3497</v>
      </c>
      <c r="B1394" s="14" t="s">
        <v>7046</v>
      </c>
      <c r="C1394" s="16">
        <v>40.31</v>
      </c>
      <c r="D1394" s="16">
        <v>5.84</v>
      </c>
      <c r="E1394" s="17" t="s">
        <v>32</v>
      </c>
      <c r="F1394" s="17" t="s">
        <v>32</v>
      </c>
      <c r="G1394" s="17" t="s">
        <v>32</v>
      </c>
      <c r="H1394" s="18">
        <f>IF('Medical Examinations'!G1399="No major surgery",0,'Medical Examinations'!G1399)</f>
        <v>0</v>
      </c>
      <c r="I1394" s="16" t="s">
        <v>8343</v>
      </c>
      <c r="J1394" s="14" t="str">
        <f t="shared" si="63"/>
        <v>Obesity</v>
      </c>
      <c r="K1394" s="14" t="str">
        <f t="shared" si="64"/>
        <v>Prediabetes</v>
      </c>
      <c r="L1394" s="19">
        <f>DATE('Data cleaning'!P1399,MONTH(1&amp;'Data cleaning'!Q1399),'Hospitalisation Details'!D1399)</f>
        <v>24420</v>
      </c>
      <c r="M1394" s="20">
        <v>11674.13</v>
      </c>
      <c r="N1394" s="16" t="s">
        <v>64</v>
      </c>
      <c r="O1394" s="16" t="s">
        <v>75</v>
      </c>
      <c r="P1394" s="16" t="s">
        <v>241</v>
      </c>
      <c r="Q1394" s="14">
        <f t="shared" si="65"/>
        <v>56</v>
      </c>
    </row>
    <row r="1395" spans="1:17" ht="15.6" x14ac:dyDescent="0.3">
      <c r="A1395" s="15" t="s">
        <v>3500</v>
      </c>
      <c r="B1395" s="14" t="s">
        <v>5204</v>
      </c>
      <c r="C1395" s="16">
        <v>29.48</v>
      </c>
      <c r="D1395" s="16">
        <v>4.91</v>
      </c>
      <c r="E1395" s="17" t="s">
        <v>32</v>
      </c>
      <c r="F1395" s="17" t="s">
        <v>32</v>
      </c>
      <c r="G1395" s="17" t="s">
        <v>32</v>
      </c>
      <c r="H1395" s="18">
        <f>IF('Medical Examinations'!G1400="No major surgery",0,'Medical Examinations'!G1400)</f>
        <v>0</v>
      </c>
      <c r="I1395" s="16" t="s">
        <v>8343</v>
      </c>
      <c r="J1395" s="14" t="str">
        <f t="shared" si="63"/>
        <v>Over weight</v>
      </c>
      <c r="K1395" s="14" t="str">
        <f t="shared" si="64"/>
        <v>Normal</v>
      </c>
      <c r="L1395" s="19">
        <f>DATE('Data cleaning'!P1400,MONTH(1&amp;'Data cleaning'!Q1400),'Hospitalisation Details'!D1400)</f>
        <v>25903</v>
      </c>
      <c r="M1395" s="20">
        <v>11696.52</v>
      </c>
      <c r="N1395" s="16" t="s">
        <v>64</v>
      </c>
      <c r="O1395" s="16" t="s">
        <v>75</v>
      </c>
      <c r="P1395" s="16" t="s">
        <v>1525</v>
      </c>
      <c r="Q1395" s="14">
        <f t="shared" si="65"/>
        <v>52</v>
      </c>
    </row>
    <row r="1396" spans="1:17" ht="15.6" x14ac:dyDescent="0.3">
      <c r="A1396" s="15" t="s">
        <v>3502</v>
      </c>
      <c r="B1396" s="14" t="s">
        <v>6016</v>
      </c>
      <c r="C1396" s="16">
        <v>33.155000000000001</v>
      </c>
      <c r="D1396" s="16">
        <v>5.07</v>
      </c>
      <c r="E1396" s="17" t="s">
        <v>32</v>
      </c>
      <c r="F1396" s="17" t="s">
        <v>32</v>
      </c>
      <c r="G1396" s="17" t="s">
        <v>32</v>
      </c>
      <c r="H1396" s="18">
        <f>IF('Medical Examinations'!G1401="No major surgery",0,'Medical Examinations'!G1401)</f>
        <v>0</v>
      </c>
      <c r="I1396" s="16" t="s">
        <v>8343</v>
      </c>
      <c r="J1396" s="14" t="str">
        <f t="shared" si="63"/>
        <v>Obesity</v>
      </c>
      <c r="K1396" s="14" t="str">
        <f t="shared" si="64"/>
        <v>Normal</v>
      </c>
      <c r="L1396" s="19">
        <f>DATE('Data cleaning'!P1401,MONTH(1&amp;'Data cleaning'!Q1401),'Hospitalisation Details'!D1401)</f>
        <v>30245</v>
      </c>
      <c r="M1396" s="20">
        <v>11712.97</v>
      </c>
      <c r="N1396" s="16" t="s">
        <v>64</v>
      </c>
      <c r="O1396" s="16" t="s">
        <v>62</v>
      </c>
      <c r="P1396" s="16" t="s">
        <v>1525</v>
      </c>
      <c r="Q1396" s="14">
        <f t="shared" si="65"/>
        <v>40</v>
      </c>
    </row>
    <row r="1397" spans="1:17" ht="15.6" x14ac:dyDescent="0.3">
      <c r="A1397" s="15" t="s">
        <v>3505</v>
      </c>
      <c r="B1397" s="14" t="s">
        <v>7049</v>
      </c>
      <c r="C1397" s="16">
        <v>42.85</v>
      </c>
      <c r="D1397" s="16">
        <v>5.81</v>
      </c>
      <c r="E1397" s="17" t="s">
        <v>99</v>
      </c>
      <c r="F1397" s="17" t="s">
        <v>32</v>
      </c>
      <c r="G1397" s="17" t="s">
        <v>32</v>
      </c>
      <c r="H1397" s="18">
        <f>IF('Medical Examinations'!G1402="No major surgery",0,'Medical Examinations'!G1402)</f>
        <v>0</v>
      </c>
      <c r="I1397" s="16" t="s">
        <v>8343</v>
      </c>
      <c r="J1397" s="14" t="str">
        <f t="shared" si="63"/>
        <v>Obesity</v>
      </c>
      <c r="K1397" s="14" t="str">
        <f t="shared" si="64"/>
        <v>Prediabetes</v>
      </c>
      <c r="L1397" s="19">
        <f>DATE('Data cleaning'!P1402,MONTH(1&amp;'Data cleaning'!Q1402),'Hospitalisation Details'!D1402)</f>
        <v>25488</v>
      </c>
      <c r="M1397" s="20">
        <v>11729.68</v>
      </c>
      <c r="N1397" s="16" t="s">
        <v>64</v>
      </c>
      <c r="O1397" s="16" t="s">
        <v>75</v>
      </c>
      <c r="P1397" s="16" t="s">
        <v>1280</v>
      </c>
      <c r="Q1397" s="14">
        <f t="shared" si="65"/>
        <v>53</v>
      </c>
    </row>
    <row r="1398" spans="1:17" ht="15.6" x14ac:dyDescent="0.3">
      <c r="A1398" s="15" t="s">
        <v>3507</v>
      </c>
      <c r="B1398" s="14" t="s">
        <v>4844</v>
      </c>
      <c r="C1398" s="16">
        <v>32.340000000000003</v>
      </c>
      <c r="D1398" s="16">
        <v>11.2</v>
      </c>
      <c r="E1398" s="17" t="s">
        <v>32</v>
      </c>
      <c r="F1398" s="17" t="s">
        <v>32</v>
      </c>
      <c r="G1398" s="17" t="s">
        <v>32</v>
      </c>
      <c r="H1398" s="18">
        <f>IF('Medical Examinations'!G1403="No major surgery",0,'Medical Examinations'!G1403)</f>
        <v>0</v>
      </c>
      <c r="I1398" s="16" t="s">
        <v>8343</v>
      </c>
      <c r="J1398" s="14" t="str">
        <f t="shared" si="63"/>
        <v>Obesity</v>
      </c>
      <c r="K1398" s="14" t="str">
        <f t="shared" si="64"/>
        <v>Diabetes</v>
      </c>
      <c r="L1398" s="19">
        <f>DATE('Data cleaning'!P1403,MONTH(1&amp;'Data cleaning'!Q1403),'Hospitalisation Details'!D1403)</f>
        <v>31012</v>
      </c>
      <c r="M1398" s="20">
        <v>11730.82</v>
      </c>
      <c r="N1398" s="16" t="s">
        <v>64</v>
      </c>
      <c r="O1398" s="16" t="s">
        <v>64</v>
      </c>
      <c r="P1398" s="16" t="s">
        <v>2757</v>
      </c>
      <c r="Q1398" s="14">
        <f t="shared" si="65"/>
        <v>38</v>
      </c>
    </row>
    <row r="1399" spans="1:17" ht="15.6" x14ac:dyDescent="0.3">
      <c r="A1399" s="15" t="s">
        <v>3510</v>
      </c>
      <c r="B1399" s="14" t="s">
        <v>5864</v>
      </c>
      <c r="C1399" s="16">
        <v>27.5</v>
      </c>
      <c r="D1399" s="16">
        <v>10.75</v>
      </c>
      <c r="E1399" s="17" t="s">
        <v>32</v>
      </c>
      <c r="F1399" s="17" t="s">
        <v>32</v>
      </c>
      <c r="G1399" s="17" t="s">
        <v>32</v>
      </c>
      <c r="H1399" s="18">
        <f>IF('Medical Examinations'!G1404="No major surgery",0,'Medical Examinations'!G1404)</f>
        <v>0</v>
      </c>
      <c r="I1399" s="16" t="s">
        <v>8343</v>
      </c>
      <c r="J1399" s="14" t="str">
        <f t="shared" si="63"/>
        <v>Over weight</v>
      </c>
      <c r="K1399" s="14" t="str">
        <f t="shared" si="64"/>
        <v>Diabetes</v>
      </c>
      <c r="L1399" s="19">
        <f>DATE('Data cleaning'!P1404,MONTH(1&amp;'Data cleaning'!Q1404),'Hospitalisation Details'!D1404)</f>
        <v>23690</v>
      </c>
      <c r="M1399" s="20">
        <v>11735.88</v>
      </c>
      <c r="N1399" s="16" t="s">
        <v>64</v>
      </c>
      <c r="O1399" s="16" t="s">
        <v>75</v>
      </c>
      <c r="P1399" s="16" t="s">
        <v>119</v>
      </c>
      <c r="Q1399" s="14">
        <f t="shared" si="65"/>
        <v>58</v>
      </c>
    </row>
    <row r="1400" spans="1:17" ht="15.6" x14ac:dyDescent="0.3">
      <c r="A1400" s="15" t="s">
        <v>3513</v>
      </c>
      <c r="B1400" s="14" t="s">
        <v>7053</v>
      </c>
      <c r="C1400" s="16">
        <v>25.8</v>
      </c>
      <c r="D1400" s="16">
        <v>7.8</v>
      </c>
      <c r="E1400" s="17" t="s">
        <v>32</v>
      </c>
      <c r="F1400" s="17" t="s">
        <v>32</v>
      </c>
      <c r="G1400" s="17" t="s">
        <v>32</v>
      </c>
      <c r="H1400" s="18">
        <f>IF('Medical Examinations'!G1405="No major surgery",0,'Medical Examinations'!G1405)</f>
        <v>0</v>
      </c>
      <c r="I1400" s="16" t="s">
        <v>8343</v>
      </c>
      <c r="J1400" s="14" t="str">
        <f t="shared" si="63"/>
        <v>Over weight</v>
      </c>
      <c r="K1400" s="14" t="str">
        <f t="shared" si="64"/>
        <v>Diabetes</v>
      </c>
      <c r="L1400" s="19">
        <f>DATE('Data cleaning'!P1405,MONTH(1&amp;'Data cleaning'!Q1405),'Hospitalisation Details'!D1405)</f>
        <v>32391</v>
      </c>
      <c r="M1400" s="20">
        <v>11737.85</v>
      </c>
      <c r="N1400" s="16" t="s">
        <v>64</v>
      </c>
      <c r="O1400" s="16" t="s">
        <v>75</v>
      </c>
      <c r="P1400" s="16" t="s">
        <v>241</v>
      </c>
      <c r="Q1400" s="14">
        <f t="shared" si="65"/>
        <v>34</v>
      </c>
    </row>
    <row r="1401" spans="1:17" ht="15.6" x14ac:dyDescent="0.3">
      <c r="A1401" s="15" t="s">
        <v>3515</v>
      </c>
      <c r="B1401" s="14" t="s">
        <v>7055</v>
      </c>
      <c r="C1401" s="16">
        <v>25</v>
      </c>
      <c r="D1401" s="16">
        <v>7.04</v>
      </c>
      <c r="E1401" s="17" t="s">
        <v>32</v>
      </c>
      <c r="F1401" s="17" t="s">
        <v>32</v>
      </c>
      <c r="G1401" s="17" t="s">
        <v>32</v>
      </c>
      <c r="H1401" s="18">
        <f>IF('Medical Examinations'!G1406="No major surgery",0,'Medical Examinations'!G1406)</f>
        <v>0</v>
      </c>
      <c r="I1401" s="16" t="s">
        <v>8343</v>
      </c>
      <c r="J1401" s="14" t="str">
        <f t="shared" si="63"/>
        <v>Over weight</v>
      </c>
      <c r="K1401" s="14" t="str">
        <f t="shared" si="64"/>
        <v>Diabetes</v>
      </c>
      <c r="L1401" s="19">
        <f>DATE('Data cleaning'!P1406,MONTH(1&amp;'Data cleaning'!Q1406),'Hospitalisation Details'!D1406)</f>
        <v>25519</v>
      </c>
      <c r="M1401" s="20">
        <v>11741.73</v>
      </c>
      <c r="N1401" s="16" t="s">
        <v>64</v>
      </c>
      <c r="O1401" s="16" t="s">
        <v>75</v>
      </c>
      <c r="P1401" s="16" t="s">
        <v>241</v>
      </c>
      <c r="Q1401" s="14">
        <f t="shared" si="65"/>
        <v>53</v>
      </c>
    </row>
    <row r="1402" spans="1:17" ht="15.6" x14ac:dyDescent="0.3">
      <c r="A1402" s="15" t="s">
        <v>3518</v>
      </c>
      <c r="B1402" s="14" t="s">
        <v>4784</v>
      </c>
      <c r="C1402" s="16">
        <v>41.2</v>
      </c>
      <c r="D1402" s="16">
        <v>4.18</v>
      </c>
      <c r="E1402" s="17" t="s">
        <v>99</v>
      </c>
      <c r="F1402" s="17" t="s">
        <v>32</v>
      </c>
      <c r="G1402" s="17" t="s">
        <v>32</v>
      </c>
      <c r="H1402" s="18">
        <f>IF('Medical Examinations'!G1407="No major surgery",0,'Medical Examinations'!G1407)</f>
        <v>0</v>
      </c>
      <c r="I1402" s="16" t="s">
        <v>8343</v>
      </c>
      <c r="J1402" s="14" t="str">
        <f t="shared" si="63"/>
        <v>Obesity</v>
      </c>
      <c r="K1402" s="14" t="str">
        <f t="shared" si="64"/>
        <v>Normal</v>
      </c>
      <c r="L1402" s="19">
        <f>DATE('Data cleaning'!P1407,MONTH(1&amp;'Data cleaning'!Q1407),'Hospitalisation Details'!D1407)</f>
        <v>23171</v>
      </c>
      <c r="M1402" s="20">
        <v>11743.3</v>
      </c>
      <c r="N1402" s="16" t="s">
        <v>64</v>
      </c>
      <c r="O1402" s="16" t="s">
        <v>64</v>
      </c>
      <c r="P1402" s="16" t="s">
        <v>66</v>
      </c>
      <c r="Q1402" s="14">
        <f t="shared" si="65"/>
        <v>59</v>
      </c>
    </row>
    <row r="1403" spans="1:17" ht="15.6" x14ac:dyDescent="0.3">
      <c r="A1403" s="15" t="s">
        <v>3520</v>
      </c>
      <c r="B1403" s="14" t="s">
        <v>6016</v>
      </c>
      <c r="C1403" s="16">
        <v>17.78</v>
      </c>
      <c r="D1403" s="16">
        <v>8.19</v>
      </c>
      <c r="E1403" s="17" t="s">
        <v>32</v>
      </c>
      <c r="F1403" s="17" t="s">
        <v>32</v>
      </c>
      <c r="G1403" s="17" t="s">
        <v>32</v>
      </c>
      <c r="H1403" s="18">
        <f>IF('Medical Examinations'!G1408="No major surgery",0,'Medical Examinations'!G1408)</f>
        <v>0</v>
      </c>
      <c r="I1403" s="16" t="s">
        <v>8343</v>
      </c>
      <c r="J1403" s="14" t="str">
        <f t="shared" si="63"/>
        <v>Under weight</v>
      </c>
      <c r="K1403" s="14" t="str">
        <f t="shared" si="64"/>
        <v>Diabetes</v>
      </c>
      <c r="L1403" s="19">
        <f>DATE('Data cleaning'!P1408,MONTH(1&amp;'Data cleaning'!Q1408),'Hospitalisation Details'!D1408)</f>
        <v>23713</v>
      </c>
      <c r="M1403" s="20">
        <v>11743.93</v>
      </c>
      <c r="N1403" s="16" t="s">
        <v>64</v>
      </c>
      <c r="O1403" s="16" t="s">
        <v>75</v>
      </c>
      <c r="P1403" s="16" t="s">
        <v>119</v>
      </c>
      <c r="Q1403" s="14">
        <f t="shared" si="65"/>
        <v>58</v>
      </c>
    </row>
    <row r="1404" spans="1:17" ht="15.6" x14ac:dyDescent="0.3">
      <c r="A1404" s="15" t="s">
        <v>3523</v>
      </c>
      <c r="B1404" s="14" t="s">
        <v>4820</v>
      </c>
      <c r="C1404" s="16">
        <v>40.119999999999997</v>
      </c>
      <c r="D1404" s="16">
        <v>6.22</v>
      </c>
      <c r="E1404" s="17" t="s">
        <v>99</v>
      </c>
      <c r="F1404" s="17" t="s">
        <v>32</v>
      </c>
      <c r="G1404" s="17" t="s">
        <v>99</v>
      </c>
      <c r="H1404" s="18">
        <f>IF('Medical Examinations'!G1409="No major surgery",0,'Medical Examinations'!G1409)</f>
        <v>1</v>
      </c>
      <c r="I1404" s="16" t="s">
        <v>8343</v>
      </c>
      <c r="J1404" s="14" t="str">
        <f t="shared" si="63"/>
        <v>Obesity</v>
      </c>
      <c r="K1404" s="14" t="str">
        <f t="shared" si="64"/>
        <v>Prediabetes</v>
      </c>
      <c r="L1404" s="19">
        <f>DATE('Data cleaning'!P1409,MONTH(1&amp;'Data cleaning'!Q1409),'Hospitalisation Details'!D1409)</f>
        <v>29165</v>
      </c>
      <c r="M1404" s="20">
        <v>11752.68</v>
      </c>
      <c r="N1404" s="16" t="s">
        <v>64</v>
      </c>
      <c r="O1404" s="16" t="s">
        <v>75</v>
      </c>
      <c r="P1404" s="16" t="s">
        <v>2757</v>
      </c>
      <c r="Q1404" s="14">
        <f t="shared" si="65"/>
        <v>43</v>
      </c>
    </row>
    <row r="1405" spans="1:17" ht="15.6" x14ac:dyDescent="0.3">
      <c r="A1405" s="15" t="s">
        <v>3525</v>
      </c>
      <c r="B1405" s="14" t="s">
        <v>4736</v>
      </c>
      <c r="C1405" s="16">
        <v>19.350000000000001</v>
      </c>
      <c r="D1405" s="16">
        <v>8.2200000000000006</v>
      </c>
      <c r="E1405" s="17" t="s">
        <v>99</v>
      </c>
      <c r="F1405" s="17" t="s">
        <v>32</v>
      </c>
      <c r="G1405" s="17" t="s">
        <v>32</v>
      </c>
      <c r="H1405" s="18">
        <f>IF('Medical Examinations'!G1410="No major surgery",0,'Medical Examinations'!G1410)</f>
        <v>0</v>
      </c>
      <c r="I1405" s="16" t="s">
        <v>8343</v>
      </c>
      <c r="J1405" s="14" t="str">
        <f t="shared" si="63"/>
        <v>Normal weight</v>
      </c>
      <c r="K1405" s="14" t="str">
        <f t="shared" si="64"/>
        <v>Diabetes</v>
      </c>
      <c r="L1405" s="19">
        <f>DATE('Data cleaning'!P1410,MONTH(1&amp;'Data cleaning'!Q1410),'Hospitalisation Details'!D1410)</f>
        <v>24313</v>
      </c>
      <c r="M1405" s="20">
        <v>11763</v>
      </c>
      <c r="N1405" s="16" t="s">
        <v>64</v>
      </c>
      <c r="O1405" s="16" t="s">
        <v>64</v>
      </c>
      <c r="P1405" s="16" t="s">
        <v>979</v>
      </c>
      <c r="Q1405" s="14">
        <f t="shared" si="65"/>
        <v>56</v>
      </c>
    </row>
    <row r="1406" spans="1:17" ht="15.6" x14ac:dyDescent="0.3">
      <c r="A1406" s="15" t="s">
        <v>3528</v>
      </c>
      <c r="B1406" s="14" t="s">
        <v>7061</v>
      </c>
      <c r="C1406" s="16">
        <v>36.69</v>
      </c>
      <c r="D1406" s="16">
        <v>6.15</v>
      </c>
      <c r="E1406" s="17" t="s">
        <v>32</v>
      </c>
      <c r="F1406" s="17" t="s">
        <v>32</v>
      </c>
      <c r="G1406" s="17" t="s">
        <v>32</v>
      </c>
      <c r="H1406" s="18">
        <f>IF('Medical Examinations'!G1411="No major surgery",0,'Medical Examinations'!G1411)</f>
        <v>0</v>
      </c>
      <c r="I1406" s="16" t="s">
        <v>8343</v>
      </c>
      <c r="J1406" s="14" t="str">
        <f t="shared" si="63"/>
        <v>Obesity</v>
      </c>
      <c r="K1406" s="14" t="str">
        <f t="shared" si="64"/>
        <v>Prediabetes</v>
      </c>
      <c r="L1406" s="19">
        <f>DATE('Data cleaning'!P1411,MONTH(1&amp;'Data cleaning'!Q1411),'Hospitalisation Details'!D1411)</f>
        <v>30275</v>
      </c>
      <c r="M1406" s="20">
        <v>11773.06</v>
      </c>
      <c r="N1406" s="16" t="s">
        <v>64</v>
      </c>
      <c r="O1406" s="16" t="s">
        <v>64</v>
      </c>
      <c r="P1406" s="16" t="s">
        <v>2757</v>
      </c>
      <c r="Q1406" s="14">
        <f t="shared" si="65"/>
        <v>40</v>
      </c>
    </row>
    <row r="1407" spans="1:17" ht="15.6" x14ac:dyDescent="0.3">
      <c r="A1407" s="15" t="s">
        <v>3531</v>
      </c>
      <c r="B1407" s="14" t="s">
        <v>7062</v>
      </c>
      <c r="C1407" s="16">
        <v>28.51</v>
      </c>
      <c r="D1407" s="16">
        <v>5.65</v>
      </c>
      <c r="E1407" s="17" t="s">
        <v>99</v>
      </c>
      <c r="F1407" s="17" t="s">
        <v>32</v>
      </c>
      <c r="G1407" s="17" t="s">
        <v>32</v>
      </c>
      <c r="H1407" s="18">
        <f>IF('Medical Examinations'!G1412="No major surgery",0,'Medical Examinations'!G1412)</f>
        <v>1</v>
      </c>
      <c r="I1407" s="16" t="s">
        <v>8343</v>
      </c>
      <c r="J1407" s="14" t="str">
        <f t="shared" si="63"/>
        <v>Over weight</v>
      </c>
      <c r="K1407" s="14" t="str">
        <f t="shared" si="64"/>
        <v>Normal</v>
      </c>
      <c r="L1407" s="19">
        <f>DATE('Data cleaning'!P1412,MONTH(1&amp;'Data cleaning'!Q1412),'Hospitalisation Details'!D1412)</f>
        <v>24018</v>
      </c>
      <c r="M1407" s="20">
        <v>11830.61</v>
      </c>
      <c r="N1407" s="16" t="s">
        <v>64</v>
      </c>
      <c r="O1407" s="16" t="s">
        <v>75</v>
      </c>
      <c r="P1407" s="16" t="s">
        <v>119</v>
      </c>
      <c r="Q1407" s="14">
        <f t="shared" si="65"/>
        <v>57</v>
      </c>
    </row>
    <row r="1408" spans="1:17" ht="15.6" x14ac:dyDescent="0.3">
      <c r="A1408" s="15" t="s">
        <v>3533</v>
      </c>
      <c r="B1408" s="14" t="s">
        <v>7008</v>
      </c>
      <c r="C1408" s="16">
        <v>30.21</v>
      </c>
      <c r="D1408" s="16">
        <v>5.5</v>
      </c>
      <c r="E1408" s="17" t="s">
        <v>32</v>
      </c>
      <c r="F1408" s="17" t="s">
        <v>32</v>
      </c>
      <c r="G1408" s="17" t="s">
        <v>32</v>
      </c>
      <c r="H1408" s="18">
        <f>IF('Medical Examinations'!G1413="No major surgery",0,'Medical Examinations'!G1413)</f>
        <v>1</v>
      </c>
      <c r="I1408" s="16" t="s">
        <v>8343</v>
      </c>
      <c r="J1408" s="14" t="str">
        <f t="shared" si="63"/>
        <v>Obesity</v>
      </c>
      <c r="K1408" s="14" t="str">
        <f t="shared" si="64"/>
        <v>Normal</v>
      </c>
      <c r="L1408" s="19">
        <f>DATE('Data cleaning'!P1413,MONTH(1&amp;'Data cleaning'!Q1413),'Hospitalisation Details'!D1413)</f>
        <v>23555</v>
      </c>
      <c r="M1408" s="20">
        <v>11833.78</v>
      </c>
      <c r="N1408" s="16" t="s">
        <v>64</v>
      </c>
      <c r="O1408" s="16" t="s">
        <v>64</v>
      </c>
      <c r="P1408" s="16" t="s">
        <v>66</v>
      </c>
      <c r="Q1408" s="14">
        <f t="shared" si="65"/>
        <v>58</v>
      </c>
    </row>
    <row r="1409" spans="1:17" ht="15.6" x14ac:dyDescent="0.3">
      <c r="A1409" s="15" t="s">
        <v>3536</v>
      </c>
      <c r="B1409" s="14" t="s">
        <v>7064</v>
      </c>
      <c r="C1409" s="16">
        <v>24.33</v>
      </c>
      <c r="D1409" s="16">
        <v>8</v>
      </c>
      <c r="E1409" s="17" t="s">
        <v>32</v>
      </c>
      <c r="F1409" s="17" t="s">
        <v>32</v>
      </c>
      <c r="G1409" s="17" t="s">
        <v>32</v>
      </c>
      <c r="H1409" s="18">
        <f>IF('Medical Examinations'!G1414="No major surgery",0,'Medical Examinations'!G1414)</f>
        <v>0</v>
      </c>
      <c r="I1409" s="16" t="s">
        <v>8343</v>
      </c>
      <c r="J1409" s="14" t="str">
        <f t="shared" si="63"/>
        <v>Normal weight</v>
      </c>
      <c r="K1409" s="14" t="str">
        <f t="shared" si="64"/>
        <v>Diabetes</v>
      </c>
      <c r="L1409" s="19">
        <f>DATE('Data cleaning'!P1414,MONTH(1&amp;'Data cleaning'!Q1414),'Hospitalisation Details'!D1414)</f>
        <v>23631</v>
      </c>
      <c r="M1409" s="20">
        <v>11837.16</v>
      </c>
      <c r="N1409" s="16" t="s">
        <v>64</v>
      </c>
      <c r="O1409" s="16" t="s">
        <v>64</v>
      </c>
      <c r="P1409" s="16" t="s">
        <v>241</v>
      </c>
      <c r="Q1409" s="14">
        <f t="shared" si="65"/>
        <v>58</v>
      </c>
    </row>
    <row r="1410" spans="1:17" ht="15.6" x14ac:dyDescent="0.3">
      <c r="A1410" s="15" t="s">
        <v>3538</v>
      </c>
      <c r="B1410" s="14" t="s">
        <v>5033</v>
      </c>
      <c r="C1410" s="16">
        <v>19.855</v>
      </c>
      <c r="D1410" s="16">
        <v>5.71</v>
      </c>
      <c r="E1410" s="17" t="s">
        <v>99</v>
      </c>
      <c r="F1410" s="17" t="s">
        <v>32</v>
      </c>
      <c r="G1410" s="17" t="s">
        <v>32</v>
      </c>
      <c r="H1410" s="18">
        <f>IF('Medical Examinations'!G1415="No major surgery",0,'Medical Examinations'!G1415)</f>
        <v>0</v>
      </c>
      <c r="I1410" s="16" t="s">
        <v>8343</v>
      </c>
      <c r="J1410" s="14" t="str">
        <f t="shared" ref="J1410:J1473" si="66">IF(C1410&lt;18.5,"Under weight",IF(C1410&lt;25,"Normal weight",IF(C1410&lt;30,"Over weight","Obesity")))</f>
        <v>Normal weight</v>
      </c>
      <c r="K1410" s="14" t="str">
        <f t="shared" ref="K1410:K1473" si="67">IF(D1410&lt;5.7,"Normal",IF(D1410&lt;6.4,"Prediabetes","Diabetes"))</f>
        <v>Prediabetes</v>
      </c>
      <c r="L1410" s="19">
        <f>DATE('Data cleaning'!P1415,MONTH(1&amp;'Data cleaning'!Q1415),'Hospitalisation Details'!D1415)</f>
        <v>24010</v>
      </c>
      <c r="M1410" s="20">
        <v>11840.78</v>
      </c>
      <c r="N1410" s="16" t="s">
        <v>64</v>
      </c>
      <c r="O1410" s="16" t="s">
        <v>62</v>
      </c>
      <c r="P1410" s="16" t="s">
        <v>119</v>
      </c>
      <c r="Q1410" s="14">
        <f t="shared" ref="Q1410:Q1473" si="68">INT(YEARFRAC(L1410,DATE(2023,6,8)))</f>
        <v>57</v>
      </c>
    </row>
    <row r="1411" spans="1:17" ht="15.6" x14ac:dyDescent="0.3">
      <c r="A1411" s="15" t="s">
        <v>3541</v>
      </c>
      <c r="B1411" s="14" t="s">
        <v>7067</v>
      </c>
      <c r="C1411" s="16">
        <v>25.364999999999998</v>
      </c>
      <c r="D1411" s="16">
        <v>11.71</v>
      </c>
      <c r="E1411" s="17" t="s">
        <v>32</v>
      </c>
      <c r="F1411" s="17" t="s">
        <v>32</v>
      </c>
      <c r="G1411" s="17" t="s">
        <v>32</v>
      </c>
      <c r="H1411" s="18">
        <f>IF('Medical Examinations'!G1416="No major surgery",0,'Medical Examinations'!G1416)</f>
        <v>0</v>
      </c>
      <c r="I1411" s="16" t="s">
        <v>8343</v>
      </c>
      <c r="J1411" s="14" t="str">
        <f t="shared" si="66"/>
        <v>Over weight</v>
      </c>
      <c r="K1411" s="14" t="str">
        <f t="shared" si="67"/>
        <v>Diabetes</v>
      </c>
      <c r="L1411" s="19">
        <f>DATE('Data cleaning'!P1416,MONTH(1&amp;'Data cleaning'!Q1416),'Hospitalisation Details'!D1416)</f>
        <v>23569</v>
      </c>
      <c r="M1411" s="20">
        <v>11842.44</v>
      </c>
      <c r="N1411" s="16" t="s">
        <v>64</v>
      </c>
      <c r="O1411" s="16" t="s">
        <v>62</v>
      </c>
      <c r="P1411" s="16" t="s">
        <v>241</v>
      </c>
      <c r="Q1411" s="14">
        <f t="shared" si="68"/>
        <v>58</v>
      </c>
    </row>
    <row r="1412" spans="1:17" ht="15.6" x14ac:dyDescent="0.3">
      <c r="A1412" s="15" t="s">
        <v>3544</v>
      </c>
      <c r="B1412" s="14" t="s">
        <v>4896</v>
      </c>
      <c r="C1412" s="16">
        <v>29.6</v>
      </c>
      <c r="D1412" s="16">
        <v>6.17</v>
      </c>
      <c r="E1412" s="17" t="s">
        <v>99</v>
      </c>
      <c r="F1412" s="17" t="s">
        <v>32</v>
      </c>
      <c r="G1412" s="17" t="s">
        <v>99</v>
      </c>
      <c r="H1412" s="18">
        <f>IF('Medical Examinations'!G1417="No major surgery",0,'Medical Examinations'!G1417)</f>
        <v>1</v>
      </c>
      <c r="I1412" s="16" t="s">
        <v>8343</v>
      </c>
      <c r="J1412" s="14" t="str">
        <f t="shared" si="66"/>
        <v>Over weight</v>
      </c>
      <c r="K1412" s="14" t="str">
        <f t="shared" si="67"/>
        <v>Prediabetes</v>
      </c>
      <c r="L1412" s="19">
        <f>DATE('Data cleaning'!P1417,MONTH(1&amp;'Data cleaning'!Q1417),'Hospitalisation Details'!D1417)</f>
        <v>24056</v>
      </c>
      <c r="M1412" s="20">
        <v>11842.62</v>
      </c>
      <c r="N1412" s="16" t="s">
        <v>64</v>
      </c>
      <c r="O1412" s="16" t="s">
        <v>64</v>
      </c>
      <c r="P1412" s="16" t="s">
        <v>119</v>
      </c>
      <c r="Q1412" s="14">
        <f t="shared" si="68"/>
        <v>57</v>
      </c>
    </row>
    <row r="1413" spans="1:17" ht="15.6" x14ac:dyDescent="0.3">
      <c r="A1413" s="15" t="s">
        <v>3546</v>
      </c>
      <c r="B1413" s="14" t="s">
        <v>7070</v>
      </c>
      <c r="C1413" s="16">
        <v>39.43</v>
      </c>
      <c r="D1413" s="16">
        <v>6.1</v>
      </c>
      <c r="E1413" s="17" t="s">
        <v>99</v>
      </c>
      <c r="F1413" s="17" t="s">
        <v>32</v>
      </c>
      <c r="G1413" s="17" t="s">
        <v>99</v>
      </c>
      <c r="H1413" s="18">
        <f>IF('Medical Examinations'!G1418="No major surgery",0,'Medical Examinations'!G1418)</f>
        <v>1</v>
      </c>
      <c r="I1413" s="16" t="s">
        <v>8343</v>
      </c>
      <c r="J1413" s="14" t="str">
        <f t="shared" si="66"/>
        <v>Obesity</v>
      </c>
      <c r="K1413" s="14" t="str">
        <f t="shared" si="67"/>
        <v>Prediabetes</v>
      </c>
      <c r="L1413" s="19">
        <f>DATE('Data cleaning'!P1418,MONTH(1&amp;'Data cleaning'!Q1418),'Hospitalisation Details'!D1418)</f>
        <v>23555</v>
      </c>
      <c r="M1413" s="20">
        <v>11848.14</v>
      </c>
      <c r="N1413" s="16" t="s">
        <v>64</v>
      </c>
      <c r="O1413" s="16" t="s">
        <v>62</v>
      </c>
      <c r="P1413" s="16" t="s">
        <v>241</v>
      </c>
      <c r="Q1413" s="14">
        <f t="shared" si="68"/>
        <v>58</v>
      </c>
    </row>
    <row r="1414" spans="1:17" ht="15.6" x14ac:dyDescent="0.3">
      <c r="A1414" s="15" t="s">
        <v>3549</v>
      </c>
      <c r="B1414" s="14" t="s">
        <v>4943</v>
      </c>
      <c r="C1414" s="16">
        <v>27.34</v>
      </c>
      <c r="D1414" s="16">
        <v>5.19</v>
      </c>
      <c r="E1414" s="17" t="s">
        <v>99</v>
      </c>
      <c r="F1414" s="17" t="s">
        <v>32</v>
      </c>
      <c r="G1414" s="17" t="s">
        <v>32</v>
      </c>
      <c r="H1414" s="18">
        <f>IF('Medical Examinations'!G1419="No major surgery",0,'Medical Examinations'!G1419)</f>
        <v>1</v>
      </c>
      <c r="I1414" s="16" t="s">
        <v>8343</v>
      </c>
      <c r="J1414" s="14" t="str">
        <f t="shared" si="66"/>
        <v>Over weight</v>
      </c>
      <c r="K1414" s="14" t="str">
        <f t="shared" si="67"/>
        <v>Normal</v>
      </c>
      <c r="L1414" s="19">
        <f>DATE('Data cleaning'!P1419,MONTH(1&amp;'Data cleaning'!Q1419),'Hospitalisation Details'!D1419)</f>
        <v>23649</v>
      </c>
      <c r="M1414" s="20">
        <v>11856.41</v>
      </c>
      <c r="N1414" s="16" t="s">
        <v>64</v>
      </c>
      <c r="O1414" s="16" t="s">
        <v>62</v>
      </c>
      <c r="P1414" s="16" t="s">
        <v>66</v>
      </c>
      <c r="Q1414" s="14">
        <f t="shared" si="68"/>
        <v>58</v>
      </c>
    </row>
    <row r="1415" spans="1:17" ht="15.6" x14ac:dyDescent="0.3">
      <c r="A1415" s="15" t="s">
        <v>3552</v>
      </c>
      <c r="B1415" s="14" t="s">
        <v>5247</v>
      </c>
      <c r="C1415" s="16">
        <v>39.01</v>
      </c>
      <c r="D1415" s="16">
        <v>5.37</v>
      </c>
      <c r="E1415" s="17" t="s">
        <v>99</v>
      </c>
      <c r="F1415" s="17" t="s">
        <v>32</v>
      </c>
      <c r="G1415" s="17" t="s">
        <v>32</v>
      </c>
      <c r="H1415" s="18">
        <f>IF('Medical Examinations'!G1420="No major surgery",0,'Medical Examinations'!G1420)</f>
        <v>0</v>
      </c>
      <c r="I1415" s="16" t="s">
        <v>8343</v>
      </c>
      <c r="J1415" s="14" t="str">
        <f t="shared" si="66"/>
        <v>Obesity</v>
      </c>
      <c r="K1415" s="14" t="str">
        <f t="shared" si="67"/>
        <v>Normal</v>
      </c>
      <c r="L1415" s="19">
        <f>DATE('Data cleaning'!P1420,MONTH(1&amp;'Data cleaning'!Q1420),'Hospitalisation Details'!D1420)</f>
        <v>27217</v>
      </c>
      <c r="M1415" s="20">
        <v>11858.56</v>
      </c>
      <c r="N1415" s="16" t="s">
        <v>64</v>
      </c>
      <c r="O1415" s="16" t="s">
        <v>64</v>
      </c>
      <c r="P1415" s="16" t="s">
        <v>241</v>
      </c>
      <c r="Q1415" s="14">
        <f t="shared" si="68"/>
        <v>48</v>
      </c>
    </row>
    <row r="1416" spans="1:17" ht="15.6" x14ac:dyDescent="0.3">
      <c r="A1416" s="15" t="s">
        <v>3554</v>
      </c>
      <c r="B1416" s="14" t="s">
        <v>7074</v>
      </c>
      <c r="C1416" s="16">
        <v>18.989999999999998</v>
      </c>
      <c r="D1416" s="16">
        <v>10.82</v>
      </c>
      <c r="E1416" s="17" t="s">
        <v>99</v>
      </c>
      <c r="F1416" s="17" t="s">
        <v>32</v>
      </c>
      <c r="G1416" s="17" t="s">
        <v>32</v>
      </c>
      <c r="H1416" s="18">
        <f>IF('Medical Examinations'!G1421="No major surgery",0,'Medical Examinations'!G1421)</f>
        <v>0</v>
      </c>
      <c r="I1416" s="16" t="s">
        <v>8343</v>
      </c>
      <c r="J1416" s="14" t="str">
        <f t="shared" si="66"/>
        <v>Normal weight</v>
      </c>
      <c r="K1416" s="14" t="str">
        <f t="shared" si="67"/>
        <v>Diabetes</v>
      </c>
      <c r="L1416" s="19">
        <f>DATE('Data cleaning'!P1421,MONTH(1&amp;'Data cleaning'!Q1421),'Hospitalisation Details'!D1421)</f>
        <v>24708</v>
      </c>
      <c r="M1416" s="20">
        <v>11879.1</v>
      </c>
      <c r="N1416" s="16" t="s">
        <v>64</v>
      </c>
      <c r="O1416" s="16" t="s">
        <v>64</v>
      </c>
      <c r="P1416" s="16" t="s">
        <v>1280</v>
      </c>
      <c r="Q1416" s="14">
        <f t="shared" si="68"/>
        <v>55</v>
      </c>
    </row>
    <row r="1417" spans="1:17" ht="15.6" x14ac:dyDescent="0.3">
      <c r="A1417" s="15" t="s">
        <v>3557</v>
      </c>
      <c r="B1417" s="14" t="s">
        <v>7076</v>
      </c>
      <c r="C1417" s="16">
        <v>42.3</v>
      </c>
      <c r="D1417" s="16">
        <v>6.06</v>
      </c>
      <c r="E1417" s="17" t="s">
        <v>99</v>
      </c>
      <c r="F1417" s="17" t="s">
        <v>32</v>
      </c>
      <c r="G1417" s="17" t="s">
        <v>32</v>
      </c>
      <c r="H1417" s="18">
        <f>IF('Medical Examinations'!G1422="No major surgery",0,'Medical Examinations'!G1422)</f>
        <v>0</v>
      </c>
      <c r="I1417" s="16" t="s">
        <v>8343</v>
      </c>
      <c r="J1417" s="14" t="str">
        <f t="shared" si="66"/>
        <v>Obesity</v>
      </c>
      <c r="K1417" s="14" t="str">
        <f t="shared" si="67"/>
        <v>Prediabetes</v>
      </c>
      <c r="L1417" s="19">
        <f>DATE('Data cleaning'!P1422,MONTH(1&amp;'Data cleaning'!Q1422),'Hospitalisation Details'!D1422)</f>
        <v>24667</v>
      </c>
      <c r="M1417" s="20">
        <v>11881.36</v>
      </c>
      <c r="N1417" s="16" t="s">
        <v>64</v>
      </c>
      <c r="O1417" s="16" t="s">
        <v>62</v>
      </c>
      <c r="P1417" s="16" t="s">
        <v>241</v>
      </c>
      <c r="Q1417" s="14">
        <f t="shared" si="68"/>
        <v>55</v>
      </c>
    </row>
    <row r="1418" spans="1:17" ht="15.6" x14ac:dyDescent="0.3">
      <c r="A1418" s="15" t="s">
        <v>3559</v>
      </c>
      <c r="B1418" s="14" t="s">
        <v>7078</v>
      </c>
      <c r="C1418" s="16">
        <v>39.805</v>
      </c>
      <c r="D1418" s="16">
        <v>5.91</v>
      </c>
      <c r="E1418" s="17" t="s">
        <v>32</v>
      </c>
      <c r="F1418" s="17" t="s">
        <v>32</v>
      </c>
      <c r="G1418" s="17" t="s">
        <v>32</v>
      </c>
      <c r="H1418" s="18">
        <f>IF('Medical Examinations'!G1423="No major surgery",0,'Medical Examinations'!G1423)</f>
        <v>0</v>
      </c>
      <c r="I1418" s="16" t="s">
        <v>8343</v>
      </c>
      <c r="J1418" s="14" t="str">
        <f t="shared" si="66"/>
        <v>Obesity</v>
      </c>
      <c r="K1418" s="14" t="str">
        <f t="shared" si="67"/>
        <v>Prediabetes</v>
      </c>
      <c r="L1418" s="19">
        <f>DATE('Data cleaning'!P1423,MONTH(1&amp;'Data cleaning'!Q1423),'Hospitalisation Details'!D1423)</f>
        <v>24774</v>
      </c>
      <c r="M1418" s="20">
        <v>11881.97</v>
      </c>
      <c r="N1418" s="16" t="s">
        <v>64</v>
      </c>
      <c r="O1418" s="16" t="s">
        <v>75</v>
      </c>
      <c r="P1418" s="16" t="s">
        <v>66</v>
      </c>
      <c r="Q1418" s="14">
        <f t="shared" si="68"/>
        <v>55</v>
      </c>
    </row>
    <row r="1419" spans="1:17" ht="15.6" x14ac:dyDescent="0.3">
      <c r="A1419" s="15" t="s">
        <v>3562</v>
      </c>
      <c r="B1419" s="14" t="s">
        <v>7080</v>
      </c>
      <c r="C1419" s="16">
        <v>33.700000000000003</v>
      </c>
      <c r="D1419" s="16">
        <v>5.87</v>
      </c>
      <c r="E1419" s="17" t="s">
        <v>32</v>
      </c>
      <c r="F1419" s="17" t="s">
        <v>32</v>
      </c>
      <c r="G1419" s="17" t="s">
        <v>32</v>
      </c>
      <c r="H1419" s="18">
        <f>IF('Medical Examinations'!G1424="No major surgery",0,'Medical Examinations'!G1424)</f>
        <v>0</v>
      </c>
      <c r="I1419" s="16" t="s">
        <v>8343</v>
      </c>
      <c r="J1419" s="14" t="str">
        <f t="shared" si="66"/>
        <v>Obesity</v>
      </c>
      <c r="K1419" s="14" t="str">
        <f t="shared" si="67"/>
        <v>Prediabetes</v>
      </c>
      <c r="L1419" s="19">
        <f>DATE('Data cleaning'!P1424,MONTH(1&amp;'Data cleaning'!Q1424),'Hospitalisation Details'!D1424)</f>
        <v>38140</v>
      </c>
      <c r="M1419" s="20">
        <v>11884.05</v>
      </c>
      <c r="N1419" s="16" t="s">
        <v>64</v>
      </c>
      <c r="O1419" s="16" t="s">
        <v>64</v>
      </c>
      <c r="P1419" s="16" t="s">
        <v>66</v>
      </c>
      <c r="Q1419" s="14">
        <f t="shared" si="68"/>
        <v>19</v>
      </c>
    </row>
    <row r="1420" spans="1:17" ht="15.6" x14ac:dyDescent="0.3">
      <c r="A1420" s="15" t="s">
        <v>3564</v>
      </c>
      <c r="B1420" s="14" t="s">
        <v>7082</v>
      </c>
      <c r="C1420" s="16">
        <v>36.195</v>
      </c>
      <c r="D1420" s="16">
        <v>6.22</v>
      </c>
      <c r="E1420" s="17" t="s">
        <v>32</v>
      </c>
      <c r="F1420" s="17" t="s">
        <v>32</v>
      </c>
      <c r="G1420" s="17" t="s">
        <v>32</v>
      </c>
      <c r="H1420" s="18">
        <f>IF('Medical Examinations'!G1425="No major surgery",0,'Medical Examinations'!G1425)</f>
        <v>0</v>
      </c>
      <c r="I1420" s="16" t="s">
        <v>8343</v>
      </c>
      <c r="J1420" s="14" t="str">
        <f t="shared" si="66"/>
        <v>Obesity</v>
      </c>
      <c r="K1420" s="14" t="str">
        <f t="shared" si="67"/>
        <v>Prediabetes</v>
      </c>
      <c r="L1420" s="19">
        <f>DATE('Data cleaning'!P1425,MONTH(1&amp;'Data cleaning'!Q1425),'Hospitalisation Details'!D1425)</f>
        <v>23700</v>
      </c>
      <c r="M1420" s="20">
        <v>11918.2</v>
      </c>
      <c r="N1420" s="16" t="s">
        <v>64</v>
      </c>
      <c r="O1420" s="16" t="s">
        <v>75</v>
      </c>
      <c r="P1420" s="16" t="s">
        <v>1525</v>
      </c>
      <c r="Q1420" s="14">
        <f t="shared" si="68"/>
        <v>58</v>
      </c>
    </row>
    <row r="1421" spans="1:17" ht="15.6" x14ac:dyDescent="0.3">
      <c r="A1421" s="15" t="s">
        <v>3567</v>
      </c>
      <c r="B1421" s="14" t="s">
        <v>7084</v>
      </c>
      <c r="C1421" s="16">
        <v>32.6</v>
      </c>
      <c r="D1421" s="16">
        <v>5.73</v>
      </c>
      <c r="E1421" s="17" t="s">
        <v>32</v>
      </c>
      <c r="F1421" s="17" t="s">
        <v>32</v>
      </c>
      <c r="G1421" s="17" t="s">
        <v>99</v>
      </c>
      <c r="H1421" s="18">
        <f>IF('Medical Examinations'!G1426="No major surgery",0,'Medical Examinations'!G1426)</f>
        <v>1</v>
      </c>
      <c r="I1421" s="16" t="s">
        <v>8343</v>
      </c>
      <c r="J1421" s="14" t="str">
        <f t="shared" si="66"/>
        <v>Obesity</v>
      </c>
      <c r="K1421" s="14" t="str">
        <f t="shared" si="67"/>
        <v>Prediabetes</v>
      </c>
      <c r="L1421" s="19">
        <f>DATE('Data cleaning'!P1426,MONTH(1&amp;'Data cleaning'!Q1426),'Hospitalisation Details'!D1426)</f>
        <v>23731</v>
      </c>
      <c r="M1421" s="20">
        <v>11931.13</v>
      </c>
      <c r="N1421" s="16" t="s">
        <v>64</v>
      </c>
      <c r="O1421" s="16" t="s">
        <v>75</v>
      </c>
      <c r="P1421" s="16" t="s">
        <v>972</v>
      </c>
      <c r="Q1421" s="14">
        <f t="shared" si="68"/>
        <v>58</v>
      </c>
    </row>
    <row r="1422" spans="1:17" ht="15.6" x14ac:dyDescent="0.3">
      <c r="A1422" s="15" t="s">
        <v>3569</v>
      </c>
      <c r="B1422" s="14" t="s">
        <v>4746</v>
      </c>
      <c r="C1422" s="16">
        <v>30.2</v>
      </c>
      <c r="D1422" s="16">
        <v>5.7</v>
      </c>
      <c r="E1422" s="17" t="s">
        <v>32</v>
      </c>
      <c r="F1422" s="17" t="s">
        <v>32</v>
      </c>
      <c r="G1422" s="17" t="s">
        <v>32</v>
      </c>
      <c r="H1422" s="18">
        <f>IF('Medical Examinations'!G1427="No major surgery",0,'Medical Examinations'!G1427)</f>
        <v>0</v>
      </c>
      <c r="I1422" s="16" t="s">
        <v>8343</v>
      </c>
      <c r="J1422" s="14" t="str">
        <f t="shared" si="66"/>
        <v>Obesity</v>
      </c>
      <c r="K1422" s="14" t="str">
        <f t="shared" si="67"/>
        <v>Prediabetes</v>
      </c>
      <c r="L1422" s="19">
        <f>DATE('Data cleaning'!P1427,MONTH(1&amp;'Data cleaning'!Q1427),'Hospitalisation Details'!D1427)</f>
        <v>23591</v>
      </c>
      <c r="M1422" s="20">
        <v>11938.26</v>
      </c>
      <c r="N1422" s="16" t="s">
        <v>64</v>
      </c>
      <c r="O1422" s="16" t="s">
        <v>64</v>
      </c>
      <c r="P1422" s="16" t="s">
        <v>972</v>
      </c>
      <c r="Q1422" s="14">
        <f t="shared" si="68"/>
        <v>58</v>
      </c>
    </row>
    <row r="1423" spans="1:17" ht="15.6" x14ac:dyDescent="0.3">
      <c r="A1423" s="15" t="s">
        <v>3572</v>
      </c>
      <c r="B1423" s="14" t="s">
        <v>7086</v>
      </c>
      <c r="C1423" s="16">
        <v>27.645</v>
      </c>
      <c r="D1423" s="16">
        <v>9.91</v>
      </c>
      <c r="E1423" s="17" t="s">
        <v>32</v>
      </c>
      <c r="F1423" s="17" t="s">
        <v>32</v>
      </c>
      <c r="G1423" s="17" t="s">
        <v>32</v>
      </c>
      <c r="H1423" s="18">
        <f>IF('Medical Examinations'!G1428="No major surgery",0,'Medical Examinations'!G1428)</f>
        <v>0</v>
      </c>
      <c r="I1423" s="16" t="s">
        <v>8343</v>
      </c>
      <c r="J1423" s="14" t="str">
        <f t="shared" si="66"/>
        <v>Over weight</v>
      </c>
      <c r="K1423" s="14" t="str">
        <f t="shared" si="67"/>
        <v>Diabetes</v>
      </c>
      <c r="L1423" s="19">
        <f>DATE('Data cleaning'!P1428,MONTH(1&amp;'Data cleaning'!Q1428),'Hospitalisation Details'!D1428)</f>
        <v>33530</v>
      </c>
      <c r="M1423" s="20">
        <v>11941.83</v>
      </c>
      <c r="N1423" s="16" t="s">
        <v>64</v>
      </c>
      <c r="O1423" s="16" t="s">
        <v>75</v>
      </c>
      <c r="P1423" s="16" t="s">
        <v>1285</v>
      </c>
      <c r="Q1423" s="14">
        <f t="shared" si="68"/>
        <v>31</v>
      </c>
    </row>
    <row r="1424" spans="1:17" ht="15.6" x14ac:dyDescent="0.3">
      <c r="A1424" s="15" t="s">
        <v>3574</v>
      </c>
      <c r="B1424" s="14" t="s">
        <v>7088</v>
      </c>
      <c r="C1424" s="16">
        <v>26.41</v>
      </c>
      <c r="D1424" s="16">
        <v>11.4</v>
      </c>
      <c r="E1424" s="17" t="s">
        <v>32</v>
      </c>
      <c r="F1424" s="17" t="s">
        <v>32</v>
      </c>
      <c r="G1424" s="17" t="s">
        <v>32</v>
      </c>
      <c r="H1424" s="18">
        <f>IF('Medical Examinations'!G1429="No major surgery",0,'Medical Examinations'!G1429)</f>
        <v>0</v>
      </c>
      <c r="I1424" s="16" t="s">
        <v>8343</v>
      </c>
      <c r="J1424" s="14" t="str">
        <f t="shared" si="66"/>
        <v>Over weight</v>
      </c>
      <c r="K1424" s="14" t="str">
        <f t="shared" si="67"/>
        <v>Diabetes</v>
      </c>
      <c r="L1424" s="19">
        <f>DATE('Data cleaning'!P1429,MONTH(1&amp;'Data cleaning'!Q1429),'Hospitalisation Details'!D1429)</f>
        <v>23736</v>
      </c>
      <c r="M1424" s="20">
        <v>11944.59</v>
      </c>
      <c r="N1424" s="16" t="s">
        <v>64</v>
      </c>
      <c r="O1424" s="16" t="s">
        <v>62</v>
      </c>
      <c r="P1424" s="16" t="s">
        <v>979</v>
      </c>
      <c r="Q1424" s="14">
        <f t="shared" si="68"/>
        <v>58</v>
      </c>
    </row>
    <row r="1425" spans="1:17" ht="15.6" x14ac:dyDescent="0.3">
      <c r="A1425" s="15" t="s">
        <v>3577</v>
      </c>
      <c r="B1425" s="14" t="s">
        <v>5569</v>
      </c>
      <c r="C1425" s="16">
        <v>34.1</v>
      </c>
      <c r="D1425" s="16">
        <v>6.29</v>
      </c>
      <c r="E1425" s="17" t="s">
        <v>99</v>
      </c>
      <c r="F1425" s="17" t="s">
        <v>32</v>
      </c>
      <c r="G1425" s="17" t="s">
        <v>99</v>
      </c>
      <c r="H1425" s="18">
        <f>IF('Medical Examinations'!G1430="No major surgery",0,'Medical Examinations'!G1430)</f>
        <v>1</v>
      </c>
      <c r="I1425" s="16" t="s">
        <v>8343</v>
      </c>
      <c r="J1425" s="14" t="str">
        <f t="shared" si="66"/>
        <v>Obesity</v>
      </c>
      <c r="K1425" s="14" t="str">
        <f t="shared" si="67"/>
        <v>Prediabetes</v>
      </c>
      <c r="L1425" s="19">
        <f>DATE('Data cleaning'!P1430,MONTH(1&amp;'Data cleaning'!Q1430),'Hospitalisation Details'!D1430)</f>
        <v>24047</v>
      </c>
      <c r="M1425" s="20">
        <v>11945.13</v>
      </c>
      <c r="N1425" s="16" t="s">
        <v>64</v>
      </c>
      <c r="O1425" s="16" t="s">
        <v>62</v>
      </c>
      <c r="P1425" s="16" t="s">
        <v>119</v>
      </c>
      <c r="Q1425" s="14">
        <f t="shared" si="68"/>
        <v>57</v>
      </c>
    </row>
    <row r="1426" spans="1:17" ht="15.6" x14ac:dyDescent="0.3">
      <c r="A1426" s="15" t="s">
        <v>3579</v>
      </c>
      <c r="B1426" s="14" t="s">
        <v>7090</v>
      </c>
      <c r="C1426" s="16">
        <v>17.3</v>
      </c>
      <c r="D1426" s="16">
        <v>9.2799999999999994</v>
      </c>
      <c r="E1426" s="17" t="s">
        <v>32</v>
      </c>
      <c r="F1426" s="17" t="s">
        <v>32</v>
      </c>
      <c r="G1426" s="17" t="s">
        <v>32</v>
      </c>
      <c r="H1426" s="18">
        <f>IF('Medical Examinations'!G1431="No major surgery",0,'Medical Examinations'!G1431)</f>
        <v>0</v>
      </c>
      <c r="I1426" s="16" t="s">
        <v>8343</v>
      </c>
      <c r="J1426" s="14" t="str">
        <f t="shared" si="66"/>
        <v>Under weight</v>
      </c>
      <c r="K1426" s="14" t="str">
        <f t="shared" si="67"/>
        <v>Diabetes</v>
      </c>
      <c r="L1426" s="19">
        <f>DATE('Data cleaning'!P1431,MONTH(1&amp;'Data cleaning'!Q1431),'Hospitalisation Details'!D1431)</f>
        <v>23649</v>
      </c>
      <c r="M1426" s="20">
        <v>11946.63</v>
      </c>
      <c r="N1426" s="16" t="s">
        <v>64</v>
      </c>
      <c r="O1426" s="16" t="s">
        <v>62</v>
      </c>
      <c r="P1426" s="16" t="s">
        <v>66</v>
      </c>
      <c r="Q1426" s="14">
        <f t="shared" si="68"/>
        <v>58</v>
      </c>
    </row>
    <row r="1427" spans="1:17" ht="15.6" x14ac:dyDescent="0.3">
      <c r="A1427" s="15" t="s">
        <v>3582</v>
      </c>
      <c r="B1427" s="14" t="s">
        <v>7092</v>
      </c>
      <c r="C1427" s="16">
        <v>35.020000000000003</v>
      </c>
      <c r="D1427" s="16">
        <v>4.78</v>
      </c>
      <c r="E1427" s="17" t="s">
        <v>32</v>
      </c>
      <c r="F1427" s="17" t="s">
        <v>32</v>
      </c>
      <c r="G1427" s="17" t="s">
        <v>99</v>
      </c>
      <c r="H1427" s="18">
        <f>IF('Medical Examinations'!G1432="No major surgery",0,'Medical Examinations'!G1432)</f>
        <v>1</v>
      </c>
      <c r="I1427" s="16" t="s">
        <v>8343</v>
      </c>
      <c r="J1427" s="14" t="str">
        <f t="shared" si="66"/>
        <v>Obesity</v>
      </c>
      <c r="K1427" s="14" t="str">
        <f t="shared" si="67"/>
        <v>Normal</v>
      </c>
      <c r="L1427" s="19">
        <f>DATE('Data cleaning'!P1432,MONTH(1&amp;'Data cleaning'!Q1432),'Hospitalisation Details'!D1432)</f>
        <v>24828</v>
      </c>
      <c r="M1427" s="20">
        <v>11987.17</v>
      </c>
      <c r="N1427" s="16" t="s">
        <v>64</v>
      </c>
      <c r="O1427" s="16" t="s">
        <v>64</v>
      </c>
      <c r="P1427" s="16" t="s">
        <v>66</v>
      </c>
      <c r="Q1427" s="14">
        <f t="shared" si="68"/>
        <v>55</v>
      </c>
    </row>
    <row r="1428" spans="1:17" ht="15.6" x14ac:dyDescent="0.3">
      <c r="A1428" s="15" t="s">
        <v>3584</v>
      </c>
      <c r="B1428" s="14" t="s">
        <v>4778</v>
      </c>
      <c r="C1428" s="16">
        <v>37.1</v>
      </c>
      <c r="D1428" s="16">
        <v>8.8699999999999992</v>
      </c>
      <c r="E1428" s="17" t="s">
        <v>99</v>
      </c>
      <c r="F1428" s="17" t="s">
        <v>32</v>
      </c>
      <c r="G1428" s="17" t="s">
        <v>32</v>
      </c>
      <c r="H1428" s="18">
        <f>IF('Medical Examinations'!G1433="No major surgery",0,'Medical Examinations'!G1433)</f>
        <v>0</v>
      </c>
      <c r="I1428" s="16" t="s">
        <v>8343</v>
      </c>
      <c r="J1428" s="14" t="str">
        <f t="shared" si="66"/>
        <v>Obesity</v>
      </c>
      <c r="K1428" s="14" t="str">
        <f t="shared" si="67"/>
        <v>Diabetes</v>
      </c>
      <c r="L1428" s="19">
        <f>DATE('Data cleaning'!P1433,MONTH(1&amp;'Data cleaning'!Q1433),'Hospitalisation Details'!D1433)</f>
        <v>30501</v>
      </c>
      <c r="M1428" s="20">
        <v>11987.68</v>
      </c>
      <c r="N1428" s="16" t="s">
        <v>64</v>
      </c>
      <c r="O1428" s="16" t="s">
        <v>62</v>
      </c>
      <c r="P1428" s="16" t="s">
        <v>2757</v>
      </c>
      <c r="Q1428" s="14">
        <f t="shared" si="68"/>
        <v>39</v>
      </c>
    </row>
    <row r="1429" spans="1:17" ht="15.6" x14ac:dyDescent="0.3">
      <c r="A1429" s="15" t="s">
        <v>3587</v>
      </c>
      <c r="B1429" s="14" t="s">
        <v>7095</v>
      </c>
      <c r="C1429" s="16">
        <v>16.79</v>
      </c>
      <c r="D1429" s="16">
        <v>11.4</v>
      </c>
      <c r="E1429" s="17" t="s">
        <v>32</v>
      </c>
      <c r="F1429" s="17" t="s">
        <v>32</v>
      </c>
      <c r="G1429" s="17" t="s">
        <v>32</v>
      </c>
      <c r="H1429" s="18">
        <f>IF('Medical Examinations'!G1434="No major surgery",0,'Medical Examinations'!G1434)</f>
        <v>0</v>
      </c>
      <c r="I1429" s="16" t="s">
        <v>8343</v>
      </c>
      <c r="J1429" s="14" t="str">
        <f t="shared" si="66"/>
        <v>Under weight</v>
      </c>
      <c r="K1429" s="14" t="str">
        <f t="shared" si="67"/>
        <v>Diabetes</v>
      </c>
      <c r="L1429" s="19">
        <f>DATE('Data cleaning'!P1434,MONTH(1&amp;'Data cleaning'!Q1434),'Hospitalisation Details'!D1434)</f>
        <v>34315</v>
      </c>
      <c r="M1429" s="20">
        <v>11994.89</v>
      </c>
      <c r="N1429" s="16" t="s">
        <v>64</v>
      </c>
      <c r="O1429" s="16" t="s">
        <v>62</v>
      </c>
      <c r="P1429" s="16" t="s">
        <v>119</v>
      </c>
      <c r="Q1429" s="14">
        <f t="shared" si="68"/>
        <v>29</v>
      </c>
    </row>
    <row r="1430" spans="1:17" ht="15.6" x14ac:dyDescent="0.3">
      <c r="A1430" s="15" t="s">
        <v>3589</v>
      </c>
      <c r="B1430" s="14" t="s">
        <v>5369</v>
      </c>
      <c r="C1430" s="16">
        <v>31.635000000000002</v>
      </c>
      <c r="D1430" s="16">
        <v>9.1300000000000008</v>
      </c>
      <c r="E1430" s="17" t="s">
        <v>99</v>
      </c>
      <c r="F1430" s="17" t="s">
        <v>32</v>
      </c>
      <c r="G1430" s="17" t="s">
        <v>32</v>
      </c>
      <c r="H1430" s="18">
        <f>IF('Medical Examinations'!G1435="No major surgery",0,'Medical Examinations'!G1435)</f>
        <v>0</v>
      </c>
      <c r="I1430" s="16" t="s">
        <v>8343</v>
      </c>
      <c r="J1430" s="14" t="str">
        <f t="shared" si="66"/>
        <v>Obesity</v>
      </c>
      <c r="K1430" s="14" t="str">
        <f t="shared" si="67"/>
        <v>Diabetes</v>
      </c>
      <c r="L1430" s="19">
        <f>DATE('Data cleaning'!P1435,MONTH(1&amp;'Data cleaning'!Q1435),'Hospitalisation Details'!D1435)</f>
        <v>30241</v>
      </c>
      <c r="M1430" s="20">
        <v>12001.29</v>
      </c>
      <c r="N1430" s="16" t="s">
        <v>64</v>
      </c>
      <c r="O1430" s="16" t="s">
        <v>64</v>
      </c>
      <c r="P1430" s="16" t="s">
        <v>1525</v>
      </c>
      <c r="Q1430" s="14">
        <f t="shared" si="68"/>
        <v>40</v>
      </c>
    </row>
    <row r="1431" spans="1:17" ht="15.6" x14ac:dyDescent="0.3">
      <c r="A1431" s="15" t="s">
        <v>3592</v>
      </c>
      <c r="B1431" s="14" t="s">
        <v>7097</v>
      </c>
      <c r="C1431" s="16">
        <v>24.19</v>
      </c>
      <c r="D1431" s="16">
        <v>6.22</v>
      </c>
      <c r="E1431" s="17" t="s">
        <v>99</v>
      </c>
      <c r="F1431" s="17" t="s">
        <v>32</v>
      </c>
      <c r="G1431" s="17" t="s">
        <v>99</v>
      </c>
      <c r="H1431" s="18">
        <f>IF('Medical Examinations'!G1436="No major surgery",0,'Medical Examinations'!G1436)</f>
        <v>1</v>
      </c>
      <c r="I1431" s="16" t="s">
        <v>8343</v>
      </c>
      <c r="J1431" s="14" t="str">
        <f t="shared" si="66"/>
        <v>Normal weight</v>
      </c>
      <c r="K1431" s="14" t="str">
        <f t="shared" si="67"/>
        <v>Prediabetes</v>
      </c>
      <c r="L1431" s="19">
        <f>DATE('Data cleaning'!P1436,MONTH(1&amp;'Data cleaning'!Q1436),'Hospitalisation Details'!D1436)</f>
        <v>23902</v>
      </c>
      <c r="M1431" s="20">
        <v>12029.29</v>
      </c>
      <c r="N1431" s="16" t="s">
        <v>64</v>
      </c>
      <c r="O1431" s="16" t="s">
        <v>62</v>
      </c>
      <c r="P1431" s="16" t="s">
        <v>1280</v>
      </c>
      <c r="Q1431" s="14">
        <f t="shared" si="68"/>
        <v>57</v>
      </c>
    </row>
    <row r="1432" spans="1:17" ht="15.6" x14ac:dyDescent="0.3">
      <c r="A1432" s="15" t="s">
        <v>3594</v>
      </c>
      <c r="B1432" s="14" t="s">
        <v>7099</v>
      </c>
      <c r="C1432" s="16">
        <v>35.29</v>
      </c>
      <c r="D1432" s="16">
        <v>5.9</v>
      </c>
      <c r="E1432" s="17" t="s">
        <v>32</v>
      </c>
      <c r="F1432" s="17" t="s">
        <v>32</v>
      </c>
      <c r="G1432" s="17" t="s">
        <v>99</v>
      </c>
      <c r="H1432" s="18">
        <f>IF('Medical Examinations'!G1437="No major surgery",0,'Medical Examinations'!G1437)</f>
        <v>1</v>
      </c>
      <c r="I1432" s="16" t="s">
        <v>8343</v>
      </c>
      <c r="J1432" s="14" t="str">
        <f t="shared" si="66"/>
        <v>Obesity</v>
      </c>
      <c r="K1432" s="14" t="str">
        <f t="shared" si="67"/>
        <v>Prediabetes</v>
      </c>
      <c r="L1432" s="19">
        <f>DATE('Data cleaning'!P1437,MONTH(1&amp;'Data cleaning'!Q1437),'Hospitalisation Details'!D1437)</f>
        <v>24044</v>
      </c>
      <c r="M1432" s="20">
        <v>12032.33</v>
      </c>
      <c r="N1432" s="16" t="s">
        <v>64</v>
      </c>
      <c r="O1432" s="16" t="s">
        <v>75</v>
      </c>
      <c r="P1432" s="16" t="s">
        <v>241</v>
      </c>
      <c r="Q1432" s="14">
        <f t="shared" si="68"/>
        <v>57</v>
      </c>
    </row>
    <row r="1433" spans="1:17" ht="15.6" x14ac:dyDescent="0.3">
      <c r="A1433" s="15" t="s">
        <v>3596</v>
      </c>
      <c r="B1433" s="14" t="s">
        <v>6283</v>
      </c>
      <c r="C1433" s="16">
        <v>35.299999999999997</v>
      </c>
      <c r="D1433" s="16">
        <v>4.45</v>
      </c>
      <c r="E1433" s="17" t="s">
        <v>32</v>
      </c>
      <c r="F1433" s="17" t="s">
        <v>32</v>
      </c>
      <c r="G1433" s="17" t="s">
        <v>32</v>
      </c>
      <c r="H1433" s="18">
        <f>IF('Medical Examinations'!G1438="No major surgery",0,'Medical Examinations'!G1438)</f>
        <v>0</v>
      </c>
      <c r="I1433" s="16" t="s">
        <v>8343</v>
      </c>
      <c r="J1433" s="14" t="str">
        <f t="shared" si="66"/>
        <v>Obesity</v>
      </c>
      <c r="K1433" s="14" t="str">
        <f t="shared" si="67"/>
        <v>Normal</v>
      </c>
      <c r="L1433" s="19">
        <f>DATE('Data cleaning'!P1438,MONTH(1&amp;'Data cleaning'!Q1438),'Hospitalisation Details'!D1438)</f>
        <v>29144</v>
      </c>
      <c r="M1433" s="20">
        <v>12035.18</v>
      </c>
      <c r="N1433" s="16" t="s">
        <v>64</v>
      </c>
      <c r="O1433" s="16" t="s">
        <v>64</v>
      </c>
      <c r="P1433" s="16" t="s">
        <v>1525</v>
      </c>
      <c r="Q1433" s="14">
        <f t="shared" si="68"/>
        <v>43</v>
      </c>
    </row>
    <row r="1434" spans="1:17" ht="15.6" x14ac:dyDescent="0.3">
      <c r="A1434" s="15" t="s">
        <v>3598</v>
      </c>
      <c r="B1434" s="14" t="s">
        <v>5290</v>
      </c>
      <c r="C1434" s="16">
        <v>35.64</v>
      </c>
      <c r="D1434" s="16">
        <v>6.17</v>
      </c>
      <c r="E1434" s="17" t="s">
        <v>32</v>
      </c>
      <c r="F1434" s="17" t="s">
        <v>32</v>
      </c>
      <c r="G1434" s="17" t="s">
        <v>99</v>
      </c>
      <c r="H1434" s="18">
        <f>IF('Medical Examinations'!G1439="No major surgery",0,'Medical Examinations'!G1439)</f>
        <v>1</v>
      </c>
      <c r="I1434" s="16" t="s">
        <v>8343</v>
      </c>
      <c r="J1434" s="14" t="str">
        <f t="shared" si="66"/>
        <v>Obesity</v>
      </c>
      <c r="K1434" s="14" t="str">
        <f t="shared" si="67"/>
        <v>Prediabetes</v>
      </c>
      <c r="L1434" s="19">
        <f>DATE('Data cleaning'!P1439,MONTH(1&amp;'Data cleaning'!Q1439),'Hospitalisation Details'!D1439)</f>
        <v>24435</v>
      </c>
      <c r="M1434" s="20">
        <v>12044.34</v>
      </c>
      <c r="N1434" s="16" t="s">
        <v>64</v>
      </c>
      <c r="O1434" s="16" t="s">
        <v>75</v>
      </c>
      <c r="P1434" s="16" t="s">
        <v>119</v>
      </c>
      <c r="Q1434" s="14">
        <f t="shared" si="68"/>
        <v>56</v>
      </c>
    </row>
    <row r="1435" spans="1:17" ht="15.6" x14ac:dyDescent="0.3">
      <c r="A1435" s="15" t="s">
        <v>3600</v>
      </c>
      <c r="B1435" s="14" t="s">
        <v>6078</v>
      </c>
      <c r="C1435" s="16">
        <v>33.1</v>
      </c>
      <c r="D1435" s="16">
        <v>4.93</v>
      </c>
      <c r="E1435" s="17" t="s">
        <v>32</v>
      </c>
      <c r="F1435" s="17" t="s">
        <v>32</v>
      </c>
      <c r="G1435" s="17" t="s">
        <v>32</v>
      </c>
      <c r="H1435" s="18">
        <f>IF('Medical Examinations'!G1440="No major surgery",0,'Medical Examinations'!G1440)</f>
        <v>0</v>
      </c>
      <c r="I1435" s="16" t="s">
        <v>8343</v>
      </c>
      <c r="J1435" s="14" t="str">
        <f t="shared" si="66"/>
        <v>Obesity</v>
      </c>
      <c r="K1435" s="14" t="str">
        <f t="shared" si="67"/>
        <v>Normal</v>
      </c>
      <c r="L1435" s="19">
        <f>DATE('Data cleaning'!P1440,MONTH(1&amp;'Data cleaning'!Q1440),'Hospitalisation Details'!D1440)</f>
        <v>31662</v>
      </c>
      <c r="M1435" s="20">
        <v>12048.13</v>
      </c>
      <c r="N1435" s="16" t="s">
        <v>64</v>
      </c>
      <c r="O1435" s="16" t="s">
        <v>62</v>
      </c>
      <c r="P1435" s="16" t="s">
        <v>2757</v>
      </c>
      <c r="Q1435" s="14">
        <f t="shared" si="68"/>
        <v>36</v>
      </c>
    </row>
    <row r="1436" spans="1:17" ht="15.6" x14ac:dyDescent="0.3">
      <c r="A1436" s="15" t="s">
        <v>3602</v>
      </c>
      <c r="B1436" s="14" t="s">
        <v>7104</v>
      </c>
      <c r="C1436" s="16">
        <v>26.41</v>
      </c>
      <c r="D1436" s="16">
        <v>7.32</v>
      </c>
      <c r="E1436" s="17" t="s">
        <v>99</v>
      </c>
      <c r="F1436" s="17" t="s">
        <v>32</v>
      </c>
      <c r="G1436" s="17" t="s">
        <v>32</v>
      </c>
      <c r="H1436" s="18">
        <f>IF('Medical Examinations'!G1441="No major surgery",0,'Medical Examinations'!G1441)</f>
        <v>1</v>
      </c>
      <c r="I1436" s="16" t="s">
        <v>8343</v>
      </c>
      <c r="J1436" s="14" t="str">
        <f t="shared" si="66"/>
        <v>Over weight</v>
      </c>
      <c r="K1436" s="14" t="str">
        <f t="shared" si="67"/>
        <v>Diabetes</v>
      </c>
      <c r="L1436" s="19">
        <f>DATE('Data cleaning'!P1441,MONTH(1&amp;'Data cleaning'!Q1441),'Hospitalisation Details'!D1441)</f>
        <v>30927</v>
      </c>
      <c r="M1436" s="20">
        <v>12091.34</v>
      </c>
      <c r="N1436" s="16" t="s">
        <v>64</v>
      </c>
      <c r="O1436" s="16" t="s">
        <v>62</v>
      </c>
      <c r="P1436" s="16" t="s">
        <v>3267</v>
      </c>
      <c r="Q1436" s="14">
        <f t="shared" si="68"/>
        <v>38</v>
      </c>
    </row>
    <row r="1437" spans="1:17" ht="15.6" x14ac:dyDescent="0.3">
      <c r="A1437" s="15" t="s">
        <v>3604</v>
      </c>
      <c r="B1437" s="14" t="s">
        <v>7105</v>
      </c>
      <c r="C1437" s="16">
        <v>29.9</v>
      </c>
      <c r="D1437" s="16">
        <v>5.27</v>
      </c>
      <c r="E1437" s="17" t="s">
        <v>32</v>
      </c>
      <c r="F1437" s="17" t="s">
        <v>32</v>
      </c>
      <c r="G1437" s="17" t="s">
        <v>99</v>
      </c>
      <c r="H1437" s="18">
        <f>IF('Medical Examinations'!G1442="No major surgery",0,'Medical Examinations'!G1442)</f>
        <v>1</v>
      </c>
      <c r="I1437" s="16" t="s">
        <v>8343</v>
      </c>
      <c r="J1437" s="14" t="str">
        <f t="shared" si="66"/>
        <v>Over weight</v>
      </c>
      <c r="K1437" s="14" t="str">
        <f t="shared" si="67"/>
        <v>Normal</v>
      </c>
      <c r="L1437" s="19">
        <f>DATE('Data cleaning'!P1442,MONTH(1&amp;'Data cleaning'!Q1442),'Hospitalisation Details'!D1442)</f>
        <v>25010</v>
      </c>
      <c r="M1437" s="20">
        <v>12094.48</v>
      </c>
      <c r="N1437" s="16" t="s">
        <v>64</v>
      </c>
      <c r="O1437" s="16" t="s">
        <v>64</v>
      </c>
      <c r="P1437" s="16" t="s">
        <v>241</v>
      </c>
      <c r="Q1437" s="14">
        <f t="shared" si="68"/>
        <v>54</v>
      </c>
    </row>
    <row r="1438" spans="1:17" ht="15.6" x14ac:dyDescent="0.3">
      <c r="A1438" s="15" t="s">
        <v>3606</v>
      </c>
      <c r="B1438" s="14" t="s">
        <v>4896</v>
      </c>
      <c r="C1438" s="16">
        <v>25.24</v>
      </c>
      <c r="D1438" s="16">
        <v>5.82</v>
      </c>
      <c r="E1438" s="17" t="s">
        <v>32</v>
      </c>
      <c r="F1438" s="17" t="s">
        <v>32</v>
      </c>
      <c r="G1438" s="17" t="s">
        <v>32</v>
      </c>
      <c r="H1438" s="18">
        <f>IF('Medical Examinations'!G1443="No major surgery",0,'Medical Examinations'!G1443)</f>
        <v>1</v>
      </c>
      <c r="I1438" s="16" t="s">
        <v>8343</v>
      </c>
      <c r="J1438" s="14" t="str">
        <f t="shared" si="66"/>
        <v>Over weight</v>
      </c>
      <c r="K1438" s="14" t="str">
        <f t="shared" si="67"/>
        <v>Prediabetes</v>
      </c>
      <c r="L1438" s="19">
        <f>DATE('Data cleaning'!P1443,MONTH(1&amp;'Data cleaning'!Q1443),'Hospitalisation Details'!D1443)</f>
        <v>25181</v>
      </c>
      <c r="M1438" s="20">
        <v>12096.65</v>
      </c>
      <c r="N1438" s="16" t="s">
        <v>64</v>
      </c>
      <c r="O1438" s="16" t="s">
        <v>75</v>
      </c>
      <c r="P1438" s="16" t="s">
        <v>1280</v>
      </c>
      <c r="Q1438" s="14">
        <f t="shared" si="68"/>
        <v>54</v>
      </c>
    </row>
    <row r="1439" spans="1:17" ht="15.6" x14ac:dyDescent="0.3">
      <c r="A1439" s="15" t="s">
        <v>3608</v>
      </c>
      <c r="B1439" s="14" t="s">
        <v>5619</v>
      </c>
      <c r="C1439" s="16">
        <v>25.08</v>
      </c>
      <c r="D1439" s="16">
        <v>5.8</v>
      </c>
      <c r="E1439" s="17" t="s">
        <v>32</v>
      </c>
      <c r="F1439" s="17" t="s">
        <v>32</v>
      </c>
      <c r="G1439" s="17" t="s">
        <v>99</v>
      </c>
      <c r="H1439" s="18">
        <f>IF('Medical Examinations'!G1444="No major surgery",0,'Medical Examinations'!G1444)</f>
        <v>1</v>
      </c>
      <c r="I1439" s="16" t="s">
        <v>8343</v>
      </c>
      <c r="J1439" s="14" t="str">
        <f t="shared" si="66"/>
        <v>Over weight</v>
      </c>
      <c r="K1439" s="14" t="str">
        <f t="shared" si="67"/>
        <v>Prediabetes</v>
      </c>
      <c r="L1439" s="19">
        <f>DATE('Data cleaning'!P1444,MONTH(1&amp;'Data cleaning'!Q1444),'Hospitalisation Details'!D1444)</f>
        <v>25136</v>
      </c>
      <c r="M1439" s="20">
        <v>12105.32</v>
      </c>
      <c r="N1439" s="16" t="s">
        <v>64</v>
      </c>
      <c r="O1439" s="16" t="s">
        <v>64</v>
      </c>
      <c r="P1439" s="16" t="s">
        <v>241</v>
      </c>
      <c r="Q1439" s="14">
        <f t="shared" si="68"/>
        <v>54</v>
      </c>
    </row>
    <row r="1440" spans="1:17" ht="15.6" x14ac:dyDescent="0.3">
      <c r="A1440" s="15" t="s">
        <v>3610</v>
      </c>
      <c r="B1440" s="14" t="s">
        <v>7108</v>
      </c>
      <c r="C1440" s="16">
        <v>29.164999999999999</v>
      </c>
      <c r="D1440" s="16">
        <v>4.87</v>
      </c>
      <c r="E1440" s="17" t="s">
        <v>32</v>
      </c>
      <c r="F1440" s="17" t="s">
        <v>39</v>
      </c>
      <c r="G1440" s="17" t="s">
        <v>32</v>
      </c>
      <c r="H1440" s="18">
        <f>IF('Medical Examinations'!G1445="No major surgery",0,'Medical Examinations'!G1445)</f>
        <v>1</v>
      </c>
      <c r="I1440" s="16" t="s">
        <v>8343</v>
      </c>
      <c r="J1440" s="14" t="str">
        <f t="shared" si="66"/>
        <v>Over weight</v>
      </c>
      <c r="K1440" s="14" t="str">
        <f t="shared" si="67"/>
        <v>Normal</v>
      </c>
      <c r="L1440" s="19">
        <f>DATE('Data cleaning'!P1445,MONTH(1&amp;'Data cleaning'!Q1445),'Hospitalisation Details'!D1445)</f>
        <v>23212</v>
      </c>
      <c r="M1440" s="20">
        <v>12124.99</v>
      </c>
      <c r="N1440" s="16" t="s">
        <v>64</v>
      </c>
      <c r="O1440" s="16" t="s">
        <v>75</v>
      </c>
      <c r="P1440" s="16" t="s">
        <v>119</v>
      </c>
      <c r="Q1440" s="14">
        <f t="shared" si="68"/>
        <v>59</v>
      </c>
    </row>
    <row r="1441" spans="1:17" ht="15.6" x14ac:dyDescent="0.3">
      <c r="A1441" s="15" t="s">
        <v>3612</v>
      </c>
      <c r="B1441" s="14" t="s">
        <v>7110</v>
      </c>
      <c r="C1441" s="16">
        <v>15.05</v>
      </c>
      <c r="D1441" s="16">
        <v>8.1199999999999992</v>
      </c>
      <c r="E1441" s="17" t="s">
        <v>32</v>
      </c>
      <c r="F1441" s="17" t="s">
        <v>32</v>
      </c>
      <c r="G1441" s="17" t="s">
        <v>32</v>
      </c>
      <c r="H1441" s="18">
        <f>IF('Medical Examinations'!G1446="No major surgery",0,'Medical Examinations'!G1446)</f>
        <v>0</v>
      </c>
      <c r="I1441" s="16" t="s">
        <v>8343</v>
      </c>
      <c r="J1441" s="14" t="str">
        <f t="shared" si="66"/>
        <v>Under weight</v>
      </c>
      <c r="K1441" s="14" t="str">
        <f t="shared" si="67"/>
        <v>Diabetes</v>
      </c>
      <c r="L1441" s="19">
        <f>DATE('Data cleaning'!P1446,MONTH(1&amp;'Data cleaning'!Q1446),'Hospitalisation Details'!D1446)</f>
        <v>23166</v>
      </c>
      <c r="M1441" s="20">
        <v>12129.61</v>
      </c>
      <c r="N1441" s="16" t="s">
        <v>64</v>
      </c>
      <c r="O1441" s="16" t="s">
        <v>75</v>
      </c>
      <c r="P1441" s="16" t="s">
        <v>119</v>
      </c>
      <c r="Q1441" s="14">
        <f t="shared" si="68"/>
        <v>60</v>
      </c>
    </row>
    <row r="1442" spans="1:17" ht="15.6" x14ac:dyDescent="0.3">
      <c r="A1442" s="15" t="s">
        <v>3614</v>
      </c>
      <c r="B1442" s="14" t="s">
        <v>5135</v>
      </c>
      <c r="C1442" s="16">
        <v>19.95</v>
      </c>
      <c r="D1442" s="16">
        <v>4.3600000000000003</v>
      </c>
      <c r="E1442" s="17" t="s">
        <v>32</v>
      </c>
      <c r="F1442" s="17" t="s">
        <v>32</v>
      </c>
      <c r="G1442" s="17" t="s">
        <v>32</v>
      </c>
      <c r="H1442" s="18">
        <f>IF('Medical Examinations'!G1447="No major surgery",0,'Medical Examinations'!G1447)</f>
        <v>2</v>
      </c>
      <c r="I1442" s="16" t="s">
        <v>8343</v>
      </c>
      <c r="J1442" s="14" t="str">
        <f t="shared" si="66"/>
        <v>Normal weight</v>
      </c>
      <c r="K1442" s="14" t="str">
        <f t="shared" si="67"/>
        <v>Normal</v>
      </c>
      <c r="L1442" s="19">
        <f>DATE('Data cleaning'!P1447,MONTH(1&amp;'Data cleaning'!Q1447),'Hospitalisation Details'!D1447)</f>
        <v>33548</v>
      </c>
      <c r="M1442" s="20">
        <v>12130.8</v>
      </c>
      <c r="N1442" s="16" t="s">
        <v>64</v>
      </c>
      <c r="O1442" s="16" t="s">
        <v>64</v>
      </c>
      <c r="P1442" s="16" t="s">
        <v>2757</v>
      </c>
      <c r="Q1442" s="14">
        <f t="shared" si="68"/>
        <v>31</v>
      </c>
    </row>
    <row r="1443" spans="1:17" ht="15.6" x14ac:dyDescent="0.3">
      <c r="A1443" s="15" t="s">
        <v>3616</v>
      </c>
      <c r="B1443" s="14" t="s">
        <v>6201</v>
      </c>
      <c r="C1443" s="16">
        <v>16.66</v>
      </c>
      <c r="D1443" s="16">
        <v>9.16</v>
      </c>
      <c r="E1443" s="17" t="s">
        <v>32</v>
      </c>
      <c r="F1443" s="17" t="s">
        <v>32</v>
      </c>
      <c r="G1443" s="17" t="s">
        <v>32</v>
      </c>
      <c r="H1443" s="18">
        <f>IF('Medical Examinations'!G1448="No major surgery",0,'Medical Examinations'!G1448)</f>
        <v>0</v>
      </c>
      <c r="I1443" s="16" t="s">
        <v>8343</v>
      </c>
      <c r="J1443" s="14" t="str">
        <f t="shared" si="66"/>
        <v>Under weight</v>
      </c>
      <c r="K1443" s="14" t="str">
        <f t="shared" si="67"/>
        <v>Diabetes</v>
      </c>
      <c r="L1443" s="19">
        <f>DATE('Data cleaning'!P1448,MONTH(1&amp;'Data cleaning'!Q1448),'Hospitalisation Details'!D1448)</f>
        <v>27288</v>
      </c>
      <c r="M1443" s="20">
        <v>12137.6</v>
      </c>
      <c r="N1443" s="16" t="s">
        <v>64</v>
      </c>
      <c r="O1443" s="16" t="s">
        <v>64</v>
      </c>
      <c r="P1443" s="16" t="s">
        <v>119</v>
      </c>
      <c r="Q1443" s="14">
        <f t="shared" si="68"/>
        <v>48</v>
      </c>
    </row>
    <row r="1444" spans="1:17" ht="15.6" x14ac:dyDescent="0.3">
      <c r="A1444" s="15" t="s">
        <v>3618</v>
      </c>
      <c r="B1444" s="14" t="s">
        <v>7113</v>
      </c>
      <c r="C1444" s="16">
        <v>16.62</v>
      </c>
      <c r="D1444" s="16">
        <v>9.14</v>
      </c>
      <c r="E1444" s="17" t="s">
        <v>32</v>
      </c>
      <c r="F1444" s="17" t="s">
        <v>32</v>
      </c>
      <c r="G1444" s="17" t="s">
        <v>32</v>
      </c>
      <c r="H1444" s="18">
        <f>IF('Medical Examinations'!G1449="No major surgery",0,'Medical Examinations'!G1449)</f>
        <v>0</v>
      </c>
      <c r="I1444" s="16" t="s">
        <v>8343</v>
      </c>
      <c r="J1444" s="14" t="str">
        <f t="shared" si="66"/>
        <v>Under weight</v>
      </c>
      <c r="K1444" s="14" t="str">
        <f t="shared" si="67"/>
        <v>Diabetes</v>
      </c>
      <c r="L1444" s="19">
        <f>DATE('Data cleaning'!P1449,MONTH(1&amp;'Data cleaning'!Q1449),'Hospitalisation Details'!D1449)</f>
        <v>22954</v>
      </c>
      <c r="M1444" s="20">
        <v>12142.58</v>
      </c>
      <c r="N1444" s="16" t="s">
        <v>64</v>
      </c>
      <c r="O1444" s="16" t="s">
        <v>62</v>
      </c>
      <c r="P1444" s="16" t="s">
        <v>66</v>
      </c>
      <c r="Q1444" s="14">
        <f t="shared" si="68"/>
        <v>60</v>
      </c>
    </row>
    <row r="1445" spans="1:17" ht="15.6" x14ac:dyDescent="0.3">
      <c r="A1445" s="15" t="s">
        <v>3620</v>
      </c>
      <c r="B1445" s="14" t="s">
        <v>7115</v>
      </c>
      <c r="C1445" s="16">
        <v>15.36</v>
      </c>
      <c r="D1445" s="16">
        <v>5.49</v>
      </c>
      <c r="E1445" s="17" t="s">
        <v>99</v>
      </c>
      <c r="F1445" s="17" t="s">
        <v>32</v>
      </c>
      <c r="G1445" s="17" t="s">
        <v>32</v>
      </c>
      <c r="H1445" s="18">
        <f>IF('Medical Examinations'!G1450="No major surgery",0,'Medical Examinations'!G1450)</f>
        <v>2</v>
      </c>
      <c r="I1445" s="16" t="s">
        <v>8343</v>
      </c>
      <c r="J1445" s="14" t="str">
        <f t="shared" si="66"/>
        <v>Under weight</v>
      </c>
      <c r="K1445" s="14" t="str">
        <f t="shared" si="67"/>
        <v>Normal</v>
      </c>
      <c r="L1445" s="19">
        <f>DATE('Data cleaning'!P1450,MONTH(1&amp;'Data cleaning'!Q1450),'Hospitalisation Details'!D1450)</f>
        <v>22904</v>
      </c>
      <c r="M1445" s="20">
        <v>12146.97</v>
      </c>
      <c r="N1445" s="16" t="s">
        <v>64</v>
      </c>
      <c r="O1445" s="16" t="s">
        <v>64</v>
      </c>
      <c r="P1445" s="16" t="s">
        <v>241</v>
      </c>
      <c r="Q1445" s="14">
        <f t="shared" si="68"/>
        <v>60</v>
      </c>
    </row>
    <row r="1446" spans="1:17" ht="15.6" x14ac:dyDescent="0.3">
      <c r="A1446" s="15" t="s">
        <v>3622</v>
      </c>
      <c r="B1446" s="14" t="s">
        <v>7117</v>
      </c>
      <c r="C1446" s="16">
        <v>27.74</v>
      </c>
      <c r="D1446" s="16">
        <v>5.96</v>
      </c>
      <c r="E1446" s="17" t="s">
        <v>99</v>
      </c>
      <c r="F1446" s="17" t="s">
        <v>32</v>
      </c>
      <c r="G1446" s="17" t="s">
        <v>32</v>
      </c>
      <c r="H1446" s="18">
        <f>IF('Medical Examinations'!G1451="No major surgery",0,'Medical Examinations'!G1451)</f>
        <v>0</v>
      </c>
      <c r="I1446" s="16" t="s">
        <v>8343</v>
      </c>
      <c r="J1446" s="14" t="str">
        <f t="shared" si="66"/>
        <v>Over weight</v>
      </c>
      <c r="K1446" s="14" t="str">
        <f t="shared" si="67"/>
        <v>Prediabetes</v>
      </c>
      <c r="L1446" s="19">
        <f>DATE('Data cleaning'!P1451,MONTH(1&amp;'Data cleaning'!Q1451),'Hospitalisation Details'!D1451)</f>
        <v>32055</v>
      </c>
      <c r="M1446" s="20">
        <v>12148.2</v>
      </c>
      <c r="N1446" s="16" t="s">
        <v>64</v>
      </c>
      <c r="O1446" s="16" t="s">
        <v>64</v>
      </c>
      <c r="P1446" s="16" t="s">
        <v>119</v>
      </c>
      <c r="Q1446" s="14">
        <f t="shared" si="68"/>
        <v>35</v>
      </c>
    </row>
    <row r="1447" spans="1:17" ht="15.6" x14ac:dyDescent="0.3">
      <c r="A1447" s="15" t="s">
        <v>3624</v>
      </c>
      <c r="B1447" s="14" t="s">
        <v>7119</v>
      </c>
      <c r="C1447" s="16">
        <v>22.44</v>
      </c>
      <c r="D1447" s="16">
        <v>4.62</v>
      </c>
      <c r="E1447" s="17" t="s">
        <v>99</v>
      </c>
      <c r="F1447" s="17" t="s">
        <v>32</v>
      </c>
      <c r="G1447" s="17" t="s">
        <v>32</v>
      </c>
      <c r="H1447" s="18">
        <f>IF('Medical Examinations'!G1452="No major surgery",0,'Medical Examinations'!G1452)</f>
        <v>0</v>
      </c>
      <c r="I1447" s="16" t="s">
        <v>8343</v>
      </c>
      <c r="J1447" s="14" t="str">
        <f t="shared" si="66"/>
        <v>Normal weight</v>
      </c>
      <c r="K1447" s="14" t="str">
        <f t="shared" si="67"/>
        <v>Normal</v>
      </c>
      <c r="L1447" s="19">
        <f>DATE('Data cleaning'!P1452,MONTH(1&amp;'Data cleaning'!Q1452),'Hospitalisation Details'!D1452)</f>
        <v>33479</v>
      </c>
      <c r="M1447" s="20">
        <v>12198.64</v>
      </c>
      <c r="N1447" s="16" t="s">
        <v>64</v>
      </c>
      <c r="O1447" s="16" t="s">
        <v>64</v>
      </c>
      <c r="P1447" s="16" t="s">
        <v>2757</v>
      </c>
      <c r="Q1447" s="14">
        <f t="shared" si="68"/>
        <v>31</v>
      </c>
    </row>
    <row r="1448" spans="1:17" ht="15.6" x14ac:dyDescent="0.3">
      <c r="A1448" s="15" t="s">
        <v>3627</v>
      </c>
      <c r="B1448" s="14" t="s">
        <v>4784</v>
      </c>
      <c r="C1448" s="16">
        <v>37.049999999999997</v>
      </c>
      <c r="D1448" s="16">
        <v>9.9600000000000009</v>
      </c>
      <c r="E1448" s="17" t="s">
        <v>99</v>
      </c>
      <c r="F1448" s="17" t="s">
        <v>32</v>
      </c>
      <c r="G1448" s="17" t="s">
        <v>32</v>
      </c>
      <c r="H1448" s="18">
        <f>IF('Medical Examinations'!G1453="No major surgery",0,'Medical Examinations'!G1453)</f>
        <v>0</v>
      </c>
      <c r="I1448" s="16" t="s">
        <v>8343</v>
      </c>
      <c r="J1448" s="14" t="str">
        <f t="shared" si="66"/>
        <v>Obesity</v>
      </c>
      <c r="K1448" s="14" t="str">
        <f t="shared" si="67"/>
        <v>Diabetes</v>
      </c>
      <c r="L1448" s="19">
        <f>DATE('Data cleaning'!P1453,MONTH(1&amp;'Data cleaning'!Q1453),'Hospitalisation Details'!D1453)</f>
        <v>28351</v>
      </c>
      <c r="M1448" s="20">
        <v>12218.7</v>
      </c>
      <c r="N1448" s="16" t="s">
        <v>64</v>
      </c>
      <c r="O1448" s="16" t="s">
        <v>75</v>
      </c>
      <c r="P1448" s="16" t="s">
        <v>119</v>
      </c>
      <c r="Q1448" s="14">
        <f t="shared" si="68"/>
        <v>45</v>
      </c>
    </row>
    <row r="1449" spans="1:17" ht="15.6" x14ac:dyDescent="0.3">
      <c r="A1449" s="15" t="s">
        <v>3630</v>
      </c>
      <c r="B1449" s="14" t="s">
        <v>6087</v>
      </c>
      <c r="C1449" s="16">
        <v>22.95</v>
      </c>
      <c r="D1449" s="16">
        <v>10.53</v>
      </c>
      <c r="E1449" s="17" t="s">
        <v>32</v>
      </c>
      <c r="F1449" s="17" t="s">
        <v>32</v>
      </c>
      <c r="G1449" s="17" t="s">
        <v>32</v>
      </c>
      <c r="H1449" s="18">
        <f>IF('Medical Examinations'!G1454="No major surgery",0,'Medical Examinations'!G1454)</f>
        <v>2</v>
      </c>
      <c r="I1449" s="16" t="s">
        <v>8343</v>
      </c>
      <c r="J1449" s="14" t="str">
        <f t="shared" si="66"/>
        <v>Normal weight</v>
      </c>
      <c r="K1449" s="14" t="str">
        <f t="shared" si="67"/>
        <v>Diabetes</v>
      </c>
      <c r="L1449" s="19">
        <f>DATE('Data cleaning'!P1454,MONTH(1&amp;'Data cleaning'!Q1454),'Hospitalisation Details'!D1454)</f>
        <v>23578</v>
      </c>
      <c r="M1449" s="20">
        <v>12222.9</v>
      </c>
      <c r="N1449" s="16" t="s">
        <v>64</v>
      </c>
      <c r="O1449" s="16" t="s">
        <v>62</v>
      </c>
      <c r="P1449" s="16" t="s">
        <v>119</v>
      </c>
      <c r="Q1449" s="14">
        <f t="shared" si="68"/>
        <v>58</v>
      </c>
    </row>
    <row r="1450" spans="1:17" ht="15.6" x14ac:dyDescent="0.3">
      <c r="A1450" s="15" t="s">
        <v>3632</v>
      </c>
      <c r="B1450" s="14" t="s">
        <v>7123</v>
      </c>
      <c r="C1450" s="16">
        <v>34.200000000000003</v>
      </c>
      <c r="D1450" s="16">
        <v>6.69</v>
      </c>
      <c r="E1450" s="17" t="s">
        <v>99</v>
      </c>
      <c r="F1450" s="17" t="s">
        <v>32</v>
      </c>
      <c r="G1450" s="17" t="s">
        <v>32</v>
      </c>
      <c r="H1450" s="18">
        <f>IF('Medical Examinations'!G1455="No major surgery",0,'Medical Examinations'!G1455)</f>
        <v>0</v>
      </c>
      <c r="I1450" s="16" t="s">
        <v>8343</v>
      </c>
      <c r="J1450" s="14" t="str">
        <f t="shared" si="66"/>
        <v>Obesity</v>
      </c>
      <c r="K1450" s="14" t="str">
        <f t="shared" si="67"/>
        <v>Diabetes</v>
      </c>
      <c r="L1450" s="19">
        <f>DATE('Data cleaning'!P1455,MONTH(1&amp;'Data cleaning'!Q1455),'Hospitalisation Details'!D1455)</f>
        <v>23560</v>
      </c>
      <c r="M1450" s="20">
        <v>12224.35</v>
      </c>
      <c r="N1450" s="16" t="s">
        <v>64</v>
      </c>
      <c r="O1450" s="16" t="s">
        <v>75</v>
      </c>
      <c r="P1450" s="16" t="s">
        <v>119</v>
      </c>
      <c r="Q1450" s="14">
        <f t="shared" si="68"/>
        <v>58</v>
      </c>
    </row>
    <row r="1451" spans="1:17" ht="15.6" x14ac:dyDescent="0.3">
      <c r="A1451" s="15" t="s">
        <v>3635</v>
      </c>
      <c r="B1451" s="14" t="s">
        <v>7125</v>
      </c>
      <c r="C1451" s="16">
        <v>30.59</v>
      </c>
      <c r="D1451" s="16">
        <v>9.5500000000000007</v>
      </c>
      <c r="E1451" s="17" t="s">
        <v>99</v>
      </c>
      <c r="F1451" s="17" t="s">
        <v>32</v>
      </c>
      <c r="G1451" s="17" t="s">
        <v>32</v>
      </c>
      <c r="H1451" s="18">
        <f>IF('Medical Examinations'!G1456="No major surgery",0,'Medical Examinations'!G1456)</f>
        <v>0</v>
      </c>
      <c r="I1451" s="16" t="s">
        <v>8343</v>
      </c>
      <c r="J1451" s="14" t="str">
        <f t="shared" si="66"/>
        <v>Obesity</v>
      </c>
      <c r="K1451" s="14" t="str">
        <f t="shared" si="67"/>
        <v>Diabetes</v>
      </c>
      <c r="L1451" s="19">
        <f>DATE('Data cleaning'!P1456,MONTH(1&amp;'Data cleaning'!Q1456),'Hospitalisation Details'!D1456)</f>
        <v>23552</v>
      </c>
      <c r="M1451" s="20">
        <v>12231.61</v>
      </c>
      <c r="N1451" s="16" t="s">
        <v>64</v>
      </c>
      <c r="O1451" s="16" t="s">
        <v>64</v>
      </c>
      <c r="P1451" s="16" t="s">
        <v>119</v>
      </c>
      <c r="Q1451" s="14">
        <f t="shared" si="68"/>
        <v>58</v>
      </c>
    </row>
    <row r="1452" spans="1:17" ht="15.6" x14ac:dyDescent="0.3">
      <c r="A1452" s="15" t="s">
        <v>3638</v>
      </c>
      <c r="B1452" s="14" t="s">
        <v>7126</v>
      </c>
      <c r="C1452" s="16">
        <v>25.51</v>
      </c>
      <c r="D1452" s="16">
        <v>6.05</v>
      </c>
      <c r="E1452" s="17" t="s">
        <v>32</v>
      </c>
      <c r="F1452" s="17" t="s">
        <v>32</v>
      </c>
      <c r="G1452" s="17" t="s">
        <v>32</v>
      </c>
      <c r="H1452" s="18">
        <f>IF('Medical Examinations'!G1457="No major surgery",0,'Medical Examinations'!G1457)</f>
        <v>0</v>
      </c>
      <c r="I1452" s="16" t="s">
        <v>8343</v>
      </c>
      <c r="J1452" s="14" t="str">
        <f t="shared" si="66"/>
        <v>Over weight</v>
      </c>
      <c r="K1452" s="14" t="str">
        <f t="shared" si="67"/>
        <v>Prediabetes</v>
      </c>
      <c r="L1452" s="19">
        <f>DATE('Data cleaning'!P1457,MONTH(1&amp;'Data cleaning'!Q1457),'Hospitalisation Details'!D1457)</f>
        <v>23211</v>
      </c>
      <c r="M1452" s="20">
        <v>12233.83</v>
      </c>
      <c r="N1452" s="16" t="s">
        <v>64</v>
      </c>
      <c r="O1452" s="16" t="s">
        <v>75</v>
      </c>
      <c r="P1452" s="16" t="s">
        <v>241</v>
      </c>
      <c r="Q1452" s="14">
        <f t="shared" si="68"/>
        <v>59</v>
      </c>
    </row>
    <row r="1453" spans="1:17" ht="15.6" x14ac:dyDescent="0.3">
      <c r="A1453" s="15" t="s">
        <v>3640</v>
      </c>
      <c r="B1453" s="14" t="s">
        <v>7128</v>
      </c>
      <c r="C1453" s="16">
        <v>29.04</v>
      </c>
      <c r="D1453" s="16">
        <v>10.56</v>
      </c>
      <c r="E1453" s="17" t="s">
        <v>99</v>
      </c>
      <c r="F1453" s="17" t="s">
        <v>32</v>
      </c>
      <c r="G1453" s="17" t="s">
        <v>32</v>
      </c>
      <c r="H1453" s="18">
        <f>IF('Medical Examinations'!G1458="No major surgery",0,'Medical Examinations'!G1458)</f>
        <v>1</v>
      </c>
      <c r="I1453" s="16" t="s">
        <v>8343</v>
      </c>
      <c r="J1453" s="14" t="str">
        <f t="shared" si="66"/>
        <v>Over weight</v>
      </c>
      <c r="K1453" s="14" t="str">
        <f t="shared" si="67"/>
        <v>Diabetes</v>
      </c>
      <c r="L1453" s="19">
        <f>DATE('Data cleaning'!P1458,MONTH(1&amp;'Data cleaning'!Q1458),'Hospitalisation Details'!D1458)</f>
        <v>23665</v>
      </c>
      <c r="M1453" s="20">
        <v>12235.84</v>
      </c>
      <c r="N1453" s="16" t="s">
        <v>64</v>
      </c>
      <c r="O1453" s="16" t="s">
        <v>64</v>
      </c>
      <c r="P1453" s="16" t="s">
        <v>119</v>
      </c>
      <c r="Q1453" s="14">
        <f t="shared" si="68"/>
        <v>58</v>
      </c>
    </row>
    <row r="1454" spans="1:17" ht="15.6" x14ac:dyDescent="0.3">
      <c r="A1454" s="15" t="s">
        <v>3643</v>
      </c>
      <c r="B1454" s="14" t="s">
        <v>5204</v>
      </c>
      <c r="C1454" s="16">
        <v>22.135000000000002</v>
      </c>
      <c r="D1454" s="16">
        <v>10.81</v>
      </c>
      <c r="E1454" s="17" t="s">
        <v>99</v>
      </c>
      <c r="F1454" s="17" t="s">
        <v>32</v>
      </c>
      <c r="G1454" s="17" t="s">
        <v>32</v>
      </c>
      <c r="H1454" s="18">
        <f>IF('Medical Examinations'!G1459="No major surgery",0,'Medical Examinations'!G1459)</f>
        <v>1</v>
      </c>
      <c r="I1454" s="16" t="s">
        <v>8343</v>
      </c>
      <c r="J1454" s="14" t="str">
        <f t="shared" si="66"/>
        <v>Normal weight</v>
      </c>
      <c r="K1454" s="14" t="str">
        <f t="shared" si="67"/>
        <v>Diabetes</v>
      </c>
      <c r="L1454" s="19">
        <f>DATE('Data cleaning'!P1459,MONTH(1&amp;'Data cleaning'!Q1459),'Hospitalisation Details'!D1459)</f>
        <v>24317</v>
      </c>
      <c r="M1454" s="20">
        <v>12237.73</v>
      </c>
      <c r="N1454" s="16" t="s">
        <v>64</v>
      </c>
      <c r="O1454" s="16" t="s">
        <v>64</v>
      </c>
      <c r="P1454" s="16" t="s">
        <v>119</v>
      </c>
      <c r="Q1454" s="14">
        <f t="shared" si="68"/>
        <v>56</v>
      </c>
    </row>
    <row r="1455" spans="1:17" ht="15.6" x14ac:dyDescent="0.3">
      <c r="A1455" s="15" t="s">
        <v>3646</v>
      </c>
      <c r="B1455" s="14" t="s">
        <v>7131</v>
      </c>
      <c r="C1455" s="16">
        <v>21.375</v>
      </c>
      <c r="D1455" s="16">
        <v>4.32</v>
      </c>
      <c r="E1455" s="17" t="s">
        <v>32</v>
      </c>
      <c r="F1455" s="17" t="s">
        <v>32</v>
      </c>
      <c r="G1455" s="17" t="s">
        <v>32</v>
      </c>
      <c r="H1455" s="18">
        <f>IF('Medical Examinations'!G1460="No major surgery",0,'Medical Examinations'!G1460)</f>
        <v>0</v>
      </c>
      <c r="I1455" s="16" t="s">
        <v>8343</v>
      </c>
      <c r="J1455" s="14" t="str">
        <f t="shared" si="66"/>
        <v>Normal weight</v>
      </c>
      <c r="K1455" s="14" t="str">
        <f t="shared" si="67"/>
        <v>Normal</v>
      </c>
      <c r="L1455" s="19">
        <f>DATE('Data cleaning'!P1460,MONTH(1&amp;'Data cleaning'!Q1460),'Hospitalisation Details'!D1460)</f>
        <v>23209</v>
      </c>
      <c r="M1455" s="20">
        <v>12244.53</v>
      </c>
      <c r="N1455" s="16" t="s">
        <v>64</v>
      </c>
      <c r="O1455" s="16" t="s">
        <v>75</v>
      </c>
      <c r="P1455" s="16" t="s">
        <v>66</v>
      </c>
      <c r="Q1455" s="14">
        <f t="shared" si="68"/>
        <v>59</v>
      </c>
    </row>
    <row r="1456" spans="1:17" ht="15.6" x14ac:dyDescent="0.3">
      <c r="A1456" s="15" t="s">
        <v>3648</v>
      </c>
      <c r="B1456" s="14" t="s">
        <v>7132</v>
      </c>
      <c r="C1456" s="16">
        <v>29.19</v>
      </c>
      <c r="D1456" s="16">
        <v>4.37</v>
      </c>
      <c r="E1456" s="17" t="s">
        <v>32</v>
      </c>
      <c r="F1456" s="17" t="s">
        <v>32</v>
      </c>
      <c r="G1456" s="17" t="s">
        <v>32</v>
      </c>
      <c r="H1456" s="18">
        <f>IF('Medical Examinations'!G1461="No major surgery",0,'Medical Examinations'!G1461)</f>
        <v>0</v>
      </c>
      <c r="I1456" s="16" t="s">
        <v>8343</v>
      </c>
      <c r="J1456" s="14" t="str">
        <f t="shared" si="66"/>
        <v>Over weight</v>
      </c>
      <c r="K1456" s="14" t="str">
        <f t="shared" si="67"/>
        <v>Normal</v>
      </c>
      <c r="L1456" s="19">
        <f>DATE('Data cleaning'!P1461,MONTH(1&amp;'Data cleaning'!Q1461),'Hospitalisation Details'!D1461)</f>
        <v>27203</v>
      </c>
      <c r="M1456" s="20">
        <v>12245.17</v>
      </c>
      <c r="N1456" s="16" t="s">
        <v>64</v>
      </c>
      <c r="O1456" s="16" t="s">
        <v>75</v>
      </c>
      <c r="P1456" s="16" t="s">
        <v>119</v>
      </c>
      <c r="Q1456" s="14">
        <f t="shared" si="68"/>
        <v>48</v>
      </c>
    </row>
    <row r="1457" spans="1:17" ht="15.6" x14ac:dyDescent="0.3">
      <c r="A1457" s="15" t="s">
        <v>3651</v>
      </c>
      <c r="B1457" s="14" t="s">
        <v>5680</v>
      </c>
      <c r="C1457" s="16">
        <v>31.92</v>
      </c>
      <c r="D1457" s="16">
        <v>4.8099999999999996</v>
      </c>
      <c r="E1457" s="17" t="s">
        <v>99</v>
      </c>
      <c r="F1457" s="17" t="s">
        <v>32</v>
      </c>
      <c r="G1457" s="17" t="s">
        <v>99</v>
      </c>
      <c r="H1457" s="18">
        <f>IF('Medical Examinations'!G1462="No major surgery",0,'Medical Examinations'!G1462)</f>
        <v>1</v>
      </c>
      <c r="I1457" s="16" t="s">
        <v>8343</v>
      </c>
      <c r="J1457" s="14" t="str">
        <f t="shared" si="66"/>
        <v>Obesity</v>
      </c>
      <c r="K1457" s="14" t="str">
        <f t="shared" si="67"/>
        <v>Normal</v>
      </c>
      <c r="L1457" s="19">
        <f>DATE('Data cleaning'!P1462,MONTH(1&amp;'Data cleaning'!Q1462),'Hospitalisation Details'!D1462)</f>
        <v>32835</v>
      </c>
      <c r="M1457" s="20">
        <v>12254.44</v>
      </c>
      <c r="N1457" s="16" t="s">
        <v>64</v>
      </c>
      <c r="O1457" s="16" t="s">
        <v>64</v>
      </c>
      <c r="P1457" s="16" t="s">
        <v>2757</v>
      </c>
      <c r="Q1457" s="14">
        <f t="shared" si="68"/>
        <v>33</v>
      </c>
    </row>
    <row r="1458" spans="1:17" ht="15.6" x14ac:dyDescent="0.3">
      <c r="A1458" s="15" t="s">
        <v>3654</v>
      </c>
      <c r="B1458" s="14" t="s">
        <v>7133</v>
      </c>
      <c r="C1458" s="16">
        <v>26.315000000000001</v>
      </c>
      <c r="D1458" s="16">
        <v>4.5599999999999996</v>
      </c>
      <c r="E1458" s="17" t="s">
        <v>99</v>
      </c>
      <c r="F1458" s="17" t="s">
        <v>32</v>
      </c>
      <c r="G1458" s="17" t="s">
        <v>99</v>
      </c>
      <c r="H1458" s="18">
        <f>IF('Medical Examinations'!G1463="No major surgery",0,'Medical Examinations'!G1463)</f>
        <v>1</v>
      </c>
      <c r="I1458" s="16" t="s">
        <v>8343</v>
      </c>
      <c r="J1458" s="14" t="str">
        <f t="shared" si="66"/>
        <v>Over weight</v>
      </c>
      <c r="K1458" s="14" t="str">
        <f t="shared" si="67"/>
        <v>Normal</v>
      </c>
      <c r="L1458" s="19">
        <f>DATE('Data cleaning'!P1463,MONTH(1&amp;'Data cleaning'!Q1463),'Hospitalisation Details'!D1463)</f>
        <v>31637</v>
      </c>
      <c r="M1458" s="20">
        <v>12255.04</v>
      </c>
      <c r="N1458" s="16" t="s">
        <v>64</v>
      </c>
      <c r="O1458" s="16" t="s">
        <v>62</v>
      </c>
      <c r="P1458" s="16" t="s">
        <v>2757</v>
      </c>
      <c r="Q1458" s="14">
        <f t="shared" si="68"/>
        <v>36</v>
      </c>
    </row>
    <row r="1459" spans="1:17" ht="15.6" x14ac:dyDescent="0.3">
      <c r="A1459" s="15" t="s">
        <v>3657</v>
      </c>
      <c r="B1459" s="14" t="s">
        <v>5216</v>
      </c>
      <c r="C1459" s="16">
        <v>35.299999999999997</v>
      </c>
      <c r="D1459" s="16">
        <v>4.3899999999999997</v>
      </c>
      <c r="E1459" s="17" t="s">
        <v>32</v>
      </c>
      <c r="F1459" s="17" t="s">
        <v>32</v>
      </c>
      <c r="G1459" s="17" t="s">
        <v>32</v>
      </c>
      <c r="H1459" s="18">
        <f>IF('Medical Examinations'!G1464="No major surgery",0,'Medical Examinations'!G1464)</f>
        <v>0</v>
      </c>
      <c r="I1459" s="16" t="s">
        <v>8343</v>
      </c>
      <c r="J1459" s="14" t="str">
        <f t="shared" si="66"/>
        <v>Obesity</v>
      </c>
      <c r="K1459" s="14" t="str">
        <f t="shared" si="67"/>
        <v>Normal</v>
      </c>
      <c r="L1459" s="19">
        <f>DATE('Data cleaning'!P1464,MONTH(1&amp;'Data cleaning'!Q1464),'Hospitalisation Details'!D1464)</f>
        <v>24447</v>
      </c>
      <c r="M1459" s="20">
        <v>12265.51</v>
      </c>
      <c r="N1459" s="16" t="s">
        <v>64</v>
      </c>
      <c r="O1459" s="16" t="s">
        <v>64</v>
      </c>
      <c r="P1459" s="16" t="s">
        <v>66</v>
      </c>
      <c r="Q1459" s="14">
        <f t="shared" si="68"/>
        <v>56</v>
      </c>
    </row>
    <row r="1460" spans="1:17" ht="15.6" x14ac:dyDescent="0.3">
      <c r="A1460" s="15" t="s">
        <v>3659</v>
      </c>
      <c r="B1460" s="14" t="s">
        <v>7136</v>
      </c>
      <c r="C1460" s="16">
        <v>18.91</v>
      </c>
      <c r="D1460" s="16">
        <v>11.44</v>
      </c>
      <c r="E1460" s="17" t="s">
        <v>32</v>
      </c>
      <c r="F1460" s="17" t="s">
        <v>32</v>
      </c>
      <c r="G1460" s="17" t="s">
        <v>32</v>
      </c>
      <c r="H1460" s="18">
        <f>IF('Medical Examinations'!G1465="No major surgery",0,'Medical Examinations'!G1465)</f>
        <v>0</v>
      </c>
      <c r="I1460" s="16" t="s">
        <v>8343</v>
      </c>
      <c r="J1460" s="14" t="str">
        <f t="shared" si="66"/>
        <v>Normal weight</v>
      </c>
      <c r="K1460" s="14" t="str">
        <f t="shared" si="67"/>
        <v>Diabetes</v>
      </c>
      <c r="L1460" s="19">
        <f>DATE('Data cleaning'!P1465,MONTH(1&amp;'Data cleaning'!Q1465),'Hospitalisation Details'!D1465)</f>
        <v>24836</v>
      </c>
      <c r="M1460" s="20">
        <v>12268.63</v>
      </c>
      <c r="N1460" s="16" t="s">
        <v>64</v>
      </c>
      <c r="O1460" s="16" t="s">
        <v>75</v>
      </c>
      <c r="P1460" s="16" t="s">
        <v>119</v>
      </c>
      <c r="Q1460" s="14">
        <f t="shared" si="68"/>
        <v>55</v>
      </c>
    </row>
    <row r="1461" spans="1:17" ht="15.6" x14ac:dyDescent="0.3">
      <c r="A1461" s="15" t="s">
        <v>3662</v>
      </c>
      <c r="B1461" s="14" t="s">
        <v>7137</v>
      </c>
      <c r="C1461" s="16">
        <v>22.41</v>
      </c>
      <c r="D1461" s="16">
        <v>11.37</v>
      </c>
      <c r="E1461" s="17" t="s">
        <v>99</v>
      </c>
      <c r="F1461" s="17" t="s">
        <v>32</v>
      </c>
      <c r="G1461" s="17" t="s">
        <v>32</v>
      </c>
      <c r="H1461" s="18">
        <f>IF('Medical Examinations'!G1466="No major surgery",0,'Medical Examinations'!G1466)</f>
        <v>1</v>
      </c>
      <c r="I1461" s="16" t="s">
        <v>8343</v>
      </c>
      <c r="J1461" s="14" t="str">
        <f t="shared" si="66"/>
        <v>Normal weight</v>
      </c>
      <c r="K1461" s="14" t="str">
        <f t="shared" si="67"/>
        <v>Diabetes</v>
      </c>
      <c r="L1461" s="19">
        <f>DATE('Data cleaning'!P1466,MONTH(1&amp;'Data cleaning'!Q1466),'Hospitalisation Details'!D1466)</f>
        <v>24712</v>
      </c>
      <c r="M1461" s="20">
        <v>12269.69</v>
      </c>
      <c r="N1461" s="16" t="s">
        <v>64</v>
      </c>
      <c r="O1461" s="16" t="s">
        <v>62</v>
      </c>
      <c r="P1461" s="16" t="s">
        <v>119</v>
      </c>
      <c r="Q1461" s="14">
        <f t="shared" si="68"/>
        <v>55</v>
      </c>
    </row>
    <row r="1462" spans="1:17" ht="15.6" x14ac:dyDescent="0.3">
      <c r="A1462" s="15" t="s">
        <v>3664</v>
      </c>
      <c r="B1462" s="14" t="s">
        <v>7138</v>
      </c>
      <c r="C1462" s="16">
        <v>22.704999999999998</v>
      </c>
      <c r="D1462" s="16">
        <v>6.14</v>
      </c>
      <c r="E1462" s="17" t="s">
        <v>32</v>
      </c>
      <c r="F1462" s="17" t="s">
        <v>32</v>
      </c>
      <c r="G1462" s="17" t="s">
        <v>32</v>
      </c>
      <c r="H1462" s="18">
        <f>IF('Medical Examinations'!G1467="No major surgery",0,'Medical Examinations'!G1467)</f>
        <v>0</v>
      </c>
      <c r="I1462" s="16" t="s">
        <v>8343</v>
      </c>
      <c r="J1462" s="14" t="str">
        <f t="shared" si="66"/>
        <v>Normal weight</v>
      </c>
      <c r="K1462" s="14" t="str">
        <f t="shared" si="67"/>
        <v>Prediabetes</v>
      </c>
      <c r="L1462" s="19">
        <f>DATE('Data cleaning'!P1467,MONTH(1&amp;'Data cleaning'!Q1467),'Hospitalisation Details'!D1467)</f>
        <v>24427</v>
      </c>
      <c r="M1462" s="20">
        <v>12282.03</v>
      </c>
      <c r="N1462" s="16" t="s">
        <v>64</v>
      </c>
      <c r="O1462" s="16" t="s">
        <v>75</v>
      </c>
      <c r="P1462" s="16" t="s">
        <v>1108</v>
      </c>
      <c r="Q1462" s="14">
        <f t="shared" si="68"/>
        <v>56</v>
      </c>
    </row>
    <row r="1463" spans="1:17" ht="15.6" x14ac:dyDescent="0.3">
      <c r="A1463" s="15" t="s">
        <v>3667</v>
      </c>
      <c r="B1463" s="14" t="s">
        <v>7140</v>
      </c>
      <c r="C1463" s="16">
        <v>37.18</v>
      </c>
      <c r="D1463" s="16">
        <v>4.8899999999999997</v>
      </c>
      <c r="E1463" s="17" t="s">
        <v>32</v>
      </c>
      <c r="F1463" s="17" t="s">
        <v>32</v>
      </c>
      <c r="G1463" s="17" t="s">
        <v>32</v>
      </c>
      <c r="H1463" s="18">
        <f>IF('Medical Examinations'!G1468="No major surgery",0,'Medical Examinations'!G1468)</f>
        <v>0</v>
      </c>
      <c r="I1463" s="16" t="s">
        <v>8343</v>
      </c>
      <c r="J1463" s="14" t="str">
        <f t="shared" si="66"/>
        <v>Obesity</v>
      </c>
      <c r="K1463" s="14" t="str">
        <f t="shared" si="67"/>
        <v>Normal</v>
      </c>
      <c r="L1463" s="19">
        <f>DATE('Data cleaning'!P1468,MONTH(1&amp;'Data cleaning'!Q1468),'Hospitalisation Details'!D1468)</f>
        <v>33175</v>
      </c>
      <c r="M1463" s="20">
        <v>12282.38</v>
      </c>
      <c r="N1463" s="16" t="s">
        <v>64</v>
      </c>
      <c r="O1463" s="16" t="s">
        <v>75</v>
      </c>
      <c r="P1463" s="16" t="s">
        <v>241</v>
      </c>
      <c r="Q1463" s="14">
        <f t="shared" si="68"/>
        <v>32</v>
      </c>
    </row>
    <row r="1464" spans="1:17" ht="15.6" x14ac:dyDescent="0.3">
      <c r="A1464" s="15" t="s">
        <v>3670</v>
      </c>
      <c r="B1464" s="14" t="s">
        <v>7142</v>
      </c>
      <c r="C1464" s="16">
        <v>35.97</v>
      </c>
      <c r="D1464" s="16">
        <v>4.5999999999999996</v>
      </c>
      <c r="E1464" s="17" t="s">
        <v>32</v>
      </c>
      <c r="F1464" s="17" t="s">
        <v>32</v>
      </c>
      <c r="G1464" s="17" t="s">
        <v>32</v>
      </c>
      <c r="H1464" s="18">
        <f>IF('Medical Examinations'!G1469="No major surgery",0,'Medical Examinations'!G1469)</f>
        <v>0</v>
      </c>
      <c r="I1464" s="16" t="s">
        <v>8343</v>
      </c>
      <c r="J1464" s="14" t="str">
        <f t="shared" si="66"/>
        <v>Obesity</v>
      </c>
      <c r="K1464" s="14" t="str">
        <f t="shared" si="67"/>
        <v>Normal</v>
      </c>
      <c r="L1464" s="19">
        <f>DATE('Data cleaning'!P1469,MONTH(1&amp;'Data cleaning'!Q1469),'Hospitalisation Details'!D1469)</f>
        <v>23312</v>
      </c>
      <c r="M1464" s="20">
        <v>12299.59</v>
      </c>
      <c r="N1464" s="16" t="s">
        <v>64</v>
      </c>
      <c r="O1464" s="16" t="s">
        <v>75</v>
      </c>
      <c r="P1464" s="16" t="s">
        <v>1108</v>
      </c>
      <c r="Q1464" s="14">
        <f t="shared" si="68"/>
        <v>59</v>
      </c>
    </row>
    <row r="1465" spans="1:17" ht="15.6" x14ac:dyDescent="0.3">
      <c r="A1465" s="15" t="s">
        <v>3672</v>
      </c>
      <c r="B1465" s="14" t="s">
        <v>5170</v>
      </c>
      <c r="C1465" s="16">
        <v>35.799999999999997</v>
      </c>
      <c r="D1465" s="16">
        <v>4.42</v>
      </c>
      <c r="E1465" s="17" t="s">
        <v>32</v>
      </c>
      <c r="F1465" s="17" t="s">
        <v>32</v>
      </c>
      <c r="G1465" s="17" t="s">
        <v>32</v>
      </c>
      <c r="H1465" s="18">
        <f>IF('Medical Examinations'!G1470="No major surgery",0,'Medical Examinations'!G1470)</f>
        <v>0</v>
      </c>
      <c r="I1465" s="16" t="s">
        <v>8343</v>
      </c>
      <c r="J1465" s="14" t="str">
        <f t="shared" si="66"/>
        <v>Obesity</v>
      </c>
      <c r="K1465" s="14" t="str">
        <f t="shared" si="67"/>
        <v>Normal</v>
      </c>
      <c r="L1465" s="19">
        <f>DATE('Data cleaning'!P1470,MONTH(1&amp;'Data cleaning'!Q1470),'Hospitalisation Details'!D1470)</f>
        <v>23252</v>
      </c>
      <c r="M1465" s="20">
        <v>12323.94</v>
      </c>
      <c r="N1465" s="16" t="s">
        <v>64</v>
      </c>
      <c r="O1465" s="16" t="s">
        <v>64</v>
      </c>
      <c r="P1465" s="16" t="s">
        <v>1841</v>
      </c>
      <c r="Q1465" s="14">
        <f t="shared" si="68"/>
        <v>59</v>
      </c>
    </row>
    <row r="1466" spans="1:17" ht="15.6" x14ac:dyDescent="0.3">
      <c r="A1466" s="15" t="s">
        <v>3675</v>
      </c>
      <c r="B1466" s="14" t="s">
        <v>7145</v>
      </c>
      <c r="C1466" s="16">
        <v>28.31</v>
      </c>
      <c r="D1466" s="16">
        <v>7.48</v>
      </c>
      <c r="E1466" s="17" t="s">
        <v>99</v>
      </c>
      <c r="F1466" s="17" t="s">
        <v>32</v>
      </c>
      <c r="G1466" s="17" t="s">
        <v>32</v>
      </c>
      <c r="H1466" s="18">
        <f>IF('Medical Examinations'!G1471="No major surgery",0,'Medical Examinations'!G1471)</f>
        <v>0</v>
      </c>
      <c r="I1466" s="16" t="s">
        <v>8343</v>
      </c>
      <c r="J1466" s="14" t="str">
        <f t="shared" si="66"/>
        <v>Over weight</v>
      </c>
      <c r="K1466" s="14" t="str">
        <f t="shared" si="67"/>
        <v>Diabetes</v>
      </c>
      <c r="L1466" s="19">
        <f>DATE('Data cleaning'!P1471,MONTH(1&amp;'Data cleaning'!Q1471),'Hospitalisation Details'!D1471)</f>
        <v>23225</v>
      </c>
      <c r="M1466" s="20">
        <v>12333.83</v>
      </c>
      <c r="N1466" s="16" t="s">
        <v>64</v>
      </c>
      <c r="O1466" s="16" t="s">
        <v>62</v>
      </c>
      <c r="P1466" s="16" t="s">
        <v>241</v>
      </c>
      <c r="Q1466" s="14">
        <f t="shared" si="68"/>
        <v>59</v>
      </c>
    </row>
    <row r="1467" spans="1:17" ht="15.6" x14ac:dyDescent="0.3">
      <c r="A1467" s="15" t="s">
        <v>3677</v>
      </c>
      <c r="B1467" s="14" t="s">
        <v>7147</v>
      </c>
      <c r="C1467" s="16">
        <v>38.06</v>
      </c>
      <c r="D1467" s="16">
        <v>10.74</v>
      </c>
      <c r="E1467" s="17" t="s">
        <v>32</v>
      </c>
      <c r="F1467" s="17" t="s">
        <v>32</v>
      </c>
      <c r="G1467" s="17" t="s">
        <v>32</v>
      </c>
      <c r="H1467" s="18">
        <f>IF('Medical Examinations'!G1472="No major surgery",0,'Medical Examinations'!G1472)</f>
        <v>0</v>
      </c>
      <c r="I1467" s="16" t="s">
        <v>8343</v>
      </c>
      <c r="J1467" s="14" t="str">
        <f t="shared" si="66"/>
        <v>Obesity</v>
      </c>
      <c r="K1467" s="14" t="str">
        <f t="shared" si="67"/>
        <v>Diabetes</v>
      </c>
      <c r="L1467" s="19">
        <f>DATE('Data cleaning'!P1472,MONTH(1&amp;'Data cleaning'!Q1472),'Hospitalisation Details'!D1472)</f>
        <v>23276</v>
      </c>
      <c r="M1467" s="20">
        <v>12347.17</v>
      </c>
      <c r="N1467" s="16" t="s">
        <v>64</v>
      </c>
      <c r="O1467" s="16" t="s">
        <v>64</v>
      </c>
      <c r="P1467" s="16" t="s">
        <v>241</v>
      </c>
      <c r="Q1467" s="14">
        <f t="shared" si="68"/>
        <v>59</v>
      </c>
    </row>
    <row r="1468" spans="1:17" ht="15.6" x14ac:dyDescent="0.3">
      <c r="A1468" s="15" t="s">
        <v>3680</v>
      </c>
      <c r="B1468" s="14" t="s">
        <v>5469</v>
      </c>
      <c r="C1468" s="16">
        <v>28</v>
      </c>
      <c r="D1468" s="16">
        <v>5.19</v>
      </c>
      <c r="E1468" s="17" t="s">
        <v>32</v>
      </c>
      <c r="F1468" s="17" t="s">
        <v>32</v>
      </c>
      <c r="G1468" s="17" t="s">
        <v>32</v>
      </c>
      <c r="H1468" s="18">
        <f>IF('Medical Examinations'!G1473="No major surgery",0,'Medical Examinations'!G1473)</f>
        <v>1</v>
      </c>
      <c r="I1468" s="16" t="s">
        <v>8343</v>
      </c>
      <c r="J1468" s="14" t="str">
        <f t="shared" si="66"/>
        <v>Over weight</v>
      </c>
      <c r="K1468" s="14" t="str">
        <f t="shared" si="67"/>
        <v>Normal</v>
      </c>
      <c r="L1468" s="19">
        <f>DATE('Data cleaning'!P1473,MONTH(1&amp;'Data cleaning'!Q1473),'Hospitalisation Details'!D1473)</f>
        <v>24470</v>
      </c>
      <c r="M1468" s="20">
        <v>12363.55</v>
      </c>
      <c r="N1468" s="16" t="s">
        <v>64</v>
      </c>
      <c r="O1468" s="16" t="s">
        <v>64</v>
      </c>
      <c r="P1468" s="16" t="s">
        <v>241</v>
      </c>
      <c r="Q1468" s="14">
        <f t="shared" si="68"/>
        <v>56</v>
      </c>
    </row>
    <row r="1469" spans="1:17" ht="15.6" x14ac:dyDescent="0.3">
      <c r="A1469" s="15" t="s">
        <v>3682</v>
      </c>
      <c r="B1469" s="14" t="s">
        <v>6000</v>
      </c>
      <c r="C1469" s="16">
        <v>34.32</v>
      </c>
      <c r="D1469" s="16">
        <v>9.17</v>
      </c>
      <c r="E1469" s="17" t="s">
        <v>32</v>
      </c>
      <c r="F1469" s="17" t="s">
        <v>32</v>
      </c>
      <c r="G1469" s="17" t="s">
        <v>32</v>
      </c>
      <c r="H1469" s="18">
        <f>IF('Medical Examinations'!G1474="No major surgery",0,'Medical Examinations'!G1474)</f>
        <v>0</v>
      </c>
      <c r="I1469" s="16" t="s">
        <v>8343</v>
      </c>
      <c r="J1469" s="14" t="str">
        <f t="shared" si="66"/>
        <v>Obesity</v>
      </c>
      <c r="K1469" s="14" t="str">
        <f t="shared" si="67"/>
        <v>Diabetes</v>
      </c>
      <c r="L1469" s="19">
        <f>DATE('Data cleaning'!P1474,MONTH(1&amp;'Data cleaning'!Q1474),'Hospitalisation Details'!D1474)</f>
        <v>22915</v>
      </c>
      <c r="M1469" s="20">
        <v>12369.89</v>
      </c>
      <c r="N1469" s="16" t="s">
        <v>64</v>
      </c>
      <c r="O1469" s="16" t="s">
        <v>62</v>
      </c>
      <c r="P1469" s="16" t="s">
        <v>1280</v>
      </c>
      <c r="Q1469" s="14">
        <f t="shared" si="68"/>
        <v>60</v>
      </c>
    </row>
    <row r="1470" spans="1:17" ht="15.6" x14ac:dyDescent="0.3">
      <c r="A1470" s="15" t="s">
        <v>3685</v>
      </c>
      <c r="B1470" s="14" t="s">
        <v>7151</v>
      </c>
      <c r="C1470" s="16">
        <v>22.3</v>
      </c>
      <c r="D1470" s="16">
        <v>4.95</v>
      </c>
      <c r="E1470" s="17" t="s">
        <v>99</v>
      </c>
      <c r="F1470" s="17" t="s">
        <v>32</v>
      </c>
      <c r="G1470" s="17" t="s">
        <v>32</v>
      </c>
      <c r="H1470" s="18">
        <f>IF('Medical Examinations'!G1475="No major surgery",0,'Medical Examinations'!G1475)</f>
        <v>0</v>
      </c>
      <c r="I1470" s="16" t="s">
        <v>8343</v>
      </c>
      <c r="J1470" s="14" t="str">
        <f t="shared" si="66"/>
        <v>Normal weight</v>
      </c>
      <c r="K1470" s="14" t="str">
        <f t="shared" si="67"/>
        <v>Normal</v>
      </c>
      <c r="L1470" s="19">
        <f>DATE('Data cleaning'!P1475,MONTH(1&amp;'Data cleaning'!Q1475),'Hospitalisation Details'!D1475)</f>
        <v>32871</v>
      </c>
      <c r="M1470" s="20">
        <v>12404.88</v>
      </c>
      <c r="N1470" s="16" t="s">
        <v>64</v>
      </c>
      <c r="O1470" s="16" t="s">
        <v>64</v>
      </c>
      <c r="P1470" s="16" t="s">
        <v>979</v>
      </c>
      <c r="Q1470" s="14">
        <f t="shared" si="68"/>
        <v>33</v>
      </c>
    </row>
    <row r="1471" spans="1:17" ht="15.6" x14ac:dyDescent="0.3">
      <c r="A1471" s="15" t="s">
        <v>3687</v>
      </c>
      <c r="B1471" s="14" t="s">
        <v>7153</v>
      </c>
      <c r="C1471" s="16">
        <v>27.835000000000001</v>
      </c>
      <c r="D1471" s="16">
        <v>6.03</v>
      </c>
      <c r="E1471" s="17" t="s">
        <v>32</v>
      </c>
      <c r="F1471" s="17" t="s">
        <v>32</v>
      </c>
      <c r="G1471" s="17" t="s">
        <v>32</v>
      </c>
      <c r="H1471" s="18">
        <f>IF('Medical Examinations'!G1476="No major surgery",0,'Medical Examinations'!G1476)</f>
        <v>1</v>
      </c>
      <c r="I1471" s="16" t="s">
        <v>8343</v>
      </c>
      <c r="J1471" s="14" t="str">
        <f t="shared" si="66"/>
        <v>Over weight</v>
      </c>
      <c r="K1471" s="14" t="str">
        <f t="shared" si="67"/>
        <v>Prediabetes</v>
      </c>
      <c r="L1471" s="19">
        <f>DATE('Data cleaning'!P1476,MONTH(1&amp;'Data cleaning'!Q1476),'Hospitalisation Details'!D1476)</f>
        <v>26532</v>
      </c>
      <c r="M1471" s="20">
        <v>12407.3</v>
      </c>
      <c r="N1471" s="16" t="s">
        <v>64</v>
      </c>
      <c r="O1471" s="16" t="s">
        <v>62</v>
      </c>
      <c r="P1471" s="16" t="s">
        <v>1525</v>
      </c>
      <c r="Q1471" s="14">
        <f t="shared" si="68"/>
        <v>50</v>
      </c>
    </row>
    <row r="1472" spans="1:17" ht="15.6" x14ac:dyDescent="0.3">
      <c r="A1472" s="15" t="s">
        <v>3690</v>
      </c>
      <c r="B1472" s="14" t="s">
        <v>7155</v>
      </c>
      <c r="C1472" s="16">
        <v>39.229999999999997</v>
      </c>
      <c r="D1472" s="16">
        <v>5.36</v>
      </c>
      <c r="E1472" s="17" t="s">
        <v>32</v>
      </c>
      <c r="F1472" s="17" t="s">
        <v>32</v>
      </c>
      <c r="G1472" s="17" t="s">
        <v>32</v>
      </c>
      <c r="H1472" s="18">
        <f>IF('Medical Examinations'!G1477="No major surgery",0,'Medical Examinations'!G1477)</f>
        <v>0</v>
      </c>
      <c r="I1472" s="16" t="s">
        <v>8343</v>
      </c>
      <c r="J1472" s="14" t="str">
        <f t="shared" si="66"/>
        <v>Obesity</v>
      </c>
      <c r="K1472" s="14" t="str">
        <f t="shared" si="67"/>
        <v>Normal</v>
      </c>
      <c r="L1472" s="19">
        <f>DATE('Data cleaning'!P1477,MONTH(1&amp;'Data cleaning'!Q1477),'Hospitalisation Details'!D1477)</f>
        <v>29050</v>
      </c>
      <c r="M1472" s="20">
        <v>12408.29</v>
      </c>
      <c r="N1472" s="16" t="s">
        <v>64</v>
      </c>
      <c r="O1472" s="16" t="s">
        <v>75</v>
      </c>
      <c r="P1472" s="16" t="s">
        <v>3267</v>
      </c>
      <c r="Q1472" s="14">
        <f t="shared" si="68"/>
        <v>43</v>
      </c>
    </row>
    <row r="1473" spans="1:17" ht="15.6" x14ac:dyDescent="0.3">
      <c r="A1473" s="15" t="s">
        <v>3692</v>
      </c>
      <c r="B1473" s="14" t="s">
        <v>6895</v>
      </c>
      <c r="C1473" s="16">
        <v>19.95</v>
      </c>
      <c r="D1473" s="16">
        <v>6.11</v>
      </c>
      <c r="E1473" s="17" t="s">
        <v>32</v>
      </c>
      <c r="F1473" s="17" t="s">
        <v>32</v>
      </c>
      <c r="G1473" s="17" t="s">
        <v>32</v>
      </c>
      <c r="H1473" s="18">
        <f>IF('Medical Examinations'!G1478="No major surgery",0,'Medical Examinations'!G1478)</f>
        <v>1</v>
      </c>
      <c r="I1473" s="16" t="s">
        <v>8343</v>
      </c>
      <c r="J1473" s="14" t="str">
        <f t="shared" si="66"/>
        <v>Normal weight</v>
      </c>
      <c r="K1473" s="14" t="str">
        <f t="shared" si="67"/>
        <v>Prediabetes</v>
      </c>
      <c r="L1473" s="19">
        <f>DATE('Data cleaning'!P1478,MONTH(1&amp;'Data cleaning'!Q1478),'Hospitalisation Details'!D1478)</f>
        <v>23593</v>
      </c>
      <c r="M1473" s="20">
        <v>12430.95</v>
      </c>
      <c r="N1473" s="16" t="s">
        <v>64</v>
      </c>
      <c r="O1473" s="16" t="s">
        <v>64</v>
      </c>
      <c r="P1473" s="16" t="s">
        <v>1280</v>
      </c>
      <c r="Q1473" s="14">
        <f t="shared" si="68"/>
        <v>58</v>
      </c>
    </row>
    <row r="1474" spans="1:17" ht="15.6" x14ac:dyDescent="0.3">
      <c r="A1474" s="15" t="s">
        <v>3695</v>
      </c>
      <c r="B1474" s="14" t="s">
        <v>7158</v>
      </c>
      <c r="C1474" s="16">
        <v>34.64</v>
      </c>
      <c r="D1474" s="16">
        <v>4.88</v>
      </c>
      <c r="E1474" s="17" t="s">
        <v>32</v>
      </c>
      <c r="F1474" s="17" t="s">
        <v>32</v>
      </c>
      <c r="G1474" s="17" t="s">
        <v>99</v>
      </c>
      <c r="H1474" s="18">
        <f>IF('Medical Examinations'!G1479="No major surgery",0,'Medical Examinations'!G1479)</f>
        <v>1</v>
      </c>
      <c r="I1474" s="16" t="s">
        <v>8343</v>
      </c>
      <c r="J1474" s="14" t="str">
        <f t="shared" ref="J1474:J1537" si="69">IF(C1474&lt;18.5,"Under weight",IF(C1474&lt;25,"Normal weight",IF(C1474&lt;30,"Over weight","Obesity")))</f>
        <v>Obesity</v>
      </c>
      <c r="K1474" s="14" t="str">
        <f t="shared" ref="K1474:K1537" si="70">IF(D1474&lt;5.7,"Normal",IF(D1474&lt;6.4,"Prediabetes","Diabetes"))</f>
        <v>Normal</v>
      </c>
      <c r="L1474" s="19">
        <f>DATE('Data cleaning'!P1479,MONTH(1&amp;'Data cleaning'!Q1479),'Hospitalisation Details'!D1479)</f>
        <v>34920</v>
      </c>
      <c r="M1474" s="20">
        <v>12452.25</v>
      </c>
      <c r="N1474" s="16" t="s">
        <v>64</v>
      </c>
      <c r="O1474" s="16" t="s">
        <v>64</v>
      </c>
      <c r="P1474" s="16" t="s">
        <v>119</v>
      </c>
      <c r="Q1474" s="14">
        <f t="shared" ref="Q1474:Q1537" si="71">INT(YEARFRAC(L1474,DATE(2023,6,8)))</f>
        <v>27</v>
      </c>
    </row>
    <row r="1475" spans="1:17" ht="15.6" x14ac:dyDescent="0.3">
      <c r="A1475" s="15" t="s">
        <v>3697</v>
      </c>
      <c r="B1475" s="14" t="s">
        <v>7160</v>
      </c>
      <c r="C1475" s="16">
        <v>18.75</v>
      </c>
      <c r="D1475" s="16">
        <v>6.72</v>
      </c>
      <c r="E1475" s="17" t="s">
        <v>32</v>
      </c>
      <c r="F1475" s="17" t="s">
        <v>32</v>
      </c>
      <c r="G1475" s="17" t="s">
        <v>32</v>
      </c>
      <c r="H1475" s="18">
        <f>IF('Medical Examinations'!G1480="No major surgery",0,'Medical Examinations'!G1480)</f>
        <v>0</v>
      </c>
      <c r="I1475" s="16" t="s">
        <v>8343</v>
      </c>
      <c r="J1475" s="14" t="str">
        <f t="shared" si="69"/>
        <v>Normal weight</v>
      </c>
      <c r="K1475" s="14" t="str">
        <f t="shared" si="70"/>
        <v>Diabetes</v>
      </c>
      <c r="L1475" s="19">
        <f>DATE('Data cleaning'!P1480,MONTH(1&amp;'Data cleaning'!Q1480),'Hospitalisation Details'!D1480)</f>
        <v>25168</v>
      </c>
      <c r="M1475" s="20">
        <v>12475.35</v>
      </c>
      <c r="N1475" s="16" t="s">
        <v>64</v>
      </c>
      <c r="O1475" s="16" t="s">
        <v>75</v>
      </c>
      <c r="P1475" s="16" t="s">
        <v>119</v>
      </c>
      <c r="Q1475" s="14">
        <f t="shared" si="71"/>
        <v>54</v>
      </c>
    </row>
    <row r="1476" spans="1:17" ht="15.6" x14ac:dyDescent="0.3">
      <c r="A1476" s="15" t="s">
        <v>3700</v>
      </c>
      <c r="B1476" s="14" t="s">
        <v>7162</v>
      </c>
      <c r="C1476" s="16">
        <v>26.48</v>
      </c>
      <c r="D1476" s="16">
        <v>4.2</v>
      </c>
      <c r="E1476" s="17" t="s">
        <v>32</v>
      </c>
      <c r="F1476" s="17" t="s">
        <v>32</v>
      </c>
      <c r="G1476" s="17" t="s">
        <v>32</v>
      </c>
      <c r="H1476" s="18">
        <f>IF('Medical Examinations'!G1481="No major surgery",0,'Medical Examinations'!G1481)</f>
        <v>1</v>
      </c>
      <c r="I1476" s="16" t="s">
        <v>8343</v>
      </c>
      <c r="J1476" s="14" t="str">
        <f t="shared" si="69"/>
        <v>Over weight</v>
      </c>
      <c r="K1476" s="14" t="str">
        <f t="shared" si="70"/>
        <v>Normal</v>
      </c>
      <c r="L1476" s="19">
        <f>DATE('Data cleaning'!P1481,MONTH(1&amp;'Data cleaning'!Q1481),'Hospitalisation Details'!D1481)</f>
        <v>25154</v>
      </c>
      <c r="M1476" s="20">
        <v>12479.71</v>
      </c>
      <c r="N1476" s="16" t="s">
        <v>64</v>
      </c>
      <c r="O1476" s="16" t="s">
        <v>64</v>
      </c>
      <c r="P1476" s="16" t="s">
        <v>119</v>
      </c>
      <c r="Q1476" s="14">
        <f t="shared" si="71"/>
        <v>54</v>
      </c>
    </row>
    <row r="1477" spans="1:17" ht="15.6" x14ac:dyDescent="0.3">
      <c r="A1477" s="15" t="s">
        <v>3702</v>
      </c>
      <c r="B1477" s="14" t="s">
        <v>5252</v>
      </c>
      <c r="C1477" s="16">
        <v>34.83</v>
      </c>
      <c r="D1477" s="16">
        <v>5.79</v>
      </c>
      <c r="E1477" s="17" t="s">
        <v>32</v>
      </c>
      <c r="F1477" s="17" t="s">
        <v>32</v>
      </c>
      <c r="G1477" s="17" t="s">
        <v>32</v>
      </c>
      <c r="H1477" s="18">
        <f>IF('Medical Examinations'!G1482="No major surgery",0,'Medical Examinations'!G1482)</f>
        <v>1</v>
      </c>
      <c r="I1477" s="16" t="s">
        <v>8343</v>
      </c>
      <c r="J1477" s="14" t="str">
        <f t="shared" si="69"/>
        <v>Obesity</v>
      </c>
      <c r="K1477" s="14" t="str">
        <f t="shared" si="70"/>
        <v>Prediabetes</v>
      </c>
      <c r="L1477" s="19">
        <f>DATE('Data cleaning'!P1482,MONTH(1&amp;'Data cleaning'!Q1482),'Hospitalisation Details'!D1482)</f>
        <v>24716</v>
      </c>
      <c r="M1477" s="20">
        <v>12485.8</v>
      </c>
      <c r="N1477" s="16" t="s">
        <v>64</v>
      </c>
      <c r="O1477" s="16" t="s">
        <v>64</v>
      </c>
      <c r="P1477" s="16" t="s">
        <v>66</v>
      </c>
      <c r="Q1477" s="14">
        <f t="shared" si="71"/>
        <v>55</v>
      </c>
    </row>
    <row r="1478" spans="1:17" ht="15.6" x14ac:dyDescent="0.3">
      <c r="A1478" s="15" t="s">
        <v>3704</v>
      </c>
      <c r="B1478" s="14" t="s">
        <v>7164</v>
      </c>
      <c r="C1478" s="16">
        <v>25.46</v>
      </c>
      <c r="D1478" s="16">
        <v>4.29</v>
      </c>
      <c r="E1478" s="17" t="s">
        <v>32</v>
      </c>
      <c r="F1478" s="17" t="s">
        <v>32</v>
      </c>
      <c r="G1478" s="17" t="s">
        <v>32</v>
      </c>
      <c r="H1478" s="18">
        <f>IF('Medical Examinations'!G1483="No major surgery",0,'Medical Examinations'!G1483)</f>
        <v>0</v>
      </c>
      <c r="I1478" s="16" t="s">
        <v>8343</v>
      </c>
      <c r="J1478" s="14" t="str">
        <f t="shared" si="69"/>
        <v>Over weight</v>
      </c>
      <c r="K1478" s="14" t="str">
        <f t="shared" si="70"/>
        <v>Normal</v>
      </c>
      <c r="L1478" s="19">
        <f>DATE('Data cleaning'!P1483,MONTH(1&amp;'Data cleaning'!Q1483),'Hospitalisation Details'!D1483)</f>
        <v>25175</v>
      </c>
      <c r="M1478" s="20">
        <v>12495.29</v>
      </c>
      <c r="N1478" s="16" t="s">
        <v>64</v>
      </c>
      <c r="O1478" s="16" t="s">
        <v>64</v>
      </c>
      <c r="P1478" s="16" t="s">
        <v>119</v>
      </c>
      <c r="Q1478" s="14">
        <f t="shared" si="71"/>
        <v>54</v>
      </c>
    </row>
    <row r="1479" spans="1:17" ht="15.6" x14ac:dyDescent="0.3">
      <c r="A1479" s="15" t="s">
        <v>3707</v>
      </c>
      <c r="B1479" s="14" t="s">
        <v>7166</v>
      </c>
      <c r="C1479" s="16">
        <v>23.31</v>
      </c>
      <c r="D1479" s="16">
        <v>8.27</v>
      </c>
      <c r="E1479" s="17" t="s">
        <v>32</v>
      </c>
      <c r="F1479" s="17" t="s">
        <v>32</v>
      </c>
      <c r="G1479" s="17" t="s">
        <v>32</v>
      </c>
      <c r="H1479" s="18">
        <f>IF('Medical Examinations'!G1484="No major surgery",0,'Medical Examinations'!G1484)</f>
        <v>0</v>
      </c>
      <c r="I1479" s="16" t="s">
        <v>8343</v>
      </c>
      <c r="J1479" s="14" t="str">
        <f t="shared" si="69"/>
        <v>Normal weight</v>
      </c>
      <c r="K1479" s="14" t="str">
        <f t="shared" si="70"/>
        <v>Diabetes</v>
      </c>
      <c r="L1479" s="19">
        <f>DATE('Data cleaning'!P1484,MONTH(1&amp;'Data cleaning'!Q1484),'Hospitalisation Details'!D1484)</f>
        <v>24300</v>
      </c>
      <c r="M1479" s="20">
        <v>12499.88</v>
      </c>
      <c r="N1479" s="16" t="s">
        <v>64</v>
      </c>
      <c r="O1479" s="16" t="s">
        <v>62</v>
      </c>
      <c r="P1479" s="16" t="s">
        <v>119</v>
      </c>
      <c r="Q1479" s="14">
        <f t="shared" si="71"/>
        <v>56</v>
      </c>
    </row>
    <row r="1480" spans="1:17" ht="15.6" x14ac:dyDescent="0.3">
      <c r="A1480" s="15" t="s">
        <v>3709</v>
      </c>
      <c r="B1480" s="14" t="s">
        <v>4854</v>
      </c>
      <c r="C1480" s="16">
        <v>29</v>
      </c>
      <c r="D1480" s="16">
        <v>4.5599999999999996</v>
      </c>
      <c r="E1480" s="17" t="s">
        <v>32</v>
      </c>
      <c r="F1480" s="17" t="s">
        <v>32</v>
      </c>
      <c r="G1480" s="17" t="s">
        <v>32</v>
      </c>
      <c r="H1480" s="18">
        <f>IF('Medical Examinations'!G1485="No major surgery",0,'Medical Examinations'!G1485)</f>
        <v>0</v>
      </c>
      <c r="I1480" s="16" t="s">
        <v>8343</v>
      </c>
      <c r="J1480" s="14" t="str">
        <f t="shared" si="69"/>
        <v>Over weight</v>
      </c>
      <c r="K1480" s="14" t="str">
        <f t="shared" si="70"/>
        <v>Normal</v>
      </c>
      <c r="L1480" s="19">
        <f>DATE('Data cleaning'!P1485,MONTH(1&amp;'Data cleaning'!Q1485),'Hospitalisation Details'!D1485)</f>
        <v>22935</v>
      </c>
      <c r="M1480" s="20">
        <v>12523.6</v>
      </c>
      <c r="N1480" s="16" t="s">
        <v>64</v>
      </c>
      <c r="O1480" s="16" t="s">
        <v>64</v>
      </c>
      <c r="P1480" s="16" t="s">
        <v>119</v>
      </c>
      <c r="Q1480" s="14">
        <f t="shared" si="71"/>
        <v>60</v>
      </c>
    </row>
    <row r="1481" spans="1:17" ht="15.6" x14ac:dyDescent="0.3">
      <c r="A1481" s="15" t="s">
        <v>3712</v>
      </c>
      <c r="B1481" s="14" t="s">
        <v>6247</v>
      </c>
      <c r="C1481" s="16">
        <v>32.869999999999997</v>
      </c>
      <c r="D1481" s="16">
        <v>5.33</v>
      </c>
      <c r="E1481" s="17" t="s">
        <v>32</v>
      </c>
      <c r="F1481" s="17" t="s">
        <v>32</v>
      </c>
      <c r="G1481" s="17" t="s">
        <v>32</v>
      </c>
      <c r="H1481" s="18">
        <f>IF('Medical Examinations'!G1486="No major surgery",0,'Medical Examinations'!G1486)</f>
        <v>0</v>
      </c>
      <c r="I1481" s="16" t="s">
        <v>8343</v>
      </c>
      <c r="J1481" s="14" t="str">
        <f t="shared" si="69"/>
        <v>Obesity</v>
      </c>
      <c r="K1481" s="14" t="str">
        <f t="shared" si="70"/>
        <v>Normal</v>
      </c>
      <c r="L1481" s="19">
        <f>DATE('Data cleaning'!P1486,MONTH(1&amp;'Data cleaning'!Q1486),'Hospitalisation Details'!D1486)</f>
        <v>22613</v>
      </c>
      <c r="M1481" s="20">
        <v>12557.61</v>
      </c>
      <c r="N1481" s="16" t="s">
        <v>64</v>
      </c>
      <c r="O1481" s="16" t="s">
        <v>64</v>
      </c>
      <c r="P1481" s="16" t="s">
        <v>66</v>
      </c>
      <c r="Q1481" s="14">
        <f t="shared" si="71"/>
        <v>61</v>
      </c>
    </row>
    <row r="1482" spans="1:17" ht="15.6" x14ac:dyDescent="0.3">
      <c r="A1482" s="15" t="s">
        <v>3714</v>
      </c>
      <c r="B1482" s="14" t="s">
        <v>7170</v>
      </c>
      <c r="C1482" s="16">
        <v>26.18</v>
      </c>
      <c r="D1482" s="16">
        <v>5.63</v>
      </c>
      <c r="E1482" s="17" t="s">
        <v>32</v>
      </c>
      <c r="F1482" s="17" t="s">
        <v>32</v>
      </c>
      <c r="G1482" s="17" t="s">
        <v>32</v>
      </c>
      <c r="H1482" s="18">
        <f>IF('Medical Examinations'!G1487="No major surgery",0,'Medical Examinations'!G1487)</f>
        <v>0</v>
      </c>
      <c r="I1482" s="16" t="s">
        <v>8343</v>
      </c>
      <c r="J1482" s="14" t="str">
        <f t="shared" si="69"/>
        <v>Over weight</v>
      </c>
      <c r="K1482" s="14" t="str">
        <f t="shared" si="70"/>
        <v>Normal</v>
      </c>
      <c r="L1482" s="19">
        <f>DATE('Data cleaning'!P1487,MONTH(1&amp;'Data cleaning'!Q1487),'Hospitalisation Details'!D1487)</f>
        <v>22613</v>
      </c>
      <c r="M1482" s="20">
        <v>12574.05</v>
      </c>
      <c r="N1482" s="16" t="s">
        <v>64</v>
      </c>
      <c r="O1482" s="16" t="s">
        <v>75</v>
      </c>
      <c r="P1482" s="16" t="s">
        <v>241</v>
      </c>
      <c r="Q1482" s="14">
        <f t="shared" si="71"/>
        <v>61</v>
      </c>
    </row>
    <row r="1483" spans="1:17" ht="15.6" x14ac:dyDescent="0.3">
      <c r="A1483" s="15" t="s">
        <v>3716</v>
      </c>
      <c r="B1483" s="14" t="s">
        <v>7172</v>
      </c>
      <c r="C1483" s="16">
        <v>25.3</v>
      </c>
      <c r="D1483" s="16">
        <v>5.12</v>
      </c>
      <c r="E1483" s="17" t="s">
        <v>32</v>
      </c>
      <c r="F1483" s="17" t="s">
        <v>32</v>
      </c>
      <c r="G1483" s="17" t="s">
        <v>32</v>
      </c>
      <c r="H1483" s="18">
        <f>IF('Medical Examinations'!G1488="No major surgery",0,'Medical Examinations'!G1488)</f>
        <v>0</v>
      </c>
      <c r="I1483" s="16" t="s">
        <v>8343</v>
      </c>
      <c r="J1483" s="14" t="str">
        <f t="shared" si="69"/>
        <v>Over weight</v>
      </c>
      <c r="K1483" s="14" t="str">
        <f t="shared" si="70"/>
        <v>Normal</v>
      </c>
      <c r="L1483" s="19">
        <f>DATE('Data cleaning'!P1488,MONTH(1&amp;'Data cleaning'!Q1488),'Hospitalisation Details'!D1488)</f>
        <v>25533</v>
      </c>
      <c r="M1483" s="20">
        <v>12579.92</v>
      </c>
      <c r="N1483" s="16" t="s">
        <v>64</v>
      </c>
      <c r="O1483" s="16" t="s">
        <v>75</v>
      </c>
      <c r="P1483" s="16" t="s">
        <v>1108</v>
      </c>
      <c r="Q1483" s="14">
        <f t="shared" si="71"/>
        <v>53</v>
      </c>
    </row>
    <row r="1484" spans="1:17" ht="15.6" x14ac:dyDescent="0.3">
      <c r="A1484" s="15" t="s">
        <v>3719</v>
      </c>
      <c r="B1484" s="14" t="s">
        <v>7173</v>
      </c>
      <c r="C1484" s="16">
        <v>36.94</v>
      </c>
      <c r="D1484" s="16">
        <v>5.15</v>
      </c>
      <c r="E1484" s="17" t="s">
        <v>99</v>
      </c>
      <c r="F1484" s="17" t="s">
        <v>32</v>
      </c>
      <c r="G1484" s="17" t="s">
        <v>32</v>
      </c>
      <c r="H1484" s="18">
        <f>IF('Medical Examinations'!G1489="No major surgery",0,'Medical Examinations'!G1489)</f>
        <v>1</v>
      </c>
      <c r="I1484" s="16" t="s">
        <v>8343</v>
      </c>
      <c r="J1484" s="14" t="str">
        <f t="shared" si="69"/>
        <v>Obesity</v>
      </c>
      <c r="K1484" s="14" t="str">
        <f t="shared" si="70"/>
        <v>Normal</v>
      </c>
      <c r="L1484" s="19">
        <f>DATE('Data cleaning'!P1489,MONTH(1&amp;'Data cleaning'!Q1489),'Hospitalisation Details'!D1489)</f>
        <v>25737</v>
      </c>
      <c r="M1484" s="20">
        <v>12592.53</v>
      </c>
      <c r="N1484" s="16" t="s">
        <v>64</v>
      </c>
      <c r="O1484" s="16" t="s">
        <v>62</v>
      </c>
      <c r="P1484" s="16" t="s">
        <v>66</v>
      </c>
      <c r="Q1484" s="14">
        <f t="shared" si="71"/>
        <v>52</v>
      </c>
    </row>
    <row r="1485" spans="1:17" ht="15.6" x14ac:dyDescent="0.3">
      <c r="A1485" s="15" t="s">
        <v>3721</v>
      </c>
      <c r="B1485" s="14" t="s">
        <v>7175</v>
      </c>
      <c r="C1485" s="16">
        <v>22.86</v>
      </c>
      <c r="D1485" s="16">
        <v>7.5</v>
      </c>
      <c r="E1485" s="17" t="s">
        <v>32</v>
      </c>
      <c r="F1485" s="17" t="s">
        <v>32</v>
      </c>
      <c r="G1485" s="17" t="s">
        <v>32</v>
      </c>
      <c r="H1485" s="18">
        <f>IF('Medical Examinations'!G1490="No major surgery",0,'Medical Examinations'!G1490)</f>
        <v>0</v>
      </c>
      <c r="I1485" s="16" t="s">
        <v>8343</v>
      </c>
      <c r="J1485" s="14" t="str">
        <f t="shared" si="69"/>
        <v>Normal weight</v>
      </c>
      <c r="K1485" s="14" t="str">
        <f t="shared" si="70"/>
        <v>Diabetes</v>
      </c>
      <c r="L1485" s="19">
        <f>DATE('Data cleaning'!P1490,MONTH(1&amp;'Data cleaning'!Q1490),'Hospitalisation Details'!D1490)</f>
        <v>32366</v>
      </c>
      <c r="M1485" s="20">
        <v>12600.46</v>
      </c>
      <c r="N1485" s="16" t="s">
        <v>64</v>
      </c>
      <c r="O1485" s="16" t="s">
        <v>75</v>
      </c>
      <c r="P1485" s="16" t="s">
        <v>1285</v>
      </c>
      <c r="Q1485" s="14">
        <f t="shared" si="71"/>
        <v>34</v>
      </c>
    </row>
    <row r="1486" spans="1:17" ht="15.6" x14ac:dyDescent="0.3">
      <c r="A1486" s="15" t="s">
        <v>3723</v>
      </c>
      <c r="B1486" s="14" t="s">
        <v>7177</v>
      </c>
      <c r="C1486" s="16">
        <v>18.760000000000002</v>
      </c>
      <c r="D1486" s="16">
        <v>4.88</v>
      </c>
      <c r="E1486" s="17" t="s">
        <v>99</v>
      </c>
      <c r="F1486" s="17" t="s">
        <v>32</v>
      </c>
      <c r="G1486" s="17" t="s">
        <v>99</v>
      </c>
      <c r="H1486" s="18">
        <f>IF('Medical Examinations'!G1491="No major surgery",0,'Medical Examinations'!G1491)</f>
        <v>1</v>
      </c>
      <c r="I1486" s="16" t="s">
        <v>8343</v>
      </c>
      <c r="J1486" s="14" t="str">
        <f t="shared" si="69"/>
        <v>Normal weight</v>
      </c>
      <c r="K1486" s="14" t="str">
        <f t="shared" si="70"/>
        <v>Normal</v>
      </c>
      <c r="L1486" s="19">
        <f>DATE('Data cleaning'!P1491,MONTH(1&amp;'Data cleaning'!Q1491),'Hospitalisation Details'!D1491)</f>
        <v>36117</v>
      </c>
      <c r="M1486" s="20">
        <v>12609.89</v>
      </c>
      <c r="N1486" s="16" t="s">
        <v>64</v>
      </c>
      <c r="O1486" s="16" t="s">
        <v>64</v>
      </c>
      <c r="P1486" s="16" t="s">
        <v>119</v>
      </c>
      <c r="Q1486" s="14">
        <f t="shared" si="71"/>
        <v>24</v>
      </c>
    </row>
    <row r="1487" spans="1:17" ht="15.6" x14ac:dyDescent="0.3">
      <c r="A1487" s="15" t="s">
        <v>3726</v>
      </c>
      <c r="B1487" s="14" t="s">
        <v>7179</v>
      </c>
      <c r="C1487" s="16">
        <v>24.36</v>
      </c>
      <c r="D1487" s="16">
        <v>5.57</v>
      </c>
      <c r="E1487" s="17" t="s">
        <v>32</v>
      </c>
      <c r="F1487" s="17" t="s">
        <v>32</v>
      </c>
      <c r="G1487" s="17" t="s">
        <v>32</v>
      </c>
      <c r="H1487" s="18">
        <f>IF('Medical Examinations'!G1492="No major surgery",0,'Medical Examinations'!G1492)</f>
        <v>0</v>
      </c>
      <c r="I1487" s="16" t="s">
        <v>8343</v>
      </c>
      <c r="J1487" s="14" t="str">
        <f t="shared" si="69"/>
        <v>Normal weight</v>
      </c>
      <c r="K1487" s="14" t="str">
        <f t="shared" si="70"/>
        <v>Normal</v>
      </c>
      <c r="L1487" s="19">
        <f>DATE('Data cleaning'!P1492,MONTH(1&amp;'Data cleaning'!Q1492),'Hospitalisation Details'!D1492)</f>
        <v>23242</v>
      </c>
      <c r="M1487" s="20">
        <v>12622.18</v>
      </c>
      <c r="N1487" s="16" t="s">
        <v>64</v>
      </c>
      <c r="O1487" s="16" t="s">
        <v>75</v>
      </c>
      <c r="P1487" s="16" t="s">
        <v>119</v>
      </c>
      <c r="Q1487" s="14">
        <f t="shared" si="71"/>
        <v>59</v>
      </c>
    </row>
    <row r="1488" spans="1:17" ht="15.6" x14ac:dyDescent="0.3">
      <c r="A1488" s="15" t="s">
        <v>3728</v>
      </c>
      <c r="B1488" s="14" t="s">
        <v>7181</v>
      </c>
      <c r="C1488" s="16">
        <v>32.299999999999997</v>
      </c>
      <c r="D1488" s="16">
        <v>5.31</v>
      </c>
      <c r="E1488" s="17" t="s">
        <v>32</v>
      </c>
      <c r="F1488" s="17" t="s">
        <v>32</v>
      </c>
      <c r="G1488" s="17" t="s">
        <v>32</v>
      </c>
      <c r="H1488" s="18">
        <f>IF('Medical Examinations'!G1493="No major surgery",0,'Medical Examinations'!G1493)</f>
        <v>0</v>
      </c>
      <c r="I1488" s="16" t="s">
        <v>8343</v>
      </c>
      <c r="J1488" s="14" t="str">
        <f t="shared" si="69"/>
        <v>Obesity</v>
      </c>
      <c r="K1488" s="14" t="str">
        <f t="shared" si="70"/>
        <v>Normal</v>
      </c>
      <c r="L1488" s="19">
        <f>DATE('Data cleaning'!P1493,MONTH(1&amp;'Data cleaning'!Q1493),'Hospitalisation Details'!D1493)</f>
        <v>25930</v>
      </c>
      <c r="M1488" s="20">
        <v>12624.74</v>
      </c>
      <c r="N1488" s="16" t="s">
        <v>64</v>
      </c>
      <c r="O1488" s="16" t="s">
        <v>75</v>
      </c>
      <c r="P1488" s="16" t="s">
        <v>119</v>
      </c>
      <c r="Q1488" s="14">
        <f t="shared" si="71"/>
        <v>52</v>
      </c>
    </row>
    <row r="1489" spans="1:17" ht="15.6" x14ac:dyDescent="0.3">
      <c r="A1489" s="15" t="s">
        <v>3730</v>
      </c>
      <c r="B1489" s="14" t="s">
        <v>7183</v>
      </c>
      <c r="C1489" s="16">
        <v>22.704999999999998</v>
      </c>
      <c r="D1489" s="16">
        <v>4.57</v>
      </c>
      <c r="E1489" s="17" t="s">
        <v>99</v>
      </c>
      <c r="F1489" s="17" t="s">
        <v>32</v>
      </c>
      <c r="G1489" s="17" t="s">
        <v>32</v>
      </c>
      <c r="H1489" s="18">
        <f>IF('Medical Examinations'!G1494="No major surgery",0,'Medical Examinations'!G1494)</f>
        <v>0</v>
      </c>
      <c r="I1489" s="16" t="s">
        <v>8343</v>
      </c>
      <c r="J1489" s="14" t="str">
        <f t="shared" si="69"/>
        <v>Normal weight</v>
      </c>
      <c r="K1489" s="14" t="str">
        <f t="shared" si="70"/>
        <v>Normal</v>
      </c>
      <c r="L1489" s="19">
        <f>DATE('Data cleaning'!P1494,MONTH(1&amp;'Data cleaning'!Q1494),'Hospitalisation Details'!D1494)</f>
        <v>24019</v>
      </c>
      <c r="M1489" s="20">
        <v>12629.17</v>
      </c>
      <c r="N1489" s="16" t="s">
        <v>64</v>
      </c>
      <c r="O1489" s="16" t="s">
        <v>75</v>
      </c>
      <c r="P1489" s="16" t="s">
        <v>66</v>
      </c>
      <c r="Q1489" s="14">
        <f t="shared" si="71"/>
        <v>57</v>
      </c>
    </row>
    <row r="1490" spans="1:17" ht="15.6" x14ac:dyDescent="0.3">
      <c r="A1490" s="15" t="s">
        <v>3732</v>
      </c>
      <c r="B1490" s="14" t="s">
        <v>6879</v>
      </c>
      <c r="C1490" s="16">
        <v>21.79</v>
      </c>
      <c r="D1490" s="16">
        <v>8.6999999999999993</v>
      </c>
      <c r="E1490" s="17" t="s">
        <v>99</v>
      </c>
      <c r="F1490" s="17" t="s">
        <v>32</v>
      </c>
      <c r="G1490" s="17" t="s">
        <v>32</v>
      </c>
      <c r="H1490" s="18">
        <f>IF('Medical Examinations'!G1495="No major surgery",0,'Medical Examinations'!G1495)</f>
        <v>1</v>
      </c>
      <c r="I1490" s="16" t="s">
        <v>8343</v>
      </c>
      <c r="J1490" s="14" t="str">
        <f t="shared" si="69"/>
        <v>Normal weight</v>
      </c>
      <c r="K1490" s="14" t="str">
        <f t="shared" si="70"/>
        <v>Diabetes</v>
      </c>
      <c r="L1490" s="19">
        <f>DATE('Data cleaning'!P1495,MONTH(1&amp;'Data cleaning'!Q1495),'Hospitalisation Details'!D1495)</f>
        <v>22972</v>
      </c>
      <c r="M1490" s="20">
        <v>12629.9</v>
      </c>
      <c r="N1490" s="16" t="s">
        <v>64</v>
      </c>
      <c r="O1490" s="16" t="s">
        <v>64</v>
      </c>
      <c r="P1490" s="16" t="s">
        <v>66</v>
      </c>
      <c r="Q1490" s="14">
        <f t="shared" si="71"/>
        <v>60</v>
      </c>
    </row>
    <row r="1491" spans="1:17" ht="15.6" x14ac:dyDescent="0.3">
      <c r="A1491" s="15" t="s">
        <v>3735</v>
      </c>
      <c r="B1491" s="14" t="s">
        <v>7186</v>
      </c>
      <c r="C1491" s="16">
        <v>24.52</v>
      </c>
      <c r="D1491" s="16">
        <v>4.76</v>
      </c>
      <c r="E1491" s="17" t="s">
        <v>32</v>
      </c>
      <c r="F1491" s="17" t="s">
        <v>32</v>
      </c>
      <c r="G1491" s="17" t="s">
        <v>32</v>
      </c>
      <c r="H1491" s="18">
        <f>IF('Medical Examinations'!G1496="No major surgery",0,'Medical Examinations'!G1496)</f>
        <v>0</v>
      </c>
      <c r="I1491" s="16" t="s">
        <v>8343</v>
      </c>
      <c r="J1491" s="14" t="str">
        <f t="shared" si="69"/>
        <v>Normal weight</v>
      </c>
      <c r="K1491" s="14" t="str">
        <f t="shared" si="70"/>
        <v>Normal</v>
      </c>
      <c r="L1491" s="19">
        <f>DATE('Data cleaning'!P1496,MONTH(1&amp;'Data cleaning'!Q1496),'Hospitalisation Details'!D1496)</f>
        <v>22849</v>
      </c>
      <c r="M1491" s="20">
        <v>12638.2</v>
      </c>
      <c r="N1491" s="16" t="s">
        <v>64</v>
      </c>
      <c r="O1491" s="16" t="s">
        <v>75</v>
      </c>
      <c r="P1491" s="16" t="s">
        <v>241</v>
      </c>
      <c r="Q1491" s="14">
        <f t="shared" si="71"/>
        <v>60</v>
      </c>
    </row>
    <row r="1492" spans="1:17" ht="15.6" x14ac:dyDescent="0.3">
      <c r="A1492" s="15" t="s">
        <v>3737</v>
      </c>
      <c r="B1492" s="14" t="s">
        <v>7188</v>
      </c>
      <c r="C1492" s="16">
        <v>39.520000000000003</v>
      </c>
      <c r="D1492" s="16">
        <v>11.81</v>
      </c>
      <c r="E1492" s="17" t="s">
        <v>32</v>
      </c>
      <c r="F1492" s="17" t="s">
        <v>32</v>
      </c>
      <c r="G1492" s="17" t="s">
        <v>32</v>
      </c>
      <c r="H1492" s="18">
        <f>IF('Medical Examinations'!G1497="No major surgery",0,'Medical Examinations'!G1497)</f>
        <v>0</v>
      </c>
      <c r="I1492" s="16" t="s">
        <v>8343</v>
      </c>
      <c r="J1492" s="14" t="str">
        <f t="shared" si="69"/>
        <v>Obesity</v>
      </c>
      <c r="K1492" s="14" t="str">
        <f t="shared" si="70"/>
        <v>Diabetes</v>
      </c>
      <c r="L1492" s="19">
        <f>DATE('Data cleaning'!P1497,MONTH(1&amp;'Data cleaning'!Q1497),'Hospitalisation Details'!D1497)</f>
        <v>26547</v>
      </c>
      <c r="M1492" s="20">
        <v>12640.24</v>
      </c>
      <c r="N1492" s="16" t="s">
        <v>64</v>
      </c>
      <c r="O1492" s="16" t="s">
        <v>75</v>
      </c>
      <c r="P1492" s="16" t="s">
        <v>241</v>
      </c>
      <c r="Q1492" s="14">
        <f t="shared" si="71"/>
        <v>50</v>
      </c>
    </row>
    <row r="1493" spans="1:17" ht="15.6" x14ac:dyDescent="0.3">
      <c r="A1493" s="15" t="s">
        <v>3739</v>
      </c>
      <c r="B1493" s="14" t="s">
        <v>7190</v>
      </c>
      <c r="C1493" s="16">
        <v>24.49</v>
      </c>
      <c r="D1493" s="16">
        <v>4.67</v>
      </c>
      <c r="E1493" s="17" t="s">
        <v>32</v>
      </c>
      <c r="F1493" s="17" t="s">
        <v>32</v>
      </c>
      <c r="G1493" s="17" t="s">
        <v>32</v>
      </c>
      <c r="H1493" s="18">
        <f>IF('Medical Examinations'!G1498="No major surgery",0,'Medical Examinations'!G1498)</f>
        <v>0</v>
      </c>
      <c r="I1493" s="16" t="s">
        <v>8343</v>
      </c>
      <c r="J1493" s="14" t="str">
        <f t="shared" si="69"/>
        <v>Normal weight</v>
      </c>
      <c r="K1493" s="14" t="str">
        <f t="shared" si="70"/>
        <v>Normal</v>
      </c>
      <c r="L1493" s="19">
        <f>DATE('Data cleaning'!P1498,MONTH(1&amp;'Data cleaning'!Q1498),'Hospitalisation Details'!D1498)</f>
        <v>24458</v>
      </c>
      <c r="M1493" s="20">
        <v>12643.38</v>
      </c>
      <c r="N1493" s="16" t="s">
        <v>64</v>
      </c>
      <c r="O1493" s="16" t="s">
        <v>75</v>
      </c>
      <c r="P1493" s="16" t="s">
        <v>119</v>
      </c>
      <c r="Q1493" s="14">
        <f t="shared" si="71"/>
        <v>56</v>
      </c>
    </row>
    <row r="1494" spans="1:17" ht="15.6" x14ac:dyDescent="0.3">
      <c r="A1494" s="15" t="s">
        <v>3742</v>
      </c>
      <c r="B1494" s="14" t="s">
        <v>4927</v>
      </c>
      <c r="C1494" s="16">
        <v>26.315000000000001</v>
      </c>
      <c r="D1494" s="16">
        <v>6.02</v>
      </c>
      <c r="E1494" s="17" t="s">
        <v>32</v>
      </c>
      <c r="F1494" s="17" t="s">
        <v>32</v>
      </c>
      <c r="G1494" s="17" t="s">
        <v>32</v>
      </c>
      <c r="H1494" s="18">
        <f>IF('Medical Examinations'!G1499="No major surgery",0,'Medical Examinations'!G1499)</f>
        <v>0</v>
      </c>
      <c r="I1494" s="16" t="s">
        <v>8343</v>
      </c>
      <c r="J1494" s="14" t="str">
        <f t="shared" si="69"/>
        <v>Over weight</v>
      </c>
      <c r="K1494" s="14" t="str">
        <f t="shared" si="70"/>
        <v>Prediabetes</v>
      </c>
      <c r="L1494" s="19">
        <f>DATE('Data cleaning'!P1499,MONTH(1&amp;'Data cleaning'!Q1499),'Hospitalisation Details'!D1499)</f>
        <v>22838</v>
      </c>
      <c r="M1494" s="20">
        <v>12644.59</v>
      </c>
      <c r="N1494" s="16" t="s">
        <v>64</v>
      </c>
      <c r="O1494" s="16" t="s">
        <v>62</v>
      </c>
      <c r="P1494" s="16" t="s">
        <v>241</v>
      </c>
      <c r="Q1494" s="14">
        <f t="shared" si="71"/>
        <v>60</v>
      </c>
    </row>
    <row r="1495" spans="1:17" ht="15.6" x14ac:dyDescent="0.3">
      <c r="A1495" s="15" t="s">
        <v>3744</v>
      </c>
      <c r="B1495" s="14" t="s">
        <v>7193</v>
      </c>
      <c r="C1495" s="16">
        <v>22.58</v>
      </c>
      <c r="D1495" s="16">
        <v>7.46</v>
      </c>
      <c r="E1495" s="17" t="s">
        <v>32</v>
      </c>
      <c r="F1495" s="17" t="s">
        <v>32</v>
      </c>
      <c r="G1495" s="17" t="s">
        <v>32</v>
      </c>
      <c r="H1495" s="18">
        <f>IF('Medical Examinations'!G1500="No major surgery",0,'Medical Examinations'!G1500)</f>
        <v>0</v>
      </c>
      <c r="I1495" s="16" t="s">
        <v>8343</v>
      </c>
      <c r="J1495" s="14" t="str">
        <f t="shared" si="69"/>
        <v>Normal weight</v>
      </c>
      <c r="K1495" s="14" t="str">
        <f t="shared" si="70"/>
        <v>Diabetes</v>
      </c>
      <c r="L1495" s="19">
        <f>DATE('Data cleaning'!P1500,MONTH(1&amp;'Data cleaning'!Q1500),'Hospitalisation Details'!D1500)</f>
        <v>23999</v>
      </c>
      <c r="M1495" s="20">
        <v>12646.21</v>
      </c>
      <c r="N1495" s="16" t="s">
        <v>64</v>
      </c>
      <c r="O1495" s="16" t="s">
        <v>62</v>
      </c>
      <c r="P1495" s="16" t="s">
        <v>241</v>
      </c>
      <c r="Q1495" s="14">
        <f t="shared" si="71"/>
        <v>57</v>
      </c>
    </row>
    <row r="1496" spans="1:17" ht="15.6" x14ac:dyDescent="0.3">
      <c r="A1496" s="15" t="s">
        <v>3746</v>
      </c>
      <c r="B1496" s="14" t="s">
        <v>5921</v>
      </c>
      <c r="C1496" s="16">
        <v>19.475000000000001</v>
      </c>
      <c r="D1496" s="16">
        <v>4.74</v>
      </c>
      <c r="E1496" s="17" t="s">
        <v>32</v>
      </c>
      <c r="F1496" s="17" t="s">
        <v>32</v>
      </c>
      <c r="G1496" s="17" t="s">
        <v>32</v>
      </c>
      <c r="H1496" s="18">
        <f>IF('Medical Examinations'!G1501="No major surgery",0,'Medical Examinations'!G1501)</f>
        <v>1</v>
      </c>
      <c r="I1496" s="16" t="s">
        <v>8343</v>
      </c>
      <c r="J1496" s="14" t="str">
        <f t="shared" si="69"/>
        <v>Normal weight</v>
      </c>
      <c r="K1496" s="14" t="str">
        <f t="shared" si="70"/>
        <v>Normal</v>
      </c>
      <c r="L1496" s="19">
        <f>DATE('Data cleaning'!P1501,MONTH(1&amp;'Data cleaning'!Q1501),'Hospitalisation Details'!D1501)</f>
        <v>22885</v>
      </c>
      <c r="M1496" s="20">
        <v>12648.7</v>
      </c>
      <c r="N1496" s="16" t="s">
        <v>64</v>
      </c>
      <c r="O1496" s="16" t="s">
        <v>62</v>
      </c>
      <c r="P1496" s="16" t="s">
        <v>66</v>
      </c>
      <c r="Q1496" s="14">
        <f t="shared" si="71"/>
        <v>60</v>
      </c>
    </row>
    <row r="1497" spans="1:17" ht="15.6" x14ac:dyDescent="0.3">
      <c r="A1497" s="15" t="s">
        <v>3748</v>
      </c>
      <c r="B1497" s="14" t="s">
        <v>7196</v>
      </c>
      <c r="C1497" s="16">
        <v>26.33</v>
      </c>
      <c r="D1497" s="16">
        <v>4.79</v>
      </c>
      <c r="E1497" s="17" t="s">
        <v>32</v>
      </c>
      <c r="F1497" s="17" t="s">
        <v>32</v>
      </c>
      <c r="G1497" s="17" t="s">
        <v>32</v>
      </c>
      <c r="H1497" s="18">
        <f>IF('Medical Examinations'!G1502="No major surgery",0,'Medical Examinations'!G1502)</f>
        <v>0</v>
      </c>
      <c r="I1497" s="16" t="s">
        <v>8343</v>
      </c>
      <c r="J1497" s="14" t="str">
        <f t="shared" si="69"/>
        <v>Over weight</v>
      </c>
      <c r="K1497" s="14" t="str">
        <f t="shared" si="70"/>
        <v>Normal</v>
      </c>
      <c r="L1497" s="19">
        <f>DATE('Data cleaning'!P1502,MONTH(1&amp;'Data cleaning'!Q1502),'Hospitalisation Details'!D1502)</f>
        <v>27296</v>
      </c>
      <c r="M1497" s="20">
        <v>12697.48</v>
      </c>
      <c r="N1497" s="16" t="s">
        <v>64</v>
      </c>
      <c r="O1497" s="16" t="s">
        <v>64</v>
      </c>
      <c r="P1497" s="16" t="s">
        <v>1525</v>
      </c>
      <c r="Q1497" s="14">
        <f t="shared" si="71"/>
        <v>48</v>
      </c>
    </row>
    <row r="1498" spans="1:17" ht="15.6" x14ac:dyDescent="0.3">
      <c r="A1498" s="15" t="s">
        <v>3751</v>
      </c>
      <c r="B1498" s="14" t="s">
        <v>5895</v>
      </c>
      <c r="C1498" s="16">
        <v>17.29</v>
      </c>
      <c r="D1498" s="16">
        <v>5.35</v>
      </c>
      <c r="E1498" s="17" t="s">
        <v>99</v>
      </c>
      <c r="F1498" s="17" t="s">
        <v>32</v>
      </c>
      <c r="G1498" s="17" t="s">
        <v>32</v>
      </c>
      <c r="H1498" s="18">
        <f>IF('Medical Examinations'!G1503="No major surgery",0,'Medical Examinations'!G1503)</f>
        <v>0</v>
      </c>
      <c r="I1498" s="16" t="s">
        <v>8343</v>
      </c>
      <c r="J1498" s="14" t="str">
        <f t="shared" si="69"/>
        <v>Under weight</v>
      </c>
      <c r="K1498" s="14" t="str">
        <f t="shared" si="70"/>
        <v>Normal</v>
      </c>
      <c r="L1498" s="19">
        <f>DATE('Data cleaning'!P1503,MONTH(1&amp;'Data cleaning'!Q1503),'Hospitalisation Details'!D1503)</f>
        <v>33792</v>
      </c>
      <c r="M1498" s="20">
        <v>12699.56</v>
      </c>
      <c r="N1498" s="16" t="s">
        <v>64</v>
      </c>
      <c r="O1498" s="16" t="s">
        <v>62</v>
      </c>
      <c r="P1498" s="16" t="s">
        <v>241</v>
      </c>
      <c r="Q1498" s="14">
        <f t="shared" si="71"/>
        <v>30</v>
      </c>
    </row>
    <row r="1499" spans="1:17" ht="15.6" x14ac:dyDescent="0.3">
      <c r="A1499" s="15" t="s">
        <v>3753</v>
      </c>
      <c r="B1499" s="14" t="s">
        <v>7199</v>
      </c>
      <c r="C1499" s="16">
        <v>42.88</v>
      </c>
      <c r="D1499" s="16">
        <v>4.87</v>
      </c>
      <c r="E1499" s="17" t="s">
        <v>32</v>
      </c>
      <c r="F1499" s="17" t="s">
        <v>39</v>
      </c>
      <c r="G1499" s="17" t="s">
        <v>32</v>
      </c>
      <c r="H1499" s="18">
        <f>IF('Medical Examinations'!G1504="No major surgery",0,'Medical Examinations'!G1504)</f>
        <v>1</v>
      </c>
      <c r="I1499" s="16" t="s">
        <v>8343</v>
      </c>
      <c r="J1499" s="14" t="str">
        <f t="shared" si="69"/>
        <v>Obesity</v>
      </c>
      <c r="K1499" s="14" t="str">
        <f t="shared" si="70"/>
        <v>Normal</v>
      </c>
      <c r="L1499" s="19">
        <f>DATE('Data cleaning'!P1504,MONTH(1&amp;'Data cleaning'!Q1504),'Hospitalisation Details'!D1504)</f>
        <v>23709</v>
      </c>
      <c r="M1499" s="20">
        <v>12700.63</v>
      </c>
      <c r="N1499" s="16" t="s">
        <v>64</v>
      </c>
      <c r="O1499" s="16" t="s">
        <v>64</v>
      </c>
      <c r="P1499" s="16" t="s">
        <v>241</v>
      </c>
      <c r="Q1499" s="14">
        <f t="shared" si="71"/>
        <v>58</v>
      </c>
    </row>
    <row r="1500" spans="1:17" ht="15.6" x14ac:dyDescent="0.3">
      <c r="A1500" s="15" t="s">
        <v>3755</v>
      </c>
      <c r="B1500" s="14" t="s">
        <v>7200</v>
      </c>
      <c r="C1500" s="16">
        <v>32.200000000000003</v>
      </c>
      <c r="D1500" s="16">
        <v>10.09</v>
      </c>
      <c r="E1500" s="17" t="s">
        <v>99</v>
      </c>
      <c r="F1500" s="17" t="s">
        <v>32</v>
      </c>
      <c r="G1500" s="17" t="s">
        <v>32</v>
      </c>
      <c r="H1500" s="18">
        <f>IF('Medical Examinations'!G1505="No major surgery",0,'Medical Examinations'!G1505)</f>
        <v>0</v>
      </c>
      <c r="I1500" s="16" t="s">
        <v>8343</v>
      </c>
      <c r="J1500" s="14" t="str">
        <f t="shared" si="69"/>
        <v>Obesity</v>
      </c>
      <c r="K1500" s="14" t="str">
        <f t="shared" si="70"/>
        <v>Diabetes</v>
      </c>
      <c r="L1500" s="19">
        <f>DATE('Data cleaning'!P1505,MONTH(1&amp;'Data cleaning'!Q1505),'Hospitalisation Details'!D1505)</f>
        <v>25757</v>
      </c>
      <c r="M1500" s="20">
        <v>12713</v>
      </c>
      <c r="N1500" s="16" t="s">
        <v>64</v>
      </c>
      <c r="O1500" s="16" t="s">
        <v>75</v>
      </c>
      <c r="P1500" s="16" t="s">
        <v>241</v>
      </c>
      <c r="Q1500" s="14">
        <f t="shared" si="71"/>
        <v>52</v>
      </c>
    </row>
    <row r="1501" spans="1:17" ht="15.6" x14ac:dyDescent="0.3">
      <c r="A1501" s="15" t="s">
        <v>3758</v>
      </c>
      <c r="B1501" s="14" t="s">
        <v>7202</v>
      </c>
      <c r="C1501" s="16">
        <v>18.75</v>
      </c>
      <c r="D1501" s="16">
        <v>5.47</v>
      </c>
      <c r="E1501" s="17" t="s">
        <v>99</v>
      </c>
      <c r="F1501" s="17" t="s">
        <v>32</v>
      </c>
      <c r="G1501" s="17" t="s">
        <v>99</v>
      </c>
      <c r="H1501" s="18">
        <f>IF('Medical Examinations'!G1506="No major surgery",0,'Medical Examinations'!G1506)</f>
        <v>1</v>
      </c>
      <c r="I1501" s="16" t="s">
        <v>8343</v>
      </c>
      <c r="J1501" s="14" t="str">
        <f t="shared" si="69"/>
        <v>Normal weight</v>
      </c>
      <c r="K1501" s="14" t="str">
        <f t="shared" si="70"/>
        <v>Normal</v>
      </c>
      <c r="L1501" s="19">
        <f>DATE('Data cleaning'!P1506,MONTH(1&amp;'Data cleaning'!Q1506),'Hospitalisation Details'!D1506)</f>
        <v>32341</v>
      </c>
      <c r="M1501" s="20">
        <v>12718.21</v>
      </c>
      <c r="N1501" s="16" t="s">
        <v>64</v>
      </c>
      <c r="O1501" s="16" t="s">
        <v>75</v>
      </c>
      <c r="P1501" s="16" t="s">
        <v>2757</v>
      </c>
      <c r="Q1501" s="14">
        <f t="shared" si="71"/>
        <v>34</v>
      </c>
    </row>
    <row r="1502" spans="1:17" ht="15.6" x14ac:dyDescent="0.3">
      <c r="A1502" s="15" t="s">
        <v>3760</v>
      </c>
      <c r="B1502" s="14" t="s">
        <v>7204</v>
      </c>
      <c r="C1502" s="16">
        <v>22.36</v>
      </c>
      <c r="D1502" s="16">
        <v>8.6</v>
      </c>
      <c r="E1502" s="17" t="s">
        <v>32</v>
      </c>
      <c r="F1502" s="17" t="s">
        <v>32</v>
      </c>
      <c r="G1502" s="17" t="s">
        <v>32</v>
      </c>
      <c r="H1502" s="18">
        <f>IF('Medical Examinations'!G1507="No major surgery",0,'Medical Examinations'!G1507)</f>
        <v>0</v>
      </c>
      <c r="I1502" s="16" t="s">
        <v>8343</v>
      </c>
      <c r="J1502" s="14" t="str">
        <f t="shared" si="69"/>
        <v>Normal weight</v>
      </c>
      <c r="K1502" s="14" t="str">
        <f t="shared" si="70"/>
        <v>Diabetes</v>
      </c>
      <c r="L1502" s="19">
        <f>DATE('Data cleaning'!P1507,MONTH(1&amp;'Data cleaning'!Q1507),'Hospitalisation Details'!D1507)</f>
        <v>22891</v>
      </c>
      <c r="M1502" s="20">
        <v>12731</v>
      </c>
      <c r="N1502" s="16" t="s">
        <v>64</v>
      </c>
      <c r="O1502" s="16" t="s">
        <v>64</v>
      </c>
      <c r="P1502" s="16" t="s">
        <v>979</v>
      </c>
      <c r="Q1502" s="14">
        <f t="shared" si="71"/>
        <v>60</v>
      </c>
    </row>
    <row r="1503" spans="1:17" ht="15.6" x14ac:dyDescent="0.3">
      <c r="A1503" s="15" t="s">
        <v>3762</v>
      </c>
      <c r="B1503" s="14" t="s">
        <v>7030</v>
      </c>
      <c r="C1503" s="16">
        <v>23.94</v>
      </c>
      <c r="D1503" s="16">
        <v>10.74</v>
      </c>
      <c r="E1503" s="17" t="s">
        <v>99</v>
      </c>
      <c r="F1503" s="17" t="s">
        <v>32</v>
      </c>
      <c r="G1503" s="17" t="s">
        <v>32</v>
      </c>
      <c r="H1503" s="18">
        <f>IF('Medical Examinations'!G1508="No major surgery",0,'Medical Examinations'!G1508)</f>
        <v>0</v>
      </c>
      <c r="I1503" s="16" t="s">
        <v>8343</v>
      </c>
      <c r="J1503" s="14" t="str">
        <f t="shared" si="69"/>
        <v>Normal weight</v>
      </c>
      <c r="K1503" s="14" t="str">
        <f t="shared" si="70"/>
        <v>Diabetes</v>
      </c>
      <c r="L1503" s="19">
        <f>DATE('Data cleaning'!P1508,MONTH(1&amp;'Data cleaning'!Q1508),'Hospitalisation Details'!D1508)</f>
        <v>22920</v>
      </c>
      <c r="M1503" s="20">
        <v>12741.17</v>
      </c>
      <c r="N1503" s="16" t="s">
        <v>64</v>
      </c>
      <c r="O1503" s="16" t="s">
        <v>75</v>
      </c>
      <c r="P1503" s="16" t="s">
        <v>1841</v>
      </c>
      <c r="Q1503" s="14">
        <f t="shared" si="71"/>
        <v>60</v>
      </c>
    </row>
    <row r="1504" spans="1:17" ht="15.6" x14ac:dyDescent="0.3">
      <c r="A1504" s="15" t="s">
        <v>3764</v>
      </c>
      <c r="B1504" s="14" t="s">
        <v>7206</v>
      </c>
      <c r="C1504" s="16">
        <v>30.1</v>
      </c>
      <c r="D1504" s="16">
        <v>4.3899999999999997</v>
      </c>
      <c r="E1504" s="17" t="s">
        <v>32</v>
      </c>
      <c r="F1504" s="17" t="s">
        <v>32</v>
      </c>
      <c r="G1504" s="17" t="s">
        <v>99</v>
      </c>
      <c r="H1504" s="18">
        <f>IF('Medical Examinations'!G1509="No major surgery",0,'Medical Examinations'!G1509)</f>
        <v>1</v>
      </c>
      <c r="I1504" s="16" t="s">
        <v>8343</v>
      </c>
      <c r="J1504" s="14" t="str">
        <f t="shared" si="69"/>
        <v>Obesity</v>
      </c>
      <c r="K1504" s="14" t="str">
        <f t="shared" si="70"/>
        <v>Normal</v>
      </c>
      <c r="L1504" s="19">
        <f>DATE('Data cleaning'!P1509,MONTH(1&amp;'Data cleaning'!Q1509),'Hospitalisation Details'!D1509)</f>
        <v>27662</v>
      </c>
      <c r="M1504" s="20">
        <v>12770.27</v>
      </c>
      <c r="N1504" s="16" t="s">
        <v>64</v>
      </c>
      <c r="O1504" s="16" t="s">
        <v>64</v>
      </c>
      <c r="P1504" s="16" t="s">
        <v>1525</v>
      </c>
      <c r="Q1504" s="14">
        <f t="shared" si="71"/>
        <v>47</v>
      </c>
    </row>
    <row r="1505" spans="1:17" ht="15.6" x14ac:dyDescent="0.3">
      <c r="A1505" s="15" t="s">
        <v>3767</v>
      </c>
      <c r="B1505" s="14" t="s">
        <v>5100</v>
      </c>
      <c r="C1505" s="16">
        <v>21.93</v>
      </c>
      <c r="D1505" s="16">
        <v>6.3</v>
      </c>
      <c r="E1505" s="17" t="s">
        <v>32</v>
      </c>
      <c r="F1505" s="17" t="s">
        <v>32</v>
      </c>
      <c r="G1505" s="17" t="s">
        <v>32</v>
      </c>
      <c r="H1505" s="18">
        <f>IF('Medical Examinations'!G1510="No major surgery",0,'Medical Examinations'!G1510)</f>
        <v>0</v>
      </c>
      <c r="I1505" s="16" t="s">
        <v>8343</v>
      </c>
      <c r="J1505" s="14" t="str">
        <f t="shared" si="69"/>
        <v>Normal weight</v>
      </c>
      <c r="K1505" s="14" t="str">
        <f t="shared" si="70"/>
        <v>Prediabetes</v>
      </c>
      <c r="L1505" s="19">
        <f>DATE('Data cleaning'!P1510,MONTH(1&amp;'Data cleaning'!Q1510),'Hospitalisation Details'!D1510)</f>
        <v>26579</v>
      </c>
      <c r="M1505" s="20">
        <v>12776.05</v>
      </c>
      <c r="N1505" s="16" t="s">
        <v>64</v>
      </c>
      <c r="O1505" s="16" t="s">
        <v>64</v>
      </c>
      <c r="P1505" s="16" t="s">
        <v>2757</v>
      </c>
      <c r="Q1505" s="14">
        <f t="shared" si="71"/>
        <v>50</v>
      </c>
    </row>
    <row r="1506" spans="1:17" ht="15.6" x14ac:dyDescent="0.3">
      <c r="A1506" s="15" t="s">
        <v>3769</v>
      </c>
      <c r="B1506" s="14" t="s">
        <v>7208</v>
      </c>
      <c r="C1506" s="16">
        <v>39.75</v>
      </c>
      <c r="D1506" s="16">
        <v>5.41</v>
      </c>
      <c r="E1506" s="17" t="s">
        <v>32</v>
      </c>
      <c r="F1506" s="17" t="s">
        <v>39</v>
      </c>
      <c r="G1506" s="17" t="s">
        <v>32</v>
      </c>
      <c r="H1506" s="18">
        <f>IF('Medical Examinations'!G1511="No major surgery",0,'Medical Examinations'!G1511)</f>
        <v>1</v>
      </c>
      <c r="I1506" s="16" t="s">
        <v>8343</v>
      </c>
      <c r="J1506" s="14" t="str">
        <f t="shared" si="69"/>
        <v>Obesity</v>
      </c>
      <c r="K1506" s="14" t="str">
        <f t="shared" si="70"/>
        <v>Normal</v>
      </c>
      <c r="L1506" s="19">
        <f>DATE('Data cleaning'!P1511,MONTH(1&amp;'Data cleaning'!Q1511),'Hospitalisation Details'!D1511)</f>
        <v>23350</v>
      </c>
      <c r="M1506" s="20">
        <v>12788.03</v>
      </c>
      <c r="N1506" s="16" t="s">
        <v>64</v>
      </c>
      <c r="O1506" s="16" t="s">
        <v>64</v>
      </c>
      <c r="P1506" s="16" t="s">
        <v>1108</v>
      </c>
      <c r="Q1506" s="14">
        <f t="shared" si="71"/>
        <v>59</v>
      </c>
    </row>
    <row r="1507" spans="1:17" ht="15.6" x14ac:dyDescent="0.3">
      <c r="A1507" s="15" t="s">
        <v>3772</v>
      </c>
      <c r="B1507" s="14" t="s">
        <v>5033</v>
      </c>
      <c r="C1507" s="16">
        <v>26.03</v>
      </c>
      <c r="D1507" s="16">
        <v>4.47</v>
      </c>
      <c r="E1507" s="17" t="s">
        <v>32</v>
      </c>
      <c r="F1507" s="17" t="s">
        <v>32</v>
      </c>
      <c r="G1507" s="17" t="s">
        <v>99</v>
      </c>
      <c r="H1507" s="18">
        <f>IF('Medical Examinations'!G1512="No major surgery",0,'Medical Examinations'!G1512)</f>
        <v>1</v>
      </c>
      <c r="I1507" s="16" t="s">
        <v>8343</v>
      </c>
      <c r="J1507" s="14" t="str">
        <f t="shared" si="69"/>
        <v>Over weight</v>
      </c>
      <c r="K1507" s="14" t="str">
        <f t="shared" si="70"/>
        <v>Normal</v>
      </c>
      <c r="L1507" s="19">
        <f>DATE('Data cleaning'!P1512,MONTH(1&amp;'Data cleaning'!Q1512),'Hospitalisation Details'!D1512)</f>
        <v>30618</v>
      </c>
      <c r="M1507" s="20">
        <v>12788.18</v>
      </c>
      <c r="N1507" s="16" t="s">
        <v>64</v>
      </c>
      <c r="O1507" s="16" t="s">
        <v>75</v>
      </c>
      <c r="P1507" s="16" t="s">
        <v>2757</v>
      </c>
      <c r="Q1507" s="14">
        <f t="shared" si="71"/>
        <v>39</v>
      </c>
    </row>
    <row r="1508" spans="1:17" ht="15.6" x14ac:dyDescent="0.3">
      <c r="A1508" s="15" t="s">
        <v>3774</v>
      </c>
      <c r="B1508" s="14" t="s">
        <v>7211</v>
      </c>
      <c r="C1508" s="16">
        <v>34.51</v>
      </c>
      <c r="D1508" s="16">
        <v>6.26</v>
      </c>
      <c r="E1508" s="17" t="s">
        <v>32</v>
      </c>
      <c r="F1508" s="17" t="s">
        <v>32</v>
      </c>
      <c r="G1508" s="17" t="s">
        <v>32</v>
      </c>
      <c r="H1508" s="18">
        <f>IF('Medical Examinations'!G1513="No major surgery",0,'Medical Examinations'!G1513)</f>
        <v>0</v>
      </c>
      <c r="I1508" s="16" t="s">
        <v>8343</v>
      </c>
      <c r="J1508" s="14" t="str">
        <f t="shared" si="69"/>
        <v>Obesity</v>
      </c>
      <c r="K1508" s="14" t="str">
        <f t="shared" si="70"/>
        <v>Prediabetes</v>
      </c>
      <c r="L1508" s="19">
        <f>DATE('Data cleaning'!P1513,MONTH(1&amp;'Data cleaning'!Q1513),'Hospitalisation Details'!D1513)</f>
        <v>28695</v>
      </c>
      <c r="M1508" s="20">
        <v>12797.21</v>
      </c>
      <c r="N1508" s="16" t="s">
        <v>64</v>
      </c>
      <c r="O1508" s="16" t="s">
        <v>75</v>
      </c>
      <c r="P1508" s="16" t="s">
        <v>1280</v>
      </c>
      <c r="Q1508" s="14">
        <f t="shared" si="71"/>
        <v>44</v>
      </c>
    </row>
    <row r="1509" spans="1:17" ht="15.6" x14ac:dyDescent="0.3">
      <c r="A1509" s="15" t="s">
        <v>3776</v>
      </c>
      <c r="B1509" s="14" t="s">
        <v>7213</v>
      </c>
      <c r="C1509" s="16">
        <v>19.32</v>
      </c>
      <c r="D1509" s="16">
        <v>11.58</v>
      </c>
      <c r="E1509" s="17" t="s">
        <v>99</v>
      </c>
      <c r="F1509" s="17" t="s">
        <v>32</v>
      </c>
      <c r="G1509" s="17" t="s">
        <v>32</v>
      </c>
      <c r="H1509" s="18">
        <f>IF('Medical Examinations'!G1514="No major surgery",0,'Medical Examinations'!G1514)</f>
        <v>1</v>
      </c>
      <c r="I1509" s="16" t="s">
        <v>8343</v>
      </c>
      <c r="J1509" s="14" t="str">
        <f t="shared" si="69"/>
        <v>Normal weight</v>
      </c>
      <c r="K1509" s="14" t="str">
        <f t="shared" si="70"/>
        <v>Diabetes</v>
      </c>
      <c r="L1509" s="19">
        <f>DATE('Data cleaning'!P1514,MONTH(1&amp;'Data cleaning'!Q1514),'Hospitalisation Details'!D1514)</f>
        <v>23212</v>
      </c>
      <c r="M1509" s="20">
        <v>12815.44</v>
      </c>
      <c r="N1509" s="16" t="s">
        <v>64</v>
      </c>
      <c r="O1509" s="16" t="s">
        <v>64</v>
      </c>
      <c r="P1509" s="16" t="s">
        <v>1280</v>
      </c>
      <c r="Q1509" s="14">
        <f t="shared" si="71"/>
        <v>59</v>
      </c>
    </row>
    <row r="1510" spans="1:17" ht="15.6" x14ac:dyDescent="0.3">
      <c r="A1510" s="15" t="s">
        <v>3779</v>
      </c>
      <c r="B1510" s="14" t="s">
        <v>7215</v>
      </c>
      <c r="C1510" s="16">
        <v>28.5</v>
      </c>
      <c r="D1510" s="16">
        <v>4.3600000000000003</v>
      </c>
      <c r="E1510" s="17" t="s">
        <v>32</v>
      </c>
      <c r="F1510" s="17" t="s">
        <v>32</v>
      </c>
      <c r="G1510" s="17" t="s">
        <v>32</v>
      </c>
      <c r="H1510" s="18">
        <f>IF('Medical Examinations'!G1515="No major surgery",0,'Medical Examinations'!G1515)</f>
        <v>0</v>
      </c>
      <c r="I1510" s="16" t="s">
        <v>8343</v>
      </c>
      <c r="J1510" s="14" t="str">
        <f t="shared" si="69"/>
        <v>Over weight</v>
      </c>
      <c r="K1510" s="14" t="str">
        <f t="shared" si="70"/>
        <v>Normal</v>
      </c>
      <c r="L1510" s="19">
        <f>DATE('Data cleaning'!P1515,MONTH(1&amp;'Data cleaning'!Q1515),'Hospitalisation Details'!D1515)</f>
        <v>24740</v>
      </c>
      <c r="M1510" s="20">
        <v>12823.25</v>
      </c>
      <c r="N1510" s="16" t="s">
        <v>64</v>
      </c>
      <c r="O1510" s="16" t="s">
        <v>64</v>
      </c>
      <c r="P1510" s="16" t="s">
        <v>1525</v>
      </c>
      <c r="Q1510" s="14">
        <f t="shared" si="71"/>
        <v>55</v>
      </c>
    </row>
    <row r="1511" spans="1:17" ht="15.6" x14ac:dyDescent="0.3">
      <c r="A1511" s="15" t="s">
        <v>3781</v>
      </c>
      <c r="B1511" s="14" t="s">
        <v>5033</v>
      </c>
      <c r="C1511" s="16">
        <v>30.875</v>
      </c>
      <c r="D1511" s="16">
        <v>4.1399999999999997</v>
      </c>
      <c r="E1511" s="17" t="s">
        <v>99</v>
      </c>
      <c r="F1511" s="17" t="s">
        <v>32</v>
      </c>
      <c r="G1511" s="17" t="s">
        <v>32</v>
      </c>
      <c r="H1511" s="18">
        <f>IF('Medical Examinations'!G1516="No major surgery",0,'Medical Examinations'!G1516)</f>
        <v>0</v>
      </c>
      <c r="I1511" s="16" t="s">
        <v>8343</v>
      </c>
      <c r="J1511" s="14" t="str">
        <f t="shared" si="69"/>
        <v>Obesity</v>
      </c>
      <c r="K1511" s="14" t="str">
        <f t="shared" si="70"/>
        <v>Normal</v>
      </c>
      <c r="L1511" s="19">
        <f>DATE('Data cleaning'!P1516,MONTH(1&amp;'Data cleaning'!Q1516),'Hospitalisation Details'!D1516)</f>
        <v>38300</v>
      </c>
      <c r="M1511" s="20">
        <v>12829.46</v>
      </c>
      <c r="N1511" s="16" t="s">
        <v>64</v>
      </c>
      <c r="O1511" s="16" t="s">
        <v>64</v>
      </c>
      <c r="P1511" s="16" t="s">
        <v>979</v>
      </c>
      <c r="Q1511" s="14">
        <f t="shared" si="71"/>
        <v>18</v>
      </c>
    </row>
    <row r="1512" spans="1:17" ht="15.6" x14ac:dyDescent="0.3">
      <c r="A1512" s="15" t="s">
        <v>3783</v>
      </c>
      <c r="B1512" s="14" t="s">
        <v>6728</v>
      </c>
      <c r="C1512" s="16">
        <v>24.02</v>
      </c>
      <c r="D1512" s="16">
        <v>4.38</v>
      </c>
      <c r="E1512" s="17" t="s">
        <v>32</v>
      </c>
      <c r="F1512" s="17" t="s">
        <v>32</v>
      </c>
      <c r="G1512" s="17" t="s">
        <v>32</v>
      </c>
      <c r="H1512" s="18">
        <f>IF('Medical Examinations'!G1517="No major surgery",0,'Medical Examinations'!G1517)</f>
        <v>0</v>
      </c>
      <c r="I1512" s="16" t="s">
        <v>8343</v>
      </c>
      <c r="J1512" s="14" t="str">
        <f t="shared" si="69"/>
        <v>Normal weight</v>
      </c>
      <c r="K1512" s="14" t="str">
        <f t="shared" si="70"/>
        <v>Normal</v>
      </c>
      <c r="L1512" s="19">
        <f>DATE('Data cleaning'!P1517,MONTH(1&amp;'Data cleaning'!Q1517),'Hospitalisation Details'!D1517)</f>
        <v>34239</v>
      </c>
      <c r="M1512" s="20">
        <v>12847.24</v>
      </c>
      <c r="N1512" s="16" t="s">
        <v>64</v>
      </c>
      <c r="O1512" s="16" t="s">
        <v>62</v>
      </c>
      <c r="P1512" s="16" t="s">
        <v>119</v>
      </c>
      <c r="Q1512" s="14">
        <f t="shared" si="71"/>
        <v>29</v>
      </c>
    </row>
    <row r="1513" spans="1:17" ht="15.6" x14ac:dyDescent="0.3">
      <c r="A1513" s="15" t="s">
        <v>3785</v>
      </c>
      <c r="B1513" s="14" t="s">
        <v>7219</v>
      </c>
      <c r="C1513" s="16">
        <v>36.08</v>
      </c>
      <c r="D1513" s="16">
        <v>11.61</v>
      </c>
      <c r="E1513" s="17" t="s">
        <v>99</v>
      </c>
      <c r="F1513" s="17" t="s">
        <v>32</v>
      </c>
      <c r="G1513" s="17" t="s">
        <v>32</v>
      </c>
      <c r="H1513" s="18">
        <f>IF('Medical Examinations'!G1518="No major surgery",0,'Medical Examinations'!G1518)</f>
        <v>0</v>
      </c>
      <c r="I1513" s="16" t="s">
        <v>8343</v>
      </c>
      <c r="J1513" s="14" t="str">
        <f t="shared" si="69"/>
        <v>Obesity</v>
      </c>
      <c r="K1513" s="14" t="str">
        <f t="shared" si="70"/>
        <v>Diabetes</v>
      </c>
      <c r="L1513" s="19">
        <f>DATE('Data cleaning'!P1518,MONTH(1&amp;'Data cleaning'!Q1518),'Hospitalisation Details'!D1518)</f>
        <v>26929</v>
      </c>
      <c r="M1513" s="20">
        <v>12852.37</v>
      </c>
      <c r="N1513" s="16" t="s">
        <v>64</v>
      </c>
      <c r="O1513" s="16" t="s">
        <v>75</v>
      </c>
      <c r="P1513" s="16" t="s">
        <v>119</v>
      </c>
      <c r="Q1513" s="14">
        <f t="shared" si="71"/>
        <v>49</v>
      </c>
    </row>
    <row r="1514" spans="1:17" ht="15.6" x14ac:dyDescent="0.3">
      <c r="A1514" s="15" t="s">
        <v>3788</v>
      </c>
      <c r="B1514" s="14" t="s">
        <v>5554</v>
      </c>
      <c r="C1514" s="16">
        <v>32.200000000000003</v>
      </c>
      <c r="D1514" s="16">
        <v>10.59</v>
      </c>
      <c r="E1514" s="17" t="s">
        <v>99</v>
      </c>
      <c r="F1514" s="17" t="s">
        <v>32</v>
      </c>
      <c r="G1514" s="17" t="s">
        <v>32</v>
      </c>
      <c r="H1514" s="18">
        <f>IF('Medical Examinations'!G1519="No major surgery",0,'Medical Examinations'!G1519)</f>
        <v>0</v>
      </c>
      <c r="I1514" s="16" t="s">
        <v>8343</v>
      </c>
      <c r="J1514" s="14" t="str">
        <f t="shared" si="69"/>
        <v>Obesity</v>
      </c>
      <c r="K1514" s="14" t="str">
        <f t="shared" si="70"/>
        <v>Diabetes</v>
      </c>
      <c r="L1514" s="19">
        <f>DATE('Data cleaning'!P1519,MONTH(1&amp;'Data cleaning'!Q1519),'Hospitalisation Details'!D1519)</f>
        <v>23281</v>
      </c>
      <c r="M1514" s="20">
        <v>12856.84</v>
      </c>
      <c r="N1514" s="16" t="s">
        <v>64</v>
      </c>
      <c r="O1514" s="16" t="s">
        <v>64</v>
      </c>
      <c r="P1514" s="16" t="s">
        <v>1525</v>
      </c>
      <c r="Q1514" s="14">
        <f t="shared" si="71"/>
        <v>59</v>
      </c>
    </row>
    <row r="1515" spans="1:17" ht="15.6" x14ac:dyDescent="0.3">
      <c r="A1515" s="15" t="s">
        <v>3790</v>
      </c>
      <c r="B1515" s="14" t="s">
        <v>7222</v>
      </c>
      <c r="C1515" s="16">
        <v>28.05</v>
      </c>
      <c r="D1515" s="16">
        <v>11.85</v>
      </c>
      <c r="E1515" s="17" t="s">
        <v>99</v>
      </c>
      <c r="F1515" s="17" t="s">
        <v>32</v>
      </c>
      <c r="G1515" s="17" t="s">
        <v>32</v>
      </c>
      <c r="H1515" s="18">
        <f>IF('Medical Examinations'!G1520="No major surgery",0,'Medical Examinations'!G1520)</f>
        <v>0</v>
      </c>
      <c r="I1515" s="16" t="s">
        <v>8343</v>
      </c>
      <c r="J1515" s="14" t="str">
        <f t="shared" si="69"/>
        <v>Over weight</v>
      </c>
      <c r="K1515" s="14" t="str">
        <f t="shared" si="70"/>
        <v>Diabetes</v>
      </c>
      <c r="L1515" s="19">
        <f>DATE('Data cleaning'!P1520,MONTH(1&amp;'Data cleaning'!Q1520),'Hospitalisation Details'!D1520)</f>
        <v>30900</v>
      </c>
      <c r="M1515" s="20">
        <v>12870.31</v>
      </c>
      <c r="N1515" s="16" t="s">
        <v>64</v>
      </c>
      <c r="O1515" s="16" t="s">
        <v>64</v>
      </c>
      <c r="P1515" s="16" t="s">
        <v>119</v>
      </c>
      <c r="Q1515" s="14">
        <f t="shared" si="71"/>
        <v>38</v>
      </c>
    </row>
    <row r="1516" spans="1:17" ht="15.6" x14ac:dyDescent="0.3">
      <c r="A1516" s="15" t="s">
        <v>3792</v>
      </c>
      <c r="B1516" s="14" t="s">
        <v>7224</v>
      </c>
      <c r="C1516" s="16">
        <v>19</v>
      </c>
      <c r="D1516" s="16">
        <v>5.46</v>
      </c>
      <c r="E1516" s="17" t="s">
        <v>99</v>
      </c>
      <c r="F1516" s="17" t="s">
        <v>32</v>
      </c>
      <c r="G1516" s="17" t="s">
        <v>32</v>
      </c>
      <c r="H1516" s="18">
        <f>IF('Medical Examinations'!G1521="No major surgery",0,'Medical Examinations'!G1521)</f>
        <v>1</v>
      </c>
      <c r="I1516" s="16" t="s">
        <v>8343</v>
      </c>
      <c r="J1516" s="14" t="str">
        <f t="shared" si="69"/>
        <v>Normal weight</v>
      </c>
      <c r="K1516" s="14" t="str">
        <f t="shared" si="70"/>
        <v>Normal</v>
      </c>
      <c r="L1516" s="19">
        <f>DATE('Data cleaning'!P1521,MONTH(1&amp;'Data cleaning'!Q1521),'Hospitalisation Details'!D1521)</f>
        <v>38177</v>
      </c>
      <c r="M1516" s="20">
        <v>12890.06</v>
      </c>
      <c r="N1516" s="16" t="s">
        <v>64</v>
      </c>
      <c r="O1516" s="16" t="s">
        <v>75</v>
      </c>
      <c r="P1516" s="16" t="s">
        <v>972</v>
      </c>
      <c r="Q1516" s="14">
        <f t="shared" si="71"/>
        <v>18</v>
      </c>
    </row>
    <row r="1517" spans="1:17" ht="15.6" x14ac:dyDescent="0.3">
      <c r="A1517" s="15" t="s">
        <v>3795</v>
      </c>
      <c r="B1517" s="14" t="s">
        <v>7226</v>
      </c>
      <c r="C1517" s="16">
        <v>16.13</v>
      </c>
      <c r="D1517" s="16">
        <v>4.54</v>
      </c>
      <c r="E1517" s="17" t="s">
        <v>99</v>
      </c>
      <c r="F1517" s="17" t="s">
        <v>32</v>
      </c>
      <c r="G1517" s="17" t="s">
        <v>32</v>
      </c>
      <c r="H1517" s="18">
        <f>IF('Medical Examinations'!G1522="No major surgery",0,'Medical Examinations'!G1522)</f>
        <v>2</v>
      </c>
      <c r="I1517" s="16" t="s">
        <v>8343</v>
      </c>
      <c r="J1517" s="14" t="str">
        <f t="shared" si="69"/>
        <v>Under weight</v>
      </c>
      <c r="K1517" s="14" t="str">
        <f t="shared" si="70"/>
        <v>Normal</v>
      </c>
      <c r="L1517" s="19">
        <f>DATE('Data cleaning'!P1522,MONTH(1&amp;'Data cleaning'!Q1522),'Hospitalisation Details'!D1522)</f>
        <v>23239</v>
      </c>
      <c r="M1517" s="20">
        <v>12913.99</v>
      </c>
      <c r="N1517" s="16" t="s">
        <v>64</v>
      </c>
      <c r="O1517" s="16" t="s">
        <v>62</v>
      </c>
      <c r="P1517" s="16" t="s">
        <v>979</v>
      </c>
      <c r="Q1517" s="14">
        <f t="shared" si="71"/>
        <v>59</v>
      </c>
    </row>
    <row r="1518" spans="1:17" ht="15.6" x14ac:dyDescent="0.3">
      <c r="A1518" s="15" t="s">
        <v>3797</v>
      </c>
      <c r="B1518" s="14" t="s">
        <v>5880</v>
      </c>
      <c r="C1518" s="16">
        <v>18.77</v>
      </c>
      <c r="D1518" s="16">
        <v>11.98</v>
      </c>
      <c r="E1518" s="17" t="s">
        <v>99</v>
      </c>
      <c r="F1518" s="17" t="s">
        <v>32</v>
      </c>
      <c r="G1518" s="17" t="s">
        <v>32</v>
      </c>
      <c r="H1518" s="18">
        <f>IF('Medical Examinations'!G1523="No major surgery",0,'Medical Examinations'!G1523)</f>
        <v>2</v>
      </c>
      <c r="I1518" s="16" t="s">
        <v>8343</v>
      </c>
      <c r="J1518" s="14" t="str">
        <f t="shared" si="69"/>
        <v>Normal weight</v>
      </c>
      <c r="K1518" s="14" t="str">
        <f t="shared" si="70"/>
        <v>Diabetes</v>
      </c>
      <c r="L1518" s="19">
        <f>DATE('Data cleaning'!P1523,MONTH(1&amp;'Data cleaning'!Q1523),'Hospitalisation Details'!D1523)</f>
        <v>23255</v>
      </c>
      <c r="M1518" s="20">
        <v>12925.89</v>
      </c>
      <c r="N1518" s="16" t="s">
        <v>64</v>
      </c>
      <c r="O1518" s="16" t="s">
        <v>62</v>
      </c>
      <c r="P1518" s="16" t="s">
        <v>66</v>
      </c>
      <c r="Q1518" s="14">
        <f t="shared" si="71"/>
        <v>59</v>
      </c>
    </row>
    <row r="1519" spans="1:17" ht="15.6" x14ac:dyDescent="0.3">
      <c r="A1519" s="15" t="s">
        <v>3799</v>
      </c>
      <c r="B1519" s="14" t="s">
        <v>7229</v>
      </c>
      <c r="C1519" s="16">
        <v>28.88</v>
      </c>
      <c r="D1519" s="16">
        <v>6.59</v>
      </c>
      <c r="E1519" s="17" t="s">
        <v>99</v>
      </c>
      <c r="F1519" s="17" t="s">
        <v>32</v>
      </c>
      <c r="G1519" s="17" t="s">
        <v>32</v>
      </c>
      <c r="H1519" s="18">
        <f>IF('Medical Examinations'!G1524="No major surgery",0,'Medical Examinations'!G1524)</f>
        <v>1</v>
      </c>
      <c r="I1519" s="16" t="s">
        <v>8343</v>
      </c>
      <c r="J1519" s="14" t="str">
        <f t="shared" si="69"/>
        <v>Over weight</v>
      </c>
      <c r="K1519" s="14" t="str">
        <f t="shared" si="70"/>
        <v>Diabetes</v>
      </c>
      <c r="L1519" s="19">
        <f>DATE('Data cleaning'!P1524,MONTH(1&amp;'Data cleaning'!Q1524),'Hospitalisation Details'!D1524)</f>
        <v>23237</v>
      </c>
      <c r="M1519" s="20">
        <v>12928.79</v>
      </c>
      <c r="N1519" s="16" t="s">
        <v>64</v>
      </c>
      <c r="O1519" s="16" t="s">
        <v>62</v>
      </c>
      <c r="P1519" s="16" t="s">
        <v>66</v>
      </c>
      <c r="Q1519" s="14">
        <f t="shared" si="71"/>
        <v>59</v>
      </c>
    </row>
    <row r="1520" spans="1:17" ht="15.6" x14ac:dyDescent="0.3">
      <c r="A1520" s="15" t="s">
        <v>3801</v>
      </c>
      <c r="B1520" s="14" t="s">
        <v>5170</v>
      </c>
      <c r="C1520" s="16">
        <v>27.55</v>
      </c>
      <c r="D1520" s="16">
        <v>10.83</v>
      </c>
      <c r="E1520" s="17" t="s">
        <v>99</v>
      </c>
      <c r="F1520" s="17" t="s">
        <v>32</v>
      </c>
      <c r="G1520" s="17" t="s">
        <v>32</v>
      </c>
      <c r="H1520" s="18">
        <f>IF('Medical Examinations'!G1525="No major surgery",0,'Medical Examinations'!G1525)</f>
        <v>1</v>
      </c>
      <c r="I1520" s="16" t="s">
        <v>8343</v>
      </c>
      <c r="J1520" s="14" t="str">
        <f t="shared" si="69"/>
        <v>Over weight</v>
      </c>
      <c r="K1520" s="14" t="str">
        <f t="shared" si="70"/>
        <v>Diabetes</v>
      </c>
      <c r="L1520" s="19">
        <f>DATE('Data cleaning'!P1525,MONTH(1&amp;'Data cleaning'!Q1525),'Hospitalisation Details'!D1525)</f>
        <v>24463</v>
      </c>
      <c r="M1520" s="20">
        <v>12949.16</v>
      </c>
      <c r="N1520" s="16" t="s">
        <v>64</v>
      </c>
      <c r="O1520" s="16" t="s">
        <v>64</v>
      </c>
      <c r="P1520" s="16" t="s">
        <v>66</v>
      </c>
      <c r="Q1520" s="14">
        <f t="shared" si="71"/>
        <v>56</v>
      </c>
    </row>
    <row r="1521" spans="1:17" ht="15.6" x14ac:dyDescent="0.3">
      <c r="A1521" s="15" t="s">
        <v>3804</v>
      </c>
      <c r="B1521" s="14" t="s">
        <v>5376</v>
      </c>
      <c r="C1521" s="16">
        <v>15.6</v>
      </c>
      <c r="D1521" s="16">
        <v>8.6</v>
      </c>
      <c r="E1521" s="17" t="s">
        <v>32</v>
      </c>
      <c r="F1521" s="17" t="s">
        <v>32</v>
      </c>
      <c r="G1521" s="17" t="s">
        <v>32</v>
      </c>
      <c r="H1521" s="18">
        <f>IF('Medical Examinations'!G1526="No major surgery",0,'Medical Examinations'!G1526)</f>
        <v>0</v>
      </c>
      <c r="I1521" s="16" t="s">
        <v>8343</v>
      </c>
      <c r="J1521" s="14" t="str">
        <f t="shared" si="69"/>
        <v>Under weight</v>
      </c>
      <c r="K1521" s="14" t="str">
        <f t="shared" si="70"/>
        <v>Diabetes</v>
      </c>
      <c r="L1521" s="19">
        <f>DATE('Data cleaning'!P1526,MONTH(1&amp;'Data cleaning'!Q1526),'Hospitalisation Details'!D1526)</f>
        <v>22513</v>
      </c>
      <c r="M1521" s="20">
        <v>12950.07</v>
      </c>
      <c r="N1521" s="16" t="s">
        <v>64</v>
      </c>
      <c r="O1521" s="16" t="s">
        <v>75</v>
      </c>
      <c r="P1521" s="16" t="s">
        <v>119</v>
      </c>
      <c r="Q1521" s="14">
        <f t="shared" si="71"/>
        <v>61</v>
      </c>
    </row>
    <row r="1522" spans="1:17" ht="15.6" x14ac:dyDescent="0.3">
      <c r="A1522" s="15" t="s">
        <v>3806</v>
      </c>
      <c r="B1522" s="14" t="s">
        <v>7232</v>
      </c>
      <c r="C1522" s="16">
        <v>21.99</v>
      </c>
      <c r="D1522" s="16">
        <v>11.17</v>
      </c>
      <c r="E1522" s="17" t="s">
        <v>32</v>
      </c>
      <c r="F1522" s="17" t="s">
        <v>32</v>
      </c>
      <c r="G1522" s="17" t="s">
        <v>32</v>
      </c>
      <c r="H1522" s="18">
        <f>IF('Medical Examinations'!G1527="No major surgery",0,'Medical Examinations'!G1527)</f>
        <v>0</v>
      </c>
      <c r="I1522" s="16" t="s">
        <v>8343</v>
      </c>
      <c r="J1522" s="14" t="str">
        <f t="shared" si="69"/>
        <v>Normal weight</v>
      </c>
      <c r="K1522" s="14" t="str">
        <f t="shared" si="70"/>
        <v>Diabetes</v>
      </c>
      <c r="L1522" s="19">
        <f>DATE('Data cleaning'!P1527,MONTH(1&amp;'Data cleaning'!Q1527),'Hospitalisation Details'!D1527)</f>
        <v>22224</v>
      </c>
      <c r="M1522" s="20">
        <v>12957.12</v>
      </c>
      <c r="N1522" s="16" t="s">
        <v>64</v>
      </c>
      <c r="O1522" s="16" t="s">
        <v>75</v>
      </c>
      <c r="P1522" s="16" t="s">
        <v>241</v>
      </c>
      <c r="Q1522" s="14">
        <f t="shared" si="71"/>
        <v>62</v>
      </c>
    </row>
    <row r="1523" spans="1:17" ht="15.6" x14ac:dyDescent="0.3">
      <c r="A1523" s="15" t="s">
        <v>3808</v>
      </c>
      <c r="B1523" s="14" t="s">
        <v>7234</v>
      </c>
      <c r="C1523" s="16">
        <v>34.85</v>
      </c>
      <c r="D1523" s="16">
        <v>5.75</v>
      </c>
      <c r="E1523" s="17" t="s">
        <v>32</v>
      </c>
      <c r="F1523" s="17" t="s">
        <v>32</v>
      </c>
      <c r="G1523" s="17" t="s">
        <v>32</v>
      </c>
      <c r="H1523" s="18">
        <f>IF('Medical Examinations'!G1528="No major surgery",0,'Medical Examinations'!G1528)</f>
        <v>0</v>
      </c>
      <c r="I1523" s="16" t="s">
        <v>8343</v>
      </c>
      <c r="J1523" s="14" t="str">
        <f t="shared" si="69"/>
        <v>Obesity</v>
      </c>
      <c r="K1523" s="14" t="str">
        <f t="shared" si="70"/>
        <v>Prediabetes</v>
      </c>
      <c r="L1523" s="19">
        <f>DATE('Data cleaning'!P1528,MONTH(1&amp;'Data cleaning'!Q1528),'Hospitalisation Details'!D1528)</f>
        <v>22089</v>
      </c>
      <c r="M1523" s="20">
        <v>12979.36</v>
      </c>
      <c r="N1523" s="16" t="s">
        <v>64</v>
      </c>
      <c r="O1523" s="16" t="s">
        <v>75</v>
      </c>
      <c r="P1523" s="16" t="s">
        <v>241</v>
      </c>
      <c r="Q1523" s="14">
        <f t="shared" si="71"/>
        <v>62</v>
      </c>
    </row>
    <row r="1524" spans="1:17" ht="15.6" x14ac:dyDescent="0.3">
      <c r="A1524" s="15" t="s">
        <v>3810</v>
      </c>
      <c r="B1524" s="14" t="s">
        <v>7236</v>
      </c>
      <c r="C1524" s="16">
        <v>24.51</v>
      </c>
      <c r="D1524" s="16">
        <v>4.83</v>
      </c>
      <c r="E1524" s="17" t="s">
        <v>99</v>
      </c>
      <c r="F1524" s="17" t="s">
        <v>32</v>
      </c>
      <c r="G1524" s="17" t="s">
        <v>99</v>
      </c>
      <c r="H1524" s="18">
        <f>IF('Medical Examinations'!G1529="No major surgery",0,'Medical Examinations'!G1529)</f>
        <v>1</v>
      </c>
      <c r="I1524" s="16" t="s">
        <v>8343</v>
      </c>
      <c r="J1524" s="14" t="str">
        <f t="shared" si="69"/>
        <v>Normal weight</v>
      </c>
      <c r="K1524" s="14" t="str">
        <f t="shared" si="70"/>
        <v>Normal</v>
      </c>
      <c r="L1524" s="19">
        <f>DATE('Data cleaning'!P1529,MONTH(1&amp;'Data cleaning'!Q1529),'Hospitalisation Details'!D1529)</f>
        <v>22182</v>
      </c>
      <c r="M1524" s="20">
        <v>12981.35</v>
      </c>
      <c r="N1524" s="16" t="s">
        <v>64</v>
      </c>
      <c r="O1524" s="16" t="s">
        <v>64</v>
      </c>
      <c r="P1524" s="16" t="s">
        <v>66</v>
      </c>
      <c r="Q1524" s="14">
        <f t="shared" si="71"/>
        <v>62</v>
      </c>
    </row>
    <row r="1525" spans="1:17" ht="15.6" x14ac:dyDescent="0.3">
      <c r="A1525" s="15" t="s">
        <v>3813</v>
      </c>
      <c r="B1525" s="14" t="s">
        <v>7238</v>
      </c>
      <c r="C1525" s="16">
        <v>19.399999999999999</v>
      </c>
      <c r="D1525" s="16">
        <v>11.93</v>
      </c>
      <c r="E1525" s="17" t="s">
        <v>32</v>
      </c>
      <c r="F1525" s="17" t="s">
        <v>32</v>
      </c>
      <c r="G1525" s="17" t="s">
        <v>32</v>
      </c>
      <c r="H1525" s="18">
        <f>IF('Medical Examinations'!G1530="No major surgery",0,'Medical Examinations'!G1530)</f>
        <v>0</v>
      </c>
      <c r="I1525" s="16" t="s">
        <v>8343</v>
      </c>
      <c r="J1525" s="14" t="str">
        <f t="shared" si="69"/>
        <v>Normal weight</v>
      </c>
      <c r="K1525" s="14" t="str">
        <f t="shared" si="70"/>
        <v>Diabetes</v>
      </c>
      <c r="L1525" s="19">
        <f>DATE('Data cleaning'!P1530,MONTH(1&amp;'Data cleaning'!Q1530),'Hospitalisation Details'!D1530)</f>
        <v>22248</v>
      </c>
      <c r="M1525" s="20">
        <v>12982.87</v>
      </c>
      <c r="N1525" s="16" t="s">
        <v>64</v>
      </c>
      <c r="O1525" s="16" t="s">
        <v>75</v>
      </c>
      <c r="P1525" s="16" t="s">
        <v>66</v>
      </c>
      <c r="Q1525" s="14">
        <f t="shared" si="71"/>
        <v>62</v>
      </c>
    </row>
    <row r="1526" spans="1:17" ht="15.6" x14ac:dyDescent="0.3">
      <c r="A1526" s="15" t="s">
        <v>3815</v>
      </c>
      <c r="B1526" s="14" t="s">
        <v>4894</v>
      </c>
      <c r="C1526" s="16">
        <v>15.1</v>
      </c>
      <c r="D1526" s="16">
        <v>8.41</v>
      </c>
      <c r="E1526" s="17" t="s">
        <v>32</v>
      </c>
      <c r="F1526" s="17" t="s">
        <v>32</v>
      </c>
      <c r="G1526" s="17" t="s">
        <v>32</v>
      </c>
      <c r="H1526" s="18">
        <f>IF('Medical Examinations'!G1531="No major surgery",0,'Medical Examinations'!G1531)</f>
        <v>0</v>
      </c>
      <c r="I1526" s="16" t="s">
        <v>8343</v>
      </c>
      <c r="J1526" s="14" t="str">
        <f t="shared" si="69"/>
        <v>Under weight</v>
      </c>
      <c r="K1526" s="14" t="str">
        <f t="shared" si="70"/>
        <v>Diabetes</v>
      </c>
      <c r="L1526" s="19">
        <f>DATE('Data cleaning'!P1531,MONTH(1&amp;'Data cleaning'!Q1531),'Hospitalisation Details'!D1531)</f>
        <v>29186</v>
      </c>
      <c r="M1526" s="20">
        <v>12994.12</v>
      </c>
      <c r="N1526" s="16" t="s">
        <v>64</v>
      </c>
      <c r="O1526" s="16" t="s">
        <v>62</v>
      </c>
      <c r="P1526" s="16" t="s">
        <v>2757</v>
      </c>
      <c r="Q1526" s="14">
        <f t="shared" si="71"/>
        <v>43</v>
      </c>
    </row>
    <row r="1527" spans="1:17" ht="15.6" x14ac:dyDescent="0.3">
      <c r="A1527" s="15" t="s">
        <v>3818</v>
      </c>
      <c r="B1527" s="14" t="s">
        <v>7240</v>
      </c>
      <c r="C1527" s="16">
        <v>23.37</v>
      </c>
      <c r="D1527" s="16">
        <v>5.59</v>
      </c>
      <c r="E1527" s="17" t="s">
        <v>99</v>
      </c>
      <c r="F1527" s="17" t="s">
        <v>32</v>
      </c>
      <c r="G1527" s="17" t="s">
        <v>32</v>
      </c>
      <c r="H1527" s="18">
        <f>IF('Medical Examinations'!G1532="No major surgery",0,'Medical Examinations'!G1532)</f>
        <v>0</v>
      </c>
      <c r="I1527" s="16" t="s">
        <v>8343</v>
      </c>
      <c r="J1527" s="14" t="str">
        <f t="shared" si="69"/>
        <v>Normal weight</v>
      </c>
      <c r="K1527" s="14" t="str">
        <f t="shared" si="70"/>
        <v>Normal</v>
      </c>
      <c r="L1527" s="19">
        <f>DATE('Data cleaning'!P1532,MONTH(1&amp;'Data cleaning'!Q1532),'Hospitalisation Details'!D1532)</f>
        <v>29889</v>
      </c>
      <c r="M1527" s="20">
        <v>13002.91</v>
      </c>
      <c r="N1527" s="16" t="s">
        <v>64</v>
      </c>
      <c r="O1527" s="16" t="s">
        <v>75</v>
      </c>
      <c r="P1527" s="16" t="s">
        <v>119</v>
      </c>
      <c r="Q1527" s="14">
        <f t="shared" si="71"/>
        <v>41</v>
      </c>
    </row>
    <row r="1528" spans="1:17" ht="15.6" x14ac:dyDescent="0.3">
      <c r="A1528" s="15" t="s">
        <v>3820</v>
      </c>
      <c r="B1528" s="14" t="s">
        <v>7242</v>
      </c>
      <c r="C1528" s="16">
        <v>42.4</v>
      </c>
      <c r="D1528" s="16">
        <v>4.0599999999999996</v>
      </c>
      <c r="E1528" s="17" t="s">
        <v>32</v>
      </c>
      <c r="F1528" s="17" t="s">
        <v>32</v>
      </c>
      <c r="G1528" s="17" t="s">
        <v>32</v>
      </c>
      <c r="H1528" s="18">
        <f>IF('Medical Examinations'!G1533="No major surgery",0,'Medical Examinations'!G1533)</f>
        <v>0</v>
      </c>
      <c r="I1528" s="16" t="s">
        <v>8343</v>
      </c>
      <c r="J1528" s="14" t="str">
        <f t="shared" si="69"/>
        <v>Obesity</v>
      </c>
      <c r="K1528" s="14" t="str">
        <f t="shared" si="70"/>
        <v>Normal</v>
      </c>
      <c r="L1528" s="19">
        <f>DATE('Data cleaning'!P1533,MONTH(1&amp;'Data cleaning'!Q1533),'Hospitalisation Details'!D1533)</f>
        <v>22821</v>
      </c>
      <c r="M1528" s="20">
        <v>13004.95</v>
      </c>
      <c r="N1528" s="16" t="s">
        <v>64</v>
      </c>
      <c r="O1528" s="16" t="s">
        <v>75</v>
      </c>
      <c r="P1528" s="16" t="s">
        <v>119</v>
      </c>
      <c r="Q1528" s="14">
        <f t="shared" si="71"/>
        <v>60</v>
      </c>
    </row>
    <row r="1529" spans="1:17" ht="15.6" x14ac:dyDescent="0.3">
      <c r="A1529" s="15" t="s">
        <v>3823</v>
      </c>
      <c r="B1529" s="14" t="s">
        <v>5467</v>
      </c>
      <c r="C1529" s="16">
        <v>28.405000000000001</v>
      </c>
      <c r="D1529" s="16">
        <v>7.02</v>
      </c>
      <c r="E1529" s="17" t="s">
        <v>99</v>
      </c>
      <c r="F1529" s="17" t="s">
        <v>32</v>
      </c>
      <c r="G1529" s="17" t="s">
        <v>32</v>
      </c>
      <c r="H1529" s="18">
        <f>IF('Medical Examinations'!G1534="No major surgery",0,'Medical Examinations'!G1534)</f>
        <v>0</v>
      </c>
      <c r="I1529" s="16" t="s">
        <v>8343</v>
      </c>
      <c r="J1529" s="14" t="str">
        <f t="shared" si="69"/>
        <v>Over weight</v>
      </c>
      <c r="K1529" s="14" t="str">
        <f t="shared" si="70"/>
        <v>Diabetes</v>
      </c>
      <c r="L1529" s="19">
        <f>DATE('Data cleaning'!P1534,MONTH(1&amp;'Data cleaning'!Q1534),'Hospitalisation Details'!D1534)</f>
        <v>25550</v>
      </c>
      <c r="M1529" s="20">
        <v>13008.07</v>
      </c>
      <c r="N1529" s="16" t="s">
        <v>64</v>
      </c>
      <c r="O1529" s="16" t="s">
        <v>64</v>
      </c>
      <c r="P1529" s="16" t="s">
        <v>119</v>
      </c>
      <c r="Q1529" s="14">
        <f t="shared" si="71"/>
        <v>53</v>
      </c>
    </row>
    <row r="1530" spans="1:17" ht="15.6" x14ac:dyDescent="0.3">
      <c r="A1530" s="15" t="s">
        <v>3825</v>
      </c>
      <c r="B1530" s="14" t="s">
        <v>4904</v>
      </c>
      <c r="C1530" s="16">
        <v>23.4</v>
      </c>
      <c r="D1530" s="16">
        <v>4.47</v>
      </c>
      <c r="E1530" s="17" t="s">
        <v>32</v>
      </c>
      <c r="F1530" s="17" t="s">
        <v>32</v>
      </c>
      <c r="G1530" s="17" t="s">
        <v>32</v>
      </c>
      <c r="H1530" s="18">
        <f>IF('Medical Examinations'!G1535="No major surgery",0,'Medical Examinations'!G1535)</f>
        <v>0</v>
      </c>
      <c r="I1530" s="16" t="s">
        <v>8343</v>
      </c>
      <c r="J1530" s="14" t="str">
        <f t="shared" si="69"/>
        <v>Normal weight</v>
      </c>
      <c r="K1530" s="14" t="str">
        <f t="shared" si="70"/>
        <v>Normal</v>
      </c>
      <c r="L1530" s="19">
        <f>DATE('Data cleaning'!P1535,MONTH(1&amp;'Data cleaning'!Q1535),'Hospitalisation Details'!D1535)</f>
        <v>26569</v>
      </c>
      <c r="M1530" s="20">
        <v>13010.86</v>
      </c>
      <c r="N1530" s="16" t="s">
        <v>64</v>
      </c>
      <c r="O1530" s="16" t="s">
        <v>62</v>
      </c>
      <c r="P1530" s="16" t="s">
        <v>119</v>
      </c>
      <c r="Q1530" s="14">
        <f t="shared" si="71"/>
        <v>50</v>
      </c>
    </row>
    <row r="1531" spans="1:17" ht="15.6" x14ac:dyDescent="0.3">
      <c r="A1531" s="15" t="s">
        <v>3827</v>
      </c>
      <c r="B1531" s="14" t="s">
        <v>4784</v>
      </c>
      <c r="C1531" s="16">
        <v>33.44</v>
      </c>
      <c r="D1531" s="16">
        <v>4.54</v>
      </c>
      <c r="E1531" s="17" t="s">
        <v>32</v>
      </c>
      <c r="F1531" s="17" t="s">
        <v>32</v>
      </c>
      <c r="G1531" s="17" t="s">
        <v>32</v>
      </c>
      <c r="H1531" s="18">
        <f>IF('Medical Examinations'!G1536="No major surgery",0,'Medical Examinations'!G1536)</f>
        <v>0</v>
      </c>
      <c r="I1531" s="16" t="s">
        <v>8343</v>
      </c>
      <c r="J1531" s="14" t="str">
        <f t="shared" si="69"/>
        <v>Obesity</v>
      </c>
      <c r="K1531" s="14" t="str">
        <f t="shared" si="70"/>
        <v>Normal</v>
      </c>
      <c r="L1531" s="19">
        <f>DATE('Data cleaning'!P1536,MONTH(1&amp;'Data cleaning'!Q1536),'Hospitalisation Details'!D1536)</f>
        <v>22847</v>
      </c>
      <c r="M1531" s="20">
        <v>13012.21</v>
      </c>
      <c r="N1531" s="16" t="s">
        <v>64</v>
      </c>
      <c r="O1531" s="16" t="s">
        <v>75</v>
      </c>
      <c r="P1531" s="16" t="s">
        <v>119</v>
      </c>
      <c r="Q1531" s="14">
        <f t="shared" si="71"/>
        <v>60</v>
      </c>
    </row>
    <row r="1532" spans="1:17" ht="15.6" x14ac:dyDescent="0.3">
      <c r="A1532" s="15" t="s">
        <v>3830</v>
      </c>
      <c r="B1532" s="14" t="s">
        <v>4829</v>
      </c>
      <c r="C1532" s="16">
        <v>21.12</v>
      </c>
      <c r="D1532" s="16">
        <v>4.99</v>
      </c>
      <c r="E1532" s="17" t="s">
        <v>32</v>
      </c>
      <c r="F1532" s="17" t="s">
        <v>32</v>
      </c>
      <c r="G1532" s="17" t="s">
        <v>32</v>
      </c>
      <c r="H1532" s="18">
        <f>IF('Medical Examinations'!G1537="No major surgery",0,'Medical Examinations'!G1537)</f>
        <v>1</v>
      </c>
      <c r="I1532" s="16" t="s">
        <v>8343</v>
      </c>
      <c r="J1532" s="14" t="str">
        <f t="shared" si="69"/>
        <v>Normal weight</v>
      </c>
      <c r="K1532" s="14" t="str">
        <f t="shared" si="70"/>
        <v>Normal</v>
      </c>
      <c r="L1532" s="19">
        <f>DATE('Data cleaning'!P1537,MONTH(1&amp;'Data cleaning'!Q1537),'Hospitalisation Details'!D1537)</f>
        <v>23643</v>
      </c>
      <c r="M1532" s="20">
        <v>13019.16</v>
      </c>
      <c r="N1532" s="16" t="s">
        <v>64</v>
      </c>
      <c r="O1532" s="16" t="s">
        <v>75</v>
      </c>
      <c r="P1532" s="16" t="s">
        <v>1280</v>
      </c>
      <c r="Q1532" s="14">
        <f t="shared" si="71"/>
        <v>58</v>
      </c>
    </row>
    <row r="1533" spans="1:17" ht="15.6" x14ac:dyDescent="0.3">
      <c r="A1533" s="15" t="s">
        <v>3832</v>
      </c>
      <c r="B1533" s="14" t="s">
        <v>7248</v>
      </c>
      <c r="C1533" s="16">
        <v>18.48</v>
      </c>
      <c r="D1533" s="16">
        <v>10.84</v>
      </c>
      <c r="E1533" s="17" t="s">
        <v>99</v>
      </c>
      <c r="F1533" s="17" t="s">
        <v>32</v>
      </c>
      <c r="G1533" s="17" t="s">
        <v>32</v>
      </c>
      <c r="H1533" s="18">
        <f>IF('Medical Examinations'!G1538="No major surgery",0,'Medical Examinations'!G1538)</f>
        <v>2</v>
      </c>
      <c r="I1533" s="16" t="s">
        <v>8343</v>
      </c>
      <c r="J1533" s="14" t="str">
        <f t="shared" si="69"/>
        <v>Under weight</v>
      </c>
      <c r="K1533" s="14" t="str">
        <f t="shared" si="70"/>
        <v>Diabetes</v>
      </c>
      <c r="L1533" s="19">
        <f>DATE('Data cleaning'!P1538,MONTH(1&amp;'Data cleaning'!Q1538),'Hospitalisation Details'!D1538)</f>
        <v>24050</v>
      </c>
      <c r="M1533" s="20">
        <v>13023.93</v>
      </c>
      <c r="N1533" s="16" t="s">
        <v>64</v>
      </c>
      <c r="O1533" s="16" t="s">
        <v>62</v>
      </c>
      <c r="P1533" s="16" t="s">
        <v>1108</v>
      </c>
      <c r="Q1533" s="14">
        <f t="shared" si="71"/>
        <v>57</v>
      </c>
    </row>
    <row r="1534" spans="1:17" ht="15.6" x14ac:dyDescent="0.3">
      <c r="A1534" s="15" t="s">
        <v>3834</v>
      </c>
      <c r="B1534" s="14" t="s">
        <v>5160</v>
      </c>
      <c r="C1534" s="16">
        <v>16.815000000000001</v>
      </c>
      <c r="D1534" s="16">
        <v>5.63</v>
      </c>
      <c r="E1534" s="17" t="s">
        <v>32</v>
      </c>
      <c r="F1534" s="17" t="s">
        <v>32</v>
      </c>
      <c r="G1534" s="17" t="s">
        <v>32</v>
      </c>
      <c r="H1534" s="18">
        <f>IF('Medical Examinations'!G1539="No major surgery",0,'Medical Examinations'!G1539)</f>
        <v>1</v>
      </c>
      <c r="I1534" s="16" t="s">
        <v>8343</v>
      </c>
      <c r="J1534" s="14" t="str">
        <f t="shared" si="69"/>
        <v>Under weight</v>
      </c>
      <c r="K1534" s="14" t="str">
        <f t="shared" si="70"/>
        <v>Normal</v>
      </c>
      <c r="L1534" s="19">
        <f>DATE('Data cleaning'!P1539,MONTH(1&amp;'Data cleaning'!Q1539),'Hospitalisation Details'!D1539)</f>
        <v>22594</v>
      </c>
      <c r="M1534" s="20">
        <v>13041.92</v>
      </c>
      <c r="N1534" s="16" t="s">
        <v>64</v>
      </c>
      <c r="O1534" s="16" t="s">
        <v>75</v>
      </c>
      <c r="P1534" s="16" t="s">
        <v>241</v>
      </c>
      <c r="Q1534" s="14">
        <f t="shared" si="71"/>
        <v>61</v>
      </c>
    </row>
    <row r="1535" spans="1:17" ht="15.6" x14ac:dyDescent="0.3">
      <c r="A1535" s="15" t="s">
        <v>3837</v>
      </c>
      <c r="B1535" s="14" t="s">
        <v>7251</v>
      </c>
      <c r="C1535" s="16">
        <v>26.72</v>
      </c>
      <c r="D1535" s="16">
        <v>4.1399999999999997</v>
      </c>
      <c r="E1535" s="17" t="s">
        <v>32</v>
      </c>
      <c r="F1535" s="17" t="s">
        <v>32</v>
      </c>
      <c r="G1535" s="17" t="s">
        <v>32</v>
      </c>
      <c r="H1535" s="18">
        <f>IF('Medical Examinations'!G1540="No major surgery",0,'Medical Examinations'!G1540)</f>
        <v>0</v>
      </c>
      <c r="I1535" s="16" t="s">
        <v>8343</v>
      </c>
      <c r="J1535" s="14" t="str">
        <f t="shared" si="69"/>
        <v>Over weight</v>
      </c>
      <c r="K1535" s="14" t="str">
        <f t="shared" si="70"/>
        <v>Normal</v>
      </c>
      <c r="L1535" s="19">
        <f>DATE('Data cleaning'!P1540,MONTH(1&amp;'Data cleaning'!Q1540),'Hospitalisation Details'!D1540)</f>
        <v>25469</v>
      </c>
      <c r="M1535" s="20">
        <v>13044.41</v>
      </c>
      <c r="N1535" s="16" t="s">
        <v>64</v>
      </c>
      <c r="O1535" s="16" t="s">
        <v>75</v>
      </c>
      <c r="P1535" s="16" t="s">
        <v>119</v>
      </c>
      <c r="Q1535" s="14">
        <f t="shared" si="71"/>
        <v>53</v>
      </c>
    </row>
    <row r="1536" spans="1:17" ht="15.6" x14ac:dyDescent="0.3">
      <c r="A1536" s="15" t="s">
        <v>3839</v>
      </c>
      <c r="B1536" s="14" t="s">
        <v>7253</v>
      </c>
      <c r="C1536" s="16">
        <v>41.42</v>
      </c>
      <c r="D1536" s="16">
        <v>5.17</v>
      </c>
      <c r="E1536" s="17" t="s">
        <v>32</v>
      </c>
      <c r="F1536" s="17" t="s">
        <v>32</v>
      </c>
      <c r="G1536" s="17" t="s">
        <v>99</v>
      </c>
      <c r="H1536" s="18">
        <f>IF('Medical Examinations'!G1541="No major surgery",0,'Medical Examinations'!G1541)</f>
        <v>1</v>
      </c>
      <c r="I1536" s="16" t="s">
        <v>8343</v>
      </c>
      <c r="J1536" s="14" t="str">
        <f t="shared" si="69"/>
        <v>Obesity</v>
      </c>
      <c r="K1536" s="14" t="str">
        <f t="shared" si="70"/>
        <v>Normal</v>
      </c>
      <c r="L1536" s="19">
        <f>DATE('Data cleaning'!P1541,MONTH(1&amp;'Data cleaning'!Q1541),'Hospitalisation Details'!D1541)</f>
        <v>24690</v>
      </c>
      <c r="M1536" s="20">
        <v>13047.33</v>
      </c>
      <c r="N1536" s="16" t="s">
        <v>64</v>
      </c>
      <c r="O1536" s="16" t="s">
        <v>64</v>
      </c>
      <c r="P1536" s="16" t="s">
        <v>1280</v>
      </c>
      <c r="Q1536" s="14">
        <f t="shared" si="71"/>
        <v>55</v>
      </c>
    </row>
    <row r="1537" spans="1:17" ht="15.6" x14ac:dyDescent="0.3">
      <c r="A1537" s="15" t="s">
        <v>3842</v>
      </c>
      <c r="B1537" s="14" t="s">
        <v>7255</v>
      </c>
      <c r="C1537" s="16">
        <v>20.69</v>
      </c>
      <c r="D1537" s="16">
        <v>6.93</v>
      </c>
      <c r="E1537" s="17" t="s">
        <v>32</v>
      </c>
      <c r="F1537" s="17" t="s">
        <v>32</v>
      </c>
      <c r="G1537" s="17" t="s">
        <v>32</v>
      </c>
      <c r="H1537" s="18">
        <f>IF('Medical Examinations'!G1542="No major surgery",0,'Medical Examinations'!G1542)</f>
        <v>2</v>
      </c>
      <c r="I1537" s="16" t="s">
        <v>8343</v>
      </c>
      <c r="J1537" s="14" t="str">
        <f t="shared" si="69"/>
        <v>Normal weight</v>
      </c>
      <c r="K1537" s="14" t="str">
        <f t="shared" si="70"/>
        <v>Diabetes</v>
      </c>
      <c r="L1537" s="19">
        <f>DATE('Data cleaning'!P1542,MONTH(1&amp;'Data cleaning'!Q1542),'Hospitalisation Details'!D1542)</f>
        <v>31346</v>
      </c>
      <c r="M1537" s="20">
        <v>13051.22</v>
      </c>
      <c r="N1537" s="16" t="s">
        <v>64</v>
      </c>
      <c r="O1537" s="16" t="s">
        <v>75</v>
      </c>
      <c r="P1537" s="16" t="s">
        <v>2757</v>
      </c>
      <c r="Q1537" s="14">
        <f t="shared" si="71"/>
        <v>37</v>
      </c>
    </row>
    <row r="1538" spans="1:17" ht="15.6" x14ac:dyDescent="0.3">
      <c r="A1538" s="15" t="s">
        <v>3844</v>
      </c>
      <c r="B1538" s="14" t="s">
        <v>7257</v>
      </c>
      <c r="C1538" s="16">
        <v>41.23</v>
      </c>
      <c r="D1538" s="16">
        <v>4.24</v>
      </c>
      <c r="E1538" s="17" t="s">
        <v>32</v>
      </c>
      <c r="F1538" s="17" t="s">
        <v>32</v>
      </c>
      <c r="G1538" s="17" t="s">
        <v>32</v>
      </c>
      <c r="H1538" s="18">
        <f>IF('Medical Examinations'!G1543="No major surgery",0,'Medical Examinations'!G1543)</f>
        <v>0</v>
      </c>
      <c r="I1538" s="16" t="s">
        <v>8343</v>
      </c>
      <c r="J1538" s="14" t="str">
        <f t="shared" ref="J1538:J1601" si="72">IF(C1538&lt;18.5,"Under weight",IF(C1538&lt;25,"Normal weight",IF(C1538&lt;30,"Over weight","Obesity")))</f>
        <v>Obesity</v>
      </c>
      <c r="K1538" s="14" t="str">
        <f t="shared" ref="K1538:K1601" si="73">IF(D1538&lt;5.7,"Normal",IF(D1538&lt;6.4,"Prediabetes","Diabetes"))</f>
        <v>Normal</v>
      </c>
      <c r="L1538" s="19">
        <f>DATE('Data cleaning'!P1543,MONTH(1&amp;'Data cleaning'!Q1543),'Hospitalisation Details'!D1543)</f>
        <v>22591</v>
      </c>
      <c r="M1538" s="20">
        <v>13063.88</v>
      </c>
      <c r="N1538" s="16" t="s">
        <v>64</v>
      </c>
      <c r="O1538" s="16" t="s">
        <v>62</v>
      </c>
      <c r="P1538" s="16" t="s">
        <v>241</v>
      </c>
      <c r="Q1538" s="14">
        <f t="shared" ref="Q1538:Q1601" si="74">INT(YEARFRAC(L1538,DATE(2023,6,8)))</f>
        <v>61</v>
      </c>
    </row>
    <row r="1539" spans="1:17" ht="15.6" x14ac:dyDescent="0.3">
      <c r="A1539" s="15" t="s">
        <v>3847</v>
      </c>
      <c r="B1539" s="14" t="s">
        <v>4829</v>
      </c>
      <c r="C1539" s="16">
        <v>29.9</v>
      </c>
      <c r="D1539" s="16">
        <v>5.91</v>
      </c>
      <c r="E1539" s="17" t="s">
        <v>32</v>
      </c>
      <c r="F1539" s="17" t="s">
        <v>32</v>
      </c>
      <c r="G1539" s="17" t="s">
        <v>32</v>
      </c>
      <c r="H1539" s="18">
        <f>IF('Medical Examinations'!G1544="No major surgery",0,'Medical Examinations'!G1544)</f>
        <v>0</v>
      </c>
      <c r="I1539" s="16" t="s">
        <v>8343</v>
      </c>
      <c r="J1539" s="14" t="str">
        <f t="shared" si="72"/>
        <v>Over weight</v>
      </c>
      <c r="K1539" s="14" t="str">
        <f t="shared" si="73"/>
        <v>Prediabetes</v>
      </c>
      <c r="L1539" s="19">
        <f>DATE('Data cleaning'!P1544,MONTH(1&amp;'Data cleaning'!Q1544),'Hospitalisation Details'!D1544)</f>
        <v>28688</v>
      </c>
      <c r="M1539" s="20">
        <v>13101.74</v>
      </c>
      <c r="N1539" s="16" t="s">
        <v>64</v>
      </c>
      <c r="O1539" s="16" t="s">
        <v>62</v>
      </c>
      <c r="P1539" s="16" t="s">
        <v>2757</v>
      </c>
      <c r="Q1539" s="14">
        <f t="shared" si="74"/>
        <v>44</v>
      </c>
    </row>
    <row r="1540" spans="1:17" ht="15.6" x14ac:dyDescent="0.3">
      <c r="A1540" s="15" t="s">
        <v>3849</v>
      </c>
      <c r="B1540" s="14" t="s">
        <v>7260</v>
      </c>
      <c r="C1540" s="16">
        <v>34.104999999999997</v>
      </c>
      <c r="D1540" s="16">
        <v>5.93</v>
      </c>
      <c r="E1540" s="17" t="s">
        <v>32</v>
      </c>
      <c r="F1540" s="17" t="s">
        <v>32</v>
      </c>
      <c r="G1540" s="17" t="s">
        <v>32</v>
      </c>
      <c r="H1540" s="18">
        <f>IF('Medical Examinations'!G1545="No major surgery",0,'Medical Examinations'!G1545)</f>
        <v>0</v>
      </c>
      <c r="I1540" s="16" t="s">
        <v>8343</v>
      </c>
      <c r="J1540" s="14" t="str">
        <f t="shared" si="72"/>
        <v>Obesity</v>
      </c>
      <c r="K1540" s="14" t="str">
        <f t="shared" si="73"/>
        <v>Prediabetes</v>
      </c>
      <c r="L1540" s="19">
        <f>DATE('Data cleaning'!P1545,MONTH(1&amp;'Data cleaning'!Q1545),'Hospitalisation Details'!D1545)</f>
        <v>26236</v>
      </c>
      <c r="M1540" s="20">
        <v>13110.79</v>
      </c>
      <c r="N1540" s="16" t="s">
        <v>64</v>
      </c>
      <c r="O1540" s="16" t="s">
        <v>62</v>
      </c>
      <c r="P1540" s="16" t="s">
        <v>241</v>
      </c>
      <c r="Q1540" s="14">
        <f t="shared" si="74"/>
        <v>51</v>
      </c>
    </row>
    <row r="1541" spans="1:17" ht="15.6" x14ac:dyDescent="0.3">
      <c r="A1541" s="15" t="s">
        <v>3852</v>
      </c>
      <c r="B1541" s="14" t="s">
        <v>7262</v>
      </c>
      <c r="C1541" s="16">
        <v>24.97</v>
      </c>
      <c r="D1541" s="16">
        <v>5.66</v>
      </c>
      <c r="E1541" s="17" t="s">
        <v>32</v>
      </c>
      <c r="F1541" s="17" t="s">
        <v>32</v>
      </c>
      <c r="G1541" s="17" t="s">
        <v>32</v>
      </c>
      <c r="H1541" s="18">
        <f>IF('Medical Examinations'!G1546="No major surgery",0,'Medical Examinations'!G1546)</f>
        <v>0</v>
      </c>
      <c r="I1541" s="16" t="s">
        <v>8343</v>
      </c>
      <c r="J1541" s="14" t="str">
        <f t="shared" si="72"/>
        <v>Normal weight</v>
      </c>
      <c r="K1541" s="14" t="str">
        <f t="shared" si="73"/>
        <v>Normal</v>
      </c>
      <c r="L1541" s="19">
        <f>DATE('Data cleaning'!P1546,MONTH(1&amp;'Data cleaning'!Q1546),'Hospitalisation Details'!D1546)</f>
        <v>22860</v>
      </c>
      <c r="M1541" s="20">
        <v>13112.6</v>
      </c>
      <c r="N1541" s="16" t="s">
        <v>64</v>
      </c>
      <c r="O1541" s="16" t="s">
        <v>64</v>
      </c>
      <c r="P1541" s="16" t="s">
        <v>119</v>
      </c>
      <c r="Q1541" s="14">
        <f t="shared" si="74"/>
        <v>60</v>
      </c>
    </row>
    <row r="1542" spans="1:17" ht="15.6" x14ac:dyDescent="0.3">
      <c r="A1542" s="15" t="s">
        <v>3854</v>
      </c>
      <c r="B1542" s="14" t="s">
        <v>5469</v>
      </c>
      <c r="C1542" s="16">
        <v>34.799999999999997</v>
      </c>
      <c r="D1542" s="16">
        <v>4.1900000000000004</v>
      </c>
      <c r="E1542" s="17" t="s">
        <v>32</v>
      </c>
      <c r="F1542" s="17" t="s">
        <v>32</v>
      </c>
      <c r="G1542" s="17" t="s">
        <v>32</v>
      </c>
      <c r="H1542" s="18">
        <f>IF('Medical Examinations'!G1547="No major surgery",0,'Medical Examinations'!G1547)</f>
        <v>1</v>
      </c>
      <c r="I1542" s="16" t="s">
        <v>8343</v>
      </c>
      <c r="J1542" s="14" t="str">
        <f t="shared" si="72"/>
        <v>Obesity</v>
      </c>
      <c r="K1542" s="14" t="str">
        <f t="shared" si="73"/>
        <v>Normal</v>
      </c>
      <c r="L1542" s="19">
        <f>DATE('Data cleaning'!P1547,MONTH(1&amp;'Data cleaning'!Q1547),'Hospitalisation Details'!D1547)</f>
        <v>33828</v>
      </c>
      <c r="M1542" s="20">
        <v>13113.51</v>
      </c>
      <c r="N1542" s="16" t="s">
        <v>64</v>
      </c>
      <c r="O1542" s="16" t="s">
        <v>62</v>
      </c>
      <c r="P1542" s="16" t="s">
        <v>2757</v>
      </c>
      <c r="Q1542" s="14">
        <f t="shared" si="74"/>
        <v>30</v>
      </c>
    </row>
    <row r="1543" spans="1:17" ht="15.6" x14ac:dyDescent="0.3">
      <c r="A1543" s="15" t="s">
        <v>3857</v>
      </c>
      <c r="B1543" s="14" t="s">
        <v>7265</v>
      </c>
      <c r="C1543" s="16">
        <v>32.965000000000003</v>
      </c>
      <c r="D1543" s="16">
        <v>9.2100000000000009</v>
      </c>
      <c r="E1543" s="17" t="s">
        <v>99</v>
      </c>
      <c r="F1543" s="17" t="s">
        <v>32</v>
      </c>
      <c r="G1543" s="17" t="s">
        <v>32</v>
      </c>
      <c r="H1543" s="18">
        <f>IF('Medical Examinations'!G1548="No major surgery",0,'Medical Examinations'!G1548)</f>
        <v>0</v>
      </c>
      <c r="I1543" s="16" t="s">
        <v>8343</v>
      </c>
      <c r="J1543" s="14" t="str">
        <f t="shared" si="72"/>
        <v>Obesity</v>
      </c>
      <c r="K1543" s="14" t="str">
        <f t="shared" si="73"/>
        <v>Diabetes</v>
      </c>
      <c r="L1543" s="19">
        <f>DATE('Data cleaning'!P1548,MONTH(1&amp;'Data cleaning'!Q1548),'Hospitalisation Details'!D1548)</f>
        <v>23268</v>
      </c>
      <c r="M1543" s="20">
        <v>13116.84</v>
      </c>
      <c r="N1543" s="16" t="s">
        <v>64</v>
      </c>
      <c r="O1543" s="16" t="s">
        <v>75</v>
      </c>
      <c r="P1543" s="16" t="s">
        <v>119</v>
      </c>
      <c r="Q1543" s="14">
        <f t="shared" si="74"/>
        <v>59</v>
      </c>
    </row>
    <row r="1544" spans="1:17" ht="15.6" x14ac:dyDescent="0.3">
      <c r="A1544" s="15" t="s">
        <v>3859</v>
      </c>
      <c r="B1544" s="14" t="s">
        <v>7267</v>
      </c>
      <c r="C1544" s="16">
        <v>27.265000000000001</v>
      </c>
      <c r="D1544" s="16">
        <v>5.51</v>
      </c>
      <c r="E1544" s="17" t="s">
        <v>32</v>
      </c>
      <c r="F1544" s="17" t="s">
        <v>32</v>
      </c>
      <c r="G1544" s="17" t="s">
        <v>32</v>
      </c>
      <c r="H1544" s="18">
        <f>IF('Medical Examinations'!G1549="No major surgery",0,'Medical Examinations'!G1549)</f>
        <v>1</v>
      </c>
      <c r="I1544" s="16" t="s">
        <v>8343</v>
      </c>
      <c r="J1544" s="14" t="str">
        <f t="shared" si="72"/>
        <v>Over weight</v>
      </c>
      <c r="K1544" s="14" t="str">
        <f t="shared" si="73"/>
        <v>Normal</v>
      </c>
      <c r="L1544" s="19">
        <f>DATE('Data cleaning'!P1549,MONTH(1&amp;'Data cleaning'!Q1549),'Hospitalisation Details'!D1549)</f>
        <v>36388</v>
      </c>
      <c r="M1544" s="20">
        <v>13126.68</v>
      </c>
      <c r="N1544" s="16" t="s">
        <v>64</v>
      </c>
      <c r="O1544" s="16" t="s">
        <v>64</v>
      </c>
      <c r="P1544" s="16" t="s">
        <v>241</v>
      </c>
      <c r="Q1544" s="14">
        <f t="shared" si="74"/>
        <v>23</v>
      </c>
    </row>
    <row r="1545" spans="1:17" ht="15.6" x14ac:dyDescent="0.3">
      <c r="A1545" s="15" t="s">
        <v>3862</v>
      </c>
      <c r="B1545" s="14" t="s">
        <v>7269</v>
      </c>
      <c r="C1545" s="16">
        <v>17.059999999999999</v>
      </c>
      <c r="D1545" s="16">
        <v>8.5</v>
      </c>
      <c r="E1545" s="17" t="s">
        <v>32</v>
      </c>
      <c r="F1545" s="17" t="s">
        <v>32</v>
      </c>
      <c r="G1545" s="17" t="s">
        <v>32</v>
      </c>
      <c r="H1545" s="18">
        <f>IF('Medical Examinations'!G1550="No major surgery",0,'Medical Examinations'!G1550)</f>
        <v>0</v>
      </c>
      <c r="I1545" s="16" t="s">
        <v>8343</v>
      </c>
      <c r="J1545" s="14" t="str">
        <f t="shared" si="72"/>
        <v>Under weight</v>
      </c>
      <c r="K1545" s="14" t="str">
        <f t="shared" si="73"/>
        <v>Diabetes</v>
      </c>
      <c r="L1545" s="19">
        <f>DATE('Data cleaning'!P1550,MONTH(1&amp;'Data cleaning'!Q1550),'Hospitalisation Details'!D1550)</f>
        <v>22531</v>
      </c>
      <c r="M1545" s="20">
        <v>13129.6</v>
      </c>
      <c r="N1545" s="16" t="s">
        <v>64</v>
      </c>
      <c r="O1545" s="16" t="s">
        <v>62</v>
      </c>
      <c r="P1545" s="16" t="s">
        <v>1841</v>
      </c>
      <c r="Q1545" s="14">
        <f t="shared" si="74"/>
        <v>61</v>
      </c>
    </row>
    <row r="1546" spans="1:17" ht="15.6" x14ac:dyDescent="0.3">
      <c r="A1546" s="15" t="s">
        <v>3864</v>
      </c>
      <c r="B1546" s="14" t="s">
        <v>4788</v>
      </c>
      <c r="C1546" s="16">
        <v>36.29</v>
      </c>
      <c r="D1546" s="16">
        <v>6.23</v>
      </c>
      <c r="E1546" s="17" t="s">
        <v>32</v>
      </c>
      <c r="F1546" s="17" t="s">
        <v>32</v>
      </c>
      <c r="G1546" s="17" t="s">
        <v>32</v>
      </c>
      <c r="H1546" s="18">
        <f>IF('Medical Examinations'!G1551="No major surgery",0,'Medical Examinations'!G1551)</f>
        <v>0</v>
      </c>
      <c r="I1546" s="16" t="s">
        <v>8343</v>
      </c>
      <c r="J1546" s="14" t="str">
        <f t="shared" si="72"/>
        <v>Obesity</v>
      </c>
      <c r="K1546" s="14" t="str">
        <f t="shared" si="73"/>
        <v>Prediabetes</v>
      </c>
      <c r="L1546" s="19">
        <f>DATE('Data cleaning'!P1551,MONTH(1&amp;'Data cleaning'!Q1551),'Hospitalisation Details'!D1551)</f>
        <v>22621</v>
      </c>
      <c r="M1546" s="20">
        <v>13143.34</v>
      </c>
      <c r="N1546" s="16" t="s">
        <v>64</v>
      </c>
      <c r="O1546" s="16" t="s">
        <v>62</v>
      </c>
      <c r="P1546" s="16" t="s">
        <v>2647</v>
      </c>
      <c r="Q1546" s="14">
        <f t="shared" si="74"/>
        <v>61</v>
      </c>
    </row>
    <row r="1547" spans="1:17" ht="15.6" x14ac:dyDescent="0.3">
      <c r="A1547" s="15" t="s">
        <v>3866</v>
      </c>
      <c r="B1547" s="14" t="s">
        <v>7272</v>
      </c>
      <c r="C1547" s="16">
        <v>28.594999999999999</v>
      </c>
      <c r="D1547" s="16">
        <v>8.5299999999999994</v>
      </c>
      <c r="E1547" s="17" t="s">
        <v>99</v>
      </c>
      <c r="F1547" s="17" t="s">
        <v>32</v>
      </c>
      <c r="G1547" s="17" t="s">
        <v>32</v>
      </c>
      <c r="H1547" s="18">
        <f>IF('Medical Examinations'!G1552="No major surgery",0,'Medical Examinations'!G1552)</f>
        <v>1</v>
      </c>
      <c r="I1547" s="16" t="s">
        <v>8343</v>
      </c>
      <c r="J1547" s="14" t="str">
        <f t="shared" si="72"/>
        <v>Over weight</v>
      </c>
      <c r="K1547" s="14" t="str">
        <f t="shared" si="73"/>
        <v>Diabetes</v>
      </c>
      <c r="L1547" s="19">
        <f>DATE('Data cleaning'!P1552,MONTH(1&amp;'Data cleaning'!Q1552),'Hospitalisation Details'!D1552)</f>
        <v>22621</v>
      </c>
      <c r="M1547" s="20">
        <v>13143.86</v>
      </c>
      <c r="N1547" s="16" t="s">
        <v>64</v>
      </c>
      <c r="O1547" s="16" t="s">
        <v>62</v>
      </c>
      <c r="P1547" s="16" t="s">
        <v>979</v>
      </c>
      <c r="Q1547" s="14">
        <f t="shared" si="74"/>
        <v>61</v>
      </c>
    </row>
    <row r="1548" spans="1:17" ht="15.6" x14ac:dyDescent="0.3">
      <c r="A1548" s="15" t="s">
        <v>3869</v>
      </c>
      <c r="B1548" s="14" t="s">
        <v>5576</v>
      </c>
      <c r="C1548" s="16">
        <v>17.8</v>
      </c>
      <c r="D1548" s="16">
        <v>5.75</v>
      </c>
      <c r="E1548" s="17" t="s">
        <v>99</v>
      </c>
      <c r="F1548" s="17" t="s">
        <v>32</v>
      </c>
      <c r="G1548" s="17" t="s">
        <v>99</v>
      </c>
      <c r="H1548" s="18">
        <f>IF('Medical Examinations'!G1553="No major surgery",0,'Medical Examinations'!G1553)</f>
        <v>1</v>
      </c>
      <c r="I1548" s="16" t="s">
        <v>8343</v>
      </c>
      <c r="J1548" s="14" t="str">
        <f t="shared" si="72"/>
        <v>Under weight</v>
      </c>
      <c r="K1548" s="14" t="str">
        <f t="shared" si="73"/>
        <v>Prediabetes</v>
      </c>
      <c r="L1548" s="19">
        <f>DATE('Data cleaning'!P1553,MONTH(1&amp;'Data cleaning'!Q1553),'Hospitalisation Details'!D1553)</f>
        <v>22863</v>
      </c>
      <c r="M1548" s="20">
        <v>13204.29</v>
      </c>
      <c r="N1548" s="16" t="s">
        <v>64</v>
      </c>
      <c r="O1548" s="16" t="s">
        <v>75</v>
      </c>
      <c r="P1548" s="16" t="s">
        <v>1280</v>
      </c>
      <c r="Q1548" s="14">
        <f t="shared" si="74"/>
        <v>60</v>
      </c>
    </row>
    <row r="1549" spans="1:17" ht="15.6" x14ac:dyDescent="0.3">
      <c r="A1549" s="15" t="s">
        <v>3871</v>
      </c>
      <c r="B1549" s="14" t="s">
        <v>7274</v>
      </c>
      <c r="C1549" s="16">
        <v>21.4</v>
      </c>
      <c r="D1549" s="16">
        <v>5.6</v>
      </c>
      <c r="E1549" s="17" t="s">
        <v>32</v>
      </c>
      <c r="F1549" s="17" t="s">
        <v>32</v>
      </c>
      <c r="G1549" s="17" t="s">
        <v>32</v>
      </c>
      <c r="H1549" s="18">
        <f>IF('Medical Examinations'!G1554="No major surgery",0,'Medical Examinations'!G1554)</f>
        <v>0</v>
      </c>
      <c r="I1549" s="16" t="s">
        <v>8343</v>
      </c>
      <c r="J1549" s="14" t="str">
        <f t="shared" si="72"/>
        <v>Normal weight</v>
      </c>
      <c r="K1549" s="14" t="str">
        <f t="shared" si="73"/>
        <v>Normal</v>
      </c>
      <c r="L1549" s="19">
        <f>DATE('Data cleaning'!P1554,MONTH(1&amp;'Data cleaning'!Q1554),'Hospitalisation Details'!D1554)</f>
        <v>30239</v>
      </c>
      <c r="M1549" s="20">
        <v>13214.43</v>
      </c>
      <c r="N1549" s="16" t="s">
        <v>64</v>
      </c>
      <c r="O1549" s="16" t="s">
        <v>62</v>
      </c>
      <c r="P1549" s="16" t="s">
        <v>119</v>
      </c>
      <c r="Q1549" s="14">
        <f t="shared" si="74"/>
        <v>40</v>
      </c>
    </row>
    <row r="1550" spans="1:17" ht="15.6" x14ac:dyDescent="0.3">
      <c r="A1550" s="15" t="s">
        <v>3874</v>
      </c>
      <c r="B1550" s="14" t="s">
        <v>7276</v>
      </c>
      <c r="C1550" s="16">
        <v>23.01</v>
      </c>
      <c r="D1550" s="16">
        <v>4.68</v>
      </c>
      <c r="E1550" s="17" t="s">
        <v>32</v>
      </c>
      <c r="F1550" s="17" t="s">
        <v>32</v>
      </c>
      <c r="G1550" s="17" t="s">
        <v>32</v>
      </c>
      <c r="H1550" s="18">
        <f>IF('Medical Examinations'!G1555="No major surgery",0,'Medical Examinations'!G1555)</f>
        <v>0</v>
      </c>
      <c r="I1550" s="16" t="s">
        <v>8343</v>
      </c>
      <c r="J1550" s="14" t="str">
        <f t="shared" si="72"/>
        <v>Normal weight</v>
      </c>
      <c r="K1550" s="14" t="str">
        <f t="shared" si="73"/>
        <v>Normal</v>
      </c>
      <c r="L1550" s="19">
        <f>DATE('Data cleaning'!P1555,MONTH(1&amp;'Data cleaning'!Q1555),'Hospitalisation Details'!D1555)</f>
        <v>22987</v>
      </c>
      <c r="M1550" s="20">
        <v>13217.09</v>
      </c>
      <c r="N1550" s="16" t="s">
        <v>64</v>
      </c>
      <c r="O1550" s="16" t="s">
        <v>75</v>
      </c>
      <c r="P1550" s="16" t="s">
        <v>1280</v>
      </c>
      <c r="Q1550" s="14">
        <f t="shared" si="74"/>
        <v>60</v>
      </c>
    </row>
    <row r="1551" spans="1:17" ht="15.6" x14ac:dyDescent="0.3">
      <c r="A1551" s="15" t="s">
        <v>3876</v>
      </c>
      <c r="B1551" s="14" t="s">
        <v>5104</v>
      </c>
      <c r="C1551" s="16">
        <v>19.86</v>
      </c>
      <c r="D1551" s="16">
        <v>5.62</v>
      </c>
      <c r="E1551" s="17" t="s">
        <v>99</v>
      </c>
      <c r="F1551" s="17" t="s">
        <v>32</v>
      </c>
      <c r="G1551" s="17" t="s">
        <v>32</v>
      </c>
      <c r="H1551" s="18">
        <f>IF('Medical Examinations'!G1556="No major surgery",0,'Medical Examinations'!G1556)</f>
        <v>0</v>
      </c>
      <c r="I1551" s="16" t="s">
        <v>8343</v>
      </c>
      <c r="J1551" s="14" t="str">
        <f t="shared" si="72"/>
        <v>Normal weight</v>
      </c>
      <c r="K1551" s="14" t="str">
        <f t="shared" si="73"/>
        <v>Normal</v>
      </c>
      <c r="L1551" s="19">
        <f>DATE('Data cleaning'!P1556,MONTH(1&amp;'Data cleaning'!Q1556),'Hospitalisation Details'!D1556)</f>
        <v>24059</v>
      </c>
      <c r="M1551" s="20">
        <v>13224.06</v>
      </c>
      <c r="N1551" s="16" t="s">
        <v>64</v>
      </c>
      <c r="O1551" s="16" t="s">
        <v>64</v>
      </c>
      <c r="P1551" s="16" t="s">
        <v>1280</v>
      </c>
      <c r="Q1551" s="14">
        <f t="shared" si="74"/>
        <v>57</v>
      </c>
    </row>
    <row r="1552" spans="1:17" ht="15.6" x14ac:dyDescent="0.3">
      <c r="A1552" s="15" t="s">
        <v>3879</v>
      </c>
      <c r="B1552" s="14" t="s">
        <v>5188</v>
      </c>
      <c r="C1552" s="16">
        <v>33.58</v>
      </c>
      <c r="D1552" s="16">
        <v>5.08</v>
      </c>
      <c r="E1552" s="17" t="s">
        <v>32</v>
      </c>
      <c r="F1552" s="17" t="s">
        <v>32</v>
      </c>
      <c r="G1552" s="17" t="s">
        <v>32</v>
      </c>
      <c r="H1552" s="18">
        <f>IF('Medical Examinations'!G1557="No major surgery",0,'Medical Examinations'!G1557)</f>
        <v>0</v>
      </c>
      <c r="I1552" s="16" t="s">
        <v>8343</v>
      </c>
      <c r="J1552" s="14" t="str">
        <f t="shared" si="72"/>
        <v>Obesity</v>
      </c>
      <c r="K1552" s="14" t="str">
        <f t="shared" si="73"/>
        <v>Normal</v>
      </c>
      <c r="L1552" s="19">
        <f>DATE('Data cleaning'!P1557,MONTH(1&amp;'Data cleaning'!Q1557),'Hospitalisation Details'!D1557)</f>
        <v>22974</v>
      </c>
      <c r="M1552" s="20">
        <v>13224.69</v>
      </c>
      <c r="N1552" s="16" t="s">
        <v>64</v>
      </c>
      <c r="O1552" s="16" t="s">
        <v>62</v>
      </c>
      <c r="P1552" s="16" t="s">
        <v>241</v>
      </c>
      <c r="Q1552" s="14">
        <f t="shared" si="74"/>
        <v>60</v>
      </c>
    </row>
    <row r="1553" spans="1:17" ht="15.6" x14ac:dyDescent="0.3">
      <c r="A1553" s="15" t="s">
        <v>3881</v>
      </c>
      <c r="B1553" s="14" t="s">
        <v>7279</v>
      </c>
      <c r="C1553" s="16">
        <v>29.81</v>
      </c>
      <c r="D1553" s="16">
        <v>5.28</v>
      </c>
      <c r="E1553" s="17" t="s">
        <v>32</v>
      </c>
      <c r="F1553" s="17" t="s">
        <v>32</v>
      </c>
      <c r="G1553" s="17" t="s">
        <v>32</v>
      </c>
      <c r="H1553" s="18">
        <f>IF('Medical Examinations'!G1558="No major surgery",0,'Medical Examinations'!G1558)</f>
        <v>0</v>
      </c>
      <c r="I1553" s="16" t="s">
        <v>8343</v>
      </c>
      <c r="J1553" s="14" t="str">
        <f t="shared" si="72"/>
        <v>Over weight</v>
      </c>
      <c r="K1553" s="14" t="str">
        <f t="shared" si="73"/>
        <v>Normal</v>
      </c>
      <c r="L1553" s="19">
        <f>DATE('Data cleaning'!P1558,MONTH(1&amp;'Data cleaning'!Q1558),'Hospitalisation Details'!D1558)</f>
        <v>22930</v>
      </c>
      <c r="M1553" s="20">
        <v>13228.85</v>
      </c>
      <c r="N1553" s="16" t="s">
        <v>64</v>
      </c>
      <c r="O1553" s="16" t="s">
        <v>64</v>
      </c>
      <c r="P1553" s="16" t="s">
        <v>1285</v>
      </c>
      <c r="Q1553" s="14">
        <f t="shared" si="74"/>
        <v>60</v>
      </c>
    </row>
    <row r="1554" spans="1:17" ht="15.6" x14ac:dyDescent="0.3">
      <c r="A1554" s="15" t="s">
        <v>3884</v>
      </c>
      <c r="B1554" s="14" t="s">
        <v>5864</v>
      </c>
      <c r="C1554" s="16">
        <v>27.4</v>
      </c>
      <c r="D1554" s="16">
        <v>4.6100000000000003</v>
      </c>
      <c r="E1554" s="17" t="s">
        <v>32</v>
      </c>
      <c r="F1554" s="17" t="s">
        <v>32</v>
      </c>
      <c r="G1554" s="17" t="s">
        <v>32</v>
      </c>
      <c r="H1554" s="18">
        <f>IF('Medical Examinations'!G1559="No major surgery",0,'Medical Examinations'!G1559)</f>
        <v>0</v>
      </c>
      <c r="I1554" s="16" t="s">
        <v>8343</v>
      </c>
      <c r="J1554" s="14" t="str">
        <f t="shared" si="72"/>
        <v>Over weight</v>
      </c>
      <c r="K1554" s="14" t="str">
        <f t="shared" si="73"/>
        <v>Normal</v>
      </c>
      <c r="L1554" s="19">
        <f>DATE('Data cleaning'!P1559,MONTH(1&amp;'Data cleaning'!Q1559),'Hospitalisation Details'!D1559)</f>
        <v>34516</v>
      </c>
      <c r="M1554" s="20">
        <v>13292.52</v>
      </c>
      <c r="N1554" s="16" t="s">
        <v>64</v>
      </c>
      <c r="O1554" s="16" t="s">
        <v>64</v>
      </c>
      <c r="P1554" s="16" t="s">
        <v>119</v>
      </c>
      <c r="Q1554" s="14">
        <f t="shared" si="74"/>
        <v>28</v>
      </c>
    </row>
    <row r="1555" spans="1:17" ht="15.6" x14ac:dyDescent="0.3">
      <c r="A1555" s="15" t="s">
        <v>3886</v>
      </c>
      <c r="B1555" s="14" t="s">
        <v>7282</v>
      </c>
      <c r="C1555" s="16">
        <v>17.98</v>
      </c>
      <c r="D1555" s="16">
        <v>6.57</v>
      </c>
      <c r="E1555" s="17" t="s">
        <v>99</v>
      </c>
      <c r="F1555" s="17" t="s">
        <v>32</v>
      </c>
      <c r="G1555" s="17" t="s">
        <v>32</v>
      </c>
      <c r="H1555" s="18">
        <f>IF('Medical Examinations'!G1560="No major surgery",0,'Medical Examinations'!G1560)</f>
        <v>2</v>
      </c>
      <c r="I1555" s="16" t="s">
        <v>8343</v>
      </c>
      <c r="J1555" s="14" t="str">
        <f t="shared" si="72"/>
        <v>Under weight</v>
      </c>
      <c r="K1555" s="14" t="str">
        <f t="shared" si="73"/>
        <v>Diabetes</v>
      </c>
      <c r="L1555" s="19">
        <f>DATE('Data cleaning'!P1560,MONTH(1&amp;'Data cleaning'!Q1560),'Hospitalisation Details'!D1560)</f>
        <v>27995</v>
      </c>
      <c r="M1555" s="20">
        <v>13333.71</v>
      </c>
      <c r="N1555" s="16" t="s">
        <v>64</v>
      </c>
      <c r="O1555" s="16" t="s">
        <v>62</v>
      </c>
      <c r="P1555" s="16" t="s">
        <v>119</v>
      </c>
      <c r="Q1555" s="14">
        <f t="shared" si="74"/>
        <v>46</v>
      </c>
    </row>
    <row r="1556" spans="1:17" ht="15.6" x14ac:dyDescent="0.3">
      <c r="A1556" s="15" t="s">
        <v>3888</v>
      </c>
      <c r="B1556" s="14" t="s">
        <v>7284</v>
      </c>
      <c r="C1556" s="16">
        <v>37.9</v>
      </c>
      <c r="D1556" s="16">
        <v>5.83</v>
      </c>
      <c r="E1556" s="17" t="s">
        <v>32</v>
      </c>
      <c r="F1556" s="17" t="s">
        <v>32</v>
      </c>
      <c r="G1556" s="17" t="s">
        <v>32</v>
      </c>
      <c r="H1556" s="18">
        <f>IF('Medical Examinations'!G1561="No major surgery",0,'Medical Examinations'!G1561)</f>
        <v>0</v>
      </c>
      <c r="I1556" s="16" t="s">
        <v>8343</v>
      </c>
      <c r="J1556" s="14" t="str">
        <f t="shared" si="72"/>
        <v>Obesity</v>
      </c>
      <c r="K1556" s="14" t="str">
        <f t="shared" si="73"/>
        <v>Prediabetes</v>
      </c>
      <c r="L1556" s="19">
        <f>DATE('Data cleaning'!P1561,MONTH(1&amp;'Data cleaning'!Q1561),'Hospitalisation Details'!D1561)</f>
        <v>22231</v>
      </c>
      <c r="M1556" s="20">
        <v>13352.1</v>
      </c>
      <c r="N1556" s="16" t="s">
        <v>64</v>
      </c>
      <c r="O1556" s="16" t="s">
        <v>75</v>
      </c>
      <c r="P1556" s="16" t="s">
        <v>119</v>
      </c>
      <c r="Q1556" s="14">
        <f t="shared" si="74"/>
        <v>62</v>
      </c>
    </row>
    <row r="1557" spans="1:17" ht="15.6" x14ac:dyDescent="0.3">
      <c r="A1557" s="15" t="s">
        <v>3891</v>
      </c>
      <c r="B1557" s="14" t="s">
        <v>7286</v>
      </c>
      <c r="C1557" s="16">
        <v>25.27</v>
      </c>
      <c r="D1557" s="16">
        <v>6.98</v>
      </c>
      <c r="E1557" s="17" t="s">
        <v>99</v>
      </c>
      <c r="F1557" s="17" t="s">
        <v>32</v>
      </c>
      <c r="G1557" s="17" t="s">
        <v>32</v>
      </c>
      <c r="H1557" s="18">
        <f>IF('Medical Examinations'!G1562="No major surgery",0,'Medical Examinations'!G1562)</f>
        <v>0</v>
      </c>
      <c r="I1557" s="16" t="s">
        <v>8343</v>
      </c>
      <c r="J1557" s="14" t="str">
        <f t="shared" si="72"/>
        <v>Over weight</v>
      </c>
      <c r="K1557" s="14" t="str">
        <f t="shared" si="73"/>
        <v>Diabetes</v>
      </c>
      <c r="L1557" s="19">
        <f>DATE('Data cleaning'!P1562,MONTH(1&amp;'Data cleaning'!Q1562),'Hospitalisation Details'!D1562)</f>
        <v>33148</v>
      </c>
      <c r="M1557" s="20">
        <v>13360.94</v>
      </c>
      <c r="N1557" s="16" t="s">
        <v>64</v>
      </c>
      <c r="O1557" s="16" t="s">
        <v>75</v>
      </c>
      <c r="P1557" s="16" t="s">
        <v>119</v>
      </c>
      <c r="Q1557" s="14">
        <f t="shared" si="74"/>
        <v>32</v>
      </c>
    </row>
    <row r="1558" spans="1:17" ht="15.6" x14ac:dyDescent="0.3">
      <c r="A1558" s="15" t="s">
        <v>3893</v>
      </c>
      <c r="B1558" s="14" t="s">
        <v>7288</v>
      </c>
      <c r="C1558" s="16">
        <v>29.26</v>
      </c>
      <c r="D1558" s="16">
        <v>4.03</v>
      </c>
      <c r="E1558" s="17" t="s">
        <v>32</v>
      </c>
      <c r="F1558" s="17" t="s">
        <v>32</v>
      </c>
      <c r="G1558" s="17" t="s">
        <v>32</v>
      </c>
      <c r="H1558" s="18">
        <f>IF('Medical Examinations'!G1563="No major surgery",0,'Medical Examinations'!G1563)</f>
        <v>1</v>
      </c>
      <c r="I1558" s="16" t="s">
        <v>8343</v>
      </c>
      <c r="J1558" s="14" t="str">
        <f t="shared" si="72"/>
        <v>Over weight</v>
      </c>
      <c r="K1558" s="14" t="str">
        <f t="shared" si="73"/>
        <v>Normal</v>
      </c>
      <c r="L1558" s="19">
        <f>DATE('Data cleaning'!P1563,MONTH(1&amp;'Data cleaning'!Q1563),'Hospitalisation Details'!D1563)</f>
        <v>23644</v>
      </c>
      <c r="M1558" s="20">
        <v>13375.76</v>
      </c>
      <c r="N1558" s="16" t="s">
        <v>64</v>
      </c>
      <c r="O1558" s="16" t="s">
        <v>62</v>
      </c>
      <c r="P1558" s="16" t="s">
        <v>1108</v>
      </c>
      <c r="Q1558" s="14">
        <f t="shared" si="74"/>
        <v>58</v>
      </c>
    </row>
    <row r="1559" spans="1:17" ht="15.6" x14ac:dyDescent="0.3">
      <c r="A1559" s="15" t="s">
        <v>3895</v>
      </c>
      <c r="B1559" s="14" t="s">
        <v>7290</v>
      </c>
      <c r="C1559" s="16">
        <v>27.835000000000001</v>
      </c>
      <c r="D1559" s="16">
        <v>4.5599999999999996</v>
      </c>
      <c r="E1559" s="17" t="s">
        <v>32</v>
      </c>
      <c r="F1559" s="17" t="s">
        <v>32</v>
      </c>
      <c r="G1559" s="17" t="s">
        <v>32</v>
      </c>
      <c r="H1559" s="18">
        <f>IF('Medical Examinations'!G1564="No major surgery",0,'Medical Examinations'!G1564)</f>
        <v>1</v>
      </c>
      <c r="I1559" s="16" t="s">
        <v>8343</v>
      </c>
      <c r="J1559" s="14" t="str">
        <f t="shared" si="72"/>
        <v>Over weight</v>
      </c>
      <c r="K1559" s="14" t="str">
        <f t="shared" si="73"/>
        <v>Normal</v>
      </c>
      <c r="L1559" s="19">
        <f>DATE('Data cleaning'!P1564,MONTH(1&amp;'Data cleaning'!Q1564),'Hospitalisation Details'!D1564)</f>
        <v>29128</v>
      </c>
      <c r="M1559" s="20">
        <v>13377.41</v>
      </c>
      <c r="N1559" s="16" t="s">
        <v>64</v>
      </c>
      <c r="O1559" s="16" t="s">
        <v>64</v>
      </c>
      <c r="P1559" s="16" t="s">
        <v>2757</v>
      </c>
      <c r="Q1559" s="14">
        <f t="shared" si="74"/>
        <v>43</v>
      </c>
    </row>
    <row r="1560" spans="1:17" ht="15.6" x14ac:dyDescent="0.3">
      <c r="A1560" s="15" t="s">
        <v>3898</v>
      </c>
      <c r="B1560" s="14" t="s">
        <v>5027</v>
      </c>
      <c r="C1560" s="16">
        <v>46.53</v>
      </c>
      <c r="D1560" s="16">
        <v>5.38</v>
      </c>
      <c r="E1560" s="17" t="s">
        <v>99</v>
      </c>
      <c r="F1560" s="17" t="s">
        <v>32</v>
      </c>
      <c r="G1560" s="17" t="s">
        <v>32</v>
      </c>
      <c r="H1560" s="18">
        <f>IF('Medical Examinations'!G1565="No major surgery",0,'Medical Examinations'!G1565)</f>
        <v>0</v>
      </c>
      <c r="I1560" s="16" t="s">
        <v>8343</v>
      </c>
      <c r="J1560" s="14" t="str">
        <f t="shared" si="72"/>
        <v>Obesity</v>
      </c>
      <c r="K1560" s="14" t="str">
        <f t="shared" si="73"/>
        <v>Normal</v>
      </c>
      <c r="L1560" s="19">
        <f>DATE('Data cleaning'!P1565,MONTH(1&amp;'Data cleaning'!Q1565),'Hospitalisation Details'!D1565)</f>
        <v>30839</v>
      </c>
      <c r="M1560" s="20">
        <v>13383.67</v>
      </c>
      <c r="N1560" s="16" t="s">
        <v>64</v>
      </c>
      <c r="O1560" s="16" t="s">
        <v>62</v>
      </c>
      <c r="P1560" s="16" t="s">
        <v>1285</v>
      </c>
      <c r="Q1560" s="14">
        <f t="shared" si="74"/>
        <v>39</v>
      </c>
    </row>
    <row r="1561" spans="1:17" ht="15.6" x14ac:dyDescent="0.3">
      <c r="A1561" s="15" t="s">
        <v>3900</v>
      </c>
      <c r="B1561" s="14" t="s">
        <v>7291</v>
      </c>
      <c r="C1561" s="16">
        <v>20.58</v>
      </c>
      <c r="D1561" s="16">
        <v>11.04</v>
      </c>
      <c r="E1561" s="17" t="s">
        <v>99</v>
      </c>
      <c r="F1561" s="17" t="s">
        <v>32</v>
      </c>
      <c r="G1561" s="17" t="s">
        <v>32</v>
      </c>
      <c r="H1561" s="18">
        <f>IF('Medical Examinations'!G1566="No major surgery",0,'Medical Examinations'!G1566)</f>
        <v>1</v>
      </c>
      <c r="I1561" s="16" t="s">
        <v>8343</v>
      </c>
      <c r="J1561" s="14" t="str">
        <f t="shared" si="72"/>
        <v>Normal weight</v>
      </c>
      <c r="K1561" s="14" t="str">
        <f t="shared" si="73"/>
        <v>Diabetes</v>
      </c>
      <c r="L1561" s="19">
        <f>DATE('Data cleaning'!P1566,MONTH(1&amp;'Data cleaning'!Q1566),'Hospitalisation Details'!D1566)</f>
        <v>21893</v>
      </c>
      <c r="M1561" s="20">
        <v>13390.56</v>
      </c>
      <c r="N1561" s="16" t="s">
        <v>64</v>
      </c>
      <c r="O1561" s="16" t="s">
        <v>64</v>
      </c>
      <c r="P1561" s="16" t="s">
        <v>241</v>
      </c>
      <c r="Q1561" s="14">
        <f t="shared" si="74"/>
        <v>63</v>
      </c>
    </row>
    <row r="1562" spans="1:17" ht="15.6" x14ac:dyDescent="0.3">
      <c r="A1562" s="15" t="s">
        <v>3902</v>
      </c>
      <c r="B1562" s="14" t="s">
        <v>7293</v>
      </c>
      <c r="C1562" s="16">
        <v>19.53</v>
      </c>
      <c r="D1562" s="16">
        <v>6.09</v>
      </c>
      <c r="E1562" s="17" t="s">
        <v>99</v>
      </c>
      <c r="F1562" s="17" t="s">
        <v>32</v>
      </c>
      <c r="G1562" s="17" t="s">
        <v>32</v>
      </c>
      <c r="H1562" s="18">
        <f>IF('Medical Examinations'!G1567="No major surgery",0,'Medical Examinations'!G1567)</f>
        <v>0</v>
      </c>
      <c r="I1562" s="16" t="s">
        <v>8343</v>
      </c>
      <c r="J1562" s="14" t="str">
        <f t="shared" si="72"/>
        <v>Normal weight</v>
      </c>
      <c r="K1562" s="14" t="str">
        <f t="shared" si="73"/>
        <v>Prediabetes</v>
      </c>
      <c r="L1562" s="19">
        <f>DATE('Data cleaning'!P1567,MONTH(1&amp;'Data cleaning'!Q1567),'Hospitalisation Details'!D1567)</f>
        <v>21879</v>
      </c>
      <c r="M1562" s="20">
        <v>13393.76</v>
      </c>
      <c r="N1562" s="16" t="s">
        <v>64</v>
      </c>
      <c r="O1562" s="16" t="s">
        <v>75</v>
      </c>
      <c r="P1562" s="16" t="s">
        <v>241</v>
      </c>
      <c r="Q1562" s="14">
        <f t="shared" si="74"/>
        <v>63</v>
      </c>
    </row>
    <row r="1563" spans="1:17" ht="15.6" x14ac:dyDescent="0.3">
      <c r="A1563" s="15" t="s">
        <v>3905</v>
      </c>
      <c r="B1563" s="14" t="s">
        <v>5405</v>
      </c>
      <c r="C1563" s="16">
        <v>27.7</v>
      </c>
      <c r="D1563" s="16">
        <v>4.71</v>
      </c>
      <c r="E1563" s="17" t="s">
        <v>32</v>
      </c>
      <c r="F1563" s="17" t="s">
        <v>32</v>
      </c>
      <c r="G1563" s="17" t="s">
        <v>32</v>
      </c>
      <c r="H1563" s="18">
        <f>IF('Medical Examinations'!G1568="No major surgery",0,'Medical Examinations'!G1568)</f>
        <v>1</v>
      </c>
      <c r="I1563" s="16" t="s">
        <v>8343</v>
      </c>
      <c r="J1563" s="14" t="str">
        <f t="shared" si="72"/>
        <v>Over weight</v>
      </c>
      <c r="K1563" s="14" t="str">
        <f t="shared" si="73"/>
        <v>Normal</v>
      </c>
      <c r="L1563" s="19">
        <f>DATE('Data cleaning'!P1568,MONTH(1&amp;'Data cleaning'!Q1568),'Hospitalisation Details'!D1568)</f>
        <v>21904</v>
      </c>
      <c r="M1563" s="20">
        <v>13405.39</v>
      </c>
      <c r="N1563" s="16" t="s">
        <v>64</v>
      </c>
      <c r="O1563" s="16" t="s">
        <v>64</v>
      </c>
      <c r="P1563" s="16" t="s">
        <v>66</v>
      </c>
      <c r="Q1563" s="14">
        <f t="shared" si="74"/>
        <v>63</v>
      </c>
    </row>
    <row r="1564" spans="1:17" ht="15.6" x14ac:dyDescent="0.3">
      <c r="A1564" s="15" t="s">
        <v>3907</v>
      </c>
      <c r="B1564" s="14" t="s">
        <v>7295</v>
      </c>
      <c r="C1564" s="16">
        <v>18.920000000000002</v>
      </c>
      <c r="D1564" s="16">
        <v>8.18</v>
      </c>
      <c r="E1564" s="17" t="s">
        <v>32</v>
      </c>
      <c r="F1564" s="17" t="s">
        <v>32</v>
      </c>
      <c r="G1564" s="17" t="s">
        <v>32</v>
      </c>
      <c r="H1564" s="18">
        <f>IF('Medical Examinations'!G1569="No major surgery",0,'Medical Examinations'!G1569)</f>
        <v>0</v>
      </c>
      <c r="I1564" s="16" t="s">
        <v>8343</v>
      </c>
      <c r="J1564" s="14" t="str">
        <f t="shared" si="72"/>
        <v>Normal weight</v>
      </c>
      <c r="K1564" s="14" t="str">
        <f t="shared" si="73"/>
        <v>Diabetes</v>
      </c>
      <c r="L1564" s="19">
        <f>DATE('Data cleaning'!P1569,MONTH(1&amp;'Data cleaning'!Q1569),'Hospitalisation Details'!D1569)</f>
        <v>33957</v>
      </c>
      <c r="M1564" s="20">
        <v>13412.97</v>
      </c>
      <c r="N1564" s="16" t="s">
        <v>64</v>
      </c>
      <c r="O1564" s="16" t="s">
        <v>64</v>
      </c>
      <c r="P1564" s="16" t="s">
        <v>1285</v>
      </c>
      <c r="Q1564" s="14">
        <f t="shared" si="74"/>
        <v>30</v>
      </c>
    </row>
    <row r="1565" spans="1:17" ht="15.6" x14ac:dyDescent="0.3">
      <c r="A1565" s="15" t="s">
        <v>3909</v>
      </c>
      <c r="B1565" s="14" t="s">
        <v>7297</v>
      </c>
      <c r="C1565" s="16">
        <v>17.760000000000002</v>
      </c>
      <c r="D1565" s="16">
        <v>11.18</v>
      </c>
      <c r="E1565" s="17" t="s">
        <v>99</v>
      </c>
      <c r="F1565" s="17" t="s">
        <v>32</v>
      </c>
      <c r="G1565" s="17" t="s">
        <v>32</v>
      </c>
      <c r="H1565" s="18">
        <f>IF('Medical Examinations'!G1570="No major surgery",0,'Medical Examinations'!G1570)</f>
        <v>2</v>
      </c>
      <c r="I1565" s="16" t="s">
        <v>8343</v>
      </c>
      <c r="J1565" s="14" t="str">
        <f t="shared" si="72"/>
        <v>Under weight</v>
      </c>
      <c r="K1565" s="14" t="str">
        <f t="shared" si="73"/>
        <v>Diabetes</v>
      </c>
      <c r="L1565" s="19">
        <f>DATE('Data cleaning'!P1570,MONTH(1&amp;'Data cleaning'!Q1570),'Hospitalisation Details'!D1570)</f>
        <v>22484</v>
      </c>
      <c r="M1565" s="20">
        <v>13415.04</v>
      </c>
      <c r="N1565" s="16" t="s">
        <v>64</v>
      </c>
      <c r="O1565" s="16" t="s">
        <v>62</v>
      </c>
      <c r="P1565" s="16" t="s">
        <v>119</v>
      </c>
      <c r="Q1565" s="14">
        <f t="shared" si="74"/>
        <v>61</v>
      </c>
    </row>
    <row r="1566" spans="1:17" ht="15.6" x14ac:dyDescent="0.3">
      <c r="A1566" s="15" t="s">
        <v>3912</v>
      </c>
      <c r="B1566" s="14" t="s">
        <v>6505</v>
      </c>
      <c r="C1566" s="16">
        <v>29.83</v>
      </c>
      <c r="D1566" s="16">
        <v>5.03</v>
      </c>
      <c r="E1566" s="17" t="s">
        <v>99</v>
      </c>
      <c r="F1566" s="17" t="s">
        <v>32</v>
      </c>
      <c r="G1566" s="17" t="s">
        <v>32</v>
      </c>
      <c r="H1566" s="18">
        <f>IF('Medical Examinations'!G1571="No major surgery",0,'Medical Examinations'!G1571)</f>
        <v>0</v>
      </c>
      <c r="I1566" s="16" t="s">
        <v>8343</v>
      </c>
      <c r="J1566" s="14" t="str">
        <f t="shared" si="72"/>
        <v>Over weight</v>
      </c>
      <c r="K1566" s="14" t="str">
        <f t="shared" si="73"/>
        <v>Normal</v>
      </c>
      <c r="L1566" s="19">
        <f>DATE('Data cleaning'!P1571,MONTH(1&amp;'Data cleaning'!Q1571),'Hospitalisation Details'!D1571)</f>
        <v>34502</v>
      </c>
      <c r="M1566" s="20">
        <v>13417.05</v>
      </c>
      <c r="N1566" s="16" t="s">
        <v>64</v>
      </c>
      <c r="O1566" s="16" t="s">
        <v>64</v>
      </c>
      <c r="P1566" s="16" t="s">
        <v>119</v>
      </c>
      <c r="Q1566" s="14">
        <f t="shared" si="74"/>
        <v>28</v>
      </c>
    </row>
    <row r="1567" spans="1:17" ht="15.6" x14ac:dyDescent="0.3">
      <c r="A1567" s="15" t="s">
        <v>3914</v>
      </c>
      <c r="B1567" s="14" t="s">
        <v>6513</v>
      </c>
      <c r="C1567" s="16">
        <v>23.465</v>
      </c>
      <c r="D1567" s="16">
        <v>5.56</v>
      </c>
      <c r="E1567" s="17" t="s">
        <v>32</v>
      </c>
      <c r="F1567" s="17" t="s">
        <v>32</v>
      </c>
      <c r="G1567" s="17" t="s">
        <v>32</v>
      </c>
      <c r="H1567" s="18">
        <f>IF('Medical Examinations'!G1572="No major surgery",0,'Medical Examinations'!G1572)</f>
        <v>1</v>
      </c>
      <c r="I1567" s="16" t="s">
        <v>8343</v>
      </c>
      <c r="J1567" s="14" t="str">
        <f t="shared" si="72"/>
        <v>Normal weight</v>
      </c>
      <c r="K1567" s="14" t="str">
        <f t="shared" si="73"/>
        <v>Normal</v>
      </c>
      <c r="L1567" s="19">
        <f>DATE('Data cleaning'!P1572,MONTH(1&amp;'Data cleaning'!Q1572),'Hospitalisation Details'!D1572)</f>
        <v>22588</v>
      </c>
      <c r="M1567" s="20">
        <v>13429.04</v>
      </c>
      <c r="N1567" s="16" t="s">
        <v>64</v>
      </c>
      <c r="O1567" s="16" t="s">
        <v>64</v>
      </c>
      <c r="P1567" s="16" t="s">
        <v>119</v>
      </c>
      <c r="Q1567" s="14">
        <f t="shared" si="74"/>
        <v>61</v>
      </c>
    </row>
    <row r="1568" spans="1:17" ht="15.6" x14ac:dyDescent="0.3">
      <c r="A1568" s="15" t="s">
        <v>3916</v>
      </c>
      <c r="B1568" s="14" t="s">
        <v>7300</v>
      </c>
      <c r="C1568" s="16">
        <v>29.355</v>
      </c>
      <c r="D1568" s="16">
        <v>4.33</v>
      </c>
      <c r="E1568" s="17" t="s">
        <v>32</v>
      </c>
      <c r="F1568" s="17" t="s">
        <v>32</v>
      </c>
      <c r="G1568" s="17" t="s">
        <v>32</v>
      </c>
      <c r="H1568" s="18">
        <f>IF('Medical Examinations'!G1573="No major surgery",0,'Medical Examinations'!G1573)</f>
        <v>0</v>
      </c>
      <c r="I1568" s="16" t="s">
        <v>8343</v>
      </c>
      <c r="J1568" s="14" t="str">
        <f t="shared" si="72"/>
        <v>Over weight</v>
      </c>
      <c r="K1568" s="14" t="str">
        <f t="shared" si="73"/>
        <v>Normal</v>
      </c>
      <c r="L1568" s="19">
        <f>DATE('Data cleaning'!P1573,MONTH(1&amp;'Data cleaning'!Q1573),'Hospitalisation Details'!D1573)</f>
        <v>24425</v>
      </c>
      <c r="M1568" s="20">
        <v>13430.27</v>
      </c>
      <c r="N1568" s="16" t="s">
        <v>64</v>
      </c>
      <c r="O1568" s="16" t="s">
        <v>64</v>
      </c>
      <c r="P1568" s="16" t="s">
        <v>1280</v>
      </c>
      <c r="Q1568" s="14">
        <f t="shared" si="74"/>
        <v>56</v>
      </c>
    </row>
    <row r="1569" spans="1:17" ht="15.6" x14ac:dyDescent="0.3">
      <c r="A1569" s="15" t="s">
        <v>3919</v>
      </c>
      <c r="B1569" s="14" t="s">
        <v>7302</v>
      </c>
      <c r="C1569" s="16">
        <v>35.49</v>
      </c>
      <c r="D1569" s="16">
        <v>5.21</v>
      </c>
      <c r="E1569" s="17" t="s">
        <v>99</v>
      </c>
      <c r="F1569" s="17" t="s">
        <v>32</v>
      </c>
      <c r="G1569" s="17" t="s">
        <v>99</v>
      </c>
      <c r="H1569" s="18">
        <f>IF('Medical Examinations'!G1574="No major surgery",0,'Medical Examinations'!G1574)</f>
        <v>1</v>
      </c>
      <c r="I1569" s="16" t="s">
        <v>8343</v>
      </c>
      <c r="J1569" s="14" t="str">
        <f t="shared" si="72"/>
        <v>Obesity</v>
      </c>
      <c r="K1569" s="14" t="str">
        <f t="shared" si="73"/>
        <v>Normal</v>
      </c>
      <c r="L1569" s="19">
        <f>DATE('Data cleaning'!P1574,MONTH(1&amp;'Data cleaning'!Q1574),'Hospitalisation Details'!D1574)</f>
        <v>27574</v>
      </c>
      <c r="M1569" s="20">
        <v>13440.7</v>
      </c>
      <c r="N1569" s="16" t="s">
        <v>64</v>
      </c>
      <c r="O1569" s="16" t="s">
        <v>62</v>
      </c>
      <c r="P1569" s="16" t="s">
        <v>119</v>
      </c>
      <c r="Q1569" s="14">
        <f t="shared" si="74"/>
        <v>47</v>
      </c>
    </row>
    <row r="1570" spans="1:17" ht="15.6" x14ac:dyDescent="0.3">
      <c r="A1570" s="15" t="s">
        <v>3921</v>
      </c>
      <c r="B1570" s="14" t="s">
        <v>7304</v>
      </c>
      <c r="C1570" s="16">
        <v>26.315000000000001</v>
      </c>
      <c r="D1570" s="16">
        <v>5.89</v>
      </c>
      <c r="E1570" s="17" t="s">
        <v>32</v>
      </c>
      <c r="F1570" s="17" t="s">
        <v>32</v>
      </c>
      <c r="G1570" s="17" t="s">
        <v>32</v>
      </c>
      <c r="H1570" s="18">
        <f>IF('Medical Examinations'!G1575="No major surgery",0,'Medical Examinations'!G1575)</f>
        <v>0</v>
      </c>
      <c r="I1570" s="16" t="s">
        <v>8343</v>
      </c>
      <c r="J1570" s="14" t="str">
        <f t="shared" si="72"/>
        <v>Over weight</v>
      </c>
      <c r="K1570" s="14" t="str">
        <f t="shared" si="73"/>
        <v>Prediabetes</v>
      </c>
      <c r="L1570" s="19">
        <f>DATE('Data cleaning'!P1575,MONTH(1&amp;'Data cleaning'!Q1575),'Hospitalisation Details'!D1575)</f>
        <v>22141</v>
      </c>
      <c r="M1570" s="20">
        <v>13451.12</v>
      </c>
      <c r="N1570" s="16" t="s">
        <v>64</v>
      </c>
      <c r="O1570" s="16" t="s">
        <v>75</v>
      </c>
      <c r="P1570" s="16" t="s">
        <v>241</v>
      </c>
      <c r="Q1570" s="14">
        <f t="shared" si="74"/>
        <v>62</v>
      </c>
    </row>
    <row r="1571" spans="1:17" ht="15.6" x14ac:dyDescent="0.3">
      <c r="A1571" s="15" t="s">
        <v>3924</v>
      </c>
      <c r="B1571" s="14" t="s">
        <v>4780</v>
      </c>
      <c r="C1571" s="16">
        <v>19.79</v>
      </c>
      <c r="D1571" s="16">
        <v>4.8099999999999996</v>
      </c>
      <c r="E1571" s="17" t="s">
        <v>99</v>
      </c>
      <c r="F1571" s="17" t="s">
        <v>32</v>
      </c>
      <c r="G1571" s="17" t="s">
        <v>32</v>
      </c>
      <c r="H1571" s="18">
        <f>IF('Medical Examinations'!G1576="No major surgery",0,'Medical Examinations'!G1576)</f>
        <v>0</v>
      </c>
      <c r="I1571" s="16" t="s">
        <v>8343</v>
      </c>
      <c r="J1571" s="14" t="str">
        <f t="shared" si="72"/>
        <v>Normal weight</v>
      </c>
      <c r="K1571" s="14" t="str">
        <f t="shared" si="73"/>
        <v>Normal</v>
      </c>
      <c r="L1571" s="19">
        <f>DATE('Data cleaning'!P1576,MONTH(1&amp;'Data cleaning'!Q1576),'Hospitalisation Details'!D1576)</f>
        <v>22108</v>
      </c>
      <c r="M1571" s="20">
        <v>13457.96</v>
      </c>
      <c r="N1571" s="16" t="s">
        <v>64</v>
      </c>
      <c r="O1571" s="16" t="s">
        <v>75</v>
      </c>
      <c r="P1571" s="16" t="s">
        <v>66</v>
      </c>
      <c r="Q1571" s="14">
        <f t="shared" si="74"/>
        <v>62</v>
      </c>
    </row>
    <row r="1572" spans="1:17" ht="15.6" x14ac:dyDescent="0.3">
      <c r="A1572" s="15" t="s">
        <v>3926</v>
      </c>
      <c r="B1572" s="14" t="s">
        <v>7306</v>
      </c>
      <c r="C1572" s="16">
        <v>40.564999999999998</v>
      </c>
      <c r="D1572" s="16">
        <v>5.66</v>
      </c>
      <c r="E1572" s="17" t="s">
        <v>32</v>
      </c>
      <c r="F1572" s="17" t="s">
        <v>32</v>
      </c>
      <c r="G1572" s="17" t="s">
        <v>32</v>
      </c>
      <c r="H1572" s="18">
        <f>IF('Medical Examinations'!G1577="No major surgery",0,'Medical Examinations'!G1577)</f>
        <v>1</v>
      </c>
      <c r="I1572" s="16" t="s">
        <v>8343</v>
      </c>
      <c r="J1572" s="14" t="str">
        <f t="shared" si="72"/>
        <v>Obesity</v>
      </c>
      <c r="K1572" s="14" t="str">
        <f t="shared" si="73"/>
        <v>Normal</v>
      </c>
      <c r="L1572" s="19">
        <f>DATE('Data cleaning'!P1577,MONTH(1&amp;'Data cleaning'!Q1577),'Hospitalisation Details'!D1577)</f>
        <v>22266</v>
      </c>
      <c r="M1572" s="20">
        <v>13462.52</v>
      </c>
      <c r="N1572" s="16" t="s">
        <v>64</v>
      </c>
      <c r="O1572" s="16" t="s">
        <v>62</v>
      </c>
      <c r="P1572" s="16" t="s">
        <v>241</v>
      </c>
      <c r="Q1572" s="14">
        <f t="shared" si="74"/>
        <v>62</v>
      </c>
    </row>
    <row r="1573" spans="1:17" ht="15.6" x14ac:dyDescent="0.3">
      <c r="A1573" s="15" t="s">
        <v>3929</v>
      </c>
      <c r="B1573" s="14" t="s">
        <v>7308</v>
      </c>
      <c r="C1573" s="16">
        <v>18.03</v>
      </c>
      <c r="D1573" s="16">
        <v>10.66</v>
      </c>
      <c r="E1573" s="17" t="s">
        <v>99</v>
      </c>
      <c r="F1573" s="17" t="s">
        <v>32</v>
      </c>
      <c r="G1573" s="17" t="s">
        <v>32</v>
      </c>
      <c r="H1573" s="18">
        <f>IF('Medical Examinations'!G1578="No major surgery",0,'Medical Examinations'!G1578)</f>
        <v>2</v>
      </c>
      <c r="I1573" s="16" t="s">
        <v>8343</v>
      </c>
      <c r="J1573" s="14" t="str">
        <f t="shared" si="72"/>
        <v>Under weight</v>
      </c>
      <c r="K1573" s="14" t="str">
        <f t="shared" si="73"/>
        <v>Diabetes</v>
      </c>
      <c r="L1573" s="19">
        <f>DATE('Data cleaning'!P1578,MONTH(1&amp;'Data cleaning'!Q1578),'Hospitalisation Details'!D1578)</f>
        <v>31278</v>
      </c>
      <c r="M1573" s="20">
        <v>13465.8</v>
      </c>
      <c r="N1573" s="16" t="s">
        <v>64</v>
      </c>
      <c r="O1573" s="16" t="s">
        <v>75</v>
      </c>
      <c r="P1573" s="16" t="s">
        <v>119</v>
      </c>
      <c r="Q1573" s="14">
        <f t="shared" si="74"/>
        <v>37</v>
      </c>
    </row>
    <row r="1574" spans="1:17" ht="15.6" x14ac:dyDescent="0.3">
      <c r="A1574" s="15" t="s">
        <v>3931</v>
      </c>
      <c r="B1574" s="14" t="s">
        <v>7310</v>
      </c>
      <c r="C1574" s="16">
        <v>34.65</v>
      </c>
      <c r="D1574" s="16">
        <v>5.98</v>
      </c>
      <c r="E1574" s="17" t="s">
        <v>99</v>
      </c>
      <c r="F1574" s="17" t="s">
        <v>32</v>
      </c>
      <c r="G1574" s="17" t="s">
        <v>32</v>
      </c>
      <c r="H1574" s="18">
        <f>IF('Medical Examinations'!G1579="No major surgery",0,'Medical Examinations'!G1579)</f>
        <v>0</v>
      </c>
      <c r="I1574" s="16" t="s">
        <v>8343</v>
      </c>
      <c r="J1574" s="14" t="str">
        <f t="shared" si="72"/>
        <v>Obesity</v>
      </c>
      <c r="K1574" s="14" t="str">
        <f t="shared" si="73"/>
        <v>Prediabetes</v>
      </c>
      <c r="L1574" s="19">
        <f>DATE('Data cleaning'!P1579,MONTH(1&amp;'Data cleaning'!Q1579),'Hospitalisation Details'!D1579)</f>
        <v>22125</v>
      </c>
      <c r="M1574" s="20">
        <v>13470.8</v>
      </c>
      <c r="N1574" s="16" t="s">
        <v>64</v>
      </c>
      <c r="O1574" s="16" t="s">
        <v>62</v>
      </c>
      <c r="P1574" s="16" t="s">
        <v>66</v>
      </c>
      <c r="Q1574" s="14">
        <f t="shared" si="74"/>
        <v>62</v>
      </c>
    </row>
    <row r="1575" spans="1:17" ht="15.6" x14ac:dyDescent="0.3">
      <c r="A1575" s="15" t="s">
        <v>3933</v>
      </c>
      <c r="B1575" s="14" t="s">
        <v>7311</v>
      </c>
      <c r="C1575" s="16">
        <v>42.94</v>
      </c>
      <c r="D1575" s="16">
        <v>4.34</v>
      </c>
      <c r="E1575" s="17" t="s">
        <v>32</v>
      </c>
      <c r="F1575" s="17" t="s">
        <v>32</v>
      </c>
      <c r="G1575" s="17" t="s">
        <v>32</v>
      </c>
      <c r="H1575" s="18">
        <f>IF('Medical Examinations'!G1580="No major surgery",0,'Medical Examinations'!G1580)</f>
        <v>0</v>
      </c>
      <c r="I1575" s="16" t="s">
        <v>8343</v>
      </c>
      <c r="J1575" s="14" t="str">
        <f t="shared" si="72"/>
        <v>Obesity</v>
      </c>
      <c r="K1575" s="14" t="str">
        <f t="shared" si="73"/>
        <v>Normal</v>
      </c>
      <c r="L1575" s="19">
        <f>DATE('Data cleaning'!P1580,MONTH(1&amp;'Data cleaning'!Q1580),'Hospitalisation Details'!D1580)</f>
        <v>22121</v>
      </c>
      <c r="M1575" s="20">
        <v>13470.86</v>
      </c>
      <c r="N1575" s="16" t="s">
        <v>64</v>
      </c>
      <c r="O1575" s="16" t="s">
        <v>64</v>
      </c>
      <c r="P1575" s="16" t="s">
        <v>241</v>
      </c>
      <c r="Q1575" s="14">
        <f t="shared" si="74"/>
        <v>62</v>
      </c>
    </row>
    <row r="1576" spans="1:17" ht="15.6" x14ac:dyDescent="0.3">
      <c r="A1576" s="15" t="s">
        <v>3936</v>
      </c>
      <c r="B1576" s="14" t="s">
        <v>5029</v>
      </c>
      <c r="C1576" s="16">
        <v>31.254999999999999</v>
      </c>
      <c r="D1576" s="16">
        <v>5.17</v>
      </c>
      <c r="E1576" s="17" t="s">
        <v>32</v>
      </c>
      <c r="F1576" s="17" t="s">
        <v>32</v>
      </c>
      <c r="G1576" s="17" t="s">
        <v>32</v>
      </c>
      <c r="H1576" s="18">
        <f>IF('Medical Examinations'!G1581="No major surgery",0,'Medical Examinations'!G1581)</f>
        <v>0</v>
      </c>
      <c r="I1576" s="16" t="s">
        <v>8343</v>
      </c>
      <c r="J1576" s="14" t="str">
        <f t="shared" si="72"/>
        <v>Obesity</v>
      </c>
      <c r="K1576" s="14" t="str">
        <f t="shared" si="73"/>
        <v>Normal</v>
      </c>
      <c r="L1576" s="19">
        <f>DATE('Data cleaning'!P1581,MONTH(1&amp;'Data cleaning'!Q1581),'Hospitalisation Details'!D1581)</f>
        <v>27613</v>
      </c>
      <c r="M1576" s="20">
        <v>13472.19</v>
      </c>
      <c r="N1576" s="16" t="s">
        <v>64</v>
      </c>
      <c r="O1576" s="16" t="s">
        <v>62</v>
      </c>
      <c r="P1576" s="16" t="s">
        <v>119</v>
      </c>
      <c r="Q1576" s="14">
        <f t="shared" si="74"/>
        <v>47</v>
      </c>
    </row>
    <row r="1577" spans="1:17" ht="15.6" x14ac:dyDescent="0.3">
      <c r="A1577" s="15" t="s">
        <v>3938</v>
      </c>
      <c r="B1577" s="14" t="s">
        <v>7314</v>
      </c>
      <c r="C1577" s="16">
        <v>45.43</v>
      </c>
      <c r="D1577" s="16">
        <v>4.2300000000000004</v>
      </c>
      <c r="E1577" s="17" t="s">
        <v>99</v>
      </c>
      <c r="F1577" s="17" t="s">
        <v>32</v>
      </c>
      <c r="G1577" s="17" t="s">
        <v>99</v>
      </c>
      <c r="H1577" s="18">
        <f>IF('Medical Examinations'!G1582="No major surgery",0,'Medical Examinations'!G1582)</f>
        <v>1</v>
      </c>
      <c r="I1577" s="16" t="s">
        <v>8343</v>
      </c>
      <c r="J1577" s="14" t="str">
        <f t="shared" si="72"/>
        <v>Obesity</v>
      </c>
      <c r="K1577" s="14" t="str">
        <f t="shared" si="73"/>
        <v>Normal</v>
      </c>
      <c r="L1577" s="19">
        <f>DATE('Data cleaning'!P1582,MONTH(1&amp;'Data cleaning'!Q1582),'Hospitalisation Details'!D1582)</f>
        <v>33115</v>
      </c>
      <c r="M1577" s="20">
        <v>13480.83</v>
      </c>
      <c r="N1577" s="16" t="s">
        <v>64</v>
      </c>
      <c r="O1577" s="16" t="s">
        <v>62</v>
      </c>
      <c r="P1577" s="16" t="s">
        <v>1285</v>
      </c>
      <c r="Q1577" s="14">
        <f t="shared" si="74"/>
        <v>32</v>
      </c>
    </row>
    <row r="1578" spans="1:17" ht="15.6" x14ac:dyDescent="0.3">
      <c r="A1578" s="15" t="s">
        <v>3941</v>
      </c>
      <c r="B1578" s="14" t="s">
        <v>7315</v>
      </c>
      <c r="C1578" s="16">
        <v>32.340000000000003</v>
      </c>
      <c r="D1578" s="16">
        <v>4.88</v>
      </c>
      <c r="E1578" s="17" t="s">
        <v>99</v>
      </c>
      <c r="F1578" s="17" t="s">
        <v>32</v>
      </c>
      <c r="G1578" s="17" t="s">
        <v>99</v>
      </c>
      <c r="H1578" s="18">
        <f>IF('Medical Examinations'!G1583="No major surgery",0,'Medical Examinations'!G1583)</f>
        <v>1</v>
      </c>
      <c r="I1578" s="16" t="s">
        <v>8343</v>
      </c>
      <c r="J1578" s="14" t="str">
        <f t="shared" si="72"/>
        <v>Obesity</v>
      </c>
      <c r="K1578" s="14" t="str">
        <f t="shared" si="73"/>
        <v>Normal</v>
      </c>
      <c r="L1578" s="19">
        <f>DATE('Data cleaning'!P1583,MONTH(1&amp;'Data cleaning'!Q1583),'Hospitalisation Details'!D1583)</f>
        <v>23298</v>
      </c>
      <c r="M1578" s="20">
        <v>13511.28</v>
      </c>
      <c r="N1578" s="16" t="s">
        <v>64</v>
      </c>
      <c r="O1578" s="16" t="s">
        <v>75</v>
      </c>
      <c r="P1578" s="16" t="s">
        <v>119</v>
      </c>
      <c r="Q1578" s="14">
        <f t="shared" si="74"/>
        <v>59</v>
      </c>
    </row>
    <row r="1579" spans="1:17" ht="15.6" x14ac:dyDescent="0.3">
      <c r="A1579" s="15" t="s">
        <v>3943</v>
      </c>
      <c r="B1579" s="14" t="s">
        <v>7317</v>
      </c>
      <c r="C1579" s="16">
        <v>25.46</v>
      </c>
      <c r="D1579" s="16">
        <v>9.7100000000000009</v>
      </c>
      <c r="E1579" s="17" t="s">
        <v>99</v>
      </c>
      <c r="F1579" s="17" t="s">
        <v>32</v>
      </c>
      <c r="G1579" s="17" t="s">
        <v>32</v>
      </c>
      <c r="H1579" s="18">
        <f>IF('Medical Examinations'!G1584="No major surgery",0,'Medical Examinations'!G1584)</f>
        <v>1</v>
      </c>
      <c r="I1579" s="16" t="s">
        <v>8343</v>
      </c>
      <c r="J1579" s="14" t="str">
        <f t="shared" si="72"/>
        <v>Over weight</v>
      </c>
      <c r="K1579" s="14" t="str">
        <f t="shared" si="73"/>
        <v>Diabetes</v>
      </c>
      <c r="L1579" s="19">
        <f>DATE('Data cleaning'!P1584,MONTH(1&amp;'Data cleaning'!Q1584),'Hospitalisation Details'!D1584)</f>
        <v>22108</v>
      </c>
      <c r="M1579" s="20">
        <v>13555</v>
      </c>
      <c r="N1579" s="16" t="s">
        <v>64</v>
      </c>
      <c r="O1579" s="16" t="s">
        <v>64</v>
      </c>
      <c r="P1579" s="16" t="s">
        <v>1841</v>
      </c>
      <c r="Q1579" s="14">
        <f t="shared" si="74"/>
        <v>62</v>
      </c>
    </row>
    <row r="1580" spans="1:17" ht="15.6" x14ac:dyDescent="0.3">
      <c r="A1580" s="15" t="s">
        <v>3945</v>
      </c>
      <c r="B1580" s="14" t="s">
        <v>7319</v>
      </c>
      <c r="C1580" s="16">
        <v>37.145000000000003</v>
      </c>
      <c r="D1580" s="16">
        <v>5.32</v>
      </c>
      <c r="E1580" s="17" t="s">
        <v>32</v>
      </c>
      <c r="F1580" s="17" t="s">
        <v>32</v>
      </c>
      <c r="G1580" s="17" t="s">
        <v>32</v>
      </c>
      <c r="H1580" s="18">
        <f>IF('Medical Examinations'!G1585="No major surgery",0,'Medical Examinations'!G1585)</f>
        <v>0</v>
      </c>
      <c r="I1580" s="16" t="s">
        <v>8343</v>
      </c>
      <c r="J1580" s="14" t="str">
        <f t="shared" si="72"/>
        <v>Obesity</v>
      </c>
      <c r="K1580" s="14" t="str">
        <f t="shared" si="73"/>
        <v>Normal</v>
      </c>
      <c r="L1580" s="19">
        <f>DATE('Data cleaning'!P1585,MONTH(1&amp;'Data cleaning'!Q1585),'Hospitalisation Details'!D1585)</f>
        <v>25034</v>
      </c>
      <c r="M1580" s="20">
        <v>13566.04</v>
      </c>
      <c r="N1580" s="16" t="s">
        <v>64</v>
      </c>
      <c r="O1580" s="16" t="s">
        <v>64</v>
      </c>
      <c r="P1580" s="16" t="s">
        <v>2757</v>
      </c>
      <c r="Q1580" s="14">
        <f t="shared" si="74"/>
        <v>54</v>
      </c>
    </row>
    <row r="1581" spans="1:17" ht="15.6" x14ac:dyDescent="0.3">
      <c r="A1581" s="15" t="s">
        <v>3948</v>
      </c>
      <c r="B1581" s="14" t="s">
        <v>7321</v>
      </c>
      <c r="C1581" s="16">
        <v>30.8</v>
      </c>
      <c r="D1581" s="16">
        <v>5.83</v>
      </c>
      <c r="E1581" s="17" t="s">
        <v>99</v>
      </c>
      <c r="F1581" s="17" t="s">
        <v>32</v>
      </c>
      <c r="G1581" s="17" t="s">
        <v>32</v>
      </c>
      <c r="H1581" s="18">
        <f>IF('Medical Examinations'!G1586="No major surgery",0,'Medical Examinations'!G1586)</f>
        <v>0</v>
      </c>
      <c r="I1581" s="16" t="s">
        <v>8343</v>
      </c>
      <c r="J1581" s="14" t="str">
        <f t="shared" si="72"/>
        <v>Obesity</v>
      </c>
      <c r="K1581" s="14" t="str">
        <f t="shared" si="73"/>
        <v>Prediabetes</v>
      </c>
      <c r="L1581" s="19">
        <f>DATE('Data cleaning'!P1586,MONTH(1&amp;'Data cleaning'!Q1586),'Hospitalisation Details'!D1586)</f>
        <v>33830</v>
      </c>
      <c r="M1581" s="20">
        <v>13588.17</v>
      </c>
      <c r="N1581" s="16" t="s">
        <v>64</v>
      </c>
      <c r="O1581" s="16" t="s">
        <v>75</v>
      </c>
      <c r="P1581" s="16" t="s">
        <v>119</v>
      </c>
      <c r="Q1581" s="14">
        <f t="shared" si="74"/>
        <v>30</v>
      </c>
    </row>
    <row r="1582" spans="1:17" ht="15.6" x14ac:dyDescent="0.3">
      <c r="A1582" s="15" t="s">
        <v>3950</v>
      </c>
      <c r="B1582" s="14" t="s">
        <v>7323</v>
      </c>
      <c r="C1582" s="16">
        <v>29.5</v>
      </c>
      <c r="D1582" s="16">
        <v>5.54</v>
      </c>
      <c r="E1582" s="17" t="s">
        <v>99</v>
      </c>
      <c r="F1582" s="17" t="s">
        <v>32</v>
      </c>
      <c r="G1582" s="17" t="s">
        <v>32</v>
      </c>
      <c r="H1582" s="18">
        <f>IF('Medical Examinations'!G1587="No major surgery",0,'Medical Examinations'!G1587)</f>
        <v>0</v>
      </c>
      <c r="I1582" s="16" t="s">
        <v>8343</v>
      </c>
      <c r="J1582" s="14" t="str">
        <f t="shared" si="72"/>
        <v>Over weight</v>
      </c>
      <c r="K1582" s="14" t="str">
        <f t="shared" si="73"/>
        <v>Normal</v>
      </c>
      <c r="L1582" s="19">
        <f>DATE('Data cleaning'!P1587,MONTH(1&amp;'Data cleaning'!Q1587),'Hospitalisation Details'!D1587)</f>
        <v>23630</v>
      </c>
      <c r="M1582" s="20">
        <v>13607.37</v>
      </c>
      <c r="N1582" s="16" t="s">
        <v>64</v>
      </c>
      <c r="O1582" s="16" t="s">
        <v>75</v>
      </c>
      <c r="P1582" s="16" t="s">
        <v>1280</v>
      </c>
      <c r="Q1582" s="14">
        <f t="shared" si="74"/>
        <v>58</v>
      </c>
    </row>
    <row r="1583" spans="1:17" ht="15.6" x14ac:dyDescent="0.3">
      <c r="A1583" s="15" t="s">
        <v>3952</v>
      </c>
      <c r="B1583" s="14" t="s">
        <v>7325</v>
      </c>
      <c r="C1583" s="16">
        <v>43.39</v>
      </c>
      <c r="D1583" s="16">
        <v>5.85</v>
      </c>
      <c r="E1583" s="17" t="s">
        <v>32</v>
      </c>
      <c r="F1583" s="17" t="s">
        <v>39</v>
      </c>
      <c r="G1583" s="17" t="s">
        <v>32</v>
      </c>
      <c r="H1583" s="18">
        <f>IF('Medical Examinations'!G1588="No major surgery",0,'Medical Examinations'!G1588)</f>
        <v>1</v>
      </c>
      <c r="I1583" s="16" t="s">
        <v>8343</v>
      </c>
      <c r="J1583" s="14" t="str">
        <f t="shared" si="72"/>
        <v>Obesity</v>
      </c>
      <c r="K1583" s="14" t="str">
        <f t="shared" si="73"/>
        <v>Prediabetes</v>
      </c>
      <c r="L1583" s="19">
        <f>DATE('Data cleaning'!P1588,MONTH(1&amp;'Data cleaning'!Q1588),'Hospitalisation Details'!D1588)</f>
        <v>22603</v>
      </c>
      <c r="M1583" s="20">
        <v>13616.36</v>
      </c>
      <c r="N1583" s="16" t="s">
        <v>64</v>
      </c>
      <c r="O1583" s="16" t="s">
        <v>64</v>
      </c>
      <c r="P1583" s="16" t="s">
        <v>1280</v>
      </c>
      <c r="Q1583" s="14">
        <f t="shared" si="74"/>
        <v>61</v>
      </c>
    </row>
    <row r="1584" spans="1:17" ht="15.6" x14ac:dyDescent="0.3">
      <c r="A1584" s="15" t="s">
        <v>3954</v>
      </c>
      <c r="B1584" s="14" t="s">
        <v>7327</v>
      </c>
      <c r="C1584" s="16">
        <v>15.08</v>
      </c>
      <c r="D1584" s="16">
        <v>4.8499999999999996</v>
      </c>
      <c r="E1584" s="17" t="s">
        <v>99</v>
      </c>
      <c r="F1584" s="17" t="s">
        <v>32</v>
      </c>
      <c r="G1584" s="17" t="s">
        <v>99</v>
      </c>
      <c r="H1584" s="18">
        <f>IF('Medical Examinations'!G1589="No major surgery",0,'Medical Examinations'!G1589)</f>
        <v>1</v>
      </c>
      <c r="I1584" s="16" t="s">
        <v>8343</v>
      </c>
      <c r="J1584" s="14" t="str">
        <f t="shared" si="72"/>
        <v>Under weight</v>
      </c>
      <c r="K1584" s="14" t="str">
        <f t="shared" si="73"/>
        <v>Normal</v>
      </c>
      <c r="L1584" s="19">
        <f>DATE('Data cleaning'!P1589,MONTH(1&amp;'Data cleaning'!Q1589),'Hospitalisation Details'!D1589)</f>
        <v>25410</v>
      </c>
      <c r="M1584" s="20">
        <v>13622.01</v>
      </c>
      <c r="N1584" s="16" t="s">
        <v>64</v>
      </c>
      <c r="O1584" s="16" t="s">
        <v>64</v>
      </c>
      <c r="P1584" s="16" t="s">
        <v>119</v>
      </c>
      <c r="Q1584" s="14">
        <f t="shared" si="74"/>
        <v>53</v>
      </c>
    </row>
    <row r="1585" spans="1:17" ht="15.6" x14ac:dyDescent="0.3">
      <c r="A1585" s="15" t="s">
        <v>3957</v>
      </c>
      <c r="B1585" s="14" t="s">
        <v>7329</v>
      </c>
      <c r="C1585" s="16">
        <v>20.48</v>
      </c>
      <c r="D1585" s="16">
        <v>11.09</v>
      </c>
      <c r="E1585" s="17" t="s">
        <v>32</v>
      </c>
      <c r="F1585" s="17" t="s">
        <v>32</v>
      </c>
      <c r="G1585" s="17" t="s">
        <v>32</v>
      </c>
      <c r="H1585" s="18">
        <f>IF('Medical Examinations'!G1590="No major surgery",0,'Medical Examinations'!G1590)</f>
        <v>0</v>
      </c>
      <c r="I1585" s="16" t="s">
        <v>8343</v>
      </c>
      <c r="J1585" s="14" t="str">
        <f t="shared" si="72"/>
        <v>Normal weight</v>
      </c>
      <c r="K1585" s="14" t="str">
        <f t="shared" si="73"/>
        <v>Diabetes</v>
      </c>
      <c r="L1585" s="19">
        <f>DATE('Data cleaning'!P1590,MONTH(1&amp;'Data cleaning'!Q1590),'Hospitalisation Details'!D1590)</f>
        <v>22639</v>
      </c>
      <c r="M1585" s="20">
        <v>13635.64</v>
      </c>
      <c r="N1585" s="16" t="s">
        <v>64</v>
      </c>
      <c r="O1585" s="16" t="s">
        <v>64</v>
      </c>
      <c r="P1585" s="16" t="s">
        <v>1280</v>
      </c>
      <c r="Q1585" s="14">
        <f t="shared" si="74"/>
        <v>61</v>
      </c>
    </row>
    <row r="1586" spans="1:17" ht="15.6" x14ac:dyDescent="0.3">
      <c r="A1586" s="15" t="s">
        <v>3959</v>
      </c>
      <c r="B1586" s="14" t="s">
        <v>5489</v>
      </c>
      <c r="C1586" s="16">
        <v>34.450000000000003</v>
      </c>
      <c r="D1586" s="16">
        <v>5.58</v>
      </c>
      <c r="E1586" s="17" t="s">
        <v>99</v>
      </c>
      <c r="F1586" s="17" t="s">
        <v>32</v>
      </c>
      <c r="G1586" s="17" t="s">
        <v>32</v>
      </c>
      <c r="H1586" s="18">
        <f>IF('Medical Examinations'!G1591="No major surgery",0,'Medical Examinations'!G1591)</f>
        <v>0</v>
      </c>
      <c r="I1586" s="16" t="s">
        <v>8343</v>
      </c>
      <c r="J1586" s="14" t="str">
        <f t="shared" si="72"/>
        <v>Obesity</v>
      </c>
      <c r="K1586" s="14" t="str">
        <f t="shared" si="73"/>
        <v>Normal</v>
      </c>
      <c r="L1586" s="19">
        <f>DATE('Data cleaning'!P1591,MONTH(1&amp;'Data cleaning'!Q1591),'Hospitalisation Details'!D1591)</f>
        <v>30883</v>
      </c>
      <c r="M1586" s="20">
        <v>13638.06</v>
      </c>
      <c r="N1586" s="16" t="s">
        <v>64</v>
      </c>
      <c r="O1586" s="16" t="s">
        <v>64</v>
      </c>
      <c r="P1586" s="16" t="s">
        <v>1285</v>
      </c>
      <c r="Q1586" s="14">
        <f t="shared" si="74"/>
        <v>38</v>
      </c>
    </row>
    <row r="1587" spans="1:17" ht="15.6" x14ac:dyDescent="0.3">
      <c r="A1587" s="15" t="s">
        <v>3962</v>
      </c>
      <c r="B1587" s="14" t="s">
        <v>5664</v>
      </c>
      <c r="C1587" s="16">
        <v>34.21</v>
      </c>
      <c r="D1587" s="16">
        <v>9.7200000000000006</v>
      </c>
      <c r="E1587" s="17" t="s">
        <v>99</v>
      </c>
      <c r="F1587" s="17" t="s">
        <v>32</v>
      </c>
      <c r="G1587" s="17" t="s">
        <v>32</v>
      </c>
      <c r="H1587" s="18">
        <f>IF('Medical Examinations'!G1592="No major surgery",0,'Medical Examinations'!G1592)</f>
        <v>0</v>
      </c>
      <c r="I1587" s="16" t="s">
        <v>8343</v>
      </c>
      <c r="J1587" s="14" t="str">
        <f t="shared" si="72"/>
        <v>Obesity</v>
      </c>
      <c r="K1587" s="14" t="str">
        <f t="shared" si="73"/>
        <v>Diabetes</v>
      </c>
      <c r="L1587" s="19">
        <f>DATE('Data cleaning'!P1592,MONTH(1&amp;'Data cleaning'!Q1592),'Hospitalisation Details'!D1592)</f>
        <v>23227</v>
      </c>
      <c r="M1587" s="20">
        <v>13677.68</v>
      </c>
      <c r="N1587" s="16" t="s">
        <v>64</v>
      </c>
      <c r="O1587" s="16" t="s">
        <v>62</v>
      </c>
      <c r="P1587" s="16" t="s">
        <v>1525</v>
      </c>
      <c r="Q1587" s="14">
        <f t="shared" si="74"/>
        <v>59</v>
      </c>
    </row>
    <row r="1588" spans="1:17" ht="15.6" x14ac:dyDescent="0.3">
      <c r="A1588" s="15" t="s">
        <v>3964</v>
      </c>
      <c r="B1588" s="14" t="s">
        <v>5145</v>
      </c>
      <c r="C1588" s="16">
        <v>28.8</v>
      </c>
      <c r="D1588" s="16">
        <v>11.41</v>
      </c>
      <c r="E1588" s="17" t="s">
        <v>99</v>
      </c>
      <c r="F1588" s="17" t="s">
        <v>32</v>
      </c>
      <c r="G1588" s="17" t="s">
        <v>32</v>
      </c>
      <c r="H1588" s="18">
        <f>IF('Medical Examinations'!G1593="No major surgery",0,'Medical Examinations'!G1593)</f>
        <v>0</v>
      </c>
      <c r="I1588" s="16" t="s">
        <v>8343</v>
      </c>
      <c r="J1588" s="14" t="str">
        <f t="shared" si="72"/>
        <v>Over weight</v>
      </c>
      <c r="K1588" s="14" t="str">
        <f t="shared" si="73"/>
        <v>Diabetes</v>
      </c>
      <c r="L1588" s="19">
        <f>DATE('Data cleaning'!P1593,MONTH(1&amp;'Data cleaning'!Q1593),'Hospitalisation Details'!D1593)</f>
        <v>31304</v>
      </c>
      <c r="M1588" s="20">
        <v>13685.51</v>
      </c>
      <c r="N1588" s="16" t="s">
        <v>64</v>
      </c>
      <c r="O1588" s="16" t="s">
        <v>75</v>
      </c>
      <c r="P1588" s="16" t="s">
        <v>2757</v>
      </c>
      <c r="Q1588" s="14">
        <f t="shared" si="74"/>
        <v>37</v>
      </c>
    </row>
    <row r="1589" spans="1:17" ht="15.6" x14ac:dyDescent="0.3">
      <c r="A1589" s="15" t="s">
        <v>3967</v>
      </c>
      <c r="B1589" s="14" t="s">
        <v>5680</v>
      </c>
      <c r="C1589" s="16">
        <v>31.74</v>
      </c>
      <c r="D1589" s="16">
        <v>4.46</v>
      </c>
      <c r="E1589" s="17" t="s">
        <v>32</v>
      </c>
      <c r="F1589" s="17" t="s">
        <v>32</v>
      </c>
      <c r="G1589" s="17" t="s">
        <v>99</v>
      </c>
      <c r="H1589" s="18">
        <f>IF('Medical Examinations'!G1594="No major surgery",0,'Medical Examinations'!G1594)</f>
        <v>1</v>
      </c>
      <c r="I1589" s="16" t="s">
        <v>8343</v>
      </c>
      <c r="J1589" s="14" t="str">
        <f t="shared" si="72"/>
        <v>Obesity</v>
      </c>
      <c r="K1589" s="14" t="str">
        <f t="shared" si="73"/>
        <v>Normal</v>
      </c>
      <c r="L1589" s="19">
        <f>DATE('Data cleaning'!P1594,MONTH(1&amp;'Data cleaning'!Q1594),'Hospitalisation Details'!D1594)</f>
        <v>31740</v>
      </c>
      <c r="M1589" s="20">
        <v>13714.55</v>
      </c>
      <c r="N1589" s="16" t="s">
        <v>64</v>
      </c>
      <c r="O1589" s="16" t="s">
        <v>62</v>
      </c>
      <c r="P1589" s="16" t="s">
        <v>1285</v>
      </c>
      <c r="Q1589" s="14">
        <f t="shared" si="74"/>
        <v>36</v>
      </c>
    </row>
    <row r="1590" spans="1:17" ht="15.6" x14ac:dyDescent="0.3">
      <c r="A1590" s="15" t="s">
        <v>3969</v>
      </c>
      <c r="B1590" s="14" t="s">
        <v>7334</v>
      </c>
      <c r="C1590" s="16">
        <v>21.78</v>
      </c>
      <c r="D1590" s="16">
        <v>9.31</v>
      </c>
      <c r="E1590" s="17" t="s">
        <v>99</v>
      </c>
      <c r="F1590" s="17" t="s">
        <v>32</v>
      </c>
      <c r="G1590" s="17" t="s">
        <v>32</v>
      </c>
      <c r="H1590" s="18">
        <f>IF('Medical Examinations'!G1595="No major surgery",0,'Medical Examinations'!G1595)</f>
        <v>0</v>
      </c>
      <c r="I1590" s="16" t="s">
        <v>8343</v>
      </c>
      <c r="J1590" s="14" t="str">
        <f t="shared" si="72"/>
        <v>Normal weight</v>
      </c>
      <c r="K1590" s="14" t="str">
        <f t="shared" si="73"/>
        <v>Diabetes</v>
      </c>
      <c r="L1590" s="19">
        <f>DATE('Data cleaning'!P1595,MONTH(1&amp;'Data cleaning'!Q1595),'Hospitalisation Details'!D1595)</f>
        <v>29800</v>
      </c>
      <c r="M1590" s="20">
        <v>13725.47</v>
      </c>
      <c r="N1590" s="16" t="s">
        <v>64</v>
      </c>
      <c r="O1590" s="16" t="s">
        <v>62</v>
      </c>
      <c r="P1590" s="16" t="s">
        <v>1280</v>
      </c>
      <c r="Q1590" s="14">
        <f t="shared" si="74"/>
        <v>41</v>
      </c>
    </row>
    <row r="1591" spans="1:17" ht="15.6" x14ac:dyDescent="0.3">
      <c r="A1591" s="15" t="s">
        <v>3971</v>
      </c>
      <c r="B1591" s="14" t="s">
        <v>5096</v>
      </c>
      <c r="C1591" s="16">
        <v>23.75</v>
      </c>
      <c r="D1591" s="16">
        <v>5.03</v>
      </c>
      <c r="E1591" s="17" t="s">
        <v>32</v>
      </c>
      <c r="F1591" s="17" t="s">
        <v>32</v>
      </c>
      <c r="G1591" s="17" t="s">
        <v>32</v>
      </c>
      <c r="H1591" s="18">
        <f>IF('Medical Examinations'!G1596="No major surgery",0,'Medical Examinations'!G1596)</f>
        <v>1</v>
      </c>
      <c r="I1591" s="16" t="s">
        <v>8343</v>
      </c>
      <c r="J1591" s="14" t="str">
        <f t="shared" si="72"/>
        <v>Normal weight</v>
      </c>
      <c r="K1591" s="14" t="str">
        <f t="shared" si="73"/>
        <v>Normal</v>
      </c>
      <c r="L1591" s="19">
        <f>DATE('Data cleaning'!P1596,MONTH(1&amp;'Data cleaning'!Q1596),'Hospitalisation Details'!D1596)</f>
        <v>31288</v>
      </c>
      <c r="M1591" s="20">
        <v>13726.21</v>
      </c>
      <c r="N1591" s="16" t="s">
        <v>64</v>
      </c>
      <c r="O1591" s="16" t="s">
        <v>64</v>
      </c>
      <c r="P1591" s="16" t="s">
        <v>2757</v>
      </c>
      <c r="Q1591" s="14">
        <f t="shared" si="74"/>
        <v>37</v>
      </c>
    </row>
    <row r="1592" spans="1:17" ht="15.6" x14ac:dyDescent="0.3">
      <c r="A1592" s="15" t="s">
        <v>3974</v>
      </c>
      <c r="B1592" s="14" t="s">
        <v>5348</v>
      </c>
      <c r="C1592" s="16">
        <v>33.21</v>
      </c>
      <c r="D1592" s="16">
        <v>5.07</v>
      </c>
      <c r="E1592" s="17" t="s">
        <v>99</v>
      </c>
      <c r="F1592" s="17" t="s">
        <v>32</v>
      </c>
      <c r="G1592" s="17" t="s">
        <v>32</v>
      </c>
      <c r="H1592" s="18">
        <f>IF('Medical Examinations'!G1597="No major surgery",0,'Medical Examinations'!G1597)</f>
        <v>1</v>
      </c>
      <c r="I1592" s="16" t="s">
        <v>8343</v>
      </c>
      <c r="J1592" s="14" t="str">
        <f t="shared" si="72"/>
        <v>Obesity</v>
      </c>
      <c r="K1592" s="14" t="str">
        <f t="shared" si="73"/>
        <v>Normal</v>
      </c>
      <c r="L1592" s="19">
        <f>DATE('Data cleaning'!P1597,MONTH(1&amp;'Data cleaning'!Q1597),'Hospitalisation Details'!D1597)</f>
        <v>25499</v>
      </c>
      <c r="M1592" s="20">
        <v>13746.74</v>
      </c>
      <c r="N1592" s="16" t="s">
        <v>64</v>
      </c>
      <c r="O1592" s="16" t="s">
        <v>62</v>
      </c>
      <c r="P1592" s="16" t="s">
        <v>2757</v>
      </c>
      <c r="Q1592" s="14">
        <f t="shared" si="74"/>
        <v>53</v>
      </c>
    </row>
    <row r="1593" spans="1:17" ht="15.6" x14ac:dyDescent="0.3">
      <c r="A1593" s="15" t="s">
        <v>3976</v>
      </c>
      <c r="B1593" s="14" t="s">
        <v>7338</v>
      </c>
      <c r="C1593" s="16">
        <v>17.7</v>
      </c>
      <c r="D1593" s="16">
        <v>10.42</v>
      </c>
      <c r="E1593" s="17" t="s">
        <v>99</v>
      </c>
      <c r="F1593" s="17" t="s">
        <v>32</v>
      </c>
      <c r="G1593" s="17" t="s">
        <v>32</v>
      </c>
      <c r="H1593" s="18">
        <f>IF('Medical Examinations'!G1598="No major surgery",0,'Medical Examinations'!G1598)</f>
        <v>2</v>
      </c>
      <c r="I1593" s="16" t="s">
        <v>8343</v>
      </c>
      <c r="J1593" s="14" t="str">
        <f t="shared" si="72"/>
        <v>Under weight</v>
      </c>
      <c r="K1593" s="14" t="str">
        <f t="shared" si="73"/>
        <v>Diabetes</v>
      </c>
      <c r="L1593" s="19">
        <f>DATE('Data cleaning'!P1598,MONTH(1&amp;'Data cleaning'!Q1598),'Hospitalisation Details'!D1598)</f>
        <v>38184</v>
      </c>
      <c r="M1593" s="20">
        <v>13747.87</v>
      </c>
      <c r="N1593" s="16" t="s">
        <v>64</v>
      </c>
      <c r="O1593" s="16" t="s">
        <v>62</v>
      </c>
      <c r="P1593" s="16" t="s">
        <v>985</v>
      </c>
      <c r="Q1593" s="14">
        <f t="shared" si="74"/>
        <v>18</v>
      </c>
    </row>
    <row r="1594" spans="1:17" ht="15.6" x14ac:dyDescent="0.3">
      <c r="A1594" s="15" t="s">
        <v>3979</v>
      </c>
      <c r="B1594" s="14" t="s">
        <v>7340</v>
      </c>
      <c r="C1594" s="16">
        <v>17.2</v>
      </c>
      <c r="D1594" s="16">
        <v>6.45</v>
      </c>
      <c r="E1594" s="17" t="s">
        <v>32</v>
      </c>
      <c r="F1594" s="17" t="s">
        <v>32</v>
      </c>
      <c r="G1594" s="17" t="s">
        <v>32</v>
      </c>
      <c r="H1594" s="18">
        <f>IF('Medical Examinations'!G1599="No major surgery",0,'Medical Examinations'!G1599)</f>
        <v>2</v>
      </c>
      <c r="I1594" s="16" t="s">
        <v>8343</v>
      </c>
      <c r="J1594" s="14" t="str">
        <f t="shared" si="72"/>
        <v>Under weight</v>
      </c>
      <c r="K1594" s="14" t="str">
        <f t="shared" si="73"/>
        <v>Diabetes</v>
      </c>
      <c r="L1594" s="19">
        <f>DATE('Data cleaning'!P1599,MONTH(1&amp;'Data cleaning'!Q1599),'Hospitalisation Details'!D1599)</f>
        <v>21768</v>
      </c>
      <c r="M1594" s="20">
        <v>13770.1</v>
      </c>
      <c r="N1594" s="16" t="s">
        <v>64</v>
      </c>
      <c r="O1594" s="16" t="s">
        <v>75</v>
      </c>
      <c r="P1594" s="16" t="s">
        <v>119</v>
      </c>
      <c r="Q1594" s="14">
        <f t="shared" si="74"/>
        <v>63</v>
      </c>
    </row>
    <row r="1595" spans="1:17" ht="15.6" x14ac:dyDescent="0.3">
      <c r="A1595" s="15" t="s">
        <v>3981</v>
      </c>
      <c r="B1595" s="14" t="s">
        <v>7341</v>
      </c>
      <c r="C1595" s="16">
        <v>19.21</v>
      </c>
      <c r="D1595" s="16">
        <v>5.52</v>
      </c>
      <c r="E1595" s="17" t="s">
        <v>32</v>
      </c>
      <c r="F1595" s="17" t="s">
        <v>32</v>
      </c>
      <c r="G1595" s="17" t="s">
        <v>32</v>
      </c>
      <c r="H1595" s="18">
        <f>IF('Medical Examinations'!G1600="No major surgery",0,'Medical Examinations'!G1600)</f>
        <v>2</v>
      </c>
      <c r="I1595" s="16" t="s">
        <v>8343</v>
      </c>
      <c r="J1595" s="14" t="str">
        <f t="shared" si="72"/>
        <v>Normal weight</v>
      </c>
      <c r="K1595" s="14" t="str">
        <f t="shared" si="73"/>
        <v>Normal</v>
      </c>
      <c r="L1595" s="19">
        <f>DATE('Data cleaning'!P1600,MONTH(1&amp;'Data cleaning'!Q1600),'Hospitalisation Details'!D1600)</f>
        <v>24421</v>
      </c>
      <c r="M1595" s="20">
        <v>13801.61</v>
      </c>
      <c r="N1595" s="16" t="s">
        <v>64</v>
      </c>
      <c r="O1595" s="16" t="s">
        <v>64</v>
      </c>
      <c r="P1595" s="16" t="s">
        <v>2757</v>
      </c>
      <c r="Q1595" s="14">
        <f t="shared" si="74"/>
        <v>56</v>
      </c>
    </row>
    <row r="1596" spans="1:17" ht="15.6" x14ac:dyDescent="0.3">
      <c r="A1596" s="15" t="s">
        <v>3984</v>
      </c>
      <c r="B1596" s="14" t="s">
        <v>5454</v>
      </c>
      <c r="C1596" s="16">
        <v>23.2</v>
      </c>
      <c r="D1596" s="16">
        <v>4.41</v>
      </c>
      <c r="E1596" s="17" t="s">
        <v>32</v>
      </c>
      <c r="F1596" s="17" t="s">
        <v>32</v>
      </c>
      <c r="G1596" s="17" t="s">
        <v>99</v>
      </c>
      <c r="H1596" s="18">
        <f>IF('Medical Examinations'!G1601="No major surgery",0,'Medical Examinations'!G1601)</f>
        <v>1</v>
      </c>
      <c r="I1596" s="16" t="s">
        <v>8343</v>
      </c>
      <c r="J1596" s="14" t="str">
        <f t="shared" si="72"/>
        <v>Normal weight</v>
      </c>
      <c r="K1596" s="14" t="str">
        <f t="shared" si="73"/>
        <v>Normal</v>
      </c>
      <c r="L1596" s="19">
        <f>DATE('Data cleaning'!P1601,MONTH(1&amp;'Data cleaning'!Q1601),'Hospitalisation Details'!D1601)</f>
        <v>31754</v>
      </c>
      <c r="M1596" s="20">
        <v>13819.49</v>
      </c>
      <c r="N1596" s="16" t="s">
        <v>64</v>
      </c>
      <c r="O1596" s="16" t="s">
        <v>62</v>
      </c>
      <c r="P1596" s="16" t="s">
        <v>119</v>
      </c>
      <c r="Q1596" s="14">
        <f t="shared" si="74"/>
        <v>36</v>
      </c>
    </row>
    <row r="1597" spans="1:17" ht="15.6" x14ac:dyDescent="0.3">
      <c r="A1597" s="15" t="s">
        <v>3983</v>
      </c>
      <c r="B1597" s="14" t="s">
        <v>7344</v>
      </c>
      <c r="C1597" s="16">
        <v>32.5</v>
      </c>
      <c r="D1597" s="16">
        <v>4.6900000000000004</v>
      </c>
      <c r="E1597" s="17" t="s">
        <v>99</v>
      </c>
      <c r="F1597" s="17" t="s">
        <v>32</v>
      </c>
      <c r="G1597" s="17" t="s">
        <v>99</v>
      </c>
      <c r="H1597" s="18">
        <f>IF('Medical Examinations'!G1602="No major surgery",0,'Medical Examinations'!G1602)</f>
        <v>1</v>
      </c>
      <c r="I1597" s="16" t="s">
        <v>8343</v>
      </c>
      <c r="J1597" s="14" t="str">
        <f t="shared" si="72"/>
        <v>Obesity</v>
      </c>
      <c r="K1597" s="14" t="str">
        <f t="shared" si="73"/>
        <v>Normal</v>
      </c>
      <c r="L1597" s="19">
        <f>DATE('Data cleaning'!P1602,MONTH(1&amp;'Data cleaning'!Q1602),'Hospitalisation Details'!D1602)</f>
        <v>21514</v>
      </c>
      <c r="M1597" s="20">
        <v>13822.8</v>
      </c>
      <c r="N1597" s="16" t="s">
        <v>64</v>
      </c>
      <c r="O1597" s="16" t="s">
        <v>64</v>
      </c>
      <c r="P1597" s="16" t="s">
        <v>241</v>
      </c>
      <c r="Q1597" s="14">
        <f t="shared" si="74"/>
        <v>64</v>
      </c>
    </row>
    <row r="1598" spans="1:17" ht="15.6" x14ac:dyDescent="0.3">
      <c r="A1598" s="15" t="s">
        <v>3978</v>
      </c>
      <c r="B1598" s="14" t="s">
        <v>6244</v>
      </c>
      <c r="C1598" s="16">
        <v>20.9</v>
      </c>
      <c r="D1598" s="16">
        <v>6.94</v>
      </c>
      <c r="E1598" s="17" t="s">
        <v>32</v>
      </c>
      <c r="F1598" s="17" t="s">
        <v>32</v>
      </c>
      <c r="G1598" s="17" t="s">
        <v>32</v>
      </c>
      <c r="H1598" s="18">
        <f>IF('Medical Examinations'!G1603="No major surgery",0,'Medical Examinations'!G1603)</f>
        <v>0</v>
      </c>
      <c r="I1598" s="16" t="s">
        <v>8343</v>
      </c>
      <c r="J1598" s="14" t="str">
        <f t="shared" si="72"/>
        <v>Normal weight</v>
      </c>
      <c r="K1598" s="14" t="str">
        <f t="shared" si="73"/>
        <v>Diabetes</v>
      </c>
      <c r="L1598" s="19">
        <f>DATE('Data cleaning'!P1603,MONTH(1&amp;'Data cleaning'!Q1603),'Hospitalisation Details'!D1603)</f>
        <v>21529</v>
      </c>
      <c r="M1598" s="20">
        <v>13831.12</v>
      </c>
      <c r="N1598" s="16" t="s">
        <v>64</v>
      </c>
      <c r="O1598" s="16" t="s">
        <v>75</v>
      </c>
      <c r="P1598" s="16" t="s">
        <v>66</v>
      </c>
      <c r="Q1598" s="14">
        <f t="shared" si="74"/>
        <v>64</v>
      </c>
    </row>
    <row r="1599" spans="1:17" ht="15.6" x14ac:dyDescent="0.3">
      <c r="A1599" s="15" t="s">
        <v>3973</v>
      </c>
      <c r="B1599" s="14" t="s">
        <v>4989</v>
      </c>
      <c r="C1599" s="16">
        <v>19.11</v>
      </c>
      <c r="D1599" s="16">
        <v>4.3499999999999996</v>
      </c>
      <c r="E1599" s="17" t="s">
        <v>32</v>
      </c>
      <c r="F1599" s="17" t="s">
        <v>32</v>
      </c>
      <c r="G1599" s="17" t="s">
        <v>32</v>
      </c>
      <c r="H1599" s="18">
        <f>IF('Medical Examinations'!G1604="No major surgery",0,'Medical Examinations'!G1604)</f>
        <v>2</v>
      </c>
      <c r="I1599" s="16" t="s">
        <v>8343</v>
      </c>
      <c r="J1599" s="14" t="str">
        <f t="shared" si="72"/>
        <v>Normal weight</v>
      </c>
      <c r="K1599" s="14" t="str">
        <f t="shared" si="73"/>
        <v>Normal</v>
      </c>
      <c r="L1599" s="19">
        <f>DATE('Data cleaning'!P1604,MONTH(1&amp;'Data cleaning'!Q1604),'Hospitalisation Details'!D1604)</f>
        <v>37779</v>
      </c>
      <c r="M1599" s="20">
        <v>13844.51</v>
      </c>
      <c r="N1599" s="16" t="s">
        <v>62</v>
      </c>
      <c r="O1599" s="16" t="s">
        <v>75</v>
      </c>
      <c r="P1599" s="16" t="s">
        <v>241</v>
      </c>
      <c r="Q1599" s="14">
        <f t="shared" si="74"/>
        <v>20</v>
      </c>
    </row>
    <row r="1600" spans="1:17" ht="15.6" x14ac:dyDescent="0.3">
      <c r="A1600" s="15" t="s">
        <v>3966</v>
      </c>
      <c r="B1600" s="14" t="s">
        <v>7347</v>
      </c>
      <c r="C1600" s="16">
        <v>31.17</v>
      </c>
      <c r="D1600" s="16">
        <v>5.28</v>
      </c>
      <c r="E1600" s="17" t="s">
        <v>32</v>
      </c>
      <c r="F1600" s="17" t="s">
        <v>32</v>
      </c>
      <c r="G1600" s="17" t="s">
        <v>32</v>
      </c>
      <c r="H1600" s="18">
        <f>IF('Medical Examinations'!G1605="No major surgery",0,'Medical Examinations'!G1605)</f>
        <v>1</v>
      </c>
      <c r="I1600" s="16" t="s">
        <v>8343</v>
      </c>
      <c r="J1600" s="14" t="str">
        <f t="shared" si="72"/>
        <v>Obesity</v>
      </c>
      <c r="K1600" s="14" t="str">
        <f t="shared" si="73"/>
        <v>Normal</v>
      </c>
      <c r="L1600" s="19">
        <f>DATE('Data cleaning'!P1605,MONTH(1&amp;'Data cleaning'!Q1605),'Hospitalisation Details'!D1605)</f>
        <v>22118</v>
      </c>
      <c r="M1600" s="20">
        <v>13844.8</v>
      </c>
      <c r="N1600" s="16" t="s">
        <v>62</v>
      </c>
      <c r="O1600" s="16" t="s">
        <v>62</v>
      </c>
      <c r="P1600" s="16" t="s">
        <v>119</v>
      </c>
      <c r="Q1600" s="14">
        <f t="shared" si="74"/>
        <v>62</v>
      </c>
    </row>
    <row r="1601" spans="1:17" ht="15.6" x14ac:dyDescent="0.3">
      <c r="A1601" s="15" t="s">
        <v>3961</v>
      </c>
      <c r="B1601" s="14" t="s">
        <v>6808</v>
      </c>
      <c r="C1601" s="16">
        <v>36.08</v>
      </c>
      <c r="D1601" s="16">
        <v>4.29</v>
      </c>
      <c r="E1601" s="17" t="s">
        <v>32</v>
      </c>
      <c r="F1601" s="17" t="s">
        <v>32</v>
      </c>
      <c r="G1601" s="17" t="s">
        <v>32</v>
      </c>
      <c r="H1601" s="18">
        <f>IF('Medical Examinations'!G1606="No major surgery",0,'Medical Examinations'!G1606)</f>
        <v>0</v>
      </c>
      <c r="I1601" s="16" t="s">
        <v>8343</v>
      </c>
      <c r="J1601" s="14" t="str">
        <f t="shared" si="72"/>
        <v>Obesity</v>
      </c>
      <c r="K1601" s="14" t="str">
        <f t="shared" si="73"/>
        <v>Normal</v>
      </c>
      <c r="L1601" s="19">
        <f>DATE('Data cleaning'!P1606,MONTH(1&amp;'Data cleaning'!Q1606),'Hospitalisation Details'!D1606)</f>
        <v>28843</v>
      </c>
      <c r="M1601" s="20">
        <v>13874.89</v>
      </c>
      <c r="N1601" s="16" t="s">
        <v>62</v>
      </c>
      <c r="O1601" s="16" t="s">
        <v>75</v>
      </c>
      <c r="P1601" s="16" t="s">
        <v>119</v>
      </c>
      <c r="Q1601" s="14">
        <f t="shared" si="74"/>
        <v>44</v>
      </c>
    </row>
    <row r="1602" spans="1:17" ht="15.6" x14ac:dyDescent="0.3">
      <c r="A1602" s="15" t="s">
        <v>3956</v>
      </c>
      <c r="B1602" s="14" t="s">
        <v>4914</v>
      </c>
      <c r="C1602" s="16">
        <v>28.024999999999999</v>
      </c>
      <c r="D1602" s="16">
        <v>5.69</v>
      </c>
      <c r="E1602" s="17" t="s">
        <v>99</v>
      </c>
      <c r="F1602" s="17" t="s">
        <v>32</v>
      </c>
      <c r="G1602" s="17" t="s">
        <v>32</v>
      </c>
      <c r="H1602" s="18">
        <f>IF('Medical Examinations'!G1607="No major surgery",0,'Medical Examinations'!G1607)</f>
        <v>0</v>
      </c>
      <c r="I1602" s="16" t="s">
        <v>8343</v>
      </c>
      <c r="J1602" s="14" t="str">
        <f t="shared" ref="J1602:J1665" si="75">IF(C1602&lt;18.5,"Under weight",IF(C1602&lt;25,"Normal weight",IF(C1602&lt;30,"Over weight","Obesity")))</f>
        <v>Over weight</v>
      </c>
      <c r="K1602" s="14" t="str">
        <f t="shared" ref="K1602:K1665" si="76">IF(D1602&lt;5.7,"Normal",IF(D1602&lt;6.4,"Prediabetes","Diabetes"))</f>
        <v>Normal</v>
      </c>
      <c r="L1602" s="19">
        <f>DATE('Data cleaning'!P1607,MONTH(1&amp;'Data cleaning'!Q1607),'Hospitalisation Details'!D1607)</f>
        <v>21828</v>
      </c>
      <c r="M1602" s="20">
        <v>13880.95</v>
      </c>
      <c r="N1602" s="16" t="s">
        <v>62</v>
      </c>
      <c r="O1602" s="16" t="s">
        <v>62</v>
      </c>
      <c r="P1602" s="16" t="s">
        <v>241</v>
      </c>
      <c r="Q1602" s="14">
        <f t="shared" ref="Q1602:Q1665" si="77">INT(YEARFRAC(L1602,DATE(2023,6,8)))</f>
        <v>63</v>
      </c>
    </row>
    <row r="1603" spans="1:17" ht="15.6" x14ac:dyDescent="0.3">
      <c r="A1603" s="15" t="s">
        <v>3946</v>
      </c>
      <c r="B1603" s="14" t="s">
        <v>5846</v>
      </c>
      <c r="C1603" s="16">
        <v>24.32</v>
      </c>
      <c r="D1603" s="16">
        <v>5.56</v>
      </c>
      <c r="E1603" s="17" t="s">
        <v>99</v>
      </c>
      <c r="F1603" s="17" t="s">
        <v>32</v>
      </c>
      <c r="G1603" s="17" t="s">
        <v>32</v>
      </c>
      <c r="H1603" s="18">
        <f>IF('Medical Examinations'!G1608="No major surgery",0,'Medical Examinations'!G1608)</f>
        <v>0</v>
      </c>
      <c r="I1603" s="16" t="s">
        <v>8343</v>
      </c>
      <c r="J1603" s="14" t="str">
        <f t="shared" si="75"/>
        <v>Normal weight</v>
      </c>
      <c r="K1603" s="14" t="str">
        <f t="shared" si="76"/>
        <v>Normal</v>
      </c>
      <c r="L1603" s="19">
        <f>DATE('Data cleaning'!P1608,MONTH(1&amp;'Data cleaning'!Q1608),'Hospitalisation Details'!D1608)</f>
        <v>31315</v>
      </c>
      <c r="M1603" s="20">
        <v>13886.4</v>
      </c>
      <c r="N1603" s="16" t="s">
        <v>62</v>
      </c>
      <c r="O1603" s="16" t="s">
        <v>62</v>
      </c>
      <c r="P1603" s="16" t="s">
        <v>119</v>
      </c>
      <c r="Q1603" s="14">
        <f t="shared" si="77"/>
        <v>37</v>
      </c>
    </row>
    <row r="1604" spans="1:17" ht="15.6" x14ac:dyDescent="0.3">
      <c r="A1604" s="15" t="s">
        <v>3940</v>
      </c>
      <c r="B1604" s="14" t="s">
        <v>7351</v>
      </c>
      <c r="C1604" s="16">
        <v>38</v>
      </c>
      <c r="D1604" s="16">
        <v>5.41</v>
      </c>
      <c r="E1604" s="17" t="s">
        <v>99</v>
      </c>
      <c r="F1604" s="17" t="s">
        <v>32</v>
      </c>
      <c r="G1604" s="17" t="s">
        <v>32</v>
      </c>
      <c r="H1604" s="18">
        <f>IF('Medical Examinations'!G1609="No major surgery",0,'Medical Examinations'!G1609)</f>
        <v>1</v>
      </c>
      <c r="I1604" s="16" t="s">
        <v>8343</v>
      </c>
      <c r="J1604" s="14" t="str">
        <f t="shared" si="75"/>
        <v>Obesity</v>
      </c>
      <c r="K1604" s="14" t="str">
        <f t="shared" si="76"/>
        <v>Normal</v>
      </c>
      <c r="L1604" s="19">
        <f>DATE('Data cleaning'!P1609,MONTH(1&amp;'Data cleaning'!Q1609),'Hospitalisation Details'!D1609)</f>
        <v>21913</v>
      </c>
      <c r="M1604" s="20">
        <v>13887.2</v>
      </c>
      <c r="N1604" s="16" t="s">
        <v>62</v>
      </c>
      <c r="O1604" s="16" t="s">
        <v>64</v>
      </c>
      <c r="P1604" s="16" t="s">
        <v>66</v>
      </c>
      <c r="Q1604" s="14">
        <f t="shared" si="77"/>
        <v>63</v>
      </c>
    </row>
    <row r="1605" spans="1:17" ht="15.6" x14ac:dyDescent="0.3">
      <c r="A1605" s="15" t="s">
        <v>3934</v>
      </c>
      <c r="B1605" s="14" t="s">
        <v>5680</v>
      </c>
      <c r="C1605" s="16">
        <v>31.6</v>
      </c>
      <c r="D1605" s="16">
        <v>10.85</v>
      </c>
      <c r="E1605" s="17" t="s">
        <v>99</v>
      </c>
      <c r="F1605" s="17" t="s">
        <v>32</v>
      </c>
      <c r="G1605" s="17" t="s">
        <v>32</v>
      </c>
      <c r="H1605" s="18">
        <f>IF('Medical Examinations'!G1610="No major surgery",0,'Medical Examinations'!G1610)</f>
        <v>0</v>
      </c>
      <c r="I1605" s="16" t="s">
        <v>8343</v>
      </c>
      <c r="J1605" s="14" t="str">
        <f t="shared" si="75"/>
        <v>Obesity</v>
      </c>
      <c r="K1605" s="14" t="str">
        <f t="shared" si="76"/>
        <v>Diabetes</v>
      </c>
      <c r="L1605" s="19">
        <f>DATE('Data cleaning'!P1610,MONTH(1&amp;'Data cleaning'!Q1610),'Hospitalisation Details'!D1610)</f>
        <v>21738</v>
      </c>
      <c r="M1605" s="20">
        <v>13887.97</v>
      </c>
      <c r="N1605" s="16" t="s">
        <v>62</v>
      </c>
      <c r="O1605" s="16" t="s">
        <v>62</v>
      </c>
      <c r="P1605" s="16" t="s">
        <v>66</v>
      </c>
      <c r="Q1605" s="14">
        <f t="shared" si="77"/>
        <v>63</v>
      </c>
    </row>
    <row r="1606" spans="1:17" ht="15.6" x14ac:dyDescent="0.3">
      <c r="A1606" s="15" t="s">
        <v>3928</v>
      </c>
      <c r="B1606" s="14" t="s">
        <v>6089</v>
      </c>
      <c r="C1606" s="16">
        <v>31.02</v>
      </c>
      <c r="D1606" s="16">
        <v>11.63</v>
      </c>
      <c r="E1606" s="17" t="s">
        <v>99</v>
      </c>
      <c r="F1606" s="17" t="s">
        <v>32</v>
      </c>
      <c r="G1606" s="17" t="s">
        <v>32</v>
      </c>
      <c r="H1606" s="18">
        <f>IF('Medical Examinations'!G1611="No major surgery",0,'Medical Examinations'!G1611)</f>
        <v>0</v>
      </c>
      <c r="I1606" s="16" t="s">
        <v>8343</v>
      </c>
      <c r="J1606" s="14" t="str">
        <f t="shared" si="75"/>
        <v>Obesity</v>
      </c>
      <c r="K1606" s="14" t="str">
        <f t="shared" si="76"/>
        <v>Diabetes</v>
      </c>
      <c r="L1606" s="19">
        <f>DATE('Data cleaning'!P1611,MONTH(1&amp;'Data cleaning'!Q1611),'Hospitalisation Details'!D1611)</f>
        <v>22854</v>
      </c>
      <c r="M1606" s="20">
        <v>13919.82</v>
      </c>
      <c r="N1606" s="16" t="s">
        <v>62</v>
      </c>
      <c r="O1606" s="16" t="s">
        <v>62</v>
      </c>
      <c r="P1606" s="16" t="s">
        <v>66</v>
      </c>
      <c r="Q1606" s="14">
        <f t="shared" si="77"/>
        <v>60</v>
      </c>
    </row>
    <row r="1607" spans="1:17" ht="15.6" x14ac:dyDescent="0.3">
      <c r="A1607" s="15" t="s">
        <v>3923</v>
      </c>
      <c r="B1607" s="14" t="s">
        <v>7355</v>
      </c>
      <c r="C1607" s="16">
        <v>29.26</v>
      </c>
      <c r="D1607" s="16">
        <v>5.68</v>
      </c>
      <c r="E1607" s="17" t="s">
        <v>99</v>
      </c>
      <c r="F1607" s="17" t="s">
        <v>32</v>
      </c>
      <c r="G1607" s="17" t="s">
        <v>32</v>
      </c>
      <c r="H1607" s="18">
        <f>IF('Medical Examinations'!G1612="No major surgery",0,'Medical Examinations'!G1612)</f>
        <v>1</v>
      </c>
      <c r="I1607" s="16" t="s">
        <v>8343</v>
      </c>
      <c r="J1607" s="14" t="str">
        <f t="shared" si="75"/>
        <v>Over weight</v>
      </c>
      <c r="K1607" s="14" t="str">
        <f t="shared" si="76"/>
        <v>Normal</v>
      </c>
      <c r="L1607" s="19">
        <f>DATE('Data cleaning'!P1612,MONTH(1&amp;'Data cleaning'!Q1612),'Hospitalisation Details'!D1612)</f>
        <v>22085</v>
      </c>
      <c r="M1607" s="20">
        <v>13937.67</v>
      </c>
      <c r="N1607" s="16" t="s">
        <v>62</v>
      </c>
      <c r="O1607" s="16" t="s">
        <v>75</v>
      </c>
      <c r="P1607" s="16" t="s">
        <v>119</v>
      </c>
      <c r="Q1607" s="14">
        <f t="shared" si="77"/>
        <v>62</v>
      </c>
    </row>
    <row r="1608" spans="1:17" ht="15.6" x14ac:dyDescent="0.3">
      <c r="A1608" s="15" t="s">
        <v>3918</v>
      </c>
      <c r="B1608" s="14" t="s">
        <v>5465</v>
      </c>
      <c r="C1608" s="16">
        <v>15.09</v>
      </c>
      <c r="D1608" s="16">
        <v>7.59</v>
      </c>
      <c r="E1608" s="17" t="s">
        <v>99</v>
      </c>
      <c r="F1608" s="17" t="s">
        <v>32</v>
      </c>
      <c r="G1608" s="17" t="s">
        <v>32</v>
      </c>
      <c r="H1608" s="18">
        <f>IF('Medical Examinations'!G1613="No major surgery",0,'Medical Examinations'!G1613)</f>
        <v>2</v>
      </c>
      <c r="I1608" s="16" t="s">
        <v>8343</v>
      </c>
      <c r="J1608" s="14" t="str">
        <f t="shared" si="75"/>
        <v>Under weight</v>
      </c>
      <c r="K1608" s="14" t="str">
        <f t="shared" si="76"/>
        <v>Diabetes</v>
      </c>
      <c r="L1608" s="19">
        <f>DATE('Data cleaning'!P1613,MONTH(1&amp;'Data cleaning'!Q1613),'Hospitalisation Details'!D1613)</f>
        <v>21791</v>
      </c>
      <c r="M1608" s="20">
        <v>13974.46</v>
      </c>
      <c r="N1608" s="16" t="s">
        <v>62</v>
      </c>
      <c r="O1608" s="16" t="s">
        <v>62</v>
      </c>
      <c r="P1608" s="16" t="s">
        <v>972</v>
      </c>
      <c r="Q1608" s="14">
        <f t="shared" si="77"/>
        <v>63</v>
      </c>
    </row>
    <row r="1609" spans="1:17" ht="15.6" x14ac:dyDescent="0.3">
      <c r="A1609" s="15" t="s">
        <v>3911</v>
      </c>
      <c r="B1609" s="14" t="s">
        <v>7358</v>
      </c>
      <c r="C1609" s="16">
        <v>22.63</v>
      </c>
      <c r="D1609" s="16">
        <v>5.09</v>
      </c>
      <c r="E1609" s="17" t="s">
        <v>99</v>
      </c>
      <c r="F1609" s="17" t="s">
        <v>32</v>
      </c>
      <c r="G1609" s="17" t="s">
        <v>32</v>
      </c>
      <c r="H1609" s="18">
        <f>IF('Medical Examinations'!G1614="No major surgery",0,'Medical Examinations'!G1614)</f>
        <v>0</v>
      </c>
      <c r="I1609" s="16" t="s">
        <v>8343</v>
      </c>
      <c r="J1609" s="14" t="str">
        <f t="shared" si="75"/>
        <v>Normal weight</v>
      </c>
      <c r="K1609" s="14" t="str">
        <f t="shared" si="76"/>
        <v>Normal</v>
      </c>
      <c r="L1609" s="19">
        <f>DATE('Data cleaning'!P1614,MONTH(1&amp;'Data cleaning'!Q1614),'Hospitalisation Details'!D1614)</f>
        <v>33067</v>
      </c>
      <c r="M1609" s="20">
        <v>13979.45</v>
      </c>
      <c r="N1609" s="16" t="s">
        <v>62</v>
      </c>
      <c r="O1609" s="16" t="s">
        <v>75</v>
      </c>
      <c r="P1609" s="16" t="s">
        <v>1285</v>
      </c>
      <c r="Q1609" s="14">
        <f t="shared" si="77"/>
        <v>32</v>
      </c>
    </row>
    <row r="1610" spans="1:17" ht="15.6" x14ac:dyDescent="0.3">
      <c r="A1610" s="15" t="s">
        <v>3904</v>
      </c>
      <c r="B1610" s="14" t="s">
        <v>7360</v>
      </c>
      <c r="C1610" s="16">
        <v>23.46</v>
      </c>
      <c r="D1610" s="16">
        <v>4.21</v>
      </c>
      <c r="E1610" s="17" t="s">
        <v>32</v>
      </c>
      <c r="F1610" s="17" t="s">
        <v>32</v>
      </c>
      <c r="G1610" s="17" t="s">
        <v>32</v>
      </c>
      <c r="H1610" s="18">
        <f>IF('Medical Examinations'!G1615="No major surgery",0,'Medical Examinations'!G1615)</f>
        <v>1</v>
      </c>
      <c r="I1610" s="16" t="s">
        <v>8343</v>
      </c>
      <c r="J1610" s="14" t="str">
        <f t="shared" si="75"/>
        <v>Normal weight</v>
      </c>
      <c r="K1610" s="14" t="str">
        <f t="shared" si="76"/>
        <v>Normal</v>
      </c>
      <c r="L1610" s="19">
        <f>DATE('Data cleaning'!P1615,MONTH(1&amp;'Data cleaning'!Q1615),'Hospitalisation Details'!D1615)</f>
        <v>21799</v>
      </c>
      <c r="M1610" s="20">
        <v>13981.85</v>
      </c>
      <c r="N1610" s="16" t="s">
        <v>62</v>
      </c>
      <c r="O1610" s="16" t="s">
        <v>75</v>
      </c>
      <c r="P1610" s="16" t="s">
        <v>979</v>
      </c>
      <c r="Q1610" s="14">
        <f t="shared" si="77"/>
        <v>63</v>
      </c>
    </row>
    <row r="1611" spans="1:17" ht="15.6" x14ac:dyDescent="0.3">
      <c r="A1611" s="15" t="s">
        <v>3896</v>
      </c>
      <c r="B1611" s="14" t="s">
        <v>5160</v>
      </c>
      <c r="C1611" s="16">
        <v>22.56</v>
      </c>
      <c r="D1611" s="16">
        <v>4.34</v>
      </c>
      <c r="E1611" s="17" t="s">
        <v>99</v>
      </c>
      <c r="F1611" s="17" t="s">
        <v>32</v>
      </c>
      <c r="G1611" s="17" t="s">
        <v>32</v>
      </c>
      <c r="H1611" s="18">
        <f>IF('Medical Examinations'!G1616="No major surgery",0,'Medical Examinations'!G1616)</f>
        <v>0</v>
      </c>
      <c r="I1611" s="16" t="s">
        <v>8343</v>
      </c>
      <c r="J1611" s="14" t="str">
        <f t="shared" si="75"/>
        <v>Normal weight</v>
      </c>
      <c r="K1611" s="14" t="str">
        <f t="shared" si="76"/>
        <v>Normal</v>
      </c>
      <c r="L1611" s="19">
        <f>DATE('Data cleaning'!P1616,MONTH(1&amp;'Data cleaning'!Q1616),'Hospitalisation Details'!D1616)</f>
        <v>23368</v>
      </c>
      <c r="M1611" s="20">
        <v>14001.13</v>
      </c>
      <c r="N1611" s="16" t="s">
        <v>62</v>
      </c>
      <c r="O1611" s="16" t="s">
        <v>75</v>
      </c>
      <c r="P1611" s="16" t="s">
        <v>66</v>
      </c>
      <c r="Q1611" s="14">
        <f t="shared" si="77"/>
        <v>59</v>
      </c>
    </row>
    <row r="1612" spans="1:17" ht="15.6" x14ac:dyDescent="0.3">
      <c r="A1612" s="15" t="s">
        <v>3890</v>
      </c>
      <c r="B1612" s="14" t="s">
        <v>4766</v>
      </c>
      <c r="C1612" s="16">
        <v>19.28</v>
      </c>
      <c r="D1612" s="16">
        <v>11.85</v>
      </c>
      <c r="E1612" s="17" t="s">
        <v>32</v>
      </c>
      <c r="F1612" s="17" t="s">
        <v>32</v>
      </c>
      <c r="G1612" s="17" t="s">
        <v>32</v>
      </c>
      <c r="H1612" s="18">
        <f>IF('Medical Examinations'!G1617="No major surgery",0,'Medical Examinations'!G1617)</f>
        <v>2</v>
      </c>
      <c r="I1612" s="16" t="s">
        <v>8343</v>
      </c>
      <c r="J1612" s="14" t="str">
        <f t="shared" si="75"/>
        <v>Normal weight</v>
      </c>
      <c r="K1612" s="14" t="str">
        <f t="shared" si="76"/>
        <v>Diabetes</v>
      </c>
      <c r="L1612" s="19">
        <f>DATE('Data cleaning'!P1617,MONTH(1&amp;'Data cleaning'!Q1617),'Hospitalisation Details'!D1617)</f>
        <v>23198</v>
      </c>
      <c r="M1612" s="20">
        <v>14001.29</v>
      </c>
      <c r="N1612" s="16" t="s">
        <v>62</v>
      </c>
      <c r="O1612" s="16" t="s">
        <v>62</v>
      </c>
      <c r="P1612" s="16" t="s">
        <v>66</v>
      </c>
      <c r="Q1612" s="14">
        <f t="shared" si="77"/>
        <v>59</v>
      </c>
    </row>
    <row r="1613" spans="1:17" ht="15.6" x14ac:dyDescent="0.3">
      <c r="A1613" s="15" t="s">
        <v>3883</v>
      </c>
      <c r="B1613" s="14" t="s">
        <v>7364</v>
      </c>
      <c r="C1613" s="16">
        <v>15.37</v>
      </c>
      <c r="D1613" s="16">
        <v>9.61</v>
      </c>
      <c r="E1613" s="17" t="s">
        <v>99</v>
      </c>
      <c r="F1613" s="17" t="s">
        <v>32</v>
      </c>
      <c r="G1613" s="17" t="s">
        <v>32</v>
      </c>
      <c r="H1613" s="18">
        <f>IF('Medical Examinations'!G1618="No major surgery",0,'Medical Examinations'!G1618)</f>
        <v>2</v>
      </c>
      <c r="I1613" s="16" t="s">
        <v>8343</v>
      </c>
      <c r="J1613" s="14" t="str">
        <f t="shared" si="75"/>
        <v>Under weight</v>
      </c>
      <c r="K1613" s="14" t="str">
        <f t="shared" si="76"/>
        <v>Diabetes</v>
      </c>
      <c r="L1613" s="19">
        <f>DATE('Data cleaning'!P1618,MONTH(1&amp;'Data cleaning'!Q1618),'Hospitalisation Details'!D1618)</f>
        <v>23200</v>
      </c>
      <c r="M1613" s="20">
        <v>14007.22</v>
      </c>
      <c r="N1613" s="16" t="s">
        <v>62</v>
      </c>
      <c r="O1613" s="16" t="s">
        <v>64</v>
      </c>
      <c r="P1613" s="16" t="s">
        <v>241</v>
      </c>
      <c r="Q1613" s="14">
        <f t="shared" si="77"/>
        <v>59</v>
      </c>
    </row>
    <row r="1614" spans="1:17" ht="15.6" x14ac:dyDescent="0.3">
      <c r="A1614" s="15" t="s">
        <v>3878</v>
      </c>
      <c r="B1614" s="14" t="s">
        <v>6433</v>
      </c>
      <c r="C1614" s="16">
        <v>18.71</v>
      </c>
      <c r="D1614" s="16">
        <v>5.29</v>
      </c>
      <c r="E1614" s="17" t="s">
        <v>99</v>
      </c>
      <c r="F1614" s="17" t="s">
        <v>32</v>
      </c>
      <c r="G1614" s="17" t="s">
        <v>32</v>
      </c>
      <c r="H1614" s="18">
        <f>IF('Medical Examinations'!G1619="No major surgery",0,'Medical Examinations'!G1619)</f>
        <v>0</v>
      </c>
      <c r="I1614" s="16" t="s">
        <v>8343</v>
      </c>
      <c r="J1614" s="14" t="str">
        <f t="shared" si="75"/>
        <v>Normal weight</v>
      </c>
      <c r="K1614" s="14" t="str">
        <f t="shared" si="76"/>
        <v>Normal</v>
      </c>
      <c r="L1614" s="19">
        <f>DATE('Data cleaning'!P1619,MONTH(1&amp;'Data cleaning'!Q1619),'Hospitalisation Details'!D1619)</f>
        <v>22228</v>
      </c>
      <c r="M1614" s="20">
        <v>14043.48</v>
      </c>
      <c r="N1614" s="16" t="s">
        <v>62</v>
      </c>
      <c r="O1614" s="16" t="s">
        <v>64</v>
      </c>
      <c r="P1614" s="16" t="s">
        <v>1280</v>
      </c>
      <c r="Q1614" s="14">
        <f t="shared" si="77"/>
        <v>62</v>
      </c>
    </row>
    <row r="1615" spans="1:17" ht="15.6" x14ac:dyDescent="0.3">
      <c r="A1615" s="15" t="s">
        <v>3873</v>
      </c>
      <c r="B1615" s="14" t="s">
        <v>7366</v>
      </c>
      <c r="C1615" s="16">
        <v>20.61</v>
      </c>
      <c r="D1615" s="16">
        <v>6.89</v>
      </c>
      <c r="E1615" s="17" t="s">
        <v>32</v>
      </c>
      <c r="F1615" s="17" t="s">
        <v>32</v>
      </c>
      <c r="G1615" s="17" t="s">
        <v>32</v>
      </c>
      <c r="H1615" s="18">
        <f>IF('Medical Examinations'!G1620="No major surgery",0,'Medical Examinations'!G1620)</f>
        <v>0</v>
      </c>
      <c r="I1615" s="16" t="s">
        <v>8343</v>
      </c>
      <c r="J1615" s="14" t="str">
        <f t="shared" si="75"/>
        <v>Normal weight</v>
      </c>
      <c r="K1615" s="14" t="str">
        <f t="shared" si="76"/>
        <v>Diabetes</v>
      </c>
      <c r="L1615" s="19">
        <f>DATE('Data cleaning'!P1620,MONTH(1&amp;'Data cleaning'!Q1620),'Hospitalisation Details'!D1620)</f>
        <v>33493</v>
      </c>
      <c r="M1615" s="20">
        <v>14081.93</v>
      </c>
      <c r="N1615" s="16" t="s">
        <v>62</v>
      </c>
      <c r="O1615" s="16" t="s">
        <v>64</v>
      </c>
      <c r="P1615" s="16" t="s">
        <v>119</v>
      </c>
      <c r="Q1615" s="14">
        <f t="shared" si="77"/>
        <v>31</v>
      </c>
    </row>
    <row r="1616" spans="1:17" ht="15.6" x14ac:dyDescent="0.3">
      <c r="A1616" s="15" t="s">
        <v>3867</v>
      </c>
      <c r="B1616" s="14" t="s">
        <v>7368</v>
      </c>
      <c r="C1616" s="16">
        <v>15.99</v>
      </c>
      <c r="D1616" s="16">
        <v>4.57</v>
      </c>
      <c r="E1616" s="17" t="s">
        <v>99</v>
      </c>
      <c r="F1616" s="17" t="s">
        <v>32</v>
      </c>
      <c r="G1616" s="17" t="s">
        <v>99</v>
      </c>
      <c r="H1616" s="18">
        <f>IF('Medical Examinations'!G1621="No major surgery",0,'Medical Examinations'!G1621)</f>
        <v>1</v>
      </c>
      <c r="I1616" s="16" t="s">
        <v>8343</v>
      </c>
      <c r="J1616" s="14" t="str">
        <f t="shared" si="75"/>
        <v>Under weight</v>
      </c>
      <c r="K1616" s="14" t="str">
        <f t="shared" si="76"/>
        <v>Normal</v>
      </c>
      <c r="L1616" s="19">
        <f>DATE('Data cleaning'!P1621,MONTH(1&amp;'Data cleaning'!Q1621),'Hospitalisation Details'!D1621)</f>
        <v>28029</v>
      </c>
      <c r="M1616" s="20">
        <v>14098.07</v>
      </c>
      <c r="N1616" s="16" t="s">
        <v>62</v>
      </c>
      <c r="O1616" s="16" t="s">
        <v>64</v>
      </c>
      <c r="P1616" s="16" t="s">
        <v>1285</v>
      </c>
      <c r="Q1616" s="14">
        <f t="shared" si="77"/>
        <v>46</v>
      </c>
    </row>
    <row r="1617" spans="1:17" ht="15.6" x14ac:dyDescent="0.3">
      <c r="A1617" s="15" t="s">
        <v>3861</v>
      </c>
      <c r="B1617" s="14" t="s">
        <v>7370</v>
      </c>
      <c r="C1617" s="16">
        <v>33.155000000000001</v>
      </c>
      <c r="D1617" s="16">
        <v>4.32</v>
      </c>
      <c r="E1617" s="17" t="s">
        <v>32</v>
      </c>
      <c r="F1617" s="17" t="s">
        <v>32</v>
      </c>
      <c r="G1617" s="17" t="s">
        <v>32</v>
      </c>
      <c r="H1617" s="18">
        <f>IF('Medical Examinations'!G1622="No major surgery",0,'Medical Examinations'!G1622)</f>
        <v>0</v>
      </c>
      <c r="I1617" s="16" t="s">
        <v>8343</v>
      </c>
      <c r="J1617" s="14" t="str">
        <f t="shared" si="75"/>
        <v>Obesity</v>
      </c>
      <c r="K1617" s="14" t="str">
        <f t="shared" si="76"/>
        <v>Normal</v>
      </c>
      <c r="L1617" s="19">
        <f>DATE('Data cleaning'!P1622,MONTH(1&amp;'Data cleaning'!Q1622),'Hospitalisation Details'!D1622)</f>
        <v>22446</v>
      </c>
      <c r="M1617" s="20">
        <v>14119.62</v>
      </c>
      <c r="N1617" s="16" t="s">
        <v>62</v>
      </c>
      <c r="O1617" s="16" t="s">
        <v>75</v>
      </c>
      <c r="P1617" s="16" t="s">
        <v>119</v>
      </c>
      <c r="Q1617" s="14">
        <f t="shared" si="77"/>
        <v>61</v>
      </c>
    </row>
    <row r="1618" spans="1:17" ht="15.6" x14ac:dyDescent="0.3">
      <c r="A1618" s="15" t="s">
        <v>3856</v>
      </c>
      <c r="B1618" s="14" t="s">
        <v>5083</v>
      </c>
      <c r="C1618" s="16">
        <v>26.22</v>
      </c>
      <c r="D1618" s="16">
        <v>5.57</v>
      </c>
      <c r="E1618" s="17" t="s">
        <v>99</v>
      </c>
      <c r="F1618" s="17" t="s">
        <v>32</v>
      </c>
      <c r="G1618" s="17" t="s">
        <v>99</v>
      </c>
      <c r="H1618" s="18">
        <f>IF('Medical Examinations'!G1623="No major surgery",0,'Medical Examinations'!G1623)</f>
        <v>1</v>
      </c>
      <c r="I1618" s="16" t="s">
        <v>8343</v>
      </c>
      <c r="J1618" s="14" t="str">
        <f t="shared" si="75"/>
        <v>Over weight</v>
      </c>
      <c r="K1618" s="14" t="str">
        <f t="shared" si="76"/>
        <v>Normal</v>
      </c>
      <c r="L1618" s="19">
        <f>DATE('Data cleaning'!P1623,MONTH(1&amp;'Data cleaning'!Q1623),'Hospitalisation Details'!D1623)</f>
        <v>38174</v>
      </c>
      <c r="M1618" s="20">
        <v>14133.04</v>
      </c>
      <c r="N1618" s="16" t="s">
        <v>62</v>
      </c>
      <c r="O1618" s="16" t="s">
        <v>64</v>
      </c>
      <c r="P1618" s="16" t="s">
        <v>66</v>
      </c>
      <c r="Q1618" s="14">
        <f t="shared" si="77"/>
        <v>18</v>
      </c>
    </row>
    <row r="1619" spans="1:17" ht="15.6" x14ac:dyDescent="0.3">
      <c r="A1619" s="15" t="s">
        <v>3851</v>
      </c>
      <c r="B1619" s="14" t="s">
        <v>5816</v>
      </c>
      <c r="C1619" s="16">
        <v>21.85</v>
      </c>
      <c r="D1619" s="16">
        <v>5.26</v>
      </c>
      <c r="E1619" s="17" t="s">
        <v>99</v>
      </c>
      <c r="F1619" s="17" t="s">
        <v>32</v>
      </c>
      <c r="G1619" s="17" t="s">
        <v>99</v>
      </c>
      <c r="H1619" s="18">
        <f>IF('Medical Examinations'!G1624="No major surgery",0,'Medical Examinations'!G1624)</f>
        <v>1</v>
      </c>
      <c r="I1619" s="16" t="s">
        <v>8343</v>
      </c>
      <c r="J1619" s="14" t="str">
        <f t="shared" si="75"/>
        <v>Normal weight</v>
      </c>
      <c r="K1619" s="14" t="str">
        <f t="shared" si="76"/>
        <v>Normal</v>
      </c>
      <c r="L1619" s="19">
        <f>DATE('Data cleaning'!P1624,MONTH(1&amp;'Data cleaning'!Q1624),'Hospitalisation Details'!D1624)</f>
        <v>30870</v>
      </c>
      <c r="M1619" s="20">
        <v>14152.46</v>
      </c>
      <c r="N1619" s="16" t="s">
        <v>62</v>
      </c>
      <c r="O1619" s="16" t="s">
        <v>75</v>
      </c>
      <c r="P1619" s="16" t="s">
        <v>119</v>
      </c>
      <c r="Q1619" s="14">
        <f t="shared" si="77"/>
        <v>38</v>
      </c>
    </row>
    <row r="1620" spans="1:17" ht="15.6" x14ac:dyDescent="0.3">
      <c r="A1620" s="15" t="s">
        <v>3846</v>
      </c>
      <c r="B1620" s="14" t="s">
        <v>5508</v>
      </c>
      <c r="C1620" s="16">
        <v>30.495000000000001</v>
      </c>
      <c r="D1620" s="16">
        <v>6.25</v>
      </c>
      <c r="E1620" s="17" t="s">
        <v>32</v>
      </c>
      <c r="F1620" s="17" t="s">
        <v>32</v>
      </c>
      <c r="G1620" s="17" t="s">
        <v>32</v>
      </c>
      <c r="H1620" s="18">
        <f>IF('Medical Examinations'!G1625="No major surgery",0,'Medical Examinations'!G1625)</f>
        <v>0</v>
      </c>
      <c r="I1620" s="16" t="s">
        <v>8343</v>
      </c>
      <c r="J1620" s="14" t="str">
        <f t="shared" si="75"/>
        <v>Obesity</v>
      </c>
      <c r="K1620" s="14" t="str">
        <f t="shared" si="76"/>
        <v>Prediabetes</v>
      </c>
      <c r="L1620" s="19">
        <f>DATE('Data cleaning'!P1625,MONTH(1&amp;'Data cleaning'!Q1625),'Hospitalisation Details'!D1625)</f>
        <v>25197</v>
      </c>
      <c r="M1620" s="20">
        <v>14193.55</v>
      </c>
      <c r="N1620" s="16" t="s">
        <v>62</v>
      </c>
      <c r="O1620" s="16" t="s">
        <v>75</v>
      </c>
      <c r="P1620" s="16" t="s">
        <v>2757</v>
      </c>
      <c r="Q1620" s="14">
        <f t="shared" si="77"/>
        <v>54</v>
      </c>
    </row>
    <row r="1621" spans="1:17" ht="15.6" x14ac:dyDescent="0.3">
      <c r="A1621" s="15" t="s">
        <v>3841</v>
      </c>
      <c r="B1621" s="14" t="s">
        <v>4904</v>
      </c>
      <c r="C1621" s="16">
        <v>34.104999999999997</v>
      </c>
      <c r="D1621" s="16">
        <v>5.67</v>
      </c>
      <c r="E1621" s="17" t="s">
        <v>99</v>
      </c>
      <c r="F1621" s="17" t="s">
        <v>32</v>
      </c>
      <c r="G1621" s="17" t="s">
        <v>32</v>
      </c>
      <c r="H1621" s="18">
        <f>IF('Medical Examinations'!G1626="No major surgery",0,'Medical Examinations'!G1626)</f>
        <v>0</v>
      </c>
      <c r="I1621" s="16" t="s">
        <v>8343</v>
      </c>
      <c r="J1621" s="14" t="str">
        <f t="shared" si="75"/>
        <v>Obesity</v>
      </c>
      <c r="K1621" s="14" t="str">
        <f t="shared" si="76"/>
        <v>Normal</v>
      </c>
      <c r="L1621" s="19">
        <f>DATE('Data cleaning'!P1626,MONTH(1&amp;'Data cleaning'!Q1626),'Hospitalisation Details'!D1626)</f>
        <v>30637</v>
      </c>
      <c r="M1621" s="20">
        <v>14209.4</v>
      </c>
      <c r="N1621" s="16" t="s">
        <v>62</v>
      </c>
      <c r="O1621" s="16" t="s">
        <v>75</v>
      </c>
      <c r="P1621" s="16" t="s">
        <v>2757</v>
      </c>
      <c r="Q1621" s="14">
        <f t="shared" si="77"/>
        <v>39</v>
      </c>
    </row>
    <row r="1622" spans="1:17" ht="15.6" x14ac:dyDescent="0.3">
      <c r="A1622" s="15" t="s">
        <v>3835</v>
      </c>
      <c r="B1622" s="14" t="s">
        <v>7375</v>
      </c>
      <c r="C1622" s="16">
        <v>32.770000000000003</v>
      </c>
      <c r="D1622" s="16">
        <v>4.42</v>
      </c>
      <c r="E1622" s="17" t="s">
        <v>99</v>
      </c>
      <c r="F1622" s="17" t="s">
        <v>32</v>
      </c>
      <c r="G1622" s="17" t="s">
        <v>32</v>
      </c>
      <c r="H1622" s="18">
        <f>IF('Medical Examinations'!G1627="No major surgery",0,'Medical Examinations'!G1627)</f>
        <v>1</v>
      </c>
      <c r="I1622" s="16" t="s">
        <v>8343</v>
      </c>
      <c r="J1622" s="14" t="str">
        <f t="shared" si="75"/>
        <v>Obesity</v>
      </c>
      <c r="K1622" s="14" t="str">
        <f t="shared" si="76"/>
        <v>Normal</v>
      </c>
      <c r="L1622" s="19">
        <f>DATE('Data cleaning'!P1627,MONTH(1&amp;'Data cleaning'!Q1627),'Hospitalisation Details'!D1627)</f>
        <v>21449</v>
      </c>
      <c r="M1622" s="20">
        <v>14210.54</v>
      </c>
      <c r="N1622" s="16" t="s">
        <v>62</v>
      </c>
      <c r="O1622" s="16" t="s">
        <v>62</v>
      </c>
      <c r="P1622" s="16" t="s">
        <v>119</v>
      </c>
      <c r="Q1622" s="14">
        <f t="shared" si="77"/>
        <v>64</v>
      </c>
    </row>
    <row r="1623" spans="1:17" ht="15.6" x14ac:dyDescent="0.3">
      <c r="A1623" s="15" t="s">
        <v>3829</v>
      </c>
      <c r="B1623" s="14" t="s">
        <v>7377</v>
      </c>
      <c r="C1623" s="16">
        <v>16.850000000000001</v>
      </c>
      <c r="D1623" s="16">
        <v>11.75</v>
      </c>
      <c r="E1623" s="17" t="s">
        <v>99</v>
      </c>
      <c r="F1623" s="17" t="s">
        <v>32</v>
      </c>
      <c r="G1623" s="17" t="s">
        <v>32</v>
      </c>
      <c r="H1623" s="18">
        <f>IF('Medical Examinations'!G1628="No major surgery",0,'Medical Examinations'!G1628)</f>
        <v>2</v>
      </c>
      <c r="I1623" s="16" t="s">
        <v>8343</v>
      </c>
      <c r="J1623" s="14" t="str">
        <f t="shared" si="75"/>
        <v>Under weight</v>
      </c>
      <c r="K1623" s="14" t="str">
        <f t="shared" si="76"/>
        <v>Diabetes</v>
      </c>
      <c r="L1623" s="19">
        <f>DATE('Data cleaning'!P1628,MONTH(1&amp;'Data cleaning'!Q1628),'Hospitalisation Details'!D1628)</f>
        <v>22549</v>
      </c>
      <c r="M1623" s="20">
        <v>14235.07</v>
      </c>
      <c r="N1623" s="16" t="s">
        <v>62</v>
      </c>
      <c r="O1623" s="16" t="s">
        <v>75</v>
      </c>
      <c r="P1623" s="16" t="s">
        <v>241</v>
      </c>
      <c r="Q1623" s="14">
        <f t="shared" si="77"/>
        <v>61</v>
      </c>
    </row>
    <row r="1624" spans="1:17" ht="15.6" x14ac:dyDescent="0.3">
      <c r="A1624" s="15" t="s">
        <v>3822</v>
      </c>
      <c r="B1624" s="14" t="s">
        <v>4896</v>
      </c>
      <c r="C1624" s="16">
        <v>34.700000000000003</v>
      </c>
      <c r="D1624" s="16">
        <v>6.06</v>
      </c>
      <c r="E1624" s="17" t="s">
        <v>32</v>
      </c>
      <c r="F1624" s="17" t="s">
        <v>32</v>
      </c>
      <c r="G1624" s="17" t="s">
        <v>32</v>
      </c>
      <c r="H1624" s="18">
        <f>IF('Medical Examinations'!G1629="No major surgery",0,'Medical Examinations'!G1629)</f>
        <v>1</v>
      </c>
      <c r="I1624" s="16" t="s">
        <v>8343</v>
      </c>
      <c r="J1624" s="14" t="str">
        <f t="shared" si="75"/>
        <v>Obesity</v>
      </c>
      <c r="K1624" s="14" t="str">
        <f t="shared" si="76"/>
        <v>Prediabetes</v>
      </c>
      <c r="L1624" s="19">
        <f>DATE('Data cleaning'!P1629,MONTH(1&amp;'Data cleaning'!Q1629),'Hospitalisation Details'!D1629)</f>
        <v>21833</v>
      </c>
      <c r="M1624" s="20">
        <v>14254.61</v>
      </c>
      <c r="N1624" s="16" t="s">
        <v>62</v>
      </c>
      <c r="O1624" s="16" t="s">
        <v>75</v>
      </c>
      <c r="P1624" s="16" t="s">
        <v>119</v>
      </c>
      <c r="Q1624" s="14">
        <f t="shared" si="77"/>
        <v>63</v>
      </c>
    </row>
    <row r="1625" spans="1:17" ht="15.6" x14ac:dyDescent="0.3">
      <c r="A1625" s="15" t="s">
        <v>3817</v>
      </c>
      <c r="B1625" s="14" t="s">
        <v>7380</v>
      </c>
      <c r="C1625" s="16">
        <v>37.049999999999997</v>
      </c>
      <c r="D1625" s="16">
        <v>5.48</v>
      </c>
      <c r="E1625" s="17" t="s">
        <v>32</v>
      </c>
      <c r="F1625" s="17" t="s">
        <v>32</v>
      </c>
      <c r="G1625" s="17" t="s">
        <v>32</v>
      </c>
      <c r="H1625" s="18">
        <f>IF('Medical Examinations'!G1630="No major surgery",0,'Medical Examinations'!G1630)</f>
        <v>1</v>
      </c>
      <c r="I1625" s="16" t="s">
        <v>8343</v>
      </c>
      <c r="J1625" s="14" t="str">
        <f t="shared" si="75"/>
        <v>Obesity</v>
      </c>
      <c r="K1625" s="14" t="str">
        <f t="shared" si="76"/>
        <v>Normal</v>
      </c>
      <c r="L1625" s="19">
        <f>DATE('Data cleaning'!P1630,MONTH(1&amp;'Data cleaning'!Q1630),'Hospitalisation Details'!D1630)</f>
        <v>21862</v>
      </c>
      <c r="M1625" s="20">
        <v>14256.19</v>
      </c>
      <c r="N1625" s="16" t="s">
        <v>62</v>
      </c>
      <c r="O1625" s="16" t="s">
        <v>64</v>
      </c>
      <c r="P1625" s="16" t="s">
        <v>119</v>
      </c>
      <c r="Q1625" s="14">
        <f t="shared" si="77"/>
        <v>63</v>
      </c>
    </row>
    <row r="1626" spans="1:17" ht="15.6" x14ac:dyDescent="0.3">
      <c r="A1626" s="15" t="s">
        <v>3812</v>
      </c>
      <c r="B1626" s="14" t="s">
        <v>7382</v>
      </c>
      <c r="C1626" s="16">
        <v>18.78</v>
      </c>
      <c r="D1626" s="16">
        <v>4.45</v>
      </c>
      <c r="E1626" s="17" t="s">
        <v>32</v>
      </c>
      <c r="F1626" s="17" t="s">
        <v>32</v>
      </c>
      <c r="G1626" s="17" t="s">
        <v>99</v>
      </c>
      <c r="H1626" s="18">
        <f>IF('Medical Examinations'!G1631="No major surgery",0,'Medical Examinations'!G1631)</f>
        <v>1</v>
      </c>
      <c r="I1626" s="16" t="s">
        <v>8343</v>
      </c>
      <c r="J1626" s="14" t="str">
        <f t="shared" si="75"/>
        <v>Normal weight</v>
      </c>
      <c r="K1626" s="14" t="str">
        <f t="shared" si="76"/>
        <v>Normal</v>
      </c>
      <c r="L1626" s="19">
        <f>DATE('Data cleaning'!P1631,MONTH(1&amp;'Data cleaning'!Q1631),'Hospitalisation Details'!D1631)</f>
        <v>27389</v>
      </c>
      <c r="M1626" s="20">
        <v>14256.79</v>
      </c>
      <c r="N1626" s="16" t="s">
        <v>62</v>
      </c>
      <c r="O1626" s="16" t="s">
        <v>62</v>
      </c>
      <c r="P1626" s="16" t="s">
        <v>2757</v>
      </c>
      <c r="Q1626" s="14">
        <f t="shared" si="77"/>
        <v>48</v>
      </c>
    </row>
    <row r="1627" spans="1:17" ht="15.6" x14ac:dyDescent="0.3">
      <c r="A1627" s="15" t="s">
        <v>3803</v>
      </c>
      <c r="B1627" s="14" t="s">
        <v>5160</v>
      </c>
      <c r="C1627" s="16">
        <v>28.024999999999999</v>
      </c>
      <c r="D1627" s="16">
        <v>5</v>
      </c>
      <c r="E1627" s="17" t="s">
        <v>32</v>
      </c>
      <c r="F1627" s="17" t="s">
        <v>32</v>
      </c>
      <c r="G1627" s="17" t="s">
        <v>32</v>
      </c>
      <c r="H1627" s="18">
        <f>IF('Medical Examinations'!G1632="No major surgery",0,'Medical Examinations'!G1632)</f>
        <v>1</v>
      </c>
      <c r="I1627" s="16" t="s">
        <v>8343</v>
      </c>
      <c r="J1627" s="14" t="str">
        <f t="shared" si="75"/>
        <v>Over weight</v>
      </c>
      <c r="K1627" s="14" t="str">
        <f t="shared" si="76"/>
        <v>Normal</v>
      </c>
      <c r="L1627" s="19">
        <f>DATE('Data cleaning'!P1632,MONTH(1&amp;'Data cleaning'!Q1632),'Hospitalisation Details'!D1632)</f>
        <v>26493</v>
      </c>
      <c r="M1627" s="20">
        <v>14258.33</v>
      </c>
      <c r="N1627" s="16" t="s">
        <v>62</v>
      </c>
      <c r="O1627" s="16" t="s">
        <v>62</v>
      </c>
      <c r="P1627" s="16" t="s">
        <v>2757</v>
      </c>
      <c r="Q1627" s="14">
        <f t="shared" si="77"/>
        <v>50</v>
      </c>
    </row>
    <row r="1628" spans="1:17" ht="15.6" x14ac:dyDescent="0.3">
      <c r="A1628" s="15" t="s">
        <v>3794</v>
      </c>
      <c r="B1628" s="14" t="s">
        <v>7383</v>
      </c>
      <c r="C1628" s="16">
        <v>35.090000000000003</v>
      </c>
      <c r="D1628" s="16">
        <v>5.84</v>
      </c>
      <c r="E1628" s="17" t="s">
        <v>32</v>
      </c>
      <c r="F1628" s="17" t="s">
        <v>32</v>
      </c>
      <c r="G1628" s="17" t="s">
        <v>32</v>
      </c>
      <c r="H1628" s="18">
        <f>IF('Medical Examinations'!G1633="No major surgery",0,'Medical Examinations'!G1633)</f>
        <v>0</v>
      </c>
      <c r="I1628" s="16" t="s">
        <v>8343</v>
      </c>
      <c r="J1628" s="14" t="str">
        <f t="shared" si="75"/>
        <v>Obesity</v>
      </c>
      <c r="K1628" s="14" t="str">
        <f t="shared" si="76"/>
        <v>Prediabetes</v>
      </c>
      <c r="L1628" s="19">
        <f>DATE('Data cleaning'!P1633,MONTH(1&amp;'Data cleaning'!Q1633),'Hospitalisation Details'!D1633)</f>
        <v>38236</v>
      </c>
      <c r="M1628" s="20">
        <v>14283.46</v>
      </c>
      <c r="N1628" s="16" t="s">
        <v>62</v>
      </c>
      <c r="O1628" s="16" t="s">
        <v>62</v>
      </c>
      <c r="P1628" s="16" t="s">
        <v>1280</v>
      </c>
      <c r="Q1628" s="14">
        <f t="shared" si="77"/>
        <v>18</v>
      </c>
    </row>
    <row r="1629" spans="1:17" ht="15.6" x14ac:dyDescent="0.3">
      <c r="A1629" s="15" t="s">
        <v>3787</v>
      </c>
      <c r="B1629" s="14" t="s">
        <v>6702</v>
      </c>
      <c r="C1629" s="16">
        <v>34.42</v>
      </c>
      <c r="D1629" s="16">
        <v>5.21</v>
      </c>
      <c r="E1629" s="17" t="s">
        <v>99</v>
      </c>
      <c r="F1629" s="17" t="s">
        <v>32</v>
      </c>
      <c r="G1629" s="17" t="s">
        <v>32</v>
      </c>
      <c r="H1629" s="18">
        <f>IF('Medical Examinations'!G1634="No major surgery",0,'Medical Examinations'!G1634)</f>
        <v>0</v>
      </c>
      <c r="I1629" s="16" t="s">
        <v>8343</v>
      </c>
      <c r="J1629" s="14" t="str">
        <f t="shared" si="75"/>
        <v>Obesity</v>
      </c>
      <c r="K1629" s="14" t="str">
        <f t="shared" si="76"/>
        <v>Normal</v>
      </c>
      <c r="L1629" s="19">
        <f>DATE('Data cleaning'!P1634,MONTH(1&amp;'Data cleaning'!Q1634),'Hospitalisation Details'!D1634)</f>
        <v>25187</v>
      </c>
      <c r="M1629" s="20">
        <v>14285.9</v>
      </c>
      <c r="N1629" s="16" t="s">
        <v>62</v>
      </c>
      <c r="O1629" s="16" t="s">
        <v>64</v>
      </c>
      <c r="P1629" s="16" t="s">
        <v>119</v>
      </c>
      <c r="Q1629" s="14">
        <f t="shared" si="77"/>
        <v>54</v>
      </c>
    </row>
    <row r="1630" spans="1:17" ht="15.6" x14ac:dyDescent="0.3">
      <c r="A1630" s="15" t="s">
        <v>3778</v>
      </c>
      <c r="B1630" s="14" t="s">
        <v>7386</v>
      </c>
      <c r="C1630" s="16">
        <v>29.4</v>
      </c>
      <c r="D1630" s="16">
        <v>4.26</v>
      </c>
      <c r="E1630" s="17" t="s">
        <v>32</v>
      </c>
      <c r="F1630" s="17" t="s">
        <v>32</v>
      </c>
      <c r="G1630" s="17" t="s">
        <v>32</v>
      </c>
      <c r="H1630" s="18">
        <f>IF('Medical Examinations'!G1635="No major surgery",0,'Medical Examinations'!G1635)</f>
        <v>0</v>
      </c>
      <c r="I1630" s="16" t="s">
        <v>8343</v>
      </c>
      <c r="J1630" s="14" t="str">
        <f t="shared" si="75"/>
        <v>Over weight</v>
      </c>
      <c r="K1630" s="14" t="str">
        <f t="shared" si="76"/>
        <v>Normal</v>
      </c>
      <c r="L1630" s="19">
        <f>DATE('Data cleaning'!P1635,MONTH(1&amp;'Data cleaning'!Q1635),'Hospitalisation Details'!D1635)</f>
        <v>21473</v>
      </c>
      <c r="M1630" s="20">
        <v>14313.85</v>
      </c>
      <c r="N1630" s="16" t="s">
        <v>62</v>
      </c>
      <c r="O1630" s="16" t="s">
        <v>64</v>
      </c>
      <c r="P1630" s="16" t="s">
        <v>66</v>
      </c>
      <c r="Q1630" s="14">
        <f t="shared" si="77"/>
        <v>64</v>
      </c>
    </row>
    <row r="1631" spans="1:17" ht="15.6" x14ac:dyDescent="0.3">
      <c r="A1631" s="15" t="s">
        <v>3771</v>
      </c>
      <c r="B1631" s="14" t="s">
        <v>7388</v>
      </c>
      <c r="C1631" s="16">
        <v>21.31</v>
      </c>
      <c r="D1631" s="16">
        <v>4.17</v>
      </c>
      <c r="E1631" s="17" t="s">
        <v>32</v>
      </c>
      <c r="F1631" s="17" t="s">
        <v>32</v>
      </c>
      <c r="G1631" s="17" t="s">
        <v>32</v>
      </c>
      <c r="H1631" s="18">
        <f>IF('Medical Examinations'!G1636="No major surgery",0,'Medical Examinations'!G1636)</f>
        <v>0</v>
      </c>
      <c r="I1631" s="16" t="s">
        <v>8343</v>
      </c>
      <c r="J1631" s="14" t="str">
        <f t="shared" si="75"/>
        <v>Normal weight</v>
      </c>
      <c r="K1631" s="14" t="str">
        <f t="shared" si="76"/>
        <v>Normal</v>
      </c>
      <c r="L1631" s="19">
        <f>DATE('Data cleaning'!P1636,MONTH(1&amp;'Data cleaning'!Q1636),'Hospitalisation Details'!D1636)</f>
        <v>21376</v>
      </c>
      <c r="M1631" s="20">
        <v>14319.03</v>
      </c>
      <c r="N1631" s="16" t="s">
        <v>62</v>
      </c>
      <c r="O1631" s="16" t="s">
        <v>62</v>
      </c>
      <c r="P1631" s="16" t="s">
        <v>241</v>
      </c>
      <c r="Q1631" s="14">
        <f t="shared" si="77"/>
        <v>64</v>
      </c>
    </row>
    <row r="1632" spans="1:17" ht="15.6" x14ac:dyDescent="0.3">
      <c r="A1632" s="15" t="s">
        <v>3765</v>
      </c>
      <c r="B1632" s="14" t="s">
        <v>5613</v>
      </c>
      <c r="C1632" s="16">
        <v>19.559999999999999</v>
      </c>
      <c r="D1632" s="16">
        <v>11.96</v>
      </c>
      <c r="E1632" s="17" t="s">
        <v>32</v>
      </c>
      <c r="F1632" s="17" t="s">
        <v>32</v>
      </c>
      <c r="G1632" s="17" t="s">
        <v>32</v>
      </c>
      <c r="H1632" s="18">
        <f>IF('Medical Examinations'!G1637="No major surgery",0,'Medical Examinations'!G1637)</f>
        <v>0</v>
      </c>
      <c r="I1632" s="16" t="s">
        <v>8343</v>
      </c>
      <c r="J1632" s="14" t="str">
        <f t="shared" si="75"/>
        <v>Normal weight</v>
      </c>
      <c r="K1632" s="14" t="str">
        <f t="shared" si="76"/>
        <v>Diabetes</v>
      </c>
      <c r="L1632" s="19">
        <f>DATE('Data cleaning'!P1637,MONTH(1&amp;'Data cleaning'!Q1637),'Hospitalisation Details'!D1637)</f>
        <v>25472</v>
      </c>
      <c r="M1632" s="20">
        <v>14337.91</v>
      </c>
      <c r="N1632" s="16" t="s">
        <v>62</v>
      </c>
      <c r="O1632" s="16" t="s">
        <v>64</v>
      </c>
      <c r="P1632" s="16" t="s">
        <v>3267</v>
      </c>
      <c r="Q1632" s="14">
        <f t="shared" si="77"/>
        <v>53</v>
      </c>
    </row>
    <row r="1633" spans="1:17" ht="15.6" x14ac:dyDescent="0.3">
      <c r="A1633" s="15" t="s">
        <v>3757</v>
      </c>
      <c r="B1633" s="14" t="s">
        <v>7391</v>
      </c>
      <c r="C1633" s="16">
        <v>37.335000000000001</v>
      </c>
      <c r="D1633" s="16">
        <v>6.26</v>
      </c>
      <c r="E1633" s="17" t="s">
        <v>99</v>
      </c>
      <c r="F1633" s="17" t="s">
        <v>32</v>
      </c>
      <c r="G1633" s="17" t="s">
        <v>32</v>
      </c>
      <c r="H1633" s="18">
        <f>IF('Medical Examinations'!G1638="No major surgery",0,'Medical Examinations'!G1638)</f>
        <v>1</v>
      </c>
      <c r="I1633" s="16" t="s">
        <v>8343</v>
      </c>
      <c r="J1633" s="14" t="str">
        <f t="shared" si="75"/>
        <v>Obesity</v>
      </c>
      <c r="K1633" s="14" t="str">
        <f t="shared" si="76"/>
        <v>Prediabetes</v>
      </c>
      <c r="L1633" s="19">
        <f>DATE('Data cleaning'!P1638,MONTH(1&amp;'Data cleaning'!Q1638),'Hospitalisation Details'!D1638)</f>
        <v>21908</v>
      </c>
      <c r="M1633" s="20">
        <v>14349.85</v>
      </c>
      <c r="N1633" s="16" t="s">
        <v>62</v>
      </c>
      <c r="O1633" s="16" t="s">
        <v>62</v>
      </c>
      <c r="P1633" s="16" t="s">
        <v>119</v>
      </c>
      <c r="Q1633" s="14">
        <f t="shared" si="77"/>
        <v>63</v>
      </c>
    </row>
    <row r="1634" spans="1:17" ht="15.6" x14ac:dyDescent="0.3">
      <c r="A1634" s="15" t="s">
        <v>3750</v>
      </c>
      <c r="B1634" s="14" t="s">
        <v>7392</v>
      </c>
      <c r="C1634" s="16">
        <v>19.53</v>
      </c>
      <c r="D1634" s="16">
        <v>11.68</v>
      </c>
      <c r="E1634" s="17" t="s">
        <v>32</v>
      </c>
      <c r="F1634" s="17" t="s">
        <v>32</v>
      </c>
      <c r="G1634" s="17" t="s">
        <v>32</v>
      </c>
      <c r="H1634" s="18">
        <f>IF('Medical Examinations'!G1639="No major surgery",0,'Medical Examinations'!G1639)</f>
        <v>0</v>
      </c>
      <c r="I1634" s="16" t="s">
        <v>8343</v>
      </c>
      <c r="J1634" s="14" t="str">
        <f t="shared" si="75"/>
        <v>Normal weight</v>
      </c>
      <c r="K1634" s="14" t="str">
        <f t="shared" si="76"/>
        <v>Diabetes</v>
      </c>
      <c r="L1634" s="19">
        <f>DATE('Data cleaning'!P1639,MONTH(1&amp;'Data cleaning'!Q1639),'Hospitalisation Details'!D1639)</f>
        <v>24755</v>
      </c>
      <c r="M1634" s="20">
        <v>14355.43</v>
      </c>
      <c r="N1634" s="16" t="s">
        <v>62</v>
      </c>
      <c r="O1634" s="16" t="s">
        <v>75</v>
      </c>
      <c r="P1634" s="16" t="s">
        <v>2757</v>
      </c>
      <c r="Q1634" s="14">
        <f t="shared" si="77"/>
        <v>55</v>
      </c>
    </row>
    <row r="1635" spans="1:17" ht="15.6" x14ac:dyDescent="0.3">
      <c r="A1635" s="15" t="s">
        <v>3741</v>
      </c>
      <c r="B1635" s="14" t="s">
        <v>7393</v>
      </c>
      <c r="C1635" s="16">
        <v>34.1</v>
      </c>
      <c r="D1635" s="16">
        <v>5.16</v>
      </c>
      <c r="E1635" s="17" t="s">
        <v>32</v>
      </c>
      <c r="F1635" s="17" t="s">
        <v>32</v>
      </c>
      <c r="G1635" s="17" t="s">
        <v>32</v>
      </c>
      <c r="H1635" s="18">
        <f>IF('Medical Examinations'!G1640="No major surgery",0,'Medical Examinations'!G1640)</f>
        <v>0</v>
      </c>
      <c r="I1635" s="16" t="s">
        <v>8343</v>
      </c>
      <c r="J1635" s="14" t="str">
        <f t="shared" si="75"/>
        <v>Obesity</v>
      </c>
      <c r="K1635" s="14" t="str">
        <f t="shared" si="76"/>
        <v>Normal</v>
      </c>
      <c r="L1635" s="19">
        <f>DATE('Data cleaning'!P1640,MONTH(1&amp;'Data cleaning'!Q1640),'Hospitalisation Details'!D1640)</f>
        <v>32463</v>
      </c>
      <c r="M1635" s="20">
        <v>14358.36</v>
      </c>
      <c r="N1635" s="16" t="s">
        <v>62</v>
      </c>
      <c r="O1635" s="16" t="s">
        <v>62</v>
      </c>
      <c r="P1635" s="16" t="s">
        <v>241</v>
      </c>
      <c r="Q1635" s="14">
        <f t="shared" si="77"/>
        <v>34</v>
      </c>
    </row>
    <row r="1636" spans="1:17" ht="15.6" x14ac:dyDescent="0.3">
      <c r="A1636" s="15" t="s">
        <v>3733</v>
      </c>
      <c r="B1636" s="14" t="s">
        <v>7395</v>
      </c>
      <c r="C1636" s="16">
        <v>16.5</v>
      </c>
      <c r="D1636" s="16">
        <v>6.9</v>
      </c>
      <c r="E1636" s="17" t="s">
        <v>99</v>
      </c>
      <c r="F1636" s="17" t="s">
        <v>32</v>
      </c>
      <c r="G1636" s="17" t="s">
        <v>32</v>
      </c>
      <c r="H1636" s="18">
        <f>IF('Medical Examinations'!G1641="No major surgery",0,'Medical Examinations'!G1641)</f>
        <v>2</v>
      </c>
      <c r="I1636" s="16" t="s">
        <v>8343</v>
      </c>
      <c r="J1636" s="14" t="str">
        <f t="shared" si="75"/>
        <v>Under weight</v>
      </c>
      <c r="K1636" s="14" t="str">
        <f t="shared" si="76"/>
        <v>Diabetes</v>
      </c>
      <c r="L1636" s="19">
        <f>DATE('Data cleaning'!P1641,MONTH(1&amp;'Data cleaning'!Q1641),'Hospitalisation Details'!D1641)</f>
        <v>23208</v>
      </c>
      <c r="M1636" s="20">
        <v>14382.71</v>
      </c>
      <c r="N1636" s="16" t="s">
        <v>62</v>
      </c>
      <c r="O1636" s="16" t="s">
        <v>62</v>
      </c>
      <c r="P1636" s="16" t="s">
        <v>119</v>
      </c>
      <c r="Q1636" s="14">
        <f t="shared" si="77"/>
        <v>59</v>
      </c>
    </row>
    <row r="1637" spans="1:17" ht="15.6" x14ac:dyDescent="0.3">
      <c r="A1637" s="15" t="s">
        <v>3725</v>
      </c>
      <c r="B1637" s="14" t="s">
        <v>7397</v>
      </c>
      <c r="C1637" s="16">
        <v>30.69</v>
      </c>
      <c r="D1637" s="16">
        <v>4.83</v>
      </c>
      <c r="E1637" s="17" t="s">
        <v>32</v>
      </c>
      <c r="F1637" s="17" t="s">
        <v>32</v>
      </c>
      <c r="G1637" s="17" t="s">
        <v>32</v>
      </c>
      <c r="H1637" s="18">
        <f>IF('Medical Examinations'!G1642="No major surgery",0,'Medical Examinations'!G1642)</f>
        <v>1</v>
      </c>
      <c r="I1637" s="16" t="s">
        <v>8343</v>
      </c>
      <c r="J1637" s="14" t="str">
        <f t="shared" si="75"/>
        <v>Obesity</v>
      </c>
      <c r="K1637" s="14" t="str">
        <f t="shared" si="76"/>
        <v>Normal</v>
      </c>
      <c r="L1637" s="19">
        <f>DATE('Data cleaning'!P1642,MONTH(1&amp;'Data cleaning'!Q1642),'Hospitalisation Details'!D1642)</f>
        <v>23915</v>
      </c>
      <c r="M1637" s="20">
        <v>14394.4</v>
      </c>
      <c r="N1637" s="16" t="s">
        <v>62</v>
      </c>
      <c r="O1637" s="16" t="s">
        <v>64</v>
      </c>
      <c r="P1637" s="16" t="s">
        <v>1280</v>
      </c>
      <c r="Q1637" s="14">
        <f t="shared" si="77"/>
        <v>57</v>
      </c>
    </row>
    <row r="1638" spans="1:17" ht="15.6" x14ac:dyDescent="0.3">
      <c r="A1638" s="15" t="s">
        <v>3718</v>
      </c>
      <c r="B1638" s="14" t="s">
        <v>5569</v>
      </c>
      <c r="C1638" s="16">
        <v>28.93</v>
      </c>
      <c r="D1638" s="16">
        <v>4.87</v>
      </c>
      <c r="E1638" s="17" t="s">
        <v>32</v>
      </c>
      <c r="F1638" s="17" t="s">
        <v>32</v>
      </c>
      <c r="G1638" s="17" t="s">
        <v>32</v>
      </c>
      <c r="H1638" s="18">
        <f>IF('Medical Examinations'!G1643="No major surgery",0,'Medical Examinations'!G1643)</f>
        <v>1</v>
      </c>
      <c r="I1638" s="16" t="s">
        <v>8343</v>
      </c>
      <c r="J1638" s="14" t="str">
        <f t="shared" si="75"/>
        <v>Over weight</v>
      </c>
      <c r="K1638" s="14" t="str">
        <f t="shared" si="76"/>
        <v>Normal</v>
      </c>
      <c r="L1638" s="19">
        <f>DATE('Data cleaning'!P1643,MONTH(1&amp;'Data cleaning'!Q1643),'Hospitalisation Details'!D1643)</f>
        <v>21442</v>
      </c>
      <c r="M1638" s="20">
        <v>14394.56</v>
      </c>
      <c r="N1638" s="16" t="s">
        <v>62</v>
      </c>
      <c r="O1638" s="16" t="s">
        <v>75</v>
      </c>
      <c r="P1638" s="16" t="s">
        <v>985</v>
      </c>
      <c r="Q1638" s="14">
        <f t="shared" si="77"/>
        <v>64</v>
      </c>
    </row>
    <row r="1639" spans="1:17" ht="15.6" x14ac:dyDescent="0.3">
      <c r="A1639" s="15" t="s">
        <v>3711</v>
      </c>
      <c r="B1639" s="14" t="s">
        <v>5662</v>
      </c>
      <c r="C1639" s="16">
        <v>38.9</v>
      </c>
      <c r="D1639" s="16">
        <v>4.28</v>
      </c>
      <c r="E1639" s="17" t="s">
        <v>32</v>
      </c>
      <c r="F1639" s="17" t="s">
        <v>32</v>
      </c>
      <c r="G1639" s="17" t="s">
        <v>32</v>
      </c>
      <c r="H1639" s="18">
        <f>IF('Medical Examinations'!G1644="No major surgery",0,'Medical Examinations'!G1644)</f>
        <v>0</v>
      </c>
      <c r="I1639" s="16" t="s">
        <v>8343</v>
      </c>
      <c r="J1639" s="14" t="str">
        <f t="shared" si="75"/>
        <v>Obesity</v>
      </c>
      <c r="K1639" s="14" t="str">
        <f t="shared" si="76"/>
        <v>Normal</v>
      </c>
      <c r="L1639" s="19">
        <f>DATE('Data cleaning'!P1644,MONTH(1&amp;'Data cleaning'!Q1644),'Hospitalisation Details'!D1644)</f>
        <v>21395</v>
      </c>
      <c r="M1639" s="20">
        <v>14410.93</v>
      </c>
      <c r="N1639" s="16" t="s">
        <v>62</v>
      </c>
      <c r="O1639" s="16" t="s">
        <v>62</v>
      </c>
      <c r="P1639" s="16" t="s">
        <v>979</v>
      </c>
      <c r="Q1639" s="14">
        <f t="shared" si="77"/>
        <v>64</v>
      </c>
    </row>
    <row r="1640" spans="1:17" ht="15.6" x14ac:dyDescent="0.3">
      <c r="A1640" s="15" t="s">
        <v>3705</v>
      </c>
      <c r="B1640" s="14" t="s">
        <v>5060</v>
      </c>
      <c r="C1640" s="16">
        <v>26.9</v>
      </c>
      <c r="D1640" s="16">
        <v>4.07</v>
      </c>
      <c r="E1640" s="17" t="s">
        <v>32</v>
      </c>
      <c r="F1640" s="17" t="s">
        <v>32</v>
      </c>
      <c r="G1640" s="17" t="s">
        <v>32</v>
      </c>
      <c r="H1640" s="18">
        <f>IF('Medical Examinations'!G1645="No major surgery",0,'Medical Examinations'!G1645)</f>
        <v>0</v>
      </c>
      <c r="I1640" s="16" t="s">
        <v>8343</v>
      </c>
      <c r="J1640" s="14" t="str">
        <f t="shared" si="75"/>
        <v>Over weight</v>
      </c>
      <c r="K1640" s="14" t="str">
        <f t="shared" si="76"/>
        <v>Normal</v>
      </c>
      <c r="L1640" s="19">
        <f>DATE('Data cleaning'!P1645,MONTH(1&amp;'Data cleaning'!Q1645),'Hospitalisation Details'!D1645)</f>
        <v>21448</v>
      </c>
      <c r="M1640" s="20">
        <v>14418.28</v>
      </c>
      <c r="N1640" s="16" t="s">
        <v>62</v>
      </c>
      <c r="O1640" s="16" t="s">
        <v>64</v>
      </c>
      <c r="P1640" s="16" t="s">
        <v>66</v>
      </c>
      <c r="Q1640" s="14">
        <f t="shared" si="77"/>
        <v>64</v>
      </c>
    </row>
    <row r="1641" spans="1:17" ht="15.6" x14ac:dyDescent="0.3">
      <c r="A1641" s="15" t="s">
        <v>3699</v>
      </c>
      <c r="B1641" s="14" t="s">
        <v>7399</v>
      </c>
      <c r="C1641" s="16">
        <v>24.86</v>
      </c>
      <c r="D1641" s="16">
        <v>6.23</v>
      </c>
      <c r="E1641" s="17" t="s">
        <v>32</v>
      </c>
      <c r="F1641" s="17" t="s">
        <v>32</v>
      </c>
      <c r="G1641" s="17" t="s">
        <v>32</v>
      </c>
      <c r="H1641" s="18">
        <f>IF('Medical Examinations'!G1646="No major surgery",0,'Medical Examinations'!G1646)</f>
        <v>0</v>
      </c>
      <c r="I1641" s="16" t="s">
        <v>8343</v>
      </c>
      <c r="J1641" s="14" t="str">
        <f t="shared" si="75"/>
        <v>Normal weight</v>
      </c>
      <c r="K1641" s="14" t="str">
        <f t="shared" si="76"/>
        <v>Prediabetes</v>
      </c>
      <c r="L1641" s="19">
        <f>DATE('Data cleaning'!P1646,MONTH(1&amp;'Data cleaning'!Q1646),'Hospitalisation Details'!D1646)</f>
        <v>36382</v>
      </c>
      <c r="M1641" s="20">
        <v>14426.07</v>
      </c>
      <c r="N1641" s="16" t="s">
        <v>62</v>
      </c>
      <c r="O1641" s="16" t="s">
        <v>75</v>
      </c>
      <c r="P1641" s="16" t="s">
        <v>119</v>
      </c>
      <c r="Q1641" s="14">
        <f t="shared" si="77"/>
        <v>23</v>
      </c>
    </row>
    <row r="1642" spans="1:17" ht="15.6" x14ac:dyDescent="0.3">
      <c r="A1642" s="15" t="s">
        <v>3694</v>
      </c>
      <c r="B1642" s="14" t="s">
        <v>6823</v>
      </c>
      <c r="C1642" s="16">
        <v>39.14</v>
      </c>
      <c r="D1642" s="16">
        <v>6.24</v>
      </c>
      <c r="E1642" s="17" t="s">
        <v>32</v>
      </c>
      <c r="F1642" s="17" t="s">
        <v>39</v>
      </c>
      <c r="G1642" s="17" t="s">
        <v>32</v>
      </c>
      <c r="H1642" s="18">
        <f>IF('Medical Examinations'!G1647="No major surgery",0,'Medical Examinations'!G1647)</f>
        <v>1</v>
      </c>
      <c r="I1642" s="16" t="s">
        <v>8343</v>
      </c>
      <c r="J1642" s="14" t="str">
        <f t="shared" si="75"/>
        <v>Obesity</v>
      </c>
      <c r="K1642" s="14" t="str">
        <f t="shared" si="76"/>
        <v>Prediabetes</v>
      </c>
      <c r="L1642" s="19">
        <f>DATE('Data cleaning'!P1647,MONTH(1&amp;'Data cleaning'!Q1647),'Hospitalisation Details'!D1647)</f>
        <v>24699</v>
      </c>
      <c r="M1642" s="20">
        <v>14426.66</v>
      </c>
      <c r="N1642" s="16" t="s">
        <v>62</v>
      </c>
      <c r="O1642" s="16" t="s">
        <v>62</v>
      </c>
      <c r="P1642" s="16" t="s">
        <v>2757</v>
      </c>
      <c r="Q1642" s="14">
        <f t="shared" si="77"/>
        <v>55</v>
      </c>
    </row>
    <row r="1643" spans="1:17" ht="15.6" x14ac:dyDescent="0.3">
      <c r="A1643" s="15" t="s">
        <v>3689</v>
      </c>
      <c r="B1643" s="14" t="s">
        <v>5068</v>
      </c>
      <c r="C1643" s="16">
        <v>39.799999999999997</v>
      </c>
      <c r="D1643" s="16">
        <v>6.17</v>
      </c>
      <c r="E1643" s="17" t="s">
        <v>32</v>
      </c>
      <c r="F1643" s="17" t="s">
        <v>32</v>
      </c>
      <c r="G1643" s="17" t="s">
        <v>99</v>
      </c>
      <c r="H1643" s="18">
        <f>IF('Medical Examinations'!G1648="No major surgery",0,'Medical Examinations'!G1648)</f>
        <v>1</v>
      </c>
      <c r="I1643" s="16" t="s">
        <v>8343</v>
      </c>
      <c r="J1643" s="14" t="str">
        <f t="shared" si="75"/>
        <v>Obesity</v>
      </c>
      <c r="K1643" s="14" t="str">
        <f t="shared" si="76"/>
        <v>Prediabetes</v>
      </c>
      <c r="L1643" s="19">
        <f>DATE('Data cleaning'!P1648,MONTH(1&amp;'Data cleaning'!Q1648),'Hospitalisation Details'!D1648)</f>
        <v>24780</v>
      </c>
      <c r="M1643" s="20">
        <v>14427.63</v>
      </c>
      <c r="N1643" s="16" t="s">
        <v>62</v>
      </c>
      <c r="O1643" s="16" t="s">
        <v>62</v>
      </c>
      <c r="P1643" s="16" t="s">
        <v>1525</v>
      </c>
      <c r="Q1643" s="14">
        <f t="shared" si="77"/>
        <v>55</v>
      </c>
    </row>
    <row r="1644" spans="1:17" ht="15.6" x14ac:dyDescent="0.3">
      <c r="A1644" s="15" t="s">
        <v>3684</v>
      </c>
      <c r="B1644" s="14" t="s">
        <v>5192</v>
      </c>
      <c r="C1644" s="16">
        <v>34.32</v>
      </c>
      <c r="D1644" s="16">
        <v>5.16</v>
      </c>
      <c r="E1644" s="17" t="s">
        <v>32</v>
      </c>
      <c r="F1644" s="17" t="s">
        <v>32</v>
      </c>
      <c r="G1644" s="17" t="s">
        <v>32</v>
      </c>
      <c r="H1644" s="18">
        <f>IF('Medical Examinations'!G1649="No major surgery",0,'Medical Examinations'!G1649)</f>
        <v>1</v>
      </c>
      <c r="I1644" s="16" t="s">
        <v>8343</v>
      </c>
      <c r="J1644" s="14" t="str">
        <f t="shared" si="75"/>
        <v>Obesity</v>
      </c>
      <c r="K1644" s="14" t="str">
        <f t="shared" si="76"/>
        <v>Normal</v>
      </c>
      <c r="L1644" s="19">
        <f>DATE('Data cleaning'!P1649,MONTH(1&amp;'Data cleaning'!Q1649),'Hospitalisation Details'!D1649)</f>
        <v>21730</v>
      </c>
      <c r="M1644" s="20">
        <v>14449.85</v>
      </c>
      <c r="N1644" s="16" t="s">
        <v>62</v>
      </c>
      <c r="O1644" s="16" t="s">
        <v>75</v>
      </c>
      <c r="P1644" s="16" t="s">
        <v>1280</v>
      </c>
      <c r="Q1644" s="14">
        <f t="shared" si="77"/>
        <v>63</v>
      </c>
    </row>
    <row r="1645" spans="1:17" ht="15.6" x14ac:dyDescent="0.3">
      <c r="A1645" s="15" t="s">
        <v>3679</v>
      </c>
      <c r="B1645" s="14" t="s">
        <v>4766</v>
      </c>
      <c r="C1645" s="16">
        <v>32.51</v>
      </c>
      <c r="D1645" s="16">
        <v>4.3</v>
      </c>
      <c r="E1645" s="17" t="s">
        <v>32</v>
      </c>
      <c r="F1645" s="17" t="s">
        <v>32</v>
      </c>
      <c r="G1645" s="17" t="s">
        <v>32</v>
      </c>
      <c r="H1645" s="18">
        <f>IF('Medical Examinations'!G1650="No major surgery",0,'Medical Examinations'!G1650)</f>
        <v>0</v>
      </c>
      <c r="I1645" s="16" t="s">
        <v>8343</v>
      </c>
      <c r="J1645" s="14" t="str">
        <f t="shared" si="75"/>
        <v>Obesity</v>
      </c>
      <c r="K1645" s="14" t="str">
        <f t="shared" si="76"/>
        <v>Normal</v>
      </c>
      <c r="L1645" s="19">
        <f>DATE('Data cleaning'!P1650,MONTH(1&amp;'Data cleaning'!Q1650),'Hospitalisation Details'!D1650)</f>
        <v>21765</v>
      </c>
      <c r="M1645" s="20">
        <v>14451.84</v>
      </c>
      <c r="N1645" s="16" t="s">
        <v>62</v>
      </c>
      <c r="O1645" s="16" t="s">
        <v>64</v>
      </c>
      <c r="P1645" s="16" t="s">
        <v>1285</v>
      </c>
      <c r="Q1645" s="14">
        <f t="shared" si="77"/>
        <v>63</v>
      </c>
    </row>
    <row r="1646" spans="1:17" ht="15.6" x14ac:dyDescent="0.3">
      <c r="A1646" s="15" t="s">
        <v>3674</v>
      </c>
      <c r="B1646" s="14" t="s">
        <v>4922</v>
      </c>
      <c r="C1646" s="16">
        <v>30.71</v>
      </c>
      <c r="D1646" s="16">
        <v>6.14</v>
      </c>
      <c r="E1646" s="17" t="s">
        <v>32</v>
      </c>
      <c r="F1646" s="17" t="s">
        <v>32</v>
      </c>
      <c r="G1646" s="17" t="s">
        <v>99</v>
      </c>
      <c r="H1646" s="18">
        <f>IF('Medical Examinations'!G1651="No major surgery",0,'Medical Examinations'!G1651)</f>
        <v>1</v>
      </c>
      <c r="I1646" s="16" t="s">
        <v>8343</v>
      </c>
      <c r="J1646" s="14" t="str">
        <f t="shared" si="75"/>
        <v>Obesity</v>
      </c>
      <c r="K1646" s="14" t="str">
        <f t="shared" si="76"/>
        <v>Prediabetes</v>
      </c>
      <c r="L1646" s="19">
        <f>DATE('Data cleaning'!P1651,MONTH(1&amp;'Data cleaning'!Q1651),'Hospitalisation Details'!D1651)</f>
        <v>35379</v>
      </c>
      <c r="M1646" s="20">
        <v>14455.64</v>
      </c>
      <c r="N1646" s="16" t="s">
        <v>62</v>
      </c>
      <c r="O1646" s="16" t="s">
        <v>64</v>
      </c>
      <c r="P1646" s="16" t="s">
        <v>1280</v>
      </c>
      <c r="Q1646" s="14">
        <f t="shared" si="77"/>
        <v>26</v>
      </c>
    </row>
    <row r="1647" spans="1:17" ht="15.6" x14ac:dyDescent="0.3">
      <c r="A1647" s="15" t="s">
        <v>3669</v>
      </c>
      <c r="B1647" s="14" t="s">
        <v>7405</v>
      </c>
      <c r="C1647" s="16">
        <v>28.9</v>
      </c>
      <c r="D1647" s="16">
        <v>5.36</v>
      </c>
      <c r="E1647" s="17" t="s">
        <v>32</v>
      </c>
      <c r="F1647" s="17" t="s">
        <v>32</v>
      </c>
      <c r="G1647" s="17" t="s">
        <v>32</v>
      </c>
      <c r="H1647" s="18">
        <f>IF('Medical Examinations'!G1652="No major surgery",0,'Medical Examinations'!G1652)</f>
        <v>1</v>
      </c>
      <c r="I1647" s="16" t="s">
        <v>8343</v>
      </c>
      <c r="J1647" s="14" t="str">
        <f t="shared" si="75"/>
        <v>Over weight</v>
      </c>
      <c r="K1647" s="14" t="str">
        <f t="shared" si="76"/>
        <v>Normal</v>
      </c>
      <c r="L1647" s="19">
        <f>DATE('Data cleaning'!P1652,MONTH(1&amp;'Data cleaning'!Q1652),'Hospitalisation Details'!D1652)</f>
        <v>28091</v>
      </c>
      <c r="M1647" s="20">
        <v>14470.01</v>
      </c>
      <c r="N1647" s="16" t="s">
        <v>62</v>
      </c>
      <c r="O1647" s="16" t="s">
        <v>64</v>
      </c>
      <c r="P1647" s="16" t="s">
        <v>119</v>
      </c>
      <c r="Q1647" s="14">
        <f t="shared" si="77"/>
        <v>46</v>
      </c>
    </row>
    <row r="1648" spans="1:17" ht="15.6" x14ac:dyDescent="0.3">
      <c r="A1648" s="15" t="s">
        <v>3665</v>
      </c>
      <c r="B1648" s="14" t="s">
        <v>7407</v>
      </c>
      <c r="C1648" s="16">
        <v>36.19</v>
      </c>
      <c r="D1648" s="16">
        <v>4.3</v>
      </c>
      <c r="E1648" s="17" t="s">
        <v>32</v>
      </c>
      <c r="F1648" s="17" t="s">
        <v>32</v>
      </c>
      <c r="G1648" s="17" t="s">
        <v>32</v>
      </c>
      <c r="H1648" s="18">
        <f>IF('Medical Examinations'!G1653="No major surgery",0,'Medical Examinations'!G1653)</f>
        <v>0</v>
      </c>
      <c r="I1648" s="16" t="s">
        <v>8343</v>
      </c>
      <c r="J1648" s="14" t="str">
        <f t="shared" si="75"/>
        <v>Obesity</v>
      </c>
      <c r="K1648" s="14" t="str">
        <f t="shared" si="76"/>
        <v>Normal</v>
      </c>
      <c r="L1648" s="19">
        <f>DATE('Data cleaning'!P1653,MONTH(1&amp;'Data cleaning'!Q1653),'Hospitalisation Details'!D1653)</f>
        <v>21874</v>
      </c>
      <c r="M1648" s="20">
        <v>14474.68</v>
      </c>
      <c r="N1648" s="16" t="s">
        <v>62</v>
      </c>
      <c r="O1648" s="16" t="s">
        <v>62</v>
      </c>
      <c r="P1648" s="16" t="s">
        <v>66</v>
      </c>
      <c r="Q1648" s="14">
        <f t="shared" si="77"/>
        <v>63</v>
      </c>
    </row>
    <row r="1649" spans="1:17" ht="15.6" x14ac:dyDescent="0.3">
      <c r="A1649" s="15" t="s">
        <v>3661</v>
      </c>
      <c r="B1649" s="14" t="s">
        <v>5619</v>
      </c>
      <c r="C1649" s="16">
        <v>29.6</v>
      </c>
      <c r="D1649" s="16">
        <v>4.09</v>
      </c>
      <c r="E1649" s="17" t="s">
        <v>32</v>
      </c>
      <c r="F1649" s="17" t="s">
        <v>32</v>
      </c>
      <c r="G1649" s="17" t="s">
        <v>32</v>
      </c>
      <c r="H1649" s="18">
        <f>IF('Medical Examinations'!G1654="No major surgery",0,'Medical Examinations'!G1654)</f>
        <v>0</v>
      </c>
      <c r="I1649" s="16" t="s">
        <v>8343</v>
      </c>
      <c r="J1649" s="14" t="str">
        <f t="shared" si="75"/>
        <v>Over weight</v>
      </c>
      <c r="K1649" s="14" t="str">
        <f t="shared" si="76"/>
        <v>Normal</v>
      </c>
      <c r="L1649" s="19">
        <f>DATE('Data cleaning'!P1654,MONTH(1&amp;'Data cleaning'!Q1654),'Hospitalisation Details'!D1654)</f>
        <v>29148</v>
      </c>
      <c r="M1649" s="20">
        <v>14478.33</v>
      </c>
      <c r="N1649" s="16" t="s">
        <v>62</v>
      </c>
      <c r="O1649" s="16" t="s">
        <v>62</v>
      </c>
      <c r="P1649" s="16" t="s">
        <v>66</v>
      </c>
      <c r="Q1649" s="14">
        <f t="shared" si="77"/>
        <v>43</v>
      </c>
    </row>
    <row r="1650" spans="1:17" ht="15.6" x14ac:dyDescent="0.3">
      <c r="A1650" s="15" t="s">
        <v>3656</v>
      </c>
      <c r="B1650" s="14" t="s">
        <v>7410</v>
      </c>
      <c r="C1650" s="16">
        <v>30.95</v>
      </c>
      <c r="D1650" s="16">
        <v>6.27</v>
      </c>
      <c r="E1650" s="17" t="s">
        <v>32</v>
      </c>
      <c r="F1650" s="17" t="s">
        <v>32</v>
      </c>
      <c r="G1650" s="17" t="s">
        <v>99</v>
      </c>
      <c r="H1650" s="18">
        <f>IF('Medical Examinations'!G1655="No major surgery",0,'Medical Examinations'!G1655)</f>
        <v>1</v>
      </c>
      <c r="I1650" s="16" t="s">
        <v>8343</v>
      </c>
      <c r="J1650" s="14" t="str">
        <f t="shared" si="75"/>
        <v>Obesity</v>
      </c>
      <c r="K1650" s="14" t="str">
        <f t="shared" si="76"/>
        <v>Prediabetes</v>
      </c>
      <c r="L1650" s="19">
        <f>DATE('Data cleaning'!P1655,MONTH(1&amp;'Data cleaning'!Q1655),'Hospitalisation Details'!D1655)</f>
        <v>32711</v>
      </c>
      <c r="M1650" s="20">
        <v>14507.46</v>
      </c>
      <c r="N1650" s="16" t="s">
        <v>62</v>
      </c>
      <c r="O1650" s="16" t="s">
        <v>64</v>
      </c>
      <c r="P1650" s="16" t="s">
        <v>119</v>
      </c>
      <c r="Q1650" s="14">
        <f t="shared" si="77"/>
        <v>33</v>
      </c>
    </row>
    <row r="1651" spans="1:17" ht="15.6" x14ac:dyDescent="0.3">
      <c r="A1651" s="15" t="s">
        <v>3653</v>
      </c>
      <c r="B1651" s="14" t="s">
        <v>7412</v>
      </c>
      <c r="C1651" s="16">
        <v>19.95</v>
      </c>
      <c r="D1651" s="16">
        <v>5.39</v>
      </c>
      <c r="E1651" s="17" t="s">
        <v>32</v>
      </c>
      <c r="F1651" s="17" t="s">
        <v>32</v>
      </c>
      <c r="G1651" s="17" t="s">
        <v>32</v>
      </c>
      <c r="H1651" s="18">
        <f>IF('Medical Examinations'!G1656="No major surgery",0,'Medical Examinations'!G1656)</f>
        <v>1</v>
      </c>
      <c r="I1651" s="16" t="s">
        <v>8343</v>
      </c>
      <c r="J1651" s="14" t="str">
        <f t="shared" si="75"/>
        <v>Normal weight</v>
      </c>
      <c r="K1651" s="14" t="str">
        <f t="shared" si="76"/>
        <v>Normal</v>
      </c>
      <c r="L1651" s="19">
        <f>DATE('Data cleaning'!P1656,MONTH(1&amp;'Data cleaning'!Q1656),'Hospitalisation Details'!D1656)</f>
        <v>32703</v>
      </c>
      <c r="M1651" s="20">
        <v>14547.26</v>
      </c>
      <c r="N1651" s="16" t="s">
        <v>62</v>
      </c>
      <c r="O1651" s="16" t="s">
        <v>64</v>
      </c>
      <c r="P1651" s="16" t="s">
        <v>241</v>
      </c>
      <c r="Q1651" s="14">
        <f t="shared" si="77"/>
        <v>33</v>
      </c>
    </row>
    <row r="1652" spans="1:17" ht="15.6" x14ac:dyDescent="0.3">
      <c r="A1652" s="15" t="s">
        <v>3650</v>
      </c>
      <c r="B1652" s="14" t="s">
        <v>5016</v>
      </c>
      <c r="C1652" s="16">
        <v>23.65</v>
      </c>
      <c r="D1652" s="16">
        <v>5.75</v>
      </c>
      <c r="E1652" s="17" t="s">
        <v>99</v>
      </c>
      <c r="F1652" s="17" t="s">
        <v>32</v>
      </c>
      <c r="G1652" s="17" t="s">
        <v>32</v>
      </c>
      <c r="H1652" s="18">
        <f>IF('Medical Examinations'!G1657="No major surgery",0,'Medical Examinations'!G1657)</f>
        <v>0</v>
      </c>
      <c r="I1652" s="16" t="s">
        <v>8343</v>
      </c>
      <c r="J1652" s="14" t="str">
        <f t="shared" si="75"/>
        <v>Normal weight</v>
      </c>
      <c r="K1652" s="14" t="str">
        <f t="shared" si="76"/>
        <v>Prediabetes</v>
      </c>
      <c r="L1652" s="19">
        <f>DATE('Data cleaning'!P1657,MONTH(1&amp;'Data cleaning'!Q1657),'Hospitalisation Details'!D1657)</f>
        <v>36050</v>
      </c>
      <c r="M1652" s="20">
        <v>14571.89</v>
      </c>
      <c r="N1652" s="16" t="s">
        <v>62</v>
      </c>
      <c r="O1652" s="16" t="s">
        <v>75</v>
      </c>
      <c r="P1652" s="16" t="s">
        <v>1280</v>
      </c>
      <c r="Q1652" s="14">
        <f t="shared" si="77"/>
        <v>24</v>
      </c>
    </row>
    <row r="1653" spans="1:17" ht="15.6" x14ac:dyDescent="0.3">
      <c r="A1653" s="15" t="s">
        <v>3645</v>
      </c>
      <c r="B1653" s="14" t="s">
        <v>7414</v>
      </c>
      <c r="C1653" s="16">
        <v>43.34</v>
      </c>
      <c r="D1653" s="16">
        <v>4.91</v>
      </c>
      <c r="E1653" s="17" t="s">
        <v>32</v>
      </c>
      <c r="F1653" s="17" t="s">
        <v>32</v>
      </c>
      <c r="G1653" s="17" t="s">
        <v>32</v>
      </c>
      <c r="H1653" s="18">
        <f>IF('Medical Examinations'!G1658="No major surgery",0,'Medical Examinations'!G1658)</f>
        <v>1</v>
      </c>
      <c r="I1653" s="16" t="s">
        <v>8343</v>
      </c>
      <c r="J1653" s="14" t="str">
        <f t="shared" si="75"/>
        <v>Obesity</v>
      </c>
      <c r="K1653" s="14" t="str">
        <f t="shared" si="76"/>
        <v>Normal</v>
      </c>
      <c r="L1653" s="19">
        <f>DATE('Data cleaning'!P1658,MONTH(1&amp;'Data cleaning'!Q1658),'Hospitalisation Details'!D1658)</f>
        <v>22983</v>
      </c>
      <c r="M1653" s="20">
        <v>14574.64</v>
      </c>
      <c r="N1653" s="16" t="s">
        <v>62</v>
      </c>
      <c r="O1653" s="16" t="s">
        <v>75</v>
      </c>
      <c r="P1653" s="16" t="s">
        <v>1108</v>
      </c>
      <c r="Q1653" s="14">
        <f t="shared" si="77"/>
        <v>60</v>
      </c>
    </row>
    <row r="1654" spans="1:17" ht="15.6" x14ac:dyDescent="0.3">
      <c r="A1654" s="15" t="s">
        <v>3641</v>
      </c>
      <c r="B1654" s="14" t="s">
        <v>7416</v>
      </c>
      <c r="C1654" s="16">
        <v>31.98</v>
      </c>
      <c r="D1654" s="16">
        <v>4.46</v>
      </c>
      <c r="E1654" s="17" t="s">
        <v>99</v>
      </c>
      <c r="F1654" s="17" t="s">
        <v>32</v>
      </c>
      <c r="G1654" s="17" t="s">
        <v>32</v>
      </c>
      <c r="H1654" s="18">
        <f>IF('Medical Examinations'!G1659="No major surgery",0,'Medical Examinations'!G1659)</f>
        <v>1</v>
      </c>
      <c r="I1654" s="16" t="s">
        <v>8343</v>
      </c>
      <c r="J1654" s="14" t="str">
        <f t="shared" si="75"/>
        <v>Obesity</v>
      </c>
      <c r="K1654" s="14" t="str">
        <f t="shared" si="76"/>
        <v>Normal</v>
      </c>
      <c r="L1654" s="19">
        <f>DATE('Data cleaning'!P1659,MONTH(1&amp;'Data cleaning'!Q1659),'Hospitalisation Details'!D1659)</f>
        <v>23298</v>
      </c>
      <c r="M1654" s="20">
        <v>14590.63</v>
      </c>
      <c r="N1654" s="16" t="s">
        <v>62</v>
      </c>
      <c r="O1654" s="16" t="s">
        <v>75</v>
      </c>
      <c r="P1654" s="16" t="s">
        <v>1280</v>
      </c>
      <c r="Q1654" s="14">
        <f t="shared" si="77"/>
        <v>59</v>
      </c>
    </row>
    <row r="1655" spans="1:17" ht="15.6" x14ac:dyDescent="0.3">
      <c r="A1655" s="15" t="s">
        <v>3637</v>
      </c>
      <c r="B1655" s="14" t="s">
        <v>4733</v>
      </c>
      <c r="C1655" s="16">
        <v>35.86</v>
      </c>
      <c r="D1655" s="16">
        <v>6.22</v>
      </c>
      <c r="E1655" s="17" t="s">
        <v>32</v>
      </c>
      <c r="F1655" s="17" t="s">
        <v>32</v>
      </c>
      <c r="G1655" s="17" t="s">
        <v>32</v>
      </c>
      <c r="H1655" s="18">
        <f>IF('Medical Examinations'!G1660="No major surgery",0,'Medical Examinations'!G1660)</f>
        <v>1</v>
      </c>
      <c r="I1655" s="16" t="s">
        <v>8343</v>
      </c>
      <c r="J1655" s="14" t="str">
        <f t="shared" si="75"/>
        <v>Obesity</v>
      </c>
      <c r="K1655" s="14" t="str">
        <f t="shared" si="76"/>
        <v>Prediabetes</v>
      </c>
      <c r="L1655" s="19">
        <f>DATE('Data cleaning'!P1660,MONTH(1&amp;'Data cleaning'!Q1660),'Hospitalisation Details'!D1660)</f>
        <v>24671</v>
      </c>
      <c r="M1655" s="20">
        <v>14600.62</v>
      </c>
      <c r="N1655" s="16" t="s">
        <v>62</v>
      </c>
      <c r="O1655" s="16" t="s">
        <v>64</v>
      </c>
      <c r="P1655" s="16" t="s">
        <v>3267</v>
      </c>
      <c r="Q1655" s="14">
        <f t="shared" si="77"/>
        <v>55</v>
      </c>
    </row>
    <row r="1656" spans="1:17" ht="15.6" x14ac:dyDescent="0.3">
      <c r="A1656" s="15" t="s">
        <v>3634</v>
      </c>
      <c r="B1656" s="14" t="s">
        <v>7418</v>
      </c>
      <c r="C1656" s="16">
        <v>15.2</v>
      </c>
      <c r="D1656" s="16">
        <v>8.82</v>
      </c>
      <c r="E1656" s="17" t="s">
        <v>32</v>
      </c>
      <c r="F1656" s="17" t="s">
        <v>32</v>
      </c>
      <c r="G1656" s="17" t="s">
        <v>32</v>
      </c>
      <c r="H1656" s="18">
        <f>IF('Medical Examinations'!G1661="No major surgery",0,'Medical Examinations'!G1661)</f>
        <v>0</v>
      </c>
      <c r="I1656" s="16" t="s">
        <v>8343</v>
      </c>
      <c r="J1656" s="14" t="str">
        <f t="shared" si="75"/>
        <v>Under weight</v>
      </c>
      <c r="K1656" s="14" t="str">
        <f t="shared" si="76"/>
        <v>Diabetes</v>
      </c>
      <c r="L1656" s="19">
        <f>DATE('Data cleaning'!P1661,MONTH(1&amp;'Data cleaning'!Q1661),'Hospitalisation Details'!D1661)</f>
        <v>24054</v>
      </c>
      <c r="M1656" s="20">
        <v>14612.33</v>
      </c>
      <c r="N1656" s="16" t="s">
        <v>62</v>
      </c>
      <c r="O1656" s="16" t="s">
        <v>64</v>
      </c>
      <c r="P1656" s="16" t="s">
        <v>1525</v>
      </c>
      <c r="Q1656" s="14">
        <f t="shared" si="77"/>
        <v>57</v>
      </c>
    </row>
    <row r="1657" spans="1:17" ht="15.6" x14ac:dyDescent="0.3">
      <c r="A1657" s="15" t="s">
        <v>3629</v>
      </c>
      <c r="B1657" s="14" t="s">
        <v>7420</v>
      </c>
      <c r="C1657" s="16">
        <v>37.200000000000003</v>
      </c>
      <c r="D1657" s="16">
        <v>10.14</v>
      </c>
      <c r="E1657" s="17" t="s">
        <v>32</v>
      </c>
      <c r="F1657" s="17" t="s">
        <v>32</v>
      </c>
      <c r="G1657" s="17" t="s">
        <v>32</v>
      </c>
      <c r="H1657" s="18">
        <f>IF('Medical Examinations'!G1662="No major surgery",0,'Medical Examinations'!G1662)</f>
        <v>0</v>
      </c>
      <c r="I1657" s="16" t="s">
        <v>8343</v>
      </c>
      <c r="J1657" s="14" t="str">
        <f t="shared" si="75"/>
        <v>Obesity</v>
      </c>
      <c r="K1657" s="14" t="str">
        <f t="shared" si="76"/>
        <v>Diabetes</v>
      </c>
      <c r="L1657" s="19">
        <f>DATE('Data cleaning'!P1662,MONTH(1&amp;'Data cleaning'!Q1662),'Hospitalisation Details'!D1662)</f>
        <v>33471</v>
      </c>
      <c r="M1657" s="20">
        <v>14630.52</v>
      </c>
      <c r="N1657" s="16" t="s">
        <v>62</v>
      </c>
      <c r="O1657" s="16" t="s">
        <v>64</v>
      </c>
      <c r="P1657" s="16" t="s">
        <v>241</v>
      </c>
      <c r="Q1657" s="14">
        <f t="shared" si="77"/>
        <v>31</v>
      </c>
    </row>
    <row r="1658" spans="1:17" ht="15.6" x14ac:dyDescent="0.3">
      <c r="A1658" s="15" t="s">
        <v>3625</v>
      </c>
      <c r="B1658" s="14" t="s">
        <v>5170</v>
      </c>
      <c r="C1658" s="16">
        <v>17.91</v>
      </c>
      <c r="D1658" s="16">
        <v>4.66</v>
      </c>
      <c r="E1658" s="17" t="s">
        <v>32</v>
      </c>
      <c r="F1658" s="17" t="s">
        <v>32</v>
      </c>
      <c r="G1658" s="17" t="s">
        <v>32</v>
      </c>
      <c r="H1658" s="18">
        <f>IF('Medical Examinations'!G1663="No major surgery",0,'Medical Examinations'!G1663)</f>
        <v>2</v>
      </c>
      <c r="I1658" s="16" t="s">
        <v>8343</v>
      </c>
      <c r="J1658" s="14" t="str">
        <f t="shared" si="75"/>
        <v>Under weight</v>
      </c>
      <c r="K1658" s="14" t="str">
        <f t="shared" si="76"/>
        <v>Normal</v>
      </c>
      <c r="L1658" s="19">
        <f>DATE('Data cleaning'!P1663,MONTH(1&amp;'Data cleaning'!Q1663),'Hospitalisation Details'!D1663)</f>
        <v>24716</v>
      </c>
      <c r="M1658" s="20">
        <v>14640.35</v>
      </c>
      <c r="N1658" s="16" t="s">
        <v>62</v>
      </c>
      <c r="O1658" s="16" t="s">
        <v>64</v>
      </c>
      <c r="P1658" s="16" t="s">
        <v>2757</v>
      </c>
      <c r="Q1658" s="14">
        <f t="shared" si="77"/>
        <v>55</v>
      </c>
    </row>
    <row r="1659" spans="1:17" ht="15.6" x14ac:dyDescent="0.3">
      <c r="A1659" s="15" t="s">
        <v>3590</v>
      </c>
      <c r="B1659" s="14" t="s">
        <v>7423</v>
      </c>
      <c r="C1659" s="16">
        <v>20.76</v>
      </c>
      <c r="D1659" s="16">
        <v>6.26</v>
      </c>
      <c r="E1659" s="17" t="s">
        <v>32</v>
      </c>
      <c r="F1659" s="17" t="s">
        <v>32</v>
      </c>
      <c r="G1659" s="17" t="s">
        <v>32</v>
      </c>
      <c r="H1659" s="18">
        <f>IF('Medical Examinations'!G1664="No major surgery",0,'Medical Examinations'!G1664)</f>
        <v>0</v>
      </c>
      <c r="I1659" s="16" t="s">
        <v>8343</v>
      </c>
      <c r="J1659" s="14" t="str">
        <f t="shared" si="75"/>
        <v>Normal weight</v>
      </c>
      <c r="K1659" s="14" t="str">
        <f t="shared" si="76"/>
        <v>Prediabetes</v>
      </c>
      <c r="L1659" s="19">
        <f>DATE('Data cleaning'!P1664,MONTH(1&amp;'Data cleaning'!Q1664),'Hospitalisation Details'!D1664)</f>
        <v>29903</v>
      </c>
      <c r="M1659" s="20">
        <v>14657.2</v>
      </c>
      <c r="N1659" s="16" t="s">
        <v>62</v>
      </c>
      <c r="O1659" s="16" t="s">
        <v>75</v>
      </c>
      <c r="P1659" s="16" t="s">
        <v>119</v>
      </c>
      <c r="Q1659" s="14">
        <f t="shared" si="77"/>
        <v>41</v>
      </c>
    </row>
    <row r="1660" spans="1:17" ht="15.6" x14ac:dyDescent="0.3">
      <c r="A1660" s="15" t="s">
        <v>3585</v>
      </c>
      <c r="B1660" s="14" t="s">
        <v>7425</v>
      </c>
      <c r="C1660" s="16">
        <v>38.99</v>
      </c>
      <c r="D1660" s="16">
        <v>5.21</v>
      </c>
      <c r="E1660" s="17" t="s">
        <v>32</v>
      </c>
      <c r="F1660" s="17" t="s">
        <v>39</v>
      </c>
      <c r="G1660" s="17" t="s">
        <v>32</v>
      </c>
      <c r="H1660" s="18">
        <f>IF('Medical Examinations'!G1665="No major surgery",0,'Medical Examinations'!G1665)</f>
        <v>1</v>
      </c>
      <c r="I1660" s="16" t="s">
        <v>8343</v>
      </c>
      <c r="J1660" s="14" t="str">
        <f t="shared" si="75"/>
        <v>Obesity</v>
      </c>
      <c r="K1660" s="14" t="str">
        <f t="shared" si="76"/>
        <v>Normal</v>
      </c>
      <c r="L1660" s="19">
        <f>DATE('Data cleaning'!P1665,MONTH(1&amp;'Data cleaning'!Q1665),'Hospitalisation Details'!D1665)</f>
        <v>25496</v>
      </c>
      <c r="M1660" s="20">
        <v>14665.75</v>
      </c>
      <c r="N1660" s="16" t="s">
        <v>62</v>
      </c>
      <c r="O1660" s="16" t="s">
        <v>75</v>
      </c>
      <c r="P1660" s="16" t="s">
        <v>119</v>
      </c>
      <c r="Q1660" s="14">
        <f t="shared" si="77"/>
        <v>53</v>
      </c>
    </row>
    <row r="1661" spans="1:17" ht="15.6" x14ac:dyDescent="0.3">
      <c r="A1661" s="15" t="s">
        <v>3580</v>
      </c>
      <c r="B1661" s="14" t="s">
        <v>7427</v>
      </c>
      <c r="C1661" s="16">
        <v>42.655000000000001</v>
      </c>
      <c r="D1661" s="16">
        <v>5.94</v>
      </c>
      <c r="E1661" s="17" t="s">
        <v>99</v>
      </c>
      <c r="F1661" s="17" t="s">
        <v>32</v>
      </c>
      <c r="G1661" s="17" t="s">
        <v>99</v>
      </c>
      <c r="H1661" s="18">
        <f>IF('Medical Examinations'!G1666="No major surgery",0,'Medical Examinations'!G1666)</f>
        <v>1</v>
      </c>
      <c r="I1661" s="16" t="s">
        <v>8343</v>
      </c>
      <c r="J1661" s="14" t="str">
        <f t="shared" si="75"/>
        <v>Obesity</v>
      </c>
      <c r="K1661" s="14" t="str">
        <f t="shared" si="76"/>
        <v>Prediabetes</v>
      </c>
      <c r="L1661" s="19">
        <f>DATE('Data cleaning'!P1666,MONTH(1&amp;'Data cleaning'!Q1666),'Hospitalisation Details'!D1666)</f>
        <v>21389</v>
      </c>
      <c r="M1661" s="20">
        <v>14692.67</v>
      </c>
      <c r="N1661" s="16" t="s">
        <v>62</v>
      </c>
      <c r="O1661" s="16" t="s">
        <v>75</v>
      </c>
      <c r="P1661" s="16" t="s">
        <v>119</v>
      </c>
      <c r="Q1661" s="14">
        <f t="shared" si="77"/>
        <v>64</v>
      </c>
    </row>
    <row r="1662" spans="1:17" ht="15.6" x14ac:dyDescent="0.3">
      <c r="A1662" s="15" t="s">
        <v>3575</v>
      </c>
      <c r="B1662" s="14" t="s">
        <v>7428</v>
      </c>
      <c r="C1662" s="16">
        <v>30.57</v>
      </c>
      <c r="D1662" s="16">
        <v>5.34</v>
      </c>
      <c r="E1662" s="17" t="s">
        <v>32</v>
      </c>
      <c r="F1662" s="17" t="s">
        <v>32</v>
      </c>
      <c r="G1662" s="17" t="s">
        <v>99</v>
      </c>
      <c r="H1662" s="18">
        <f>IF('Medical Examinations'!G1667="No major surgery",0,'Medical Examinations'!G1667)</f>
        <v>1</v>
      </c>
      <c r="I1662" s="16" t="s">
        <v>8343</v>
      </c>
      <c r="J1662" s="14" t="str">
        <f t="shared" si="75"/>
        <v>Obesity</v>
      </c>
      <c r="K1662" s="14" t="str">
        <f t="shared" si="76"/>
        <v>Normal</v>
      </c>
      <c r="L1662" s="19">
        <f>DATE('Data cleaning'!P1667,MONTH(1&amp;'Data cleaning'!Q1667),'Hospitalisation Details'!D1667)</f>
        <v>30198</v>
      </c>
      <c r="M1662" s="20">
        <v>14696.77</v>
      </c>
      <c r="N1662" s="16" t="s">
        <v>62</v>
      </c>
      <c r="O1662" s="16" t="s">
        <v>62</v>
      </c>
      <c r="P1662" s="16" t="s">
        <v>241</v>
      </c>
      <c r="Q1662" s="14">
        <f t="shared" si="77"/>
        <v>40</v>
      </c>
    </row>
    <row r="1663" spans="1:17" ht="15.6" x14ac:dyDescent="0.3">
      <c r="A1663" s="15" t="s">
        <v>3571</v>
      </c>
      <c r="B1663" s="14" t="s">
        <v>4811</v>
      </c>
      <c r="C1663" s="16">
        <v>17.7</v>
      </c>
      <c r="D1663" s="16">
        <v>6.38</v>
      </c>
      <c r="E1663" s="17" t="s">
        <v>32</v>
      </c>
      <c r="F1663" s="17" t="s">
        <v>32</v>
      </c>
      <c r="G1663" s="17" t="s">
        <v>32</v>
      </c>
      <c r="H1663" s="18">
        <f>IF('Medical Examinations'!G1668="No major surgery",0,'Medical Examinations'!G1668)</f>
        <v>2</v>
      </c>
      <c r="I1663" s="16" t="s">
        <v>8343</v>
      </c>
      <c r="J1663" s="14" t="str">
        <f t="shared" si="75"/>
        <v>Under weight</v>
      </c>
      <c r="K1663" s="14" t="str">
        <f t="shared" si="76"/>
        <v>Prediabetes</v>
      </c>
      <c r="L1663" s="19">
        <f>DATE('Data cleaning'!P1668,MONTH(1&amp;'Data cleaning'!Q1668),'Hospitalisation Details'!D1668)</f>
        <v>37523</v>
      </c>
      <c r="M1663" s="20">
        <v>14711.74</v>
      </c>
      <c r="N1663" s="16" t="s">
        <v>62</v>
      </c>
      <c r="O1663" s="16" t="s">
        <v>62</v>
      </c>
      <c r="P1663" s="16" t="s">
        <v>119</v>
      </c>
      <c r="Q1663" s="14">
        <f t="shared" si="77"/>
        <v>20</v>
      </c>
    </row>
    <row r="1664" spans="1:17" ht="15.6" x14ac:dyDescent="0.3">
      <c r="A1664" s="15" t="s">
        <v>3566</v>
      </c>
      <c r="B1664" s="14" t="s">
        <v>7431</v>
      </c>
      <c r="C1664" s="16">
        <v>34.770000000000003</v>
      </c>
      <c r="D1664" s="16">
        <v>4.47</v>
      </c>
      <c r="E1664" s="17" t="s">
        <v>32</v>
      </c>
      <c r="F1664" s="17" t="s">
        <v>32</v>
      </c>
      <c r="G1664" s="17" t="s">
        <v>32</v>
      </c>
      <c r="H1664" s="18">
        <f>IF('Medical Examinations'!G1669="No major surgery",0,'Medical Examinations'!G1669)</f>
        <v>1</v>
      </c>
      <c r="I1664" s="16" t="s">
        <v>8343</v>
      </c>
      <c r="J1664" s="14" t="str">
        <f t="shared" si="75"/>
        <v>Obesity</v>
      </c>
      <c r="K1664" s="14" t="str">
        <f t="shared" si="76"/>
        <v>Normal</v>
      </c>
      <c r="L1664" s="19">
        <f>DATE('Data cleaning'!P1669,MONTH(1&amp;'Data cleaning'!Q1669),'Hospitalisation Details'!D1669)</f>
        <v>22856</v>
      </c>
      <c r="M1664" s="20">
        <v>14738.43</v>
      </c>
      <c r="N1664" s="16" t="s">
        <v>62</v>
      </c>
      <c r="O1664" s="16" t="s">
        <v>64</v>
      </c>
      <c r="P1664" s="16" t="s">
        <v>1525</v>
      </c>
      <c r="Q1664" s="14">
        <f t="shared" si="77"/>
        <v>60</v>
      </c>
    </row>
    <row r="1665" spans="1:17" ht="15.6" x14ac:dyDescent="0.3">
      <c r="A1665" s="15" t="s">
        <v>3561</v>
      </c>
      <c r="B1665" s="14" t="s">
        <v>5033</v>
      </c>
      <c r="C1665" s="16">
        <v>16.88</v>
      </c>
      <c r="D1665" s="16">
        <v>9.9600000000000009</v>
      </c>
      <c r="E1665" s="17" t="s">
        <v>32</v>
      </c>
      <c r="F1665" s="17" t="s">
        <v>32</v>
      </c>
      <c r="G1665" s="17" t="s">
        <v>32</v>
      </c>
      <c r="H1665" s="18">
        <f>IF('Medical Examinations'!G1670="No major surgery",0,'Medical Examinations'!G1670)</f>
        <v>0</v>
      </c>
      <c r="I1665" s="16" t="s">
        <v>8343</v>
      </c>
      <c r="J1665" s="14" t="str">
        <f t="shared" si="75"/>
        <v>Under weight</v>
      </c>
      <c r="K1665" s="14" t="str">
        <f t="shared" si="76"/>
        <v>Diabetes</v>
      </c>
      <c r="L1665" s="19">
        <f>DATE('Data cleaning'!P1670,MONTH(1&amp;'Data cleaning'!Q1670),'Hospitalisation Details'!D1670)</f>
        <v>23950</v>
      </c>
      <c r="M1665" s="20">
        <v>14750.42</v>
      </c>
      <c r="N1665" s="16" t="s">
        <v>62</v>
      </c>
      <c r="O1665" s="16" t="s">
        <v>62</v>
      </c>
      <c r="P1665" s="16" t="s">
        <v>2757</v>
      </c>
      <c r="Q1665" s="14">
        <f t="shared" si="77"/>
        <v>57</v>
      </c>
    </row>
    <row r="1666" spans="1:17" ht="15.6" x14ac:dyDescent="0.3">
      <c r="A1666" s="15" t="s">
        <v>3556</v>
      </c>
      <c r="B1666" s="14" t="s">
        <v>7433</v>
      </c>
      <c r="C1666" s="16">
        <v>40.26</v>
      </c>
      <c r="D1666" s="16">
        <v>9.92</v>
      </c>
      <c r="E1666" s="17" t="s">
        <v>99</v>
      </c>
      <c r="F1666" s="17" t="s">
        <v>32</v>
      </c>
      <c r="G1666" s="17" t="s">
        <v>32</v>
      </c>
      <c r="H1666" s="18">
        <f>IF('Medical Examinations'!G1671="No major surgery",0,'Medical Examinations'!G1671)</f>
        <v>0</v>
      </c>
      <c r="I1666" s="16" t="s">
        <v>8343</v>
      </c>
      <c r="J1666" s="14" t="str">
        <f t="shared" ref="J1666:J1729" si="78">IF(C1666&lt;18.5,"Under weight",IF(C1666&lt;25,"Normal weight",IF(C1666&lt;30,"Over weight","Obesity")))</f>
        <v>Obesity</v>
      </c>
      <c r="K1666" s="14" t="str">
        <f t="shared" ref="K1666:K1729" si="79">IF(D1666&lt;5.7,"Normal",IF(D1666&lt;6.4,"Prediabetes","Diabetes"))</f>
        <v>Diabetes</v>
      </c>
      <c r="L1666" s="19">
        <f>DATE('Data cleaning'!P1671,MONTH(1&amp;'Data cleaning'!Q1671),'Hospitalisation Details'!D1671)</f>
        <v>27738</v>
      </c>
      <c r="M1666" s="20">
        <v>14819</v>
      </c>
      <c r="N1666" s="16" t="s">
        <v>62</v>
      </c>
      <c r="O1666" s="16" t="s">
        <v>64</v>
      </c>
      <c r="P1666" s="16" t="s">
        <v>1285</v>
      </c>
      <c r="Q1666" s="14">
        <f t="shared" ref="Q1666:Q1729" si="80">INT(YEARFRAC(L1666,DATE(2023,6,8)))</f>
        <v>47</v>
      </c>
    </row>
    <row r="1667" spans="1:17" ht="15.6" x14ac:dyDescent="0.3">
      <c r="A1667" s="15" t="s">
        <v>3551</v>
      </c>
      <c r="B1667" s="14" t="s">
        <v>7434</v>
      </c>
      <c r="C1667" s="16">
        <v>25.6</v>
      </c>
      <c r="D1667" s="16">
        <v>6.03</v>
      </c>
      <c r="E1667" s="17" t="s">
        <v>32</v>
      </c>
      <c r="F1667" s="17" t="s">
        <v>32</v>
      </c>
      <c r="G1667" s="17" t="s">
        <v>99</v>
      </c>
      <c r="H1667" s="18">
        <f>IF('Medical Examinations'!G1672="No major surgery",0,'Medical Examinations'!G1672)</f>
        <v>1</v>
      </c>
      <c r="I1667" s="16" t="s">
        <v>8343</v>
      </c>
      <c r="J1667" s="14" t="str">
        <f t="shared" si="78"/>
        <v>Over weight</v>
      </c>
      <c r="K1667" s="14" t="str">
        <f t="shared" si="79"/>
        <v>Prediabetes</v>
      </c>
      <c r="L1667" s="19">
        <f>DATE('Data cleaning'!P1672,MONTH(1&amp;'Data cleaning'!Q1672),'Hospitalisation Details'!D1672)</f>
        <v>29146</v>
      </c>
      <c r="M1667" s="20">
        <v>14839.34</v>
      </c>
      <c r="N1667" s="16" t="s">
        <v>62</v>
      </c>
      <c r="O1667" s="16" t="s">
        <v>64</v>
      </c>
      <c r="P1667" s="16" t="s">
        <v>2757</v>
      </c>
      <c r="Q1667" s="14">
        <f t="shared" si="80"/>
        <v>43</v>
      </c>
    </row>
    <row r="1668" spans="1:17" ht="15.6" x14ac:dyDescent="0.3">
      <c r="A1668" s="15" t="s">
        <v>3548</v>
      </c>
      <c r="B1668" s="14" t="s">
        <v>7262</v>
      </c>
      <c r="C1668" s="16">
        <v>33.549999999999997</v>
      </c>
      <c r="D1668" s="16">
        <v>10.9</v>
      </c>
      <c r="E1668" s="17" t="s">
        <v>99</v>
      </c>
      <c r="F1668" s="17" t="s">
        <v>32</v>
      </c>
      <c r="G1668" s="17" t="s">
        <v>32</v>
      </c>
      <c r="H1668" s="18">
        <f>IF('Medical Examinations'!G1673="No major surgery",0,'Medical Examinations'!G1673)</f>
        <v>0</v>
      </c>
      <c r="I1668" s="16" t="s">
        <v>8343</v>
      </c>
      <c r="J1668" s="14" t="str">
        <f t="shared" si="78"/>
        <v>Obesity</v>
      </c>
      <c r="K1668" s="14" t="str">
        <f t="shared" si="79"/>
        <v>Diabetes</v>
      </c>
      <c r="L1668" s="19">
        <f>DATE('Data cleaning'!P1673,MONTH(1&amp;'Data cleaning'!Q1673),'Hospitalisation Details'!D1673)</f>
        <v>29742</v>
      </c>
      <c r="M1668" s="20">
        <v>14843.96</v>
      </c>
      <c r="N1668" s="16" t="s">
        <v>62</v>
      </c>
      <c r="O1668" s="16" t="s">
        <v>64</v>
      </c>
      <c r="P1668" s="16" t="s">
        <v>2757</v>
      </c>
      <c r="Q1668" s="14">
        <f t="shared" si="80"/>
        <v>42</v>
      </c>
    </row>
    <row r="1669" spans="1:17" ht="15.6" x14ac:dyDescent="0.3">
      <c r="A1669" s="15" t="s">
        <v>3543</v>
      </c>
      <c r="B1669" s="14" t="s">
        <v>7265</v>
      </c>
      <c r="C1669" s="16">
        <v>16.690000000000001</v>
      </c>
      <c r="D1669" s="16">
        <v>10.66</v>
      </c>
      <c r="E1669" s="17" t="s">
        <v>32</v>
      </c>
      <c r="F1669" s="17" t="s">
        <v>32</v>
      </c>
      <c r="G1669" s="17" t="s">
        <v>32</v>
      </c>
      <c r="H1669" s="18">
        <f>IF('Medical Examinations'!G1674="No major surgery",0,'Medical Examinations'!G1674)</f>
        <v>0</v>
      </c>
      <c r="I1669" s="16" t="s">
        <v>8343</v>
      </c>
      <c r="J1669" s="14" t="str">
        <f t="shared" si="78"/>
        <v>Under weight</v>
      </c>
      <c r="K1669" s="14" t="str">
        <f t="shared" si="79"/>
        <v>Diabetes</v>
      </c>
      <c r="L1669" s="19">
        <f>DATE('Data cleaning'!P1674,MONTH(1&amp;'Data cleaning'!Q1674),'Hospitalisation Details'!D1674)</f>
        <v>25883</v>
      </c>
      <c r="M1669" s="20">
        <v>14847.63</v>
      </c>
      <c r="N1669" s="16" t="s">
        <v>62</v>
      </c>
      <c r="O1669" s="16" t="s">
        <v>62</v>
      </c>
      <c r="P1669" s="16" t="s">
        <v>1285</v>
      </c>
      <c r="Q1669" s="14">
        <f t="shared" si="80"/>
        <v>52</v>
      </c>
    </row>
    <row r="1670" spans="1:17" ht="15.6" x14ac:dyDescent="0.3">
      <c r="A1670" s="15" t="s">
        <v>3540</v>
      </c>
      <c r="B1670" s="14" t="s">
        <v>7070</v>
      </c>
      <c r="C1670" s="16">
        <v>19.95</v>
      </c>
      <c r="D1670" s="16">
        <v>4.05</v>
      </c>
      <c r="E1670" s="17" t="s">
        <v>32</v>
      </c>
      <c r="F1670" s="17" t="s">
        <v>32</v>
      </c>
      <c r="G1670" s="17" t="s">
        <v>32</v>
      </c>
      <c r="H1670" s="18">
        <f>IF('Medical Examinations'!G1675="No major surgery",0,'Medical Examinations'!G1675)</f>
        <v>1</v>
      </c>
      <c r="I1670" s="16" t="s">
        <v>8343</v>
      </c>
      <c r="J1670" s="14" t="str">
        <f t="shared" si="78"/>
        <v>Normal weight</v>
      </c>
      <c r="K1670" s="14" t="str">
        <f t="shared" si="79"/>
        <v>Normal</v>
      </c>
      <c r="L1670" s="19">
        <f>DATE('Data cleaning'!P1675,MONTH(1&amp;'Data cleaning'!Q1675),'Hospitalisation Details'!D1675)</f>
        <v>21475</v>
      </c>
      <c r="M1670" s="20">
        <v>14901.52</v>
      </c>
      <c r="N1670" s="16" t="s">
        <v>62</v>
      </c>
      <c r="O1670" s="16" t="s">
        <v>62</v>
      </c>
      <c r="P1670" s="16" t="s">
        <v>1280</v>
      </c>
      <c r="Q1670" s="14">
        <f t="shared" si="80"/>
        <v>64</v>
      </c>
    </row>
    <row r="1671" spans="1:17" ht="15.6" x14ac:dyDescent="0.3">
      <c r="A1671" s="15" t="s">
        <v>3535</v>
      </c>
      <c r="B1671" s="14" t="s">
        <v>7439</v>
      </c>
      <c r="C1671" s="16">
        <v>17.55</v>
      </c>
      <c r="D1671" s="16">
        <v>4.2300000000000004</v>
      </c>
      <c r="E1671" s="17" t="s">
        <v>32</v>
      </c>
      <c r="F1671" s="17" t="s">
        <v>32</v>
      </c>
      <c r="G1671" s="17" t="s">
        <v>32</v>
      </c>
      <c r="H1671" s="18">
        <f>IF('Medical Examinations'!G1676="No major surgery",0,'Medical Examinations'!G1676)</f>
        <v>2</v>
      </c>
      <c r="I1671" s="16" t="s">
        <v>8343</v>
      </c>
      <c r="J1671" s="14" t="str">
        <f t="shared" si="78"/>
        <v>Under weight</v>
      </c>
      <c r="K1671" s="14" t="str">
        <f t="shared" si="79"/>
        <v>Normal</v>
      </c>
      <c r="L1671" s="19">
        <f>DATE('Data cleaning'!P1676,MONTH(1&amp;'Data cleaning'!Q1676),'Hospitalisation Details'!D1676)</f>
        <v>29771</v>
      </c>
      <c r="M1671" s="20">
        <v>14908.27</v>
      </c>
      <c r="N1671" s="16" t="s">
        <v>62</v>
      </c>
      <c r="O1671" s="16" t="s">
        <v>75</v>
      </c>
      <c r="P1671" s="16" t="s">
        <v>241</v>
      </c>
      <c r="Q1671" s="14">
        <f t="shared" si="80"/>
        <v>41</v>
      </c>
    </row>
    <row r="1672" spans="1:17" ht="15.6" x14ac:dyDescent="0.3">
      <c r="A1672" s="15" t="s">
        <v>3530</v>
      </c>
      <c r="B1672" s="14" t="s">
        <v>7441</v>
      </c>
      <c r="C1672" s="16">
        <v>22.01</v>
      </c>
      <c r="D1672" s="16">
        <v>5.01</v>
      </c>
      <c r="E1672" s="17" t="s">
        <v>32</v>
      </c>
      <c r="F1672" s="17" t="s">
        <v>32</v>
      </c>
      <c r="G1672" s="17" t="s">
        <v>32</v>
      </c>
      <c r="H1672" s="18">
        <f>IF('Medical Examinations'!G1677="No major surgery",0,'Medical Examinations'!G1677)</f>
        <v>1</v>
      </c>
      <c r="I1672" s="16" t="s">
        <v>8343</v>
      </c>
      <c r="J1672" s="14" t="str">
        <f t="shared" si="78"/>
        <v>Normal weight</v>
      </c>
      <c r="K1672" s="14" t="str">
        <f t="shared" si="79"/>
        <v>Normal</v>
      </c>
      <c r="L1672" s="19">
        <f>DATE('Data cleaning'!P1677,MONTH(1&amp;'Data cleaning'!Q1677),'Hospitalisation Details'!D1677)</f>
        <v>25150</v>
      </c>
      <c r="M1672" s="20">
        <v>14926.97</v>
      </c>
      <c r="N1672" s="16" t="s">
        <v>62</v>
      </c>
      <c r="O1672" s="16" t="s">
        <v>62</v>
      </c>
      <c r="P1672" s="16" t="s">
        <v>119</v>
      </c>
      <c r="Q1672" s="14">
        <f t="shared" si="80"/>
        <v>54</v>
      </c>
    </row>
    <row r="1673" spans="1:17" ht="15.6" x14ac:dyDescent="0.3">
      <c r="A1673" s="15" t="s">
        <v>3526</v>
      </c>
      <c r="B1673" s="14" t="s">
        <v>7443</v>
      </c>
      <c r="C1673" s="16">
        <v>41.8</v>
      </c>
      <c r="D1673" s="16">
        <v>5.82</v>
      </c>
      <c r="E1673" s="17" t="s">
        <v>99</v>
      </c>
      <c r="F1673" s="17" t="s">
        <v>32</v>
      </c>
      <c r="G1673" s="17" t="s">
        <v>99</v>
      </c>
      <c r="H1673" s="18">
        <f>IF('Medical Examinations'!G1678="No major surgery",0,'Medical Examinations'!G1678)</f>
        <v>1</v>
      </c>
      <c r="I1673" s="16" t="s">
        <v>8343</v>
      </c>
      <c r="J1673" s="14" t="str">
        <f t="shared" si="78"/>
        <v>Obesity</v>
      </c>
      <c r="K1673" s="14" t="str">
        <f t="shared" si="79"/>
        <v>Prediabetes</v>
      </c>
      <c r="L1673" s="19">
        <f>DATE('Data cleaning'!P1678,MONTH(1&amp;'Data cleaning'!Q1678),'Hospitalisation Details'!D1678)</f>
        <v>22979</v>
      </c>
      <c r="M1673" s="20">
        <v>14945.34</v>
      </c>
      <c r="N1673" s="16" t="s">
        <v>62</v>
      </c>
      <c r="O1673" s="16" t="s">
        <v>75</v>
      </c>
      <c r="P1673" s="16" t="s">
        <v>1525</v>
      </c>
      <c r="Q1673" s="14">
        <f t="shared" si="80"/>
        <v>60</v>
      </c>
    </row>
    <row r="1674" spans="1:17" ht="15.6" x14ac:dyDescent="0.3">
      <c r="A1674" s="15" t="s">
        <v>3522</v>
      </c>
      <c r="B1674" s="14" t="s">
        <v>7445</v>
      </c>
      <c r="C1674" s="16">
        <v>19.170000000000002</v>
      </c>
      <c r="D1674" s="16">
        <v>7.94</v>
      </c>
      <c r="E1674" s="17" t="s">
        <v>32</v>
      </c>
      <c r="F1674" s="17" t="s">
        <v>32</v>
      </c>
      <c r="G1674" s="17" t="s">
        <v>32</v>
      </c>
      <c r="H1674" s="18">
        <f>IF('Medical Examinations'!G1679="No major surgery",0,'Medical Examinations'!G1679)</f>
        <v>0</v>
      </c>
      <c r="I1674" s="16" t="s">
        <v>8343</v>
      </c>
      <c r="J1674" s="14" t="str">
        <f t="shared" si="78"/>
        <v>Normal weight</v>
      </c>
      <c r="K1674" s="14" t="str">
        <f t="shared" si="79"/>
        <v>Diabetes</v>
      </c>
      <c r="L1674" s="19">
        <f>DATE('Data cleaning'!P1679,MONTH(1&amp;'Data cleaning'!Q1679),'Hospitalisation Details'!D1679)</f>
        <v>21395</v>
      </c>
      <c r="M1674" s="20">
        <v>14988.43</v>
      </c>
      <c r="N1674" s="16" t="s">
        <v>62</v>
      </c>
      <c r="O1674" s="16" t="s">
        <v>64</v>
      </c>
      <c r="P1674" s="16" t="s">
        <v>241</v>
      </c>
      <c r="Q1674" s="14">
        <f t="shared" si="80"/>
        <v>64</v>
      </c>
    </row>
    <row r="1675" spans="1:17" ht="15.6" x14ac:dyDescent="0.3">
      <c r="A1675" s="15" t="s">
        <v>3517</v>
      </c>
      <c r="B1675" s="14" t="s">
        <v>7446</v>
      </c>
      <c r="C1675" s="16">
        <v>32.799999999999997</v>
      </c>
      <c r="D1675" s="16">
        <v>6.16</v>
      </c>
      <c r="E1675" s="17" t="s">
        <v>99</v>
      </c>
      <c r="F1675" s="17" t="s">
        <v>32</v>
      </c>
      <c r="G1675" s="17" t="s">
        <v>99</v>
      </c>
      <c r="H1675" s="18">
        <f>IF('Medical Examinations'!G1680="No major surgery",0,'Medical Examinations'!G1680)</f>
        <v>1</v>
      </c>
      <c r="I1675" s="16" t="s">
        <v>8343</v>
      </c>
      <c r="J1675" s="14" t="str">
        <f t="shared" si="78"/>
        <v>Obesity</v>
      </c>
      <c r="K1675" s="14" t="str">
        <f t="shared" si="79"/>
        <v>Prediabetes</v>
      </c>
      <c r="L1675" s="19">
        <f>DATE('Data cleaning'!P1680,MONTH(1&amp;'Data cleaning'!Q1680),'Hospitalisation Details'!D1680)</f>
        <v>34913</v>
      </c>
      <c r="M1675" s="20">
        <v>15006.58</v>
      </c>
      <c r="N1675" s="16" t="s">
        <v>62</v>
      </c>
      <c r="O1675" s="16" t="s">
        <v>62</v>
      </c>
      <c r="P1675" s="16" t="s">
        <v>1280</v>
      </c>
      <c r="Q1675" s="14">
        <f t="shared" si="80"/>
        <v>27</v>
      </c>
    </row>
    <row r="1676" spans="1:17" ht="15.6" x14ac:dyDescent="0.3">
      <c r="A1676" s="15" t="s">
        <v>3512</v>
      </c>
      <c r="B1676" s="14" t="s">
        <v>7448</v>
      </c>
      <c r="C1676" s="16">
        <v>35.814999999999998</v>
      </c>
      <c r="D1676" s="16">
        <v>4.1500000000000004</v>
      </c>
      <c r="E1676" s="17" t="s">
        <v>32</v>
      </c>
      <c r="F1676" s="17" t="s">
        <v>32</v>
      </c>
      <c r="G1676" s="17" t="s">
        <v>32</v>
      </c>
      <c r="H1676" s="18">
        <f>IF('Medical Examinations'!G1681="No major surgery",0,'Medical Examinations'!G1681)</f>
        <v>1</v>
      </c>
      <c r="I1676" s="16" t="s">
        <v>8343</v>
      </c>
      <c r="J1676" s="14" t="str">
        <f t="shared" si="78"/>
        <v>Obesity</v>
      </c>
      <c r="K1676" s="14" t="str">
        <f t="shared" si="79"/>
        <v>Normal</v>
      </c>
      <c r="L1676" s="19">
        <f>DATE('Data cleaning'!P1681,MONTH(1&amp;'Data cleaning'!Q1681),'Hospitalisation Details'!D1681)</f>
        <v>22136</v>
      </c>
      <c r="M1676" s="20">
        <v>15019.76</v>
      </c>
      <c r="N1676" s="16" t="s">
        <v>62</v>
      </c>
      <c r="O1676" s="16" t="s">
        <v>62</v>
      </c>
      <c r="P1676" s="16" t="s">
        <v>119</v>
      </c>
      <c r="Q1676" s="14">
        <f t="shared" si="80"/>
        <v>62</v>
      </c>
    </row>
    <row r="1677" spans="1:17" ht="15.6" x14ac:dyDescent="0.3">
      <c r="A1677" s="15" t="s">
        <v>3508</v>
      </c>
      <c r="B1677" s="14" t="s">
        <v>7449</v>
      </c>
      <c r="C1677" s="16">
        <v>24.3</v>
      </c>
      <c r="D1677" s="16">
        <v>6.23</v>
      </c>
      <c r="E1677" s="17" t="s">
        <v>32</v>
      </c>
      <c r="F1677" s="17" t="s">
        <v>32</v>
      </c>
      <c r="G1677" s="17" t="s">
        <v>32</v>
      </c>
      <c r="H1677" s="18">
        <f>IF('Medical Examinations'!G1682="No major surgery",0,'Medical Examinations'!G1682)</f>
        <v>0</v>
      </c>
      <c r="I1677" s="16" t="s">
        <v>8343</v>
      </c>
      <c r="J1677" s="14" t="str">
        <f t="shared" si="78"/>
        <v>Normal weight</v>
      </c>
      <c r="K1677" s="14" t="str">
        <f t="shared" si="79"/>
        <v>Prediabetes</v>
      </c>
      <c r="L1677" s="19">
        <f>DATE('Data cleaning'!P1682,MONTH(1&amp;'Data cleaning'!Q1682),'Hospitalisation Details'!D1682)</f>
        <v>29184</v>
      </c>
      <c r="M1677" s="20">
        <v>15025.76</v>
      </c>
      <c r="N1677" s="16" t="s">
        <v>62</v>
      </c>
      <c r="O1677" s="16" t="s">
        <v>75</v>
      </c>
      <c r="P1677" s="16" t="s">
        <v>241</v>
      </c>
      <c r="Q1677" s="14">
        <f t="shared" si="80"/>
        <v>43</v>
      </c>
    </row>
    <row r="1678" spans="1:17" ht="15.6" x14ac:dyDescent="0.3">
      <c r="A1678" s="15" t="s">
        <v>3504</v>
      </c>
      <c r="B1678" s="14" t="s">
        <v>6728</v>
      </c>
      <c r="C1678" s="16">
        <v>19.059999999999999</v>
      </c>
      <c r="D1678" s="16">
        <v>7.41</v>
      </c>
      <c r="E1678" s="17" t="s">
        <v>32</v>
      </c>
      <c r="F1678" s="17" t="s">
        <v>32</v>
      </c>
      <c r="G1678" s="17" t="s">
        <v>32</v>
      </c>
      <c r="H1678" s="18">
        <f>IF('Medical Examinations'!G1683="No major surgery",0,'Medical Examinations'!G1683)</f>
        <v>0</v>
      </c>
      <c r="I1678" s="16" t="s">
        <v>8343</v>
      </c>
      <c r="J1678" s="14" t="str">
        <f t="shared" si="78"/>
        <v>Normal weight</v>
      </c>
      <c r="K1678" s="14" t="str">
        <f t="shared" si="79"/>
        <v>Diabetes</v>
      </c>
      <c r="L1678" s="19">
        <f>DATE('Data cleaning'!P1683,MONTH(1&amp;'Data cleaning'!Q1683),'Hospitalisation Details'!D1683)</f>
        <v>25822</v>
      </c>
      <c r="M1678" s="20">
        <v>15026.3</v>
      </c>
      <c r="N1678" s="16" t="s">
        <v>62</v>
      </c>
      <c r="O1678" s="16" t="s">
        <v>64</v>
      </c>
      <c r="P1678" s="16" t="s">
        <v>241</v>
      </c>
      <c r="Q1678" s="14">
        <f t="shared" si="80"/>
        <v>52</v>
      </c>
    </row>
    <row r="1679" spans="1:17" ht="15.6" x14ac:dyDescent="0.3">
      <c r="A1679" s="15" t="s">
        <v>3499</v>
      </c>
      <c r="B1679" s="14" t="s">
        <v>7451</v>
      </c>
      <c r="C1679" s="16">
        <v>33.25</v>
      </c>
      <c r="D1679" s="16">
        <v>5.62</v>
      </c>
      <c r="E1679" s="17" t="s">
        <v>99</v>
      </c>
      <c r="F1679" s="17" t="s">
        <v>32</v>
      </c>
      <c r="G1679" s="17" t="s">
        <v>32</v>
      </c>
      <c r="H1679" s="18">
        <f>IF('Medical Examinations'!G1684="No major surgery",0,'Medical Examinations'!G1684)</f>
        <v>1</v>
      </c>
      <c r="I1679" s="16" t="s">
        <v>8343</v>
      </c>
      <c r="J1679" s="14" t="str">
        <f t="shared" si="78"/>
        <v>Obesity</v>
      </c>
      <c r="K1679" s="14" t="str">
        <f t="shared" si="79"/>
        <v>Normal</v>
      </c>
      <c r="L1679" s="19">
        <f>DATE('Data cleaning'!P1684,MONTH(1&amp;'Data cleaning'!Q1684),'Hospitalisation Details'!D1684)</f>
        <v>26160</v>
      </c>
      <c r="M1679" s="20">
        <v>15038.51</v>
      </c>
      <c r="N1679" s="16" t="s">
        <v>62</v>
      </c>
      <c r="O1679" s="16" t="s">
        <v>64</v>
      </c>
      <c r="P1679" s="16" t="s">
        <v>1285</v>
      </c>
      <c r="Q1679" s="14">
        <f t="shared" si="80"/>
        <v>51</v>
      </c>
    </row>
    <row r="1680" spans="1:17" ht="15.6" x14ac:dyDescent="0.3">
      <c r="A1680" s="15" t="s">
        <v>3494</v>
      </c>
      <c r="B1680" s="14" t="s">
        <v>7452</v>
      </c>
      <c r="C1680" s="16">
        <v>21.37</v>
      </c>
      <c r="D1680" s="16">
        <v>4.54</v>
      </c>
      <c r="E1680" s="17" t="s">
        <v>99</v>
      </c>
      <c r="F1680" s="17" t="s">
        <v>32</v>
      </c>
      <c r="G1680" s="17" t="s">
        <v>99</v>
      </c>
      <c r="H1680" s="18">
        <f>IF('Medical Examinations'!G1685="No major surgery",0,'Medical Examinations'!G1685)</f>
        <v>1</v>
      </c>
      <c r="I1680" s="16" t="s">
        <v>8343</v>
      </c>
      <c r="J1680" s="14" t="str">
        <f t="shared" si="78"/>
        <v>Normal weight</v>
      </c>
      <c r="K1680" s="14" t="str">
        <f t="shared" si="79"/>
        <v>Normal</v>
      </c>
      <c r="L1680" s="19">
        <f>DATE('Data cleaning'!P1685,MONTH(1&amp;'Data cleaning'!Q1685),'Hospitalisation Details'!D1685)</f>
        <v>25001</v>
      </c>
      <c r="M1680" s="20">
        <v>15052.68</v>
      </c>
      <c r="N1680" s="16" t="s">
        <v>62</v>
      </c>
      <c r="O1680" s="16" t="s">
        <v>62</v>
      </c>
      <c r="P1680" s="16" t="s">
        <v>3267</v>
      </c>
      <c r="Q1680" s="14">
        <f t="shared" si="80"/>
        <v>54</v>
      </c>
    </row>
    <row r="1681" spans="1:17" ht="15.6" x14ac:dyDescent="0.3">
      <c r="A1681" s="15" t="s">
        <v>3489</v>
      </c>
      <c r="B1681" s="14" t="s">
        <v>4824</v>
      </c>
      <c r="C1681" s="16">
        <v>34.43</v>
      </c>
      <c r="D1681" s="16">
        <v>8.6199999999999992</v>
      </c>
      <c r="E1681" s="17" t="s">
        <v>99</v>
      </c>
      <c r="F1681" s="17" t="s">
        <v>32</v>
      </c>
      <c r="G1681" s="17" t="s">
        <v>32</v>
      </c>
      <c r="H1681" s="18">
        <f>IF('Medical Examinations'!G1686="No major surgery",0,'Medical Examinations'!G1686)</f>
        <v>1</v>
      </c>
      <c r="I1681" s="16" t="s">
        <v>8343</v>
      </c>
      <c r="J1681" s="14" t="str">
        <f t="shared" si="78"/>
        <v>Obesity</v>
      </c>
      <c r="K1681" s="14" t="str">
        <f t="shared" si="79"/>
        <v>Diabetes</v>
      </c>
      <c r="L1681" s="19">
        <f>DATE('Data cleaning'!P1686,MONTH(1&amp;'Data cleaning'!Q1686),'Hospitalisation Details'!D1686)</f>
        <v>27693</v>
      </c>
      <c r="M1681" s="20">
        <v>15090.35</v>
      </c>
      <c r="N1681" s="16" t="s">
        <v>62</v>
      </c>
      <c r="O1681" s="16" t="s">
        <v>75</v>
      </c>
      <c r="P1681" s="16" t="s">
        <v>1285</v>
      </c>
      <c r="Q1681" s="14">
        <f t="shared" si="80"/>
        <v>47</v>
      </c>
    </row>
    <row r="1682" spans="1:17" ht="15.6" x14ac:dyDescent="0.3">
      <c r="A1682" s="15" t="s">
        <v>3484</v>
      </c>
      <c r="B1682" s="14" t="s">
        <v>7454</v>
      </c>
      <c r="C1682" s="16">
        <v>20.86</v>
      </c>
      <c r="D1682" s="16">
        <v>4.3600000000000003</v>
      </c>
      <c r="E1682" s="17" t="s">
        <v>99</v>
      </c>
      <c r="F1682" s="17" t="s">
        <v>32</v>
      </c>
      <c r="G1682" s="17" t="s">
        <v>32</v>
      </c>
      <c r="H1682" s="18">
        <f>IF('Medical Examinations'!G1687="No major surgery",0,'Medical Examinations'!G1687)</f>
        <v>0</v>
      </c>
      <c r="I1682" s="16" t="s">
        <v>8343</v>
      </c>
      <c r="J1682" s="14" t="str">
        <f t="shared" si="78"/>
        <v>Normal weight</v>
      </c>
      <c r="K1682" s="14" t="str">
        <f t="shared" si="79"/>
        <v>Normal</v>
      </c>
      <c r="L1682" s="19">
        <f>DATE('Data cleaning'!P1687,MONTH(1&amp;'Data cleaning'!Q1687),'Hospitalisation Details'!D1687)</f>
        <v>26610</v>
      </c>
      <c r="M1682" s="20">
        <v>15103.69</v>
      </c>
      <c r="N1682" s="16" t="s">
        <v>62</v>
      </c>
      <c r="O1682" s="16" t="s">
        <v>75</v>
      </c>
      <c r="P1682" s="16" t="s">
        <v>119</v>
      </c>
      <c r="Q1682" s="14">
        <f t="shared" si="80"/>
        <v>50</v>
      </c>
    </row>
    <row r="1683" spans="1:17" ht="15.6" x14ac:dyDescent="0.3">
      <c r="A1683" s="15" t="s">
        <v>3479</v>
      </c>
      <c r="B1683" s="14" t="s">
        <v>7456</v>
      </c>
      <c r="C1683" s="16">
        <v>18.34</v>
      </c>
      <c r="D1683" s="16">
        <v>10.01</v>
      </c>
      <c r="E1683" s="17" t="s">
        <v>32</v>
      </c>
      <c r="F1683" s="17" t="s">
        <v>32</v>
      </c>
      <c r="G1683" s="17" t="s">
        <v>32</v>
      </c>
      <c r="H1683" s="18">
        <f>IF('Medical Examinations'!G1688="No major surgery",0,'Medical Examinations'!G1688)</f>
        <v>0</v>
      </c>
      <c r="I1683" s="16" t="s">
        <v>8343</v>
      </c>
      <c r="J1683" s="14" t="str">
        <f t="shared" si="78"/>
        <v>Under weight</v>
      </c>
      <c r="K1683" s="14" t="str">
        <f t="shared" si="79"/>
        <v>Diabetes</v>
      </c>
      <c r="L1683" s="19">
        <f>DATE('Data cleaning'!P1688,MONTH(1&amp;'Data cleaning'!Q1688),'Hospitalisation Details'!D1688)</f>
        <v>28738</v>
      </c>
      <c r="M1683" s="20">
        <v>15123.19</v>
      </c>
      <c r="N1683" s="16" t="s">
        <v>62</v>
      </c>
      <c r="O1683" s="16" t="s">
        <v>75</v>
      </c>
      <c r="P1683" s="16" t="s">
        <v>241</v>
      </c>
      <c r="Q1683" s="14">
        <f t="shared" si="80"/>
        <v>44</v>
      </c>
    </row>
    <row r="1684" spans="1:17" ht="15.6" x14ac:dyDescent="0.3">
      <c r="A1684" s="15" t="s">
        <v>3474</v>
      </c>
      <c r="B1684" s="14" t="s">
        <v>7458</v>
      </c>
      <c r="C1684" s="16">
        <v>34.15</v>
      </c>
      <c r="D1684" s="16">
        <v>5.42</v>
      </c>
      <c r="E1684" s="17" t="s">
        <v>32</v>
      </c>
      <c r="F1684" s="17" t="s">
        <v>32</v>
      </c>
      <c r="G1684" s="17" t="s">
        <v>32</v>
      </c>
      <c r="H1684" s="18">
        <f>IF('Medical Examinations'!G1689="No major surgery",0,'Medical Examinations'!G1689)</f>
        <v>0</v>
      </c>
      <c r="I1684" s="16" t="s">
        <v>8343</v>
      </c>
      <c r="J1684" s="14" t="str">
        <f t="shared" si="78"/>
        <v>Obesity</v>
      </c>
      <c r="K1684" s="14" t="str">
        <f t="shared" si="79"/>
        <v>Normal</v>
      </c>
      <c r="L1684" s="19">
        <f>DATE('Data cleaning'!P1689,MONTH(1&amp;'Data cleaning'!Q1689),'Hospitalisation Details'!D1689)</f>
        <v>26262</v>
      </c>
      <c r="M1684" s="20">
        <v>15150.44</v>
      </c>
      <c r="N1684" s="16" t="s">
        <v>62</v>
      </c>
      <c r="O1684" s="16" t="s">
        <v>75</v>
      </c>
      <c r="P1684" s="16" t="s">
        <v>1285</v>
      </c>
      <c r="Q1684" s="14">
        <f t="shared" si="80"/>
        <v>51</v>
      </c>
    </row>
    <row r="1685" spans="1:17" ht="15.6" x14ac:dyDescent="0.3">
      <c r="A1685" s="15" t="s">
        <v>3469</v>
      </c>
      <c r="B1685" s="14" t="s">
        <v>6734</v>
      </c>
      <c r="C1685" s="16">
        <v>18.350000000000001</v>
      </c>
      <c r="D1685" s="16">
        <v>5.12</v>
      </c>
      <c r="E1685" s="17" t="s">
        <v>32</v>
      </c>
      <c r="F1685" s="17" t="s">
        <v>32</v>
      </c>
      <c r="G1685" s="17" t="s">
        <v>32</v>
      </c>
      <c r="H1685" s="18">
        <f>IF('Medical Examinations'!G1690="No major surgery",0,'Medical Examinations'!G1690)</f>
        <v>0</v>
      </c>
      <c r="I1685" s="16" t="s">
        <v>8343</v>
      </c>
      <c r="J1685" s="14" t="str">
        <f t="shared" si="78"/>
        <v>Under weight</v>
      </c>
      <c r="K1685" s="14" t="str">
        <f t="shared" si="79"/>
        <v>Normal</v>
      </c>
      <c r="L1685" s="19">
        <f>DATE('Data cleaning'!P1690,MONTH(1&amp;'Data cleaning'!Q1690),'Hospitalisation Details'!D1690)</f>
        <v>22944</v>
      </c>
      <c r="M1685" s="20">
        <v>15161.25</v>
      </c>
      <c r="N1685" s="16" t="s">
        <v>62</v>
      </c>
      <c r="O1685" s="16" t="s">
        <v>62</v>
      </c>
      <c r="P1685" s="16" t="s">
        <v>119</v>
      </c>
      <c r="Q1685" s="14">
        <f t="shared" si="80"/>
        <v>60</v>
      </c>
    </row>
    <row r="1686" spans="1:17" ht="15.6" x14ac:dyDescent="0.3">
      <c r="A1686" s="15" t="s">
        <v>3464</v>
      </c>
      <c r="B1686" s="14" t="s">
        <v>7461</v>
      </c>
      <c r="C1686" s="16">
        <v>22.13</v>
      </c>
      <c r="D1686" s="16">
        <v>9.1999999999999993</v>
      </c>
      <c r="E1686" s="17" t="s">
        <v>99</v>
      </c>
      <c r="F1686" s="17" t="s">
        <v>32</v>
      </c>
      <c r="G1686" s="17" t="s">
        <v>32</v>
      </c>
      <c r="H1686" s="18">
        <f>IF('Medical Examinations'!G1691="No major surgery",0,'Medical Examinations'!G1691)</f>
        <v>0</v>
      </c>
      <c r="I1686" s="16" t="s">
        <v>8343</v>
      </c>
      <c r="J1686" s="14" t="str">
        <f t="shared" si="78"/>
        <v>Normal weight</v>
      </c>
      <c r="K1686" s="14" t="str">
        <f t="shared" si="79"/>
        <v>Diabetes</v>
      </c>
      <c r="L1686" s="19">
        <f>DATE('Data cleaning'!P1691,MONTH(1&amp;'Data cleaning'!Q1691),'Hospitalisation Details'!D1691)</f>
        <v>21705</v>
      </c>
      <c r="M1686" s="20">
        <v>15161.53</v>
      </c>
      <c r="N1686" s="16" t="s">
        <v>62</v>
      </c>
      <c r="O1686" s="16" t="s">
        <v>75</v>
      </c>
      <c r="P1686" s="16" t="s">
        <v>66</v>
      </c>
      <c r="Q1686" s="14">
        <f t="shared" si="80"/>
        <v>64</v>
      </c>
    </row>
    <row r="1687" spans="1:17" ht="15.6" x14ac:dyDescent="0.3">
      <c r="A1687" s="15" t="s">
        <v>3458</v>
      </c>
      <c r="B1687" s="14" t="s">
        <v>7463</v>
      </c>
      <c r="C1687" s="16">
        <v>22.51</v>
      </c>
      <c r="D1687" s="16">
        <v>6.08</v>
      </c>
      <c r="E1687" s="17" t="s">
        <v>99</v>
      </c>
      <c r="F1687" s="17" t="s">
        <v>32</v>
      </c>
      <c r="G1687" s="17" t="s">
        <v>32</v>
      </c>
      <c r="H1687" s="18">
        <f>IF('Medical Examinations'!G1692="No major surgery",0,'Medical Examinations'!G1692)</f>
        <v>1</v>
      </c>
      <c r="I1687" s="16" t="s">
        <v>8343</v>
      </c>
      <c r="J1687" s="14" t="str">
        <f t="shared" si="78"/>
        <v>Normal weight</v>
      </c>
      <c r="K1687" s="14" t="str">
        <f t="shared" si="79"/>
        <v>Prediabetes</v>
      </c>
      <c r="L1687" s="19">
        <f>DATE('Data cleaning'!P1692,MONTH(1&amp;'Data cleaning'!Q1692),'Hospitalisation Details'!D1692)</f>
        <v>21887</v>
      </c>
      <c r="M1687" s="20">
        <v>15170.07</v>
      </c>
      <c r="N1687" s="16" t="s">
        <v>62</v>
      </c>
      <c r="O1687" s="16" t="s">
        <v>64</v>
      </c>
      <c r="P1687" s="16" t="s">
        <v>241</v>
      </c>
      <c r="Q1687" s="14">
        <f t="shared" si="80"/>
        <v>63</v>
      </c>
    </row>
    <row r="1688" spans="1:17" ht="15.6" x14ac:dyDescent="0.3">
      <c r="A1688" s="15" t="s">
        <v>3453</v>
      </c>
      <c r="B1688" s="14" t="s">
        <v>6710</v>
      </c>
      <c r="C1688" s="16">
        <v>31</v>
      </c>
      <c r="D1688" s="16">
        <v>4.7699999999999996</v>
      </c>
      <c r="E1688" s="17" t="s">
        <v>32</v>
      </c>
      <c r="F1688" s="17" t="s">
        <v>32</v>
      </c>
      <c r="G1688" s="17" t="s">
        <v>32</v>
      </c>
      <c r="H1688" s="18">
        <f>IF('Medical Examinations'!G1693="No major surgery",0,'Medical Examinations'!G1693)</f>
        <v>1</v>
      </c>
      <c r="I1688" s="16" t="s">
        <v>8343</v>
      </c>
      <c r="J1688" s="14" t="str">
        <f t="shared" si="78"/>
        <v>Obesity</v>
      </c>
      <c r="K1688" s="14" t="str">
        <f t="shared" si="79"/>
        <v>Normal</v>
      </c>
      <c r="L1688" s="19">
        <f>DATE('Data cleaning'!P1693,MONTH(1&amp;'Data cleaning'!Q1693),'Hospitalisation Details'!D1693)</f>
        <v>22814</v>
      </c>
      <c r="M1688" s="20">
        <v>15174.81</v>
      </c>
      <c r="N1688" s="16" t="s">
        <v>62</v>
      </c>
      <c r="O1688" s="16" t="s">
        <v>75</v>
      </c>
      <c r="P1688" s="16" t="s">
        <v>119</v>
      </c>
      <c r="Q1688" s="14">
        <f t="shared" si="80"/>
        <v>60</v>
      </c>
    </row>
    <row r="1689" spans="1:17" ht="15.6" x14ac:dyDescent="0.3">
      <c r="A1689" s="15" t="s">
        <v>3448</v>
      </c>
      <c r="B1689" s="14" t="s">
        <v>7465</v>
      </c>
      <c r="C1689" s="16">
        <v>28.27</v>
      </c>
      <c r="D1689" s="16">
        <v>4.62</v>
      </c>
      <c r="E1689" s="17" t="s">
        <v>32</v>
      </c>
      <c r="F1689" s="17" t="s">
        <v>32</v>
      </c>
      <c r="G1689" s="17" t="s">
        <v>32</v>
      </c>
      <c r="H1689" s="18">
        <f>IF('Medical Examinations'!G1694="No major surgery",0,'Medical Examinations'!G1694)</f>
        <v>1</v>
      </c>
      <c r="I1689" s="16" t="s">
        <v>8343</v>
      </c>
      <c r="J1689" s="14" t="str">
        <f t="shared" si="78"/>
        <v>Over weight</v>
      </c>
      <c r="K1689" s="14" t="str">
        <f t="shared" si="79"/>
        <v>Normal</v>
      </c>
      <c r="L1689" s="19">
        <f>DATE('Data cleaning'!P1694,MONTH(1&amp;'Data cleaning'!Q1694),'Hospitalisation Details'!D1694)</f>
        <v>28817</v>
      </c>
      <c r="M1689" s="20">
        <v>15207.92</v>
      </c>
      <c r="N1689" s="16" t="s">
        <v>62</v>
      </c>
      <c r="O1689" s="16" t="s">
        <v>75</v>
      </c>
      <c r="P1689" s="16" t="s">
        <v>119</v>
      </c>
      <c r="Q1689" s="14">
        <f t="shared" si="80"/>
        <v>44</v>
      </c>
    </row>
    <row r="1690" spans="1:17" ht="15.6" x14ac:dyDescent="0.3">
      <c r="A1690" s="15" t="s">
        <v>3443</v>
      </c>
      <c r="B1690" s="14" t="s">
        <v>5799</v>
      </c>
      <c r="C1690" s="16">
        <v>29.92</v>
      </c>
      <c r="D1690" s="16">
        <v>9.07</v>
      </c>
      <c r="E1690" s="17" t="s">
        <v>99</v>
      </c>
      <c r="F1690" s="17" t="s">
        <v>32</v>
      </c>
      <c r="G1690" s="17" t="s">
        <v>32</v>
      </c>
      <c r="H1690" s="18">
        <f>IF('Medical Examinations'!G1695="No major surgery",0,'Medical Examinations'!G1695)</f>
        <v>1</v>
      </c>
      <c r="I1690" s="16" t="s">
        <v>8343</v>
      </c>
      <c r="J1690" s="14" t="str">
        <f t="shared" si="78"/>
        <v>Over weight</v>
      </c>
      <c r="K1690" s="14" t="str">
        <f t="shared" si="79"/>
        <v>Diabetes</v>
      </c>
      <c r="L1690" s="19">
        <f>DATE('Data cleaning'!P1695,MONTH(1&amp;'Data cleaning'!Q1695),'Hospitalisation Details'!D1695)</f>
        <v>22122</v>
      </c>
      <c r="M1690" s="20">
        <v>15230.32</v>
      </c>
      <c r="N1690" s="16" t="s">
        <v>62</v>
      </c>
      <c r="O1690" s="16" t="s">
        <v>62</v>
      </c>
      <c r="P1690" s="16" t="s">
        <v>1280</v>
      </c>
      <c r="Q1690" s="14">
        <f t="shared" si="80"/>
        <v>62</v>
      </c>
    </row>
    <row r="1691" spans="1:17" ht="15.6" x14ac:dyDescent="0.3">
      <c r="A1691" s="15" t="s">
        <v>3437</v>
      </c>
      <c r="B1691" s="14" t="s">
        <v>7468</v>
      </c>
      <c r="C1691" s="16">
        <v>25.9</v>
      </c>
      <c r="D1691" s="16">
        <v>9.1199999999999992</v>
      </c>
      <c r="E1691" s="17" t="s">
        <v>99</v>
      </c>
      <c r="F1691" s="17" t="s">
        <v>32</v>
      </c>
      <c r="G1691" s="17" t="s">
        <v>32</v>
      </c>
      <c r="H1691" s="18">
        <f>IF('Medical Examinations'!G1696="No major surgery",0,'Medical Examinations'!G1696)</f>
        <v>1</v>
      </c>
      <c r="I1691" s="16" t="s">
        <v>8343</v>
      </c>
      <c r="J1691" s="14" t="str">
        <f t="shared" si="78"/>
        <v>Over weight</v>
      </c>
      <c r="K1691" s="14" t="str">
        <f t="shared" si="79"/>
        <v>Diabetes</v>
      </c>
      <c r="L1691" s="19">
        <f>DATE('Data cleaning'!P1696,MONTH(1&amp;'Data cleaning'!Q1696),'Hospitalisation Details'!D1696)</f>
        <v>25462</v>
      </c>
      <c r="M1691" s="20">
        <v>15260.52</v>
      </c>
      <c r="N1691" s="16" t="s">
        <v>62</v>
      </c>
      <c r="O1691" s="16" t="s">
        <v>62</v>
      </c>
      <c r="P1691" s="16" t="s">
        <v>1285</v>
      </c>
      <c r="Q1691" s="14">
        <f t="shared" si="80"/>
        <v>53</v>
      </c>
    </row>
    <row r="1692" spans="1:17" ht="15.6" x14ac:dyDescent="0.3">
      <c r="A1692" s="15" t="s">
        <v>3432</v>
      </c>
      <c r="B1692" s="14" t="s">
        <v>7470</v>
      </c>
      <c r="C1692" s="16">
        <v>27.74</v>
      </c>
      <c r="D1692" s="16">
        <v>7.32</v>
      </c>
      <c r="E1692" s="17" t="s">
        <v>99</v>
      </c>
      <c r="F1692" s="17" t="s">
        <v>32</v>
      </c>
      <c r="G1692" s="17" t="s">
        <v>32</v>
      </c>
      <c r="H1692" s="18">
        <f>IF('Medical Examinations'!G1697="No major surgery",0,'Medical Examinations'!G1697)</f>
        <v>1</v>
      </c>
      <c r="I1692" s="16" t="s">
        <v>8343</v>
      </c>
      <c r="J1692" s="14" t="str">
        <f t="shared" si="78"/>
        <v>Over weight</v>
      </c>
      <c r="K1692" s="14" t="str">
        <f t="shared" si="79"/>
        <v>Diabetes</v>
      </c>
      <c r="L1692" s="19">
        <f>DATE('Data cleaning'!P1697,MONTH(1&amp;'Data cleaning'!Q1697),'Hospitalisation Details'!D1697)</f>
        <v>23358</v>
      </c>
      <c r="M1692" s="20">
        <v>15322.77</v>
      </c>
      <c r="N1692" s="16" t="s">
        <v>62</v>
      </c>
      <c r="O1692" s="16" t="s">
        <v>64</v>
      </c>
      <c r="P1692" s="16" t="s">
        <v>1525</v>
      </c>
      <c r="Q1692" s="14">
        <f t="shared" si="80"/>
        <v>59</v>
      </c>
    </row>
    <row r="1693" spans="1:17" ht="15.6" x14ac:dyDescent="0.3">
      <c r="A1693" s="15" t="s">
        <v>3431</v>
      </c>
      <c r="B1693" s="14" t="s">
        <v>7471</v>
      </c>
      <c r="C1693" s="16">
        <v>17.260000000000002</v>
      </c>
      <c r="D1693" s="16">
        <v>11.73</v>
      </c>
      <c r="E1693" s="17" t="s">
        <v>32</v>
      </c>
      <c r="F1693" s="17" t="s">
        <v>32</v>
      </c>
      <c r="G1693" s="17" t="s">
        <v>32</v>
      </c>
      <c r="H1693" s="18">
        <f>IF('Medical Examinations'!G1698="No major surgery",0,'Medical Examinations'!G1698)</f>
        <v>2</v>
      </c>
      <c r="I1693" s="16" t="s">
        <v>8343</v>
      </c>
      <c r="J1693" s="14" t="str">
        <f t="shared" si="78"/>
        <v>Under weight</v>
      </c>
      <c r="K1693" s="14" t="str">
        <f t="shared" si="79"/>
        <v>Diabetes</v>
      </c>
      <c r="L1693" s="19">
        <f>DATE('Data cleaning'!P1698,MONTH(1&amp;'Data cleaning'!Q1698),'Hospitalisation Details'!D1698)</f>
        <v>37086</v>
      </c>
      <c r="M1693" s="20">
        <v>15359.1</v>
      </c>
      <c r="N1693" s="16" t="s">
        <v>62</v>
      </c>
      <c r="O1693" s="16" t="s">
        <v>64</v>
      </c>
      <c r="P1693" s="16" t="s">
        <v>1280</v>
      </c>
      <c r="Q1693" s="14">
        <f t="shared" si="80"/>
        <v>21</v>
      </c>
    </row>
    <row r="1694" spans="1:17" ht="15.6" x14ac:dyDescent="0.3">
      <c r="A1694" s="15" t="s">
        <v>3427</v>
      </c>
      <c r="B1694" s="14" t="s">
        <v>6508</v>
      </c>
      <c r="C1694" s="16">
        <v>19.855</v>
      </c>
      <c r="D1694" s="16">
        <v>6.64</v>
      </c>
      <c r="E1694" s="17" t="s">
        <v>99</v>
      </c>
      <c r="F1694" s="17" t="s">
        <v>32</v>
      </c>
      <c r="G1694" s="17" t="s">
        <v>32</v>
      </c>
      <c r="H1694" s="18">
        <f>IF('Medical Examinations'!G1699="No major surgery",0,'Medical Examinations'!G1699)</f>
        <v>1</v>
      </c>
      <c r="I1694" s="16" t="s">
        <v>8343</v>
      </c>
      <c r="J1694" s="14" t="str">
        <f t="shared" si="78"/>
        <v>Normal weight</v>
      </c>
      <c r="K1694" s="14" t="str">
        <f t="shared" si="79"/>
        <v>Diabetes</v>
      </c>
      <c r="L1694" s="19">
        <f>DATE('Data cleaning'!P1699,MONTH(1&amp;'Data cleaning'!Q1699),'Hospitalisation Details'!D1699)</f>
        <v>32494</v>
      </c>
      <c r="M1694" s="20">
        <v>15361.5</v>
      </c>
      <c r="N1694" s="16" t="s">
        <v>62</v>
      </c>
      <c r="O1694" s="16" t="s">
        <v>64</v>
      </c>
      <c r="P1694" s="16" t="s">
        <v>1285</v>
      </c>
      <c r="Q1694" s="14">
        <f t="shared" si="80"/>
        <v>34</v>
      </c>
    </row>
    <row r="1695" spans="1:17" ht="15.6" x14ac:dyDescent="0.3">
      <c r="A1695" s="15" t="s">
        <v>3425</v>
      </c>
      <c r="B1695" s="14" t="s">
        <v>4927</v>
      </c>
      <c r="C1695" s="16">
        <v>41.69</v>
      </c>
      <c r="D1695" s="16">
        <v>5.78</v>
      </c>
      <c r="E1695" s="17" t="s">
        <v>32</v>
      </c>
      <c r="F1695" s="17" t="s">
        <v>32</v>
      </c>
      <c r="G1695" s="17" t="s">
        <v>32</v>
      </c>
      <c r="H1695" s="18">
        <f>IF('Medical Examinations'!G1700="No major surgery",0,'Medical Examinations'!G1700)</f>
        <v>0</v>
      </c>
      <c r="I1695" s="16" t="s">
        <v>8343</v>
      </c>
      <c r="J1695" s="14" t="str">
        <f t="shared" si="78"/>
        <v>Obesity</v>
      </c>
      <c r="K1695" s="14" t="str">
        <f t="shared" si="79"/>
        <v>Prediabetes</v>
      </c>
      <c r="L1695" s="19">
        <f>DATE('Data cleaning'!P1700,MONTH(1&amp;'Data cleaning'!Q1700),'Hospitalisation Details'!D1700)</f>
        <v>25037</v>
      </c>
      <c r="M1695" s="20">
        <v>15363.77</v>
      </c>
      <c r="N1695" s="16" t="s">
        <v>62</v>
      </c>
      <c r="O1695" s="16" t="s">
        <v>75</v>
      </c>
      <c r="P1695" s="16" t="s">
        <v>2757</v>
      </c>
      <c r="Q1695" s="14">
        <f t="shared" si="80"/>
        <v>54</v>
      </c>
    </row>
    <row r="1696" spans="1:17" ht="15.6" x14ac:dyDescent="0.3">
      <c r="A1696" s="15" t="s">
        <v>3420</v>
      </c>
      <c r="B1696" s="14" t="s">
        <v>7475</v>
      </c>
      <c r="C1696" s="16">
        <v>16.12</v>
      </c>
      <c r="D1696" s="16">
        <v>10.45</v>
      </c>
      <c r="E1696" s="17" t="s">
        <v>32</v>
      </c>
      <c r="F1696" s="17" t="s">
        <v>32</v>
      </c>
      <c r="G1696" s="17" t="s">
        <v>32</v>
      </c>
      <c r="H1696" s="18">
        <f>IF('Medical Examinations'!G1701="No major surgery",0,'Medical Examinations'!G1701)</f>
        <v>0</v>
      </c>
      <c r="I1696" s="16" t="s">
        <v>8343</v>
      </c>
      <c r="J1696" s="14" t="str">
        <f t="shared" si="78"/>
        <v>Under weight</v>
      </c>
      <c r="K1696" s="14" t="str">
        <f t="shared" si="79"/>
        <v>Diabetes</v>
      </c>
      <c r="L1696" s="19">
        <f>DATE('Data cleaning'!P1701,MONTH(1&amp;'Data cleaning'!Q1701),'Hospitalisation Details'!D1701)</f>
        <v>22895</v>
      </c>
      <c r="M1696" s="20">
        <v>15368.22</v>
      </c>
      <c r="N1696" s="16" t="s">
        <v>62</v>
      </c>
      <c r="O1696" s="16" t="s">
        <v>62</v>
      </c>
      <c r="P1696" s="16" t="s">
        <v>241</v>
      </c>
      <c r="Q1696" s="14">
        <f t="shared" si="80"/>
        <v>60</v>
      </c>
    </row>
    <row r="1697" spans="1:17" ht="15.6" x14ac:dyDescent="0.3">
      <c r="A1697" s="15" t="s">
        <v>3415</v>
      </c>
      <c r="B1697" s="14" t="s">
        <v>4748</v>
      </c>
      <c r="C1697" s="16">
        <v>37.43</v>
      </c>
      <c r="D1697" s="16">
        <v>4.5199999999999996</v>
      </c>
      <c r="E1697" s="17" t="s">
        <v>32</v>
      </c>
      <c r="F1697" s="17" t="s">
        <v>32</v>
      </c>
      <c r="G1697" s="17" t="s">
        <v>32</v>
      </c>
      <c r="H1697" s="18">
        <f>IF('Medical Examinations'!G1702="No major surgery",0,'Medical Examinations'!G1702)</f>
        <v>1</v>
      </c>
      <c r="I1697" s="16" t="s">
        <v>8343</v>
      </c>
      <c r="J1697" s="14" t="str">
        <f t="shared" si="78"/>
        <v>Obesity</v>
      </c>
      <c r="K1697" s="14" t="str">
        <f t="shared" si="79"/>
        <v>Normal</v>
      </c>
      <c r="L1697" s="19">
        <f>DATE('Data cleaning'!P1702,MONTH(1&amp;'Data cleaning'!Q1702),'Hospitalisation Details'!D1702)</f>
        <v>23624</v>
      </c>
      <c r="M1697" s="20">
        <v>15377.77</v>
      </c>
      <c r="N1697" s="16" t="s">
        <v>62</v>
      </c>
      <c r="O1697" s="16" t="s">
        <v>62</v>
      </c>
      <c r="P1697" s="16" t="s">
        <v>119</v>
      </c>
      <c r="Q1697" s="14">
        <f t="shared" si="80"/>
        <v>58</v>
      </c>
    </row>
    <row r="1698" spans="1:17" ht="15.6" x14ac:dyDescent="0.3">
      <c r="A1698" s="15" t="s">
        <v>3412</v>
      </c>
      <c r="B1698" s="14" t="s">
        <v>4886</v>
      </c>
      <c r="C1698" s="16">
        <v>31.065000000000001</v>
      </c>
      <c r="D1698" s="16">
        <v>5.71</v>
      </c>
      <c r="E1698" s="17" t="s">
        <v>32</v>
      </c>
      <c r="F1698" s="17" t="s">
        <v>32</v>
      </c>
      <c r="G1698" s="17" t="s">
        <v>32</v>
      </c>
      <c r="H1698" s="18">
        <f>IF('Medical Examinations'!G1703="No major surgery",0,'Medical Examinations'!G1703)</f>
        <v>0</v>
      </c>
      <c r="I1698" s="16" t="s">
        <v>8343</v>
      </c>
      <c r="J1698" s="14" t="str">
        <f t="shared" si="78"/>
        <v>Obesity</v>
      </c>
      <c r="K1698" s="14" t="str">
        <f t="shared" si="79"/>
        <v>Prediabetes</v>
      </c>
      <c r="L1698" s="19">
        <f>DATE('Data cleaning'!P1703,MONTH(1&amp;'Data cleaning'!Q1703),'Hospitalisation Details'!D1703)</f>
        <v>33171</v>
      </c>
      <c r="M1698" s="20">
        <v>15440.2</v>
      </c>
      <c r="N1698" s="16" t="s">
        <v>62</v>
      </c>
      <c r="O1698" s="16" t="s">
        <v>75</v>
      </c>
      <c r="P1698" s="16" t="s">
        <v>119</v>
      </c>
      <c r="Q1698" s="14">
        <f t="shared" si="80"/>
        <v>32</v>
      </c>
    </row>
    <row r="1699" spans="1:17" ht="15.6" x14ac:dyDescent="0.3">
      <c r="A1699" s="15" t="s">
        <v>3408</v>
      </c>
      <c r="B1699" s="14" t="s">
        <v>6000</v>
      </c>
      <c r="C1699" s="16">
        <v>25.08</v>
      </c>
      <c r="D1699" s="16">
        <v>4.7699999999999996</v>
      </c>
      <c r="E1699" s="17" t="s">
        <v>32</v>
      </c>
      <c r="F1699" s="17" t="s">
        <v>32</v>
      </c>
      <c r="G1699" s="17" t="s">
        <v>32</v>
      </c>
      <c r="H1699" s="18">
        <f>IF('Medical Examinations'!G1704="No major surgery",0,'Medical Examinations'!G1704)</f>
        <v>0</v>
      </c>
      <c r="I1699" s="16" t="s">
        <v>8343</v>
      </c>
      <c r="J1699" s="14" t="str">
        <f t="shared" si="78"/>
        <v>Over weight</v>
      </c>
      <c r="K1699" s="14" t="str">
        <f t="shared" si="79"/>
        <v>Normal</v>
      </c>
      <c r="L1699" s="19">
        <f>DATE('Data cleaning'!P1704,MONTH(1&amp;'Data cleaning'!Q1704),'Hospitalisation Details'!D1704)</f>
        <v>27961</v>
      </c>
      <c r="M1699" s="20">
        <v>15450.48</v>
      </c>
      <c r="N1699" s="16" t="s">
        <v>62</v>
      </c>
      <c r="O1699" s="16" t="s">
        <v>75</v>
      </c>
      <c r="P1699" s="16" t="s">
        <v>2757</v>
      </c>
      <c r="Q1699" s="14">
        <f t="shared" si="80"/>
        <v>46</v>
      </c>
    </row>
    <row r="1700" spans="1:17" ht="15.6" x14ac:dyDescent="0.3">
      <c r="A1700" s="15" t="s">
        <v>3404</v>
      </c>
      <c r="B1700" s="14" t="s">
        <v>5104</v>
      </c>
      <c r="C1700" s="16">
        <v>15.2</v>
      </c>
      <c r="D1700" s="16">
        <v>7.81</v>
      </c>
      <c r="E1700" s="17" t="s">
        <v>99</v>
      </c>
      <c r="F1700" s="17" t="s">
        <v>32</v>
      </c>
      <c r="G1700" s="17" t="s">
        <v>32</v>
      </c>
      <c r="H1700" s="18">
        <f>IF('Medical Examinations'!G1705="No major surgery",0,'Medical Examinations'!G1705)</f>
        <v>1</v>
      </c>
      <c r="I1700" s="16" t="s">
        <v>8343</v>
      </c>
      <c r="J1700" s="14" t="str">
        <f t="shared" si="78"/>
        <v>Under weight</v>
      </c>
      <c r="K1700" s="14" t="str">
        <f t="shared" si="79"/>
        <v>Diabetes</v>
      </c>
      <c r="L1700" s="19">
        <f>DATE('Data cleaning'!P1705,MONTH(1&amp;'Data cleaning'!Q1705),'Hospitalisation Details'!D1705)</f>
        <v>38185</v>
      </c>
      <c r="M1700" s="20">
        <v>15518.18</v>
      </c>
      <c r="N1700" s="16" t="s">
        <v>62</v>
      </c>
      <c r="O1700" s="16" t="s">
        <v>64</v>
      </c>
      <c r="P1700" s="16" t="s">
        <v>964</v>
      </c>
      <c r="Q1700" s="14">
        <f t="shared" si="80"/>
        <v>18</v>
      </c>
    </row>
    <row r="1701" spans="1:17" ht="15.6" x14ac:dyDescent="0.3">
      <c r="A1701" s="15" t="s">
        <v>3401</v>
      </c>
      <c r="B1701" s="14" t="s">
        <v>7480</v>
      </c>
      <c r="C1701" s="16">
        <v>22.34</v>
      </c>
      <c r="D1701" s="16">
        <v>5.19</v>
      </c>
      <c r="E1701" s="17" t="s">
        <v>99</v>
      </c>
      <c r="F1701" s="17" t="s">
        <v>32</v>
      </c>
      <c r="G1701" s="17" t="s">
        <v>32</v>
      </c>
      <c r="H1701" s="18">
        <f>IF('Medical Examinations'!G1706="No major surgery",0,'Medical Examinations'!G1706)</f>
        <v>0</v>
      </c>
      <c r="I1701" s="16" t="s">
        <v>8343</v>
      </c>
      <c r="J1701" s="14" t="str">
        <f t="shared" si="78"/>
        <v>Normal weight</v>
      </c>
      <c r="K1701" s="14" t="str">
        <f t="shared" si="79"/>
        <v>Normal</v>
      </c>
      <c r="L1701" s="19">
        <f>DATE('Data cleaning'!P1706,MONTH(1&amp;'Data cleaning'!Q1706),'Hospitalisation Details'!D1706)</f>
        <v>27208</v>
      </c>
      <c r="M1701" s="20">
        <v>15532.16</v>
      </c>
      <c r="N1701" s="16" t="s">
        <v>62</v>
      </c>
      <c r="O1701" s="16" t="s">
        <v>62</v>
      </c>
      <c r="P1701" s="16" t="s">
        <v>2757</v>
      </c>
      <c r="Q1701" s="14">
        <f t="shared" si="80"/>
        <v>48</v>
      </c>
    </row>
    <row r="1702" spans="1:17" ht="15.6" x14ac:dyDescent="0.3">
      <c r="A1702" s="15" t="s">
        <v>3396</v>
      </c>
      <c r="B1702" s="14" t="s">
        <v>7482</v>
      </c>
      <c r="C1702" s="16">
        <v>40.15</v>
      </c>
      <c r="D1702" s="16">
        <v>5.93</v>
      </c>
      <c r="E1702" s="17" t="s">
        <v>32</v>
      </c>
      <c r="F1702" s="17" t="s">
        <v>32</v>
      </c>
      <c r="G1702" s="17" t="s">
        <v>32</v>
      </c>
      <c r="H1702" s="18">
        <f>IF('Medical Examinations'!G1707="No major surgery",0,'Medical Examinations'!G1707)</f>
        <v>1</v>
      </c>
      <c r="I1702" s="16" t="s">
        <v>8343</v>
      </c>
      <c r="J1702" s="14" t="str">
        <f t="shared" si="78"/>
        <v>Obesity</v>
      </c>
      <c r="K1702" s="14" t="str">
        <f t="shared" si="79"/>
        <v>Prediabetes</v>
      </c>
      <c r="L1702" s="19">
        <f>DATE('Data cleaning'!P1707,MONTH(1&amp;'Data cleaning'!Q1707),'Hospitalisation Details'!D1707)</f>
        <v>21825</v>
      </c>
      <c r="M1702" s="20">
        <v>15555.19</v>
      </c>
      <c r="N1702" s="16" t="s">
        <v>62</v>
      </c>
      <c r="O1702" s="16" t="s">
        <v>64</v>
      </c>
      <c r="P1702" s="16" t="s">
        <v>119</v>
      </c>
      <c r="Q1702" s="14">
        <f t="shared" si="80"/>
        <v>63</v>
      </c>
    </row>
    <row r="1703" spans="1:17" ht="15.6" x14ac:dyDescent="0.3">
      <c r="A1703" s="15" t="s">
        <v>3393</v>
      </c>
      <c r="B1703" s="14" t="s">
        <v>5734</v>
      </c>
      <c r="C1703" s="16">
        <v>37.729999999999997</v>
      </c>
      <c r="D1703" s="16">
        <v>6.29</v>
      </c>
      <c r="E1703" s="17" t="s">
        <v>32</v>
      </c>
      <c r="F1703" s="17" t="s">
        <v>32</v>
      </c>
      <c r="G1703" s="17" t="s">
        <v>32</v>
      </c>
      <c r="H1703" s="18">
        <f>IF('Medical Examinations'!G1708="No major surgery",0,'Medical Examinations'!G1708)</f>
        <v>1</v>
      </c>
      <c r="I1703" s="16" t="s">
        <v>8343</v>
      </c>
      <c r="J1703" s="14" t="str">
        <f t="shared" si="78"/>
        <v>Obesity</v>
      </c>
      <c r="K1703" s="14" t="str">
        <f t="shared" si="79"/>
        <v>Prediabetes</v>
      </c>
      <c r="L1703" s="19">
        <f>DATE('Data cleaning'!P1708,MONTH(1&amp;'Data cleaning'!Q1708),'Hospitalisation Details'!D1708)</f>
        <v>27240</v>
      </c>
      <c r="M1703" s="20">
        <v>15556.67</v>
      </c>
      <c r="N1703" s="16" t="s">
        <v>62</v>
      </c>
      <c r="O1703" s="16" t="s">
        <v>62</v>
      </c>
      <c r="P1703" s="16" t="s">
        <v>119</v>
      </c>
      <c r="Q1703" s="14">
        <f t="shared" si="80"/>
        <v>48</v>
      </c>
    </row>
    <row r="1704" spans="1:17" ht="15.6" x14ac:dyDescent="0.3">
      <c r="A1704" s="15" t="s">
        <v>3389</v>
      </c>
      <c r="B1704" s="14" t="s">
        <v>7484</v>
      </c>
      <c r="C1704" s="16">
        <v>25.35</v>
      </c>
      <c r="D1704" s="16">
        <v>4.9000000000000004</v>
      </c>
      <c r="E1704" s="17" t="s">
        <v>32</v>
      </c>
      <c r="F1704" s="17" t="s">
        <v>32</v>
      </c>
      <c r="G1704" s="17" t="s">
        <v>32</v>
      </c>
      <c r="H1704" s="18">
        <f>IF('Medical Examinations'!G1709="No major surgery",0,'Medical Examinations'!G1709)</f>
        <v>0</v>
      </c>
      <c r="I1704" s="16" t="s">
        <v>8343</v>
      </c>
      <c r="J1704" s="14" t="str">
        <f t="shared" si="78"/>
        <v>Over weight</v>
      </c>
      <c r="K1704" s="14" t="str">
        <f t="shared" si="79"/>
        <v>Normal</v>
      </c>
      <c r="L1704" s="19">
        <f>DATE('Data cleaning'!P1709,MONTH(1&amp;'Data cleaning'!Q1709),'Hospitalisation Details'!D1709)</f>
        <v>24043</v>
      </c>
      <c r="M1704" s="20">
        <v>15608.58</v>
      </c>
      <c r="N1704" s="16" t="s">
        <v>62</v>
      </c>
      <c r="O1704" s="16" t="s">
        <v>62</v>
      </c>
      <c r="P1704" s="16" t="s">
        <v>2757</v>
      </c>
      <c r="Q1704" s="14">
        <f t="shared" si="80"/>
        <v>57</v>
      </c>
    </row>
    <row r="1705" spans="1:17" ht="15.6" x14ac:dyDescent="0.3">
      <c r="A1705" s="15" t="s">
        <v>3385</v>
      </c>
      <c r="B1705" s="14" t="s">
        <v>6286</v>
      </c>
      <c r="C1705" s="16">
        <v>26.41</v>
      </c>
      <c r="D1705" s="16">
        <v>5.07</v>
      </c>
      <c r="E1705" s="17" t="s">
        <v>99</v>
      </c>
      <c r="F1705" s="17" t="s">
        <v>32</v>
      </c>
      <c r="G1705" s="17" t="s">
        <v>32</v>
      </c>
      <c r="H1705" s="18">
        <f>IF('Medical Examinations'!G1710="No major surgery",0,'Medical Examinations'!G1710)</f>
        <v>1</v>
      </c>
      <c r="I1705" s="16" t="s">
        <v>8343</v>
      </c>
      <c r="J1705" s="14" t="str">
        <f t="shared" si="78"/>
        <v>Over weight</v>
      </c>
      <c r="K1705" s="14" t="str">
        <f t="shared" si="79"/>
        <v>Normal</v>
      </c>
      <c r="L1705" s="19">
        <f>DATE('Data cleaning'!P1710,MONTH(1&amp;'Data cleaning'!Q1710),'Hospitalisation Details'!D1710)</f>
        <v>22073</v>
      </c>
      <c r="M1705" s="20">
        <v>15612.19</v>
      </c>
      <c r="N1705" s="16" t="s">
        <v>62</v>
      </c>
      <c r="O1705" s="16" t="s">
        <v>62</v>
      </c>
      <c r="P1705" s="16" t="s">
        <v>119</v>
      </c>
      <c r="Q1705" s="14">
        <f t="shared" si="80"/>
        <v>63</v>
      </c>
    </row>
    <row r="1706" spans="1:17" ht="15.6" x14ac:dyDescent="0.3">
      <c r="A1706" s="15" t="s">
        <v>3383</v>
      </c>
      <c r="B1706" s="14" t="s">
        <v>7486</v>
      </c>
      <c r="C1706" s="16">
        <v>27.6</v>
      </c>
      <c r="D1706" s="16">
        <v>5.33</v>
      </c>
      <c r="E1706" s="17" t="s">
        <v>32</v>
      </c>
      <c r="F1706" s="17" t="s">
        <v>32</v>
      </c>
      <c r="G1706" s="17" t="s">
        <v>32</v>
      </c>
      <c r="H1706" s="18">
        <f>IF('Medical Examinations'!G1711="No major surgery",0,'Medical Examinations'!G1711)</f>
        <v>1</v>
      </c>
      <c r="I1706" s="16" t="s">
        <v>8343</v>
      </c>
      <c r="J1706" s="14" t="str">
        <f t="shared" si="78"/>
        <v>Over weight</v>
      </c>
      <c r="K1706" s="14" t="str">
        <f t="shared" si="79"/>
        <v>Normal</v>
      </c>
      <c r="L1706" s="19">
        <f>DATE('Data cleaning'!P1711,MONTH(1&amp;'Data cleaning'!Q1711),'Hospitalisation Details'!D1711)</f>
        <v>32499</v>
      </c>
      <c r="M1706" s="20">
        <v>15646.28</v>
      </c>
      <c r="N1706" s="16" t="s">
        <v>62</v>
      </c>
      <c r="O1706" s="16" t="s">
        <v>62</v>
      </c>
      <c r="P1706" s="16" t="s">
        <v>241</v>
      </c>
      <c r="Q1706" s="14">
        <f t="shared" si="80"/>
        <v>34</v>
      </c>
    </row>
    <row r="1707" spans="1:17" ht="15.6" x14ac:dyDescent="0.3">
      <c r="A1707" s="15" t="s">
        <v>3382</v>
      </c>
      <c r="B1707" s="14" t="s">
        <v>7488</v>
      </c>
      <c r="C1707" s="16">
        <v>33.82</v>
      </c>
      <c r="D1707" s="16">
        <v>8.93</v>
      </c>
      <c r="E1707" s="17" t="s">
        <v>99</v>
      </c>
      <c r="F1707" s="17" t="s">
        <v>32</v>
      </c>
      <c r="G1707" s="17" t="s">
        <v>32</v>
      </c>
      <c r="H1707" s="18">
        <f>IF('Medical Examinations'!G1712="No major surgery",0,'Medical Examinations'!G1712)</f>
        <v>1</v>
      </c>
      <c r="I1707" s="16" t="s">
        <v>8343</v>
      </c>
      <c r="J1707" s="14" t="str">
        <f t="shared" si="78"/>
        <v>Obesity</v>
      </c>
      <c r="K1707" s="14" t="str">
        <f t="shared" si="79"/>
        <v>Diabetes</v>
      </c>
      <c r="L1707" s="19">
        <f>DATE('Data cleaning'!P1712,MONTH(1&amp;'Data cleaning'!Q1712),'Hospitalisation Details'!D1712)</f>
        <v>26841</v>
      </c>
      <c r="M1707" s="20">
        <v>15670.3</v>
      </c>
      <c r="N1707" s="16" t="s">
        <v>62</v>
      </c>
      <c r="O1707" s="16" t="s">
        <v>62</v>
      </c>
      <c r="P1707" s="16" t="s">
        <v>2757</v>
      </c>
      <c r="Q1707" s="14">
        <f t="shared" si="80"/>
        <v>49</v>
      </c>
    </row>
    <row r="1708" spans="1:17" ht="15.6" x14ac:dyDescent="0.3">
      <c r="A1708" s="15" t="s">
        <v>3380</v>
      </c>
      <c r="B1708" s="14" t="s">
        <v>5364</v>
      </c>
      <c r="C1708" s="16">
        <v>32.9</v>
      </c>
      <c r="D1708" s="16">
        <v>4.3499999999999996</v>
      </c>
      <c r="E1708" s="17" t="s">
        <v>32</v>
      </c>
      <c r="F1708" s="17" t="s">
        <v>32</v>
      </c>
      <c r="G1708" s="17" t="s">
        <v>32</v>
      </c>
      <c r="H1708" s="18">
        <f>IF('Medical Examinations'!G1713="No major surgery",0,'Medical Examinations'!G1713)</f>
        <v>0</v>
      </c>
      <c r="I1708" s="16" t="s">
        <v>8343</v>
      </c>
      <c r="J1708" s="14" t="str">
        <f t="shared" si="78"/>
        <v>Obesity</v>
      </c>
      <c r="K1708" s="14" t="str">
        <f t="shared" si="79"/>
        <v>Normal</v>
      </c>
      <c r="L1708" s="19">
        <f>DATE('Data cleaning'!P1713,MONTH(1&amp;'Data cleaning'!Q1713),'Hospitalisation Details'!D1713)</f>
        <v>28023</v>
      </c>
      <c r="M1708" s="20">
        <v>15698.86</v>
      </c>
      <c r="N1708" s="16" t="s">
        <v>62</v>
      </c>
      <c r="O1708" s="16" t="s">
        <v>62</v>
      </c>
      <c r="P1708" s="16" t="s">
        <v>119</v>
      </c>
      <c r="Q1708" s="14">
        <f t="shared" si="80"/>
        <v>46</v>
      </c>
    </row>
    <row r="1709" spans="1:17" ht="15.6" x14ac:dyDescent="0.3">
      <c r="A1709" s="15" t="s">
        <v>3377</v>
      </c>
      <c r="B1709" s="14" t="s">
        <v>5081</v>
      </c>
      <c r="C1709" s="16">
        <v>30.875</v>
      </c>
      <c r="D1709" s="16">
        <v>9.5399999999999991</v>
      </c>
      <c r="E1709" s="17" t="s">
        <v>99</v>
      </c>
      <c r="F1709" s="17" t="s">
        <v>32</v>
      </c>
      <c r="G1709" s="17" t="s">
        <v>32</v>
      </c>
      <c r="H1709" s="18">
        <f>IF('Medical Examinations'!G1714="No major surgery",0,'Medical Examinations'!G1714)</f>
        <v>1</v>
      </c>
      <c r="I1709" s="16" t="s">
        <v>8343</v>
      </c>
      <c r="J1709" s="14" t="str">
        <f t="shared" si="78"/>
        <v>Obesity</v>
      </c>
      <c r="K1709" s="14" t="str">
        <f t="shared" si="79"/>
        <v>Diabetes</v>
      </c>
      <c r="L1709" s="19">
        <f>DATE('Data cleaning'!P1714,MONTH(1&amp;'Data cleaning'!Q1714),'Hospitalisation Details'!D1714)</f>
        <v>27270</v>
      </c>
      <c r="M1709" s="20">
        <v>15746.62</v>
      </c>
      <c r="N1709" s="16" t="s">
        <v>62</v>
      </c>
      <c r="O1709" s="16" t="s">
        <v>75</v>
      </c>
      <c r="P1709" s="16" t="s">
        <v>119</v>
      </c>
      <c r="Q1709" s="14">
        <f t="shared" si="80"/>
        <v>48</v>
      </c>
    </row>
    <row r="1710" spans="1:17" ht="15.6" x14ac:dyDescent="0.3">
      <c r="A1710" s="15" t="s">
        <v>3372</v>
      </c>
      <c r="B1710" s="14" t="s">
        <v>7492</v>
      </c>
      <c r="C1710" s="16">
        <v>32.64</v>
      </c>
      <c r="D1710" s="16">
        <v>5.91</v>
      </c>
      <c r="E1710" s="17" t="s">
        <v>32</v>
      </c>
      <c r="F1710" s="17" t="s">
        <v>32</v>
      </c>
      <c r="G1710" s="17" t="s">
        <v>32</v>
      </c>
      <c r="H1710" s="18">
        <f>IF('Medical Examinations'!G1715="No major surgery",0,'Medical Examinations'!G1715)</f>
        <v>0</v>
      </c>
      <c r="I1710" s="16" t="s">
        <v>8343</v>
      </c>
      <c r="J1710" s="14" t="str">
        <f t="shared" si="78"/>
        <v>Obesity</v>
      </c>
      <c r="K1710" s="14" t="str">
        <f t="shared" si="79"/>
        <v>Prediabetes</v>
      </c>
      <c r="L1710" s="19">
        <f>DATE('Data cleaning'!P1715,MONTH(1&amp;'Data cleaning'!Q1715),'Hospitalisation Details'!D1715)</f>
        <v>35712</v>
      </c>
      <c r="M1710" s="20">
        <v>15817.99</v>
      </c>
      <c r="N1710" s="16" t="s">
        <v>62</v>
      </c>
      <c r="O1710" s="16" t="s">
        <v>62</v>
      </c>
      <c r="P1710" s="16" t="s">
        <v>119</v>
      </c>
      <c r="Q1710" s="14">
        <f t="shared" si="80"/>
        <v>25</v>
      </c>
    </row>
    <row r="1711" spans="1:17" ht="15.6" x14ac:dyDescent="0.3">
      <c r="A1711" s="15" t="s">
        <v>3367</v>
      </c>
      <c r="B1711" s="14" t="s">
        <v>7486</v>
      </c>
      <c r="C1711" s="16">
        <v>22.135000000000002</v>
      </c>
      <c r="D1711" s="16">
        <v>5.0999999999999996</v>
      </c>
      <c r="E1711" s="17" t="s">
        <v>32</v>
      </c>
      <c r="F1711" s="17" t="s">
        <v>32</v>
      </c>
      <c r="G1711" s="17" t="s">
        <v>32</v>
      </c>
      <c r="H1711" s="18">
        <f>IF('Medical Examinations'!G1716="No major surgery",0,'Medical Examinations'!G1716)</f>
        <v>0</v>
      </c>
      <c r="I1711" s="16" t="s">
        <v>8343</v>
      </c>
      <c r="J1711" s="14" t="str">
        <f t="shared" si="78"/>
        <v>Normal weight</v>
      </c>
      <c r="K1711" s="14" t="str">
        <f t="shared" si="79"/>
        <v>Normal</v>
      </c>
      <c r="L1711" s="19">
        <f>DATE('Data cleaning'!P1716,MONTH(1&amp;'Data cleaning'!Q1716),'Hospitalisation Details'!D1716)</f>
        <v>30859</v>
      </c>
      <c r="M1711" s="20">
        <v>15820.7</v>
      </c>
      <c r="N1711" s="16" t="s">
        <v>62</v>
      </c>
      <c r="O1711" s="16" t="s">
        <v>64</v>
      </c>
      <c r="P1711" s="16" t="s">
        <v>241</v>
      </c>
      <c r="Q1711" s="14">
        <f t="shared" si="80"/>
        <v>38</v>
      </c>
    </row>
    <row r="1712" spans="1:17" ht="15.6" x14ac:dyDescent="0.3">
      <c r="A1712" s="15" t="s">
        <v>3364</v>
      </c>
      <c r="B1712" s="14" t="s">
        <v>4918</v>
      </c>
      <c r="C1712" s="16">
        <v>16.53</v>
      </c>
      <c r="D1712" s="16">
        <v>5.08</v>
      </c>
      <c r="E1712" s="17" t="s">
        <v>32</v>
      </c>
      <c r="F1712" s="17" t="s">
        <v>32</v>
      </c>
      <c r="G1712" s="17" t="s">
        <v>32</v>
      </c>
      <c r="H1712" s="18">
        <f>IF('Medical Examinations'!G1717="No major surgery",0,'Medical Examinations'!G1717)</f>
        <v>2</v>
      </c>
      <c r="I1712" s="16" t="s">
        <v>8343</v>
      </c>
      <c r="J1712" s="14" t="str">
        <f t="shared" si="78"/>
        <v>Under weight</v>
      </c>
      <c r="K1712" s="14" t="str">
        <f t="shared" si="79"/>
        <v>Normal</v>
      </c>
      <c r="L1712" s="19">
        <f>DATE('Data cleaning'!P1717,MONTH(1&amp;'Data cleaning'!Q1717),'Hospitalisation Details'!D1717)</f>
        <v>30266</v>
      </c>
      <c r="M1712" s="20">
        <v>15828.82</v>
      </c>
      <c r="N1712" s="16" t="s">
        <v>62</v>
      </c>
      <c r="O1712" s="16" t="s">
        <v>64</v>
      </c>
      <c r="P1712" s="16" t="s">
        <v>241</v>
      </c>
      <c r="Q1712" s="14">
        <f t="shared" si="80"/>
        <v>40</v>
      </c>
    </row>
    <row r="1713" spans="1:17" ht="15.6" x14ac:dyDescent="0.3">
      <c r="A1713" s="15" t="s">
        <v>3359</v>
      </c>
      <c r="B1713" s="14" t="s">
        <v>7496</v>
      </c>
      <c r="C1713" s="16">
        <v>32.774999999999999</v>
      </c>
      <c r="D1713" s="16">
        <v>4.75</v>
      </c>
      <c r="E1713" s="17" t="s">
        <v>32</v>
      </c>
      <c r="F1713" s="17" t="s">
        <v>32</v>
      </c>
      <c r="G1713" s="17" t="s">
        <v>32</v>
      </c>
      <c r="H1713" s="18">
        <f>IF('Medical Examinations'!G1718="No major surgery",0,'Medical Examinations'!G1718)</f>
        <v>0</v>
      </c>
      <c r="I1713" s="16" t="s">
        <v>8343</v>
      </c>
      <c r="J1713" s="14" t="str">
        <f t="shared" si="78"/>
        <v>Obesity</v>
      </c>
      <c r="K1713" s="14" t="str">
        <f t="shared" si="79"/>
        <v>Normal</v>
      </c>
      <c r="L1713" s="19">
        <f>DATE('Data cleaning'!P1718,MONTH(1&amp;'Data cleaning'!Q1718),'Hospitalisation Details'!D1718)</f>
        <v>23005</v>
      </c>
      <c r="M1713" s="20">
        <v>15840.81</v>
      </c>
      <c r="N1713" s="16" t="s">
        <v>62</v>
      </c>
      <c r="O1713" s="16" t="s">
        <v>75</v>
      </c>
      <c r="P1713" s="16" t="s">
        <v>3267</v>
      </c>
      <c r="Q1713" s="14">
        <f t="shared" si="80"/>
        <v>60</v>
      </c>
    </row>
    <row r="1714" spans="1:17" ht="15.6" x14ac:dyDescent="0.3">
      <c r="A1714" s="15" t="s">
        <v>3354</v>
      </c>
      <c r="B1714" s="14" t="s">
        <v>7498</v>
      </c>
      <c r="C1714" s="16">
        <v>30.9</v>
      </c>
      <c r="D1714" s="16">
        <v>6.05</v>
      </c>
      <c r="E1714" s="17" t="s">
        <v>32</v>
      </c>
      <c r="F1714" s="17" t="s">
        <v>32</v>
      </c>
      <c r="G1714" s="17" t="s">
        <v>32</v>
      </c>
      <c r="H1714" s="18">
        <f>IF('Medical Examinations'!G1719="No major surgery",0,'Medical Examinations'!G1719)</f>
        <v>1</v>
      </c>
      <c r="I1714" s="16" t="s">
        <v>8343</v>
      </c>
      <c r="J1714" s="14" t="str">
        <f t="shared" si="78"/>
        <v>Obesity</v>
      </c>
      <c r="K1714" s="14" t="str">
        <f t="shared" si="79"/>
        <v>Prediabetes</v>
      </c>
      <c r="L1714" s="19">
        <f>DATE('Data cleaning'!P1719,MONTH(1&amp;'Data cleaning'!Q1719),'Hospitalisation Details'!D1719)</f>
        <v>29506</v>
      </c>
      <c r="M1714" s="20">
        <v>15922.29</v>
      </c>
      <c r="N1714" s="16" t="s">
        <v>62</v>
      </c>
      <c r="O1714" s="16" t="s">
        <v>64</v>
      </c>
      <c r="P1714" s="16" t="s">
        <v>2757</v>
      </c>
      <c r="Q1714" s="14">
        <f t="shared" si="80"/>
        <v>42</v>
      </c>
    </row>
    <row r="1715" spans="1:17" ht="15.6" x14ac:dyDescent="0.3">
      <c r="A1715" s="15" t="s">
        <v>3350</v>
      </c>
      <c r="B1715" s="14" t="s">
        <v>6332</v>
      </c>
      <c r="C1715" s="16">
        <v>15.58</v>
      </c>
      <c r="D1715" s="16">
        <v>11.56</v>
      </c>
      <c r="E1715" s="17" t="s">
        <v>32</v>
      </c>
      <c r="F1715" s="17" t="s">
        <v>32</v>
      </c>
      <c r="G1715" s="17" t="s">
        <v>32</v>
      </c>
      <c r="H1715" s="18">
        <f>IF('Medical Examinations'!G1720="No major surgery",0,'Medical Examinations'!G1720)</f>
        <v>0</v>
      </c>
      <c r="I1715" s="16" t="s">
        <v>8343</v>
      </c>
      <c r="J1715" s="14" t="str">
        <f t="shared" si="78"/>
        <v>Under weight</v>
      </c>
      <c r="K1715" s="14" t="str">
        <f t="shared" si="79"/>
        <v>Diabetes</v>
      </c>
      <c r="L1715" s="19">
        <f>DATE('Data cleaning'!P1720,MONTH(1&amp;'Data cleaning'!Q1720),'Hospitalisation Details'!D1720)</f>
        <v>30156</v>
      </c>
      <c r="M1715" s="20">
        <v>15965.29</v>
      </c>
      <c r="N1715" s="16" t="s">
        <v>62</v>
      </c>
      <c r="O1715" s="16" t="s">
        <v>75</v>
      </c>
      <c r="P1715" s="16" t="s">
        <v>119</v>
      </c>
      <c r="Q1715" s="14">
        <f t="shared" si="80"/>
        <v>40</v>
      </c>
    </row>
    <row r="1716" spans="1:17" ht="15.6" x14ac:dyDescent="0.3">
      <c r="A1716" s="15" t="s">
        <v>3345</v>
      </c>
      <c r="B1716" s="14" t="s">
        <v>7500</v>
      </c>
      <c r="C1716" s="16">
        <v>26.315000000000001</v>
      </c>
      <c r="D1716" s="16">
        <v>5.76</v>
      </c>
      <c r="E1716" s="17" t="s">
        <v>32</v>
      </c>
      <c r="F1716" s="17" t="s">
        <v>32</v>
      </c>
      <c r="G1716" s="17" t="s">
        <v>32</v>
      </c>
      <c r="H1716" s="18">
        <f>IF('Medical Examinations'!G1721="No major surgery",0,'Medical Examinations'!G1721)</f>
        <v>0</v>
      </c>
      <c r="I1716" s="16" t="s">
        <v>8343</v>
      </c>
      <c r="J1716" s="14" t="str">
        <f t="shared" si="78"/>
        <v>Over weight</v>
      </c>
      <c r="K1716" s="14" t="str">
        <f t="shared" si="79"/>
        <v>Prediabetes</v>
      </c>
      <c r="L1716" s="19">
        <f>DATE('Data cleaning'!P1721,MONTH(1&amp;'Data cleaning'!Q1721),'Hospitalisation Details'!D1721)</f>
        <v>29483</v>
      </c>
      <c r="M1716" s="20">
        <v>15966.19</v>
      </c>
      <c r="N1716" s="16" t="s">
        <v>62</v>
      </c>
      <c r="O1716" s="16" t="s">
        <v>62</v>
      </c>
      <c r="P1716" s="16" t="s">
        <v>119</v>
      </c>
      <c r="Q1716" s="14">
        <f t="shared" si="80"/>
        <v>42</v>
      </c>
    </row>
    <row r="1717" spans="1:17" ht="15.6" x14ac:dyDescent="0.3">
      <c r="A1717" s="15" t="s">
        <v>3341</v>
      </c>
      <c r="B1717" s="14" t="s">
        <v>4892</v>
      </c>
      <c r="C1717" s="16">
        <v>35.61</v>
      </c>
      <c r="D1717" s="16">
        <v>5.65</v>
      </c>
      <c r="E1717" s="17" t="s">
        <v>32</v>
      </c>
      <c r="F1717" s="17" t="s">
        <v>39</v>
      </c>
      <c r="G1717" s="17" t="s">
        <v>32</v>
      </c>
      <c r="H1717" s="18">
        <f>IF('Medical Examinations'!G1722="No major surgery",0,'Medical Examinations'!G1722)</f>
        <v>1</v>
      </c>
      <c r="I1717" s="16" t="s">
        <v>8343</v>
      </c>
      <c r="J1717" s="14" t="str">
        <f t="shared" si="78"/>
        <v>Obesity</v>
      </c>
      <c r="K1717" s="14" t="str">
        <f t="shared" si="79"/>
        <v>Normal</v>
      </c>
      <c r="L1717" s="19">
        <f>DATE('Data cleaning'!P1722,MONTH(1&amp;'Data cleaning'!Q1722),'Hospitalisation Details'!D1722)</f>
        <v>32482</v>
      </c>
      <c r="M1717" s="20">
        <v>16059.06</v>
      </c>
      <c r="N1717" s="16" t="s">
        <v>62</v>
      </c>
      <c r="O1717" s="16" t="s">
        <v>64</v>
      </c>
      <c r="P1717" s="16" t="s">
        <v>119</v>
      </c>
      <c r="Q1717" s="14">
        <f t="shared" si="80"/>
        <v>34</v>
      </c>
    </row>
    <row r="1718" spans="1:17" ht="15.6" x14ac:dyDescent="0.3">
      <c r="A1718" s="15" t="s">
        <v>3336</v>
      </c>
      <c r="B1718" s="14" t="s">
        <v>7503</v>
      </c>
      <c r="C1718" s="16">
        <v>37.56</v>
      </c>
      <c r="D1718" s="16">
        <v>5.88</v>
      </c>
      <c r="E1718" s="17" t="s">
        <v>32</v>
      </c>
      <c r="F1718" s="17" t="s">
        <v>39</v>
      </c>
      <c r="G1718" s="17" t="s">
        <v>32</v>
      </c>
      <c r="H1718" s="18">
        <f>IF('Medical Examinations'!G1723="No major surgery",0,'Medical Examinations'!G1723)</f>
        <v>1</v>
      </c>
      <c r="I1718" s="16" t="s">
        <v>8343</v>
      </c>
      <c r="J1718" s="14" t="str">
        <f t="shared" si="78"/>
        <v>Obesity</v>
      </c>
      <c r="K1718" s="14" t="str">
        <f t="shared" si="79"/>
        <v>Prediabetes</v>
      </c>
      <c r="L1718" s="19">
        <f>DATE('Data cleaning'!P1723,MONTH(1&amp;'Data cleaning'!Q1723),'Hospitalisation Details'!D1723)</f>
        <v>28749</v>
      </c>
      <c r="M1718" s="20">
        <v>16062.89</v>
      </c>
      <c r="N1718" s="16" t="s">
        <v>62</v>
      </c>
      <c r="O1718" s="16" t="s">
        <v>62</v>
      </c>
      <c r="P1718" s="16" t="s">
        <v>2757</v>
      </c>
      <c r="Q1718" s="14">
        <f t="shared" si="80"/>
        <v>44</v>
      </c>
    </row>
    <row r="1719" spans="1:17" ht="15.6" x14ac:dyDescent="0.3">
      <c r="A1719" s="15" t="s">
        <v>3332</v>
      </c>
      <c r="B1719" s="14" t="s">
        <v>7505</v>
      </c>
      <c r="C1719" s="16">
        <v>15.49</v>
      </c>
      <c r="D1719" s="16">
        <v>9.6</v>
      </c>
      <c r="E1719" s="17" t="s">
        <v>32</v>
      </c>
      <c r="F1719" s="17" t="s">
        <v>32</v>
      </c>
      <c r="G1719" s="17" t="s">
        <v>32</v>
      </c>
      <c r="H1719" s="18">
        <f>IF('Medical Examinations'!G1724="No major surgery",0,'Medical Examinations'!G1724)</f>
        <v>0</v>
      </c>
      <c r="I1719" s="16" t="s">
        <v>8343</v>
      </c>
      <c r="J1719" s="14" t="str">
        <f t="shared" si="78"/>
        <v>Under weight</v>
      </c>
      <c r="K1719" s="14" t="str">
        <f t="shared" si="79"/>
        <v>Diabetes</v>
      </c>
      <c r="L1719" s="19">
        <f>DATE('Data cleaning'!P1724,MONTH(1&amp;'Data cleaning'!Q1724),'Hospitalisation Details'!D1724)</f>
        <v>21480</v>
      </c>
      <c r="M1719" s="20">
        <v>16069.08</v>
      </c>
      <c r="N1719" s="16" t="s">
        <v>62</v>
      </c>
      <c r="O1719" s="16" t="s">
        <v>62</v>
      </c>
      <c r="P1719" s="16" t="s">
        <v>1280</v>
      </c>
      <c r="Q1719" s="14">
        <f t="shared" si="80"/>
        <v>64</v>
      </c>
    </row>
    <row r="1720" spans="1:17" ht="15.6" x14ac:dyDescent="0.3">
      <c r="A1720" s="15" t="s">
        <v>3328</v>
      </c>
      <c r="B1720" s="14" t="s">
        <v>7507</v>
      </c>
      <c r="C1720" s="16">
        <v>23.48</v>
      </c>
      <c r="D1720" s="16">
        <v>6.24</v>
      </c>
      <c r="E1720" s="17" t="s">
        <v>32</v>
      </c>
      <c r="F1720" s="17" t="s">
        <v>32</v>
      </c>
      <c r="G1720" s="17" t="s">
        <v>32</v>
      </c>
      <c r="H1720" s="18">
        <f>IF('Medical Examinations'!G1725="No major surgery",0,'Medical Examinations'!G1725)</f>
        <v>1</v>
      </c>
      <c r="I1720" s="16" t="s">
        <v>8343</v>
      </c>
      <c r="J1720" s="14" t="str">
        <f t="shared" si="78"/>
        <v>Normal weight</v>
      </c>
      <c r="K1720" s="14" t="str">
        <f t="shared" si="79"/>
        <v>Prediabetes</v>
      </c>
      <c r="L1720" s="19">
        <f>DATE('Data cleaning'!P1725,MONTH(1&amp;'Data cleaning'!Q1725),'Hospitalisation Details'!D1725)</f>
        <v>21357</v>
      </c>
      <c r="M1720" s="20">
        <v>16085.13</v>
      </c>
      <c r="N1720" s="16" t="s">
        <v>62</v>
      </c>
      <c r="O1720" s="16" t="s">
        <v>62</v>
      </c>
      <c r="P1720" s="16" t="s">
        <v>66</v>
      </c>
      <c r="Q1720" s="14">
        <f t="shared" si="80"/>
        <v>64</v>
      </c>
    </row>
    <row r="1721" spans="1:17" ht="15.6" x14ac:dyDescent="0.3">
      <c r="A1721" s="15" t="s">
        <v>3323</v>
      </c>
      <c r="B1721" s="14" t="s">
        <v>7508</v>
      </c>
      <c r="C1721" s="16">
        <v>30.02</v>
      </c>
      <c r="D1721" s="16">
        <v>7.63</v>
      </c>
      <c r="E1721" s="17" t="s">
        <v>99</v>
      </c>
      <c r="F1721" s="17" t="s">
        <v>32</v>
      </c>
      <c r="G1721" s="17" t="s">
        <v>32</v>
      </c>
      <c r="H1721" s="18">
        <f>IF('Medical Examinations'!G1726="No major surgery",0,'Medical Examinations'!G1726)</f>
        <v>1</v>
      </c>
      <c r="I1721" s="16" t="s">
        <v>8343</v>
      </c>
      <c r="J1721" s="14" t="str">
        <f t="shared" si="78"/>
        <v>Obesity</v>
      </c>
      <c r="K1721" s="14" t="str">
        <f t="shared" si="79"/>
        <v>Diabetes</v>
      </c>
      <c r="L1721" s="19">
        <f>DATE('Data cleaning'!P1726,MONTH(1&amp;'Data cleaning'!Q1726),'Hospitalisation Details'!D1726)</f>
        <v>31286</v>
      </c>
      <c r="M1721" s="20">
        <v>16097.94</v>
      </c>
      <c r="N1721" s="16" t="s">
        <v>62</v>
      </c>
      <c r="O1721" s="16" t="s">
        <v>64</v>
      </c>
      <c r="P1721" s="16" t="s">
        <v>119</v>
      </c>
      <c r="Q1721" s="14">
        <f t="shared" si="80"/>
        <v>37</v>
      </c>
    </row>
    <row r="1722" spans="1:17" ht="15.6" x14ac:dyDescent="0.3">
      <c r="A1722" s="15" t="s">
        <v>3318</v>
      </c>
      <c r="B1722" s="14" t="s">
        <v>7510</v>
      </c>
      <c r="C1722" s="16">
        <v>26.885000000000002</v>
      </c>
      <c r="D1722" s="16">
        <v>8.66</v>
      </c>
      <c r="E1722" s="17" t="s">
        <v>99</v>
      </c>
      <c r="F1722" s="17" t="s">
        <v>32</v>
      </c>
      <c r="G1722" s="17" t="s">
        <v>32</v>
      </c>
      <c r="H1722" s="18">
        <f>IF('Medical Examinations'!G1727="No major surgery",0,'Medical Examinations'!G1727)</f>
        <v>1</v>
      </c>
      <c r="I1722" s="16" t="s">
        <v>8343</v>
      </c>
      <c r="J1722" s="14" t="str">
        <f t="shared" si="78"/>
        <v>Over weight</v>
      </c>
      <c r="K1722" s="14" t="str">
        <f t="shared" si="79"/>
        <v>Diabetes</v>
      </c>
      <c r="L1722" s="19">
        <f>DATE('Data cleaning'!P1727,MONTH(1&amp;'Data cleaning'!Q1727),'Hospitalisation Details'!D1727)</f>
        <v>34189</v>
      </c>
      <c r="M1722" s="20">
        <v>16115.3</v>
      </c>
      <c r="N1722" s="16" t="s">
        <v>62</v>
      </c>
      <c r="O1722" s="16" t="s">
        <v>75</v>
      </c>
      <c r="P1722" s="16" t="s">
        <v>1280</v>
      </c>
      <c r="Q1722" s="14">
        <f t="shared" si="80"/>
        <v>29</v>
      </c>
    </row>
    <row r="1723" spans="1:17" ht="15.6" x14ac:dyDescent="0.3">
      <c r="A1723" s="15" t="s">
        <v>3313</v>
      </c>
      <c r="B1723" s="14" t="s">
        <v>7070</v>
      </c>
      <c r="C1723" s="16">
        <v>25.84</v>
      </c>
      <c r="D1723" s="16">
        <v>8.5500000000000007</v>
      </c>
      <c r="E1723" s="17" t="s">
        <v>99</v>
      </c>
      <c r="F1723" s="17" t="s">
        <v>32</v>
      </c>
      <c r="G1723" s="17" t="s">
        <v>32</v>
      </c>
      <c r="H1723" s="18">
        <f>IF('Medical Examinations'!G1728="No major surgery",0,'Medical Examinations'!G1728)</f>
        <v>1</v>
      </c>
      <c r="I1723" s="16" t="s">
        <v>8343</v>
      </c>
      <c r="J1723" s="14" t="str">
        <f t="shared" si="78"/>
        <v>Over weight</v>
      </c>
      <c r="K1723" s="14" t="str">
        <f t="shared" si="79"/>
        <v>Diabetes</v>
      </c>
      <c r="L1723" s="19">
        <f>DATE('Data cleaning'!P1728,MONTH(1&amp;'Data cleaning'!Q1728),'Hospitalisation Details'!D1728)</f>
        <v>32056</v>
      </c>
      <c r="M1723" s="20">
        <v>16122.65</v>
      </c>
      <c r="N1723" s="16" t="s">
        <v>62</v>
      </c>
      <c r="O1723" s="16" t="s">
        <v>75</v>
      </c>
      <c r="P1723" s="16" t="s">
        <v>241</v>
      </c>
      <c r="Q1723" s="14">
        <f t="shared" si="80"/>
        <v>35</v>
      </c>
    </row>
    <row r="1724" spans="1:17" ht="15.6" x14ac:dyDescent="0.3">
      <c r="A1724" s="15" t="s">
        <v>3308</v>
      </c>
      <c r="B1724" s="14" t="s">
        <v>7512</v>
      </c>
      <c r="C1724" s="16">
        <v>27.454999999999998</v>
      </c>
      <c r="D1724" s="16">
        <v>4.54</v>
      </c>
      <c r="E1724" s="17" t="s">
        <v>32</v>
      </c>
      <c r="F1724" s="17" t="s">
        <v>32</v>
      </c>
      <c r="G1724" s="17" t="s">
        <v>32</v>
      </c>
      <c r="H1724" s="18">
        <f>IF('Medical Examinations'!G1729="No major surgery",0,'Medical Examinations'!G1729)</f>
        <v>0</v>
      </c>
      <c r="I1724" s="16" t="s">
        <v>8343</v>
      </c>
      <c r="J1724" s="14" t="str">
        <f t="shared" si="78"/>
        <v>Over weight</v>
      </c>
      <c r="K1724" s="14" t="str">
        <f t="shared" si="79"/>
        <v>Normal</v>
      </c>
      <c r="L1724" s="19">
        <f>DATE('Data cleaning'!P1729,MONTH(1&amp;'Data cleaning'!Q1729),'Hospitalisation Details'!D1729)</f>
        <v>34315</v>
      </c>
      <c r="M1724" s="20">
        <v>16138.76</v>
      </c>
      <c r="N1724" s="16" t="s">
        <v>62</v>
      </c>
      <c r="O1724" s="16" t="s">
        <v>64</v>
      </c>
      <c r="P1724" s="16" t="s">
        <v>1841</v>
      </c>
      <c r="Q1724" s="14">
        <f t="shared" si="80"/>
        <v>29</v>
      </c>
    </row>
    <row r="1725" spans="1:17" ht="15.6" x14ac:dyDescent="0.3">
      <c r="A1725" s="15" t="s">
        <v>3303</v>
      </c>
      <c r="B1725" s="14" t="s">
        <v>7514</v>
      </c>
      <c r="C1725" s="16">
        <v>24.605</v>
      </c>
      <c r="D1725" s="16">
        <v>5.7</v>
      </c>
      <c r="E1725" s="17" t="s">
        <v>32</v>
      </c>
      <c r="F1725" s="17" t="s">
        <v>32</v>
      </c>
      <c r="G1725" s="17" t="s">
        <v>32</v>
      </c>
      <c r="H1725" s="18">
        <f>IF('Medical Examinations'!G1730="No major surgery",0,'Medical Examinations'!G1730)</f>
        <v>0</v>
      </c>
      <c r="I1725" s="16" t="s">
        <v>8343</v>
      </c>
      <c r="J1725" s="14" t="str">
        <f t="shared" si="78"/>
        <v>Normal weight</v>
      </c>
      <c r="K1725" s="14" t="str">
        <f t="shared" si="79"/>
        <v>Prediabetes</v>
      </c>
      <c r="L1725" s="19">
        <f>DATE('Data cleaning'!P1730,MONTH(1&amp;'Data cleaning'!Q1730),'Hospitalisation Details'!D1730)</f>
        <v>30138</v>
      </c>
      <c r="M1725" s="20">
        <v>16152.04</v>
      </c>
      <c r="N1725" s="16" t="s">
        <v>62</v>
      </c>
      <c r="O1725" s="16" t="s">
        <v>75</v>
      </c>
      <c r="P1725" s="16" t="s">
        <v>2757</v>
      </c>
      <c r="Q1725" s="14">
        <f t="shared" si="80"/>
        <v>40</v>
      </c>
    </row>
    <row r="1726" spans="1:17" ht="15.6" x14ac:dyDescent="0.3">
      <c r="A1726" s="15" t="s">
        <v>3298</v>
      </c>
      <c r="B1726" s="14" t="s">
        <v>7515</v>
      </c>
      <c r="C1726" s="16">
        <v>30.8</v>
      </c>
      <c r="D1726" s="16">
        <v>5.07</v>
      </c>
      <c r="E1726" s="17" t="s">
        <v>32</v>
      </c>
      <c r="F1726" s="17" t="s">
        <v>32</v>
      </c>
      <c r="G1726" s="17" t="s">
        <v>32</v>
      </c>
      <c r="H1726" s="18">
        <f>IF('Medical Examinations'!G1731="No major surgery",0,'Medical Examinations'!G1731)</f>
        <v>0</v>
      </c>
      <c r="I1726" s="16" t="s">
        <v>8343</v>
      </c>
      <c r="J1726" s="14" t="str">
        <f t="shared" si="78"/>
        <v>Obesity</v>
      </c>
      <c r="K1726" s="14" t="str">
        <f t="shared" si="79"/>
        <v>Normal</v>
      </c>
      <c r="L1726" s="19">
        <f>DATE('Data cleaning'!P1731,MONTH(1&amp;'Data cleaning'!Q1731),'Hospitalisation Details'!D1731)</f>
        <v>27283</v>
      </c>
      <c r="M1726" s="20">
        <v>16190.97</v>
      </c>
      <c r="N1726" s="16" t="s">
        <v>62</v>
      </c>
      <c r="O1726" s="16" t="s">
        <v>64</v>
      </c>
      <c r="P1726" s="16" t="s">
        <v>119</v>
      </c>
      <c r="Q1726" s="14">
        <f t="shared" si="80"/>
        <v>48</v>
      </c>
    </row>
    <row r="1727" spans="1:17" ht="15.6" x14ac:dyDescent="0.3">
      <c r="A1727" s="15" t="s">
        <v>3295</v>
      </c>
      <c r="B1727" s="14" t="s">
        <v>7516</v>
      </c>
      <c r="C1727" s="16">
        <v>34.799999999999997</v>
      </c>
      <c r="D1727" s="16">
        <v>4.38</v>
      </c>
      <c r="E1727" s="17" t="s">
        <v>32</v>
      </c>
      <c r="F1727" s="17" t="s">
        <v>32</v>
      </c>
      <c r="G1727" s="17" t="s">
        <v>32</v>
      </c>
      <c r="H1727" s="18">
        <f>IF('Medical Examinations'!G1732="No major surgery",0,'Medical Examinations'!G1732)</f>
        <v>1</v>
      </c>
      <c r="I1727" s="16" t="s">
        <v>8343</v>
      </c>
      <c r="J1727" s="14" t="str">
        <f t="shared" si="78"/>
        <v>Obesity</v>
      </c>
      <c r="K1727" s="14" t="str">
        <f t="shared" si="79"/>
        <v>Normal</v>
      </c>
      <c r="L1727" s="19">
        <f>DATE('Data cleaning'!P1732,MONTH(1&amp;'Data cleaning'!Q1732),'Hospitalisation Details'!D1732)</f>
        <v>32361</v>
      </c>
      <c r="M1727" s="20">
        <v>16199.1</v>
      </c>
      <c r="N1727" s="16" t="s">
        <v>62</v>
      </c>
      <c r="O1727" s="16" t="s">
        <v>62</v>
      </c>
      <c r="P1727" s="16" t="s">
        <v>119</v>
      </c>
      <c r="Q1727" s="14">
        <f t="shared" si="80"/>
        <v>34</v>
      </c>
    </row>
    <row r="1728" spans="1:17" ht="15.6" x14ac:dyDescent="0.3">
      <c r="A1728" s="15" t="s">
        <v>3290</v>
      </c>
      <c r="B1728" s="14" t="s">
        <v>4894</v>
      </c>
      <c r="C1728" s="16">
        <v>34.21</v>
      </c>
      <c r="D1728" s="16">
        <v>4.54</v>
      </c>
      <c r="E1728" s="17" t="s">
        <v>32</v>
      </c>
      <c r="F1728" s="17" t="s">
        <v>32</v>
      </c>
      <c r="G1728" s="17" t="s">
        <v>32</v>
      </c>
      <c r="H1728" s="18">
        <f>IF('Medical Examinations'!G1733="No major surgery",0,'Medical Examinations'!G1733)</f>
        <v>1</v>
      </c>
      <c r="I1728" s="16" t="s">
        <v>8343</v>
      </c>
      <c r="J1728" s="14" t="str">
        <f t="shared" si="78"/>
        <v>Obesity</v>
      </c>
      <c r="K1728" s="14" t="str">
        <f t="shared" si="79"/>
        <v>Normal</v>
      </c>
      <c r="L1728" s="19">
        <f>DATE('Data cleaning'!P1733,MONTH(1&amp;'Data cleaning'!Q1733),'Hospitalisation Details'!D1733)</f>
        <v>32376</v>
      </c>
      <c r="M1728" s="20">
        <v>16205.88</v>
      </c>
      <c r="N1728" s="16" t="s">
        <v>62</v>
      </c>
      <c r="O1728" s="16" t="s">
        <v>75</v>
      </c>
      <c r="P1728" s="16" t="s">
        <v>119</v>
      </c>
      <c r="Q1728" s="14">
        <f t="shared" si="80"/>
        <v>34</v>
      </c>
    </row>
    <row r="1729" spans="1:17" ht="15.6" x14ac:dyDescent="0.3">
      <c r="A1729" s="15" t="s">
        <v>3287</v>
      </c>
      <c r="B1729" s="14" t="s">
        <v>7519</v>
      </c>
      <c r="C1729" s="16">
        <v>31</v>
      </c>
      <c r="D1729" s="16">
        <v>5.38</v>
      </c>
      <c r="E1729" s="17" t="s">
        <v>32</v>
      </c>
      <c r="F1729" s="17" t="s">
        <v>32</v>
      </c>
      <c r="G1729" s="17" t="s">
        <v>32</v>
      </c>
      <c r="H1729" s="18">
        <f>IF('Medical Examinations'!G1734="No major surgery",0,'Medical Examinations'!G1734)</f>
        <v>1</v>
      </c>
      <c r="I1729" s="16" t="s">
        <v>8343</v>
      </c>
      <c r="J1729" s="14" t="str">
        <f t="shared" si="78"/>
        <v>Obesity</v>
      </c>
      <c r="K1729" s="14" t="str">
        <f t="shared" si="79"/>
        <v>Normal</v>
      </c>
      <c r="L1729" s="19">
        <f>DATE('Data cleaning'!P1734,MONTH(1&amp;'Data cleaning'!Q1734),'Hospitalisation Details'!D1734)</f>
        <v>37507</v>
      </c>
      <c r="M1729" s="20">
        <v>16232.85</v>
      </c>
      <c r="N1729" s="16" t="s">
        <v>62</v>
      </c>
      <c r="O1729" s="16" t="s">
        <v>75</v>
      </c>
      <c r="P1729" s="16" t="s">
        <v>241</v>
      </c>
      <c r="Q1729" s="14">
        <f t="shared" si="80"/>
        <v>20</v>
      </c>
    </row>
    <row r="1730" spans="1:17" ht="15.6" x14ac:dyDescent="0.3">
      <c r="A1730" s="15" t="s">
        <v>3286</v>
      </c>
      <c r="B1730" s="14" t="s">
        <v>7521</v>
      </c>
      <c r="C1730" s="16">
        <v>26.125</v>
      </c>
      <c r="D1730" s="16">
        <v>5.55</v>
      </c>
      <c r="E1730" s="17" t="s">
        <v>32</v>
      </c>
      <c r="F1730" s="17" t="s">
        <v>32</v>
      </c>
      <c r="G1730" s="17" t="s">
        <v>32</v>
      </c>
      <c r="H1730" s="18">
        <f>IF('Medical Examinations'!G1735="No major surgery",0,'Medical Examinations'!G1735)</f>
        <v>1</v>
      </c>
      <c r="I1730" s="16" t="s">
        <v>8343</v>
      </c>
      <c r="J1730" s="14" t="str">
        <f t="shared" ref="J1730:J1793" si="81">IF(C1730&lt;18.5,"Under weight",IF(C1730&lt;25,"Normal weight",IF(C1730&lt;30,"Over weight","Obesity")))</f>
        <v>Over weight</v>
      </c>
      <c r="K1730" s="14" t="str">
        <f t="shared" ref="K1730:K1793" si="82">IF(D1730&lt;5.7,"Normal",IF(D1730&lt;6.4,"Prediabetes","Diabetes"))</f>
        <v>Normal</v>
      </c>
      <c r="L1730" s="19">
        <f>DATE('Data cleaning'!P1735,MONTH(1&amp;'Data cleaning'!Q1735),'Hospitalisation Details'!D1735)</f>
        <v>26510</v>
      </c>
      <c r="M1730" s="20">
        <v>16267.32</v>
      </c>
      <c r="N1730" s="16" t="s">
        <v>62</v>
      </c>
      <c r="O1730" s="16" t="s">
        <v>62</v>
      </c>
      <c r="P1730" s="16" t="s">
        <v>1285</v>
      </c>
      <c r="Q1730" s="14">
        <f t="shared" ref="Q1730:Q1793" si="83">INT(YEARFRAC(L1730,DATE(2023,6,8)))</f>
        <v>50</v>
      </c>
    </row>
    <row r="1731" spans="1:17" ht="15.6" x14ac:dyDescent="0.3">
      <c r="A1731" s="15" t="s">
        <v>3283</v>
      </c>
      <c r="B1731" s="14" t="s">
        <v>7523</v>
      </c>
      <c r="C1731" s="16">
        <v>30.13</v>
      </c>
      <c r="D1731" s="16">
        <v>4.03</v>
      </c>
      <c r="E1731" s="17" t="s">
        <v>99</v>
      </c>
      <c r="F1731" s="17" t="s">
        <v>32</v>
      </c>
      <c r="G1731" s="17" t="s">
        <v>32</v>
      </c>
      <c r="H1731" s="18">
        <f>IF('Medical Examinations'!G1736="No major surgery",0,'Medical Examinations'!G1736)</f>
        <v>1</v>
      </c>
      <c r="I1731" s="16" t="s">
        <v>8343</v>
      </c>
      <c r="J1731" s="14" t="str">
        <f t="shared" si="81"/>
        <v>Obesity</v>
      </c>
      <c r="K1731" s="14" t="str">
        <f t="shared" si="82"/>
        <v>Normal</v>
      </c>
      <c r="L1731" s="19">
        <f>DATE('Data cleaning'!P1736,MONTH(1&amp;'Data cleaning'!Q1736),'Hospitalisation Details'!D1736)</f>
        <v>37857</v>
      </c>
      <c r="M1731" s="20">
        <v>16297.85</v>
      </c>
      <c r="N1731" s="16" t="s">
        <v>62</v>
      </c>
      <c r="O1731" s="16" t="s">
        <v>64</v>
      </c>
      <c r="P1731" s="16" t="s">
        <v>241</v>
      </c>
      <c r="Q1731" s="14">
        <f t="shared" si="83"/>
        <v>19</v>
      </c>
    </row>
    <row r="1732" spans="1:17" ht="15.6" x14ac:dyDescent="0.3">
      <c r="A1732" s="15" t="s">
        <v>3278</v>
      </c>
      <c r="B1732" s="14" t="s">
        <v>7525</v>
      </c>
      <c r="C1732" s="16">
        <v>34.19</v>
      </c>
      <c r="D1732" s="16">
        <v>4.1900000000000004</v>
      </c>
      <c r="E1732" s="17" t="s">
        <v>32</v>
      </c>
      <c r="F1732" s="17" t="s">
        <v>32</v>
      </c>
      <c r="G1732" s="17" t="s">
        <v>32</v>
      </c>
      <c r="H1732" s="18">
        <f>IF('Medical Examinations'!G1737="No major surgery",0,'Medical Examinations'!G1737)</f>
        <v>0</v>
      </c>
      <c r="I1732" s="16" t="s">
        <v>8343</v>
      </c>
      <c r="J1732" s="14" t="str">
        <f t="shared" si="81"/>
        <v>Obesity</v>
      </c>
      <c r="K1732" s="14" t="str">
        <f t="shared" si="82"/>
        <v>Normal</v>
      </c>
      <c r="L1732" s="19">
        <f>DATE('Data cleaning'!P1737,MONTH(1&amp;'Data cleaning'!Q1737),'Hospitalisation Details'!D1737)</f>
        <v>25423</v>
      </c>
      <c r="M1732" s="20">
        <v>16311.05</v>
      </c>
      <c r="N1732" s="16" t="s">
        <v>62</v>
      </c>
      <c r="O1732" s="16" t="s">
        <v>64</v>
      </c>
      <c r="P1732" s="16" t="s">
        <v>2757</v>
      </c>
      <c r="Q1732" s="14">
        <f t="shared" si="83"/>
        <v>53</v>
      </c>
    </row>
    <row r="1733" spans="1:17" ht="15.6" x14ac:dyDescent="0.3">
      <c r="A1733" s="15" t="s">
        <v>3274</v>
      </c>
      <c r="B1733" s="14" t="s">
        <v>7526</v>
      </c>
      <c r="C1733" s="16">
        <v>22.515000000000001</v>
      </c>
      <c r="D1733" s="16">
        <v>4.37</v>
      </c>
      <c r="E1733" s="17" t="s">
        <v>32</v>
      </c>
      <c r="F1733" s="17" t="s">
        <v>32</v>
      </c>
      <c r="G1733" s="17" t="s">
        <v>99</v>
      </c>
      <c r="H1733" s="18">
        <f>IF('Medical Examinations'!G1738="No major surgery",0,'Medical Examinations'!G1738)</f>
        <v>1</v>
      </c>
      <c r="I1733" s="16" t="s">
        <v>8343</v>
      </c>
      <c r="J1733" s="14" t="str">
        <f t="shared" si="81"/>
        <v>Normal weight</v>
      </c>
      <c r="K1733" s="14" t="str">
        <f t="shared" si="82"/>
        <v>Normal</v>
      </c>
      <c r="L1733" s="19">
        <f>DATE('Data cleaning'!P1738,MONTH(1&amp;'Data cleaning'!Q1738),'Hospitalisation Details'!D1738)</f>
        <v>24081</v>
      </c>
      <c r="M1733" s="20">
        <v>16351.42</v>
      </c>
      <c r="N1733" s="16" t="s">
        <v>62</v>
      </c>
      <c r="O1733" s="16" t="s">
        <v>64</v>
      </c>
      <c r="P1733" s="16" t="s">
        <v>2757</v>
      </c>
      <c r="Q1733" s="14">
        <f t="shared" si="83"/>
        <v>57</v>
      </c>
    </row>
    <row r="1734" spans="1:17" ht="15.6" x14ac:dyDescent="0.3">
      <c r="A1734" s="15" t="s">
        <v>3270</v>
      </c>
      <c r="B1734" s="14" t="s">
        <v>4833</v>
      </c>
      <c r="C1734" s="16">
        <v>18.239999999999998</v>
      </c>
      <c r="D1734" s="16">
        <v>5.31</v>
      </c>
      <c r="E1734" s="17" t="s">
        <v>99</v>
      </c>
      <c r="F1734" s="17" t="s">
        <v>32</v>
      </c>
      <c r="G1734" s="17" t="s">
        <v>99</v>
      </c>
      <c r="H1734" s="18">
        <f>IF('Medical Examinations'!G1739="No major surgery",0,'Medical Examinations'!G1739)</f>
        <v>1</v>
      </c>
      <c r="I1734" s="16" t="s">
        <v>8343</v>
      </c>
      <c r="J1734" s="14" t="str">
        <f t="shared" si="81"/>
        <v>Under weight</v>
      </c>
      <c r="K1734" s="14" t="str">
        <f t="shared" si="82"/>
        <v>Normal</v>
      </c>
      <c r="L1734" s="19">
        <f>DATE('Data cleaning'!P1739,MONTH(1&amp;'Data cleaning'!Q1739),'Hospitalisation Details'!D1739)</f>
        <v>34970</v>
      </c>
      <c r="M1734" s="20">
        <v>16420.490000000002</v>
      </c>
      <c r="N1734" s="16" t="s">
        <v>62</v>
      </c>
      <c r="O1734" s="16" t="s">
        <v>64</v>
      </c>
      <c r="P1734" s="16" t="s">
        <v>119</v>
      </c>
      <c r="Q1734" s="14">
        <f t="shared" si="83"/>
        <v>27</v>
      </c>
    </row>
    <row r="1735" spans="1:17" ht="15.6" x14ac:dyDescent="0.3">
      <c r="A1735" s="15" t="s">
        <v>3264</v>
      </c>
      <c r="B1735" s="14" t="s">
        <v>7529</v>
      </c>
      <c r="C1735" s="16">
        <v>37.28</v>
      </c>
      <c r="D1735" s="16">
        <v>4.66</v>
      </c>
      <c r="E1735" s="17" t="s">
        <v>32</v>
      </c>
      <c r="F1735" s="17" t="s">
        <v>39</v>
      </c>
      <c r="G1735" s="17" t="s">
        <v>32</v>
      </c>
      <c r="H1735" s="18">
        <f>IF('Medical Examinations'!G1740="No major surgery",0,'Medical Examinations'!G1740)</f>
        <v>1</v>
      </c>
      <c r="I1735" s="16" t="s">
        <v>8343</v>
      </c>
      <c r="J1735" s="14" t="str">
        <f t="shared" si="81"/>
        <v>Obesity</v>
      </c>
      <c r="K1735" s="14" t="str">
        <f t="shared" si="82"/>
        <v>Normal</v>
      </c>
      <c r="L1735" s="19">
        <f>DATE('Data cleaning'!P1740,MONTH(1&amp;'Data cleaning'!Q1740),'Hospitalisation Details'!D1740)</f>
        <v>37975</v>
      </c>
      <c r="M1735" s="20">
        <v>16450.89</v>
      </c>
      <c r="N1735" s="16" t="s">
        <v>62</v>
      </c>
      <c r="O1735" s="16" t="s">
        <v>75</v>
      </c>
      <c r="P1735" s="16" t="s">
        <v>119</v>
      </c>
      <c r="Q1735" s="14">
        <f t="shared" si="83"/>
        <v>19</v>
      </c>
    </row>
    <row r="1736" spans="1:17" ht="15.6" x14ac:dyDescent="0.3">
      <c r="A1736" s="15" t="s">
        <v>3259</v>
      </c>
      <c r="B1736" s="14" t="s">
        <v>7531</v>
      </c>
      <c r="C1736" s="16">
        <v>18.2</v>
      </c>
      <c r="D1736" s="16">
        <v>6.19</v>
      </c>
      <c r="E1736" s="17" t="s">
        <v>32</v>
      </c>
      <c r="F1736" s="17" t="s">
        <v>32</v>
      </c>
      <c r="G1736" s="17" t="s">
        <v>99</v>
      </c>
      <c r="H1736" s="18">
        <f>IF('Medical Examinations'!G1741="No major surgery",0,'Medical Examinations'!G1741)</f>
        <v>1</v>
      </c>
      <c r="I1736" s="16" t="s">
        <v>8343</v>
      </c>
      <c r="J1736" s="14" t="str">
        <f t="shared" si="81"/>
        <v>Under weight</v>
      </c>
      <c r="K1736" s="14" t="str">
        <f t="shared" si="82"/>
        <v>Prediabetes</v>
      </c>
      <c r="L1736" s="19">
        <f>DATE('Data cleaning'!P1741,MONTH(1&amp;'Data cleaning'!Q1741),'Hospitalisation Details'!D1741)</f>
        <v>21468</v>
      </c>
      <c r="M1736" s="20">
        <v>16455.71</v>
      </c>
      <c r="N1736" s="16" t="s">
        <v>62</v>
      </c>
      <c r="O1736" s="16" t="s">
        <v>62</v>
      </c>
      <c r="P1736" s="16" t="s">
        <v>119</v>
      </c>
      <c r="Q1736" s="14">
        <f t="shared" si="83"/>
        <v>64</v>
      </c>
    </row>
    <row r="1737" spans="1:17" ht="15.6" x14ac:dyDescent="0.3">
      <c r="A1737" s="15" t="s">
        <v>3255</v>
      </c>
      <c r="B1737" s="14" t="s">
        <v>7533</v>
      </c>
      <c r="C1737" s="16">
        <v>20.53</v>
      </c>
      <c r="D1737" s="16">
        <v>4.8600000000000003</v>
      </c>
      <c r="E1737" s="17" t="s">
        <v>32</v>
      </c>
      <c r="F1737" s="17" t="s">
        <v>32</v>
      </c>
      <c r="G1737" s="17" t="s">
        <v>32</v>
      </c>
      <c r="H1737" s="18">
        <f>IF('Medical Examinations'!G1742="No major surgery",0,'Medical Examinations'!G1742)</f>
        <v>1</v>
      </c>
      <c r="I1737" s="16" t="s">
        <v>8343</v>
      </c>
      <c r="J1737" s="14" t="str">
        <f t="shared" si="81"/>
        <v>Normal weight</v>
      </c>
      <c r="K1737" s="14" t="str">
        <f t="shared" si="82"/>
        <v>Normal</v>
      </c>
      <c r="L1737" s="19">
        <f>DATE('Data cleaning'!P1742,MONTH(1&amp;'Data cleaning'!Q1742),'Hospitalisation Details'!D1742)</f>
        <v>35056</v>
      </c>
      <c r="M1737" s="20">
        <v>16577.78</v>
      </c>
      <c r="N1737" s="16" t="s">
        <v>62</v>
      </c>
      <c r="O1737" s="16" t="s">
        <v>75</v>
      </c>
      <c r="P1737" s="16" t="s">
        <v>66</v>
      </c>
      <c r="Q1737" s="14">
        <f t="shared" si="83"/>
        <v>27</v>
      </c>
    </row>
    <row r="1738" spans="1:17" ht="15.6" x14ac:dyDescent="0.3">
      <c r="A1738" s="15" t="s">
        <v>3245</v>
      </c>
      <c r="B1738" s="14" t="s">
        <v>7535</v>
      </c>
      <c r="C1738" s="16">
        <v>23.79</v>
      </c>
      <c r="D1738" s="16">
        <v>4.74</v>
      </c>
      <c r="E1738" s="17" t="s">
        <v>32</v>
      </c>
      <c r="F1738" s="17" t="s">
        <v>32</v>
      </c>
      <c r="G1738" s="17" t="s">
        <v>32</v>
      </c>
      <c r="H1738" s="18">
        <f>IF('Medical Examinations'!G1743="No major surgery",0,'Medical Examinations'!G1743)</f>
        <v>0</v>
      </c>
      <c r="I1738" s="16" t="s">
        <v>8343</v>
      </c>
      <c r="J1738" s="14" t="str">
        <f t="shared" si="81"/>
        <v>Normal weight</v>
      </c>
      <c r="K1738" s="14" t="str">
        <f t="shared" si="82"/>
        <v>Normal</v>
      </c>
      <c r="L1738" s="19">
        <f>DATE('Data cleaning'!P1743,MONTH(1&amp;'Data cleaning'!Q1743),'Hospitalisation Details'!D1743)</f>
        <v>37067</v>
      </c>
      <c r="M1738" s="20">
        <v>16586.5</v>
      </c>
      <c r="N1738" s="16" t="s">
        <v>62</v>
      </c>
      <c r="O1738" s="16" t="s">
        <v>75</v>
      </c>
      <c r="P1738" s="16" t="s">
        <v>66</v>
      </c>
      <c r="Q1738" s="14">
        <f t="shared" si="83"/>
        <v>21</v>
      </c>
    </row>
    <row r="1739" spans="1:17" ht="15.6" x14ac:dyDescent="0.3">
      <c r="A1739" s="15" t="s">
        <v>3240</v>
      </c>
      <c r="B1739" s="14" t="s">
        <v>7537</v>
      </c>
      <c r="C1739" s="16">
        <v>29.8</v>
      </c>
      <c r="D1739" s="16">
        <v>6.03</v>
      </c>
      <c r="E1739" s="17" t="s">
        <v>32</v>
      </c>
      <c r="F1739" s="17" t="s">
        <v>32</v>
      </c>
      <c r="G1739" s="17" t="s">
        <v>32</v>
      </c>
      <c r="H1739" s="18">
        <f>IF('Medical Examinations'!G1744="No major surgery",0,'Medical Examinations'!G1744)</f>
        <v>0</v>
      </c>
      <c r="I1739" s="16" t="s">
        <v>8343</v>
      </c>
      <c r="J1739" s="14" t="str">
        <f t="shared" si="81"/>
        <v>Over weight</v>
      </c>
      <c r="K1739" s="14" t="str">
        <f t="shared" si="82"/>
        <v>Prediabetes</v>
      </c>
      <c r="L1739" s="19">
        <f>DATE('Data cleaning'!P1744,MONTH(1&amp;'Data cleaning'!Q1744),'Hospitalisation Details'!D1744)</f>
        <v>23187</v>
      </c>
      <c r="M1739" s="20">
        <v>16587.96</v>
      </c>
      <c r="N1739" s="16" t="s">
        <v>62</v>
      </c>
      <c r="O1739" s="16" t="s">
        <v>62</v>
      </c>
      <c r="P1739" s="16" t="s">
        <v>1285</v>
      </c>
      <c r="Q1739" s="14">
        <f t="shared" si="83"/>
        <v>59</v>
      </c>
    </row>
    <row r="1740" spans="1:17" ht="15.6" x14ac:dyDescent="0.3">
      <c r="A1740" s="15" t="s">
        <v>3236</v>
      </c>
      <c r="B1740" s="14" t="s">
        <v>5680</v>
      </c>
      <c r="C1740" s="16">
        <v>31.54</v>
      </c>
      <c r="D1740" s="16">
        <v>4.71</v>
      </c>
      <c r="E1740" s="17" t="s">
        <v>32</v>
      </c>
      <c r="F1740" s="17" t="s">
        <v>32</v>
      </c>
      <c r="G1740" s="17" t="s">
        <v>32</v>
      </c>
      <c r="H1740" s="18">
        <f>IF('Medical Examinations'!G1745="No major surgery",0,'Medical Examinations'!G1745)</f>
        <v>0</v>
      </c>
      <c r="I1740" s="16" t="s">
        <v>8343</v>
      </c>
      <c r="J1740" s="14" t="str">
        <f t="shared" si="81"/>
        <v>Obesity</v>
      </c>
      <c r="K1740" s="14" t="str">
        <f t="shared" si="82"/>
        <v>Normal</v>
      </c>
      <c r="L1740" s="19">
        <f>DATE('Data cleaning'!P1745,MONTH(1&amp;'Data cleaning'!Q1745),'Hospitalisation Details'!D1745)</f>
        <v>25759</v>
      </c>
      <c r="M1740" s="20">
        <v>16600.16</v>
      </c>
      <c r="N1740" s="16" t="s">
        <v>62</v>
      </c>
      <c r="O1740" s="16" t="s">
        <v>62</v>
      </c>
      <c r="P1740" s="16" t="s">
        <v>241</v>
      </c>
      <c r="Q1740" s="14">
        <f t="shared" si="83"/>
        <v>52</v>
      </c>
    </row>
    <row r="1741" spans="1:17" ht="15.6" x14ac:dyDescent="0.3">
      <c r="A1741" s="15" t="s">
        <v>3233</v>
      </c>
      <c r="B1741" s="14" t="s">
        <v>6558</v>
      </c>
      <c r="C1741" s="16">
        <v>20.82</v>
      </c>
      <c r="D1741" s="16">
        <v>5.55</v>
      </c>
      <c r="E1741" s="17" t="s">
        <v>32</v>
      </c>
      <c r="F1741" s="17" t="s">
        <v>32</v>
      </c>
      <c r="G1741" s="17" t="s">
        <v>32</v>
      </c>
      <c r="H1741" s="18">
        <f>IF('Medical Examinations'!G1746="No major surgery",0,'Medical Examinations'!G1746)</f>
        <v>1</v>
      </c>
      <c r="I1741" s="16" t="s">
        <v>8343</v>
      </c>
      <c r="J1741" s="14" t="str">
        <f t="shared" si="81"/>
        <v>Normal weight</v>
      </c>
      <c r="K1741" s="14" t="str">
        <f t="shared" si="82"/>
        <v>Normal</v>
      </c>
      <c r="L1741" s="19">
        <f>DATE('Data cleaning'!P1746,MONTH(1&amp;'Data cleaning'!Q1746),'Hospitalisation Details'!D1746)</f>
        <v>27599</v>
      </c>
      <c r="M1741" s="20">
        <v>16602.18</v>
      </c>
      <c r="N1741" s="16" t="s">
        <v>62</v>
      </c>
      <c r="O1741" s="16" t="s">
        <v>75</v>
      </c>
      <c r="P1741" s="16" t="s">
        <v>2757</v>
      </c>
      <c r="Q1741" s="14">
        <f t="shared" si="83"/>
        <v>47</v>
      </c>
    </row>
    <row r="1742" spans="1:17" ht="15.6" x14ac:dyDescent="0.3">
      <c r="A1742" s="15" t="s">
        <v>3229</v>
      </c>
      <c r="B1742" s="14" t="s">
        <v>7232</v>
      </c>
      <c r="C1742" s="16">
        <v>38.83</v>
      </c>
      <c r="D1742" s="16">
        <v>4.78</v>
      </c>
      <c r="E1742" s="17" t="s">
        <v>32</v>
      </c>
      <c r="F1742" s="17" t="s">
        <v>32</v>
      </c>
      <c r="G1742" s="17" t="s">
        <v>99</v>
      </c>
      <c r="H1742" s="18">
        <f>IF('Medical Examinations'!G1747="No major surgery",0,'Medical Examinations'!G1747)</f>
        <v>1</v>
      </c>
      <c r="I1742" s="16" t="s">
        <v>8343</v>
      </c>
      <c r="J1742" s="14" t="str">
        <f t="shared" si="81"/>
        <v>Obesity</v>
      </c>
      <c r="K1742" s="14" t="str">
        <f t="shared" si="82"/>
        <v>Normal</v>
      </c>
      <c r="L1742" s="19">
        <f>DATE('Data cleaning'!P1747,MONTH(1&amp;'Data cleaning'!Q1747),'Hospitalisation Details'!D1747)</f>
        <v>28393</v>
      </c>
      <c r="M1742" s="20">
        <v>16631.61</v>
      </c>
      <c r="N1742" s="16" t="s">
        <v>62</v>
      </c>
      <c r="O1742" s="16" t="s">
        <v>75</v>
      </c>
      <c r="P1742" s="16" t="s">
        <v>119</v>
      </c>
      <c r="Q1742" s="14">
        <f t="shared" si="83"/>
        <v>45</v>
      </c>
    </row>
    <row r="1743" spans="1:17" ht="15.6" x14ac:dyDescent="0.3">
      <c r="A1743" s="15" t="s">
        <v>3224</v>
      </c>
      <c r="B1743" s="14" t="s">
        <v>7541</v>
      </c>
      <c r="C1743" s="16">
        <v>23.44</v>
      </c>
      <c r="D1743" s="16">
        <v>4.6500000000000004</v>
      </c>
      <c r="E1743" s="17" t="s">
        <v>99</v>
      </c>
      <c r="F1743" s="17" t="s">
        <v>32</v>
      </c>
      <c r="G1743" s="17" t="s">
        <v>32</v>
      </c>
      <c r="H1743" s="18">
        <f>IF('Medical Examinations'!G1748="No major surgery",0,'Medical Examinations'!G1748)</f>
        <v>1</v>
      </c>
      <c r="I1743" s="16" t="s">
        <v>8343</v>
      </c>
      <c r="J1743" s="14" t="str">
        <f t="shared" si="81"/>
        <v>Normal weight</v>
      </c>
      <c r="K1743" s="14" t="str">
        <f t="shared" si="82"/>
        <v>Normal</v>
      </c>
      <c r="L1743" s="19">
        <f>DATE('Data cleaning'!P1748,MONTH(1&amp;'Data cleaning'!Q1748),'Hospitalisation Details'!D1748)</f>
        <v>34278</v>
      </c>
      <c r="M1743" s="20">
        <v>16657.72</v>
      </c>
      <c r="N1743" s="16" t="s">
        <v>62</v>
      </c>
      <c r="O1743" s="16" t="s">
        <v>75</v>
      </c>
      <c r="P1743" s="16" t="s">
        <v>1280</v>
      </c>
      <c r="Q1743" s="14">
        <f t="shared" si="83"/>
        <v>29</v>
      </c>
    </row>
    <row r="1744" spans="1:17" ht="15.6" x14ac:dyDescent="0.3">
      <c r="A1744" s="15" t="s">
        <v>3219</v>
      </c>
      <c r="B1744" s="14" t="s">
        <v>7542</v>
      </c>
      <c r="C1744" s="16">
        <v>24.13</v>
      </c>
      <c r="D1744" s="16">
        <v>5.2</v>
      </c>
      <c r="E1744" s="17" t="s">
        <v>32</v>
      </c>
      <c r="F1744" s="17" t="s">
        <v>32</v>
      </c>
      <c r="G1744" s="17" t="s">
        <v>32</v>
      </c>
      <c r="H1744" s="18">
        <f>IF('Medical Examinations'!G1749="No major surgery",0,'Medical Examinations'!G1749)</f>
        <v>1</v>
      </c>
      <c r="I1744" s="16" t="s">
        <v>8343</v>
      </c>
      <c r="J1744" s="14" t="str">
        <f t="shared" si="81"/>
        <v>Normal weight</v>
      </c>
      <c r="K1744" s="14" t="str">
        <f t="shared" si="82"/>
        <v>Normal</v>
      </c>
      <c r="L1744" s="19">
        <f>DATE('Data cleaning'!P1749,MONTH(1&amp;'Data cleaning'!Q1749),'Hospitalisation Details'!D1749)</f>
        <v>27269</v>
      </c>
      <c r="M1744" s="20">
        <v>16770.990000000002</v>
      </c>
      <c r="N1744" s="16" t="s">
        <v>62</v>
      </c>
      <c r="O1744" s="16" t="s">
        <v>75</v>
      </c>
      <c r="P1744" s="16" t="s">
        <v>119</v>
      </c>
      <c r="Q1744" s="14">
        <f t="shared" si="83"/>
        <v>48</v>
      </c>
    </row>
    <row r="1745" spans="1:17" ht="15.6" x14ac:dyDescent="0.3">
      <c r="A1745" s="15" t="s">
        <v>3214</v>
      </c>
      <c r="B1745" s="14" t="s">
        <v>6146</v>
      </c>
      <c r="C1745" s="16">
        <v>42.13</v>
      </c>
      <c r="D1745" s="16">
        <v>4.54</v>
      </c>
      <c r="E1745" s="17" t="s">
        <v>99</v>
      </c>
      <c r="F1745" s="17" t="s">
        <v>32</v>
      </c>
      <c r="G1745" s="17" t="s">
        <v>32</v>
      </c>
      <c r="H1745" s="18">
        <f>IF('Medical Examinations'!G1750="No major surgery",0,'Medical Examinations'!G1750)</f>
        <v>1</v>
      </c>
      <c r="I1745" s="16" t="s">
        <v>8343</v>
      </c>
      <c r="J1745" s="14" t="str">
        <f t="shared" si="81"/>
        <v>Obesity</v>
      </c>
      <c r="K1745" s="14" t="str">
        <f t="shared" si="82"/>
        <v>Normal</v>
      </c>
      <c r="L1745" s="19">
        <f>DATE('Data cleaning'!P1750,MONTH(1&amp;'Data cleaning'!Q1750),'Hospitalisation Details'!D1750)</f>
        <v>32774</v>
      </c>
      <c r="M1745" s="20">
        <v>16776.3</v>
      </c>
      <c r="N1745" s="16" t="s">
        <v>62</v>
      </c>
      <c r="O1745" s="16" t="s">
        <v>62</v>
      </c>
      <c r="P1745" s="16" t="s">
        <v>1280</v>
      </c>
      <c r="Q1745" s="14">
        <f t="shared" si="83"/>
        <v>33</v>
      </c>
    </row>
    <row r="1746" spans="1:17" ht="15.6" x14ac:dyDescent="0.3">
      <c r="A1746" s="15" t="s">
        <v>3210</v>
      </c>
      <c r="B1746" s="14" t="s">
        <v>7544</v>
      </c>
      <c r="C1746" s="16">
        <v>17.86</v>
      </c>
      <c r="D1746" s="16">
        <v>4.1100000000000003</v>
      </c>
      <c r="E1746" s="17" t="s">
        <v>32</v>
      </c>
      <c r="F1746" s="17" t="s">
        <v>32</v>
      </c>
      <c r="G1746" s="17" t="s">
        <v>32</v>
      </c>
      <c r="H1746" s="18">
        <f>IF('Medical Examinations'!G1751="No major surgery",0,'Medical Examinations'!G1751)</f>
        <v>1</v>
      </c>
      <c r="I1746" s="16" t="s">
        <v>8343</v>
      </c>
      <c r="J1746" s="14" t="str">
        <f t="shared" si="81"/>
        <v>Under weight</v>
      </c>
      <c r="K1746" s="14" t="str">
        <f t="shared" si="82"/>
        <v>Normal</v>
      </c>
      <c r="L1746" s="19">
        <f>DATE('Data cleaning'!P1751,MONTH(1&amp;'Data cleaning'!Q1751),'Hospitalisation Details'!D1751)</f>
        <v>22856</v>
      </c>
      <c r="M1746" s="20">
        <v>16779.400000000001</v>
      </c>
      <c r="N1746" s="16" t="s">
        <v>62</v>
      </c>
      <c r="O1746" s="16" t="s">
        <v>62</v>
      </c>
      <c r="P1746" s="16" t="s">
        <v>2757</v>
      </c>
      <c r="Q1746" s="14">
        <f t="shared" si="83"/>
        <v>60</v>
      </c>
    </row>
    <row r="1747" spans="1:17" ht="15.6" x14ac:dyDescent="0.3">
      <c r="A1747" s="15" t="s">
        <v>3206</v>
      </c>
      <c r="B1747" s="14" t="s">
        <v>7546</v>
      </c>
      <c r="C1747" s="16">
        <v>32.78</v>
      </c>
      <c r="D1747" s="16">
        <v>4.63</v>
      </c>
      <c r="E1747" s="17" t="s">
        <v>32</v>
      </c>
      <c r="F1747" s="17" t="s">
        <v>32</v>
      </c>
      <c r="G1747" s="17" t="s">
        <v>32</v>
      </c>
      <c r="H1747" s="18">
        <f>IF('Medical Examinations'!G1752="No major surgery",0,'Medical Examinations'!G1752)</f>
        <v>0</v>
      </c>
      <c r="I1747" s="16" t="s">
        <v>8343</v>
      </c>
      <c r="J1747" s="14" t="str">
        <f t="shared" si="81"/>
        <v>Obesity</v>
      </c>
      <c r="K1747" s="14" t="str">
        <f t="shared" si="82"/>
        <v>Normal</v>
      </c>
      <c r="L1747" s="19">
        <f>DATE('Data cleaning'!P1752,MONTH(1&amp;'Data cleaning'!Q1752),'Hospitalisation Details'!D1752)</f>
        <v>34991</v>
      </c>
      <c r="M1747" s="20">
        <v>16796.41</v>
      </c>
      <c r="N1747" s="16" t="s">
        <v>62</v>
      </c>
      <c r="O1747" s="16" t="s">
        <v>64</v>
      </c>
      <c r="P1747" s="16" t="s">
        <v>1280</v>
      </c>
      <c r="Q1747" s="14">
        <f t="shared" si="83"/>
        <v>27</v>
      </c>
    </row>
    <row r="1748" spans="1:17" ht="15.6" x14ac:dyDescent="0.3">
      <c r="A1748" s="15" t="s">
        <v>3201</v>
      </c>
      <c r="B1748" s="14" t="s">
        <v>5846</v>
      </c>
      <c r="C1748" s="16">
        <v>23.9</v>
      </c>
      <c r="D1748" s="16">
        <v>6.06</v>
      </c>
      <c r="E1748" s="17" t="s">
        <v>99</v>
      </c>
      <c r="F1748" s="17" t="s">
        <v>32</v>
      </c>
      <c r="G1748" s="17" t="s">
        <v>99</v>
      </c>
      <c r="H1748" s="18">
        <f>IF('Medical Examinations'!G1753="No major surgery",0,'Medical Examinations'!G1753)</f>
        <v>1</v>
      </c>
      <c r="I1748" s="16" t="s">
        <v>8343</v>
      </c>
      <c r="J1748" s="14" t="str">
        <f t="shared" si="81"/>
        <v>Normal weight</v>
      </c>
      <c r="K1748" s="14" t="str">
        <f t="shared" si="82"/>
        <v>Prediabetes</v>
      </c>
      <c r="L1748" s="19">
        <f>DATE('Data cleaning'!P1753,MONTH(1&amp;'Data cleaning'!Q1753),'Hospitalisation Details'!D1753)</f>
        <v>27249</v>
      </c>
      <c r="M1748" s="20">
        <v>16841.32</v>
      </c>
      <c r="N1748" s="16" t="s">
        <v>62</v>
      </c>
      <c r="O1748" s="16" t="s">
        <v>64</v>
      </c>
      <c r="P1748" s="16" t="s">
        <v>241</v>
      </c>
      <c r="Q1748" s="14">
        <f t="shared" si="83"/>
        <v>48</v>
      </c>
    </row>
    <row r="1749" spans="1:17" ht="15.6" x14ac:dyDescent="0.3">
      <c r="A1749" s="15" t="s">
        <v>3197</v>
      </c>
      <c r="B1749" s="14" t="s">
        <v>7549</v>
      </c>
      <c r="C1749" s="16">
        <v>15.47</v>
      </c>
      <c r="D1749" s="16">
        <v>8.43</v>
      </c>
      <c r="E1749" s="17" t="s">
        <v>32</v>
      </c>
      <c r="F1749" s="17" t="s">
        <v>32</v>
      </c>
      <c r="G1749" s="17" t="s">
        <v>32</v>
      </c>
      <c r="H1749" s="18">
        <f>IF('Medical Examinations'!G1754="No major surgery",0,'Medical Examinations'!G1754)</f>
        <v>0</v>
      </c>
      <c r="I1749" s="16" t="s">
        <v>8343</v>
      </c>
      <c r="J1749" s="14" t="str">
        <f t="shared" si="81"/>
        <v>Under weight</v>
      </c>
      <c r="K1749" s="14" t="str">
        <f t="shared" si="82"/>
        <v>Diabetes</v>
      </c>
      <c r="L1749" s="19">
        <f>DATE('Data cleaning'!P1754,MONTH(1&amp;'Data cleaning'!Q1754),'Hospitalisation Details'!D1754)</f>
        <v>37874</v>
      </c>
      <c r="M1749" s="20">
        <v>16884.919999999998</v>
      </c>
      <c r="N1749" s="16" t="s">
        <v>62</v>
      </c>
      <c r="O1749" s="16" t="s">
        <v>62</v>
      </c>
      <c r="P1749" s="16" t="s">
        <v>241</v>
      </c>
      <c r="Q1749" s="14">
        <f t="shared" si="83"/>
        <v>19</v>
      </c>
    </row>
    <row r="1750" spans="1:17" ht="15.6" x14ac:dyDescent="0.3">
      <c r="A1750" s="15" t="s">
        <v>3194</v>
      </c>
      <c r="B1750" s="14" t="s">
        <v>7550</v>
      </c>
      <c r="C1750" s="16">
        <v>28.54</v>
      </c>
      <c r="D1750" s="16">
        <v>5.51</v>
      </c>
      <c r="E1750" s="17" t="s">
        <v>32</v>
      </c>
      <c r="F1750" s="17" t="s">
        <v>32</v>
      </c>
      <c r="G1750" s="17" t="s">
        <v>99</v>
      </c>
      <c r="H1750" s="18">
        <f>IF('Medical Examinations'!G1755="No major surgery",0,'Medical Examinations'!G1755)</f>
        <v>1</v>
      </c>
      <c r="I1750" s="16" t="s">
        <v>8343</v>
      </c>
      <c r="J1750" s="14" t="str">
        <f t="shared" si="81"/>
        <v>Over weight</v>
      </c>
      <c r="K1750" s="14" t="str">
        <f t="shared" si="82"/>
        <v>Normal</v>
      </c>
      <c r="L1750" s="19">
        <f>DATE('Data cleaning'!P1755,MONTH(1&amp;'Data cleaning'!Q1755),'Hospitalisation Details'!D1755)</f>
        <v>25132</v>
      </c>
      <c r="M1750" s="20">
        <v>16903.5</v>
      </c>
      <c r="N1750" s="16" t="s">
        <v>62</v>
      </c>
      <c r="O1750" s="16" t="s">
        <v>64</v>
      </c>
      <c r="P1750" s="16" t="s">
        <v>119</v>
      </c>
      <c r="Q1750" s="14">
        <f t="shared" si="83"/>
        <v>54</v>
      </c>
    </row>
    <row r="1751" spans="1:17" ht="15.6" x14ac:dyDescent="0.3">
      <c r="A1751" s="15" t="s">
        <v>3191</v>
      </c>
      <c r="B1751" s="14" t="s">
        <v>7552</v>
      </c>
      <c r="C1751" s="16">
        <v>18.54</v>
      </c>
      <c r="D1751" s="16">
        <v>4.95</v>
      </c>
      <c r="E1751" s="17" t="s">
        <v>32</v>
      </c>
      <c r="F1751" s="17" t="s">
        <v>32</v>
      </c>
      <c r="G1751" s="17" t="s">
        <v>32</v>
      </c>
      <c r="H1751" s="18">
        <f>IF('Medical Examinations'!G1756="No major surgery",0,'Medical Examinations'!G1756)</f>
        <v>0</v>
      </c>
      <c r="I1751" s="16" t="s">
        <v>8343</v>
      </c>
      <c r="J1751" s="14" t="str">
        <f t="shared" si="81"/>
        <v>Normal weight</v>
      </c>
      <c r="K1751" s="14" t="str">
        <f t="shared" si="82"/>
        <v>Normal</v>
      </c>
      <c r="L1751" s="19">
        <f>DATE('Data cleaning'!P1756,MONTH(1&amp;'Data cleaning'!Q1756),'Hospitalisation Details'!D1756)</f>
        <v>28362</v>
      </c>
      <c r="M1751" s="20">
        <v>16921.09</v>
      </c>
      <c r="N1751" s="16" t="s">
        <v>62</v>
      </c>
      <c r="O1751" s="16" t="s">
        <v>64</v>
      </c>
      <c r="P1751" s="16" t="s">
        <v>1285</v>
      </c>
      <c r="Q1751" s="14">
        <f t="shared" si="83"/>
        <v>45</v>
      </c>
    </row>
    <row r="1752" spans="1:17" ht="15.6" x14ac:dyDescent="0.3">
      <c r="A1752" s="15" t="s">
        <v>3186</v>
      </c>
      <c r="B1752" s="14" t="s">
        <v>7554</v>
      </c>
      <c r="C1752" s="16">
        <v>32.18</v>
      </c>
      <c r="D1752" s="16">
        <v>6.44</v>
      </c>
      <c r="E1752" s="17" t="s">
        <v>99</v>
      </c>
      <c r="F1752" s="17" t="s">
        <v>32</v>
      </c>
      <c r="G1752" s="17" t="s">
        <v>99</v>
      </c>
      <c r="H1752" s="18">
        <f>IF('Medical Examinations'!G1757="No major surgery",0,'Medical Examinations'!G1757)</f>
        <v>1</v>
      </c>
      <c r="I1752" s="16" t="s">
        <v>8343</v>
      </c>
      <c r="J1752" s="14" t="str">
        <f t="shared" si="81"/>
        <v>Obesity</v>
      </c>
      <c r="K1752" s="14" t="str">
        <f t="shared" si="82"/>
        <v>Diabetes</v>
      </c>
      <c r="L1752" s="19">
        <f>DATE('Data cleaning'!P1757,MONTH(1&amp;'Data cleaning'!Q1757),'Hospitalisation Details'!D1757)</f>
        <v>29418</v>
      </c>
      <c r="M1752" s="20">
        <v>16990.55</v>
      </c>
      <c r="N1752" s="16" t="s">
        <v>62</v>
      </c>
      <c r="O1752" s="16" t="s">
        <v>64</v>
      </c>
      <c r="P1752" s="16" t="s">
        <v>119</v>
      </c>
      <c r="Q1752" s="14">
        <f t="shared" si="83"/>
        <v>42</v>
      </c>
    </row>
    <row r="1753" spans="1:17" ht="15.6" x14ac:dyDescent="0.3">
      <c r="A1753" s="15" t="s">
        <v>3180</v>
      </c>
      <c r="B1753" s="14" t="s">
        <v>7555</v>
      </c>
      <c r="C1753" s="16">
        <v>37.380000000000003</v>
      </c>
      <c r="D1753" s="16">
        <v>6.05</v>
      </c>
      <c r="E1753" s="17" t="s">
        <v>99</v>
      </c>
      <c r="F1753" s="17" t="s">
        <v>32</v>
      </c>
      <c r="G1753" s="17" t="s">
        <v>32</v>
      </c>
      <c r="H1753" s="18">
        <f>IF('Medical Examinations'!G1758="No major surgery",0,'Medical Examinations'!G1758)</f>
        <v>0</v>
      </c>
      <c r="I1753" s="16" t="s">
        <v>8343</v>
      </c>
      <c r="J1753" s="14" t="str">
        <f t="shared" si="81"/>
        <v>Obesity</v>
      </c>
      <c r="K1753" s="14" t="str">
        <f t="shared" si="82"/>
        <v>Prediabetes</v>
      </c>
      <c r="L1753" s="19">
        <f>DATE('Data cleaning'!P1758,MONTH(1&amp;'Data cleaning'!Q1758),'Hospitalisation Details'!D1758)</f>
        <v>26167</v>
      </c>
      <c r="M1753" s="20">
        <v>17016.009999999998</v>
      </c>
      <c r="N1753" s="16" t="s">
        <v>62</v>
      </c>
      <c r="O1753" s="16" t="s">
        <v>62</v>
      </c>
      <c r="P1753" s="16" t="s">
        <v>1285</v>
      </c>
      <c r="Q1753" s="14">
        <f t="shared" si="83"/>
        <v>51</v>
      </c>
    </row>
    <row r="1754" spans="1:17" ht="15.6" x14ac:dyDescent="0.3">
      <c r="A1754" s="15" t="s">
        <v>3173</v>
      </c>
      <c r="B1754" s="14" t="s">
        <v>7557</v>
      </c>
      <c r="C1754" s="16">
        <v>31.12</v>
      </c>
      <c r="D1754" s="16">
        <v>4.76</v>
      </c>
      <c r="E1754" s="17" t="s">
        <v>99</v>
      </c>
      <c r="F1754" s="17" t="s">
        <v>32</v>
      </c>
      <c r="G1754" s="17" t="s">
        <v>99</v>
      </c>
      <c r="H1754" s="18">
        <f>IF('Medical Examinations'!G1759="No major surgery",0,'Medical Examinations'!G1759)</f>
        <v>1</v>
      </c>
      <c r="I1754" s="16" t="s">
        <v>8343</v>
      </c>
      <c r="J1754" s="14" t="str">
        <f t="shared" si="81"/>
        <v>Obesity</v>
      </c>
      <c r="K1754" s="14" t="str">
        <f t="shared" si="82"/>
        <v>Normal</v>
      </c>
      <c r="L1754" s="19">
        <f>DATE('Data cleaning'!P1759,MONTH(1&amp;'Data cleaning'!Q1759),'Hospitalisation Details'!D1759)</f>
        <v>35226</v>
      </c>
      <c r="M1754" s="20">
        <v>17043.34</v>
      </c>
      <c r="N1754" s="16" t="s">
        <v>62</v>
      </c>
      <c r="O1754" s="16" t="s">
        <v>64</v>
      </c>
      <c r="P1754" s="16" t="s">
        <v>66</v>
      </c>
      <c r="Q1754" s="14">
        <f t="shared" si="83"/>
        <v>26</v>
      </c>
    </row>
    <row r="1755" spans="1:17" ht="15.6" x14ac:dyDescent="0.3">
      <c r="A1755" s="15" t="s">
        <v>3167</v>
      </c>
      <c r="B1755" s="14" t="s">
        <v>7559</v>
      </c>
      <c r="C1755" s="16">
        <v>22.01</v>
      </c>
      <c r="D1755" s="16">
        <v>6.72</v>
      </c>
      <c r="E1755" s="17" t="s">
        <v>99</v>
      </c>
      <c r="F1755" s="17" t="s">
        <v>32</v>
      </c>
      <c r="G1755" s="17" t="s">
        <v>32</v>
      </c>
      <c r="H1755" s="18">
        <f>IF('Medical Examinations'!G1760="No major surgery",0,'Medical Examinations'!G1760)</f>
        <v>1</v>
      </c>
      <c r="I1755" s="16" t="s">
        <v>8343</v>
      </c>
      <c r="J1755" s="14" t="str">
        <f t="shared" si="81"/>
        <v>Normal weight</v>
      </c>
      <c r="K1755" s="14" t="str">
        <f t="shared" si="82"/>
        <v>Diabetes</v>
      </c>
      <c r="L1755" s="19">
        <f>DATE('Data cleaning'!P1760,MONTH(1&amp;'Data cleaning'!Q1760),'Hospitalisation Details'!D1760)</f>
        <v>37981</v>
      </c>
      <c r="M1755" s="20">
        <v>17081.080000000002</v>
      </c>
      <c r="N1755" s="16" t="s">
        <v>62</v>
      </c>
      <c r="O1755" s="16" t="s">
        <v>62</v>
      </c>
      <c r="P1755" s="16" t="s">
        <v>241</v>
      </c>
      <c r="Q1755" s="14">
        <f t="shared" si="83"/>
        <v>19</v>
      </c>
    </row>
    <row r="1756" spans="1:17" ht="15.6" x14ac:dyDescent="0.3">
      <c r="A1756" s="15" t="s">
        <v>3161</v>
      </c>
      <c r="B1756" s="14" t="s">
        <v>7561</v>
      </c>
      <c r="C1756" s="16">
        <v>27.645</v>
      </c>
      <c r="D1756" s="16">
        <v>5.7</v>
      </c>
      <c r="E1756" s="17" t="s">
        <v>32</v>
      </c>
      <c r="F1756" s="17" t="s">
        <v>32</v>
      </c>
      <c r="G1756" s="17" t="s">
        <v>32</v>
      </c>
      <c r="H1756" s="18">
        <f>IF('Medical Examinations'!G1761="No major surgery",0,'Medical Examinations'!G1761)</f>
        <v>0</v>
      </c>
      <c r="I1756" s="16" t="s">
        <v>8343</v>
      </c>
      <c r="J1756" s="14" t="str">
        <f t="shared" si="81"/>
        <v>Over weight</v>
      </c>
      <c r="K1756" s="14" t="str">
        <f t="shared" si="82"/>
        <v>Prediabetes</v>
      </c>
      <c r="L1756" s="19">
        <f>DATE('Data cleaning'!P1761,MONTH(1&amp;'Data cleaning'!Q1761),'Hospitalisation Details'!D1761)</f>
        <v>37435</v>
      </c>
      <c r="M1756" s="20">
        <v>17085.27</v>
      </c>
      <c r="N1756" s="16" t="s">
        <v>62</v>
      </c>
      <c r="O1756" s="16" t="s">
        <v>64</v>
      </c>
      <c r="P1756" s="16" t="s">
        <v>66</v>
      </c>
      <c r="Q1756" s="14">
        <f t="shared" si="83"/>
        <v>20</v>
      </c>
    </row>
    <row r="1757" spans="1:17" ht="15.6" x14ac:dyDescent="0.3">
      <c r="A1757" s="15" t="s">
        <v>3156</v>
      </c>
      <c r="B1757" s="14" t="s">
        <v>7563</v>
      </c>
      <c r="C1757" s="16">
        <v>29.64</v>
      </c>
      <c r="D1757" s="16">
        <v>5.31</v>
      </c>
      <c r="E1757" s="17" t="s">
        <v>99</v>
      </c>
      <c r="F1757" s="17" t="s">
        <v>32</v>
      </c>
      <c r="G1757" s="17" t="s">
        <v>32</v>
      </c>
      <c r="H1757" s="18">
        <f>IF('Medical Examinations'!G1762="No major surgery",0,'Medical Examinations'!G1762)</f>
        <v>0</v>
      </c>
      <c r="I1757" s="16" t="s">
        <v>8343</v>
      </c>
      <c r="J1757" s="14" t="str">
        <f t="shared" si="81"/>
        <v>Over weight</v>
      </c>
      <c r="K1757" s="14" t="str">
        <f t="shared" si="82"/>
        <v>Normal</v>
      </c>
      <c r="L1757" s="19">
        <f>DATE('Data cleaning'!P1762,MONTH(1&amp;'Data cleaning'!Q1762),'Hospitalisation Details'!D1762)</f>
        <v>35949</v>
      </c>
      <c r="M1757" s="20">
        <v>17128.43</v>
      </c>
      <c r="N1757" s="16" t="s">
        <v>62</v>
      </c>
      <c r="O1757" s="16" t="s">
        <v>64</v>
      </c>
      <c r="P1757" s="16" t="s">
        <v>979</v>
      </c>
      <c r="Q1757" s="14">
        <f t="shared" si="83"/>
        <v>25</v>
      </c>
    </row>
    <row r="1758" spans="1:17" ht="15.6" x14ac:dyDescent="0.3">
      <c r="A1758" s="15" t="s">
        <v>3151</v>
      </c>
      <c r="B1758" s="14" t="s">
        <v>7565</v>
      </c>
      <c r="C1758" s="16">
        <v>33.700000000000003</v>
      </c>
      <c r="D1758" s="16">
        <v>4.32</v>
      </c>
      <c r="E1758" s="17" t="s">
        <v>99</v>
      </c>
      <c r="F1758" s="17" t="s">
        <v>32</v>
      </c>
      <c r="G1758" s="17" t="s">
        <v>32</v>
      </c>
      <c r="H1758" s="18">
        <f>IF('Medical Examinations'!G1763="No major surgery",0,'Medical Examinations'!G1763)</f>
        <v>1</v>
      </c>
      <c r="I1758" s="16" t="s">
        <v>8343</v>
      </c>
      <c r="J1758" s="14" t="str">
        <f t="shared" si="81"/>
        <v>Obesity</v>
      </c>
      <c r="K1758" s="14" t="str">
        <f t="shared" si="82"/>
        <v>Normal</v>
      </c>
      <c r="L1758" s="19">
        <f>DATE('Data cleaning'!P1763,MONTH(1&amp;'Data cleaning'!Q1763),'Hospitalisation Details'!D1763)</f>
        <v>24001</v>
      </c>
      <c r="M1758" s="20">
        <v>17172.27</v>
      </c>
      <c r="N1758" s="16" t="s">
        <v>62</v>
      </c>
      <c r="O1758" s="16" t="s">
        <v>62</v>
      </c>
      <c r="P1758" s="16" t="s">
        <v>2757</v>
      </c>
      <c r="Q1758" s="14">
        <f t="shared" si="83"/>
        <v>57</v>
      </c>
    </row>
    <row r="1759" spans="1:17" ht="15.6" x14ac:dyDescent="0.3">
      <c r="A1759" s="15" t="s">
        <v>3146</v>
      </c>
      <c r="B1759" s="14" t="s">
        <v>7567</v>
      </c>
      <c r="C1759" s="16">
        <v>27.5</v>
      </c>
      <c r="D1759" s="16">
        <v>4.2300000000000004</v>
      </c>
      <c r="E1759" s="17" t="s">
        <v>99</v>
      </c>
      <c r="F1759" s="17" t="s">
        <v>32</v>
      </c>
      <c r="G1759" s="17" t="s">
        <v>32</v>
      </c>
      <c r="H1759" s="18">
        <f>IF('Medical Examinations'!G1764="No major surgery",0,'Medical Examinations'!G1764)</f>
        <v>1</v>
      </c>
      <c r="I1759" s="16" t="s">
        <v>8343</v>
      </c>
      <c r="J1759" s="14" t="str">
        <f t="shared" si="81"/>
        <v>Over weight</v>
      </c>
      <c r="K1759" s="14" t="str">
        <f t="shared" si="82"/>
        <v>Normal</v>
      </c>
      <c r="L1759" s="19">
        <f>DATE('Data cleaning'!P1764,MONTH(1&amp;'Data cleaning'!Q1764),'Hospitalisation Details'!D1764)</f>
        <v>23535</v>
      </c>
      <c r="M1759" s="20">
        <v>17174.52</v>
      </c>
      <c r="N1759" s="16" t="s">
        <v>62</v>
      </c>
      <c r="O1759" s="16" t="s">
        <v>62</v>
      </c>
      <c r="P1759" s="16" t="s">
        <v>119</v>
      </c>
      <c r="Q1759" s="14">
        <f t="shared" si="83"/>
        <v>59</v>
      </c>
    </row>
    <row r="1760" spans="1:17" ht="15.6" x14ac:dyDescent="0.3">
      <c r="A1760" s="15" t="s">
        <v>3140</v>
      </c>
      <c r="B1760" s="14" t="s">
        <v>7568</v>
      </c>
      <c r="C1760" s="16">
        <v>16.12</v>
      </c>
      <c r="D1760" s="16">
        <v>6.09</v>
      </c>
      <c r="E1760" s="17" t="s">
        <v>32</v>
      </c>
      <c r="F1760" s="17" t="s">
        <v>32</v>
      </c>
      <c r="G1760" s="17" t="s">
        <v>32</v>
      </c>
      <c r="H1760" s="18">
        <f>IF('Medical Examinations'!G1765="No major surgery",0,'Medical Examinations'!G1765)</f>
        <v>0</v>
      </c>
      <c r="I1760" s="16" t="s">
        <v>8343</v>
      </c>
      <c r="J1760" s="14" t="str">
        <f t="shared" si="81"/>
        <v>Under weight</v>
      </c>
      <c r="K1760" s="14" t="str">
        <f t="shared" si="82"/>
        <v>Prediabetes</v>
      </c>
      <c r="L1760" s="19">
        <f>DATE('Data cleaning'!P1765,MONTH(1&amp;'Data cleaning'!Q1765),'Hospitalisation Details'!D1765)</f>
        <v>38217</v>
      </c>
      <c r="M1760" s="20">
        <v>17178.68</v>
      </c>
      <c r="N1760" s="16" t="s">
        <v>62</v>
      </c>
      <c r="O1760" s="16" t="s">
        <v>62</v>
      </c>
      <c r="P1760" s="16" t="s">
        <v>972</v>
      </c>
      <c r="Q1760" s="14">
        <f t="shared" si="83"/>
        <v>18</v>
      </c>
    </row>
    <row r="1761" spans="1:17" ht="15.6" x14ac:dyDescent="0.3">
      <c r="A1761" s="15" t="s">
        <v>3133</v>
      </c>
      <c r="B1761" s="14" t="s">
        <v>7569</v>
      </c>
      <c r="C1761" s="16">
        <v>26.73</v>
      </c>
      <c r="D1761" s="16">
        <v>4.74</v>
      </c>
      <c r="E1761" s="17" t="s">
        <v>99</v>
      </c>
      <c r="F1761" s="17" t="s">
        <v>32</v>
      </c>
      <c r="G1761" s="17" t="s">
        <v>32</v>
      </c>
      <c r="H1761" s="18">
        <f>IF('Medical Examinations'!G1766="No major surgery",0,'Medical Examinations'!G1766)</f>
        <v>1</v>
      </c>
      <c r="I1761" s="16" t="s">
        <v>8343</v>
      </c>
      <c r="J1761" s="14" t="str">
        <f t="shared" si="81"/>
        <v>Over weight</v>
      </c>
      <c r="K1761" s="14" t="str">
        <f t="shared" si="82"/>
        <v>Normal</v>
      </c>
      <c r="L1761" s="19">
        <f>DATE('Data cleaning'!P1766,MONTH(1&amp;'Data cleaning'!Q1766),'Hospitalisation Details'!D1766)</f>
        <v>30246</v>
      </c>
      <c r="M1761" s="20">
        <v>17179.52</v>
      </c>
      <c r="N1761" s="16" t="s">
        <v>62</v>
      </c>
      <c r="O1761" s="16" t="s">
        <v>75</v>
      </c>
      <c r="P1761" s="16" t="s">
        <v>66</v>
      </c>
      <c r="Q1761" s="14">
        <f t="shared" si="83"/>
        <v>40</v>
      </c>
    </row>
    <row r="1762" spans="1:17" ht="15.6" x14ac:dyDescent="0.3">
      <c r="A1762" s="15" t="s">
        <v>3127</v>
      </c>
      <c r="B1762" s="14" t="s">
        <v>5048</v>
      </c>
      <c r="C1762" s="16">
        <v>37.25</v>
      </c>
      <c r="D1762" s="16">
        <v>6.23</v>
      </c>
      <c r="E1762" s="17" t="s">
        <v>99</v>
      </c>
      <c r="F1762" s="17" t="s">
        <v>32</v>
      </c>
      <c r="G1762" s="17" t="s">
        <v>32</v>
      </c>
      <c r="H1762" s="18">
        <f>IF('Medical Examinations'!G1767="No major surgery",0,'Medical Examinations'!G1767)</f>
        <v>0</v>
      </c>
      <c r="I1762" s="16" t="s">
        <v>8343</v>
      </c>
      <c r="J1762" s="14" t="str">
        <f t="shared" si="81"/>
        <v>Obesity</v>
      </c>
      <c r="K1762" s="14" t="str">
        <f t="shared" si="82"/>
        <v>Prediabetes</v>
      </c>
      <c r="L1762" s="19">
        <f>DATE('Data cleaning'!P1767,MONTH(1&amp;'Data cleaning'!Q1767),'Hospitalisation Details'!D1767)</f>
        <v>27631</v>
      </c>
      <c r="M1762" s="20">
        <v>17253.43</v>
      </c>
      <c r="N1762" s="16" t="s">
        <v>62</v>
      </c>
      <c r="O1762" s="16" t="s">
        <v>64</v>
      </c>
      <c r="P1762" s="16" t="s">
        <v>2757</v>
      </c>
      <c r="Q1762" s="14">
        <f t="shared" si="83"/>
        <v>47</v>
      </c>
    </row>
    <row r="1763" spans="1:17" ht="15.6" x14ac:dyDescent="0.3">
      <c r="A1763" s="15" t="s">
        <v>3122</v>
      </c>
      <c r="B1763" s="14" t="s">
        <v>6604</v>
      </c>
      <c r="C1763" s="16">
        <v>23.56</v>
      </c>
      <c r="D1763" s="16">
        <v>5.45</v>
      </c>
      <c r="E1763" s="17" t="s">
        <v>99</v>
      </c>
      <c r="F1763" s="17" t="s">
        <v>32</v>
      </c>
      <c r="G1763" s="17" t="s">
        <v>32</v>
      </c>
      <c r="H1763" s="18">
        <f>IF('Medical Examinations'!G1768="No major surgery",0,'Medical Examinations'!G1768)</f>
        <v>1</v>
      </c>
      <c r="I1763" s="16" t="s">
        <v>8343</v>
      </c>
      <c r="J1763" s="14" t="str">
        <f t="shared" si="81"/>
        <v>Normal weight</v>
      </c>
      <c r="K1763" s="14" t="str">
        <f t="shared" si="82"/>
        <v>Normal</v>
      </c>
      <c r="L1763" s="19">
        <f>DATE('Data cleaning'!P1768,MONTH(1&amp;'Data cleaning'!Q1768),'Hospitalisation Details'!D1768)</f>
        <v>23204</v>
      </c>
      <c r="M1763" s="20">
        <v>17337.580000000002</v>
      </c>
      <c r="N1763" s="16" t="s">
        <v>62</v>
      </c>
      <c r="O1763" s="16" t="s">
        <v>64</v>
      </c>
      <c r="P1763" s="16" t="s">
        <v>1285</v>
      </c>
      <c r="Q1763" s="14">
        <f t="shared" si="83"/>
        <v>59</v>
      </c>
    </row>
    <row r="1764" spans="1:17" ht="15.6" x14ac:dyDescent="0.3">
      <c r="A1764" s="15" t="s">
        <v>3121</v>
      </c>
      <c r="B1764" s="14" t="s">
        <v>5096</v>
      </c>
      <c r="C1764" s="16">
        <v>15.84</v>
      </c>
      <c r="D1764" s="16">
        <v>10.34</v>
      </c>
      <c r="E1764" s="17" t="s">
        <v>32</v>
      </c>
      <c r="F1764" s="17" t="s">
        <v>32</v>
      </c>
      <c r="G1764" s="17" t="s">
        <v>32</v>
      </c>
      <c r="H1764" s="18">
        <f>IF('Medical Examinations'!G1769="No major surgery",0,'Medical Examinations'!G1769)</f>
        <v>2</v>
      </c>
      <c r="I1764" s="16" t="s">
        <v>8343</v>
      </c>
      <c r="J1764" s="14" t="str">
        <f t="shared" si="81"/>
        <v>Under weight</v>
      </c>
      <c r="K1764" s="14" t="str">
        <f t="shared" si="82"/>
        <v>Diabetes</v>
      </c>
      <c r="L1764" s="19">
        <f>DATE('Data cleaning'!P1769,MONTH(1&amp;'Data cleaning'!Q1769),'Hospitalisation Details'!D1769)</f>
        <v>37926</v>
      </c>
      <c r="M1764" s="20">
        <v>17352.68</v>
      </c>
      <c r="N1764" s="16" t="s">
        <v>62</v>
      </c>
      <c r="O1764" s="16" t="s">
        <v>64</v>
      </c>
      <c r="P1764" s="16" t="s">
        <v>119</v>
      </c>
      <c r="Q1764" s="14">
        <f t="shared" si="83"/>
        <v>19</v>
      </c>
    </row>
    <row r="1765" spans="1:17" ht="15.6" x14ac:dyDescent="0.3">
      <c r="A1765" s="15" t="s">
        <v>3114</v>
      </c>
      <c r="B1765" s="14" t="s">
        <v>5680</v>
      </c>
      <c r="C1765" s="16">
        <v>36.630000000000003</v>
      </c>
      <c r="D1765" s="16">
        <v>5.15</v>
      </c>
      <c r="E1765" s="17" t="s">
        <v>32</v>
      </c>
      <c r="F1765" s="17" t="s">
        <v>32</v>
      </c>
      <c r="G1765" s="17" t="s">
        <v>32</v>
      </c>
      <c r="H1765" s="18">
        <f>IF('Medical Examinations'!G1770="No major surgery",0,'Medical Examinations'!G1770)</f>
        <v>0</v>
      </c>
      <c r="I1765" s="16" t="s">
        <v>8343</v>
      </c>
      <c r="J1765" s="14" t="str">
        <f t="shared" si="81"/>
        <v>Obesity</v>
      </c>
      <c r="K1765" s="14" t="str">
        <f t="shared" si="82"/>
        <v>Normal</v>
      </c>
      <c r="L1765" s="19">
        <f>DATE('Data cleaning'!P1770,MONTH(1&amp;'Data cleaning'!Q1770),'Hospitalisation Details'!D1770)</f>
        <v>33895</v>
      </c>
      <c r="M1765" s="20">
        <v>17361.77</v>
      </c>
      <c r="N1765" s="16" t="s">
        <v>62</v>
      </c>
      <c r="O1765" s="16" t="s">
        <v>75</v>
      </c>
      <c r="P1765" s="16" t="s">
        <v>119</v>
      </c>
      <c r="Q1765" s="14">
        <f t="shared" si="83"/>
        <v>30</v>
      </c>
    </row>
    <row r="1766" spans="1:17" ht="15.6" x14ac:dyDescent="0.3">
      <c r="A1766" s="15" t="s">
        <v>3107</v>
      </c>
      <c r="B1766" s="14" t="s">
        <v>7575</v>
      </c>
      <c r="C1766" s="16">
        <v>16.47</v>
      </c>
      <c r="D1766" s="16">
        <v>11.72</v>
      </c>
      <c r="E1766" s="17" t="s">
        <v>32</v>
      </c>
      <c r="F1766" s="17" t="s">
        <v>32</v>
      </c>
      <c r="G1766" s="17" t="s">
        <v>32</v>
      </c>
      <c r="H1766" s="18">
        <f>IF('Medical Examinations'!G1771="No major surgery",0,'Medical Examinations'!G1771)</f>
        <v>0</v>
      </c>
      <c r="I1766" s="16" t="s">
        <v>8343</v>
      </c>
      <c r="J1766" s="14" t="str">
        <f t="shared" si="81"/>
        <v>Under weight</v>
      </c>
      <c r="K1766" s="14" t="str">
        <f t="shared" si="82"/>
        <v>Diabetes</v>
      </c>
      <c r="L1766" s="19">
        <f>DATE('Data cleaning'!P1771,MONTH(1&amp;'Data cleaning'!Q1771),'Hospitalisation Details'!D1771)</f>
        <v>37927</v>
      </c>
      <c r="M1766" s="20">
        <v>17468.98</v>
      </c>
      <c r="N1766" s="16" t="s">
        <v>62</v>
      </c>
      <c r="O1766" s="16" t="s">
        <v>75</v>
      </c>
      <c r="P1766" s="16" t="s">
        <v>119</v>
      </c>
      <c r="Q1766" s="14">
        <f t="shared" si="83"/>
        <v>19</v>
      </c>
    </row>
    <row r="1767" spans="1:17" ht="15.6" x14ac:dyDescent="0.3">
      <c r="A1767" s="15" t="s">
        <v>3100</v>
      </c>
      <c r="B1767" s="14" t="s">
        <v>7577</v>
      </c>
      <c r="C1767" s="16">
        <v>25.8</v>
      </c>
      <c r="D1767" s="16">
        <v>5.29</v>
      </c>
      <c r="E1767" s="17" t="s">
        <v>32</v>
      </c>
      <c r="F1767" s="17" t="s">
        <v>32</v>
      </c>
      <c r="G1767" s="17" t="s">
        <v>32</v>
      </c>
      <c r="H1767" s="18">
        <f>IF('Medical Examinations'!G1772="No major surgery",0,'Medical Examinations'!G1772)</f>
        <v>0</v>
      </c>
      <c r="I1767" s="16" t="s">
        <v>8343</v>
      </c>
      <c r="J1767" s="14" t="str">
        <f t="shared" si="81"/>
        <v>Over weight</v>
      </c>
      <c r="K1767" s="14" t="str">
        <f t="shared" si="82"/>
        <v>Normal</v>
      </c>
      <c r="L1767" s="19">
        <f>DATE('Data cleaning'!P1772,MONTH(1&amp;'Data cleaning'!Q1772),'Hospitalisation Details'!D1772)</f>
        <v>26092</v>
      </c>
      <c r="M1767" s="20">
        <v>17479.53</v>
      </c>
      <c r="N1767" s="16" t="s">
        <v>75</v>
      </c>
      <c r="O1767" s="16" t="s">
        <v>75</v>
      </c>
      <c r="P1767" s="16" t="s">
        <v>119</v>
      </c>
      <c r="Q1767" s="14">
        <f t="shared" si="83"/>
        <v>52</v>
      </c>
    </row>
    <row r="1768" spans="1:17" ht="15.6" x14ac:dyDescent="0.3">
      <c r="A1768" s="15" t="s">
        <v>3091</v>
      </c>
      <c r="B1768" s="14" t="s">
        <v>5629</v>
      </c>
      <c r="C1768" s="16">
        <v>23.6</v>
      </c>
      <c r="D1768" s="16">
        <v>4.33</v>
      </c>
      <c r="E1768" s="17" t="s">
        <v>32</v>
      </c>
      <c r="F1768" s="17" t="s">
        <v>32</v>
      </c>
      <c r="G1768" s="17" t="s">
        <v>32</v>
      </c>
      <c r="H1768" s="18">
        <f>IF('Medical Examinations'!G1773="No major surgery",0,'Medical Examinations'!G1773)</f>
        <v>0</v>
      </c>
      <c r="I1768" s="16" t="s">
        <v>8343</v>
      </c>
      <c r="J1768" s="14" t="str">
        <f t="shared" si="81"/>
        <v>Normal weight</v>
      </c>
      <c r="K1768" s="14" t="str">
        <f t="shared" si="82"/>
        <v>Normal</v>
      </c>
      <c r="L1768" s="19">
        <f>DATE('Data cleaning'!P1773,MONTH(1&amp;'Data cleaning'!Q1773),'Hospitalisation Details'!D1773)</f>
        <v>33236</v>
      </c>
      <c r="M1768" s="20">
        <v>17496.310000000001</v>
      </c>
      <c r="N1768" s="16" t="s">
        <v>75</v>
      </c>
      <c r="O1768" s="16" t="s">
        <v>62</v>
      </c>
      <c r="P1768" s="16" t="s">
        <v>241</v>
      </c>
      <c r="Q1768" s="14">
        <f t="shared" si="83"/>
        <v>32</v>
      </c>
    </row>
    <row r="1769" spans="1:17" ht="15.6" x14ac:dyDescent="0.3">
      <c r="A1769" s="15" t="s">
        <v>3071</v>
      </c>
      <c r="B1769" s="14" t="s">
        <v>7580</v>
      </c>
      <c r="C1769" s="16">
        <v>32.11</v>
      </c>
      <c r="D1769" s="16">
        <v>6.24</v>
      </c>
      <c r="E1769" s="17" t="s">
        <v>32</v>
      </c>
      <c r="F1769" s="17" t="s">
        <v>32</v>
      </c>
      <c r="G1769" s="17" t="s">
        <v>99</v>
      </c>
      <c r="H1769" s="18">
        <f>IF('Medical Examinations'!G1774="No major surgery",0,'Medical Examinations'!G1774)</f>
        <v>1</v>
      </c>
      <c r="I1769" s="16" t="s">
        <v>8343</v>
      </c>
      <c r="J1769" s="14" t="str">
        <f t="shared" si="81"/>
        <v>Obesity</v>
      </c>
      <c r="K1769" s="14" t="str">
        <f t="shared" si="82"/>
        <v>Prediabetes</v>
      </c>
      <c r="L1769" s="19">
        <f>DATE('Data cleaning'!P1774,MONTH(1&amp;'Data cleaning'!Q1774),'Hospitalisation Details'!D1774)</f>
        <v>23909</v>
      </c>
      <c r="M1769" s="20">
        <v>17505.650000000001</v>
      </c>
      <c r="N1769" s="16" t="s">
        <v>75</v>
      </c>
      <c r="O1769" s="16" t="s">
        <v>62</v>
      </c>
      <c r="P1769" s="16" t="s">
        <v>1285</v>
      </c>
      <c r="Q1769" s="14">
        <f t="shared" si="83"/>
        <v>57</v>
      </c>
    </row>
    <row r="1770" spans="1:17" ht="15.6" x14ac:dyDescent="0.3">
      <c r="A1770" s="15" t="s">
        <v>3065</v>
      </c>
      <c r="B1770" s="14" t="s">
        <v>6426</v>
      </c>
      <c r="C1770" s="16">
        <v>30.114999999999998</v>
      </c>
      <c r="D1770" s="16">
        <v>11.61</v>
      </c>
      <c r="E1770" s="17" t="s">
        <v>32</v>
      </c>
      <c r="F1770" s="17" t="s">
        <v>32</v>
      </c>
      <c r="G1770" s="17" t="s">
        <v>32</v>
      </c>
      <c r="H1770" s="18">
        <f>IF('Medical Examinations'!G1775="No major surgery",0,'Medical Examinations'!G1775)</f>
        <v>0</v>
      </c>
      <c r="I1770" s="16" t="s">
        <v>8343</v>
      </c>
      <c r="J1770" s="14" t="str">
        <f t="shared" si="81"/>
        <v>Obesity</v>
      </c>
      <c r="K1770" s="14" t="str">
        <f t="shared" si="82"/>
        <v>Diabetes</v>
      </c>
      <c r="L1770" s="19">
        <f>DATE('Data cleaning'!P1775,MONTH(1&amp;'Data cleaning'!Q1775),'Hospitalisation Details'!D1775)</f>
        <v>25031</v>
      </c>
      <c r="M1770" s="20">
        <v>17507.47</v>
      </c>
      <c r="N1770" s="16" t="s">
        <v>75</v>
      </c>
      <c r="O1770" s="16" t="s">
        <v>75</v>
      </c>
      <c r="P1770" s="16" t="s">
        <v>2757</v>
      </c>
      <c r="Q1770" s="14">
        <f t="shared" si="83"/>
        <v>54</v>
      </c>
    </row>
    <row r="1771" spans="1:17" ht="15.6" x14ac:dyDescent="0.3">
      <c r="A1771" s="15" t="s">
        <v>3061</v>
      </c>
      <c r="B1771" s="14" t="s">
        <v>6510</v>
      </c>
      <c r="C1771" s="16">
        <v>20.28</v>
      </c>
      <c r="D1771" s="16">
        <v>11.07</v>
      </c>
      <c r="E1771" s="17" t="s">
        <v>99</v>
      </c>
      <c r="F1771" s="17" t="s">
        <v>32</v>
      </c>
      <c r="G1771" s="17" t="s">
        <v>32</v>
      </c>
      <c r="H1771" s="18">
        <f>IF('Medical Examinations'!G1776="No major surgery",0,'Medical Examinations'!G1776)</f>
        <v>0</v>
      </c>
      <c r="I1771" s="16" t="s">
        <v>8343</v>
      </c>
      <c r="J1771" s="14" t="str">
        <f t="shared" si="81"/>
        <v>Normal weight</v>
      </c>
      <c r="K1771" s="14" t="str">
        <f t="shared" si="82"/>
        <v>Diabetes</v>
      </c>
      <c r="L1771" s="19">
        <f>DATE('Data cleaning'!P1776,MONTH(1&amp;'Data cleaning'!Q1776),'Hospitalisation Details'!D1776)</f>
        <v>23331</v>
      </c>
      <c r="M1771" s="20">
        <v>17556.88</v>
      </c>
      <c r="N1771" s="16" t="s">
        <v>75</v>
      </c>
      <c r="O1771" s="16" t="s">
        <v>62</v>
      </c>
      <c r="P1771" s="16" t="s">
        <v>119</v>
      </c>
      <c r="Q1771" s="14">
        <f t="shared" si="83"/>
        <v>59</v>
      </c>
    </row>
    <row r="1772" spans="1:17" ht="15.6" x14ac:dyDescent="0.3">
      <c r="A1772" s="15" t="s">
        <v>3053</v>
      </c>
      <c r="B1772" s="14" t="s">
        <v>4922</v>
      </c>
      <c r="C1772" s="16">
        <v>20.234999999999999</v>
      </c>
      <c r="D1772" s="16">
        <v>5.19</v>
      </c>
      <c r="E1772" s="17" t="s">
        <v>32</v>
      </c>
      <c r="F1772" s="17" t="s">
        <v>32</v>
      </c>
      <c r="G1772" s="17" t="s">
        <v>99</v>
      </c>
      <c r="H1772" s="18">
        <f>IF('Medical Examinations'!G1777="No major surgery",0,'Medical Examinations'!G1777)</f>
        <v>1</v>
      </c>
      <c r="I1772" s="16" t="s">
        <v>8343</v>
      </c>
      <c r="J1772" s="14" t="str">
        <f t="shared" si="81"/>
        <v>Normal weight</v>
      </c>
      <c r="K1772" s="14" t="str">
        <f t="shared" si="82"/>
        <v>Normal</v>
      </c>
      <c r="L1772" s="19">
        <f>DATE('Data cleaning'!P1777,MONTH(1&amp;'Data cleaning'!Q1777),'Hospitalisation Details'!D1777)</f>
        <v>37493</v>
      </c>
      <c r="M1772" s="20">
        <v>17560.38</v>
      </c>
      <c r="N1772" s="16" t="s">
        <v>75</v>
      </c>
      <c r="O1772" s="16" t="s">
        <v>75</v>
      </c>
      <c r="P1772" s="16" t="s">
        <v>119</v>
      </c>
      <c r="Q1772" s="14">
        <f t="shared" si="83"/>
        <v>20</v>
      </c>
    </row>
    <row r="1773" spans="1:17" ht="15.6" x14ac:dyDescent="0.3">
      <c r="A1773" s="15" t="s">
        <v>3047</v>
      </c>
      <c r="B1773" s="14" t="s">
        <v>7585</v>
      </c>
      <c r="C1773" s="16">
        <v>25.27</v>
      </c>
      <c r="D1773" s="16">
        <v>5.7</v>
      </c>
      <c r="E1773" s="17" t="s">
        <v>99</v>
      </c>
      <c r="F1773" s="17" t="s">
        <v>32</v>
      </c>
      <c r="G1773" s="17" t="s">
        <v>32</v>
      </c>
      <c r="H1773" s="18">
        <f>IF('Medical Examinations'!G1778="No major surgery",0,'Medical Examinations'!G1778)</f>
        <v>1</v>
      </c>
      <c r="I1773" s="16" t="s">
        <v>8343</v>
      </c>
      <c r="J1773" s="14" t="str">
        <f t="shared" si="81"/>
        <v>Over weight</v>
      </c>
      <c r="K1773" s="14" t="str">
        <f t="shared" si="82"/>
        <v>Prediabetes</v>
      </c>
      <c r="L1773" s="19">
        <f>DATE('Data cleaning'!P1778,MONTH(1&amp;'Data cleaning'!Q1778),'Hospitalisation Details'!D1778)</f>
        <v>25775</v>
      </c>
      <c r="M1773" s="20">
        <v>17584.72</v>
      </c>
      <c r="N1773" s="16" t="s">
        <v>75</v>
      </c>
      <c r="O1773" s="16" t="s">
        <v>64</v>
      </c>
      <c r="P1773" s="16" t="s">
        <v>119</v>
      </c>
      <c r="Q1773" s="14">
        <f t="shared" si="83"/>
        <v>52</v>
      </c>
    </row>
    <row r="1774" spans="1:17" ht="15.6" x14ac:dyDescent="0.3">
      <c r="A1774" s="15" t="s">
        <v>3041</v>
      </c>
      <c r="B1774" s="14" t="s">
        <v>7586</v>
      </c>
      <c r="C1774" s="16">
        <v>24.24</v>
      </c>
      <c r="D1774" s="16">
        <v>6.15</v>
      </c>
      <c r="E1774" s="17" t="s">
        <v>32</v>
      </c>
      <c r="F1774" s="17" t="s">
        <v>32</v>
      </c>
      <c r="G1774" s="17" t="s">
        <v>32</v>
      </c>
      <c r="H1774" s="18">
        <f>IF('Medical Examinations'!G1779="No major surgery",0,'Medical Examinations'!G1779)</f>
        <v>0</v>
      </c>
      <c r="I1774" s="16" t="s">
        <v>8343</v>
      </c>
      <c r="J1774" s="14" t="str">
        <f t="shared" si="81"/>
        <v>Normal weight</v>
      </c>
      <c r="K1774" s="14" t="str">
        <f t="shared" si="82"/>
        <v>Prediabetes</v>
      </c>
      <c r="L1774" s="19">
        <f>DATE('Data cleaning'!P1779,MONTH(1&amp;'Data cleaning'!Q1779),'Hospitalisation Details'!D1779)</f>
        <v>33171</v>
      </c>
      <c r="M1774" s="20">
        <v>17626.240000000002</v>
      </c>
      <c r="N1774" s="16" t="s">
        <v>75</v>
      </c>
      <c r="O1774" s="16" t="s">
        <v>64</v>
      </c>
      <c r="P1774" s="16" t="s">
        <v>66</v>
      </c>
      <c r="Q1774" s="14">
        <f t="shared" si="83"/>
        <v>32</v>
      </c>
    </row>
    <row r="1775" spans="1:17" ht="15.6" x14ac:dyDescent="0.3">
      <c r="A1775" s="15" t="s">
        <v>3036</v>
      </c>
      <c r="B1775" s="14" t="s">
        <v>7588</v>
      </c>
      <c r="C1775" s="16">
        <v>35.75</v>
      </c>
      <c r="D1775" s="16">
        <v>5.07</v>
      </c>
      <c r="E1775" s="17" t="s">
        <v>32</v>
      </c>
      <c r="F1775" s="17" t="s">
        <v>32</v>
      </c>
      <c r="G1775" s="17" t="s">
        <v>32</v>
      </c>
      <c r="H1775" s="18">
        <f>IF('Medical Examinations'!G1780="No major surgery",0,'Medical Examinations'!G1780)</f>
        <v>0</v>
      </c>
      <c r="I1775" s="16" t="s">
        <v>8343</v>
      </c>
      <c r="J1775" s="14" t="str">
        <f t="shared" si="81"/>
        <v>Obesity</v>
      </c>
      <c r="K1775" s="14" t="str">
        <f t="shared" si="82"/>
        <v>Normal</v>
      </c>
      <c r="L1775" s="19">
        <f>DATE('Data cleaning'!P1780,MONTH(1&amp;'Data cleaning'!Q1780),'Hospitalisation Details'!D1780)</f>
        <v>34516</v>
      </c>
      <c r="M1775" s="20">
        <v>17663.14</v>
      </c>
      <c r="N1775" s="16" t="s">
        <v>75</v>
      </c>
      <c r="O1775" s="16" t="s">
        <v>64</v>
      </c>
      <c r="P1775" s="16" t="s">
        <v>66</v>
      </c>
      <c r="Q1775" s="14">
        <f t="shared" si="83"/>
        <v>28</v>
      </c>
    </row>
    <row r="1776" spans="1:17" ht="15.6" x14ac:dyDescent="0.3">
      <c r="A1776" s="15" t="s">
        <v>3031</v>
      </c>
      <c r="B1776" s="14" t="s">
        <v>6122</v>
      </c>
      <c r="C1776" s="16">
        <v>29.92</v>
      </c>
      <c r="D1776" s="16">
        <v>10.97</v>
      </c>
      <c r="E1776" s="17" t="s">
        <v>99</v>
      </c>
      <c r="F1776" s="17" t="s">
        <v>32</v>
      </c>
      <c r="G1776" s="17" t="s">
        <v>32</v>
      </c>
      <c r="H1776" s="18">
        <f>IF('Medical Examinations'!G1781="No major surgery",0,'Medical Examinations'!G1781)</f>
        <v>1</v>
      </c>
      <c r="I1776" s="16" t="s">
        <v>8343</v>
      </c>
      <c r="J1776" s="14" t="str">
        <f t="shared" si="81"/>
        <v>Over weight</v>
      </c>
      <c r="K1776" s="14" t="str">
        <f t="shared" si="82"/>
        <v>Diabetes</v>
      </c>
      <c r="L1776" s="19">
        <f>DATE('Data cleaning'!P1781,MONTH(1&amp;'Data cleaning'!Q1781),'Hospitalisation Details'!D1781)</f>
        <v>37816</v>
      </c>
      <c r="M1776" s="20">
        <v>17748.509999999998</v>
      </c>
      <c r="N1776" s="16" t="s">
        <v>75</v>
      </c>
      <c r="O1776" s="16" t="s">
        <v>75</v>
      </c>
      <c r="P1776" s="16" t="s">
        <v>119</v>
      </c>
      <c r="Q1776" s="14">
        <f t="shared" si="83"/>
        <v>19</v>
      </c>
    </row>
    <row r="1777" spans="1:17" ht="15.6" x14ac:dyDescent="0.3">
      <c r="A1777" s="15" t="s">
        <v>3026</v>
      </c>
      <c r="B1777" s="14" t="s">
        <v>6240</v>
      </c>
      <c r="C1777" s="16">
        <v>26.2</v>
      </c>
      <c r="D1777" s="16">
        <v>10.93</v>
      </c>
      <c r="E1777" s="17" t="s">
        <v>99</v>
      </c>
      <c r="F1777" s="17" t="s">
        <v>32</v>
      </c>
      <c r="G1777" s="17" t="s">
        <v>32</v>
      </c>
      <c r="H1777" s="18">
        <f>IF('Medical Examinations'!G1782="No major surgery",0,'Medical Examinations'!G1782)</f>
        <v>1</v>
      </c>
      <c r="I1777" s="16" t="s">
        <v>8343</v>
      </c>
      <c r="J1777" s="14" t="str">
        <f t="shared" si="81"/>
        <v>Over weight</v>
      </c>
      <c r="K1777" s="14" t="str">
        <f t="shared" si="82"/>
        <v>Diabetes</v>
      </c>
      <c r="L1777" s="19">
        <f>DATE('Data cleaning'!P1782,MONTH(1&amp;'Data cleaning'!Q1782),'Hospitalisation Details'!D1782)</f>
        <v>24279</v>
      </c>
      <c r="M1777" s="20">
        <v>17777.73</v>
      </c>
      <c r="N1777" s="16" t="s">
        <v>75</v>
      </c>
      <c r="O1777" s="16" t="s">
        <v>64</v>
      </c>
      <c r="P1777" s="16" t="s">
        <v>119</v>
      </c>
      <c r="Q1777" s="14">
        <f t="shared" si="83"/>
        <v>56</v>
      </c>
    </row>
    <row r="1778" spans="1:17" ht="15.6" x14ac:dyDescent="0.3">
      <c r="A1778" s="15" t="s">
        <v>3020</v>
      </c>
      <c r="B1778" s="14" t="s">
        <v>7591</v>
      </c>
      <c r="C1778" s="16">
        <v>26.695</v>
      </c>
      <c r="D1778" s="16">
        <v>4.21</v>
      </c>
      <c r="E1778" s="17" t="s">
        <v>99</v>
      </c>
      <c r="F1778" s="17" t="s">
        <v>32</v>
      </c>
      <c r="G1778" s="17" t="s">
        <v>99</v>
      </c>
      <c r="H1778" s="18">
        <f>IF('Medical Examinations'!G1783="No major surgery",0,'Medical Examinations'!G1783)</f>
        <v>1</v>
      </c>
      <c r="I1778" s="16" t="s">
        <v>8343</v>
      </c>
      <c r="J1778" s="14" t="str">
        <f t="shared" si="81"/>
        <v>Over weight</v>
      </c>
      <c r="K1778" s="14" t="str">
        <f t="shared" si="82"/>
        <v>Normal</v>
      </c>
      <c r="L1778" s="19">
        <f>DATE('Data cleaning'!P1783,MONTH(1&amp;'Data cleaning'!Q1783),'Hospitalisation Details'!D1783)</f>
        <v>29138</v>
      </c>
      <c r="M1778" s="20">
        <v>17779.939999999999</v>
      </c>
      <c r="N1778" s="16" t="s">
        <v>75</v>
      </c>
      <c r="O1778" s="16" t="s">
        <v>62</v>
      </c>
      <c r="P1778" s="16" t="s">
        <v>119</v>
      </c>
      <c r="Q1778" s="14">
        <f t="shared" si="83"/>
        <v>43</v>
      </c>
    </row>
    <row r="1779" spans="1:17" ht="15.6" x14ac:dyDescent="0.3">
      <c r="A1779" s="15" t="s">
        <v>3014</v>
      </c>
      <c r="B1779" s="14" t="s">
        <v>7592</v>
      </c>
      <c r="C1779" s="16">
        <v>23.16</v>
      </c>
      <c r="D1779" s="16">
        <v>5.5</v>
      </c>
      <c r="E1779" s="17" t="s">
        <v>32</v>
      </c>
      <c r="F1779" s="17" t="s">
        <v>32</v>
      </c>
      <c r="G1779" s="17" t="s">
        <v>32</v>
      </c>
      <c r="H1779" s="18">
        <f>IF('Medical Examinations'!G1784="No major surgery",0,'Medical Examinations'!G1784)</f>
        <v>0</v>
      </c>
      <c r="I1779" s="16" t="s">
        <v>8343</v>
      </c>
      <c r="J1779" s="14" t="str">
        <f t="shared" si="81"/>
        <v>Normal weight</v>
      </c>
      <c r="K1779" s="14" t="str">
        <f t="shared" si="82"/>
        <v>Normal</v>
      </c>
      <c r="L1779" s="19">
        <f>DATE('Data cleaning'!P1784,MONTH(1&amp;'Data cleaning'!Q1784),'Hospitalisation Details'!D1784)</f>
        <v>23353</v>
      </c>
      <c r="M1779" s="20">
        <v>17832.599999999999</v>
      </c>
      <c r="N1779" s="16" t="s">
        <v>75</v>
      </c>
      <c r="O1779" s="16" t="s">
        <v>62</v>
      </c>
      <c r="P1779" s="16" t="s">
        <v>119</v>
      </c>
      <c r="Q1779" s="14">
        <f t="shared" si="83"/>
        <v>59</v>
      </c>
    </row>
    <row r="1780" spans="1:17" ht="15.6" x14ac:dyDescent="0.3">
      <c r="A1780" s="15" t="s">
        <v>3009</v>
      </c>
      <c r="B1780" s="14" t="s">
        <v>6108</v>
      </c>
      <c r="C1780" s="16">
        <v>32.585000000000001</v>
      </c>
      <c r="D1780" s="16">
        <v>4.93</v>
      </c>
      <c r="E1780" s="17" t="s">
        <v>99</v>
      </c>
      <c r="F1780" s="17" t="s">
        <v>32</v>
      </c>
      <c r="G1780" s="17" t="s">
        <v>32</v>
      </c>
      <c r="H1780" s="18">
        <f>IF('Medical Examinations'!G1785="No major surgery",0,'Medical Examinations'!G1785)</f>
        <v>1</v>
      </c>
      <c r="I1780" s="16" t="s">
        <v>8343</v>
      </c>
      <c r="J1780" s="14" t="str">
        <f t="shared" si="81"/>
        <v>Obesity</v>
      </c>
      <c r="K1780" s="14" t="str">
        <f t="shared" si="82"/>
        <v>Normal</v>
      </c>
      <c r="L1780" s="19">
        <f>DATE('Data cleaning'!P1785,MONTH(1&amp;'Data cleaning'!Q1785),'Hospitalisation Details'!D1785)</f>
        <v>28106</v>
      </c>
      <c r="M1780" s="20">
        <v>17862.919999999998</v>
      </c>
      <c r="N1780" s="16" t="s">
        <v>75</v>
      </c>
      <c r="O1780" s="16" t="s">
        <v>62</v>
      </c>
      <c r="P1780" s="16" t="s">
        <v>119</v>
      </c>
      <c r="Q1780" s="14">
        <f t="shared" si="83"/>
        <v>46</v>
      </c>
    </row>
    <row r="1781" spans="1:17" ht="15.6" x14ac:dyDescent="0.3">
      <c r="A1781" s="15" t="s">
        <v>3004</v>
      </c>
      <c r="B1781" s="14" t="s">
        <v>7594</v>
      </c>
      <c r="C1781" s="16">
        <v>33.97</v>
      </c>
      <c r="D1781" s="16">
        <v>5.6</v>
      </c>
      <c r="E1781" s="17" t="s">
        <v>99</v>
      </c>
      <c r="F1781" s="17" t="s">
        <v>32</v>
      </c>
      <c r="G1781" s="17" t="s">
        <v>32</v>
      </c>
      <c r="H1781" s="18">
        <f>IF('Medical Examinations'!G1786="No major surgery",0,'Medical Examinations'!G1786)</f>
        <v>0</v>
      </c>
      <c r="I1781" s="16" t="s">
        <v>8343</v>
      </c>
      <c r="J1781" s="14" t="str">
        <f t="shared" si="81"/>
        <v>Obesity</v>
      </c>
      <c r="K1781" s="14" t="str">
        <f t="shared" si="82"/>
        <v>Normal</v>
      </c>
      <c r="L1781" s="19">
        <f>DATE('Data cleaning'!P1786,MONTH(1&amp;'Data cleaning'!Q1786),'Hospitalisation Details'!D1786)</f>
        <v>35668</v>
      </c>
      <c r="M1781" s="20">
        <v>17878.900000000001</v>
      </c>
      <c r="N1781" s="16" t="s">
        <v>75</v>
      </c>
      <c r="O1781" s="16" t="s">
        <v>62</v>
      </c>
      <c r="P1781" s="16" t="s">
        <v>1280</v>
      </c>
      <c r="Q1781" s="14">
        <f t="shared" si="83"/>
        <v>25</v>
      </c>
    </row>
    <row r="1782" spans="1:17" ht="15.6" x14ac:dyDescent="0.3">
      <c r="A1782" s="15" t="s">
        <v>2999</v>
      </c>
      <c r="B1782" s="14" t="s">
        <v>4772</v>
      </c>
      <c r="C1782" s="16">
        <v>16.57</v>
      </c>
      <c r="D1782" s="16">
        <v>9.99</v>
      </c>
      <c r="E1782" s="17" t="s">
        <v>32</v>
      </c>
      <c r="F1782" s="17" t="s">
        <v>32</v>
      </c>
      <c r="G1782" s="17" t="s">
        <v>32</v>
      </c>
      <c r="H1782" s="18">
        <f>IF('Medical Examinations'!G1787="No major surgery",0,'Medical Examinations'!G1787)</f>
        <v>0</v>
      </c>
      <c r="I1782" s="16" t="s">
        <v>8343</v>
      </c>
      <c r="J1782" s="14" t="str">
        <f t="shared" si="81"/>
        <v>Under weight</v>
      </c>
      <c r="K1782" s="14" t="str">
        <f t="shared" si="82"/>
        <v>Diabetes</v>
      </c>
      <c r="L1782" s="19">
        <f>DATE('Data cleaning'!P1787,MONTH(1&amp;'Data cleaning'!Q1787),'Hospitalisation Details'!D1787)</f>
        <v>29171</v>
      </c>
      <c r="M1782" s="20">
        <v>17882.669999999998</v>
      </c>
      <c r="N1782" s="16" t="s">
        <v>75</v>
      </c>
      <c r="O1782" s="16" t="s">
        <v>64</v>
      </c>
      <c r="P1782" s="16" t="s">
        <v>119</v>
      </c>
      <c r="Q1782" s="14">
        <f t="shared" si="83"/>
        <v>43</v>
      </c>
    </row>
    <row r="1783" spans="1:17" ht="15.6" x14ac:dyDescent="0.3">
      <c r="A1783" s="15" t="s">
        <v>2993</v>
      </c>
      <c r="B1783" s="14" t="s">
        <v>7597</v>
      </c>
      <c r="C1783" s="16">
        <v>17.55</v>
      </c>
      <c r="D1783" s="16">
        <v>5.93</v>
      </c>
      <c r="E1783" s="17" t="s">
        <v>32</v>
      </c>
      <c r="F1783" s="17" t="s">
        <v>32</v>
      </c>
      <c r="G1783" s="17" t="s">
        <v>99</v>
      </c>
      <c r="H1783" s="18">
        <f>IF('Medical Examinations'!G1788="No major surgery",0,'Medical Examinations'!G1788)</f>
        <v>1</v>
      </c>
      <c r="I1783" s="16" t="s">
        <v>8343</v>
      </c>
      <c r="J1783" s="14" t="str">
        <f t="shared" si="81"/>
        <v>Under weight</v>
      </c>
      <c r="K1783" s="14" t="str">
        <f t="shared" si="82"/>
        <v>Prediabetes</v>
      </c>
      <c r="L1783" s="19">
        <f>DATE('Data cleaning'!P1788,MONTH(1&amp;'Data cleaning'!Q1788),'Hospitalisation Details'!D1788)</f>
        <v>32846</v>
      </c>
      <c r="M1783" s="20">
        <v>17904.53</v>
      </c>
      <c r="N1783" s="16" t="s">
        <v>75</v>
      </c>
      <c r="O1783" s="16" t="s">
        <v>62</v>
      </c>
      <c r="P1783" s="16" t="s">
        <v>1841</v>
      </c>
      <c r="Q1783" s="14">
        <f t="shared" si="83"/>
        <v>33</v>
      </c>
    </row>
    <row r="1784" spans="1:17" ht="15.6" x14ac:dyDescent="0.3">
      <c r="A1784" s="15" t="s">
        <v>2987</v>
      </c>
      <c r="B1784" s="14" t="s">
        <v>7598</v>
      </c>
      <c r="C1784" s="16">
        <v>29.41</v>
      </c>
      <c r="D1784" s="16">
        <v>6.29</v>
      </c>
      <c r="E1784" s="17" t="s">
        <v>99</v>
      </c>
      <c r="F1784" s="17" t="s">
        <v>32</v>
      </c>
      <c r="G1784" s="17" t="s">
        <v>32</v>
      </c>
      <c r="H1784" s="18">
        <f>IF('Medical Examinations'!G1789="No major surgery",0,'Medical Examinations'!G1789)</f>
        <v>1</v>
      </c>
      <c r="I1784" s="16" t="s">
        <v>8343</v>
      </c>
      <c r="J1784" s="14" t="str">
        <f t="shared" si="81"/>
        <v>Over weight</v>
      </c>
      <c r="K1784" s="14" t="str">
        <f t="shared" si="82"/>
        <v>Prediabetes</v>
      </c>
      <c r="L1784" s="19">
        <f>DATE('Data cleaning'!P1789,MONTH(1&amp;'Data cleaning'!Q1789),'Hospitalisation Details'!D1789)</f>
        <v>28415</v>
      </c>
      <c r="M1784" s="20">
        <v>17929.3</v>
      </c>
      <c r="N1784" s="16" t="s">
        <v>75</v>
      </c>
      <c r="O1784" s="16" t="s">
        <v>62</v>
      </c>
      <c r="P1784" s="16" t="s">
        <v>66</v>
      </c>
      <c r="Q1784" s="14">
        <f t="shared" si="83"/>
        <v>45</v>
      </c>
    </row>
    <row r="1785" spans="1:17" ht="15.6" x14ac:dyDescent="0.3">
      <c r="A1785" s="15" t="s">
        <v>2982</v>
      </c>
      <c r="B1785" s="14" t="s">
        <v>4746</v>
      </c>
      <c r="C1785" s="16">
        <v>17.91</v>
      </c>
      <c r="D1785" s="16">
        <v>5.65</v>
      </c>
      <c r="E1785" s="17" t="s">
        <v>32</v>
      </c>
      <c r="F1785" s="17" t="s">
        <v>32</v>
      </c>
      <c r="G1785" s="17" t="s">
        <v>32</v>
      </c>
      <c r="H1785" s="18">
        <f>IF('Medical Examinations'!G1790="No major surgery",0,'Medical Examinations'!G1790)</f>
        <v>1</v>
      </c>
      <c r="I1785" s="16" t="s">
        <v>8343</v>
      </c>
      <c r="J1785" s="14" t="str">
        <f t="shared" si="81"/>
        <v>Under weight</v>
      </c>
      <c r="K1785" s="14" t="str">
        <f t="shared" si="82"/>
        <v>Normal</v>
      </c>
      <c r="L1785" s="19">
        <f>DATE('Data cleaning'!P1790,MONTH(1&amp;'Data cleaning'!Q1790),'Hospitalisation Details'!D1790)</f>
        <v>37162</v>
      </c>
      <c r="M1785" s="20">
        <v>17942.11</v>
      </c>
      <c r="N1785" s="16" t="s">
        <v>75</v>
      </c>
      <c r="O1785" s="16" t="s">
        <v>62</v>
      </c>
      <c r="P1785" s="16" t="s">
        <v>241</v>
      </c>
      <c r="Q1785" s="14">
        <f t="shared" si="83"/>
        <v>21</v>
      </c>
    </row>
    <row r="1786" spans="1:17" ht="15.6" x14ac:dyDescent="0.3">
      <c r="A1786" s="15" t="s">
        <v>2977</v>
      </c>
      <c r="B1786" s="14" t="s">
        <v>7601</v>
      </c>
      <c r="C1786" s="16">
        <v>31.57</v>
      </c>
      <c r="D1786" s="16">
        <v>6.15</v>
      </c>
      <c r="E1786" s="17" t="s">
        <v>32</v>
      </c>
      <c r="F1786" s="17" t="s">
        <v>32</v>
      </c>
      <c r="G1786" s="17" t="s">
        <v>32</v>
      </c>
      <c r="H1786" s="18">
        <f>IF('Medical Examinations'!G1791="No major surgery",0,'Medical Examinations'!G1791)</f>
        <v>1</v>
      </c>
      <c r="I1786" s="16" t="s">
        <v>8343</v>
      </c>
      <c r="J1786" s="14" t="str">
        <f t="shared" si="81"/>
        <v>Obesity</v>
      </c>
      <c r="K1786" s="14" t="str">
        <f t="shared" si="82"/>
        <v>Prediabetes</v>
      </c>
      <c r="L1786" s="19">
        <f>DATE('Data cleaning'!P1791,MONTH(1&amp;'Data cleaning'!Q1791),'Hospitalisation Details'!D1791)</f>
        <v>27572</v>
      </c>
      <c r="M1786" s="20">
        <v>18031.16</v>
      </c>
      <c r="N1786" s="16" t="s">
        <v>75</v>
      </c>
      <c r="O1786" s="16" t="s">
        <v>64</v>
      </c>
      <c r="P1786" s="16" t="s">
        <v>1285</v>
      </c>
      <c r="Q1786" s="14">
        <f t="shared" si="83"/>
        <v>47</v>
      </c>
    </row>
    <row r="1787" spans="1:17" ht="15.6" x14ac:dyDescent="0.3">
      <c r="A1787" s="15" t="s">
        <v>2972</v>
      </c>
      <c r="B1787" s="14" t="s">
        <v>7602</v>
      </c>
      <c r="C1787" s="16">
        <v>33.18</v>
      </c>
      <c r="D1787" s="16">
        <v>5.22</v>
      </c>
      <c r="E1787" s="17" t="s">
        <v>32</v>
      </c>
      <c r="F1787" s="17" t="s">
        <v>39</v>
      </c>
      <c r="G1787" s="17" t="s">
        <v>32</v>
      </c>
      <c r="H1787" s="18">
        <f>IF('Medical Examinations'!G1792="No major surgery",0,'Medical Examinations'!G1792)</f>
        <v>1</v>
      </c>
      <c r="I1787" s="16" t="s">
        <v>8343</v>
      </c>
      <c r="J1787" s="14" t="str">
        <f t="shared" si="81"/>
        <v>Obesity</v>
      </c>
      <c r="K1787" s="14" t="str">
        <f t="shared" si="82"/>
        <v>Normal</v>
      </c>
      <c r="L1787" s="19">
        <f>DATE('Data cleaning'!P1792,MONTH(1&amp;'Data cleaning'!Q1792),'Hospitalisation Details'!D1792)</f>
        <v>24032</v>
      </c>
      <c r="M1787" s="20">
        <v>18031.189999999999</v>
      </c>
      <c r="N1787" s="16" t="s">
        <v>75</v>
      </c>
      <c r="O1787" s="16" t="s">
        <v>62</v>
      </c>
      <c r="P1787" s="16" t="s">
        <v>119</v>
      </c>
      <c r="Q1787" s="14">
        <f t="shared" si="83"/>
        <v>57</v>
      </c>
    </row>
    <row r="1788" spans="1:17" ht="15.6" x14ac:dyDescent="0.3">
      <c r="A1788" s="15" t="s">
        <v>2967</v>
      </c>
      <c r="B1788" s="14" t="s">
        <v>5104</v>
      </c>
      <c r="C1788" s="16">
        <v>37</v>
      </c>
      <c r="D1788" s="16">
        <v>11.66</v>
      </c>
      <c r="E1788" s="17" t="s">
        <v>32</v>
      </c>
      <c r="F1788" s="17" t="s">
        <v>32</v>
      </c>
      <c r="G1788" s="17" t="s">
        <v>32</v>
      </c>
      <c r="H1788" s="18">
        <f>IF('Medical Examinations'!G1793="No major surgery",0,'Medical Examinations'!G1793)</f>
        <v>0</v>
      </c>
      <c r="I1788" s="16" t="s">
        <v>8343</v>
      </c>
      <c r="J1788" s="14" t="str">
        <f t="shared" si="81"/>
        <v>Obesity</v>
      </c>
      <c r="K1788" s="14" t="str">
        <f t="shared" si="82"/>
        <v>Diabetes</v>
      </c>
      <c r="L1788" s="19">
        <f>DATE('Data cleaning'!P1793,MONTH(1&amp;'Data cleaning'!Q1793),'Hospitalisation Details'!D1793)</f>
        <v>36457</v>
      </c>
      <c r="M1788" s="20">
        <v>18033.97</v>
      </c>
      <c r="N1788" s="16" t="s">
        <v>75</v>
      </c>
      <c r="O1788" s="16" t="s">
        <v>75</v>
      </c>
      <c r="P1788" s="16" t="s">
        <v>119</v>
      </c>
      <c r="Q1788" s="14">
        <f t="shared" si="83"/>
        <v>23</v>
      </c>
    </row>
    <row r="1789" spans="1:17" ht="15.6" x14ac:dyDescent="0.3">
      <c r="A1789" s="15" t="s">
        <v>2962</v>
      </c>
      <c r="B1789" s="14" t="s">
        <v>5029</v>
      </c>
      <c r="C1789" s="16">
        <v>18.905000000000001</v>
      </c>
      <c r="D1789" s="16">
        <v>4.91</v>
      </c>
      <c r="E1789" s="17" t="s">
        <v>99</v>
      </c>
      <c r="F1789" s="17" t="s">
        <v>32</v>
      </c>
      <c r="G1789" s="17" t="s">
        <v>32</v>
      </c>
      <c r="H1789" s="18">
        <f>IF('Medical Examinations'!G1794="No major surgery",0,'Medical Examinations'!G1794)</f>
        <v>1</v>
      </c>
      <c r="I1789" s="16" t="s">
        <v>8343</v>
      </c>
      <c r="J1789" s="14" t="str">
        <f t="shared" si="81"/>
        <v>Normal weight</v>
      </c>
      <c r="K1789" s="14" t="str">
        <f t="shared" si="82"/>
        <v>Normal</v>
      </c>
      <c r="L1789" s="19">
        <f>DATE('Data cleaning'!P1794,MONTH(1&amp;'Data cleaning'!Q1794),'Hospitalisation Details'!D1794)</f>
        <v>34162</v>
      </c>
      <c r="M1789" s="20">
        <v>18157.88</v>
      </c>
      <c r="N1789" s="16" t="s">
        <v>75</v>
      </c>
      <c r="O1789" s="16" t="s">
        <v>75</v>
      </c>
      <c r="P1789" s="16" t="s">
        <v>119</v>
      </c>
      <c r="Q1789" s="14">
        <f t="shared" si="83"/>
        <v>29</v>
      </c>
    </row>
    <row r="1790" spans="1:17" ht="15.6" x14ac:dyDescent="0.3">
      <c r="A1790" s="15" t="s">
        <v>2957</v>
      </c>
      <c r="B1790" s="14" t="s">
        <v>5895</v>
      </c>
      <c r="C1790" s="16">
        <v>20.03</v>
      </c>
      <c r="D1790" s="16">
        <v>9.25</v>
      </c>
      <c r="E1790" s="17" t="s">
        <v>99</v>
      </c>
      <c r="F1790" s="17" t="s">
        <v>32</v>
      </c>
      <c r="G1790" s="17" t="s">
        <v>32</v>
      </c>
      <c r="H1790" s="18">
        <f>IF('Medical Examinations'!G1795="No major surgery",0,'Medical Examinations'!G1795)</f>
        <v>0</v>
      </c>
      <c r="I1790" s="16" t="s">
        <v>8343</v>
      </c>
      <c r="J1790" s="14" t="str">
        <f t="shared" si="81"/>
        <v>Normal weight</v>
      </c>
      <c r="K1790" s="14" t="str">
        <f t="shared" si="82"/>
        <v>Diabetes</v>
      </c>
      <c r="L1790" s="19">
        <f>DATE('Data cleaning'!P1795,MONTH(1&amp;'Data cleaning'!Q1795),'Hospitalisation Details'!D1795)</f>
        <v>23196</v>
      </c>
      <c r="M1790" s="20">
        <v>18208.34</v>
      </c>
      <c r="N1790" s="16" t="s">
        <v>75</v>
      </c>
      <c r="O1790" s="16" t="s">
        <v>62</v>
      </c>
      <c r="P1790" s="16" t="s">
        <v>2757</v>
      </c>
      <c r="Q1790" s="14">
        <f t="shared" si="83"/>
        <v>59</v>
      </c>
    </row>
    <row r="1791" spans="1:17" ht="15.6" x14ac:dyDescent="0.3">
      <c r="A1791" s="15" t="s">
        <v>2950</v>
      </c>
      <c r="B1791" s="14" t="s">
        <v>4805</v>
      </c>
      <c r="C1791" s="16">
        <v>16.7</v>
      </c>
      <c r="D1791" s="16">
        <v>11.48</v>
      </c>
      <c r="E1791" s="17" t="s">
        <v>32</v>
      </c>
      <c r="F1791" s="17" t="s">
        <v>32</v>
      </c>
      <c r="G1791" s="17" t="s">
        <v>32</v>
      </c>
      <c r="H1791" s="18">
        <f>IF('Medical Examinations'!G1796="No major surgery",0,'Medical Examinations'!G1796)</f>
        <v>0</v>
      </c>
      <c r="I1791" s="16" t="s">
        <v>8343</v>
      </c>
      <c r="J1791" s="14" t="str">
        <f t="shared" si="81"/>
        <v>Under weight</v>
      </c>
      <c r="K1791" s="14" t="str">
        <f t="shared" si="82"/>
        <v>Diabetes</v>
      </c>
      <c r="L1791" s="19">
        <f>DATE('Data cleaning'!P1796,MONTH(1&amp;'Data cleaning'!Q1796),'Hospitalisation Details'!D1796)</f>
        <v>35596</v>
      </c>
      <c r="M1791" s="20">
        <v>18218.16</v>
      </c>
      <c r="N1791" s="16" t="s">
        <v>75</v>
      </c>
      <c r="O1791" s="16" t="s">
        <v>75</v>
      </c>
      <c r="P1791" s="16" t="s">
        <v>66</v>
      </c>
      <c r="Q1791" s="14">
        <f t="shared" si="83"/>
        <v>25</v>
      </c>
    </row>
    <row r="1792" spans="1:17" ht="15.6" x14ac:dyDescent="0.3">
      <c r="A1792" s="15" t="s">
        <v>2945</v>
      </c>
      <c r="B1792" s="14" t="s">
        <v>6645</v>
      </c>
      <c r="C1792" s="16">
        <v>39.82</v>
      </c>
      <c r="D1792" s="16">
        <v>6.06</v>
      </c>
      <c r="E1792" s="17" t="s">
        <v>32</v>
      </c>
      <c r="F1792" s="17" t="s">
        <v>32</v>
      </c>
      <c r="G1792" s="17" t="s">
        <v>32</v>
      </c>
      <c r="H1792" s="18">
        <f>IF('Medical Examinations'!G1797="No major surgery",0,'Medical Examinations'!G1797)</f>
        <v>0</v>
      </c>
      <c r="I1792" s="16" t="s">
        <v>8343</v>
      </c>
      <c r="J1792" s="14" t="str">
        <f t="shared" si="81"/>
        <v>Obesity</v>
      </c>
      <c r="K1792" s="14" t="str">
        <f t="shared" si="82"/>
        <v>Prediabetes</v>
      </c>
      <c r="L1792" s="19">
        <f>DATE('Data cleaning'!P1797,MONTH(1&amp;'Data cleaning'!Q1797),'Hospitalisation Details'!D1797)</f>
        <v>38240</v>
      </c>
      <c r="M1792" s="20">
        <v>18223.45</v>
      </c>
      <c r="N1792" s="16" t="s">
        <v>75</v>
      </c>
      <c r="O1792" s="16" t="s">
        <v>64</v>
      </c>
      <c r="P1792" s="16" t="s">
        <v>66</v>
      </c>
      <c r="Q1792" s="14">
        <f t="shared" si="83"/>
        <v>18</v>
      </c>
    </row>
    <row r="1793" spans="1:17" ht="15.6" x14ac:dyDescent="0.3">
      <c r="A1793" s="15" t="s">
        <v>2940</v>
      </c>
      <c r="B1793" s="14" t="s">
        <v>7608</v>
      </c>
      <c r="C1793" s="16">
        <v>22.04</v>
      </c>
      <c r="D1793" s="16">
        <v>5.86</v>
      </c>
      <c r="E1793" s="17" t="s">
        <v>32</v>
      </c>
      <c r="F1793" s="17" t="s">
        <v>32</v>
      </c>
      <c r="G1793" s="17" t="s">
        <v>32</v>
      </c>
      <c r="H1793" s="18">
        <f>IF('Medical Examinations'!G1798="No major surgery",0,'Medical Examinations'!G1798)</f>
        <v>1</v>
      </c>
      <c r="I1793" s="16" t="s">
        <v>8343</v>
      </c>
      <c r="J1793" s="14" t="str">
        <f t="shared" si="81"/>
        <v>Normal weight</v>
      </c>
      <c r="K1793" s="14" t="str">
        <f t="shared" si="82"/>
        <v>Prediabetes</v>
      </c>
      <c r="L1793" s="19">
        <f>DATE('Data cleaning'!P1798,MONTH(1&amp;'Data cleaning'!Q1798),'Hospitalisation Details'!D1798)</f>
        <v>34914</v>
      </c>
      <c r="M1793" s="20">
        <v>18246.5</v>
      </c>
      <c r="N1793" s="16" t="s">
        <v>75</v>
      </c>
      <c r="O1793" s="16" t="s">
        <v>75</v>
      </c>
      <c r="P1793" s="16" t="s">
        <v>66</v>
      </c>
      <c r="Q1793" s="14">
        <f t="shared" si="83"/>
        <v>27</v>
      </c>
    </row>
    <row r="1794" spans="1:17" ht="15.6" x14ac:dyDescent="0.3">
      <c r="A1794" s="15" t="s">
        <v>2935</v>
      </c>
      <c r="B1794" s="14" t="s">
        <v>5992</v>
      </c>
      <c r="C1794" s="16">
        <v>28.27</v>
      </c>
      <c r="D1794" s="16">
        <v>5.33</v>
      </c>
      <c r="E1794" s="17" t="s">
        <v>32</v>
      </c>
      <c r="F1794" s="17" t="s">
        <v>32</v>
      </c>
      <c r="G1794" s="17" t="s">
        <v>32</v>
      </c>
      <c r="H1794" s="18">
        <f>IF('Medical Examinations'!G1799="No major surgery",0,'Medical Examinations'!G1799)</f>
        <v>0</v>
      </c>
      <c r="I1794" s="16" t="s">
        <v>8343</v>
      </c>
      <c r="J1794" s="14" t="str">
        <f t="shared" ref="J1794:J1857" si="84">IF(C1794&lt;18.5,"Under weight",IF(C1794&lt;25,"Normal weight",IF(C1794&lt;30,"Over weight","Obesity")))</f>
        <v>Over weight</v>
      </c>
      <c r="K1794" s="14" t="str">
        <f t="shared" ref="K1794:K1857" si="85">IF(D1794&lt;5.7,"Normal",IF(D1794&lt;6.4,"Prediabetes","Diabetes"))</f>
        <v>Normal</v>
      </c>
      <c r="L1794" s="19">
        <f>DATE('Data cleaning'!P1799,MONTH(1&amp;'Data cleaning'!Q1799),'Hospitalisation Details'!D1799)</f>
        <v>33963</v>
      </c>
      <c r="M1794" s="20">
        <v>18259.22</v>
      </c>
      <c r="N1794" s="16" t="s">
        <v>75</v>
      </c>
      <c r="O1794" s="16" t="s">
        <v>64</v>
      </c>
      <c r="P1794" s="16" t="s">
        <v>241</v>
      </c>
      <c r="Q1794" s="14">
        <f t="shared" ref="Q1794:Q1857" si="86">INT(YEARFRAC(L1794,DATE(2023,6,8)))</f>
        <v>30</v>
      </c>
    </row>
    <row r="1795" spans="1:17" ht="15.6" x14ac:dyDescent="0.3">
      <c r="A1795" s="15" t="s">
        <v>2930</v>
      </c>
      <c r="B1795" s="14" t="s">
        <v>6749</v>
      </c>
      <c r="C1795" s="16">
        <v>18.5</v>
      </c>
      <c r="D1795" s="16">
        <v>5.33</v>
      </c>
      <c r="E1795" s="17" t="s">
        <v>32</v>
      </c>
      <c r="F1795" s="17" t="s">
        <v>32</v>
      </c>
      <c r="G1795" s="17" t="s">
        <v>32</v>
      </c>
      <c r="H1795" s="18">
        <f>IF('Medical Examinations'!G1800="No major surgery",0,'Medical Examinations'!G1800)</f>
        <v>0</v>
      </c>
      <c r="I1795" s="16" t="s">
        <v>8343</v>
      </c>
      <c r="J1795" s="14" t="str">
        <f t="shared" si="84"/>
        <v>Normal weight</v>
      </c>
      <c r="K1795" s="14" t="str">
        <f t="shared" si="85"/>
        <v>Normal</v>
      </c>
      <c r="L1795" s="19">
        <f>DATE('Data cleaning'!P1800,MONTH(1&amp;'Data cleaning'!Q1800),'Hospitalisation Details'!D1800)</f>
        <v>34884</v>
      </c>
      <c r="M1795" s="20">
        <v>18310.740000000002</v>
      </c>
      <c r="N1795" s="16" t="s">
        <v>75</v>
      </c>
      <c r="O1795" s="16" t="s">
        <v>64</v>
      </c>
      <c r="P1795" s="16" t="s">
        <v>119</v>
      </c>
      <c r="Q1795" s="14">
        <f t="shared" si="86"/>
        <v>27</v>
      </c>
    </row>
    <row r="1796" spans="1:17" ht="15.6" x14ac:dyDescent="0.3">
      <c r="A1796" s="15" t="s">
        <v>2924</v>
      </c>
      <c r="B1796" s="14" t="s">
        <v>7611</v>
      </c>
      <c r="C1796" s="16">
        <v>38.6</v>
      </c>
      <c r="D1796" s="16">
        <v>6.02</v>
      </c>
      <c r="E1796" s="17" t="s">
        <v>32</v>
      </c>
      <c r="F1796" s="17" t="s">
        <v>32</v>
      </c>
      <c r="G1796" s="17" t="s">
        <v>32</v>
      </c>
      <c r="H1796" s="18">
        <f>IF('Medical Examinations'!G1801="No major surgery",0,'Medical Examinations'!G1801)</f>
        <v>1</v>
      </c>
      <c r="I1796" s="16" t="s">
        <v>8343</v>
      </c>
      <c r="J1796" s="14" t="str">
        <f t="shared" si="84"/>
        <v>Obesity</v>
      </c>
      <c r="K1796" s="14" t="str">
        <f t="shared" si="85"/>
        <v>Prediabetes</v>
      </c>
      <c r="L1796" s="19">
        <f>DATE('Data cleaning'!P1801,MONTH(1&amp;'Data cleaning'!Q1801),'Hospitalisation Details'!D1801)</f>
        <v>36509</v>
      </c>
      <c r="M1796" s="20">
        <v>18328.240000000002</v>
      </c>
      <c r="N1796" s="16" t="s">
        <v>75</v>
      </c>
      <c r="O1796" s="16" t="s">
        <v>62</v>
      </c>
      <c r="P1796" s="16" t="s">
        <v>66</v>
      </c>
      <c r="Q1796" s="14">
        <f t="shared" si="86"/>
        <v>23</v>
      </c>
    </row>
    <row r="1797" spans="1:17" ht="15.6" x14ac:dyDescent="0.3">
      <c r="A1797" s="15" t="s">
        <v>2920</v>
      </c>
      <c r="B1797" s="14" t="s">
        <v>7486</v>
      </c>
      <c r="C1797" s="16">
        <v>43.12</v>
      </c>
      <c r="D1797" s="16">
        <v>6.25</v>
      </c>
      <c r="E1797" s="17" t="s">
        <v>32</v>
      </c>
      <c r="F1797" s="17" t="s">
        <v>32</v>
      </c>
      <c r="G1797" s="17" t="s">
        <v>32</v>
      </c>
      <c r="H1797" s="18">
        <f>IF('Medical Examinations'!G1802="No major surgery",0,'Medical Examinations'!G1802)</f>
        <v>1</v>
      </c>
      <c r="I1797" s="16" t="s">
        <v>8343</v>
      </c>
      <c r="J1797" s="14" t="str">
        <f t="shared" si="84"/>
        <v>Obesity</v>
      </c>
      <c r="K1797" s="14" t="str">
        <f t="shared" si="85"/>
        <v>Prediabetes</v>
      </c>
      <c r="L1797" s="19">
        <f>DATE('Data cleaning'!P1802,MONTH(1&amp;'Data cleaning'!Q1802),'Hospitalisation Details'!D1802)</f>
        <v>23646</v>
      </c>
      <c r="M1797" s="20">
        <v>18443.11</v>
      </c>
      <c r="N1797" s="16" t="s">
        <v>75</v>
      </c>
      <c r="O1797" s="16" t="s">
        <v>62</v>
      </c>
      <c r="P1797" s="16" t="s">
        <v>119</v>
      </c>
      <c r="Q1797" s="14">
        <f t="shared" si="86"/>
        <v>58</v>
      </c>
    </row>
    <row r="1798" spans="1:17" ht="15.6" x14ac:dyDescent="0.3">
      <c r="A1798" s="15" t="s">
        <v>2915</v>
      </c>
      <c r="B1798" s="14" t="s">
        <v>4861</v>
      </c>
      <c r="C1798" s="16">
        <v>30.5</v>
      </c>
      <c r="D1798" s="16">
        <v>4.8099999999999996</v>
      </c>
      <c r="E1798" s="17" t="s">
        <v>32</v>
      </c>
      <c r="F1798" s="17" t="s">
        <v>32</v>
      </c>
      <c r="G1798" s="17" t="s">
        <v>32</v>
      </c>
      <c r="H1798" s="18">
        <f>IF('Medical Examinations'!G1803="No major surgery",0,'Medical Examinations'!G1803)</f>
        <v>1</v>
      </c>
      <c r="I1798" s="16" t="s">
        <v>8343</v>
      </c>
      <c r="J1798" s="14" t="str">
        <f t="shared" si="84"/>
        <v>Obesity</v>
      </c>
      <c r="K1798" s="14" t="str">
        <f t="shared" si="85"/>
        <v>Normal</v>
      </c>
      <c r="L1798" s="19">
        <f>DATE('Data cleaning'!P1803,MONTH(1&amp;'Data cleaning'!Q1803),'Hospitalisation Details'!D1803)</f>
        <v>31636</v>
      </c>
      <c r="M1798" s="20">
        <v>18608.259999999998</v>
      </c>
      <c r="N1798" s="16" t="s">
        <v>75</v>
      </c>
      <c r="O1798" s="16" t="s">
        <v>64</v>
      </c>
      <c r="P1798" s="16" t="s">
        <v>241</v>
      </c>
      <c r="Q1798" s="14">
        <f t="shared" si="86"/>
        <v>36</v>
      </c>
    </row>
    <row r="1799" spans="1:17" ht="15.6" x14ac:dyDescent="0.3">
      <c r="A1799" s="15" t="s">
        <v>2910</v>
      </c>
      <c r="B1799" s="14" t="s">
        <v>5765</v>
      </c>
      <c r="C1799" s="16">
        <v>27.61</v>
      </c>
      <c r="D1799" s="16">
        <v>4.5999999999999996</v>
      </c>
      <c r="E1799" s="17" t="s">
        <v>32</v>
      </c>
      <c r="F1799" s="17" t="s">
        <v>32</v>
      </c>
      <c r="G1799" s="17" t="s">
        <v>32</v>
      </c>
      <c r="H1799" s="18">
        <f>IF('Medical Examinations'!G1804="No major surgery",0,'Medical Examinations'!G1804)</f>
        <v>1</v>
      </c>
      <c r="I1799" s="16" t="s">
        <v>8343</v>
      </c>
      <c r="J1799" s="14" t="str">
        <f t="shared" si="84"/>
        <v>Over weight</v>
      </c>
      <c r="K1799" s="14" t="str">
        <f t="shared" si="85"/>
        <v>Normal</v>
      </c>
      <c r="L1799" s="19">
        <f>DATE('Data cleaning'!P1804,MONTH(1&amp;'Data cleaning'!Q1804),'Hospitalisation Details'!D1804)</f>
        <v>36061</v>
      </c>
      <c r="M1799" s="20">
        <v>18648.419999999998</v>
      </c>
      <c r="N1799" s="16" t="s">
        <v>75</v>
      </c>
      <c r="O1799" s="16" t="s">
        <v>75</v>
      </c>
      <c r="P1799" s="16" t="s">
        <v>972</v>
      </c>
      <c r="Q1799" s="14">
        <f t="shared" si="86"/>
        <v>24</v>
      </c>
    </row>
    <row r="1800" spans="1:17" ht="15.6" x14ac:dyDescent="0.3">
      <c r="A1800" s="15" t="s">
        <v>2907</v>
      </c>
      <c r="B1800" s="14" t="s">
        <v>7614</v>
      </c>
      <c r="C1800" s="16">
        <v>27.1</v>
      </c>
      <c r="D1800" s="16">
        <v>5.08</v>
      </c>
      <c r="E1800" s="17" t="s">
        <v>32</v>
      </c>
      <c r="F1800" s="17" t="s">
        <v>32</v>
      </c>
      <c r="G1800" s="17" t="s">
        <v>32</v>
      </c>
      <c r="H1800" s="18">
        <f>IF('Medical Examinations'!G1805="No major surgery",0,'Medical Examinations'!G1805)</f>
        <v>1</v>
      </c>
      <c r="I1800" s="16" t="s">
        <v>8343</v>
      </c>
      <c r="J1800" s="14" t="str">
        <f t="shared" si="84"/>
        <v>Over weight</v>
      </c>
      <c r="K1800" s="14" t="str">
        <f t="shared" si="85"/>
        <v>Normal</v>
      </c>
      <c r="L1800" s="19">
        <f>DATE('Data cleaning'!P1805,MONTH(1&amp;'Data cleaning'!Q1805),'Hospitalisation Details'!D1805)</f>
        <v>25858</v>
      </c>
      <c r="M1800" s="20">
        <v>18682.740000000002</v>
      </c>
      <c r="N1800" s="16" t="s">
        <v>75</v>
      </c>
      <c r="O1800" s="16" t="s">
        <v>64</v>
      </c>
      <c r="P1800" s="16" t="s">
        <v>119</v>
      </c>
      <c r="Q1800" s="14">
        <f t="shared" si="86"/>
        <v>52</v>
      </c>
    </row>
    <row r="1801" spans="1:17" ht="15.6" x14ac:dyDescent="0.3">
      <c r="A1801" s="15" t="s">
        <v>2902</v>
      </c>
      <c r="B1801" s="14" t="s">
        <v>7090</v>
      </c>
      <c r="C1801" s="16">
        <v>35.93</v>
      </c>
      <c r="D1801" s="16">
        <v>5.43</v>
      </c>
      <c r="E1801" s="17" t="s">
        <v>32</v>
      </c>
      <c r="F1801" s="17" t="s">
        <v>39</v>
      </c>
      <c r="G1801" s="17" t="s">
        <v>32</v>
      </c>
      <c r="H1801" s="18">
        <f>IF('Medical Examinations'!G1806="No major surgery",0,'Medical Examinations'!G1806)</f>
        <v>1</v>
      </c>
      <c r="I1801" s="16" t="s">
        <v>8343</v>
      </c>
      <c r="J1801" s="14" t="str">
        <f t="shared" si="84"/>
        <v>Obesity</v>
      </c>
      <c r="K1801" s="14" t="str">
        <f t="shared" si="85"/>
        <v>Normal</v>
      </c>
      <c r="L1801" s="19">
        <f>DATE('Data cleaning'!P1806,MONTH(1&amp;'Data cleaning'!Q1806),'Hospitalisation Details'!D1806)</f>
        <v>24714</v>
      </c>
      <c r="M1801" s="20">
        <v>18694.689999999999</v>
      </c>
      <c r="N1801" s="16" t="s">
        <v>75</v>
      </c>
      <c r="O1801" s="16" t="s">
        <v>75</v>
      </c>
      <c r="P1801" s="16" t="s">
        <v>1285</v>
      </c>
      <c r="Q1801" s="14">
        <f t="shared" si="86"/>
        <v>55</v>
      </c>
    </row>
    <row r="1802" spans="1:17" ht="15.6" x14ac:dyDescent="0.3">
      <c r="A1802" s="15" t="s">
        <v>2897</v>
      </c>
      <c r="B1802" s="14" t="s">
        <v>5554</v>
      </c>
      <c r="C1802" s="16">
        <v>32.68</v>
      </c>
      <c r="D1802" s="16">
        <v>5.44</v>
      </c>
      <c r="E1802" s="17" t="s">
        <v>32</v>
      </c>
      <c r="F1802" s="17" t="s">
        <v>32</v>
      </c>
      <c r="G1802" s="17" t="s">
        <v>32</v>
      </c>
      <c r="H1802" s="18">
        <f>IF('Medical Examinations'!G1807="No major surgery",0,'Medical Examinations'!G1807)</f>
        <v>0</v>
      </c>
      <c r="I1802" s="16" t="s">
        <v>8343</v>
      </c>
      <c r="J1802" s="14" t="str">
        <f t="shared" si="84"/>
        <v>Obesity</v>
      </c>
      <c r="K1802" s="14" t="str">
        <f t="shared" si="85"/>
        <v>Normal</v>
      </c>
      <c r="L1802" s="19">
        <f>DATE('Data cleaning'!P1807,MONTH(1&amp;'Data cleaning'!Q1807),'Hospitalisation Details'!D1807)</f>
        <v>33965</v>
      </c>
      <c r="M1802" s="20">
        <v>18765.88</v>
      </c>
      <c r="N1802" s="16" t="s">
        <v>75</v>
      </c>
      <c r="O1802" s="16" t="s">
        <v>62</v>
      </c>
      <c r="P1802" s="16" t="s">
        <v>119</v>
      </c>
      <c r="Q1802" s="14">
        <f t="shared" si="86"/>
        <v>30</v>
      </c>
    </row>
    <row r="1803" spans="1:17" ht="15.6" x14ac:dyDescent="0.3">
      <c r="A1803" s="15" t="s">
        <v>2892</v>
      </c>
      <c r="B1803" s="14" t="s">
        <v>7618</v>
      </c>
      <c r="C1803" s="16">
        <v>20.74</v>
      </c>
      <c r="D1803" s="16">
        <v>11.69</v>
      </c>
      <c r="E1803" s="17" t="s">
        <v>99</v>
      </c>
      <c r="F1803" s="17" t="s">
        <v>32</v>
      </c>
      <c r="G1803" s="17" t="s">
        <v>32</v>
      </c>
      <c r="H1803" s="18">
        <f>IF('Medical Examinations'!G1808="No major surgery",0,'Medical Examinations'!G1808)</f>
        <v>1</v>
      </c>
      <c r="I1803" s="16" t="s">
        <v>8343</v>
      </c>
      <c r="J1803" s="14" t="str">
        <f t="shared" si="84"/>
        <v>Normal weight</v>
      </c>
      <c r="K1803" s="14" t="str">
        <f t="shared" si="85"/>
        <v>Diabetes</v>
      </c>
      <c r="L1803" s="19">
        <f>DATE('Data cleaning'!P1808,MONTH(1&amp;'Data cleaning'!Q1808),'Hospitalisation Details'!D1808)</f>
        <v>29178</v>
      </c>
      <c r="M1803" s="20">
        <v>18767.740000000002</v>
      </c>
      <c r="N1803" s="16" t="s">
        <v>75</v>
      </c>
      <c r="O1803" s="16" t="s">
        <v>75</v>
      </c>
      <c r="P1803" s="16" t="s">
        <v>66</v>
      </c>
      <c r="Q1803" s="14">
        <f t="shared" si="86"/>
        <v>43</v>
      </c>
    </row>
    <row r="1804" spans="1:17" ht="15.6" x14ac:dyDescent="0.3">
      <c r="A1804" s="15" t="s">
        <v>2887</v>
      </c>
      <c r="B1804" s="14" t="s">
        <v>7620</v>
      </c>
      <c r="C1804" s="16">
        <v>15.57</v>
      </c>
      <c r="D1804" s="16">
        <v>6.07</v>
      </c>
      <c r="E1804" s="17" t="s">
        <v>32</v>
      </c>
      <c r="F1804" s="17" t="s">
        <v>32</v>
      </c>
      <c r="G1804" s="17" t="s">
        <v>32</v>
      </c>
      <c r="H1804" s="18">
        <f>IF('Medical Examinations'!G1809="No major surgery",0,'Medical Examinations'!G1809)</f>
        <v>0</v>
      </c>
      <c r="I1804" s="16" t="s">
        <v>8343</v>
      </c>
      <c r="J1804" s="14" t="str">
        <f t="shared" si="84"/>
        <v>Under weight</v>
      </c>
      <c r="K1804" s="14" t="str">
        <f t="shared" si="85"/>
        <v>Prediabetes</v>
      </c>
      <c r="L1804" s="19">
        <f>DATE('Data cleaning'!P1809,MONTH(1&amp;'Data cleaning'!Q1809),'Hospitalisation Details'!D1809)</f>
        <v>35031</v>
      </c>
      <c r="M1804" s="20">
        <v>18804.75</v>
      </c>
      <c r="N1804" s="16" t="s">
        <v>75</v>
      </c>
      <c r="O1804" s="16" t="s">
        <v>75</v>
      </c>
      <c r="P1804" s="16" t="s">
        <v>119</v>
      </c>
      <c r="Q1804" s="14">
        <f t="shared" si="86"/>
        <v>27</v>
      </c>
    </row>
    <row r="1805" spans="1:17" ht="15.6" x14ac:dyDescent="0.3">
      <c r="A1805" s="15" t="s">
        <v>2883</v>
      </c>
      <c r="B1805" s="14" t="s">
        <v>5204</v>
      </c>
      <c r="C1805" s="16">
        <v>23.844999999999999</v>
      </c>
      <c r="D1805" s="16">
        <v>4.3600000000000003</v>
      </c>
      <c r="E1805" s="17" t="s">
        <v>32</v>
      </c>
      <c r="F1805" s="17" t="s">
        <v>32</v>
      </c>
      <c r="G1805" s="17" t="s">
        <v>32</v>
      </c>
      <c r="H1805" s="18">
        <f>IF('Medical Examinations'!G1810="No major surgery",0,'Medical Examinations'!G1810)</f>
        <v>0</v>
      </c>
      <c r="I1805" s="16" t="s">
        <v>8343</v>
      </c>
      <c r="J1805" s="14" t="str">
        <f t="shared" si="84"/>
        <v>Normal weight</v>
      </c>
      <c r="K1805" s="14" t="str">
        <f t="shared" si="85"/>
        <v>Normal</v>
      </c>
      <c r="L1805" s="19">
        <f>DATE('Data cleaning'!P1810,MONTH(1&amp;'Data cleaning'!Q1810),'Hospitalisation Details'!D1810)</f>
        <v>29143</v>
      </c>
      <c r="M1805" s="20">
        <v>18806.150000000001</v>
      </c>
      <c r="N1805" s="16" t="s">
        <v>75</v>
      </c>
      <c r="O1805" s="16" t="s">
        <v>62</v>
      </c>
      <c r="P1805" s="16" t="s">
        <v>66</v>
      </c>
      <c r="Q1805" s="14">
        <f t="shared" si="86"/>
        <v>43</v>
      </c>
    </row>
    <row r="1806" spans="1:17" ht="15.6" x14ac:dyDescent="0.3">
      <c r="A1806" s="15" t="s">
        <v>2878</v>
      </c>
      <c r="B1806" s="14" t="s">
        <v>7533</v>
      </c>
      <c r="C1806" s="16">
        <v>22.895</v>
      </c>
      <c r="D1806" s="16">
        <v>5.24</v>
      </c>
      <c r="E1806" s="17" t="s">
        <v>32</v>
      </c>
      <c r="F1806" s="17" t="s">
        <v>32</v>
      </c>
      <c r="G1806" s="17" t="s">
        <v>32</v>
      </c>
      <c r="H1806" s="18">
        <f>IF('Medical Examinations'!G1811="No major surgery",0,'Medical Examinations'!G1811)</f>
        <v>1</v>
      </c>
      <c r="I1806" s="16" t="s">
        <v>8343</v>
      </c>
      <c r="J1806" s="14" t="str">
        <f t="shared" si="84"/>
        <v>Normal weight</v>
      </c>
      <c r="K1806" s="14" t="str">
        <f t="shared" si="85"/>
        <v>Normal</v>
      </c>
      <c r="L1806" s="19">
        <f>DATE('Data cleaning'!P1811,MONTH(1&amp;'Data cleaning'!Q1811),'Hospitalisation Details'!D1811)</f>
        <v>22998</v>
      </c>
      <c r="M1806" s="20">
        <v>18815.53</v>
      </c>
      <c r="N1806" s="16" t="s">
        <v>75</v>
      </c>
      <c r="O1806" s="16" t="s">
        <v>75</v>
      </c>
      <c r="P1806" s="16" t="s">
        <v>1285</v>
      </c>
      <c r="Q1806" s="14">
        <f t="shared" si="86"/>
        <v>60</v>
      </c>
    </row>
    <row r="1807" spans="1:17" ht="15.6" x14ac:dyDescent="0.3">
      <c r="A1807" s="15" t="s">
        <v>2872</v>
      </c>
      <c r="B1807" s="14" t="s">
        <v>7624</v>
      </c>
      <c r="C1807" s="16">
        <v>21.945</v>
      </c>
      <c r="D1807" s="16">
        <v>5.37</v>
      </c>
      <c r="E1807" s="17" t="s">
        <v>32</v>
      </c>
      <c r="F1807" s="17" t="s">
        <v>32</v>
      </c>
      <c r="G1807" s="17" t="s">
        <v>32</v>
      </c>
      <c r="H1807" s="18">
        <f>IF('Medical Examinations'!G1812="No major surgery",0,'Medical Examinations'!G1812)</f>
        <v>1</v>
      </c>
      <c r="I1807" s="16" t="s">
        <v>8343</v>
      </c>
      <c r="J1807" s="14" t="str">
        <f t="shared" si="84"/>
        <v>Normal weight</v>
      </c>
      <c r="K1807" s="14" t="str">
        <f t="shared" si="85"/>
        <v>Normal</v>
      </c>
      <c r="L1807" s="19">
        <f>DATE('Data cleaning'!P1812,MONTH(1&amp;'Data cleaning'!Q1812),'Hospitalisation Details'!D1812)</f>
        <v>37826</v>
      </c>
      <c r="M1807" s="20">
        <v>18838.7</v>
      </c>
      <c r="N1807" s="16" t="s">
        <v>75</v>
      </c>
      <c r="O1807" s="16" t="s">
        <v>64</v>
      </c>
      <c r="P1807" s="16" t="s">
        <v>119</v>
      </c>
      <c r="Q1807" s="14">
        <f t="shared" si="86"/>
        <v>19</v>
      </c>
    </row>
    <row r="1808" spans="1:17" ht="15.6" x14ac:dyDescent="0.3">
      <c r="A1808" s="15" t="s">
        <v>2867</v>
      </c>
      <c r="B1808" s="14" t="s">
        <v>7626</v>
      </c>
      <c r="C1808" s="16">
        <v>19.47</v>
      </c>
      <c r="D1808" s="16">
        <v>6.6</v>
      </c>
      <c r="E1808" s="17" t="s">
        <v>99</v>
      </c>
      <c r="F1808" s="17" t="s">
        <v>32</v>
      </c>
      <c r="G1808" s="17" t="s">
        <v>32</v>
      </c>
      <c r="H1808" s="18">
        <f>IF('Medical Examinations'!G1813="No major surgery",0,'Medical Examinations'!G1813)</f>
        <v>0</v>
      </c>
      <c r="I1808" s="16" t="s">
        <v>8343</v>
      </c>
      <c r="J1808" s="14" t="str">
        <f t="shared" si="84"/>
        <v>Normal weight</v>
      </c>
      <c r="K1808" s="14" t="str">
        <f t="shared" si="85"/>
        <v>Diabetes</v>
      </c>
      <c r="L1808" s="19">
        <f>DATE('Data cleaning'!P1813,MONTH(1&amp;'Data cleaning'!Q1813),'Hospitalisation Details'!D1813)</f>
        <v>23351</v>
      </c>
      <c r="M1808" s="20">
        <v>18883.330000000002</v>
      </c>
      <c r="N1808" s="16" t="s">
        <v>75</v>
      </c>
      <c r="O1808" s="16" t="s">
        <v>75</v>
      </c>
      <c r="P1808" s="16" t="s">
        <v>2757</v>
      </c>
      <c r="Q1808" s="14">
        <f t="shared" si="86"/>
        <v>59</v>
      </c>
    </row>
    <row r="1809" spans="1:17" ht="15.6" x14ac:dyDescent="0.3">
      <c r="A1809" s="15" t="s">
        <v>2862</v>
      </c>
      <c r="B1809" s="14" t="s">
        <v>7628</v>
      </c>
      <c r="C1809" s="16">
        <v>15.61</v>
      </c>
      <c r="D1809" s="16">
        <v>5.77</v>
      </c>
      <c r="E1809" s="17" t="s">
        <v>32</v>
      </c>
      <c r="F1809" s="17" t="s">
        <v>32</v>
      </c>
      <c r="G1809" s="17" t="s">
        <v>32</v>
      </c>
      <c r="H1809" s="18">
        <f>IF('Medical Examinations'!G1814="No major surgery",0,'Medical Examinations'!G1814)</f>
        <v>0</v>
      </c>
      <c r="I1809" s="16" t="s">
        <v>8343</v>
      </c>
      <c r="J1809" s="14" t="str">
        <f t="shared" si="84"/>
        <v>Under weight</v>
      </c>
      <c r="K1809" s="14" t="str">
        <f t="shared" si="85"/>
        <v>Prediabetes</v>
      </c>
      <c r="L1809" s="19">
        <f>DATE('Data cleaning'!P1814,MONTH(1&amp;'Data cleaning'!Q1814),'Hospitalisation Details'!D1814)</f>
        <v>34969</v>
      </c>
      <c r="M1809" s="20">
        <v>18903.490000000002</v>
      </c>
      <c r="N1809" s="16" t="s">
        <v>75</v>
      </c>
      <c r="O1809" s="16" t="s">
        <v>62</v>
      </c>
      <c r="P1809" s="16" t="s">
        <v>1280</v>
      </c>
      <c r="Q1809" s="14">
        <f t="shared" si="86"/>
        <v>27</v>
      </c>
    </row>
    <row r="1810" spans="1:17" ht="15.6" x14ac:dyDescent="0.3">
      <c r="A1810" s="15" t="s">
        <v>2857</v>
      </c>
      <c r="B1810" s="14" t="s">
        <v>5554</v>
      </c>
      <c r="C1810" s="16">
        <v>28.6</v>
      </c>
      <c r="D1810" s="16">
        <v>6.08</v>
      </c>
      <c r="E1810" s="17" t="s">
        <v>32</v>
      </c>
      <c r="F1810" s="17" t="s">
        <v>32</v>
      </c>
      <c r="G1810" s="17" t="s">
        <v>99</v>
      </c>
      <c r="H1810" s="18">
        <f>IF('Medical Examinations'!G1815="No major surgery",0,'Medical Examinations'!G1815)</f>
        <v>1</v>
      </c>
      <c r="I1810" s="16" t="s">
        <v>8343</v>
      </c>
      <c r="J1810" s="14" t="str">
        <f t="shared" si="84"/>
        <v>Over weight</v>
      </c>
      <c r="K1810" s="14" t="str">
        <f t="shared" si="85"/>
        <v>Prediabetes</v>
      </c>
      <c r="L1810" s="19">
        <f>DATE('Data cleaning'!P1815,MONTH(1&amp;'Data cleaning'!Q1815),'Hospitalisation Details'!D1815)</f>
        <v>25418</v>
      </c>
      <c r="M1810" s="20">
        <v>18932.810000000001</v>
      </c>
      <c r="N1810" s="16" t="s">
        <v>75</v>
      </c>
      <c r="O1810" s="16" t="s">
        <v>64</v>
      </c>
      <c r="P1810" s="16" t="s">
        <v>119</v>
      </c>
      <c r="Q1810" s="14">
        <f t="shared" si="86"/>
        <v>53</v>
      </c>
    </row>
    <row r="1811" spans="1:17" ht="15.6" x14ac:dyDescent="0.3">
      <c r="A1811" s="15" t="s">
        <v>2851</v>
      </c>
      <c r="B1811" s="14" t="s">
        <v>6019</v>
      </c>
      <c r="C1811" s="16">
        <v>46.53</v>
      </c>
      <c r="D1811" s="16">
        <v>4.16</v>
      </c>
      <c r="E1811" s="17" t="s">
        <v>32</v>
      </c>
      <c r="F1811" s="17" t="s">
        <v>32</v>
      </c>
      <c r="G1811" s="17" t="s">
        <v>32</v>
      </c>
      <c r="H1811" s="18">
        <f>IF('Medical Examinations'!G1816="No major surgery",0,'Medical Examinations'!G1816)</f>
        <v>0</v>
      </c>
      <c r="I1811" s="16" t="s">
        <v>8343</v>
      </c>
      <c r="J1811" s="14" t="str">
        <f t="shared" si="84"/>
        <v>Obesity</v>
      </c>
      <c r="K1811" s="14" t="str">
        <f t="shared" si="85"/>
        <v>Normal</v>
      </c>
      <c r="L1811" s="19">
        <f>DATE('Data cleaning'!P1816,MONTH(1&amp;'Data cleaning'!Q1816),'Hospitalisation Details'!D1816)</f>
        <v>23304</v>
      </c>
      <c r="M1811" s="20">
        <v>18954.560000000001</v>
      </c>
      <c r="N1811" s="16" t="s">
        <v>75</v>
      </c>
      <c r="O1811" s="16" t="s">
        <v>75</v>
      </c>
      <c r="P1811" s="16" t="s">
        <v>2757</v>
      </c>
      <c r="Q1811" s="14">
        <f t="shared" si="86"/>
        <v>59</v>
      </c>
    </row>
    <row r="1812" spans="1:17" ht="15.6" x14ac:dyDescent="0.3">
      <c r="A1812" s="15" t="s">
        <v>2845</v>
      </c>
      <c r="B1812" s="14" t="s">
        <v>7632</v>
      </c>
      <c r="C1812" s="16">
        <v>34.99</v>
      </c>
      <c r="D1812" s="16">
        <v>5.0999999999999996</v>
      </c>
      <c r="E1812" s="17" t="s">
        <v>32</v>
      </c>
      <c r="F1812" s="17" t="s">
        <v>32</v>
      </c>
      <c r="G1812" s="17" t="s">
        <v>99</v>
      </c>
      <c r="H1812" s="18">
        <f>IF('Medical Examinations'!G1817="No major surgery",0,'Medical Examinations'!G1817)</f>
        <v>1</v>
      </c>
      <c r="I1812" s="16" t="s">
        <v>8343</v>
      </c>
      <c r="J1812" s="14" t="str">
        <f t="shared" si="84"/>
        <v>Obesity</v>
      </c>
      <c r="K1812" s="14" t="str">
        <f t="shared" si="85"/>
        <v>Normal</v>
      </c>
      <c r="L1812" s="19">
        <f>DATE('Data cleaning'!P1817,MONTH(1&amp;'Data cleaning'!Q1817),'Hospitalisation Details'!D1817)</f>
        <v>36013</v>
      </c>
      <c r="M1812" s="20">
        <v>18955.22</v>
      </c>
      <c r="N1812" s="16" t="s">
        <v>75</v>
      </c>
      <c r="O1812" s="16" t="s">
        <v>64</v>
      </c>
      <c r="P1812" s="16" t="s">
        <v>241</v>
      </c>
      <c r="Q1812" s="14">
        <f t="shared" si="86"/>
        <v>24</v>
      </c>
    </row>
    <row r="1813" spans="1:17" ht="15.6" x14ac:dyDescent="0.3">
      <c r="A1813" s="15" t="s">
        <v>2840</v>
      </c>
      <c r="B1813" s="14" t="s">
        <v>6426</v>
      </c>
      <c r="C1813" s="16">
        <v>17.05</v>
      </c>
      <c r="D1813" s="16">
        <v>5.3</v>
      </c>
      <c r="E1813" s="17" t="s">
        <v>32</v>
      </c>
      <c r="F1813" s="17" t="s">
        <v>32</v>
      </c>
      <c r="G1813" s="17" t="s">
        <v>99</v>
      </c>
      <c r="H1813" s="18">
        <f>IF('Medical Examinations'!G1818="No major surgery",0,'Medical Examinations'!G1818)</f>
        <v>1</v>
      </c>
      <c r="I1813" s="16" t="s">
        <v>8343</v>
      </c>
      <c r="J1813" s="14" t="str">
        <f t="shared" si="84"/>
        <v>Under weight</v>
      </c>
      <c r="K1813" s="14" t="str">
        <f t="shared" si="85"/>
        <v>Normal</v>
      </c>
      <c r="L1813" s="19">
        <f>DATE('Data cleaning'!P1818,MONTH(1&amp;'Data cleaning'!Q1818),'Hospitalisation Details'!D1818)</f>
        <v>33938</v>
      </c>
      <c r="M1813" s="20">
        <v>18963.169999999998</v>
      </c>
      <c r="N1813" s="16" t="s">
        <v>75</v>
      </c>
      <c r="O1813" s="16" t="s">
        <v>75</v>
      </c>
      <c r="P1813" s="16" t="s">
        <v>66</v>
      </c>
      <c r="Q1813" s="14">
        <f t="shared" si="86"/>
        <v>30</v>
      </c>
    </row>
    <row r="1814" spans="1:17" ht="15.6" x14ac:dyDescent="0.3">
      <c r="A1814" s="15" t="s">
        <v>2835</v>
      </c>
      <c r="B1814" s="14" t="s">
        <v>7166</v>
      </c>
      <c r="C1814" s="16">
        <v>37.18</v>
      </c>
      <c r="D1814" s="16">
        <v>4.9000000000000004</v>
      </c>
      <c r="E1814" s="17" t="s">
        <v>32</v>
      </c>
      <c r="F1814" s="17" t="s">
        <v>32</v>
      </c>
      <c r="G1814" s="17" t="s">
        <v>32</v>
      </c>
      <c r="H1814" s="18">
        <f>IF('Medical Examinations'!G1819="No major surgery",0,'Medical Examinations'!G1819)</f>
        <v>0</v>
      </c>
      <c r="I1814" s="16" t="s">
        <v>8343</v>
      </c>
      <c r="J1814" s="14" t="str">
        <f t="shared" si="84"/>
        <v>Obesity</v>
      </c>
      <c r="K1814" s="14" t="str">
        <f t="shared" si="85"/>
        <v>Normal</v>
      </c>
      <c r="L1814" s="19">
        <f>DATE('Data cleaning'!P1819,MONTH(1&amp;'Data cleaning'!Q1819),'Hospitalisation Details'!D1819)</f>
        <v>32440</v>
      </c>
      <c r="M1814" s="20">
        <v>18972.5</v>
      </c>
      <c r="N1814" s="16" t="s">
        <v>75</v>
      </c>
      <c r="O1814" s="16" t="s">
        <v>64</v>
      </c>
      <c r="P1814" s="16" t="s">
        <v>66</v>
      </c>
      <c r="Q1814" s="14">
        <f t="shared" si="86"/>
        <v>34</v>
      </c>
    </row>
    <row r="1815" spans="1:17" ht="15.6" x14ac:dyDescent="0.3">
      <c r="A1815" s="15" t="s">
        <v>2827</v>
      </c>
      <c r="B1815" s="14" t="s">
        <v>5383</v>
      </c>
      <c r="C1815" s="16">
        <v>35.200000000000003</v>
      </c>
      <c r="D1815" s="16">
        <v>5.55</v>
      </c>
      <c r="E1815" s="17" t="s">
        <v>32</v>
      </c>
      <c r="F1815" s="17" t="s">
        <v>32</v>
      </c>
      <c r="G1815" s="17" t="s">
        <v>32</v>
      </c>
      <c r="H1815" s="18">
        <f>IF('Medical Examinations'!G1820="No major surgery",0,'Medical Examinations'!G1820)</f>
        <v>0</v>
      </c>
      <c r="I1815" s="16" t="s">
        <v>8343</v>
      </c>
      <c r="J1815" s="14" t="str">
        <f t="shared" si="84"/>
        <v>Obesity</v>
      </c>
      <c r="K1815" s="14" t="str">
        <f t="shared" si="85"/>
        <v>Normal</v>
      </c>
      <c r="L1815" s="19">
        <f>DATE('Data cleaning'!P1820,MONTH(1&amp;'Data cleaning'!Q1820),'Hospitalisation Details'!D1820)</f>
        <v>30669</v>
      </c>
      <c r="M1815" s="20">
        <v>19023.259999999998</v>
      </c>
      <c r="N1815" s="16" t="s">
        <v>75</v>
      </c>
      <c r="O1815" s="16" t="s">
        <v>64</v>
      </c>
      <c r="P1815" s="16" t="s">
        <v>241</v>
      </c>
      <c r="Q1815" s="14">
        <f t="shared" si="86"/>
        <v>39</v>
      </c>
    </row>
    <row r="1816" spans="1:17" ht="15.6" x14ac:dyDescent="0.3">
      <c r="A1816" s="15" t="s">
        <v>2822</v>
      </c>
      <c r="B1816" s="14" t="s">
        <v>7636</v>
      </c>
      <c r="C1816" s="16">
        <v>37.335000000000001</v>
      </c>
      <c r="D1816" s="16">
        <v>4.95</v>
      </c>
      <c r="E1816" s="17" t="s">
        <v>32</v>
      </c>
      <c r="F1816" s="17" t="s">
        <v>32</v>
      </c>
      <c r="G1816" s="17" t="s">
        <v>32</v>
      </c>
      <c r="H1816" s="18">
        <f>IF('Medical Examinations'!G1821="No major surgery",0,'Medical Examinations'!G1821)</f>
        <v>0</v>
      </c>
      <c r="I1816" s="16" t="s">
        <v>8343</v>
      </c>
      <c r="J1816" s="14" t="str">
        <f t="shared" si="84"/>
        <v>Obesity</v>
      </c>
      <c r="K1816" s="14" t="str">
        <f t="shared" si="85"/>
        <v>Normal</v>
      </c>
      <c r="L1816" s="19">
        <f>DATE('Data cleaning'!P1821,MONTH(1&amp;'Data cleaning'!Q1821),'Hospitalisation Details'!D1821)</f>
        <v>32664</v>
      </c>
      <c r="M1816" s="20">
        <v>19040.88</v>
      </c>
      <c r="N1816" s="16" t="s">
        <v>75</v>
      </c>
      <c r="O1816" s="16" t="s">
        <v>64</v>
      </c>
      <c r="P1816" s="16" t="s">
        <v>241</v>
      </c>
      <c r="Q1816" s="14">
        <f t="shared" si="86"/>
        <v>34</v>
      </c>
    </row>
    <row r="1817" spans="1:17" ht="15.6" x14ac:dyDescent="0.3">
      <c r="A1817" s="15" t="s">
        <v>2816</v>
      </c>
      <c r="B1817" s="14" t="s">
        <v>4892</v>
      </c>
      <c r="C1817" s="16">
        <v>27.265000000000001</v>
      </c>
      <c r="D1817" s="16">
        <v>6.46</v>
      </c>
      <c r="E1817" s="17" t="s">
        <v>99</v>
      </c>
      <c r="F1817" s="17" t="s">
        <v>32</v>
      </c>
      <c r="G1817" s="17" t="s">
        <v>32</v>
      </c>
      <c r="H1817" s="18">
        <f>IF('Medical Examinations'!G1822="No major surgery",0,'Medical Examinations'!G1822)</f>
        <v>0</v>
      </c>
      <c r="I1817" s="16" t="s">
        <v>8343</v>
      </c>
      <c r="J1817" s="14" t="str">
        <f t="shared" si="84"/>
        <v>Over weight</v>
      </c>
      <c r="K1817" s="14" t="str">
        <f t="shared" si="85"/>
        <v>Diabetes</v>
      </c>
      <c r="L1817" s="19">
        <f>DATE('Data cleaning'!P1822,MONTH(1&amp;'Data cleaning'!Q1822),'Hospitalisation Details'!D1822)</f>
        <v>34240</v>
      </c>
      <c r="M1817" s="20">
        <v>19107.78</v>
      </c>
      <c r="N1817" s="16" t="s">
        <v>75</v>
      </c>
      <c r="O1817" s="16" t="s">
        <v>62</v>
      </c>
      <c r="P1817" s="16" t="s">
        <v>66</v>
      </c>
      <c r="Q1817" s="14">
        <f t="shared" si="86"/>
        <v>29</v>
      </c>
    </row>
    <row r="1818" spans="1:17" ht="15.6" x14ac:dyDescent="0.3">
      <c r="A1818" s="15" t="s">
        <v>2811</v>
      </c>
      <c r="B1818" s="14" t="s">
        <v>7639</v>
      </c>
      <c r="C1818" s="16">
        <v>30.8</v>
      </c>
      <c r="D1818" s="16">
        <v>4.9000000000000004</v>
      </c>
      <c r="E1818" s="17" t="s">
        <v>99</v>
      </c>
      <c r="F1818" s="17" t="s">
        <v>32</v>
      </c>
      <c r="G1818" s="17" t="s">
        <v>32</v>
      </c>
      <c r="H1818" s="18">
        <f>IF('Medical Examinations'!G1823="No major surgery",0,'Medical Examinations'!G1823)</f>
        <v>0</v>
      </c>
      <c r="I1818" s="16" t="s">
        <v>8343</v>
      </c>
      <c r="J1818" s="14" t="str">
        <f t="shared" si="84"/>
        <v>Obesity</v>
      </c>
      <c r="K1818" s="14" t="str">
        <f t="shared" si="85"/>
        <v>Normal</v>
      </c>
      <c r="L1818" s="19">
        <f>DATE('Data cleaning'!P1823,MONTH(1&amp;'Data cleaning'!Q1823),'Hospitalisation Details'!D1823)</f>
        <v>29038</v>
      </c>
      <c r="M1818" s="20">
        <v>19144.580000000002</v>
      </c>
      <c r="N1818" s="16" t="s">
        <v>75</v>
      </c>
      <c r="O1818" s="16" t="s">
        <v>75</v>
      </c>
      <c r="P1818" s="16" t="s">
        <v>1280</v>
      </c>
      <c r="Q1818" s="14">
        <f t="shared" si="86"/>
        <v>43</v>
      </c>
    </row>
    <row r="1819" spans="1:17" ht="15.6" x14ac:dyDescent="0.3">
      <c r="A1819" s="15" t="s">
        <v>2806</v>
      </c>
      <c r="B1819" s="14" t="s">
        <v>7641</v>
      </c>
      <c r="C1819" s="16">
        <v>30.21</v>
      </c>
      <c r="D1819" s="16">
        <v>5.21</v>
      </c>
      <c r="E1819" s="17" t="s">
        <v>32</v>
      </c>
      <c r="F1819" s="17" t="s">
        <v>32</v>
      </c>
      <c r="G1819" s="17" t="s">
        <v>32</v>
      </c>
      <c r="H1819" s="18">
        <f>IF('Medical Examinations'!G1824="No major surgery",0,'Medical Examinations'!G1824)</f>
        <v>1</v>
      </c>
      <c r="I1819" s="16" t="s">
        <v>8343</v>
      </c>
      <c r="J1819" s="14" t="str">
        <f t="shared" si="84"/>
        <v>Obesity</v>
      </c>
      <c r="K1819" s="14" t="str">
        <f t="shared" si="85"/>
        <v>Normal</v>
      </c>
      <c r="L1819" s="19">
        <f>DATE('Data cleaning'!P1824,MONTH(1&amp;'Data cleaning'!Q1824),'Hospitalisation Details'!D1824)</f>
        <v>33497</v>
      </c>
      <c r="M1819" s="20">
        <v>19199.939999999999</v>
      </c>
      <c r="N1819" s="16" t="s">
        <v>75</v>
      </c>
      <c r="O1819" s="16" t="s">
        <v>64</v>
      </c>
      <c r="P1819" s="16" t="s">
        <v>241</v>
      </c>
      <c r="Q1819" s="14">
        <f t="shared" si="86"/>
        <v>31</v>
      </c>
    </row>
    <row r="1820" spans="1:17" ht="15.6" x14ac:dyDescent="0.3">
      <c r="A1820" s="15" t="s">
        <v>2801</v>
      </c>
      <c r="B1820" s="14" t="s">
        <v>5577</v>
      </c>
      <c r="C1820" s="16">
        <v>35.340000000000003</v>
      </c>
      <c r="D1820" s="16">
        <v>4.13</v>
      </c>
      <c r="E1820" s="17" t="s">
        <v>32</v>
      </c>
      <c r="F1820" s="17" t="s">
        <v>39</v>
      </c>
      <c r="G1820" s="17" t="s">
        <v>32</v>
      </c>
      <c r="H1820" s="18">
        <f>IF('Medical Examinations'!G1825="No major surgery",0,'Medical Examinations'!G1825)</f>
        <v>1</v>
      </c>
      <c r="I1820" s="16" t="s">
        <v>8343</v>
      </c>
      <c r="J1820" s="14" t="str">
        <f t="shared" si="84"/>
        <v>Obesity</v>
      </c>
      <c r="K1820" s="14" t="str">
        <f t="shared" si="85"/>
        <v>Normal</v>
      </c>
      <c r="L1820" s="19">
        <f>DATE('Data cleaning'!P1825,MONTH(1&amp;'Data cleaning'!Q1825),'Hospitalisation Details'!D1825)</f>
        <v>31409</v>
      </c>
      <c r="M1820" s="20">
        <v>19214.71</v>
      </c>
      <c r="N1820" s="16" t="s">
        <v>75</v>
      </c>
      <c r="O1820" s="16" t="s">
        <v>64</v>
      </c>
      <c r="P1820" s="16" t="s">
        <v>66</v>
      </c>
      <c r="Q1820" s="14">
        <f t="shared" si="86"/>
        <v>37</v>
      </c>
    </row>
    <row r="1821" spans="1:17" ht="15.6" x14ac:dyDescent="0.3">
      <c r="A1821" s="15" t="s">
        <v>2796</v>
      </c>
      <c r="B1821" s="14" t="s">
        <v>7643</v>
      </c>
      <c r="C1821" s="16">
        <v>26.695</v>
      </c>
      <c r="D1821" s="16">
        <v>5.28</v>
      </c>
      <c r="E1821" s="17" t="s">
        <v>32</v>
      </c>
      <c r="F1821" s="17" t="s">
        <v>32</v>
      </c>
      <c r="G1821" s="17" t="s">
        <v>32</v>
      </c>
      <c r="H1821" s="18">
        <f>IF('Medical Examinations'!G1826="No major surgery",0,'Medical Examinations'!G1826)</f>
        <v>0</v>
      </c>
      <c r="I1821" s="16" t="s">
        <v>8343</v>
      </c>
      <c r="J1821" s="14" t="str">
        <f t="shared" si="84"/>
        <v>Over weight</v>
      </c>
      <c r="K1821" s="14" t="str">
        <f t="shared" si="85"/>
        <v>Normal</v>
      </c>
      <c r="L1821" s="19">
        <f>DATE('Data cleaning'!P1826,MONTH(1&amp;'Data cleaning'!Q1826),'Hospitalisation Details'!D1826)</f>
        <v>24682</v>
      </c>
      <c r="M1821" s="20">
        <v>19259.96</v>
      </c>
      <c r="N1821" s="16" t="s">
        <v>75</v>
      </c>
      <c r="O1821" s="16" t="s">
        <v>75</v>
      </c>
      <c r="P1821" s="16" t="s">
        <v>119</v>
      </c>
      <c r="Q1821" s="14">
        <f t="shared" si="86"/>
        <v>55</v>
      </c>
    </row>
    <row r="1822" spans="1:17" ht="15.6" x14ac:dyDescent="0.3">
      <c r="A1822" s="15" t="s">
        <v>2792</v>
      </c>
      <c r="B1822" s="14" t="s">
        <v>7645</v>
      </c>
      <c r="C1822" s="16">
        <v>29.355</v>
      </c>
      <c r="D1822" s="16">
        <v>4.68</v>
      </c>
      <c r="E1822" s="17" t="s">
        <v>99</v>
      </c>
      <c r="F1822" s="17" t="s">
        <v>32</v>
      </c>
      <c r="G1822" s="17" t="s">
        <v>32</v>
      </c>
      <c r="H1822" s="18">
        <f>IF('Medical Examinations'!G1827="No major surgery",0,'Medical Examinations'!G1827)</f>
        <v>0</v>
      </c>
      <c r="I1822" s="16" t="s">
        <v>8343</v>
      </c>
      <c r="J1822" s="14" t="str">
        <f t="shared" si="84"/>
        <v>Over weight</v>
      </c>
      <c r="K1822" s="14" t="str">
        <f t="shared" si="85"/>
        <v>Normal</v>
      </c>
      <c r="L1822" s="19">
        <f>DATE('Data cleaning'!P1827,MONTH(1&amp;'Data cleaning'!Q1827),'Hospitalisation Details'!D1827)</f>
        <v>24426</v>
      </c>
      <c r="M1822" s="20">
        <v>19321.060000000001</v>
      </c>
      <c r="N1822" s="16" t="s">
        <v>75</v>
      </c>
      <c r="O1822" s="16" t="s">
        <v>75</v>
      </c>
      <c r="P1822" s="16" t="s">
        <v>119</v>
      </c>
      <c r="Q1822" s="14">
        <f t="shared" si="86"/>
        <v>56</v>
      </c>
    </row>
    <row r="1823" spans="1:17" ht="15.6" x14ac:dyDescent="0.3">
      <c r="A1823" s="15" t="s">
        <v>2787</v>
      </c>
      <c r="B1823" s="14" t="s">
        <v>7647</v>
      </c>
      <c r="C1823" s="16">
        <v>29.59</v>
      </c>
      <c r="D1823" s="16">
        <v>4.0599999999999996</v>
      </c>
      <c r="E1823" s="17" t="s">
        <v>32</v>
      </c>
      <c r="F1823" s="17" t="s">
        <v>32</v>
      </c>
      <c r="G1823" s="17" t="s">
        <v>32</v>
      </c>
      <c r="H1823" s="18">
        <f>IF('Medical Examinations'!G1828="No major surgery",0,'Medical Examinations'!G1828)</f>
        <v>0</v>
      </c>
      <c r="I1823" s="16" t="s">
        <v>8343</v>
      </c>
      <c r="J1823" s="14" t="str">
        <f t="shared" si="84"/>
        <v>Over weight</v>
      </c>
      <c r="K1823" s="14" t="str">
        <f t="shared" si="85"/>
        <v>Normal</v>
      </c>
      <c r="L1823" s="19">
        <f>DATE('Data cleaning'!P1828,MONTH(1&amp;'Data cleaning'!Q1828),'Hospitalisation Details'!D1828)</f>
        <v>33474</v>
      </c>
      <c r="M1823" s="20">
        <v>19350.37</v>
      </c>
      <c r="N1823" s="16" t="s">
        <v>75</v>
      </c>
      <c r="O1823" s="16" t="s">
        <v>64</v>
      </c>
      <c r="P1823" s="16" t="s">
        <v>66</v>
      </c>
      <c r="Q1823" s="14">
        <f t="shared" si="86"/>
        <v>31</v>
      </c>
    </row>
    <row r="1824" spans="1:17" ht="15.6" x14ac:dyDescent="0.3">
      <c r="A1824" s="15" t="s">
        <v>2781</v>
      </c>
      <c r="B1824" s="14" t="s">
        <v>7505</v>
      </c>
      <c r="C1824" s="16">
        <v>31.35</v>
      </c>
      <c r="D1824" s="16">
        <v>4.2</v>
      </c>
      <c r="E1824" s="17" t="s">
        <v>32</v>
      </c>
      <c r="F1824" s="17" t="s">
        <v>39</v>
      </c>
      <c r="G1824" s="17" t="s">
        <v>32</v>
      </c>
      <c r="H1824" s="18">
        <f>IF('Medical Examinations'!G1829="No major surgery",0,'Medical Examinations'!G1829)</f>
        <v>1</v>
      </c>
      <c r="I1824" s="16" t="s">
        <v>8343</v>
      </c>
      <c r="J1824" s="14" t="str">
        <f t="shared" si="84"/>
        <v>Obesity</v>
      </c>
      <c r="K1824" s="14" t="str">
        <f t="shared" si="85"/>
        <v>Normal</v>
      </c>
      <c r="L1824" s="19">
        <f>DATE('Data cleaning'!P1829,MONTH(1&amp;'Data cleaning'!Q1829),'Hospitalisation Details'!D1829)</f>
        <v>31958</v>
      </c>
      <c r="M1824" s="20">
        <v>19362</v>
      </c>
      <c r="N1824" s="16" t="s">
        <v>75</v>
      </c>
      <c r="O1824" s="16" t="s">
        <v>64</v>
      </c>
      <c r="P1824" s="16" t="s">
        <v>66</v>
      </c>
      <c r="Q1824" s="14">
        <f t="shared" si="86"/>
        <v>35</v>
      </c>
    </row>
    <row r="1825" spans="1:17" ht="15.6" x14ac:dyDescent="0.3">
      <c r="A1825" s="15" t="s">
        <v>2778</v>
      </c>
      <c r="B1825" s="14" t="s">
        <v>5543</v>
      </c>
      <c r="C1825" s="16">
        <v>20.52</v>
      </c>
      <c r="D1825" s="16">
        <v>4.83</v>
      </c>
      <c r="E1825" s="17" t="s">
        <v>32</v>
      </c>
      <c r="F1825" s="17" t="s">
        <v>32</v>
      </c>
      <c r="G1825" s="17" t="s">
        <v>32</v>
      </c>
      <c r="H1825" s="18">
        <f>IF('Medical Examinations'!G1830="No major surgery",0,'Medical Examinations'!G1830)</f>
        <v>0</v>
      </c>
      <c r="I1825" s="16" t="s">
        <v>8343</v>
      </c>
      <c r="J1825" s="14" t="str">
        <f t="shared" si="84"/>
        <v>Normal weight</v>
      </c>
      <c r="K1825" s="14" t="str">
        <f t="shared" si="85"/>
        <v>Normal</v>
      </c>
      <c r="L1825" s="19">
        <f>DATE('Data cleaning'!P1830,MONTH(1&amp;'Data cleaning'!Q1830),'Hospitalisation Details'!D1830)</f>
        <v>34218</v>
      </c>
      <c r="M1825" s="20">
        <v>19442.349999999999</v>
      </c>
      <c r="N1825" s="16" t="s">
        <v>75</v>
      </c>
      <c r="O1825" s="16" t="s">
        <v>64</v>
      </c>
      <c r="P1825" s="16" t="s">
        <v>119</v>
      </c>
      <c r="Q1825" s="14">
        <f t="shared" si="86"/>
        <v>29</v>
      </c>
    </row>
    <row r="1826" spans="1:17" ht="15.6" x14ac:dyDescent="0.3">
      <c r="A1826" s="15" t="s">
        <v>2777</v>
      </c>
      <c r="B1826" s="14" t="s">
        <v>7650</v>
      </c>
      <c r="C1826" s="16">
        <v>42.9</v>
      </c>
      <c r="D1826" s="16">
        <v>4.87</v>
      </c>
      <c r="E1826" s="17" t="s">
        <v>99</v>
      </c>
      <c r="F1826" s="17" t="s">
        <v>32</v>
      </c>
      <c r="G1826" s="17" t="s">
        <v>32</v>
      </c>
      <c r="H1826" s="18">
        <f>IF('Medical Examinations'!G1831="No major surgery",0,'Medical Examinations'!G1831)</f>
        <v>1</v>
      </c>
      <c r="I1826" s="16" t="s">
        <v>8343</v>
      </c>
      <c r="J1826" s="14" t="str">
        <f t="shared" si="84"/>
        <v>Obesity</v>
      </c>
      <c r="K1826" s="14" t="str">
        <f t="shared" si="85"/>
        <v>Normal</v>
      </c>
      <c r="L1826" s="19">
        <f>DATE('Data cleaning'!P1831,MONTH(1&amp;'Data cleaning'!Q1831),'Hospitalisation Details'!D1831)</f>
        <v>30300</v>
      </c>
      <c r="M1826" s="20">
        <v>19444.27</v>
      </c>
      <c r="N1826" s="16" t="s">
        <v>75</v>
      </c>
      <c r="O1826" s="16" t="s">
        <v>75</v>
      </c>
      <c r="P1826" s="16" t="s">
        <v>66</v>
      </c>
      <c r="Q1826" s="14">
        <f t="shared" si="86"/>
        <v>40</v>
      </c>
    </row>
    <row r="1827" spans="1:17" ht="15.6" x14ac:dyDescent="0.3">
      <c r="A1827" s="15" t="s">
        <v>2776</v>
      </c>
      <c r="B1827" s="14" t="s">
        <v>5131</v>
      </c>
      <c r="C1827" s="16">
        <v>24.6</v>
      </c>
      <c r="D1827" s="16">
        <v>5.86</v>
      </c>
      <c r="E1827" s="17" t="s">
        <v>32</v>
      </c>
      <c r="F1827" s="17" t="s">
        <v>32</v>
      </c>
      <c r="G1827" s="17" t="s">
        <v>99</v>
      </c>
      <c r="H1827" s="18">
        <f>IF('Medical Examinations'!G1832="No major surgery",0,'Medical Examinations'!G1832)</f>
        <v>1</v>
      </c>
      <c r="I1827" s="16" t="s">
        <v>8343</v>
      </c>
      <c r="J1827" s="14" t="str">
        <f t="shared" si="84"/>
        <v>Normal weight</v>
      </c>
      <c r="K1827" s="14" t="str">
        <f t="shared" si="85"/>
        <v>Prediabetes</v>
      </c>
      <c r="L1827" s="19">
        <f>DATE('Data cleaning'!P1832,MONTH(1&amp;'Data cleaning'!Q1832),'Hospitalisation Details'!D1832)</f>
        <v>32111</v>
      </c>
      <c r="M1827" s="20">
        <v>19496.72</v>
      </c>
      <c r="N1827" s="16" t="s">
        <v>75</v>
      </c>
      <c r="O1827" s="16" t="s">
        <v>64</v>
      </c>
      <c r="P1827" s="16" t="s">
        <v>972</v>
      </c>
      <c r="Q1827" s="14">
        <f t="shared" si="86"/>
        <v>35</v>
      </c>
    </row>
    <row r="1828" spans="1:17" ht="15.6" x14ac:dyDescent="0.3">
      <c r="A1828" s="15" t="s">
        <v>2773</v>
      </c>
      <c r="B1828" s="14" t="s">
        <v>7423</v>
      </c>
      <c r="C1828" s="16">
        <v>28.405000000000001</v>
      </c>
      <c r="D1828" s="16">
        <v>4.12</v>
      </c>
      <c r="E1828" s="17" t="s">
        <v>32</v>
      </c>
      <c r="F1828" s="17" t="s">
        <v>32</v>
      </c>
      <c r="G1828" s="17" t="s">
        <v>32</v>
      </c>
      <c r="H1828" s="18">
        <f>IF('Medical Examinations'!G1833="No major surgery",0,'Medical Examinations'!G1833)</f>
        <v>1</v>
      </c>
      <c r="I1828" s="16" t="s">
        <v>8343</v>
      </c>
      <c r="J1828" s="14" t="str">
        <f t="shared" si="84"/>
        <v>Over weight</v>
      </c>
      <c r="K1828" s="14" t="str">
        <f t="shared" si="85"/>
        <v>Normal</v>
      </c>
      <c r="L1828" s="19">
        <f>DATE('Data cleaning'!P1833,MONTH(1&amp;'Data cleaning'!Q1833),'Hospitalisation Details'!D1833)</f>
        <v>29533</v>
      </c>
      <c r="M1828" s="20">
        <v>19515.54</v>
      </c>
      <c r="N1828" s="16" t="s">
        <v>75</v>
      </c>
      <c r="O1828" s="16" t="s">
        <v>75</v>
      </c>
      <c r="P1828" s="16" t="s">
        <v>66</v>
      </c>
      <c r="Q1828" s="14">
        <f t="shared" si="86"/>
        <v>42</v>
      </c>
    </row>
    <row r="1829" spans="1:17" ht="15.6" x14ac:dyDescent="0.3">
      <c r="A1829" s="15" t="s">
        <v>2768</v>
      </c>
      <c r="B1829" s="14" t="s">
        <v>7652</v>
      </c>
      <c r="C1829" s="16">
        <v>34.674999999999997</v>
      </c>
      <c r="D1829" s="16">
        <v>5.71</v>
      </c>
      <c r="E1829" s="17" t="s">
        <v>99</v>
      </c>
      <c r="F1829" s="17" t="s">
        <v>32</v>
      </c>
      <c r="G1829" s="17" t="s">
        <v>32</v>
      </c>
      <c r="H1829" s="18">
        <f>IF('Medical Examinations'!G1834="No major surgery",0,'Medical Examinations'!G1834)</f>
        <v>1</v>
      </c>
      <c r="I1829" s="16" t="s">
        <v>8343</v>
      </c>
      <c r="J1829" s="14" t="str">
        <f t="shared" si="84"/>
        <v>Obesity</v>
      </c>
      <c r="K1829" s="14" t="str">
        <f t="shared" si="85"/>
        <v>Prediabetes</v>
      </c>
      <c r="L1829" s="19">
        <f>DATE('Data cleaning'!P1834,MONTH(1&amp;'Data cleaning'!Q1834),'Hospitalisation Details'!D1834)</f>
        <v>33835</v>
      </c>
      <c r="M1829" s="20">
        <v>19521.97</v>
      </c>
      <c r="N1829" s="16" t="s">
        <v>75</v>
      </c>
      <c r="O1829" s="16" t="s">
        <v>62</v>
      </c>
      <c r="P1829" s="16" t="s">
        <v>66</v>
      </c>
      <c r="Q1829" s="14">
        <f t="shared" si="86"/>
        <v>30</v>
      </c>
    </row>
    <row r="1830" spans="1:17" ht="15.6" x14ac:dyDescent="0.3">
      <c r="A1830" s="15" t="s">
        <v>2760</v>
      </c>
      <c r="B1830" s="14" t="s">
        <v>7654</v>
      </c>
      <c r="C1830" s="16">
        <v>18.850000000000001</v>
      </c>
      <c r="D1830" s="16">
        <v>6.03</v>
      </c>
      <c r="E1830" s="17" t="s">
        <v>32</v>
      </c>
      <c r="F1830" s="17" t="s">
        <v>32</v>
      </c>
      <c r="G1830" s="17" t="s">
        <v>32</v>
      </c>
      <c r="H1830" s="18">
        <f>IF('Medical Examinations'!G1835="No major surgery",0,'Medical Examinations'!G1835)</f>
        <v>1</v>
      </c>
      <c r="I1830" s="16" t="s">
        <v>8343</v>
      </c>
      <c r="J1830" s="14" t="str">
        <f t="shared" si="84"/>
        <v>Normal weight</v>
      </c>
      <c r="K1830" s="14" t="str">
        <f t="shared" si="85"/>
        <v>Prediabetes</v>
      </c>
      <c r="L1830" s="19">
        <f>DATE('Data cleaning'!P1835,MONTH(1&amp;'Data cleaning'!Q1835),'Hospitalisation Details'!D1835)</f>
        <v>31307</v>
      </c>
      <c r="M1830" s="20">
        <v>19539.240000000002</v>
      </c>
      <c r="N1830" s="16" t="s">
        <v>75</v>
      </c>
      <c r="O1830" s="16" t="s">
        <v>75</v>
      </c>
      <c r="P1830" s="16" t="s">
        <v>66</v>
      </c>
      <c r="Q1830" s="14">
        <f t="shared" si="86"/>
        <v>37</v>
      </c>
    </row>
    <row r="1831" spans="1:17" ht="15.6" x14ac:dyDescent="0.3">
      <c r="A1831" s="15" t="s">
        <v>2751</v>
      </c>
      <c r="B1831" s="14" t="s">
        <v>6879</v>
      </c>
      <c r="C1831" s="16">
        <v>34.130000000000003</v>
      </c>
      <c r="D1831" s="16">
        <v>5.65</v>
      </c>
      <c r="E1831" s="17" t="s">
        <v>32</v>
      </c>
      <c r="F1831" s="17" t="s">
        <v>32</v>
      </c>
      <c r="G1831" s="17" t="s">
        <v>99</v>
      </c>
      <c r="H1831" s="18">
        <f>IF('Medical Examinations'!G1836="No major surgery",0,'Medical Examinations'!G1836)</f>
        <v>1</v>
      </c>
      <c r="I1831" s="16" t="s">
        <v>8343</v>
      </c>
      <c r="J1831" s="14" t="str">
        <f t="shared" si="84"/>
        <v>Obesity</v>
      </c>
      <c r="K1831" s="14" t="str">
        <f t="shared" si="85"/>
        <v>Normal</v>
      </c>
      <c r="L1831" s="19">
        <f>DATE('Data cleaning'!P1836,MONTH(1&amp;'Data cleaning'!Q1836),'Hospitalisation Details'!D1836)</f>
        <v>23206</v>
      </c>
      <c r="M1831" s="20">
        <v>19551.34</v>
      </c>
      <c r="N1831" s="16" t="s">
        <v>75</v>
      </c>
      <c r="O1831" s="16" t="s">
        <v>64</v>
      </c>
      <c r="P1831" s="16" t="s">
        <v>119</v>
      </c>
      <c r="Q1831" s="14">
        <f t="shared" si="86"/>
        <v>59</v>
      </c>
    </row>
    <row r="1832" spans="1:17" ht="15.6" x14ac:dyDescent="0.3">
      <c r="A1832" s="15" t="s">
        <v>2744</v>
      </c>
      <c r="B1832" s="14" t="s">
        <v>6019</v>
      </c>
      <c r="C1832" s="16">
        <v>17.34</v>
      </c>
      <c r="D1832" s="16">
        <v>5.05</v>
      </c>
      <c r="E1832" s="17" t="s">
        <v>32</v>
      </c>
      <c r="F1832" s="17" t="s">
        <v>32</v>
      </c>
      <c r="G1832" s="17" t="s">
        <v>32</v>
      </c>
      <c r="H1832" s="18">
        <f>IF('Medical Examinations'!G1837="No major surgery",0,'Medical Examinations'!G1837)</f>
        <v>0</v>
      </c>
      <c r="I1832" s="16" t="s">
        <v>8343</v>
      </c>
      <c r="J1832" s="14" t="str">
        <f t="shared" si="84"/>
        <v>Under weight</v>
      </c>
      <c r="K1832" s="14" t="str">
        <f t="shared" si="85"/>
        <v>Normal</v>
      </c>
      <c r="L1832" s="19">
        <f>DATE('Data cleaning'!P1837,MONTH(1&amp;'Data cleaning'!Q1837),'Hospitalisation Details'!D1837)</f>
        <v>28757</v>
      </c>
      <c r="M1832" s="20">
        <v>19594.810000000001</v>
      </c>
      <c r="N1832" s="16" t="s">
        <v>75</v>
      </c>
      <c r="O1832" s="16" t="s">
        <v>75</v>
      </c>
      <c r="P1832" s="16" t="s">
        <v>1280</v>
      </c>
      <c r="Q1832" s="14">
        <f t="shared" si="86"/>
        <v>44</v>
      </c>
    </row>
    <row r="1833" spans="1:17" ht="15.6" x14ac:dyDescent="0.3">
      <c r="A1833" s="15" t="s">
        <v>2738</v>
      </c>
      <c r="B1833" s="14" t="s">
        <v>7658</v>
      </c>
      <c r="C1833" s="16">
        <v>17.440000000000001</v>
      </c>
      <c r="D1833" s="16">
        <v>6.26</v>
      </c>
      <c r="E1833" s="17" t="s">
        <v>32</v>
      </c>
      <c r="F1833" s="17" t="s">
        <v>32</v>
      </c>
      <c r="G1833" s="17" t="s">
        <v>32</v>
      </c>
      <c r="H1833" s="18">
        <f>IF('Medical Examinations'!G1838="No major surgery",0,'Medical Examinations'!G1838)</f>
        <v>0</v>
      </c>
      <c r="I1833" s="16" t="s">
        <v>8343</v>
      </c>
      <c r="J1833" s="14" t="str">
        <f t="shared" si="84"/>
        <v>Under weight</v>
      </c>
      <c r="K1833" s="14" t="str">
        <f t="shared" si="85"/>
        <v>Prediabetes</v>
      </c>
      <c r="L1833" s="19">
        <f>DATE('Data cleaning'!P1838,MONTH(1&amp;'Data cleaning'!Q1838),'Hospitalisation Details'!D1838)</f>
        <v>34573</v>
      </c>
      <c r="M1833" s="20">
        <v>19673.34</v>
      </c>
      <c r="N1833" s="16" t="s">
        <v>75</v>
      </c>
      <c r="O1833" s="16" t="s">
        <v>62</v>
      </c>
      <c r="P1833" s="16" t="s">
        <v>119</v>
      </c>
      <c r="Q1833" s="14">
        <f t="shared" si="86"/>
        <v>28</v>
      </c>
    </row>
    <row r="1834" spans="1:17" ht="15.6" x14ac:dyDescent="0.3">
      <c r="A1834" s="15" t="s">
        <v>2731</v>
      </c>
      <c r="B1834" s="14" t="s">
        <v>7660</v>
      </c>
      <c r="C1834" s="16">
        <v>33.659999999999997</v>
      </c>
      <c r="D1834" s="16">
        <v>4.08</v>
      </c>
      <c r="E1834" s="17" t="s">
        <v>99</v>
      </c>
      <c r="F1834" s="17" t="s">
        <v>32</v>
      </c>
      <c r="G1834" s="17" t="s">
        <v>99</v>
      </c>
      <c r="H1834" s="18">
        <f>IF('Medical Examinations'!G1839="No major surgery",0,'Medical Examinations'!G1839)</f>
        <v>1</v>
      </c>
      <c r="I1834" s="16" t="s">
        <v>8343</v>
      </c>
      <c r="J1834" s="14" t="str">
        <f t="shared" si="84"/>
        <v>Obesity</v>
      </c>
      <c r="K1834" s="14" t="str">
        <f t="shared" si="85"/>
        <v>Normal</v>
      </c>
      <c r="L1834" s="19">
        <f>DATE('Data cleaning'!P1839,MONTH(1&amp;'Data cleaning'!Q1839),'Hospitalisation Details'!D1839)</f>
        <v>33093</v>
      </c>
      <c r="M1834" s="20">
        <v>19719.689999999999</v>
      </c>
      <c r="N1834" s="16" t="s">
        <v>75</v>
      </c>
      <c r="O1834" s="16" t="s">
        <v>62</v>
      </c>
      <c r="P1834" s="16" t="s">
        <v>66</v>
      </c>
      <c r="Q1834" s="14">
        <f t="shared" si="86"/>
        <v>32</v>
      </c>
    </row>
    <row r="1835" spans="1:17" ht="15.6" x14ac:dyDescent="0.3">
      <c r="A1835" s="15" t="s">
        <v>2726</v>
      </c>
      <c r="B1835" s="14" t="s">
        <v>7661</v>
      </c>
      <c r="C1835" s="16">
        <v>21.375</v>
      </c>
      <c r="D1835" s="16">
        <v>6.19</v>
      </c>
      <c r="E1835" s="17" t="s">
        <v>99</v>
      </c>
      <c r="F1835" s="17" t="s">
        <v>32</v>
      </c>
      <c r="G1835" s="17" t="s">
        <v>32</v>
      </c>
      <c r="H1835" s="18">
        <f>IF('Medical Examinations'!G1840="No major surgery",0,'Medical Examinations'!G1840)</f>
        <v>1</v>
      </c>
      <c r="I1835" s="16" t="s">
        <v>8343</v>
      </c>
      <c r="J1835" s="14" t="str">
        <f t="shared" si="84"/>
        <v>Normal weight</v>
      </c>
      <c r="K1835" s="14" t="str">
        <f t="shared" si="85"/>
        <v>Prediabetes</v>
      </c>
      <c r="L1835" s="19">
        <f>DATE('Data cleaning'!P1840,MONTH(1&amp;'Data cleaning'!Q1840),'Hospitalisation Details'!D1840)</f>
        <v>26464</v>
      </c>
      <c r="M1835" s="20">
        <v>19749.38</v>
      </c>
      <c r="N1835" s="16" t="s">
        <v>75</v>
      </c>
      <c r="O1835" s="16" t="s">
        <v>64</v>
      </c>
      <c r="P1835" s="16" t="s">
        <v>66</v>
      </c>
      <c r="Q1835" s="14">
        <f t="shared" si="86"/>
        <v>50</v>
      </c>
    </row>
    <row r="1836" spans="1:17" ht="15.6" x14ac:dyDescent="0.3">
      <c r="A1836" s="15" t="s">
        <v>2720</v>
      </c>
      <c r="B1836" s="14" t="s">
        <v>7662</v>
      </c>
      <c r="C1836" s="16">
        <v>27.14</v>
      </c>
      <c r="D1836" s="16">
        <v>6.01</v>
      </c>
      <c r="E1836" s="17" t="s">
        <v>32</v>
      </c>
      <c r="F1836" s="17" t="s">
        <v>32</v>
      </c>
      <c r="G1836" s="17" t="s">
        <v>32</v>
      </c>
      <c r="H1836" s="18">
        <f>IF('Medical Examinations'!G1841="No major surgery",0,'Medical Examinations'!G1841)</f>
        <v>1</v>
      </c>
      <c r="I1836" s="16" t="s">
        <v>8343</v>
      </c>
      <c r="J1836" s="14" t="str">
        <f t="shared" si="84"/>
        <v>Over weight</v>
      </c>
      <c r="K1836" s="14" t="str">
        <f t="shared" si="85"/>
        <v>Prediabetes</v>
      </c>
      <c r="L1836" s="19">
        <f>DATE('Data cleaning'!P1841,MONTH(1&amp;'Data cleaning'!Q1841),'Hospitalisation Details'!D1841)</f>
        <v>29158</v>
      </c>
      <c r="M1836" s="20">
        <v>19798.05</v>
      </c>
      <c r="N1836" s="16" t="s">
        <v>75</v>
      </c>
      <c r="O1836" s="16" t="s">
        <v>75</v>
      </c>
      <c r="P1836" s="16" t="s">
        <v>1280</v>
      </c>
      <c r="Q1836" s="14">
        <f t="shared" si="86"/>
        <v>43</v>
      </c>
    </row>
    <row r="1837" spans="1:17" ht="15.6" x14ac:dyDescent="0.3">
      <c r="A1837" s="15" t="s">
        <v>2715</v>
      </c>
      <c r="B1837" s="14" t="s">
        <v>4859</v>
      </c>
      <c r="C1837" s="16">
        <v>35.78</v>
      </c>
      <c r="D1837" s="16">
        <v>6.07</v>
      </c>
      <c r="E1837" s="17" t="s">
        <v>32</v>
      </c>
      <c r="F1837" s="17" t="s">
        <v>39</v>
      </c>
      <c r="G1837" s="17" t="s">
        <v>32</v>
      </c>
      <c r="H1837" s="18">
        <f>IF('Medical Examinations'!G1842="No major surgery",0,'Medical Examinations'!G1842)</f>
        <v>1</v>
      </c>
      <c r="I1837" s="16" t="s">
        <v>8343</v>
      </c>
      <c r="J1837" s="14" t="str">
        <f t="shared" si="84"/>
        <v>Obesity</v>
      </c>
      <c r="K1837" s="14" t="str">
        <f t="shared" si="85"/>
        <v>Prediabetes</v>
      </c>
      <c r="L1837" s="19">
        <f>DATE('Data cleaning'!P1842,MONTH(1&amp;'Data cleaning'!Q1842),'Hospitalisation Details'!D1842)</f>
        <v>35721</v>
      </c>
      <c r="M1837" s="20">
        <v>19933.46</v>
      </c>
      <c r="N1837" s="16" t="s">
        <v>75</v>
      </c>
      <c r="O1837" s="16" t="s">
        <v>64</v>
      </c>
      <c r="P1837" s="16" t="s">
        <v>241</v>
      </c>
      <c r="Q1837" s="14">
        <f t="shared" si="86"/>
        <v>25</v>
      </c>
    </row>
    <row r="1838" spans="1:17" ht="15.6" x14ac:dyDescent="0.3">
      <c r="A1838" s="15" t="s">
        <v>2708</v>
      </c>
      <c r="B1838" s="14" t="s">
        <v>7665</v>
      </c>
      <c r="C1838" s="16">
        <v>34.96</v>
      </c>
      <c r="D1838" s="16">
        <v>5.63</v>
      </c>
      <c r="E1838" s="17" t="s">
        <v>32</v>
      </c>
      <c r="F1838" s="17" t="s">
        <v>32</v>
      </c>
      <c r="G1838" s="17" t="s">
        <v>32</v>
      </c>
      <c r="H1838" s="18">
        <f>IF('Medical Examinations'!G1843="No major surgery",0,'Medical Examinations'!G1843)</f>
        <v>0</v>
      </c>
      <c r="I1838" s="16" t="s">
        <v>8343</v>
      </c>
      <c r="J1838" s="14" t="str">
        <f t="shared" si="84"/>
        <v>Obesity</v>
      </c>
      <c r="K1838" s="14" t="str">
        <f t="shared" si="85"/>
        <v>Normal</v>
      </c>
      <c r="L1838" s="19">
        <f>DATE('Data cleaning'!P1843,MONTH(1&amp;'Data cleaning'!Q1843),'Hospitalisation Details'!D1843)</f>
        <v>29503</v>
      </c>
      <c r="M1838" s="20">
        <v>19964.75</v>
      </c>
      <c r="N1838" s="16" t="s">
        <v>75</v>
      </c>
      <c r="O1838" s="16" t="s">
        <v>62</v>
      </c>
      <c r="P1838" s="16" t="s">
        <v>1280</v>
      </c>
      <c r="Q1838" s="14">
        <f t="shared" si="86"/>
        <v>42</v>
      </c>
    </row>
    <row r="1839" spans="1:17" ht="15.6" x14ac:dyDescent="0.3">
      <c r="A1839" s="15" t="s">
        <v>2703</v>
      </c>
      <c r="B1839" s="14" t="s">
        <v>7666</v>
      </c>
      <c r="C1839" s="16">
        <v>38.39</v>
      </c>
      <c r="D1839" s="16">
        <v>6.05</v>
      </c>
      <c r="E1839" s="17" t="s">
        <v>32</v>
      </c>
      <c r="F1839" s="17" t="s">
        <v>32</v>
      </c>
      <c r="G1839" s="17" t="s">
        <v>32</v>
      </c>
      <c r="H1839" s="18">
        <f>IF('Medical Examinations'!G1844="No major surgery",0,'Medical Examinations'!G1844)</f>
        <v>0</v>
      </c>
      <c r="I1839" s="16" t="s">
        <v>8343</v>
      </c>
      <c r="J1839" s="14" t="str">
        <f t="shared" si="84"/>
        <v>Obesity</v>
      </c>
      <c r="K1839" s="14" t="str">
        <f t="shared" si="85"/>
        <v>Prediabetes</v>
      </c>
      <c r="L1839" s="19">
        <f>DATE('Data cleaning'!P1844,MONTH(1&amp;'Data cleaning'!Q1844),'Hospitalisation Details'!D1844)</f>
        <v>24329</v>
      </c>
      <c r="M1839" s="20">
        <v>19995.29</v>
      </c>
      <c r="N1839" s="16" t="s">
        <v>75</v>
      </c>
      <c r="O1839" s="16" t="s">
        <v>64</v>
      </c>
      <c r="P1839" s="16" t="s">
        <v>2757</v>
      </c>
      <c r="Q1839" s="14">
        <f t="shared" si="86"/>
        <v>56</v>
      </c>
    </row>
    <row r="1840" spans="1:17" ht="15.6" x14ac:dyDescent="0.3">
      <c r="A1840" s="15" t="s">
        <v>2696</v>
      </c>
      <c r="B1840" s="14" t="s">
        <v>7668</v>
      </c>
      <c r="C1840" s="16">
        <v>33.82</v>
      </c>
      <c r="D1840" s="16">
        <v>4.6500000000000004</v>
      </c>
      <c r="E1840" s="17" t="s">
        <v>32</v>
      </c>
      <c r="F1840" s="17" t="s">
        <v>32</v>
      </c>
      <c r="G1840" s="17" t="s">
        <v>32</v>
      </c>
      <c r="H1840" s="18">
        <f>IF('Medical Examinations'!G1845="No major surgery",0,'Medical Examinations'!G1845)</f>
        <v>0</v>
      </c>
      <c r="I1840" s="16" t="s">
        <v>8343</v>
      </c>
      <c r="J1840" s="14" t="str">
        <f t="shared" si="84"/>
        <v>Obesity</v>
      </c>
      <c r="K1840" s="14" t="str">
        <f t="shared" si="85"/>
        <v>Normal</v>
      </c>
      <c r="L1840" s="19">
        <f>DATE('Data cleaning'!P1845,MONTH(1&amp;'Data cleaning'!Q1845),'Hospitalisation Details'!D1845)</f>
        <v>32349</v>
      </c>
      <c r="M1840" s="20">
        <v>20009.63</v>
      </c>
      <c r="N1840" s="16" t="s">
        <v>62</v>
      </c>
      <c r="O1840" s="16" t="s">
        <v>75</v>
      </c>
      <c r="P1840" s="16" t="s">
        <v>119</v>
      </c>
      <c r="Q1840" s="14">
        <f t="shared" si="86"/>
        <v>34</v>
      </c>
    </row>
    <row r="1841" spans="1:17" ht="15.6" x14ac:dyDescent="0.3">
      <c r="A1841" s="15" t="s">
        <v>2689</v>
      </c>
      <c r="B1841" s="14" t="s">
        <v>4784</v>
      </c>
      <c r="C1841" s="16">
        <v>27.835000000000001</v>
      </c>
      <c r="D1841" s="16">
        <v>5.37</v>
      </c>
      <c r="E1841" s="17" t="s">
        <v>32</v>
      </c>
      <c r="F1841" s="17" t="s">
        <v>32</v>
      </c>
      <c r="G1841" s="17" t="s">
        <v>32</v>
      </c>
      <c r="H1841" s="18">
        <f>IF('Medical Examinations'!G1846="No major surgery",0,'Medical Examinations'!G1846)</f>
        <v>0</v>
      </c>
      <c r="I1841" s="16" t="s">
        <v>8343</v>
      </c>
      <c r="J1841" s="14" t="str">
        <f t="shared" si="84"/>
        <v>Over weight</v>
      </c>
      <c r="K1841" s="14" t="str">
        <f t="shared" si="85"/>
        <v>Normal</v>
      </c>
      <c r="L1841" s="19">
        <f>DATE('Data cleaning'!P1846,MONTH(1&amp;'Data cleaning'!Q1846),'Hospitalisation Details'!D1846)</f>
        <v>30595</v>
      </c>
      <c r="M1841" s="20">
        <v>20149.32</v>
      </c>
      <c r="N1841" s="16" t="s">
        <v>62</v>
      </c>
      <c r="O1841" s="16" t="s">
        <v>75</v>
      </c>
      <c r="P1841" s="16" t="s">
        <v>979</v>
      </c>
      <c r="Q1841" s="14">
        <f t="shared" si="86"/>
        <v>39</v>
      </c>
    </row>
    <row r="1842" spans="1:17" ht="15.6" x14ac:dyDescent="0.3">
      <c r="A1842" s="15" t="s">
        <v>2682</v>
      </c>
      <c r="B1842" s="14" t="s">
        <v>7671</v>
      </c>
      <c r="C1842" s="16">
        <v>33</v>
      </c>
      <c r="D1842" s="16">
        <v>5.39</v>
      </c>
      <c r="E1842" s="17" t="s">
        <v>32</v>
      </c>
      <c r="F1842" s="17" t="s">
        <v>32</v>
      </c>
      <c r="G1842" s="17" t="s">
        <v>32</v>
      </c>
      <c r="H1842" s="18">
        <f>IF('Medical Examinations'!G1847="No major surgery",0,'Medical Examinations'!G1847)</f>
        <v>0</v>
      </c>
      <c r="I1842" s="16" t="s">
        <v>8343</v>
      </c>
      <c r="J1842" s="14" t="str">
        <f t="shared" si="84"/>
        <v>Obesity</v>
      </c>
      <c r="K1842" s="14" t="str">
        <f t="shared" si="85"/>
        <v>Normal</v>
      </c>
      <c r="L1842" s="19">
        <f>DATE('Data cleaning'!P1847,MONTH(1&amp;'Data cleaning'!Q1847),'Hospitalisation Details'!D1847)</f>
        <v>37446</v>
      </c>
      <c r="M1842" s="20">
        <v>20167.34</v>
      </c>
      <c r="N1842" s="16" t="s">
        <v>64</v>
      </c>
      <c r="O1842" s="16" t="s">
        <v>64</v>
      </c>
      <c r="P1842" s="16" t="s">
        <v>241</v>
      </c>
      <c r="Q1842" s="14">
        <f t="shared" si="86"/>
        <v>20</v>
      </c>
    </row>
    <row r="1843" spans="1:17" ht="15.6" x14ac:dyDescent="0.3">
      <c r="A1843" s="15" t="s">
        <v>2675</v>
      </c>
      <c r="B1843" s="14" t="s">
        <v>7673</v>
      </c>
      <c r="C1843" s="16">
        <v>26.885000000000002</v>
      </c>
      <c r="D1843" s="16">
        <v>5.86</v>
      </c>
      <c r="E1843" s="17" t="s">
        <v>32</v>
      </c>
      <c r="F1843" s="17" t="s">
        <v>32</v>
      </c>
      <c r="G1843" s="17" t="s">
        <v>32</v>
      </c>
      <c r="H1843" s="18">
        <f>IF('Medical Examinations'!G1848="No major surgery",0,'Medical Examinations'!G1848)</f>
        <v>0</v>
      </c>
      <c r="I1843" s="16" t="s">
        <v>8343</v>
      </c>
      <c r="J1843" s="14" t="str">
        <f t="shared" si="84"/>
        <v>Over weight</v>
      </c>
      <c r="K1843" s="14" t="str">
        <f t="shared" si="85"/>
        <v>Prediabetes</v>
      </c>
      <c r="L1843" s="19">
        <f>DATE('Data cleaning'!P1848,MONTH(1&amp;'Data cleaning'!Q1848),'Hospitalisation Details'!D1848)</f>
        <v>34493</v>
      </c>
      <c r="M1843" s="20">
        <v>20177.669999999998</v>
      </c>
      <c r="N1843" s="16" t="s">
        <v>62</v>
      </c>
      <c r="O1843" s="16" t="s">
        <v>75</v>
      </c>
      <c r="P1843" s="16" t="s">
        <v>241</v>
      </c>
      <c r="Q1843" s="14">
        <f t="shared" si="86"/>
        <v>29</v>
      </c>
    </row>
    <row r="1844" spans="1:17" ht="15.6" x14ac:dyDescent="0.3">
      <c r="A1844" s="15" t="s">
        <v>2668</v>
      </c>
      <c r="B1844" s="14" t="s">
        <v>7675</v>
      </c>
      <c r="C1844" s="16">
        <v>29.26</v>
      </c>
      <c r="D1844" s="16">
        <v>4.4400000000000004</v>
      </c>
      <c r="E1844" s="17" t="s">
        <v>32</v>
      </c>
      <c r="F1844" s="17" t="s">
        <v>32</v>
      </c>
      <c r="G1844" s="17" t="s">
        <v>32</v>
      </c>
      <c r="H1844" s="18">
        <f>IF('Medical Examinations'!G1849="No major surgery",0,'Medical Examinations'!G1849)</f>
        <v>0</v>
      </c>
      <c r="I1844" s="16" t="s">
        <v>8343</v>
      </c>
      <c r="J1844" s="14" t="str">
        <f t="shared" si="84"/>
        <v>Over weight</v>
      </c>
      <c r="K1844" s="14" t="str">
        <f t="shared" si="85"/>
        <v>Normal</v>
      </c>
      <c r="L1844" s="19">
        <f>DATE('Data cleaning'!P1849,MONTH(1&amp;'Data cleaning'!Q1849),'Hospitalisation Details'!D1849)</f>
        <v>32067</v>
      </c>
      <c r="M1844" s="20">
        <v>20234.849999999999</v>
      </c>
      <c r="N1844" s="16" t="s">
        <v>62</v>
      </c>
      <c r="O1844" s="16" t="s">
        <v>64</v>
      </c>
      <c r="P1844" s="16" t="s">
        <v>119</v>
      </c>
      <c r="Q1844" s="14">
        <f t="shared" si="86"/>
        <v>35</v>
      </c>
    </row>
    <row r="1845" spans="1:17" ht="15.6" x14ac:dyDescent="0.3">
      <c r="A1845" s="15" t="s">
        <v>2663</v>
      </c>
      <c r="B1845" s="14" t="s">
        <v>7677</v>
      </c>
      <c r="C1845" s="16">
        <v>26.98</v>
      </c>
      <c r="D1845" s="16">
        <v>4.41</v>
      </c>
      <c r="E1845" s="17" t="s">
        <v>32</v>
      </c>
      <c r="F1845" s="17" t="s">
        <v>32</v>
      </c>
      <c r="G1845" s="17" t="s">
        <v>32</v>
      </c>
      <c r="H1845" s="18">
        <f>IF('Medical Examinations'!G1850="No major surgery",0,'Medical Examinations'!G1850)</f>
        <v>0</v>
      </c>
      <c r="I1845" s="16" t="s">
        <v>8343</v>
      </c>
      <c r="J1845" s="14" t="str">
        <f t="shared" si="84"/>
        <v>Over weight</v>
      </c>
      <c r="K1845" s="14" t="str">
        <f t="shared" si="85"/>
        <v>Normal</v>
      </c>
      <c r="L1845" s="19">
        <f>DATE('Data cleaning'!P1850,MONTH(1&amp;'Data cleaning'!Q1850),'Hospitalisation Details'!D1850)</f>
        <v>24341</v>
      </c>
      <c r="M1845" s="20">
        <v>20253.84</v>
      </c>
      <c r="N1845" s="16" t="s">
        <v>62</v>
      </c>
      <c r="O1845" s="16" t="s">
        <v>64</v>
      </c>
      <c r="P1845" s="16" t="s">
        <v>119</v>
      </c>
      <c r="Q1845" s="14">
        <f t="shared" si="86"/>
        <v>56</v>
      </c>
    </row>
    <row r="1846" spans="1:17" ht="15.6" x14ac:dyDescent="0.3">
      <c r="A1846" s="15" t="s">
        <v>2658</v>
      </c>
      <c r="B1846" s="14" t="s">
        <v>5295</v>
      </c>
      <c r="C1846" s="16">
        <v>32.11</v>
      </c>
      <c r="D1846" s="16">
        <v>5.19</v>
      </c>
      <c r="E1846" s="17" t="s">
        <v>32</v>
      </c>
      <c r="F1846" s="17" t="s">
        <v>32</v>
      </c>
      <c r="G1846" s="17" t="s">
        <v>99</v>
      </c>
      <c r="H1846" s="18">
        <f>IF('Medical Examinations'!G1851="No major surgery",0,'Medical Examinations'!G1851)</f>
        <v>1</v>
      </c>
      <c r="I1846" s="16" t="s">
        <v>8343</v>
      </c>
      <c r="J1846" s="14" t="str">
        <f t="shared" si="84"/>
        <v>Obesity</v>
      </c>
      <c r="K1846" s="14" t="str">
        <f t="shared" si="85"/>
        <v>Normal</v>
      </c>
      <c r="L1846" s="19">
        <f>DATE('Data cleaning'!P1851,MONTH(1&amp;'Data cleaning'!Q1851),'Hospitalisation Details'!D1851)</f>
        <v>34219</v>
      </c>
      <c r="M1846" s="20">
        <v>20277.810000000001</v>
      </c>
      <c r="N1846" s="16" t="s">
        <v>64</v>
      </c>
      <c r="O1846" s="16" t="s">
        <v>64</v>
      </c>
      <c r="P1846" s="16" t="s">
        <v>979</v>
      </c>
      <c r="Q1846" s="14">
        <f t="shared" si="86"/>
        <v>29</v>
      </c>
    </row>
    <row r="1847" spans="1:17" ht="15.6" x14ac:dyDescent="0.3">
      <c r="A1847" s="15" t="s">
        <v>2653</v>
      </c>
      <c r="B1847" s="14" t="s">
        <v>4829</v>
      </c>
      <c r="C1847" s="16">
        <v>31.73</v>
      </c>
      <c r="D1847" s="16">
        <v>5.16</v>
      </c>
      <c r="E1847" s="17" t="s">
        <v>32</v>
      </c>
      <c r="F1847" s="17" t="s">
        <v>32</v>
      </c>
      <c r="G1847" s="17" t="s">
        <v>99</v>
      </c>
      <c r="H1847" s="18">
        <f>IF('Medical Examinations'!G1852="No major surgery",0,'Medical Examinations'!G1852)</f>
        <v>1</v>
      </c>
      <c r="I1847" s="16" t="s">
        <v>8343</v>
      </c>
      <c r="J1847" s="14" t="str">
        <f t="shared" si="84"/>
        <v>Obesity</v>
      </c>
      <c r="K1847" s="14" t="str">
        <f t="shared" si="85"/>
        <v>Normal</v>
      </c>
      <c r="L1847" s="19">
        <f>DATE('Data cleaning'!P1852,MONTH(1&amp;'Data cleaning'!Q1852),'Hospitalisation Details'!D1852)</f>
        <v>31307</v>
      </c>
      <c r="M1847" s="20">
        <v>20296.86</v>
      </c>
      <c r="N1847" s="16" t="s">
        <v>64</v>
      </c>
      <c r="O1847" s="16" t="s">
        <v>75</v>
      </c>
      <c r="P1847" s="16" t="s">
        <v>1280</v>
      </c>
      <c r="Q1847" s="14">
        <f t="shared" si="86"/>
        <v>37</v>
      </c>
    </row>
    <row r="1848" spans="1:17" ht="15.6" x14ac:dyDescent="0.3">
      <c r="A1848" s="15" t="s">
        <v>2649</v>
      </c>
      <c r="B1848" s="14" t="s">
        <v>7681</v>
      </c>
      <c r="C1848" s="16">
        <v>22.515000000000001</v>
      </c>
      <c r="D1848" s="16">
        <v>4.24</v>
      </c>
      <c r="E1848" s="17" t="s">
        <v>32</v>
      </c>
      <c r="F1848" s="17" t="s">
        <v>32</v>
      </c>
      <c r="G1848" s="17" t="s">
        <v>32</v>
      </c>
      <c r="H1848" s="18">
        <f>IF('Medical Examinations'!G1853="No major surgery",0,'Medical Examinations'!G1853)</f>
        <v>0</v>
      </c>
      <c r="I1848" s="16" t="s">
        <v>8343</v>
      </c>
      <c r="J1848" s="14" t="str">
        <f t="shared" si="84"/>
        <v>Normal weight</v>
      </c>
      <c r="K1848" s="14" t="str">
        <f t="shared" si="85"/>
        <v>Normal</v>
      </c>
      <c r="L1848" s="19">
        <f>DATE('Data cleaning'!P1853,MONTH(1&amp;'Data cleaning'!Q1853),'Hospitalisation Details'!D1853)</f>
        <v>22829</v>
      </c>
      <c r="M1848" s="20">
        <v>20354.5</v>
      </c>
      <c r="N1848" s="16" t="s">
        <v>64</v>
      </c>
      <c r="O1848" s="16" t="s">
        <v>62</v>
      </c>
      <c r="P1848" s="16" t="s">
        <v>2757</v>
      </c>
      <c r="Q1848" s="14">
        <f t="shared" si="86"/>
        <v>60</v>
      </c>
    </row>
    <row r="1849" spans="1:17" ht="15.6" x14ac:dyDescent="0.3">
      <c r="A1849" s="15" t="s">
        <v>2644</v>
      </c>
      <c r="B1849" s="14" t="s">
        <v>4829</v>
      </c>
      <c r="C1849" s="16">
        <v>25.9</v>
      </c>
      <c r="D1849" s="16">
        <v>5.45</v>
      </c>
      <c r="E1849" s="17" t="s">
        <v>32</v>
      </c>
      <c r="F1849" s="17" t="s">
        <v>32</v>
      </c>
      <c r="G1849" s="17" t="s">
        <v>32</v>
      </c>
      <c r="H1849" s="18">
        <f>IF('Medical Examinations'!G1854="No major surgery",0,'Medical Examinations'!G1854)</f>
        <v>1</v>
      </c>
      <c r="I1849" s="16" t="s">
        <v>8343</v>
      </c>
      <c r="J1849" s="14" t="str">
        <f t="shared" si="84"/>
        <v>Over weight</v>
      </c>
      <c r="K1849" s="14" t="str">
        <f t="shared" si="85"/>
        <v>Normal</v>
      </c>
      <c r="L1849" s="19">
        <f>DATE('Data cleaning'!P1854,MONTH(1&amp;'Data cleaning'!Q1854),'Hospitalisation Details'!D1854)</f>
        <v>31240</v>
      </c>
      <c r="M1849" s="20">
        <v>20420.599999999999</v>
      </c>
      <c r="N1849" s="16" t="s">
        <v>64</v>
      </c>
      <c r="O1849" s="16" t="s">
        <v>62</v>
      </c>
      <c r="P1849" s="16" t="s">
        <v>241</v>
      </c>
      <c r="Q1849" s="14">
        <f t="shared" si="86"/>
        <v>37</v>
      </c>
    </row>
    <row r="1850" spans="1:17" ht="15.6" x14ac:dyDescent="0.3">
      <c r="A1850" s="15" t="s">
        <v>2641</v>
      </c>
      <c r="B1850" s="14" t="s">
        <v>7683</v>
      </c>
      <c r="C1850" s="16">
        <v>27.72</v>
      </c>
      <c r="D1850" s="16">
        <v>5.03</v>
      </c>
      <c r="E1850" s="17" t="s">
        <v>99</v>
      </c>
      <c r="F1850" s="17" t="s">
        <v>32</v>
      </c>
      <c r="G1850" s="17" t="s">
        <v>32</v>
      </c>
      <c r="H1850" s="18">
        <f>IF('Medical Examinations'!G1855="No major surgery",0,'Medical Examinations'!G1855)</f>
        <v>1</v>
      </c>
      <c r="I1850" s="16" t="s">
        <v>8343</v>
      </c>
      <c r="J1850" s="14" t="str">
        <f t="shared" si="84"/>
        <v>Over weight</v>
      </c>
      <c r="K1850" s="14" t="str">
        <f t="shared" si="85"/>
        <v>Normal</v>
      </c>
      <c r="L1850" s="19">
        <f>DATE('Data cleaning'!P1855,MONTH(1&amp;'Data cleaning'!Q1855),'Hospitalisation Details'!D1855)</f>
        <v>22937</v>
      </c>
      <c r="M1850" s="20">
        <v>20446.849999999999</v>
      </c>
      <c r="N1850" s="16" t="s">
        <v>62</v>
      </c>
      <c r="O1850" s="16" t="s">
        <v>75</v>
      </c>
      <c r="P1850" s="16" t="s">
        <v>119</v>
      </c>
      <c r="Q1850" s="14">
        <f t="shared" si="86"/>
        <v>60</v>
      </c>
    </row>
    <row r="1851" spans="1:17" ht="15.6" x14ac:dyDescent="0.3">
      <c r="A1851" s="15" t="s">
        <v>2638</v>
      </c>
      <c r="B1851" s="14" t="s">
        <v>5745</v>
      </c>
      <c r="C1851" s="16">
        <v>31.5</v>
      </c>
      <c r="D1851" s="16">
        <v>9.6199999999999992</v>
      </c>
      <c r="E1851" s="17" t="s">
        <v>99</v>
      </c>
      <c r="F1851" s="17" t="s">
        <v>32</v>
      </c>
      <c r="G1851" s="17" t="s">
        <v>32</v>
      </c>
      <c r="H1851" s="18">
        <f>IF('Medical Examinations'!G1856="No major surgery",0,'Medical Examinations'!G1856)</f>
        <v>1</v>
      </c>
      <c r="I1851" s="16" t="s">
        <v>8343</v>
      </c>
      <c r="J1851" s="14" t="str">
        <f t="shared" si="84"/>
        <v>Obesity</v>
      </c>
      <c r="K1851" s="14" t="str">
        <f t="shared" si="85"/>
        <v>Diabetes</v>
      </c>
      <c r="L1851" s="19">
        <f>DATE('Data cleaning'!P1856,MONTH(1&amp;'Data cleaning'!Q1856),'Hospitalisation Details'!D1856)</f>
        <v>25489</v>
      </c>
      <c r="M1851" s="20">
        <v>20463</v>
      </c>
      <c r="N1851" s="16" t="s">
        <v>62</v>
      </c>
      <c r="O1851" s="16" t="s">
        <v>62</v>
      </c>
      <c r="P1851" s="16" t="s">
        <v>66</v>
      </c>
      <c r="Q1851" s="14">
        <f t="shared" si="86"/>
        <v>53</v>
      </c>
    </row>
    <row r="1852" spans="1:17" ht="15.6" x14ac:dyDescent="0.3">
      <c r="A1852" s="15" t="s">
        <v>2635</v>
      </c>
      <c r="B1852" s="14" t="s">
        <v>5489</v>
      </c>
      <c r="C1852" s="16">
        <v>29.7</v>
      </c>
      <c r="D1852" s="16">
        <v>6.77</v>
      </c>
      <c r="E1852" s="17" t="s">
        <v>99</v>
      </c>
      <c r="F1852" s="17" t="s">
        <v>32</v>
      </c>
      <c r="G1852" s="17" t="s">
        <v>32</v>
      </c>
      <c r="H1852" s="18">
        <f>IF('Medical Examinations'!G1857="No major surgery",0,'Medical Examinations'!G1857)</f>
        <v>1</v>
      </c>
      <c r="I1852" s="16" t="s">
        <v>8343</v>
      </c>
      <c r="J1852" s="14" t="str">
        <f t="shared" si="84"/>
        <v>Over weight</v>
      </c>
      <c r="K1852" s="14" t="str">
        <f t="shared" si="85"/>
        <v>Diabetes</v>
      </c>
      <c r="L1852" s="19">
        <f>DATE('Data cleaning'!P1857,MONTH(1&amp;'Data cleaning'!Q1857),'Hospitalisation Details'!D1857)</f>
        <v>24297</v>
      </c>
      <c r="M1852" s="20">
        <v>20568.32</v>
      </c>
      <c r="N1852" s="16" t="s">
        <v>64</v>
      </c>
      <c r="O1852" s="16" t="s">
        <v>62</v>
      </c>
      <c r="P1852" s="16" t="s">
        <v>119</v>
      </c>
      <c r="Q1852" s="14">
        <f t="shared" si="86"/>
        <v>56</v>
      </c>
    </row>
    <row r="1853" spans="1:17" ht="15.6" x14ac:dyDescent="0.3">
      <c r="A1853" s="15" t="s">
        <v>2631</v>
      </c>
      <c r="B1853" s="14" t="s">
        <v>7686</v>
      </c>
      <c r="C1853" s="16">
        <v>21.26</v>
      </c>
      <c r="D1853" s="16">
        <v>5.36</v>
      </c>
      <c r="E1853" s="17" t="s">
        <v>99</v>
      </c>
      <c r="F1853" s="17" t="s">
        <v>32</v>
      </c>
      <c r="G1853" s="17" t="s">
        <v>32</v>
      </c>
      <c r="H1853" s="18">
        <f>IF('Medical Examinations'!G1858="No major surgery",0,'Medical Examinations'!G1858)</f>
        <v>1</v>
      </c>
      <c r="I1853" s="16" t="s">
        <v>8343</v>
      </c>
      <c r="J1853" s="14" t="str">
        <f t="shared" si="84"/>
        <v>Normal weight</v>
      </c>
      <c r="K1853" s="14" t="str">
        <f t="shared" si="85"/>
        <v>Normal</v>
      </c>
      <c r="L1853" s="19">
        <f>DATE('Data cleaning'!P1858,MONTH(1&amp;'Data cleaning'!Q1858),'Hospitalisation Details'!D1858)</f>
        <v>24823</v>
      </c>
      <c r="M1853" s="20">
        <v>20630.28</v>
      </c>
      <c r="N1853" s="16" t="s">
        <v>62</v>
      </c>
      <c r="O1853" s="16" t="s">
        <v>64</v>
      </c>
      <c r="P1853" s="16" t="s">
        <v>241</v>
      </c>
      <c r="Q1853" s="14">
        <f t="shared" si="86"/>
        <v>55</v>
      </c>
    </row>
    <row r="1854" spans="1:17" ht="15.6" x14ac:dyDescent="0.3">
      <c r="A1854" s="15" t="s">
        <v>2625</v>
      </c>
      <c r="B1854" s="14" t="s">
        <v>7688</v>
      </c>
      <c r="C1854" s="16">
        <v>17.09</v>
      </c>
      <c r="D1854" s="16">
        <v>5.69</v>
      </c>
      <c r="E1854" s="17" t="s">
        <v>32</v>
      </c>
      <c r="F1854" s="17" t="s">
        <v>32</v>
      </c>
      <c r="G1854" s="17" t="s">
        <v>32</v>
      </c>
      <c r="H1854" s="18">
        <f>IF('Medical Examinations'!G1859="No major surgery",0,'Medical Examinations'!G1859)</f>
        <v>0</v>
      </c>
      <c r="I1854" s="16" t="s">
        <v>8343</v>
      </c>
      <c r="J1854" s="14" t="str">
        <f t="shared" si="84"/>
        <v>Under weight</v>
      </c>
      <c r="K1854" s="14" t="str">
        <f t="shared" si="85"/>
        <v>Normal</v>
      </c>
      <c r="L1854" s="19">
        <f>DATE('Data cleaning'!P1859,MONTH(1&amp;'Data cleaning'!Q1859),'Hospitalisation Details'!D1859)</f>
        <v>23955</v>
      </c>
      <c r="M1854" s="20">
        <v>20709.02</v>
      </c>
      <c r="N1854" s="16" t="s">
        <v>64</v>
      </c>
      <c r="O1854" s="16" t="s">
        <v>62</v>
      </c>
      <c r="P1854" s="16" t="s">
        <v>972</v>
      </c>
      <c r="Q1854" s="14">
        <f t="shared" si="86"/>
        <v>57</v>
      </c>
    </row>
    <row r="1855" spans="1:17" ht="15.6" x14ac:dyDescent="0.3">
      <c r="A1855" s="15" t="s">
        <v>2620</v>
      </c>
      <c r="B1855" s="14" t="s">
        <v>6928</v>
      </c>
      <c r="C1855" s="16">
        <v>24.3</v>
      </c>
      <c r="D1855" s="16">
        <v>4.9000000000000004</v>
      </c>
      <c r="E1855" s="17" t="s">
        <v>99</v>
      </c>
      <c r="F1855" s="17" t="s">
        <v>32</v>
      </c>
      <c r="G1855" s="17" t="s">
        <v>99</v>
      </c>
      <c r="H1855" s="18">
        <f>IF('Medical Examinations'!G1860="No major surgery",0,'Medical Examinations'!G1860)</f>
        <v>1</v>
      </c>
      <c r="I1855" s="16" t="s">
        <v>8343</v>
      </c>
      <c r="J1855" s="14" t="str">
        <f t="shared" si="84"/>
        <v>Normal weight</v>
      </c>
      <c r="K1855" s="14" t="str">
        <f t="shared" si="85"/>
        <v>Normal</v>
      </c>
      <c r="L1855" s="19">
        <f>DATE('Data cleaning'!P1860,MONTH(1&amp;'Data cleaning'!Q1860),'Hospitalisation Details'!D1860)</f>
        <v>33861</v>
      </c>
      <c r="M1855" s="20">
        <v>20745.990000000002</v>
      </c>
      <c r="N1855" s="16" t="s">
        <v>64</v>
      </c>
      <c r="O1855" s="16" t="s">
        <v>75</v>
      </c>
      <c r="P1855" s="16" t="s">
        <v>119</v>
      </c>
      <c r="Q1855" s="14">
        <f t="shared" si="86"/>
        <v>30</v>
      </c>
    </row>
    <row r="1856" spans="1:17" ht="15.6" x14ac:dyDescent="0.3">
      <c r="A1856" s="15" t="s">
        <v>2614</v>
      </c>
      <c r="B1856" s="14" t="s">
        <v>7689</v>
      </c>
      <c r="C1856" s="16">
        <v>29.734999999999999</v>
      </c>
      <c r="D1856" s="16">
        <v>5.78</v>
      </c>
      <c r="E1856" s="17" t="s">
        <v>32</v>
      </c>
      <c r="F1856" s="17" t="s">
        <v>32</v>
      </c>
      <c r="G1856" s="17" t="s">
        <v>32</v>
      </c>
      <c r="H1856" s="18">
        <f>IF('Medical Examinations'!G1861="No major surgery",0,'Medical Examinations'!G1861)</f>
        <v>0</v>
      </c>
      <c r="I1856" s="16" t="s">
        <v>8343</v>
      </c>
      <c r="J1856" s="14" t="str">
        <f t="shared" si="84"/>
        <v>Over weight</v>
      </c>
      <c r="K1856" s="14" t="str">
        <f t="shared" si="85"/>
        <v>Prediabetes</v>
      </c>
      <c r="L1856" s="19">
        <f>DATE('Data cleaning'!P1861,MONTH(1&amp;'Data cleaning'!Q1861),'Hospitalisation Details'!D1861)</f>
        <v>31628</v>
      </c>
      <c r="M1856" s="20">
        <v>20773.63</v>
      </c>
      <c r="N1856" s="16" t="s">
        <v>62</v>
      </c>
      <c r="O1856" s="16" t="s">
        <v>64</v>
      </c>
      <c r="P1856" s="16" t="s">
        <v>1841</v>
      </c>
      <c r="Q1856" s="14">
        <f t="shared" si="86"/>
        <v>36</v>
      </c>
    </row>
    <row r="1857" spans="1:17" ht="15.6" x14ac:dyDescent="0.3">
      <c r="A1857" s="15" t="s">
        <v>2605</v>
      </c>
      <c r="B1857" s="14" t="s">
        <v>7691</v>
      </c>
      <c r="C1857" s="16">
        <v>29.26</v>
      </c>
      <c r="D1857" s="16">
        <v>4.7</v>
      </c>
      <c r="E1857" s="17" t="s">
        <v>32</v>
      </c>
      <c r="F1857" s="17" t="s">
        <v>32</v>
      </c>
      <c r="G1857" s="17" t="s">
        <v>32</v>
      </c>
      <c r="H1857" s="18">
        <f>IF('Medical Examinations'!G1862="No major surgery",0,'Medical Examinations'!G1862)</f>
        <v>0</v>
      </c>
      <c r="I1857" s="16" t="s">
        <v>8343</v>
      </c>
      <c r="J1857" s="14" t="str">
        <f t="shared" si="84"/>
        <v>Over weight</v>
      </c>
      <c r="K1857" s="14" t="str">
        <f t="shared" si="85"/>
        <v>Normal</v>
      </c>
      <c r="L1857" s="19">
        <f>DATE('Data cleaning'!P1862,MONTH(1&amp;'Data cleaning'!Q1862),'Hospitalisation Details'!D1862)</f>
        <v>24723</v>
      </c>
      <c r="M1857" s="20">
        <v>20781.490000000002</v>
      </c>
      <c r="N1857" s="16" t="s">
        <v>62</v>
      </c>
      <c r="O1857" s="16" t="s">
        <v>64</v>
      </c>
      <c r="P1857" s="16" t="s">
        <v>66</v>
      </c>
      <c r="Q1857" s="14">
        <f t="shared" si="86"/>
        <v>55</v>
      </c>
    </row>
    <row r="1858" spans="1:17" ht="15.6" x14ac:dyDescent="0.3">
      <c r="A1858" s="15" t="s">
        <v>2601</v>
      </c>
      <c r="B1858" s="14" t="s">
        <v>5680</v>
      </c>
      <c r="C1858" s="16">
        <v>33</v>
      </c>
      <c r="D1858" s="16">
        <v>6.28</v>
      </c>
      <c r="E1858" s="17" t="s">
        <v>32</v>
      </c>
      <c r="F1858" s="17" t="s">
        <v>32</v>
      </c>
      <c r="G1858" s="17" t="s">
        <v>32</v>
      </c>
      <c r="H1858" s="18">
        <f>IF('Medical Examinations'!G1863="No major surgery",0,'Medical Examinations'!G1863)</f>
        <v>0</v>
      </c>
      <c r="I1858" s="16" t="s">
        <v>8343</v>
      </c>
      <c r="J1858" s="14" t="str">
        <f t="shared" ref="J1858:J1921" si="87">IF(C1858&lt;18.5,"Under weight",IF(C1858&lt;25,"Normal weight",IF(C1858&lt;30,"Over weight","Obesity")))</f>
        <v>Obesity</v>
      </c>
      <c r="K1858" s="14" t="str">
        <f t="shared" ref="K1858:K1921" si="88">IF(D1858&lt;5.7,"Normal",IF(D1858&lt;6.4,"Prediabetes","Diabetes"))</f>
        <v>Prediabetes</v>
      </c>
      <c r="L1858" s="19">
        <f>DATE('Data cleaning'!P1863,MONTH(1&amp;'Data cleaning'!Q1863),'Hospitalisation Details'!D1863)</f>
        <v>27736</v>
      </c>
      <c r="M1858" s="20">
        <v>20878.78</v>
      </c>
      <c r="N1858" s="16" t="s">
        <v>62</v>
      </c>
      <c r="O1858" s="16" t="s">
        <v>75</v>
      </c>
      <c r="P1858" s="16" t="s">
        <v>1280</v>
      </c>
      <c r="Q1858" s="14">
        <f t="shared" ref="Q1858:Q1921" si="89">INT(YEARFRAC(L1858,DATE(2023,6,8)))</f>
        <v>47</v>
      </c>
    </row>
    <row r="1859" spans="1:17" ht="15.6" x14ac:dyDescent="0.3">
      <c r="A1859" s="15" t="s">
        <v>2596</v>
      </c>
      <c r="B1859" s="14" t="s">
        <v>7693</v>
      </c>
      <c r="C1859" s="16">
        <v>31.065000000000001</v>
      </c>
      <c r="D1859" s="16">
        <v>4.2300000000000004</v>
      </c>
      <c r="E1859" s="17" t="s">
        <v>32</v>
      </c>
      <c r="F1859" s="17" t="s">
        <v>32</v>
      </c>
      <c r="G1859" s="17" t="s">
        <v>32</v>
      </c>
      <c r="H1859" s="18">
        <f>IF('Medical Examinations'!G1864="No major surgery",0,'Medical Examinations'!G1864)</f>
        <v>0</v>
      </c>
      <c r="I1859" s="16" t="s">
        <v>8343</v>
      </c>
      <c r="J1859" s="14" t="str">
        <f t="shared" si="87"/>
        <v>Obesity</v>
      </c>
      <c r="K1859" s="14" t="str">
        <f t="shared" si="88"/>
        <v>Normal</v>
      </c>
      <c r="L1859" s="19">
        <f>DATE('Data cleaning'!P1864,MONTH(1&amp;'Data cleaning'!Q1864),'Hospitalisation Details'!D1864)</f>
        <v>23700</v>
      </c>
      <c r="M1859" s="20">
        <v>20893.060000000001</v>
      </c>
      <c r="N1859" s="16" t="s">
        <v>62</v>
      </c>
      <c r="O1859" s="16" t="s">
        <v>64</v>
      </c>
      <c r="P1859" s="16" t="s">
        <v>119</v>
      </c>
      <c r="Q1859" s="14">
        <f t="shared" si="89"/>
        <v>58</v>
      </c>
    </row>
    <row r="1860" spans="1:17" ht="15.6" x14ac:dyDescent="0.3">
      <c r="A1860" s="15" t="s">
        <v>2590</v>
      </c>
      <c r="B1860" s="14" t="s">
        <v>4840</v>
      </c>
      <c r="C1860" s="16">
        <v>26.51</v>
      </c>
      <c r="D1860" s="16">
        <v>6.17</v>
      </c>
      <c r="E1860" s="17" t="s">
        <v>32</v>
      </c>
      <c r="F1860" s="17" t="s">
        <v>32</v>
      </c>
      <c r="G1860" s="17" t="s">
        <v>32</v>
      </c>
      <c r="H1860" s="18">
        <f>IF('Medical Examinations'!G1865="No major surgery",0,'Medical Examinations'!G1865)</f>
        <v>0</v>
      </c>
      <c r="I1860" s="16" t="s">
        <v>8343</v>
      </c>
      <c r="J1860" s="14" t="str">
        <f t="shared" si="87"/>
        <v>Over weight</v>
      </c>
      <c r="K1860" s="14" t="str">
        <f t="shared" si="88"/>
        <v>Prediabetes</v>
      </c>
      <c r="L1860" s="19">
        <f>DATE('Data cleaning'!P1865,MONTH(1&amp;'Data cleaning'!Q1865),'Hospitalisation Details'!D1865)</f>
        <v>32108</v>
      </c>
      <c r="M1860" s="20">
        <v>20984.09</v>
      </c>
      <c r="N1860" s="16" t="s">
        <v>62</v>
      </c>
      <c r="O1860" s="16" t="s">
        <v>62</v>
      </c>
      <c r="P1860" s="16" t="s">
        <v>964</v>
      </c>
      <c r="Q1860" s="14">
        <f t="shared" si="89"/>
        <v>35</v>
      </c>
    </row>
    <row r="1861" spans="1:17" ht="15.6" x14ac:dyDescent="0.3">
      <c r="A1861" s="15" t="s">
        <v>2585</v>
      </c>
      <c r="B1861" s="14" t="s">
        <v>7695</v>
      </c>
      <c r="C1861" s="16">
        <v>28.88</v>
      </c>
      <c r="D1861" s="16">
        <v>4.96</v>
      </c>
      <c r="E1861" s="17" t="s">
        <v>32</v>
      </c>
      <c r="F1861" s="17" t="s">
        <v>32</v>
      </c>
      <c r="G1861" s="17" t="s">
        <v>32</v>
      </c>
      <c r="H1861" s="18">
        <f>IF('Medical Examinations'!G1866="No major surgery",0,'Medical Examinations'!G1866)</f>
        <v>0</v>
      </c>
      <c r="I1861" s="16" t="s">
        <v>8343</v>
      </c>
      <c r="J1861" s="14" t="str">
        <f t="shared" si="87"/>
        <v>Over weight</v>
      </c>
      <c r="K1861" s="14" t="str">
        <f t="shared" si="88"/>
        <v>Normal</v>
      </c>
      <c r="L1861" s="19">
        <f>DATE('Data cleaning'!P1866,MONTH(1&amp;'Data cleaning'!Q1866),'Hospitalisation Details'!D1866)</f>
        <v>30499</v>
      </c>
      <c r="M1861" s="20">
        <v>21082.16</v>
      </c>
      <c r="N1861" s="16" t="s">
        <v>64</v>
      </c>
      <c r="O1861" s="16" t="s">
        <v>62</v>
      </c>
      <c r="P1861" s="16" t="s">
        <v>241</v>
      </c>
      <c r="Q1861" s="14">
        <f t="shared" si="89"/>
        <v>39</v>
      </c>
    </row>
    <row r="1862" spans="1:17" ht="15.6" x14ac:dyDescent="0.3">
      <c r="A1862" s="15" t="s">
        <v>2579</v>
      </c>
      <c r="B1862" s="14" t="s">
        <v>7697</v>
      </c>
      <c r="C1862" s="16">
        <v>35.814999999999998</v>
      </c>
      <c r="D1862" s="16">
        <v>5.1100000000000003</v>
      </c>
      <c r="E1862" s="17" t="s">
        <v>99</v>
      </c>
      <c r="F1862" s="17" t="s">
        <v>32</v>
      </c>
      <c r="G1862" s="17" t="s">
        <v>32</v>
      </c>
      <c r="H1862" s="18">
        <f>IF('Medical Examinations'!G1867="No major surgery",0,'Medical Examinations'!G1867)</f>
        <v>1</v>
      </c>
      <c r="I1862" s="16" t="s">
        <v>8343</v>
      </c>
      <c r="J1862" s="14" t="str">
        <f t="shared" si="87"/>
        <v>Obesity</v>
      </c>
      <c r="K1862" s="14" t="str">
        <f t="shared" si="88"/>
        <v>Normal</v>
      </c>
      <c r="L1862" s="19">
        <f>DATE('Data cleaning'!P1867,MONTH(1&amp;'Data cleaning'!Q1867),'Hospitalisation Details'!D1867)</f>
        <v>28452</v>
      </c>
      <c r="M1862" s="20">
        <v>21098.55</v>
      </c>
      <c r="N1862" s="16" t="s">
        <v>64</v>
      </c>
      <c r="O1862" s="16" t="s">
        <v>64</v>
      </c>
      <c r="P1862" s="16" t="s">
        <v>119</v>
      </c>
      <c r="Q1862" s="14">
        <f t="shared" si="89"/>
        <v>45</v>
      </c>
    </row>
    <row r="1863" spans="1:17" ht="15.6" x14ac:dyDescent="0.3">
      <c r="A1863" s="15" t="s">
        <v>2574</v>
      </c>
      <c r="B1863" s="14" t="s">
        <v>6081</v>
      </c>
      <c r="C1863" s="16">
        <v>21.28</v>
      </c>
      <c r="D1863" s="16">
        <v>4.05</v>
      </c>
      <c r="E1863" s="17" t="s">
        <v>32</v>
      </c>
      <c r="F1863" s="17" t="s">
        <v>39</v>
      </c>
      <c r="G1863" s="17" t="s">
        <v>32</v>
      </c>
      <c r="H1863" s="18">
        <f>IF('Medical Examinations'!G1868="No major surgery",0,'Medical Examinations'!G1868)</f>
        <v>1</v>
      </c>
      <c r="I1863" s="16" t="s">
        <v>8343</v>
      </c>
      <c r="J1863" s="14" t="str">
        <f t="shared" si="87"/>
        <v>Normal weight</v>
      </c>
      <c r="K1863" s="14" t="str">
        <f t="shared" si="88"/>
        <v>Normal</v>
      </c>
      <c r="L1863" s="19">
        <f>DATE('Data cleaning'!P1868,MONTH(1&amp;'Data cleaning'!Q1868),'Hospitalisation Details'!D1868)</f>
        <v>25441</v>
      </c>
      <c r="M1863" s="20">
        <v>21195.82</v>
      </c>
      <c r="N1863" s="16" t="s">
        <v>64</v>
      </c>
      <c r="O1863" s="16" t="s">
        <v>75</v>
      </c>
      <c r="P1863" s="16" t="s">
        <v>66</v>
      </c>
      <c r="Q1863" s="14">
        <f t="shared" si="89"/>
        <v>53</v>
      </c>
    </row>
    <row r="1864" spans="1:17" ht="15.6" x14ac:dyDescent="0.3">
      <c r="A1864" s="15" t="s">
        <v>2568</v>
      </c>
      <c r="B1864" s="14" t="s">
        <v>7698</v>
      </c>
      <c r="C1864" s="16">
        <v>33.81</v>
      </c>
      <c r="D1864" s="16">
        <v>6.49</v>
      </c>
      <c r="E1864" s="17" t="s">
        <v>32</v>
      </c>
      <c r="F1864" s="17" t="s">
        <v>32</v>
      </c>
      <c r="G1864" s="17" t="s">
        <v>99</v>
      </c>
      <c r="H1864" s="18">
        <f>IF('Medical Examinations'!G1869="No major surgery",0,'Medical Examinations'!G1869)</f>
        <v>1</v>
      </c>
      <c r="I1864" s="16" t="s">
        <v>8343</v>
      </c>
      <c r="J1864" s="14" t="str">
        <f t="shared" si="87"/>
        <v>Obesity</v>
      </c>
      <c r="K1864" s="14" t="str">
        <f t="shared" si="88"/>
        <v>Diabetes</v>
      </c>
      <c r="L1864" s="19">
        <f>DATE('Data cleaning'!P1869,MONTH(1&amp;'Data cleaning'!Q1869),'Hospitalisation Details'!D1869)</f>
        <v>27316</v>
      </c>
      <c r="M1864" s="20">
        <v>21223.68</v>
      </c>
      <c r="N1864" s="16" t="s">
        <v>64</v>
      </c>
      <c r="O1864" s="16" t="s">
        <v>62</v>
      </c>
      <c r="P1864" s="16" t="s">
        <v>66</v>
      </c>
      <c r="Q1864" s="14">
        <f t="shared" si="89"/>
        <v>48</v>
      </c>
    </row>
    <row r="1865" spans="1:17" ht="15.6" x14ac:dyDescent="0.3">
      <c r="A1865" s="15" t="s">
        <v>2560</v>
      </c>
      <c r="B1865" s="14" t="s">
        <v>5426</v>
      </c>
      <c r="C1865" s="16">
        <v>44.22</v>
      </c>
      <c r="D1865" s="16">
        <v>4.1900000000000004</v>
      </c>
      <c r="E1865" s="17" t="s">
        <v>32</v>
      </c>
      <c r="F1865" s="17" t="s">
        <v>32</v>
      </c>
      <c r="G1865" s="17" t="s">
        <v>32</v>
      </c>
      <c r="H1865" s="18">
        <f>IF('Medical Examinations'!G1870="No major surgery",0,'Medical Examinations'!G1870)</f>
        <v>1</v>
      </c>
      <c r="I1865" s="16" t="s">
        <v>8343</v>
      </c>
      <c r="J1865" s="14" t="str">
        <f t="shared" si="87"/>
        <v>Obesity</v>
      </c>
      <c r="K1865" s="14" t="str">
        <f t="shared" si="88"/>
        <v>Normal</v>
      </c>
      <c r="L1865" s="19">
        <f>DATE('Data cleaning'!P1870,MONTH(1&amp;'Data cleaning'!Q1870),'Hospitalisation Details'!D1870)</f>
        <v>27275</v>
      </c>
      <c r="M1865" s="20">
        <v>21232.18</v>
      </c>
      <c r="N1865" s="16" t="s">
        <v>64</v>
      </c>
      <c r="O1865" s="16" t="s">
        <v>62</v>
      </c>
      <c r="P1865" s="16" t="s">
        <v>241</v>
      </c>
      <c r="Q1865" s="14">
        <f t="shared" si="89"/>
        <v>48</v>
      </c>
    </row>
    <row r="1866" spans="1:17" ht="15.6" x14ac:dyDescent="0.3">
      <c r="A1866" s="15" t="s">
        <v>2553</v>
      </c>
      <c r="B1866" s="14" t="s">
        <v>4981</v>
      </c>
      <c r="C1866" s="16">
        <v>15.46</v>
      </c>
      <c r="D1866" s="16">
        <v>4.99</v>
      </c>
      <c r="E1866" s="17" t="s">
        <v>99</v>
      </c>
      <c r="F1866" s="17" t="s">
        <v>32</v>
      </c>
      <c r="G1866" s="17" t="s">
        <v>99</v>
      </c>
      <c r="H1866" s="18">
        <f>IF('Medical Examinations'!G1871="No major surgery",0,'Medical Examinations'!G1871)</f>
        <v>1</v>
      </c>
      <c r="I1866" s="16" t="s">
        <v>8343</v>
      </c>
      <c r="J1866" s="14" t="str">
        <f t="shared" si="87"/>
        <v>Under weight</v>
      </c>
      <c r="K1866" s="14" t="str">
        <f t="shared" si="88"/>
        <v>Normal</v>
      </c>
      <c r="L1866" s="19">
        <f>DATE('Data cleaning'!P1871,MONTH(1&amp;'Data cleaning'!Q1871),'Hospitalisation Details'!D1871)</f>
        <v>29565</v>
      </c>
      <c r="M1866" s="20">
        <v>21259.38</v>
      </c>
      <c r="N1866" s="16" t="s">
        <v>64</v>
      </c>
      <c r="O1866" s="16" t="s">
        <v>64</v>
      </c>
      <c r="P1866" s="16" t="s">
        <v>972</v>
      </c>
      <c r="Q1866" s="14">
        <f t="shared" si="89"/>
        <v>42</v>
      </c>
    </row>
    <row r="1867" spans="1:17" ht="15.6" x14ac:dyDescent="0.3">
      <c r="A1867" s="15" t="s">
        <v>2546</v>
      </c>
      <c r="B1867" s="14" t="s">
        <v>7701</v>
      </c>
      <c r="C1867" s="16">
        <v>30.3</v>
      </c>
      <c r="D1867" s="16">
        <v>4.7699999999999996</v>
      </c>
      <c r="E1867" s="17" t="s">
        <v>99</v>
      </c>
      <c r="F1867" s="17" t="s">
        <v>32</v>
      </c>
      <c r="G1867" s="17" t="s">
        <v>32</v>
      </c>
      <c r="H1867" s="18">
        <f>IF('Medical Examinations'!G1872="No major surgery",0,'Medical Examinations'!G1872)</f>
        <v>1</v>
      </c>
      <c r="I1867" s="16" t="s">
        <v>8343</v>
      </c>
      <c r="J1867" s="14" t="str">
        <f t="shared" si="87"/>
        <v>Obesity</v>
      </c>
      <c r="K1867" s="14" t="str">
        <f t="shared" si="88"/>
        <v>Normal</v>
      </c>
      <c r="L1867" s="19">
        <f>DATE('Data cleaning'!P1872,MONTH(1&amp;'Data cleaning'!Q1872),'Hospitalisation Details'!D1872)</f>
        <v>38203</v>
      </c>
      <c r="M1867" s="20">
        <v>21344.85</v>
      </c>
      <c r="N1867" s="16" t="s">
        <v>64</v>
      </c>
      <c r="O1867" s="16" t="s">
        <v>75</v>
      </c>
      <c r="P1867" s="16" t="s">
        <v>1280</v>
      </c>
      <c r="Q1867" s="14">
        <f t="shared" si="89"/>
        <v>18</v>
      </c>
    </row>
    <row r="1868" spans="1:17" ht="15.6" x14ac:dyDescent="0.3">
      <c r="A1868" s="15" t="s">
        <v>2539</v>
      </c>
      <c r="B1868" s="14" t="s">
        <v>7703</v>
      </c>
      <c r="C1868" s="16">
        <v>16.670000000000002</v>
      </c>
      <c r="D1868" s="16">
        <v>5.46</v>
      </c>
      <c r="E1868" s="17" t="s">
        <v>32</v>
      </c>
      <c r="F1868" s="17" t="s">
        <v>32</v>
      </c>
      <c r="G1868" s="17" t="s">
        <v>32</v>
      </c>
      <c r="H1868" s="18">
        <f>IF('Medical Examinations'!G1873="No major surgery",0,'Medical Examinations'!G1873)</f>
        <v>0</v>
      </c>
      <c r="I1868" s="16" t="s">
        <v>8343</v>
      </c>
      <c r="J1868" s="14" t="str">
        <f t="shared" si="87"/>
        <v>Under weight</v>
      </c>
      <c r="K1868" s="14" t="str">
        <f t="shared" si="88"/>
        <v>Normal</v>
      </c>
      <c r="L1868" s="19">
        <f>DATE('Data cleaning'!P1873,MONTH(1&amp;'Data cleaning'!Q1873),'Hospitalisation Details'!D1873)</f>
        <v>29468</v>
      </c>
      <c r="M1868" s="20">
        <v>21348.71</v>
      </c>
      <c r="N1868" s="16" t="s">
        <v>62</v>
      </c>
      <c r="O1868" s="16" t="s">
        <v>75</v>
      </c>
      <c r="P1868" s="16" t="s">
        <v>119</v>
      </c>
      <c r="Q1868" s="14">
        <f t="shared" si="89"/>
        <v>42</v>
      </c>
    </row>
    <row r="1869" spans="1:17" ht="15.6" x14ac:dyDescent="0.3">
      <c r="A1869" s="15" t="s">
        <v>2536</v>
      </c>
      <c r="B1869" s="14" t="s">
        <v>7705</v>
      </c>
      <c r="C1869" s="16">
        <v>28.594999999999999</v>
      </c>
      <c r="D1869" s="16">
        <v>5.43</v>
      </c>
      <c r="E1869" s="17" t="s">
        <v>32</v>
      </c>
      <c r="F1869" s="17" t="s">
        <v>32</v>
      </c>
      <c r="G1869" s="17" t="s">
        <v>32</v>
      </c>
      <c r="H1869" s="18">
        <f>IF('Medical Examinations'!G1874="No major surgery",0,'Medical Examinations'!G1874)</f>
        <v>0</v>
      </c>
      <c r="I1869" s="16" t="s">
        <v>8343</v>
      </c>
      <c r="J1869" s="14" t="str">
        <f t="shared" si="87"/>
        <v>Over weight</v>
      </c>
      <c r="K1869" s="14" t="str">
        <f t="shared" si="88"/>
        <v>Normal</v>
      </c>
      <c r="L1869" s="19">
        <f>DATE('Data cleaning'!P1874,MONTH(1&amp;'Data cleaning'!Q1874),'Hospitalisation Details'!D1874)</f>
        <v>33198</v>
      </c>
      <c r="M1869" s="20">
        <v>21472.48</v>
      </c>
      <c r="N1869" s="16" t="s">
        <v>62</v>
      </c>
      <c r="O1869" s="16" t="s">
        <v>62</v>
      </c>
      <c r="P1869" s="16" t="s">
        <v>119</v>
      </c>
      <c r="Q1869" s="14">
        <f t="shared" si="89"/>
        <v>32</v>
      </c>
    </row>
    <row r="1870" spans="1:17" ht="15.6" x14ac:dyDescent="0.3">
      <c r="A1870" s="15" t="s">
        <v>2531</v>
      </c>
      <c r="B1870" s="14" t="s">
        <v>7707</v>
      </c>
      <c r="C1870" s="16">
        <v>25.934999999999999</v>
      </c>
      <c r="D1870" s="16">
        <v>4.29</v>
      </c>
      <c r="E1870" s="17" t="s">
        <v>32</v>
      </c>
      <c r="F1870" s="17" t="s">
        <v>32</v>
      </c>
      <c r="G1870" s="17" t="s">
        <v>32</v>
      </c>
      <c r="H1870" s="18">
        <f>IF('Medical Examinations'!G1875="No major surgery",0,'Medical Examinations'!G1875)</f>
        <v>0</v>
      </c>
      <c r="I1870" s="16" t="s">
        <v>8343</v>
      </c>
      <c r="J1870" s="14" t="str">
        <f t="shared" si="87"/>
        <v>Over weight</v>
      </c>
      <c r="K1870" s="14" t="str">
        <f t="shared" si="88"/>
        <v>Normal</v>
      </c>
      <c r="L1870" s="19">
        <f>DATE('Data cleaning'!P1875,MONTH(1&amp;'Data cleaning'!Q1875),'Hospitalisation Details'!D1875)</f>
        <v>36323</v>
      </c>
      <c r="M1870" s="20">
        <v>21595.38</v>
      </c>
      <c r="N1870" s="16" t="s">
        <v>62</v>
      </c>
      <c r="O1870" s="16" t="s">
        <v>64</v>
      </c>
      <c r="P1870" s="16" t="s">
        <v>119</v>
      </c>
      <c r="Q1870" s="14">
        <f t="shared" si="89"/>
        <v>23</v>
      </c>
    </row>
    <row r="1871" spans="1:17" ht="15.6" x14ac:dyDescent="0.3">
      <c r="A1871" s="15" t="s">
        <v>2527</v>
      </c>
      <c r="B1871" s="14" t="s">
        <v>7709</v>
      </c>
      <c r="C1871" s="16">
        <v>27.645</v>
      </c>
      <c r="D1871" s="16">
        <v>5.25</v>
      </c>
      <c r="E1871" s="17" t="s">
        <v>32</v>
      </c>
      <c r="F1871" s="17" t="s">
        <v>32</v>
      </c>
      <c r="G1871" s="17" t="s">
        <v>32</v>
      </c>
      <c r="H1871" s="18">
        <f>IF('Medical Examinations'!G1876="No major surgery",0,'Medical Examinations'!G1876)</f>
        <v>1</v>
      </c>
      <c r="I1871" s="16" t="s">
        <v>8343</v>
      </c>
      <c r="J1871" s="14" t="str">
        <f t="shared" si="87"/>
        <v>Over weight</v>
      </c>
      <c r="K1871" s="14" t="str">
        <f t="shared" si="88"/>
        <v>Normal</v>
      </c>
      <c r="L1871" s="19">
        <f>DATE('Data cleaning'!P1876,MONTH(1&amp;'Data cleaning'!Q1876),'Hospitalisation Details'!D1876)</f>
        <v>30675</v>
      </c>
      <c r="M1871" s="20">
        <v>21659.93</v>
      </c>
      <c r="N1871" s="16" t="s">
        <v>64</v>
      </c>
      <c r="O1871" s="16" t="s">
        <v>64</v>
      </c>
      <c r="P1871" s="16" t="s">
        <v>1280</v>
      </c>
      <c r="Q1871" s="14">
        <f t="shared" si="89"/>
        <v>39</v>
      </c>
    </row>
    <row r="1872" spans="1:17" ht="15.6" x14ac:dyDescent="0.3">
      <c r="A1872" s="15" t="s">
        <v>2523</v>
      </c>
      <c r="B1872" s="14" t="s">
        <v>7710</v>
      </c>
      <c r="C1872" s="16">
        <v>30.1</v>
      </c>
      <c r="D1872" s="16">
        <v>4.04</v>
      </c>
      <c r="E1872" s="17" t="s">
        <v>32</v>
      </c>
      <c r="F1872" s="17" t="s">
        <v>32</v>
      </c>
      <c r="G1872" s="17" t="s">
        <v>32</v>
      </c>
      <c r="H1872" s="18">
        <f>IF('Medical Examinations'!G1877="No major surgery",0,'Medical Examinations'!G1877)</f>
        <v>1</v>
      </c>
      <c r="I1872" s="16" t="s">
        <v>8343</v>
      </c>
      <c r="J1872" s="14" t="str">
        <f t="shared" si="87"/>
        <v>Obesity</v>
      </c>
      <c r="K1872" s="14" t="str">
        <f t="shared" si="88"/>
        <v>Normal</v>
      </c>
      <c r="L1872" s="19">
        <f>DATE('Data cleaning'!P1877,MONTH(1&amp;'Data cleaning'!Q1877),'Hospitalisation Details'!D1877)</f>
        <v>22966</v>
      </c>
      <c r="M1872" s="20">
        <v>21661.16</v>
      </c>
      <c r="N1872" s="16" t="s">
        <v>62</v>
      </c>
      <c r="O1872" s="16" t="s">
        <v>62</v>
      </c>
      <c r="P1872" s="16" t="s">
        <v>119</v>
      </c>
      <c r="Q1872" s="14">
        <f t="shared" si="89"/>
        <v>60</v>
      </c>
    </row>
    <row r="1873" spans="1:17" ht="15.6" x14ac:dyDescent="0.3">
      <c r="A1873" s="15" t="s">
        <v>2518</v>
      </c>
      <c r="B1873" s="14" t="s">
        <v>5947</v>
      </c>
      <c r="C1873" s="16">
        <v>26.79</v>
      </c>
      <c r="D1873" s="16">
        <v>5</v>
      </c>
      <c r="E1873" s="17" t="s">
        <v>99</v>
      </c>
      <c r="F1873" s="17" t="s">
        <v>32</v>
      </c>
      <c r="G1873" s="17" t="s">
        <v>99</v>
      </c>
      <c r="H1873" s="18">
        <f>IF('Medical Examinations'!G1878="No major surgery",0,'Medical Examinations'!G1878)</f>
        <v>1</v>
      </c>
      <c r="I1873" s="16" t="s">
        <v>8343</v>
      </c>
      <c r="J1873" s="14" t="str">
        <f t="shared" si="87"/>
        <v>Over weight</v>
      </c>
      <c r="K1873" s="14" t="str">
        <f t="shared" si="88"/>
        <v>Normal</v>
      </c>
      <c r="L1873" s="19">
        <f>DATE('Data cleaning'!P1878,MONTH(1&amp;'Data cleaning'!Q1878),'Hospitalisation Details'!D1878)</f>
        <v>27959</v>
      </c>
      <c r="M1873" s="20">
        <v>21677.279999999999</v>
      </c>
      <c r="N1873" s="16" t="s">
        <v>64</v>
      </c>
      <c r="O1873" s="16" t="s">
        <v>75</v>
      </c>
      <c r="P1873" s="16" t="s">
        <v>119</v>
      </c>
      <c r="Q1873" s="14">
        <f t="shared" si="89"/>
        <v>46</v>
      </c>
    </row>
    <row r="1874" spans="1:17" ht="15.6" x14ac:dyDescent="0.3">
      <c r="A1874" s="15" t="s">
        <v>2513</v>
      </c>
      <c r="B1874" s="14" t="s">
        <v>7713</v>
      </c>
      <c r="C1874" s="16">
        <v>27.1</v>
      </c>
      <c r="D1874" s="16">
        <v>4.01</v>
      </c>
      <c r="E1874" s="17" t="s">
        <v>99</v>
      </c>
      <c r="F1874" s="17" t="s">
        <v>32</v>
      </c>
      <c r="G1874" s="17" t="s">
        <v>32</v>
      </c>
      <c r="H1874" s="18">
        <f>IF('Medical Examinations'!G1879="No major surgery",0,'Medical Examinations'!G1879)</f>
        <v>1</v>
      </c>
      <c r="I1874" s="16" t="s">
        <v>8343</v>
      </c>
      <c r="J1874" s="14" t="str">
        <f t="shared" si="87"/>
        <v>Over weight</v>
      </c>
      <c r="K1874" s="14" t="str">
        <f t="shared" si="88"/>
        <v>Normal</v>
      </c>
      <c r="L1874" s="19">
        <f>DATE('Data cleaning'!P1879,MONTH(1&amp;'Data cleaning'!Q1879),'Hospitalisation Details'!D1879)</f>
        <v>29118</v>
      </c>
      <c r="M1874" s="20">
        <v>21771.34</v>
      </c>
      <c r="N1874" s="16" t="s">
        <v>64</v>
      </c>
      <c r="O1874" s="16" t="s">
        <v>75</v>
      </c>
      <c r="P1874" s="16" t="s">
        <v>1280</v>
      </c>
      <c r="Q1874" s="14">
        <f t="shared" si="89"/>
        <v>43</v>
      </c>
    </row>
    <row r="1875" spans="1:17" ht="15.6" x14ac:dyDescent="0.3">
      <c r="A1875" s="15" t="s">
        <v>2508</v>
      </c>
      <c r="B1875" s="14" t="s">
        <v>7715</v>
      </c>
      <c r="C1875" s="16">
        <v>24.31</v>
      </c>
      <c r="D1875" s="16">
        <v>5.4</v>
      </c>
      <c r="E1875" s="17" t="s">
        <v>32</v>
      </c>
      <c r="F1875" s="17" t="s">
        <v>32</v>
      </c>
      <c r="G1875" s="17" t="s">
        <v>32</v>
      </c>
      <c r="H1875" s="18">
        <f>IF('Medical Examinations'!G1880="No major surgery",0,'Medical Examinations'!G1880)</f>
        <v>0</v>
      </c>
      <c r="I1875" s="16" t="s">
        <v>8343</v>
      </c>
      <c r="J1875" s="14" t="str">
        <f t="shared" si="87"/>
        <v>Normal weight</v>
      </c>
      <c r="K1875" s="14" t="str">
        <f t="shared" si="88"/>
        <v>Normal</v>
      </c>
      <c r="L1875" s="19">
        <f>DATE('Data cleaning'!P1880,MONTH(1&amp;'Data cleaning'!Q1880),'Hospitalisation Details'!D1880)</f>
        <v>29126</v>
      </c>
      <c r="M1875" s="20">
        <v>21774.32</v>
      </c>
      <c r="N1875" s="16" t="s">
        <v>64</v>
      </c>
      <c r="O1875" s="16" t="s">
        <v>62</v>
      </c>
      <c r="P1875" s="16" t="s">
        <v>119</v>
      </c>
      <c r="Q1875" s="14">
        <f t="shared" si="89"/>
        <v>43</v>
      </c>
    </row>
    <row r="1876" spans="1:17" ht="15.6" x14ac:dyDescent="0.3">
      <c r="A1876" s="15" t="s">
        <v>2503</v>
      </c>
      <c r="B1876" s="14" t="s">
        <v>7717</v>
      </c>
      <c r="C1876" s="16">
        <v>15.53</v>
      </c>
      <c r="D1876" s="16">
        <v>5.81</v>
      </c>
      <c r="E1876" s="17" t="s">
        <v>32</v>
      </c>
      <c r="F1876" s="17" t="s">
        <v>32</v>
      </c>
      <c r="G1876" s="17" t="s">
        <v>32</v>
      </c>
      <c r="H1876" s="18">
        <f>IF('Medical Examinations'!G1881="No major surgery",0,'Medical Examinations'!G1881)</f>
        <v>1</v>
      </c>
      <c r="I1876" s="16" t="s">
        <v>8343</v>
      </c>
      <c r="J1876" s="14" t="str">
        <f t="shared" si="87"/>
        <v>Under weight</v>
      </c>
      <c r="K1876" s="14" t="str">
        <f t="shared" si="88"/>
        <v>Prediabetes</v>
      </c>
      <c r="L1876" s="19">
        <f>DATE('Data cleaning'!P1881,MONTH(1&amp;'Data cleaning'!Q1881),'Hospitalisation Details'!D1881)</f>
        <v>23250</v>
      </c>
      <c r="M1876" s="20">
        <v>21797</v>
      </c>
      <c r="N1876" s="16" t="s">
        <v>64</v>
      </c>
      <c r="O1876" s="16" t="s">
        <v>75</v>
      </c>
      <c r="P1876" s="16" t="s">
        <v>241</v>
      </c>
      <c r="Q1876" s="14">
        <f t="shared" si="89"/>
        <v>59</v>
      </c>
    </row>
    <row r="1877" spans="1:17" ht="15.6" x14ac:dyDescent="0.3">
      <c r="A1877" s="15" t="s">
        <v>2498</v>
      </c>
      <c r="B1877" s="14" t="s">
        <v>7718</v>
      </c>
      <c r="C1877" s="16">
        <v>30.7</v>
      </c>
      <c r="D1877" s="16">
        <v>5.82</v>
      </c>
      <c r="E1877" s="17" t="s">
        <v>32</v>
      </c>
      <c r="F1877" s="17" t="s">
        <v>32</v>
      </c>
      <c r="G1877" s="17" t="s">
        <v>32</v>
      </c>
      <c r="H1877" s="18">
        <f>IF('Medical Examinations'!G1882="No major surgery",0,'Medical Examinations'!G1882)</f>
        <v>1</v>
      </c>
      <c r="I1877" s="16" t="s">
        <v>8343</v>
      </c>
      <c r="J1877" s="14" t="str">
        <f t="shared" si="87"/>
        <v>Obesity</v>
      </c>
      <c r="K1877" s="14" t="str">
        <f t="shared" si="88"/>
        <v>Prediabetes</v>
      </c>
      <c r="L1877" s="19">
        <f>DATE('Data cleaning'!P1882,MONTH(1&amp;'Data cleaning'!Q1882),'Hospitalisation Details'!D1882)</f>
        <v>29084</v>
      </c>
      <c r="M1877" s="20">
        <v>21880.82</v>
      </c>
      <c r="N1877" s="16" t="s">
        <v>64</v>
      </c>
      <c r="O1877" s="16" t="s">
        <v>75</v>
      </c>
      <c r="P1877" s="16" t="s">
        <v>119</v>
      </c>
      <c r="Q1877" s="14">
        <f t="shared" si="89"/>
        <v>43</v>
      </c>
    </row>
    <row r="1878" spans="1:17" ht="15.6" x14ac:dyDescent="0.3">
      <c r="A1878" s="15" t="s">
        <v>2493</v>
      </c>
      <c r="B1878" s="14" t="s">
        <v>7710</v>
      </c>
      <c r="C1878" s="16">
        <v>33.33</v>
      </c>
      <c r="D1878" s="16">
        <v>4.82</v>
      </c>
      <c r="E1878" s="17" t="s">
        <v>32</v>
      </c>
      <c r="F1878" s="17" t="s">
        <v>32</v>
      </c>
      <c r="G1878" s="17" t="s">
        <v>32</v>
      </c>
      <c r="H1878" s="18">
        <f>IF('Medical Examinations'!G1883="No major surgery",0,'Medical Examinations'!G1883)</f>
        <v>1</v>
      </c>
      <c r="I1878" s="16" t="s">
        <v>8343</v>
      </c>
      <c r="J1878" s="14" t="str">
        <f t="shared" si="87"/>
        <v>Obesity</v>
      </c>
      <c r="K1878" s="14" t="str">
        <f t="shared" si="88"/>
        <v>Normal</v>
      </c>
      <c r="L1878" s="19">
        <f>DATE('Data cleaning'!P1883,MONTH(1&amp;'Data cleaning'!Q1883),'Hospitalisation Details'!D1883)</f>
        <v>37892</v>
      </c>
      <c r="M1878" s="20">
        <v>21882.400000000001</v>
      </c>
      <c r="N1878" s="16" t="s">
        <v>62</v>
      </c>
      <c r="O1878" s="16" t="s">
        <v>75</v>
      </c>
      <c r="P1878" s="16" t="s">
        <v>241</v>
      </c>
      <c r="Q1878" s="14">
        <f t="shared" si="89"/>
        <v>19</v>
      </c>
    </row>
    <row r="1879" spans="1:17" ht="15.6" x14ac:dyDescent="0.3">
      <c r="A1879" s="15" t="s">
        <v>2488</v>
      </c>
      <c r="B1879" s="14" t="s">
        <v>7721</v>
      </c>
      <c r="C1879" s="16">
        <v>32.4</v>
      </c>
      <c r="D1879" s="16">
        <v>5.08</v>
      </c>
      <c r="E1879" s="17" t="s">
        <v>32</v>
      </c>
      <c r="F1879" s="17" t="s">
        <v>32</v>
      </c>
      <c r="G1879" s="17" t="s">
        <v>32</v>
      </c>
      <c r="H1879" s="18">
        <f>IF('Medical Examinations'!G1884="No major surgery",0,'Medical Examinations'!G1884)</f>
        <v>1</v>
      </c>
      <c r="I1879" s="16" t="s">
        <v>8343</v>
      </c>
      <c r="J1879" s="14" t="str">
        <f t="shared" si="87"/>
        <v>Obesity</v>
      </c>
      <c r="K1879" s="14" t="str">
        <f t="shared" si="88"/>
        <v>Normal</v>
      </c>
      <c r="L1879" s="19">
        <f>DATE('Data cleaning'!P1884,MONTH(1&amp;'Data cleaning'!Q1884),'Hospitalisation Details'!D1884)</f>
        <v>27747</v>
      </c>
      <c r="M1879" s="20">
        <v>21978.68</v>
      </c>
      <c r="N1879" s="16" t="s">
        <v>64</v>
      </c>
      <c r="O1879" s="16" t="s">
        <v>64</v>
      </c>
      <c r="P1879" s="16" t="s">
        <v>66</v>
      </c>
      <c r="Q1879" s="14">
        <f t="shared" si="89"/>
        <v>47</v>
      </c>
    </row>
    <row r="1880" spans="1:17" ht="15.6" x14ac:dyDescent="0.3">
      <c r="A1880" s="15" t="s">
        <v>2481</v>
      </c>
      <c r="B1880" s="14" t="s">
        <v>7723</v>
      </c>
      <c r="C1880" s="16">
        <v>27.93</v>
      </c>
      <c r="D1880" s="16">
        <v>5.59</v>
      </c>
      <c r="E1880" s="17" t="s">
        <v>32</v>
      </c>
      <c r="F1880" s="17" t="s">
        <v>32</v>
      </c>
      <c r="G1880" s="17" t="s">
        <v>32</v>
      </c>
      <c r="H1880" s="18">
        <f>IF('Medical Examinations'!G1885="No major surgery",0,'Medical Examinations'!G1885)</f>
        <v>1</v>
      </c>
      <c r="I1880" s="16" t="s">
        <v>8343</v>
      </c>
      <c r="J1880" s="14" t="str">
        <f t="shared" si="87"/>
        <v>Over weight</v>
      </c>
      <c r="K1880" s="14" t="str">
        <f t="shared" si="88"/>
        <v>Normal</v>
      </c>
      <c r="L1880" s="19">
        <f>DATE('Data cleaning'!P1885,MONTH(1&amp;'Data cleaning'!Q1885),'Hospitalisation Details'!D1885)</f>
        <v>32795</v>
      </c>
      <c r="M1880" s="20">
        <v>21984.47</v>
      </c>
      <c r="N1880" s="16" t="s">
        <v>64</v>
      </c>
      <c r="O1880" s="16" t="s">
        <v>75</v>
      </c>
      <c r="P1880" s="16" t="s">
        <v>119</v>
      </c>
      <c r="Q1880" s="14">
        <f t="shared" si="89"/>
        <v>33</v>
      </c>
    </row>
    <row r="1881" spans="1:17" ht="15.6" x14ac:dyDescent="0.3">
      <c r="A1881" s="15" t="s">
        <v>2476</v>
      </c>
      <c r="B1881" s="14" t="s">
        <v>7725</v>
      </c>
      <c r="C1881" s="16">
        <v>21.754999999999999</v>
      </c>
      <c r="D1881" s="16">
        <v>5.12</v>
      </c>
      <c r="E1881" s="17" t="s">
        <v>32</v>
      </c>
      <c r="F1881" s="17" t="s">
        <v>32</v>
      </c>
      <c r="G1881" s="17" t="s">
        <v>32</v>
      </c>
      <c r="H1881" s="18">
        <f>IF('Medical Examinations'!G1886="No major surgery",0,'Medical Examinations'!G1886)</f>
        <v>0</v>
      </c>
      <c r="I1881" s="16" t="s">
        <v>8343</v>
      </c>
      <c r="J1881" s="14" t="str">
        <f t="shared" si="87"/>
        <v>Normal weight</v>
      </c>
      <c r="K1881" s="14" t="str">
        <f t="shared" si="88"/>
        <v>Normal</v>
      </c>
      <c r="L1881" s="19">
        <f>DATE('Data cleaning'!P1886,MONTH(1&amp;'Data cleaning'!Q1886),'Hospitalisation Details'!D1886)</f>
        <v>37131</v>
      </c>
      <c r="M1881" s="20">
        <v>22097.62</v>
      </c>
      <c r="N1881" s="16" t="s">
        <v>64</v>
      </c>
      <c r="O1881" s="16" t="s">
        <v>75</v>
      </c>
      <c r="P1881" s="16" t="s">
        <v>241</v>
      </c>
      <c r="Q1881" s="14">
        <f t="shared" si="89"/>
        <v>21</v>
      </c>
    </row>
    <row r="1882" spans="1:17" ht="15.6" x14ac:dyDescent="0.3">
      <c r="A1882" s="15" t="s">
        <v>2471</v>
      </c>
      <c r="B1882" s="14" t="s">
        <v>7727</v>
      </c>
      <c r="C1882" s="16">
        <v>25.934999999999999</v>
      </c>
      <c r="D1882" s="16">
        <v>4.95</v>
      </c>
      <c r="E1882" s="17" t="s">
        <v>32</v>
      </c>
      <c r="F1882" s="17" t="s">
        <v>32</v>
      </c>
      <c r="G1882" s="17" t="s">
        <v>32</v>
      </c>
      <c r="H1882" s="18">
        <f>IF('Medical Examinations'!G1887="No major surgery",0,'Medical Examinations'!G1887)</f>
        <v>0</v>
      </c>
      <c r="I1882" s="16" t="s">
        <v>8343</v>
      </c>
      <c r="J1882" s="14" t="str">
        <f t="shared" si="87"/>
        <v>Over weight</v>
      </c>
      <c r="K1882" s="14" t="str">
        <f t="shared" si="88"/>
        <v>Normal</v>
      </c>
      <c r="L1882" s="19">
        <f>DATE('Data cleaning'!P1887,MONTH(1&amp;'Data cleaning'!Q1887),'Hospitalisation Details'!D1887)</f>
        <v>29476</v>
      </c>
      <c r="M1882" s="20">
        <v>22144.03</v>
      </c>
      <c r="N1882" s="16" t="s">
        <v>62</v>
      </c>
      <c r="O1882" s="16" t="s">
        <v>62</v>
      </c>
      <c r="P1882" s="16" t="s">
        <v>241</v>
      </c>
      <c r="Q1882" s="14">
        <f t="shared" si="89"/>
        <v>42</v>
      </c>
    </row>
    <row r="1883" spans="1:17" ht="15.6" x14ac:dyDescent="0.3">
      <c r="A1883" s="15" t="s">
        <v>2465</v>
      </c>
      <c r="B1883" s="14" t="s">
        <v>7729</v>
      </c>
      <c r="C1883" s="16">
        <v>31.5</v>
      </c>
      <c r="D1883" s="16">
        <v>6.16</v>
      </c>
      <c r="E1883" s="17" t="s">
        <v>32</v>
      </c>
      <c r="F1883" s="17" t="s">
        <v>32</v>
      </c>
      <c r="G1883" s="17" t="s">
        <v>32</v>
      </c>
      <c r="H1883" s="18">
        <f>IF('Medical Examinations'!G1888="No major surgery",0,'Medical Examinations'!G1888)</f>
        <v>0</v>
      </c>
      <c r="I1883" s="16" t="s">
        <v>8343</v>
      </c>
      <c r="J1883" s="14" t="str">
        <f t="shared" si="87"/>
        <v>Obesity</v>
      </c>
      <c r="K1883" s="14" t="str">
        <f t="shared" si="88"/>
        <v>Prediabetes</v>
      </c>
      <c r="L1883" s="19">
        <f>DATE('Data cleaning'!P1888,MONTH(1&amp;'Data cleaning'!Q1888),'Hospitalisation Details'!D1888)</f>
        <v>23978</v>
      </c>
      <c r="M1883" s="20">
        <v>22192.44</v>
      </c>
      <c r="N1883" s="16" t="s">
        <v>64</v>
      </c>
      <c r="O1883" s="16" t="s">
        <v>75</v>
      </c>
      <c r="P1883" s="16" t="s">
        <v>66</v>
      </c>
      <c r="Q1883" s="14">
        <f t="shared" si="89"/>
        <v>57</v>
      </c>
    </row>
    <row r="1884" spans="1:17" ht="15.6" x14ac:dyDescent="0.3">
      <c r="A1884" s="15" t="s">
        <v>2459</v>
      </c>
      <c r="B1884" s="14" t="s">
        <v>5462</v>
      </c>
      <c r="C1884" s="16">
        <v>30.03</v>
      </c>
      <c r="D1884" s="16">
        <v>6.41</v>
      </c>
      <c r="E1884" s="17" t="s">
        <v>32</v>
      </c>
      <c r="F1884" s="17" t="s">
        <v>32</v>
      </c>
      <c r="G1884" s="17" t="s">
        <v>32</v>
      </c>
      <c r="H1884" s="18">
        <f>IF('Medical Examinations'!G1889="No major surgery",0,'Medical Examinations'!G1889)</f>
        <v>0</v>
      </c>
      <c r="I1884" s="16" t="s">
        <v>8343</v>
      </c>
      <c r="J1884" s="14" t="str">
        <f t="shared" si="87"/>
        <v>Obesity</v>
      </c>
      <c r="K1884" s="14" t="str">
        <f t="shared" si="88"/>
        <v>Diabetes</v>
      </c>
      <c r="L1884" s="19">
        <f>DATE('Data cleaning'!P1889,MONTH(1&amp;'Data cleaning'!Q1889),'Hospitalisation Details'!D1889)</f>
        <v>26100</v>
      </c>
      <c r="M1884" s="20">
        <v>22218.11</v>
      </c>
      <c r="N1884" s="16" t="s">
        <v>62</v>
      </c>
      <c r="O1884" s="16" t="s">
        <v>64</v>
      </c>
      <c r="P1884" s="16" t="s">
        <v>66</v>
      </c>
      <c r="Q1884" s="14">
        <f t="shared" si="89"/>
        <v>51</v>
      </c>
    </row>
    <row r="1885" spans="1:17" ht="15.6" x14ac:dyDescent="0.3">
      <c r="A1885" s="15" t="s">
        <v>2454</v>
      </c>
      <c r="B1885" s="14" t="s">
        <v>7731</v>
      </c>
      <c r="C1885" s="16">
        <v>33.479999999999997</v>
      </c>
      <c r="D1885" s="16">
        <v>8.94</v>
      </c>
      <c r="E1885" s="17" t="s">
        <v>32</v>
      </c>
      <c r="F1885" s="17" t="s">
        <v>32</v>
      </c>
      <c r="G1885" s="17" t="s">
        <v>32</v>
      </c>
      <c r="H1885" s="18">
        <f>IF('Medical Examinations'!G1890="No major surgery",0,'Medical Examinations'!G1890)</f>
        <v>0</v>
      </c>
      <c r="I1885" s="16" t="s">
        <v>8343</v>
      </c>
      <c r="J1885" s="14" t="str">
        <f t="shared" si="87"/>
        <v>Obesity</v>
      </c>
      <c r="K1885" s="14" t="str">
        <f t="shared" si="88"/>
        <v>Diabetes</v>
      </c>
      <c r="L1885" s="19">
        <f>DATE('Data cleaning'!P1890,MONTH(1&amp;'Data cleaning'!Q1890),'Hospitalisation Details'!D1890)</f>
        <v>30312</v>
      </c>
      <c r="M1885" s="20">
        <v>22331.57</v>
      </c>
      <c r="N1885" s="16" t="s">
        <v>62</v>
      </c>
      <c r="O1885" s="16" t="s">
        <v>64</v>
      </c>
      <c r="P1885" s="16" t="s">
        <v>1280</v>
      </c>
      <c r="Q1885" s="14">
        <f t="shared" si="89"/>
        <v>40</v>
      </c>
    </row>
    <row r="1886" spans="1:17" ht="15.6" x14ac:dyDescent="0.3">
      <c r="A1886" s="15" t="s">
        <v>2449</v>
      </c>
      <c r="B1886" s="14" t="s">
        <v>6702</v>
      </c>
      <c r="C1886" s="16">
        <v>16.510000000000002</v>
      </c>
      <c r="D1886" s="16">
        <v>4.42</v>
      </c>
      <c r="E1886" s="17" t="s">
        <v>99</v>
      </c>
      <c r="F1886" s="17" t="s">
        <v>32</v>
      </c>
      <c r="G1886" s="17" t="s">
        <v>99</v>
      </c>
      <c r="H1886" s="18">
        <f>IF('Medical Examinations'!G1891="No major surgery",0,'Medical Examinations'!G1891)</f>
        <v>1</v>
      </c>
      <c r="I1886" s="16" t="s">
        <v>8343</v>
      </c>
      <c r="J1886" s="14" t="str">
        <f t="shared" si="87"/>
        <v>Under weight</v>
      </c>
      <c r="K1886" s="14" t="str">
        <f t="shared" si="88"/>
        <v>Normal</v>
      </c>
      <c r="L1886" s="19">
        <f>DATE('Data cleaning'!P1891,MONTH(1&amp;'Data cleaning'!Q1891),'Hospitalisation Details'!D1891)</f>
        <v>36398</v>
      </c>
      <c r="M1886" s="20">
        <v>22395.74</v>
      </c>
      <c r="N1886" s="16" t="s">
        <v>64</v>
      </c>
      <c r="O1886" s="16" t="s">
        <v>62</v>
      </c>
      <c r="P1886" s="16" t="s">
        <v>1280</v>
      </c>
      <c r="Q1886" s="14">
        <f t="shared" si="89"/>
        <v>23</v>
      </c>
    </row>
    <row r="1887" spans="1:17" ht="15.6" x14ac:dyDescent="0.3">
      <c r="A1887" s="15" t="s">
        <v>2443</v>
      </c>
      <c r="B1887" s="14" t="s">
        <v>4772</v>
      </c>
      <c r="C1887" s="16">
        <v>33.155000000000001</v>
      </c>
      <c r="D1887" s="16">
        <v>5.3</v>
      </c>
      <c r="E1887" s="17" t="s">
        <v>99</v>
      </c>
      <c r="F1887" s="17" t="s">
        <v>32</v>
      </c>
      <c r="G1887" s="17" t="s">
        <v>32</v>
      </c>
      <c r="H1887" s="18">
        <f>IF('Medical Examinations'!G1892="No major surgery",0,'Medical Examinations'!G1892)</f>
        <v>1</v>
      </c>
      <c r="I1887" s="16" t="s">
        <v>8343</v>
      </c>
      <c r="J1887" s="14" t="str">
        <f t="shared" si="87"/>
        <v>Obesity</v>
      </c>
      <c r="K1887" s="14" t="str">
        <f t="shared" si="88"/>
        <v>Normal</v>
      </c>
      <c r="L1887" s="19">
        <f>DATE('Data cleaning'!P1892,MONTH(1&amp;'Data cleaning'!Q1892),'Hospitalisation Details'!D1892)</f>
        <v>24337</v>
      </c>
      <c r="M1887" s="20">
        <v>22412.65</v>
      </c>
      <c r="N1887" s="16" t="s">
        <v>64</v>
      </c>
      <c r="O1887" s="16" t="s">
        <v>64</v>
      </c>
      <c r="P1887" s="16" t="s">
        <v>1397</v>
      </c>
      <c r="Q1887" s="14">
        <f t="shared" si="89"/>
        <v>56</v>
      </c>
    </row>
    <row r="1888" spans="1:17" ht="15.6" x14ac:dyDescent="0.3">
      <c r="A1888" s="15" t="s">
        <v>2435</v>
      </c>
      <c r="B1888" s="14" t="s">
        <v>7735</v>
      </c>
      <c r="C1888" s="16">
        <v>37.29</v>
      </c>
      <c r="D1888" s="16">
        <v>4.6399999999999997</v>
      </c>
      <c r="E1888" s="17" t="s">
        <v>32</v>
      </c>
      <c r="F1888" s="17" t="s">
        <v>32</v>
      </c>
      <c r="G1888" s="17" t="s">
        <v>99</v>
      </c>
      <c r="H1888" s="18">
        <f>IF('Medical Examinations'!G1893="No major surgery",0,'Medical Examinations'!G1893)</f>
        <v>1</v>
      </c>
      <c r="I1888" s="16" t="s">
        <v>8343</v>
      </c>
      <c r="J1888" s="14" t="str">
        <f t="shared" si="87"/>
        <v>Obesity</v>
      </c>
      <c r="K1888" s="14" t="str">
        <f t="shared" si="88"/>
        <v>Normal</v>
      </c>
      <c r="L1888" s="19">
        <f>DATE('Data cleaning'!P1893,MONTH(1&amp;'Data cleaning'!Q1893),'Hospitalisation Details'!D1893)</f>
        <v>30671</v>
      </c>
      <c r="M1888" s="20">
        <v>22462.04</v>
      </c>
      <c r="N1888" s="16" t="s">
        <v>64</v>
      </c>
      <c r="O1888" s="16" t="s">
        <v>75</v>
      </c>
      <c r="P1888" s="16" t="s">
        <v>972</v>
      </c>
      <c r="Q1888" s="14">
        <f t="shared" si="89"/>
        <v>39</v>
      </c>
    </row>
    <row r="1889" spans="1:17" ht="15.6" x14ac:dyDescent="0.3">
      <c r="A1889" s="15" t="s">
        <v>2430</v>
      </c>
      <c r="B1889" s="14" t="s">
        <v>7737</v>
      </c>
      <c r="C1889" s="16">
        <v>20.23</v>
      </c>
      <c r="D1889" s="16">
        <v>6.16</v>
      </c>
      <c r="E1889" s="17" t="s">
        <v>99</v>
      </c>
      <c r="F1889" s="17" t="s">
        <v>32</v>
      </c>
      <c r="G1889" s="17" t="s">
        <v>32</v>
      </c>
      <c r="H1889" s="18">
        <f>IF('Medical Examinations'!G1894="No major surgery",0,'Medical Examinations'!G1894)</f>
        <v>1</v>
      </c>
      <c r="I1889" s="16" t="s">
        <v>8343</v>
      </c>
      <c r="J1889" s="14" t="str">
        <f t="shared" si="87"/>
        <v>Normal weight</v>
      </c>
      <c r="K1889" s="14" t="str">
        <f t="shared" si="88"/>
        <v>Prediabetes</v>
      </c>
      <c r="L1889" s="19">
        <f>DATE('Data cleaning'!P1894,MONTH(1&amp;'Data cleaning'!Q1894),'Hospitalisation Details'!D1894)</f>
        <v>29173</v>
      </c>
      <c r="M1889" s="20">
        <v>22478.6</v>
      </c>
      <c r="N1889" s="16" t="s">
        <v>64</v>
      </c>
      <c r="O1889" s="16" t="s">
        <v>62</v>
      </c>
      <c r="P1889" s="16" t="s">
        <v>241</v>
      </c>
      <c r="Q1889" s="14">
        <f t="shared" si="89"/>
        <v>43</v>
      </c>
    </row>
    <row r="1890" spans="1:17" ht="15.6" x14ac:dyDescent="0.3">
      <c r="A1890" s="15" t="s">
        <v>2425</v>
      </c>
      <c r="B1890" s="14" t="s">
        <v>4961</v>
      </c>
      <c r="C1890" s="16">
        <v>28.975000000000001</v>
      </c>
      <c r="D1890" s="16">
        <v>4.12</v>
      </c>
      <c r="E1890" s="17" t="s">
        <v>32</v>
      </c>
      <c r="F1890" s="17" t="s">
        <v>32</v>
      </c>
      <c r="G1890" s="17" t="s">
        <v>99</v>
      </c>
      <c r="H1890" s="18">
        <f>IF('Medical Examinations'!G1895="No major surgery",0,'Medical Examinations'!G1895)</f>
        <v>1</v>
      </c>
      <c r="I1890" s="16" t="s">
        <v>8343</v>
      </c>
      <c r="J1890" s="14" t="str">
        <f t="shared" si="87"/>
        <v>Over weight</v>
      </c>
      <c r="K1890" s="14" t="str">
        <f t="shared" si="88"/>
        <v>Normal</v>
      </c>
      <c r="L1890" s="19">
        <f>DATE('Data cleaning'!P1895,MONTH(1&amp;'Data cleaning'!Q1895),'Hospitalisation Details'!D1895)</f>
        <v>37827</v>
      </c>
      <c r="M1890" s="20">
        <v>22493.66</v>
      </c>
      <c r="N1890" s="16" t="s">
        <v>62</v>
      </c>
      <c r="O1890" s="16" t="s">
        <v>75</v>
      </c>
      <c r="P1890" s="16" t="s">
        <v>119</v>
      </c>
      <c r="Q1890" s="14">
        <f t="shared" si="89"/>
        <v>19</v>
      </c>
    </row>
    <row r="1891" spans="1:17" ht="15.6" x14ac:dyDescent="0.3">
      <c r="A1891" s="15" t="s">
        <v>2420</v>
      </c>
      <c r="B1891" s="14" t="s">
        <v>7740</v>
      </c>
      <c r="C1891" s="16">
        <v>16.420000000000002</v>
      </c>
      <c r="D1891" s="16">
        <v>5.77</v>
      </c>
      <c r="E1891" s="17" t="s">
        <v>99</v>
      </c>
      <c r="F1891" s="17" t="s">
        <v>32</v>
      </c>
      <c r="G1891" s="17" t="s">
        <v>99</v>
      </c>
      <c r="H1891" s="18">
        <f>IF('Medical Examinations'!G1896="No major surgery",0,'Medical Examinations'!G1896)</f>
        <v>1</v>
      </c>
      <c r="I1891" s="16" t="s">
        <v>8343</v>
      </c>
      <c r="J1891" s="14" t="str">
        <f t="shared" si="87"/>
        <v>Under weight</v>
      </c>
      <c r="K1891" s="14" t="str">
        <f t="shared" si="88"/>
        <v>Prediabetes</v>
      </c>
      <c r="L1891" s="19">
        <f>DATE('Data cleaning'!P1896,MONTH(1&amp;'Data cleaning'!Q1896),'Hospitalisation Details'!D1896)</f>
        <v>25881</v>
      </c>
      <c r="M1891" s="20">
        <v>23045.57</v>
      </c>
      <c r="N1891" s="16" t="s">
        <v>62</v>
      </c>
      <c r="O1891" s="16" t="s">
        <v>62</v>
      </c>
      <c r="P1891" s="16" t="s">
        <v>1280</v>
      </c>
      <c r="Q1891" s="14">
        <f t="shared" si="89"/>
        <v>52</v>
      </c>
    </row>
    <row r="1892" spans="1:17" ht="15.6" x14ac:dyDescent="0.3">
      <c r="A1892" s="15" t="s">
        <v>2417</v>
      </c>
      <c r="B1892" s="14" t="s">
        <v>7741</v>
      </c>
      <c r="C1892" s="16">
        <v>17.559999999999999</v>
      </c>
      <c r="D1892" s="16">
        <v>6.2</v>
      </c>
      <c r="E1892" s="17" t="s">
        <v>32</v>
      </c>
      <c r="F1892" s="17" t="s">
        <v>32</v>
      </c>
      <c r="G1892" s="17" t="s">
        <v>32</v>
      </c>
      <c r="H1892" s="18">
        <f>IF('Medical Examinations'!G1897="No major surgery",0,'Medical Examinations'!G1897)</f>
        <v>1</v>
      </c>
      <c r="I1892" s="16" t="s">
        <v>8343</v>
      </c>
      <c r="J1892" s="14" t="str">
        <f t="shared" si="87"/>
        <v>Under weight</v>
      </c>
      <c r="K1892" s="14" t="str">
        <f t="shared" si="88"/>
        <v>Prediabetes</v>
      </c>
      <c r="L1892" s="19">
        <f>DATE('Data cleaning'!P1897,MONTH(1&amp;'Data cleaning'!Q1897),'Hospitalisation Details'!D1897)</f>
        <v>27646</v>
      </c>
      <c r="M1892" s="20">
        <v>23065.42</v>
      </c>
      <c r="N1892" s="16" t="s">
        <v>62</v>
      </c>
      <c r="O1892" s="16" t="s">
        <v>62</v>
      </c>
      <c r="P1892" s="16" t="s">
        <v>66</v>
      </c>
      <c r="Q1892" s="14">
        <f t="shared" si="89"/>
        <v>47</v>
      </c>
    </row>
    <row r="1893" spans="1:17" ht="15.6" x14ac:dyDescent="0.3">
      <c r="A1893" s="15" t="s">
        <v>2414</v>
      </c>
      <c r="B1893" s="14" t="s">
        <v>5033</v>
      </c>
      <c r="C1893" s="16">
        <v>24.13</v>
      </c>
      <c r="D1893" s="16">
        <v>4.3899999999999997</v>
      </c>
      <c r="E1893" s="17" t="s">
        <v>32</v>
      </c>
      <c r="F1893" s="17" t="s">
        <v>32</v>
      </c>
      <c r="G1893" s="17" t="s">
        <v>32</v>
      </c>
      <c r="H1893" s="18">
        <f>IF('Medical Examinations'!G1898="No major surgery",0,'Medical Examinations'!G1898)</f>
        <v>1</v>
      </c>
      <c r="I1893" s="16" t="s">
        <v>8343</v>
      </c>
      <c r="J1893" s="14" t="str">
        <f t="shared" si="87"/>
        <v>Normal weight</v>
      </c>
      <c r="K1893" s="14" t="str">
        <f t="shared" si="88"/>
        <v>Normal</v>
      </c>
      <c r="L1893" s="19">
        <f>DATE('Data cleaning'!P1898,MONTH(1&amp;'Data cleaning'!Q1898),'Hospitalisation Details'!D1898)</f>
        <v>37969</v>
      </c>
      <c r="M1893" s="20">
        <v>23082.959999999999</v>
      </c>
      <c r="N1893" s="16" t="s">
        <v>62</v>
      </c>
      <c r="O1893" s="16" t="s">
        <v>62</v>
      </c>
      <c r="P1893" s="16" t="s">
        <v>241</v>
      </c>
      <c r="Q1893" s="14">
        <f t="shared" si="89"/>
        <v>19</v>
      </c>
    </row>
    <row r="1894" spans="1:17" ht="15.6" x14ac:dyDescent="0.3">
      <c r="A1894" s="15" t="s">
        <v>2413</v>
      </c>
      <c r="B1894" s="14" t="s">
        <v>7743</v>
      </c>
      <c r="C1894" s="16">
        <v>19.95</v>
      </c>
      <c r="D1894" s="16">
        <v>5.13</v>
      </c>
      <c r="E1894" s="17" t="s">
        <v>32</v>
      </c>
      <c r="F1894" s="17" t="s">
        <v>39</v>
      </c>
      <c r="G1894" s="17" t="s">
        <v>32</v>
      </c>
      <c r="H1894" s="18">
        <f>IF('Medical Examinations'!G1899="No major surgery",0,'Medical Examinations'!G1899)</f>
        <v>2</v>
      </c>
      <c r="I1894" s="16" t="s">
        <v>8343</v>
      </c>
      <c r="J1894" s="14" t="str">
        <f t="shared" si="87"/>
        <v>Normal weight</v>
      </c>
      <c r="K1894" s="14" t="str">
        <f t="shared" si="88"/>
        <v>Normal</v>
      </c>
      <c r="L1894" s="19">
        <f>DATE('Data cleaning'!P1899,MONTH(1&amp;'Data cleaning'!Q1899),'Hospitalisation Details'!D1899)</f>
        <v>35649</v>
      </c>
      <c r="M1894" s="20">
        <v>23241.47</v>
      </c>
      <c r="N1894" s="16" t="s">
        <v>62</v>
      </c>
      <c r="O1894" s="16" t="s">
        <v>64</v>
      </c>
      <c r="P1894" s="16" t="s">
        <v>985</v>
      </c>
      <c r="Q1894" s="14">
        <f t="shared" si="89"/>
        <v>25</v>
      </c>
    </row>
    <row r="1895" spans="1:17" ht="15.6" x14ac:dyDescent="0.3">
      <c r="A1895" s="15" t="s">
        <v>2412</v>
      </c>
      <c r="B1895" s="14" t="s">
        <v>5489</v>
      </c>
      <c r="C1895" s="16">
        <v>21.24</v>
      </c>
      <c r="D1895" s="16">
        <v>4.49</v>
      </c>
      <c r="E1895" s="17" t="s">
        <v>32</v>
      </c>
      <c r="F1895" s="17" t="s">
        <v>32</v>
      </c>
      <c r="G1895" s="17" t="s">
        <v>32</v>
      </c>
      <c r="H1895" s="18">
        <f>IF('Medical Examinations'!G1900="No major surgery",0,'Medical Examinations'!G1900)</f>
        <v>0</v>
      </c>
      <c r="I1895" s="16" t="s">
        <v>8343</v>
      </c>
      <c r="J1895" s="14" t="str">
        <f t="shared" si="87"/>
        <v>Normal weight</v>
      </c>
      <c r="K1895" s="14" t="str">
        <f t="shared" si="88"/>
        <v>Normal</v>
      </c>
      <c r="L1895" s="19">
        <f>DATE('Data cleaning'!P1900,MONTH(1&amp;'Data cleaning'!Q1900),'Hospitalisation Details'!D1900)</f>
        <v>25521</v>
      </c>
      <c r="M1895" s="20">
        <v>23244.79</v>
      </c>
      <c r="N1895" s="16" t="s">
        <v>62</v>
      </c>
      <c r="O1895" s="16" t="s">
        <v>64</v>
      </c>
      <c r="P1895" s="16" t="s">
        <v>66</v>
      </c>
      <c r="Q1895" s="14">
        <f t="shared" si="89"/>
        <v>53</v>
      </c>
    </row>
    <row r="1896" spans="1:17" ht="15.6" x14ac:dyDescent="0.3">
      <c r="A1896" s="15" t="s">
        <v>2411</v>
      </c>
      <c r="B1896" s="14" t="s">
        <v>4922</v>
      </c>
      <c r="C1896" s="16">
        <v>44.22</v>
      </c>
      <c r="D1896" s="16">
        <v>6.35</v>
      </c>
      <c r="E1896" s="17" t="s">
        <v>32</v>
      </c>
      <c r="F1896" s="17" t="s">
        <v>32</v>
      </c>
      <c r="G1896" s="17" t="s">
        <v>32</v>
      </c>
      <c r="H1896" s="18">
        <f>IF('Medical Examinations'!G1901="No major surgery",0,'Medical Examinations'!G1901)</f>
        <v>0</v>
      </c>
      <c r="I1896" s="16" t="s">
        <v>8343</v>
      </c>
      <c r="J1896" s="14" t="str">
        <f t="shared" si="87"/>
        <v>Obesity</v>
      </c>
      <c r="K1896" s="14" t="str">
        <f t="shared" si="88"/>
        <v>Prediabetes</v>
      </c>
      <c r="L1896" s="19">
        <f>DATE('Data cleaning'!P1901,MONTH(1&amp;'Data cleaning'!Q1901),'Hospitalisation Details'!D1901)</f>
        <v>34610</v>
      </c>
      <c r="M1896" s="20">
        <v>23288.93</v>
      </c>
      <c r="N1896" s="16" t="s">
        <v>62</v>
      </c>
      <c r="O1896" s="16" t="s">
        <v>64</v>
      </c>
      <c r="P1896" s="16" t="s">
        <v>1280</v>
      </c>
      <c r="Q1896" s="14">
        <f t="shared" si="89"/>
        <v>28</v>
      </c>
    </row>
    <row r="1897" spans="1:17" ht="15.6" x14ac:dyDescent="0.3">
      <c r="A1897" s="15" t="s">
        <v>2410</v>
      </c>
      <c r="B1897" s="14" t="s">
        <v>7745</v>
      </c>
      <c r="C1897" s="16">
        <v>41.1</v>
      </c>
      <c r="D1897" s="16">
        <v>5.79</v>
      </c>
      <c r="E1897" s="17" t="s">
        <v>32</v>
      </c>
      <c r="F1897" s="17" t="s">
        <v>32</v>
      </c>
      <c r="G1897" s="17" t="s">
        <v>32</v>
      </c>
      <c r="H1897" s="18">
        <f>IF('Medical Examinations'!G1902="No major surgery",0,'Medical Examinations'!G1902)</f>
        <v>0</v>
      </c>
      <c r="I1897" s="16" t="s">
        <v>8343</v>
      </c>
      <c r="J1897" s="14" t="str">
        <f t="shared" si="87"/>
        <v>Obesity</v>
      </c>
      <c r="K1897" s="14" t="str">
        <f t="shared" si="88"/>
        <v>Prediabetes</v>
      </c>
      <c r="L1897" s="19">
        <f>DATE('Data cleaning'!P1902,MONTH(1&amp;'Data cleaning'!Q1902),'Hospitalisation Details'!D1902)</f>
        <v>26959</v>
      </c>
      <c r="M1897" s="20">
        <v>23306.55</v>
      </c>
      <c r="N1897" s="16" t="s">
        <v>62</v>
      </c>
      <c r="O1897" s="16" t="s">
        <v>62</v>
      </c>
      <c r="P1897" s="16" t="s">
        <v>241</v>
      </c>
      <c r="Q1897" s="14">
        <f t="shared" si="89"/>
        <v>49</v>
      </c>
    </row>
    <row r="1898" spans="1:17" ht="15.6" x14ac:dyDescent="0.3">
      <c r="A1898" s="15" t="s">
        <v>2409</v>
      </c>
      <c r="B1898" s="14" t="s">
        <v>6645</v>
      </c>
      <c r="C1898" s="16">
        <v>34.200000000000003</v>
      </c>
      <c r="D1898" s="16">
        <v>4.78</v>
      </c>
      <c r="E1898" s="17" t="s">
        <v>99</v>
      </c>
      <c r="F1898" s="17" t="s">
        <v>32</v>
      </c>
      <c r="G1898" s="17" t="s">
        <v>32</v>
      </c>
      <c r="H1898" s="18">
        <f>IF('Medical Examinations'!G1903="No major surgery",0,'Medical Examinations'!G1903)</f>
        <v>0</v>
      </c>
      <c r="I1898" s="16" t="s">
        <v>8343</v>
      </c>
      <c r="J1898" s="14" t="str">
        <f t="shared" si="87"/>
        <v>Obesity</v>
      </c>
      <c r="K1898" s="14" t="str">
        <f t="shared" si="88"/>
        <v>Normal</v>
      </c>
      <c r="L1898" s="19">
        <f>DATE('Data cleaning'!P1903,MONTH(1&amp;'Data cleaning'!Q1903),'Hospitalisation Details'!D1903)</f>
        <v>27711</v>
      </c>
      <c r="M1898" s="20">
        <v>23401.31</v>
      </c>
      <c r="N1898" s="16" t="s">
        <v>62</v>
      </c>
      <c r="O1898" s="16" t="s">
        <v>64</v>
      </c>
      <c r="P1898" s="16" t="s">
        <v>1280</v>
      </c>
      <c r="Q1898" s="14">
        <f t="shared" si="89"/>
        <v>47</v>
      </c>
    </row>
    <row r="1899" spans="1:17" ht="15.6" x14ac:dyDescent="0.3">
      <c r="A1899" s="15" t="s">
        <v>2408</v>
      </c>
      <c r="B1899" s="14" t="s">
        <v>5168</v>
      </c>
      <c r="C1899" s="16">
        <v>29.92</v>
      </c>
      <c r="D1899" s="16">
        <v>6.02</v>
      </c>
      <c r="E1899" s="17" t="s">
        <v>99</v>
      </c>
      <c r="F1899" s="17" t="s">
        <v>32</v>
      </c>
      <c r="G1899" s="17" t="s">
        <v>32</v>
      </c>
      <c r="H1899" s="18">
        <f>IF('Medical Examinations'!G1904="No major surgery",0,'Medical Examinations'!G1904)</f>
        <v>0</v>
      </c>
      <c r="I1899" s="16" t="s">
        <v>8343</v>
      </c>
      <c r="J1899" s="14" t="str">
        <f t="shared" si="87"/>
        <v>Over weight</v>
      </c>
      <c r="K1899" s="14" t="str">
        <f t="shared" si="88"/>
        <v>Prediabetes</v>
      </c>
      <c r="L1899" s="19">
        <f>DATE('Data cleaning'!P1904,MONTH(1&amp;'Data cleaning'!Q1904),'Hospitalisation Details'!D1904)</f>
        <v>30554</v>
      </c>
      <c r="M1899" s="20">
        <v>23563.02</v>
      </c>
      <c r="N1899" s="16" t="s">
        <v>62</v>
      </c>
      <c r="O1899" s="16" t="s">
        <v>62</v>
      </c>
      <c r="P1899" s="16" t="s">
        <v>66</v>
      </c>
      <c r="Q1899" s="14">
        <f t="shared" si="89"/>
        <v>39</v>
      </c>
    </row>
    <row r="1900" spans="1:17" ht="15.6" x14ac:dyDescent="0.3">
      <c r="A1900" s="15" t="s">
        <v>2407</v>
      </c>
      <c r="B1900" s="14" t="s">
        <v>7749</v>
      </c>
      <c r="C1900" s="16">
        <v>28.93</v>
      </c>
      <c r="D1900" s="16">
        <v>4.4400000000000004</v>
      </c>
      <c r="E1900" s="17" t="s">
        <v>32</v>
      </c>
      <c r="F1900" s="17" t="s">
        <v>32</v>
      </c>
      <c r="G1900" s="17" t="s">
        <v>32</v>
      </c>
      <c r="H1900" s="18">
        <f>IF('Medical Examinations'!G1905="No major surgery",0,'Medical Examinations'!G1905)</f>
        <v>0</v>
      </c>
      <c r="I1900" s="16" t="s">
        <v>8343</v>
      </c>
      <c r="J1900" s="14" t="str">
        <f t="shared" si="87"/>
        <v>Over weight</v>
      </c>
      <c r="K1900" s="14" t="str">
        <f t="shared" si="88"/>
        <v>Normal</v>
      </c>
      <c r="L1900" s="19">
        <f>DATE('Data cleaning'!P1905,MONTH(1&amp;'Data cleaning'!Q1905),'Hospitalisation Details'!D1905)</f>
        <v>27182</v>
      </c>
      <c r="M1900" s="20">
        <v>23568.27</v>
      </c>
      <c r="N1900" s="16" t="s">
        <v>62</v>
      </c>
      <c r="O1900" s="16" t="s">
        <v>62</v>
      </c>
      <c r="P1900" s="16" t="s">
        <v>241</v>
      </c>
      <c r="Q1900" s="14">
        <f t="shared" si="89"/>
        <v>49</v>
      </c>
    </row>
    <row r="1901" spans="1:17" ht="15.6" x14ac:dyDescent="0.3">
      <c r="A1901" s="15" t="s">
        <v>2406</v>
      </c>
      <c r="B1901" s="14" t="s">
        <v>7751</v>
      </c>
      <c r="C1901" s="16">
        <v>31.254999999999999</v>
      </c>
      <c r="D1901" s="16">
        <v>5.84</v>
      </c>
      <c r="E1901" s="17" t="s">
        <v>99</v>
      </c>
      <c r="F1901" s="17" t="s">
        <v>32</v>
      </c>
      <c r="G1901" s="17" t="s">
        <v>32</v>
      </c>
      <c r="H1901" s="18">
        <f>IF('Medical Examinations'!G1906="No major surgery",0,'Medical Examinations'!G1906)</f>
        <v>1</v>
      </c>
      <c r="I1901" s="16" t="s">
        <v>8343</v>
      </c>
      <c r="J1901" s="14" t="str">
        <f t="shared" si="87"/>
        <v>Obesity</v>
      </c>
      <c r="K1901" s="14" t="str">
        <f t="shared" si="88"/>
        <v>Prediabetes</v>
      </c>
      <c r="L1901" s="19">
        <f>DATE('Data cleaning'!P1906,MONTH(1&amp;'Data cleaning'!Q1906),'Hospitalisation Details'!D1906)</f>
        <v>26842</v>
      </c>
      <c r="M1901" s="20">
        <v>23807.24</v>
      </c>
      <c r="N1901" s="16" t="s">
        <v>62</v>
      </c>
      <c r="O1901" s="16" t="s">
        <v>64</v>
      </c>
      <c r="P1901" s="16" t="s">
        <v>119</v>
      </c>
      <c r="Q1901" s="14">
        <f t="shared" si="89"/>
        <v>49</v>
      </c>
    </row>
    <row r="1902" spans="1:17" ht="15.6" x14ac:dyDescent="0.3">
      <c r="A1902" s="15" t="s">
        <v>2401</v>
      </c>
      <c r="B1902" s="14" t="s">
        <v>7753</v>
      </c>
      <c r="C1902" s="16">
        <v>29.83</v>
      </c>
      <c r="D1902" s="16">
        <v>5.39</v>
      </c>
      <c r="E1902" s="17" t="s">
        <v>32</v>
      </c>
      <c r="F1902" s="17" t="s">
        <v>32</v>
      </c>
      <c r="G1902" s="17" t="s">
        <v>32</v>
      </c>
      <c r="H1902" s="18">
        <f>IF('Medical Examinations'!G1907="No major surgery",0,'Medical Examinations'!G1907)</f>
        <v>0</v>
      </c>
      <c r="I1902" s="16" t="s">
        <v>8343</v>
      </c>
      <c r="J1902" s="14" t="str">
        <f t="shared" si="87"/>
        <v>Over weight</v>
      </c>
      <c r="K1902" s="14" t="str">
        <f t="shared" si="88"/>
        <v>Normal</v>
      </c>
      <c r="L1902" s="19">
        <f>DATE('Data cleaning'!P1907,MONTH(1&amp;'Data cleaning'!Q1907),'Hospitalisation Details'!D1907)</f>
        <v>25788</v>
      </c>
      <c r="M1902" s="20">
        <v>23887.66</v>
      </c>
      <c r="N1902" s="16" t="s">
        <v>62</v>
      </c>
      <c r="O1902" s="16" t="s">
        <v>64</v>
      </c>
      <c r="P1902" s="16" t="s">
        <v>119</v>
      </c>
      <c r="Q1902" s="14">
        <f t="shared" si="89"/>
        <v>52</v>
      </c>
    </row>
    <row r="1903" spans="1:17" ht="15.6" x14ac:dyDescent="0.3">
      <c r="A1903" s="15" t="s">
        <v>2395</v>
      </c>
      <c r="B1903" s="14" t="s">
        <v>7754</v>
      </c>
      <c r="C1903" s="16">
        <v>29.59</v>
      </c>
      <c r="D1903" s="16">
        <v>6.16</v>
      </c>
      <c r="E1903" s="17" t="s">
        <v>32</v>
      </c>
      <c r="F1903" s="17" t="s">
        <v>32</v>
      </c>
      <c r="G1903" s="17" t="s">
        <v>99</v>
      </c>
      <c r="H1903" s="18">
        <f>IF('Medical Examinations'!G1908="No major surgery",0,'Medical Examinations'!G1908)</f>
        <v>1</v>
      </c>
      <c r="I1903" s="16" t="s">
        <v>8343</v>
      </c>
      <c r="J1903" s="14" t="str">
        <f t="shared" si="87"/>
        <v>Over weight</v>
      </c>
      <c r="K1903" s="14" t="str">
        <f t="shared" si="88"/>
        <v>Prediabetes</v>
      </c>
      <c r="L1903" s="19">
        <f>DATE('Data cleaning'!P1908,MONTH(1&amp;'Data cleaning'!Q1908),'Hospitalisation Details'!D1908)</f>
        <v>26124</v>
      </c>
      <c r="M1903" s="20">
        <v>23967.38</v>
      </c>
      <c r="N1903" s="16" t="s">
        <v>62</v>
      </c>
      <c r="O1903" s="16" t="s">
        <v>62</v>
      </c>
      <c r="P1903" s="16" t="s">
        <v>119</v>
      </c>
      <c r="Q1903" s="14">
        <f t="shared" si="89"/>
        <v>51</v>
      </c>
    </row>
    <row r="1904" spans="1:17" ht="15.6" x14ac:dyDescent="0.3">
      <c r="A1904" s="15" t="s">
        <v>2389</v>
      </c>
      <c r="B1904" s="14" t="s">
        <v>7756</v>
      </c>
      <c r="C1904" s="16">
        <v>31.16</v>
      </c>
      <c r="D1904" s="16">
        <v>4.49</v>
      </c>
      <c r="E1904" s="17" t="s">
        <v>32</v>
      </c>
      <c r="F1904" s="17" t="s">
        <v>32</v>
      </c>
      <c r="G1904" s="17" t="s">
        <v>99</v>
      </c>
      <c r="H1904" s="18">
        <f>IF('Medical Examinations'!G1909="No major surgery",0,'Medical Examinations'!G1909)</f>
        <v>1</v>
      </c>
      <c r="I1904" s="16" t="s">
        <v>8343</v>
      </c>
      <c r="J1904" s="14" t="str">
        <f t="shared" si="87"/>
        <v>Obesity</v>
      </c>
      <c r="K1904" s="14" t="str">
        <f t="shared" si="88"/>
        <v>Normal</v>
      </c>
      <c r="L1904" s="19">
        <f>DATE('Data cleaning'!P1909,MONTH(1&amp;'Data cleaning'!Q1909),'Hospitalisation Details'!D1909)</f>
        <v>37985</v>
      </c>
      <c r="M1904" s="20">
        <v>24059.68</v>
      </c>
      <c r="N1904" s="16" t="s">
        <v>62</v>
      </c>
      <c r="O1904" s="16" t="s">
        <v>62</v>
      </c>
      <c r="P1904" s="16" t="s">
        <v>119</v>
      </c>
      <c r="Q1904" s="14">
        <f t="shared" si="89"/>
        <v>19</v>
      </c>
    </row>
    <row r="1905" spans="1:17" ht="15.6" x14ac:dyDescent="0.3">
      <c r="A1905" s="15" t="s">
        <v>2381</v>
      </c>
      <c r="B1905" s="14" t="s">
        <v>7758</v>
      </c>
      <c r="C1905" s="16">
        <v>34.21</v>
      </c>
      <c r="D1905" s="16">
        <v>4.4800000000000004</v>
      </c>
      <c r="E1905" s="17" t="s">
        <v>99</v>
      </c>
      <c r="F1905" s="17" t="s">
        <v>32</v>
      </c>
      <c r="G1905" s="17" t="s">
        <v>32</v>
      </c>
      <c r="H1905" s="18">
        <f>IF('Medical Examinations'!G1910="No major surgery",0,'Medical Examinations'!G1910)</f>
        <v>1</v>
      </c>
      <c r="I1905" s="16" t="s">
        <v>8343</v>
      </c>
      <c r="J1905" s="14" t="str">
        <f t="shared" si="87"/>
        <v>Obesity</v>
      </c>
      <c r="K1905" s="14" t="str">
        <f t="shared" si="88"/>
        <v>Normal</v>
      </c>
      <c r="L1905" s="19">
        <f>DATE('Data cleaning'!P1910,MONTH(1&amp;'Data cleaning'!Q1910),'Hospitalisation Details'!D1910)</f>
        <v>26828</v>
      </c>
      <c r="M1905" s="20">
        <v>24106.91</v>
      </c>
      <c r="N1905" s="16" t="s">
        <v>62</v>
      </c>
      <c r="O1905" s="16" t="s">
        <v>62</v>
      </c>
      <c r="P1905" s="16" t="s">
        <v>1280</v>
      </c>
      <c r="Q1905" s="14">
        <f t="shared" si="89"/>
        <v>49</v>
      </c>
    </row>
    <row r="1906" spans="1:17" ht="15.6" x14ac:dyDescent="0.3">
      <c r="A1906" s="15" t="s">
        <v>2376</v>
      </c>
      <c r="B1906" s="14" t="s">
        <v>7759</v>
      </c>
      <c r="C1906" s="16">
        <v>34.86</v>
      </c>
      <c r="D1906" s="16">
        <v>10.97</v>
      </c>
      <c r="E1906" s="17" t="s">
        <v>32</v>
      </c>
      <c r="F1906" s="17" t="s">
        <v>32</v>
      </c>
      <c r="G1906" s="17" t="s">
        <v>32</v>
      </c>
      <c r="H1906" s="18">
        <f>IF('Medical Examinations'!G1911="No major surgery",0,'Medical Examinations'!G1911)</f>
        <v>0</v>
      </c>
      <c r="I1906" s="16" t="s">
        <v>8343</v>
      </c>
      <c r="J1906" s="14" t="str">
        <f t="shared" si="87"/>
        <v>Obesity</v>
      </c>
      <c r="K1906" s="14" t="str">
        <f t="shared" si="88"/>
        <v>Diabetes</v>
      </c>
      <c r="L1906" s="19">
        <f>DATE('Data cleaning'!P1911,MONTH(1&amp;'Data cleaning'!Q1911),'Hospitalisation Details'!D1911)</f>
        <v>27282</v>
      </c>
      <c r="M1906" s="20">
        <v>24180.93</v>
      </c>
      <c r="N1906" s="16" t="s">
        <v>62</v>
      </c>
      <c r="O1906" s="16" t="s">
        <v>75</v>
      </c>
      <c r="P1906" s="16" t="s">
        <v>66</v>
      </c>
      <c r="Q1906" s="14">
        <f t="shared" si="89"/>
        <v>48</v>
      </c>
    </row>
    <row r="1907" spans="1:17" ht="15.6" x14ac:dyDescent="0.3">
      <c r="A1907" s="15" t="s">
        <v>2371</v>
      </c>
      <c r="B1907" s="14" t="s">
        <v>7761</v>
      </c>
      <c r="C1907" s="16">
        <v>34.58</v>
      </c>
      <c r="D1907" s="16">
        <v>5.14</v>
      </c>
      <c r="E1907" s="17" t="s">
        <v>32</v>
      </c>
      <c r="F1907" s="17" t="s">
        <v>39</v>
      </c>
      <c r="G1907" s="17" t="s">
        <v>32</v>
      </c>
      <c r="H1907" s="18">
        <f>IF('Medical Examinations'!G1912="No major surgery",0,'Medical Examinations'!G1912)</f>
        <v>2</v>
      </c>
      <c r="I1907" s="16" t="s">
        <v>8343</v>
      </c>
      <c r="J1907" s="14" t="str">
        <f t="shared" si="87"/>
        <v>Obesity</v>
      </c>
      <c r="K1907" s="14" t="str">
        <f t="shared" si="88"/>
        <v>Normal</v>
      </c>
      <c r="L1907" s="19">
        <f>DATE('Data cleaning'!P1912,MONTH(1&amp;'Data cleaning'!Q1912),'Hospitalisation Details'!D1912)</f>
        <v>23727</v>
      </c>
      <c r="M1907" s="20">
        <v>24227.34</v>
      </c>
      <c r="N1907" s="16" t="s">
        <v>62</v>
      </c>
      <c r="O1907" s="16" t="s">
        <v>75</v>
      </c>
      <c r="P1907" s="16" t="s">
        <v>66</v>
      </c>
      <c r="Q1907" s="14">
        <f t="shared" si="89"/>
        <v>58</v>
      </c>
    </row>
    <row r="1908" spans="1:17" ht="15.6" x14ac:dyDescent="0.3">
      <c r="A1908" s="15" t="s">
        <v>2367</v>
      </c>
      <c r="B1908" s="14" t="s">
        <v>7762</v>
      </c>
      <c r="C1908" s="16">
        <v>17.940000000000001</v>
      </c>
      <c r="D1908" s="16">
        <v>5.17</v>
      </c>
      <c r="E1908" s="17" t="s">
        <v>99</v>
      </c>
      <c r="F1908" s="17" t="s">
        <v>32</v>
      </c>
      <c r="G1908" s="17" t="s">
        <v>32</v>
      </c>
      <c r="H1908" s="18">
        <f>IF('Medical Examinations'!G1913="No major surgery",0,'Medical Examinations'!G1913)</f>
        <v>0</v>
      </c>
      <c r="I1908" s="16" t="s">
        <v>8343</v>
      </c>
      <c r="J1908" s="14" t="str">
        <f t="shared" si="87"/>
        <v>Under weight</v>
      </c>
      <c r="K1908" s="14" t="str">
        <f t="shared" si="88"/>
        <v>Normal</v>
      </c>
      <c r="L1908" s="19">
        <f>DATE('Data cleaning'!P1913,MONTH(1&amp;'Data cleaning'!Q1913),'Hospitalisation Details'!D1913)</f>
        <v>38202</v>
      </c>
      <c r="M1908" s="20">
        <v>24294.02</v>
      </c>
      <c r="N1908" s="16" t="s">
        <v>62</v>
      </c>
      <c r="O1908" s="16" t="s">
        <v>75</v>
      </c>
      <c r="P1908" s="16" t="s">
        <v>241</v>
      </c>
      <c r="Q1908" s="14">
        <f t="shared" si="89"/>
        <v>18</v>
      </c>
    </row>
    <row r="1909" spans="1:17" ht="15.6" x14ac:dyDescent="0.3">
      <c r="A1909" s="15" t="s">
        <v>2360</v>
      </c>
      <c r="B1909" s="14" t="s">
        <v>7764</v>
      </c>
      <c r="C1909" s="16">
        <v>26.8</v>
      </c>
      <c r="D1909" s="16">
        <v>6.18</v>
      </c>
      <c r="E1909" s="17" t="s">
        <v>99</v>
      </c>
      <c r="F1909" s="17" t="s">
        <v>32</v>
      </c>
      <c r="G1909" s="17" t="s">
        <v>99</v>
      </c>
      <c r="H1909" s="18">
        <f>IF('Medical Examinations'!G1914="No major surgery",0,'Medical Examinations'!G1914)</f>
        <v>1</v>
      </c>
      <c r="I1909" s="16" t="s">
        <v>8343</v>
      </c>
      <c r="J1909" s="14" t="str">
        <f t="shared" si="87"/>
        <v>Over weight</v>
      </c>
      <c r="K1909" s="14" t="str">
        <f t="shared" si="88"/>
        <v>Prediabetes</v>
      </c>
      <c r="L1909" s="19">
        <f>DATE('Data cleaning'!P1914,MONTH(1&amp;'Data cleaning'!Q1914),'Hospitalisation Details'!D1914)</f>
        <v>36440</v>
      </c>
      <c r="M1909" s="20">
        <v>24387.74</v>
      </c>
      <c r="N1909" s="16" t="s">
        <v>62</v>
      </c>
      <c r="O1909" s="16" t="s">
        <v>75</v>
      </c>
      <c r="P1909" s="16" t="s">
        <v>241</v>
      </c>
      <c r="Q1909" s="14">
        <f t="shared" si="89"/>
        <v>23</v>
      </c>
    </row>
    <row r="1910" spans="1:17" ht="15.6" x14ac:dyDescent="0.3">
      <c r="A1910" s="15" t="s">
        <v>2351</v>
      </c>
      <c r="B1910" s="14" t="s">
        <v>7765</v>
      </c>
      <c r="C1910" s="16">
        <v>17.690000000000001</v>
      </c>
      <c r="D1910" s="16">
        <v>9.07</v>
      </c>
      <c r="E1910" s="17" t="s">
        <v>99</v>
      </c>
      <c r="F1910" s="17" t="s">
        <v>32</v>
      </c>
      <c r="G1910" s="17" t="s">
        <v>32</v>
      </c>
      <c r="H1910" s="18">
        <f>IF('Medical Examinations'!G1915="No major surgery",0,'Medical Examinations'!G1915)</f>
        <v>0</v>
      </c>
      <c r="I1910" s="16" t="s">
        <v>8343</v>
      </c>
      <c r="J1910" s="14" t="str">
        <f t="shared" si="87"/>
        <v>Under weight</v>
      </c>
      <c r="K1910" s="14" t="str">
        <f t="shared" si="88"/>
        <v>Diabetes</v>
      </c>
      <c r="L1910" s="19">
        <f>DATE('Data cleaning'!P1915,MONTH(1&amp;'Data cleaning'!Q1915),'Hospitalisation Details'!D1915)</f>
        <v>25902</v>
      </c>
      <c r="M1910" s="20">
        <v>24393.62</v>
      </c>
      <c r="N1910" s="16" t="s">
        <v>62</v>
      </c>
      <c r="O1910" s="16" t="s">
        <v>64</v>
      </c>
      <c r="P1910" s="16" t="s">
        <v>119</v>
      </c>
      <c r="Q1910" s="14">
        <f t="shared" si="89"/>
        <v>52</v>
      </c>
    </row>
    <row r="1911" spans="1:17" ht="15.6" x14ac:dyDescent="0.3">
      <c r="A1911" s="15" t="s">
        <v>2346</v>
      </c>
      <c r="B1911" s="14" t="s">
        <v>7767</v>
      </c>
      <c r="C1911" s="16">
        <v>25.77</v>
      </c>
      <c r="D1911" s="16">
        <v>4.43</v>
      </c>
      <c r="E1911" s="17" t="s">
        <v>32</v>
      </c>
      <c r="F1911" s="17" t="s">
        <v>32</v>
      </c>
      <c r="G1911" s="17" t="s">
        <v>99</v>
      </c>
      <c r="H1911" s="18">
        <f>IF('Medical Examinations'!G1916="No major surgery",0,'Medical Examinations'!G1916)</f>
        <v>1</v>
      </c>
      <c r="I1911" s="16" t="s">
        <v>8343</v>
      </c>
      <c r="J1911" s="14" t="str">
        <f t="shared" si="87"/>
        <v>Over weight</v>
      </c>
      <c r="K1911" s="14" t="str">
        <f t="shared" si="88"/>
        <v>Normal</v>
      </c>
      <c r="L1911" s="19">
        <f>DATE('Data cleaning'!P1916,MONTH(1&amp;'Data cleaning'!Q1916),'Hospitalisation Details'!D1916)</f>
        <v>25025</v>
      </c>
      <c r="M1911" s="20">
        <v>24476.48</v>
      </c>
      <c r="N1911" s="16" t="s">
        <v>62</v>
      </c>
      <c r="O1911" s="16" t="s">
        <v>62</v>
      </c>
      <c r="P1911" s="16" t="s">
        <v>119</v>
      </c>
      <c r="Q1911" s="14">
        <f t="shared" si="89"/>
        <v>54</v>
      </c>
    </row>
    <row r="1912" spans="1:17" ht="15.6" x14ac:dyDescent="0.3">
      <c r="A1912" s="15" t="s">
        <v>2341</v>
      </c>
      <c r="B1912" s="14" t="s">
        <v>7769</v>
      </c>
      <c r="C1912" s="16">
        <v>34.46</v>
      </c>
      <c r="D1912" s="16">
        <v>4.17</v>
      </c>
      <c r="E1912" s="17" t="s">
        <v>32</v>
      </c>
      <c r="F1912" s="17" t="s">
        <v>39</v>
      </c>
      <c r="G1912" s="17" t="s">
        <v>32</v>
      </c>
      <c r="H1912" s="18">
        <f>IF('Medical Examinations'!G1917="No major surgery",0,'Medical Examinations'!G1917)</f>
        <v>1</v>
      </c>
      <c r="I1912" s="16" t="s">
        <v>8343</v>
      </c>
      <c r="J1912" s="14" t="str">
        <f t="shared" si="87"/>
        <v>Obesity</v>
      </c>
      <c r="K1912" s="14" t="str">
        <f t="shared" si="88"/>
        <v>Normal</v>
      </c>
      <c r="L1912" s="19">
        <f>DATE('Data cleaning'!P1917,MONTH(1&amp;'Data cleaning'!Q1917),'Hospitalisation Details'!D1917)</f>
        <v>22575</v>
      </c>
      <c r="M1912" s="20">
        <v>24513.09</v>
      </c>
      <c r="N1912" s="16" t="s">
        <v>62</v>
      </c>
      <c r="O1912" s="16" t="s">
        <v>62</v>
      </c>
      <c r="P1912" s="16" t="s">
        <v>66</v>
      </c>
      <c r="Q1912" s="14">
        <f t="shared" si="89"/>
        <v>61</v>
      </c>
    </row>
    <row r="1913" spans="1:17" ht="15.6" x14ac:dyDescent="0.3">
      <c r="A1913" s="15" t="s">
        <v>2336</v>
      </c>
      <c r="B1913" s="14" t="s">
        <v>5029</v>
      </c>
      <c r="C1913" s="16">
        <v>30.875</v>
      </c>
      <c r="D1913" s="16">
        <v>4.95</v>
      </c>
      <c r="E1913" s="17" t="s">
        <v>99</v>
      </c>
      <c r="F1913" s="17" t="s">
        <v>32</v>
      </c>
      <c r="G1913" s="17" t="s">
        <v>32</v>
      </c>
      <c r="H1913" s="18">
        <f>IF('Medical Examinations'!G1918="No major surgery",0,'Medical Examinations'!G1918)</f>
        <v>0</v>
      </c>
      <c r="I1913" s="16" t="s">
        <v>8343</v>
      </c>
      <c r="J1913" s="14" t="str">
        <f t="shared" si="87"/>
        <v>Obesity</v>
      </c>
      <c r="K1913" s="14" t="str">
        <f t="shared" si="88"/>
        <v>Normal</v>
      </c>
      <c r="L1913" s="19">
        <f>DATE('Data cleaning'!P1918,MONTH(1&amp;'Data cleaning'!Q1918),'Hospitalisation Details'!D1918)</f>
        <v>26556</v>
      </c>
      <c r="M1913" s="20">
        <v>24520.26</v>
      </c>
      <c r="N1913" s="16" t="s">
        <v>62</v>
      </c>
      <c r="O1913" s="16" t="s">
        <v>64</v>
      </c>
      <c r="P1913" s="16" t="s">
        <v>241</v>
      </c>
      <c r="Q1913" s="14">
        <f t="shared" si="89"/>
        <v>50</v>
      </c>
    </row>
    <row r="1914" spans="1:17" ht="15.6" x14ac:dyDescent="0.3">
      <c r="A1914" s="15" t="s">
        <v>2330</v>
      </c>
      <c r="B1914" s="14" t="s">
        <v>6955</v>
      </c>
      <c r="C1914" s="16">
        <v>39.49</v>
      </c>
      <c r="D1914" s="16">
        <v>5.13</v>
      </c>
      <c r="E1914" s="17" t="s">
        <v>32</v>
      </c>
      <c r="F1914" s="17" t="s">
        <v>32</v>
      </c>
      <c r="G1914" s="17" t="s">
        <v>32</v>
      </c>
      <c r="H1914" s="18">
        <f>IF('Medical Examinations'!G1919="No major surgery",0,'Medical Examinations'!G1919)</f>
        <v>0</v>
      </c>
      <c r="I1914" s="16" t="s">
        <v>8343</v>
      </c>
      <c r="J1914" s="14" t="str">
        <f t="shared" si="87"/>
        <v>Obesity</v>
      </c>
      <c r="K1914" s="14" t="str">
        <f t="shared" si="88"/>
        <v>Normal</v>
      </c>
      <c r="L1914" s="19">
        <f>DATE('Data cleaning'!P1919,MONTH(1&amp;'Data cleaning'!Q1919),'Hospitalisation Details'!D1919)</f>
        <v>27558</v>
      </c>
      <c r="M1914" s="20">
        <v>24535.7</v>
      </c>
      <c r="N1914" s="16" t="s">
        <v>62</v>
      </c>
      <c r="O1914" s="16" t="s">
        <v>62</v>
      </c>
      <c r="P1914" s="16" t="s">
        <v>119</v>
      </c>
      <c r="Q1914" s="14">
        <f t="shared" si="89"/>
        <v>47</v>
      </c>
    </row>
    <row r="1915" spans="1:17" ht="15.6" x14ac:dyDescent="0.3">
      <c r="A1915" s="15" t="s">
        <v>2324</v>
      </c>
      <c r="B1915" s="14" t="s">
        <v>7773</v>
      </c>
      <c r="C1915" s="16">
        <v>28.88</v>
      </c>
      <c r="D1915" s="16">
        <v>4.0999999999999996</v>
      </c>
      <c r="E1915" s="17" t="s">
        <v>32</v>
      </c>
      <c r="F1915" s="17" t="s">
        <v>32</v>
      </c>
      <c r="G1915" s="17" t="s">
        <v>32</v>
      </c>
      <c r="H1915" s="18">
        <f>IF('Medical Examinations'!G1920="No major surgery",0,'Medical Examinations'!G1920)</f>
        <v>0</v>
      </c>
      <c r="I1915" s="16" t="s">
        <v>8343</v>
      </c>
      <c r="J1915" s="14" t="str">
        <f t="shared" si="87"/>
        <v>Over weight</v>
      </c>
      <c r="K1915" s="14" t="str">
        <f t="shared" si="88"/>
        <v>Normal</v>
      </c>
      <c r="L1915" s="19">
        <f>DATE('Data cleaning'!P1920,MONTH(1&amp;'Data cleaning'!Q1920),'Hospitalisation Details'!D1920)</f>
        <v>28045</v>
      </c>
      <c r="M1915" s="20">
        <v>24603.05</v>
      </c>
      <c r="N1915" s="16" t="s">
        <v>62</v>
      </c>
      <c r="O1915" s="16" t="s">
        <v>62</v>
      </c>
      <c r="P1915" s="16" t="s">
        <v>241</v>
      </c>
      <c r="Q1915" s="14">
        <f t="shared" si="89"/>
        <v>46</v>
      </c>
    </row>
    <row r="1916" spans="1:17" ht="15.6" x14ac:dyDescent="0.3">
      <c r="A1916" s="15" t="s">
        <v>2319</v>
      </c>
      <c r="B1916" s="14" t="s">
        <v>4954</v>
      </c>
      <c r="C1916" s="16">
        <v>20.234999999999999</v>
      </c>
      <c r="D1916" s="16">
        <v>5.01</v>
      </c>
      <c r="E1916" s="17" t="s">
        <v>99</v>
      </c>
      <c r="F1916" s="17" t="s">
        <v>32</v>
      </c>
      <c r="G1916" s="17" t="s">
        <v>32</v>
      </c>
      <c r="H1916" s="18">
        <f>IF('Medical Examinations'!G1921="No major surgery",0,'Medical Examinations'!G1921)</f>
        <v>0</v>
      </c>
      <c r="I1916" s="16" t="s">
        <v>8343</v>
      </c>
      <c r="J1916" s="14" t="str">
        <f t="shared" si="87"/>
        <v>Normal weight</v>
      </c>
      <c r="K1916" s="14" t="str">
        <f t="shared" si="88"/>
        <v>Normal</v>
      </c>
      <c r="L1916" s="19">
        <f>DATE('Data cleaning'!P1921,MONTH(1&amp;'Data cleaning'!Q1921),'Hospitalisation Details'!D1921)</f>
        <v>25731</v>
      </c>
      <c r="M1916" s="20">
        <v>24667.42</v>
      </c>
      <c r="N1916" s="16" t="s">
        <v>62</v>
      </c>
      <c r="O1916" s="16" t="s">
        <v>64</v>
      </c>
      <c r="P1916" s="16" t="s">
        <v>66</v>
      </c>
      <c r="Q1916" s="14">
        <f t="shared" si="89"/>
        <v>52</v>
      </c>
    </row>
    <row r="1917" spans="1:17" ht="15.6" x14ac:dyDescent="0.3">
      <c r="A1917" s="15" t="s">
        <v>2314</v>
      </c>
      <c r="B1917" s="14" t="s">
        <v>7776</v>
      </c>
      <c r="C1917" s="16">
        <v>30.67</v>
      </c>
      <c r="D1917" s="16">
        <v>5.09</v>
      </c>
      <c r="E1917" s="17" t="s">
        <v>99</v>
      </c>
      <c r="F1917" s="17" t="s">
        <v>32</v>
      </c>
      <c r="G1917" s="17" t="s">
        <v>32</v>
      </c>
      <c r="H1917" s="18">
        <f>IF('Medical Examinations'!G1922="No major surgery",0,'Medical Examinations'!G1922)</f>
        <v>0</v>
      </c>
      <c r="I1917" s="16" t="s">
        <v>8343</v>
      </c>
      <c r="J1917" s="14" t="str">
        <f t="shared" si="87"/>
        <v>Obesity</v>
      </c>
      <c r="K1917" s="14" t="str">
        <f t="shared" si="88"/>
        <v>Normal</v>
      </c>
      <c r="L1917" s="19">
        <f>DATE('Data cleaning'!P1922,MONTH(1&amp;'Data cleaning'!Q1922),'Hospitalisation Details'!D1922)</f>
        <v>35305</v>
      </c>
      <c r="M1917" s="20">
        <v>24671.66</v>
      </c>
      <c r="N1917" s="16" t="s">
        <v>62</v>
      </c>
      <c r="O1917" s="16" t="s">
        <v>75</v>
      </c>
      <c r="P1917" s="16" t="s">
        <v>1280</v>
      </c>
      <c r="Q1917" s="14">
        <f t="shared" si="89"/>
        <v>26</v>
      </c>
    </row>
    <row r="1918" spans="1:17" ht="15.6" x14ac:dyDescent="0.3">
      <c r="A1918" s="15" t="s">
        <v>2309</v>
      </c>
      <c r="B1918" s="14" t="s">
        <v>5029</v>
      </c>
      <c r="C1918" s="16">
        <v>30.875</v>
      </c>
      <c r="D1918" s="16">
        <v>6.49</v>
      </c>
      <c r="E1918" s="17" t="s">
        <v>32</v>
      </c>
      <c r="F1918" s="17" t="s">
        <v>32</v>
      </c>
      <c r="G1918" s="17" t="s">
        <v>32</v>
      </c>
      <c r="H1918" s="18">
        <f>IF('Medical Examinations'!G1923="No major surgery",0,'Medical Examinations'!G1923)</f>
        <v>0</v>
      </c>
      <c r="I1918" s="16" t="s">
        <v>8343</v>
      </c>
      <c r="J1918" s="14" t="str">
        <f t="shared" si="87"/>
        <v>Obesity</v>
      </c>
      <c r="K1918" s="14" t="str">
        <f t="shared" si="88"/>
        <v>Diabetes</v>
      </c>
      <c r="L1918" s="19">
        <f>DATE('Data cleaning'!P1923,MONTH(1&amp;'Data cleaning'!Q1923),'Hospitalisation Details'!D1923)</f>
        <v>33888</v>
      </c>
      <c r="M1918" s="20">
        <v>24795.040000000001</v>
      </c>
      <c r="N1918" s="16" t="s">
        <v>62</v>
      </c>
      <c r="O1918" s="16" t="s">
        <v>64</v>
      </c>
      <c r="P1918" s="16" t="s">
        <v>241</v>
      </c>
      <c r="Q1918" s="14">
        <f t="shared" si="89"/>
        <v>30</v>
      </c>
    </row>
    <row r="1919" spans="1:17" ht="15.6" x14ac:dyDescent="0.3">
      <c r="A1919" s="15" t="s">
        <v>2304</v>
      </c>
      <c r="B1919" s="14" t="s">
        <v>6019</v>
      </c>
      <c r="C1919" s="16">
        <v>23.8</v>
      </c>
      <c r="D1919" s="16">
        <v>4.08</v>
      </c>
      <c r="E1919" s="17" t="s">
        <v>32</v>
      </c>
      <c r="F1919" s="17" t="s">
        <v>32</v>
      </c>
      <c r="G1919" s="17" t="s">
        <v>32</v>
      </c>
      <c r="H1919" s="18">
        <f>IF('Medical Examinations'!G1924="No major surgery",0,'Medical Examinations'!G1924)</f>
        <v>0</v>
      </c>
      <c r="I1919" s="16" t="s">
        <v>8343</v>
      </c>
      <c r="J1919" s="14" t="str">
        <f t="shared" si="87"/>
        <v>Normal weight</v>
      </c>
      <c r="K1919" s="14" t="str">
        <f t="shared" si="88"/>
        <v>Normal</v>
      </c>
      <c r="L1919" s="19">
        <f>DATE('Data cleaning'!P1924,MONTH(1&amp;'Data cleaning'!Q1924),'Hospitalisation Details'!D1924)</f>
        <v>34586</v>
      </c>
      <c r="M1919" s="20">
        <v>24817.25</v>
      </c>
      <c r="N1919" s="16" t="s">
        <v>62</v>
      </c>
      <c r="O1919" s="16" t="s">
        <v>62</v>
      </c>
      <c r="P1919" s="16" t="s">
        <v>241</v>
      </c>
      <c r="Q1919" s="14">
        <f t="shared" si="89"/>
        <v>28</v>
      </c>
    </row>
    <row r="1920" spans="1:17" ht="15.6" x14ac:dyDescent="0.3">
      <c r="A1920" s="15" t="s">
        <v>2297</v>
      </c>
      <c r="B1920" s="14" t="s">
        <v>7780</v>
      </c>
      <c r="C1920" s="16">
        <v>15.37</v>
      </c>
      <c r="D1920" s="16">
        <v>8.6300000000000008</v>
      </c>
      <c r="E1920" s="17" t="s">
        <v>99</v>
      </c>
      <c r="F1920" s="17" t="s">
        <v>32</v>
      </c>
      <c r="G1920" s="17" t="s">
        <v>32</v>
      </c>
      <c r="H1920" s="18">
        <f>IF('Medical Examinations'!G1925="No major surgery",0,'Medical Examinations'!G1925)</f>
        <v>0</v>
      </c>
      <c r="I1920" s="16" t="s">
        <v>8343</v>
      </c>
      <c r="J1920" s="14" t="str">
        <f t="shared" si="87"/>
        <v>Under weight</v>
      </c>
      <c r="K1920" s="14" t="str">
        <f t="shared" si="88"/>
        <v>Diabetes</v>
      </c>
      <c r="L1920" s="19">
        <f>DATE('Data cleaning'!P1925,MONTH(1&amp;'Data cleaning'!Q1925),'Hospitalisation Details'!D1925)</f>
        <v>34860</v>
      </c>
      <c r="M1920" s="20">
        <v>24863.25</v>
      </c>
      <c r="N1920" s="16" t="s">
        <v>62</v>
      </c>
      <c r="O1920" s="16" t="s">
        <v>64</v>
      </c>
      <c r="P1920" s="16" t="s">
        <v>241</v>
      </c>
      <c r="Q1920" s="14">
        <f t="shared" si="89"/>
        <v>27</v>
      </c>
    </row>
    <row r="1921" spans="1:17" ht="15.6" x14ac:dyDescent="0.3">
      <c r="A1921" s="15" t="s">
        <v>2288</v>
      </c>
      <c r="B1921" s="14" t="s">
        <v>5001</v>
      </c>
      <c r="C1921" s="16">
        <v>30.4</v>
      </c>
      <c r="D1921" s="16">
        <v>5.28</v>
      </c>
      <c r="E1921" s="17" t="s">
        <v>32</v>
      </c>
      <c r="F1921" s="17" t="s">
        <v>32</v>
      </c>
      <c r="G1921" s="17" t="s">
        <v>32</v>
      </c>
      <c r="H1921" s="18">
        <f>IF('Medical Examinations'!G1926="No major surgery",0,'Medical Examinations'!G1926)</f>
        <v>0</v>
      </c>
      <c r="I1921" s="16" t="s">
        <v>8343</v>
      </c>
      <c r="J1921" s="14" t="str">
        <f t="shared" si="87"/>
        <v>Obesity</v>
      </c>
      <c r="K1921" s="14" t="str">
        <f t="shared" si="88"/>
        <v>Normal</v>
      </c>
      <c r="L1921" s="19">
        <f>DATE('Data cleaning'!P1926,MONTH(1&amp;'Data cleaning'!Q1926),'Hospitalisation Details'!D1926)</f>
        <v>25898</v>
      </c>
      <c r="M1921" s="20">
        <v>24869.84</v>
      </c>
      <c r="N1921" s="16" t="s">
        <v>62</v>
      </c>
      <c r="O1921" s="16" t="s">
        <v>62</v>
      </c>
      <c r="P1921" s="16" t="s">
        <v>979</v>
      </c>
      <c r="Q1921" s="14">
        <f t="shared" si="89"/>
        <v>52</v>
      </c>
    </row>
    <row r="1922" spans="1:17" ht="15.6" x14ac:dyDescent="0.3">
      <c r="A1922" s="15" t="s">
        <v>2279</v>
      </c>
      <c r="B1922" s="14" t="s">
        <v>7782</v>
      </c>
      <c r="C1922" s="16">
        <v>19.48</v>
      </c>
      <c r="D1922" s="16">
        <v>5.63</v>
      </c>
      <c r="E1922" s="17" t="s">
        <v>99</v>
      </c>
      <c r="F1922" s="17" t="s">
        <v>32</v>
      </c>
      <c r="G1922" s="17" t="s">
        <v>32</v>
      </c>
      <c r="H1922" s="18">
        <f>IF('Medical Examinations'!G1927="No major surgery",0,'Medical Examinations'!G1927)</f>
        <v>1</v>
      </c>
      <c r="I1922" s="16" t="s">
        <v>8343</v>
      </c>
      <c r="J1922" s="14" t="str">
        <f t="shared" ref="J1922:J1985" si="90">IF(C1922&lt;18.5,"Under weight",IF(C1922&lt;25,"Normal weight",IF(C1922&lt;30,"Over weight","Obesity")))</f>
        <v>Normal weight</v>
      </c>
      <c r="K1922" s="14" t="str">
        <f t="shared" ref="K1922:K1985" si="91">IF(D1922&lt;5.7,"Normal",IF(D1922&lt;6.4,"Prediabetes","Diabetes"))</f>
        <v>Normal</v>
      </c>
      <c r="L1922" s="19">
        <f>DATE('Data cleaning'!P1927,MONTH(1&amp;'Data cleaning'!Q1927),'Hospitalisation Details'!D1927)</f>
        <v>25407</v>
      </c>
      <c r="M1922" s="20">
        <v>24873.38</v>
      </c>
      <c r="N1922" s="16" t="s">
        <v>62</v>
      </c>
      <c r="O1922" s="16" t="s">
        <v>75</v>
      </c>
      <c r="P1922" s="16" t="s">
        <v>1280</v>
      </c>
      <c r="Q1922" s="14">
        <f t="shared" ref="Q1922:Q1985" si="92">INT(YEARFRAC(L1922,DATE(2023,6,8)))</f>
        <v>53</v>
      </c>
    </row>
    <row r="1923" spans="1:17" ht="15.6" x14ac:dyDescent="0.3">
      <c r="A1923" s="15" t="s">
        <v>2268</v>
      </c>
      <c r="B1923" s="14" t="s">
        <v>7784</v>
      </c>
      <c r="C1923" s="16">
        <v>16.96</v>
      </c>
      <c r="D1923" s="16">
        <v>11.47</v>
      </c>
      <c r="E1923" s="17" t="s">
        <v>99</v>
      </c>
      <c r="F1923" s="17" t="s">
        <v>32</v>
      </c>
      <c r="G1923" s="17" t="s">
        <v>32</v>
      </c>
      <c r="H1923" s="18">
        <f>IF('Medical Examinations'!G1928="No major surgery",0,'Medical Examinations'!G1928)</f>
        <v>0</v>
      </c>
      <c r="I1923" s="16" t="s">
        <v>8343</v>
      </c>
      <c r="J1923" s="14" t="str">
        <f t="shared" si="90"/>
        <v>Under weight</v>
      </c>
      <c r="K1923" s="14" t="str">
        <f t="shared" si="91"/>
        <v>Diabetes</v>
      </c>
      <c r="L1923" s="19">
        <f>DATE('Data cleaning'!P1928,MONTH(1&amp;'Data cleaning'!Q1928),'Hospitalisation Details'!D1928)</f>
        <v>31942</v>
      </c>
      <c r="M1923" s="20">
        <v>24915.05</v>
      </c>
      <c r="N1923" s="16" t="s">
        <v>62</v>
      </c>
      <c r="O1923" s="16" t="s">
        <v>75</v>
      </c>
      <c r="P1923" s="16" t="s">
        <v>1280</v>
      </c>
      <c r="Q1923" s="14">
        <f t="shared" si="92"/>
        <v>35</v>
      </c>
    </row>
    <row r="1924" spans="1:17" ht="15.6" x14ac:dyDescent="0.3">
      <c r="A1924" s="15" t="s">
        <v>2255</v>
      </c>
      <c r="B1924" s="14" t="s">
        <v>4861</v>
      </c>
      <c r="C1924" s="16">
        <v>19.05</v>
      </c>
      <c r="D1924" s="16">
        <v>4.92</v>
      </c>
      <c r="E1924" s="17" t="s">
        <v>32</v>
      </c>
      <c r="F1924" s="17" t="s">
        <v>32</v>
      </c>
      <c r="G1924" s="17" t="s">
        <v>32</v>
      </c>
      <c r="H1924" s="18">
        <f>IF('Medical Examinations'!G1929="No major surgery",0,'Medical Examinations'!G1929)</f>
        <v>1</v>
      </c>
      <c r="I1924" s="16" t="s">
        <v>8343</v>
      </c>
      <c r="J1924" s="14" t="str">
        <f t="shared" si="90"/>
        <v>Normal weight</v>
      </c>
      <c r="K1924" s="14" t="str">
        <f t="shared" si="91"/>
        <v>Normal</v>
      </c>
      <c r="L1924" s="19">
        <f>DATE('Data cleaning'!P1929,MONTH(1&amp;'Data cleaning'!Q1929),'Hospitalisation Details'!D1929)</f>
        <v>27712</v>
      </c>
      <c r="M1924" s="20">
        <v>24915.22</v>
      </c>
      <c r="N1924" s="16" t="s">
        <v>62</v>
      </c>
      <c r="O1924" s="16" t="s">
        <v>64</v>
      </c>
      <c r="P1924" s="16" t="s">
        <v>119</v>
      </c>
      <c r="Q1924" s="14">
        <f t="shared" si="92"/>
        <v>47</v>
      </c>
    </row>
    <row r="1925" spans="1:17" ht="15.6" x14ac:dyDescent="0.3">
      <c r="A1925" s="15" t="s">
        <v>2243</v>
      </c>
      <c r="B1925" s="14" t="s">
        <v>7786</v>
      </c>
      <c r="C1925" s="16">
        <v>37.619999999999997</v>
      </c>
      <c r="D1925" s="16">
        <v>4.18</v>
      </c>
      <c r="E1925" s="17" t="s">
        <v>32</v>
      </c>
      <c r="F1925" s="17" t="s">
        <v>32</v>
      </c>
      <c r="G1925" s="17" t="s">
        <v>32</v>
      </c>
      <c r="H1925" s="18">
        <f>IF('Medical Examinations'!G1930="No major surgery",0,'Medical Examinations'!G1930)</f>
        <v>0</v>
      </c>
      <c r="I1925" s="16" t="s">
        <v>8343</v>
      </c>
      <c r="J1925" s="14" t="str">
        <f t="shared" si="90"/>
        <v>Obesity</v>
      </c>
      <c r="K1925" s="14" t="str">
        <f t="shared" si="91"/>
        <v>Normal</v>
      </c>
      <c r="L1925" s="19">
        <f>DATE('Data cleaning'!P1930,MONTH(1&amp;'Data cleaning'!Q1930),'Hospitalisation Details'!D1930)</f>
        <v>35037</v>
      </c>
      <c r="M1925" s="20">
        <v>25075.97</v>
      </c>
      <c r="N1925" s="16" t="s">
        <v>62</v>
      </c>
      <c r="O1925" s="16" t="s">
        <v>62</v>
      </c>
      <c r="P1925" s="16" t="s">
        <v>241</v>
      </c>
      <c r="Q1925" s="14">
        <f t="shared" si="92"/>
        <v>27</v>
      </c>
    </row>
    <row r="1926" spans="1:17" ht="15.6" x14ac:dyDescent="0.3">
      <c r="A1926" s="15" t="s">
        <v>2231</v>
      </c>
      <c r="B1926" s="14" t="s">
        <v>6639</v>
      </c>
      <c r="C1926" s="16">
        <v>29.1</v>
      </c>
      <c r="D1926" s="16">
        <v>4.67</v>
      </c>
      <c r="E1926" s="17" t="s">
        <v>32</v>
      </c>
      <c r="F1926" s="17" t="s">
        <v>32</v>
      </c>
      <c r="G1926" s="17" t="s">
        <v>32</v>
      </c>
      <c r="H1926" s="18">
        <f>IF('Medical Examinations'!G1931="No major surgery",0,'Medical Examinations'!G1931)</f>
        <v>0</v>
      </c>
      <c r="I1926" s="16" t="s">
        <v>8343</v>
      </c>
      <c r="J1926" s="14" t="str">
        <f t="shared" si="90"/>
        <v>Over weight</v>
      </c>
      <c r="K1926" s="14" t="str">
        <f t="shared" si="91"/>
        <v>Normal</v>
      </c>
      <c r="L1926" s="19">
        <f>DATE('Data cleaning'!P1931,MONTH(1&amp;'Data cleaning'!Q1931),'Hospitalisation Details'!D1931)</f>
        <v>35960</v>
      </c>
      <c r="M1926" s="20">
        <v>25081.77</v>
      </c>
      <c r="N1926" s="16" t="s">
        <v>62</v>
      </c>
      <c r="O1926" s="16" t="s">
        <v>62</v>
      </c>
      <c r="P1926" s="16" t="s">
        <v>66</v>
      </c>
      <c r="Q1926" s="14">
        <f t="shared" si="92"/>
        <v>24</v>
      </c>
    </row>
    <row r="1927" spans="1:17" ht="15.6" x14ac:dyDescent="0.3">
      <c r="A1927" s="15" t="s">
        <v>2219</v>
      </c>
      <c r="B1927" s="14" t="s">
        <v>7788</v>
      </c>
      <c r="C1927" s="16">
        <v>26.62</v>
      </c>
      <c r="D1927" s="16">
        <v>6.24</v>
      </c>
      <c r="E1927" s="17" t="s">
        <v>32</v>
      </c>
      <c r="F1927" s="17" t="s">
        <v>32</v>
      </c>
      <c r="G1927" s="17" t="s">
        <v>32</v>
      </c>
      <c r="H1927" s="18">
        <f>IF('Medical Examinations'!G1932="No major surgery",0,'Medical Examinations'!G1932)</f>
        <v>0</v>
      </c>
      <c r="I1927" s="16" t="s">
        <v>8343</v>
      </c>
      <c r="J1927" s="14" t="str">
        <f t="shared" si="90"/>
        <v>Over weight</v>
      </c>
      <c r="K1927" s="14" t="str">
        <f t="shared" si="91"/>
        <v>Prediabetes</v>
      </c>
      <c r="L1927" s="19">
        <f>DATE('Data cleaning'!P1932,MONTH(1&amp;'Data cleaning'!Q1932),'Hospitalisation Details'!D1932)</f>
        <v>36123</v>
      </c>
      <c r="M1927" s="20">
        <v>25127.22</v>
      </c>
      <c r="N1927" s="16" t="s">
        <v>62</v>
      </c>
      <c r="O1927" s="16" t="s">
        <v>64</v>
      </c>
      <c r="P1927" s="16" t="s">
        <v>241</v>
      </c>
      <c r="Q1927" s="14">
        <f t="shared" si="92"/>
        <v>24</v>
      </c>
    </row>
    <row r="1928" spans="1:17" ht="15.6" x14ac:dyDescent="0.3">
      <c r="A1928" s="15" t="s">
        <v>2207</v>
      </c>
      <c r="B1928" s="14" t="s">
        <v>7790</v>
      </c>
      <c r="C1928" s="16">
        <v>25.74</v>
      </c>
      <c r="D1928" s="16">
        <v>5.99</v>
      </c>
      <c r="E1928" s="17" t="s">
        <v>32</v>
      </c>
      <c r="F1928" s="17" t="s">
        <v>32</v>
      </c>
      <c r="G1928" s="17" t="s">
        <v>32</v>
      </c>
      <c r="H1928" s="18">
        <f>IF('Medical Examinations'!G1933="No major surgery",0,'Medical Examinations'!G1933)</f>
        <v>0</v>
      </c>
      <c r="I1928" s="16" t="s">
        <v>8343</v>
      </c>
      <c r="J1928" s="14" t="str">
        <f t="shared" si="90"/>
        <v>Over weight</v>
      </c>
      <c r="K1928" s="14" t="str">
        <f t="shared" si="91"/>
        <v>Prediabetes</v>
      </c>
      <c r="L1928" s="19">
        <f>DATE('Data cleaning'!P1933,MONTH(1&amp;'Data cleaning'!Q1933),'Hospitalisation Details'!D1933)</f>
        <v>27742</v>
      </c>
      <c r="M1928" s="20">
        <v>25309.49</v>
      </c>
      <c r="N1928" s="16" t="s">
        <v>62</v>
      </c>
      <c r="O1928" s="16" t="s">
        <v>75</v>
      </c>
      <c r="P1928" s="16" t="s">
        <v>241</v>
      </c>
      <c r="Q1928" s="14">
        <f t="shared" si="92"/>
        <v>47</v>
      </c>
    </row>
    <row r="1929" spans="1:17" ht="15.6" x14ac:dyDescent="0.3">
      <c r="A1929" s="15" t="s">
        <v>2200</v>
      </c>
      <c r="B1929" s="14" t="s">
        <v>4896</v>
      </c>
      <c r="C1929" s="16">
        <v>18.22</v>
      </c>
      <c r="D1929" s="16">
        <v>10.27</v>
      </c>
      <c r="E1929" s="17" t="s">
        <v>99</v>
      </c>
      <c r="F1929" s="17" t="s">
        <v>32</v>
      </c>
      <c r="G1929" s="17" t="s">
        <v>32</v>
      </c>
      <c r="H1929" s="18">
        <f>IF('Medical Examinations'!G1934="No major surgery",0,'Medical Examinations'!G1934)</f>
        <v>1</v>
      </c>
      <c r="I1929" s="16" t="s">
        <v>8343</v>
      </c>
      <c r="J1929" s="14" t="str">
        <f t="shared" si="90"/>
        <v>Under weight</v>
      </c>
      <c r="K1929" s="14" t="str">
        <f t="shared" si="91"/>
        <v>Diabetes</v>
      </c>
      <c r="L1929" s="19">
        <f>DATE('Data cleaning'!P1934,MONTH(1&amp;'Data cleaning'!Q1934),'Hospitalisation Details'!D1934)</f>
        <v>26568</v>
      </c>
      <c r="M1929" s="20">
        <v>25333.33</v>
      </c>
      <c r="N1929" s="16" t="s">
        <v>62</v>
      </c>
      <c r="O1929" s="16" t="s">
        <v>62</v>
      </c>
      <c r="P1929" s="16" t="s">
        <v>1841</v>
      </c>
      <c r="Q1929" s="14">
        <f t="shared" si="92"/>
        <v>50</v>
      </c>
    </row>
    <row r="1930" spans="1:17" ht="15.6" x14ac:dyDescent="0.3">
      <c r="A1930" s="15" t="s">
        <v>2193</v>
      </c>
      <c r="B1930" s="14" t="s">
        <v>4922</v>
      </c>
      <c r="C1930" s="16">
        <v>26.03</v>
      </c>
      <c r="D1930" s="16">
        <v>5.97</v>
      </c>
      <c r="E1930" s="17" t="s">
        <v>32</v>
      </c>
      <c r="F1930" s="17" t="s">
        <v>32</v>
      </c>
      <c r="G1930" s="17" t="s">
        <v>99</v>
      </c>
      <c r="H1930" s="18">
        <f>IF('Medical Examinations'!G1935="No major surgery",0,'Medical Examinations'!G1935)</f>
        <v>1</v>
      </c>
      <c r="I1930" s="16" t="s">
        <v>8343</v>
      </c>
      <c r="J1930" s="14" t="str">
        <f t="shared" si="90"/>
        <v>Over weight</v>
      </c>
      <c r="K1930" s="14" t="str">
        <f t="shared" si="91"/>
        <v>Prediabetes</v>
      </c>
      <c r="L1930" s="19">
        <f>DATE('Data cleaning'!P1935,MONTH(1&amp;'Data cleaning'!Q1935),'Hospitalisation Details'!D1935)</f>
        <v>25072</v>
      </c>
      <c r="M1930" s="20">
        <v>25382.3</v>
      </c>
      <c r="N1930" s="16" t="s">
        <v>62</v>
      </c>
      <c r="O1930" s="16" t="s">
        <v>62</v>
      </c>
      <c r="P1930" s="16" t="s">
        <v>241</v>
      </c>
      <c r="Q1930" s="14">
        <f t="shared" si="92"/>
        <v>54</v>
      </c>
    </row>
    <row r="1931" spans="1:17" ht="15.6" x14ac:dyDescent="0.3">
      <c r="A1931" s="15" t="s">
        <v>2186</v>
      </c>
      <c r="B1931" s="14" t="s">
        <v>7794</v>
      </c>
      <c r="C1931" s="16">
        <v>17.29</v>
      </c>
      <c r="D1931" s="16">
        <v>4.9800000000000004</v>
      </c>
      <c r="E1931" s="17" t="s">
        <v>32</v>
      </c>
      <c r="F1931" s="17" t="s">
        <v>32</v>
      </c>
      <c r="G1931" s="17" t="s">
        <v>32</v>
      </c>
      <c r="H1931" s="18">
        <f>IF('Medical Examinations'!G1936="No major surgery",0,'Medical Examinations'!G1936)</f>
        <v>0</v>
      </c>
      <c r="I1931" s="16" t="s">
        <v>8343</v>
      </c>
      <c r="J1931" s="14" t="str">
        <f t="shared" si="90"/>
        <v>Under weight</v>
      </c>
      <c r="K1931" s="14" t="str">
        <f t="shared" si="91"/>
        <v>Normal</v>
      </c>
      <c r="L1931" s="19">
        <f>DATE('Data cleaning'!P1936,MONTH(1&amp;'Data cleaning'!Q1936),'Hospitalisation Details'!D1936)</f>
        <v>25183</v>
      </c>
      <c r="M1931" s="20">
        <v>25517.11</v>
      </c>
      <c r="N1931" s="16" t="s">
        <v>62</v>
      </c>
      <c r="O1931" s="16" t="s">
        <v>64</v>
      </c>
      <c r="P1931" s="16" t="s">
        <v>1841</v>
      </c>
      <c r="Q1931" s="14">
        <f t="shared" si="92"/>
        <v>54</v>
      </c>
    </row>
    <row r="1932" spans="1:17" ht="15.6" x14ac:dyDescent="0.3">
      <c r="A1932" s="15" t="s">
        <v>2180</v>
      </c>
      <c r="B1932" s="14" t="s">
        <v>7796</v>
      </c>
      <c r="C1932" s="16">
        <v>18.170000000000002</v>
      </c>
      <c r="D1932" s="16">
        <v>6.91</v>
      </c>
      <c r="E1932" s="17" t="s">
        <v>99</v>
      </c>
      <c r="F1932" s="17" t="s">
        <v>32</v>
      </c>
      <c r="G1932" s="17" t="s">
        <v>32</v>
      </c>
      <c r="H1932" s="18">
        <f>IF('Medical Examinations'!G1937="No major surgery",0,'Medical Examinations'!G1937)</f>
        <v>1</v>
      </c>
      <c r="I1932" s="16" t="s">
        <v>8343</v>
      </c>
      <c r="J1932" s="14" t="str">
        <f t="shared" si="90"/>
        <v>Under weight</v>
      </c>
      <c r="K1932" s="14" t="str">
        <f t="shared" si="91"/>
        <v>Diabetes</v>
      </c>
      <c r="L1932" s="19">
        <f>DATE('Data cleaning'!P1937,MONTH(1&amp;'Data cleaning'!Q1937),'Hospitalisation Details'!D1937)</f>
        <v>37105</v>
      </c>
      <c r="M1932" s="20">
        <v>25648.98</v>
      </c>
      <c r="N1932" s="16" t="s">
        <v>62</v>
      </c>
      <c r="O1932" s="16" t="s">
        <v>75</v>
      </c>
      <c r="P1932" s="16" t="s">
        <v>241</v>
      </c>
      <c r="Q1932" s="14">
        <f t="shared" si="92"/>
        <v>21</v>
      </c>
    </row>
    <row r="1933" spans="1:17" ht="15.6" x14ac:dyDescent="0.3">
      <c r="A1933" s="15" t="s">
        <v>2175</v>
      </c>
      <c r="B1933" s="14" t="s">
        <v>7798</v>
      </c>
      <c r="C1933" s="16">
        <v>32.54</v>
      </c>
      <c r="D1933" s="16">
        <v>6.38</v>
      </c>
      <c r="E1933" s="17" t="s">
        <v>32</v>
      </c>
      <c r="F1933" s="17" t="s">
        <v>39</v>
      </c>
      <c r="G1933" s="17" t="s">
        <v>32</v>
      </c>
      <c r="H1933" s="18">
        <f>IF('Medical Examinations'!G1938="No major surgery",0,'Medical Examinations'!G1938)</f>
        <v>1</v>
      </c>
      <c r="I1933" s="16" t="s">
        <v>8343</v>
      </c>
      <c r="J1933" s="14" t="str">
        <f t="shared" si="90"/>
        <v>Obesity</v>
      </c>
      <c r="K1933" s="14" t="str">
        <f t="shared" si="91"/>
        <v>Prediabetes</v>
      </c>
      <c r="L1933" s="19">
        <f>DATE('Data cleaning'!P1938,MONTH(1&amp;'Data cleaning'!Q1938),'Hospitalisation Details'!D1938)</f>
        <v>26497</v>
      </c>
      <c r="M1933" s="20">
        <v>25656.58</v>
      </c>
      <c r="N1933" s="16" t="s">
        <v>62</v>
      </c>
      <c r="O1933" s="16" t="s">
        <v>64</v>
      </c>
      <c r="P1933" s="16" t="s">
        <v>1280</v>
      </c>
      <c r="Q1933" s="14">
        <f t="shared" si="92"/>
        <v>50</v>
      </c>
    </row>
    <row r="1934" spans="1:17" ht="15.6" x14ac:dyDescent="0.3">
      <c r="A1934" s="15" t="s">
        <v>2169</v>
      </c>
      <c r="B1934" s="14" t="s">
        <v>4756</v>
      </c>
      <c r="C1934" s="16">
        <v>30.25</v>
      </c>
      <c r="D1934" s="16">
        <v>4.7699999999999996</v>
      </c>
      <c r="E1934" s="17" t="s">
        <v>32</v>
      </c>
      <c r="F1934" s="17" t="s">
        <v>32</v>
      </c>
      <c r="G1934" s="17" t="s">
        <v>32</v>
      </c>
      <c r="H1934" s="18">
        <f>IF('Medical Examinations'!G1939="No major surgery",0,'Medical Examinations'!G1939)</f>
        <v>0</v>
      </c>
      <c r="I1934" s="16" t="s">
        <v>8343</v>
      </c>
      <c r="J1934" s="14" t="str">
        <f t="shared" si="90"/>
        <v>Obesity</v>
      </c>
      <c r="K1934" s="14" t="str">
        <f t="shared" si="91"/>
        <v>Normal</v>
      </c>
      <c r="L1934" s="19">
        <f>DATE('Data cleaning'!P1939,MONTH(1&amp;'Data cleaning'!Q1939),'Hospitalisation Details'!D1939)</f>
        <v>23244</v>
      </c>
      <c r="M1934" s="20">
        <v>25678.78</v>
      </c>
      <c r="N1934" s="16" t="s">
        <v>62</v>
      </c>
      <c r="O1934" s="16" t="s">
        <v>64</v>
      </c>
      <c r="P1934" s="16" t="s">
        <v>119</v>
      </c>
      <c r="Q1934" s="14">
        <f t="shared" si="92"/>
        <v>59</v>
      </c>
    </row>
    <row r="1935" spans="1:17" ht="15.6" x14ac:dyDescent="0.3">
      <c r="A1935" s="15" t="s">
        <v>2164</v>
      </c>
      <c r="B1935" s="14" t="s">
        <v>7800</v>
      </c>
      <c r="C1935" s="16">
        <v>19.59</v>
      </c>
      <c r="D1935" s="16">
        <v>6.04</v>
      </c>
      <c r="E1935" s="17" t="s">
        <v>99</v>
      </c>
      <c r="F1935" s="17" t="s">
        <v>32</v>
      </c>
      <c r="G1935" s="17" t="s">
        <v>32</v>
      </c>
      <c r="H1935" s="18">
        <f>IF('Medical Examinations'!G1940="No major surgery",0,'Medical Examinations'!G1940)</f>
        <v>1</v>
      </c>
      <c r="I1935" s="16" t="s">
        <v>8343</v>
      </c>
      <c r="J1935" s="14" t="str">
        <f t="shared" si="90"/>
        <v>Normal weight</v>
      </c>
      <c r="K1935" s="14" t="str">
        <f t="shared" si="91"/>
        <v>Prediabetes</v>
      </c>
      <c r="L1935" s="19">
        <f>DATE('Data cleaning'!P1940,MONTH(1&amp;'Data cleaning'!Q1940),'Hospitalisation Details'!D1940)</f>
        <v>25905</v>
      </c>
      <c r="M1935" s="20">
        <v>25992.82</v>
      </c>
      <c r="N1935" s="16" t="s">
        <v>62</v>
      </c>
      <c r="O1935" s="16" t="s">
        <v>62</v>
      </c>
      <c r="P1935" s="16" t="s">
        <v>66</v>
      </c>
      <c r="Q1935" s="14">
        <f t="shared" si="92"/>
        <v>52</v>
      </c>
    </row>
    <row r="1936" spans="1:17" ht="15.6" x14ac:dyDescent="0.3">
      <c r="A1936" s="15" t="s">
        <v>2158</v>
      </c>
      <c r="B1936" s="14" t="s">
        <v>5016</v>
      </c>
      <c r="C1936" s="16">
        <v>45.9</v>
      </c>
      <c r="D1936" s="16">
        <v>4.3</v>
      </c>
      <c r="E1936" s="17" t="s">
        <v>99</v>
      </c>
      <c r="F1936" s="17" t="s">
        <v>32</v>
      </c>
      <c r="G1936" s="17" t="s">
        <v>32</v>
      </c>
      <c r="H1936" s="18">
        <f>IF('Medical Examinations'!G1941="No major surgery",0,'Medical Examinations'!G1941)</f>
        <v>1</v>
      </c>
      <c r="I1936" s="16" t="s">
        <v>8343</v>
      </c>
      <c r="J1936" s="14" t="str">
        <f t="shared" si="90"/>
        <v>Obesity</v>
      </c>
      <c r="K1936" s="14" t="str">
        <f t="shared" si="91"/>
        <v>Normal</v>
      </c>
      <c r="L1936" s="19">
        <f>DATE('Data cleaning'!P1941,MONTH(1&amp;'Data cleaning'!Q1941),'Hospitalisation Details'!D1941)</f>
        <v>37047</v>
      </c>
      <c r="M1936" s="20">
        <v>26018.95</v>
      </c>
      <c r="N1936" s="16" t="s">
        <v>62</v>
      </c>
      <c r="O1936" s="16" t="s">
        <v>62</v>
      </c>
      <c r="P1936" s="16" t="s">
        <v>119</v>
      </c>
      <c r="Q1936" s="14">
        <f t="shared" si="92"/>
        <v>22</v>
      </c>
    </row>
    <row r="1937" spans="1:17" ht="15.6" x14ac:dyDescent="0.3">
      <c r="A1937" s="15" t="s">
        <v>2152</v>
      </c>
      <c r="B1937" s="14" t="s">
        <v>7802</v>
      </c>
      <c r="C1937" s="16">
        <v>17.059999999999999</v>
      </c>
      <c r="D1937" s="16">
        <v>8.75</v>
      </c>
      <c r="E1937" s="17" t="s">
        <v>99</v>
      </c>
      <c r="F1937" s="17" t="s">
        <v>32</v>
      </c>
      <c r="G1937" s="17" t="s">
        <v>32</v>
      </c>
      <c r="H1937" s="18">
        <f>IF('Medical Examinations'!G1942="No major surgery",0,'Medical Examinations'!G1942)</f>
        <v>0</v>
      </c>
      <c r="I1937" s="16" t="s">
        <v>8343</v>
      </c>
      <c r="J1937" s="14" t="str">
        <f t="shared" si="90"/>
        <v>Under weight</v>
      </c>
      <c r="K1937" s="14" t="str">
        <f t="shared" si="91"/>
        <v>Diabetes</v>
      </c>
      <c r="L1937" s="19">
        <f>DATE('Data cleaning'!P1942,MONTH(1&amp;'Data cleaning'!Q1942),'Hospitalisation Details'!D1942)</f>
        <v>36886</v>
      </c>
      <c r="M1937" s="20">
        <v>26026.97</v>
      </c>
      <c r="N1937" s="16" t="s">
        <v>62</v>
      </c>
      <c r="O1937" s="16" t="s">
        <v>64</v>
      </c>
      <c r="P1937" s="16" t="s">
        <v>241</v>
      </c>
      <c r="Q1937" s="14">
        <f t="shared" si="92"/>
        <v>22</v>
      </c>
    </row>
    <row r="1938" spans="1:17" ht="15.6" x14ac:dyDescent="0.3">
      <c r="A1938" s="15" t="s">
        <v>2146</v>
      </c>
      <c r="B1938" s="14" t="s">
        <v>7804</v>
      </c>
      <c r="C1938" s="16">
        <v>32.07</v>
      </c>
      <c r="D1938" s="16">
        <v>5.25</v>
      </c>
      <c r="E1938" s="17" t="s">
        <v>32</v>
      </c>
      <c r="F1938" s="17" t="s">
        <v>32</v>
      </c>
      <c r="G1938" s="17" t="s">
        <v>99</v>
      </c>
      <c r="H1938" s="18">
        <f>IF('Medical Examinations'!G1943="No major surgery",0,'Medical Examinations'!G1943)</f>
        <v>1</v>
      </c>
      <c r="I1938" s="16" t="s">
        <v>8343</v>
      </c>
      <c r="J1938" s="14" t="str">
        <f t="shared" si="90"/>
        <v>Obesity</v>
      </c>
      <c r="K1938" s="14" t="str">
        <f t="shared" si="91"/>
        <v>Normal</v>
      </c>
      <c r="L1938" s="19">
        <f>DATE('Data cleaning'!P1943,MONTH(1&amp;'Data cleaning'!Q1943),'Hospitalisation Details'!D1943)</f>
        <v>24297</v>
      </c>
      <c r="M1938" s="20">
        <v>26109.33</v>
      </c>
      <c r="N1938" s="16" t="s">
        <v>62</v>
      </c>
      <c r="O1938" s="16" t="s">
        <v>64</v>
      </c>
      <c r="P1938" s="16" t="s">
        <v>119</v>
      </c>
      <c r="Q1938" s="14">
        <f t="shared" si="92"/>
        <v>56</v>
      </c>
    </row>
    <row r="1939" spans="1:17" ht="15.6" x14ac:dyDescent="0.3">
      <c r="A1939" s="15" t="s">
        <v>2140</v>
      </c>
      <c r="B1939" s="14" t="s">
        <v>5029</v>
      </c>
      <c r="C1939" s="16">
        <v>16.5</v>
      </c>
      <c r="D1939" s="16">
        <v>5.03</v>
      </c>
      <c r="E1939" s="17" t="s">
        <v>32</v>
      </c>
      <c r="F1939" s="17" t="s">
        <v>32</v>
      </c>
      <c r="G1939" s="17" t="s">
        <v>32</v>
      </c>
      <c r="H1939" s="18">
        <f>IF('Medical Examinations'!G1944="No major surgery",0,'Medical Examinations'!G1944)</f>
        <v>1</v>
      </c>
      <c r="I1939" s="16" t="s">
        <v>8343</v>
      </c>
      <c r="J1939" s="14" t="str">
        <f t="shared" si="90"/>
        <v>Under weight</v>
      </c>
      <c r="K1939" s="14" t="str">
        <f t="shared" si="91"/>
        <v>Normal</v>
      </c>
      <c r="L1939" s="19">
        <f>DATE('Data cleaning'!P1944,MONTH(1&amp;'Data cleaning'!Q1944),'Hospitalisation Details'!D1944)</f>
        <v>37540</v>
      </c>
      <c r="M1939" s="20">
        <v>26125.67</v>
      </c>
      <c r="N1939" s="16" t="s">
        <v>62</v>
      </c>
      <c r="O1939" s="16" t="s">
        <v>75</v>
      </c>
      <c r="P1939" s="16" t="s">
        <v>66</v>
      </c>
      <c r="Q1939" s="14">
        <f t="shared" si="92"/>
        <v>20</v>
      </c>
    </row>
    <row r="1940" spans="1:17" ht="15.6" x14ac:dyDescent="0.3">
      <c r="A1940" s="15" t="s">
        <v>2135</v>
      </c>
      <c r="B1940" s="14" t="s">
        <v>7806</v>
      </c>
      <c r="C1940" s="16">
        <v>31.4</v>
      </c>
      <c r="D1940" s="16">
        <v>5.88</v>
      </c>
      <c r="E1940" s="17" t="s">
        <v>32</v>
      </c>
      <c r="F1940" s="17" t="s">
        <v>32</v>
      </c>
      <c r="G1940" s="17" t="s">
        <v>32</v>
      </c>
      <c r="H1940" s="18">
        <f>IF('Medical Examinations'!G1945="No major surgery",0,'Medical Examinations'!G1945)</f>
        <v>1</v>
      </c>
      <c r="I1940" s="16" t="s">
        <v>8343</v>
      </c>
      <c r="J1940" s="14" t="str">
        <f t="shared" si="90"/>
        <v>Obesity</v>
      </c>
      <c r="K1940" s="14" t="str">
        <f t="shared" si="91"/>
        <v>Prediabetes</v>
      </c>
      <c r="L1940" s="19">
        <f>DATE('Data cleaning'!P1945,MONTH(1&amp;'Data cleaning'!Q1945),'Hospitalisation Details'!D1945)</f>
        <v>26852</v>
      </c>
      <c r="M1940" s="20">
        <v>26140.36</v>
      </c>
      <c r="N1940" s="16" t="s">
        <v>62</v>
      </c>
      <c r="O1940" s="16" t="s">
        <v>64</v>
      </c>
      <c r="P1940" s="16" t="s">
        <v>241</v>
      </c>
      <c r="Q1940" s="14">
        <f t="shared" si="92"/>
        <v>49</v>
      </c>
    </row>
    <row r="1941" spans="1:17" ht="15.6" x14ac:dyDescent="0.3">
      <c r="A1941" s="15" t="s">
        <v>2129</v>
      </c>
      <c r="B1941" s="14" t="s">
        <v>4943</v>
      </c>
      <c r="C1941" s="16">
        <v>20.36</v>
      </c>
      <c r="D1941" s="16">
        <v>4.49</v>
      </c>
      <c r="E1941" s="17" t="s">
        <v>32</v>
      </c>
      <c r="F1941" s="17" t="s">
        <v>32</v>
      </c>
      <c r="G1941" s="17" t="s">
        <v>32</v>
      </c>
      <c r="H1941" s="18">
        <f>IF('Medical Examinations'!G1946="No major surgery",0,'Medical Examinations'!G1946)</f>
        <v>0</v>
      </c>
      <c r="I1941" s="16" t="s">
        <v>8343</v>
      </c>
      <c r="J1941" s="14" t="str">
        <f t="shared" si="90"/>
        <v>Normal weight</v>
      </c>
      <c r="K1941" s="14" t="str">
        <f t="shared" si="91"/>
        <v>Normal</v>
      </c>
      <c r="L1941" s="19">
        <f>DATE('Data cleaning'!P1946,MONTH(1&amp;'Data cleaning'!Q1946),'Hospitalisation Details'!D1946)</f>
        <v>27549</v>
      </c>
      <c r="M1941" s="20">
        <v>26236.58</v>
      </c>
      <c r="N1941" s="16" t="s">
        <v>62</v>
      </c>
      <c r="O1941" s="16" t="s">
        <v>75</v>
      </c>
      <c r="P1941" s="16" t="s">
        <v>241</v>
      </c>
      <c r="Q1941" s="14">
        <f t="shared" si="92"/>
        <v>48</v>
      </c>
    </row>
    <row r="1942" spans="1:17" ht="15.6" x14ac:dyDescent="0.3">
      <c r="A1942" s="15" t="s">
        <v>2123</v>
      </c>
      <c r="B1942" s="14" t="s">
        <v>7709</v>
      </c>
      <c r="C1942" s="16">
        <v>25.46</v>
      </c>
      <c r="D1942" s="16">
        <v>4.1399999999999997</v>
      </c>
      <c r="E1942" s="17" t="s">
        <v>32</v>
      </c>
      <c r="F1942" s="17" t="s">
        <v>32</v>
      </c>
      <c r="G1942" s="17" t="s">
        <v>32</v>
      </c>
      <c r="H1942" s="18">
        <f>IF('Medical Examinations'!G1947="No major surgery",0,'Medical Examinations'!G1947)</f>
        <v>1</v>
      </c>
      <c r="I1942" s="16" t="s">
        <v>8343</v>
      </c>
      <c r="J1942" s="14" t="str">
        <f t="shared" si="90"/>
        <v>Over weight</v>
      </c>
      <c r="K1942" s="14" t="str">
        <f t="shared" si="91"/>
        <v>Normal</v>
      </c>
      <c r="L1942" s="19">
        <f>DATE('Data cleaning'!P1947,MONTH(1&amp;'Data cleaning'!Q1947),'Hospitalisation Details'!D1947)</f>
        <v>38326</v>
      </c>
      <c r="M1942" s="20">
        <v>26316.59</v>
      </c>
      <c r="N1942" s="16" t="s">
        <v>62</v>
      </c>
      <c r="O1942" s="16" t="s">
        <v>64</v>
      </c>
      <c r="P1942" s="16" t="s">
        <v>241</v>
      </c>
      <c r="Q1942" s="14">
        <f t="shared" si="92"/>
        <v>18</v>
      </c>
    </row>
    <row r="1943" spans="1:17" ht="15.6" x14ac:dyDescent="0.3">
      <c r="A1943" s="15" t="s">
        <v>2118</v>
      </c>
      <c r="B1943" s="14" t="s">
        <v>7810</v>
      </c>
      <c r="C1943" s="16">
        <v>17.09</v>
      </c>
      <c r="D1943" s="16">
        <v>5.8</v>
      </c>
      <c r="E1943" s="17" t="s">
        <v>99</v>
      </c>
      <c r="F1943" s="17" t="s">
        <v>32</v>
      </c>
      <c r="G1943" s="17" t="s">
        <v>32</v>
      </c>
      <c r="H1943" s="18">
        <f>IF('Medical Examinations'!G1948="No major surgery",0,'Medical Examinations'!G1948)</f>
        <v>0</v>
      </c>
      <c r="I1943" s="16" t="s">
        <v>8343</v>
      </c>
      <c r="J1943" s="14" t="str">
        <f t="shared" si="90"/>
        <v>Under weight</v>
      </c>
      <c r="K1943" s="14" t="str">
        <f t="shared" si="91"/>
        <v>Prediabetes</v>
      </c>
      <c r="L1943" s="19">
        <f>DATE('Data cleaning'!P1948,MONTH(1&amp;'Data cleaning'!Q1948),'Hospitalisation Details'!D1948)</f>
        <v>27293</v>
      </c>
      <c r="M1943" s="20">
        <v>26392.26</v>
      </c>
      <c r="N1943" s="16" t="s">
        <v>62</v>
      </c>
      <c r="O1943" s="16" t="s">
        <v>62</v>
      </c>
      <c r="P1943" s="16" t="s">
        <v>1280</v>
      </c>
      <c r="Q1943" s="14">
        <f t="shared" si="92"/>
        <v>48</v>
      </c>
    </row>
    <row r="1944" spans="1:17" ht="15.6" x14ac:dyDescent="0.3">
      <c r="A1944" s="15" t="s">
        <v>2112</v>
      </c>
      <c r="B1944" s="14" t="s">
        <v>7812</v>
      </c>
      <c r="C1944" s="16">
        <v>20.83</v>
      </c>
      <c r="D1944" s="16">
        <v>5.12</v>
      </c>
      <c r="E1944" s="17" t="s">
        <v>32</v>
      </c>
      <c r="F1944" s="17" t="s">
        <v>32</v>
      </c>
      <c r="G1944" s="17" t="s">
        <v>32</v>
      </c>
      <c r="H1944" s="18">
        <f>IF('Medical Examinations'!G1949="No major surgery",0,'Medical Examinations'!G1949)</f>
        <v>0</v>
      </c>
      <c r="I1944" s="16" t="s">
        <v>8343</v>
      </c>
      <c r="J1944" s="14" t="str">
        <f t="shared" si="90"/>
        <v>Normal weight</v>
      </c>
      <c r="K1944" s="14" t="str">
        <f t="shared" si="91"/>
        <v>Normal</v>
      </c>
      <c r="L1944" s="19">
        <f>DATE('Data cleaning'!P1949,MONTH(1&amp;'Data cleaning'!Q1949),'Hospitalisation Details'!D1949)</f>
        <v>25807</v>
      </c>
      <c r="M1944" s="20">
        <v>26467.1</v>
      </c>
      <c r="N1944" s="16" t="s">
        <v>62</v>
      </c>
      <c r="O1944" s="16" t="s">
        <v>64</v>
      </c>
      <c r="P1944" s="16" t="s">
        <v>119</v>
      </c>
      <c r="Q1944" s="14">
        <f t="shared" si="92"/>
        <v>52</v>
      </c>
    </row>
    <row r="1945" spans="1:17" ht="15.6" x14ac:dyDescent="0.3">
      <c r="A1945" s="15" t="s">
        <v>2104</v>
      </c>
      <c r="B1945" s="14" t="s">
        <v>7814</v>
      </c>
      <c r="C1945" s="16">
        <v>18.920000000000002</v>
      </c>
      <c r="D1945" s="16">
        <v>5.98</v>
      </c>
      <c r="E1945" s="17" t="s">
        <v>99</v>
      </c>
      <c r="F1945" s="17" t="s">
        <v>32</v>
      </c>
      <c r="G1945" s="17" t="s">
        <v>32</v>
      </c>
      <c r="H1945" s="18">
        <f>IF('Medical Examinations'!G1950="No major surgery",0,'Medical Examinations'!G1950)</f>
        <v>1</v>
      </c>
      <c r="I1945" s="16" t="s">
        <v>8343</v>
      </c>
      <c r="J1945" s="14" t="str">
        <f t="shared" si="90"/>
        <v>Normal weight</v>
      </c>
      <c r="K1945" s="14" t="str">
        <f t="shared" si="91"/>
        <v>Prediabetes</v>
      </c>
      <c r="L1945" s="19">
        <f>DATE('Data cleaning'!P1950,MONTH(1&amp;'Data cleaning'!Q1950),'Hospitalisation Details'!D1950)</f>
        <v>38235</v>
      </c>
      <c r="M1945" s="20">
        <v>26479.4</v>
      </c>
      <c r="N1945" s="16" t="s">
        <v>62</v>
      </c>
      <c r="O1945" s="16" t="s">
        <v>62</v>
      </c>
      <c r="P1945" s="16" t="s">
        <v>241</v>
      </c>
      <c r="Q1945" s="14">
        <f t="shared" si="92"/>
        <v>18</v>
      </c>
    </row>
    <row r="1946" spans="1:17" ht="15.6" x14ac:dyDescent="0.3">
      <c r="A1946" s="15" t="s">
        <v>2097</v>
      </c>
      <c r="B1946" s="14" t="s">
        <v>5001</v>
      </c>
      <c r="C1946" s="16">
        <v>37.1</v>
      </c>
      <c r="D1946" s="16">
        <v>5.46</v>
      </c>
      <c r="E1946" s="17" t="s">
        <v>32</v>
      </c>
      <c r="F1946" s="17" t="s">
        <v>32</v>
      </c>
      <c r="G1946" s="17" t="s">
        <v>32</v>
      </c>
      <c r="H1946" s="18">
        <f>IF('Medical Examinations'!G1951="No major surgery",0,'Medical Examinations'!G1951)</f>
        <v>0</v>
      </c>
      <c r="I1946" s="16" t="s">
        <v>8343</v>
      </c>
      <c r="J1946" s="14" t="str">
        <f t="shared" si="90"/>
        <v>Obesity</v>
      </c>
      <c r="K1946" s="14" t="str">
        <f t="shared" si="91"/>
        <v>Normal</v>
      </c>
      <c r="L1946" s="19">
        <f>DATE('Data cleaning'!P1951,MONTH(1&amp;'Data cleaning'!Q1951),'Hospitalisation Details'!D1951)</f>
        <v>32346</v>
      </c>
      <c r="M1946" s="20">
        <v>26607.89</v>
      </c>
      <c r="N1946" s="16" t="s">
        <v>62</v>
      </c>
      <c r="O1946" s="16" t="s">
        <v>75</v>
      </c>
      <c r="P1946" s="16" t="s">
        <v>241</v>
      </c>
      <c r="Q1946" s="14">
        <f t="shared" si="92"/>
        <v>34</v>
      </c>
    </row>
    <row r="1947" spans="1:17" ht="15.6" x14ac:dyDescent="0.3">
      <c r="A1947" s="15" t="s">
        <v>2090</v>
      </c>
      <c r="B1947" s="14" t="s">
        <v>7816</v>
      </c>
      <c r="C1947" s="16">
        <v>22.515000000000001</v>
      </c>
      <c r="D1947" s="16">
        <v>4.91</v>
      </c>
      <c r="E1947" s="17" t="s">
        <v>99</v>
      </c>
      <c r="F1947" s="17" t="s">
        <v>32</v>
      </c>
      <c r="G1947" s="17" t="s">
        <v>99</v>
      </c>
      <c r="H1947" s="18">
        <f>IF('Medical Examinations'!G1952="No major surgery",0,'Medical Examinations'!G1952)</f>
        <v>1</v>
      </c>
      <c r="I1947" s="16" t="s">
        <v>8343</v>
      </c>
      <c r="J1947" s="14" t="str">
        <f t="shared" si="90"/>
        <v>Normal weight</v>
      </c>
      <c r="K1947" s="14" t="str">
        <f t="shared" si="91"/>
        <v>Normal</v>
      </c>
      <c r="L1947" s="19">
        <f>DATE('Data cleaning'!P1952,MONTH(1&amp;'Data cleaning'!Q1952),'Hospitalisation Details'!D1952)</f>
        <v>33472</v>
      </c>
      <c r="M1947" s="20">
        <v>26912.560000000001</v>
      </c>
      <c r="N1947" s="16" t="s">
        <v>62</v>
      </c>
      <c r="O1947" s="16" t="s">
        <v>62</v>
      </c>
      <c r="P1947" s="16" t="s">
        <v>241</v>
      </c>
      <c r="Q1947" s="14">
        <f t="shared" si="92"/>
        <v>31</v>
      </c>
    </row>
    <row r="1948" spans="1:17" ht="15.6" x14ac:dyDescent="0.3">
      <c r="A1948" s="15" t="s">
        <v>2082</v>
      </c>
      <c r="B1948" s="14" t="s">
        <v>7818</v>
      </c>
      <c r="C1948" s="16">
        <v>32.700000000000003</v>
      </c>
      <c r="D1948" s="16">
        <v>4.66</v>
      </c>
      <c r="E1948" s="17" t="s">
        <v>32</v>
      </c>
      <c r="F1948" s="17" t="s">
        <v>32</v>
      </c>
      <c r="G1948" s="17" t="s">
        <v>32</v>
      </c>
      <c r="H1948" s="18">
        <f>IF('Medical Examinations'!G1953="No major surgery",0,'Medical Examinations'!G1953)</f>
        <v>0</v>
      </c>
      <c r="I1948" s="16" t="s">
        <v>8343</v>
      </c>
      <c r="J1948" s="14" t="str">
        <f t="shared" si="90"/>
        <v>Obesity</v>
      </c>
      <c r="K1948" s="14" t="str">
        <f t="shared" si="91"/>
        <v>Normal</v>
      </c>
      <c r="L1948" s="19">
        <f>DATE('Data cleaning'!P1953,MONTH(1&amp;'Data cleaning'!Q1953),'Hospitalisation Details'!D1953)</f>
        <v>21544</v>
      </c>
      <c r="M1948" s="20">
        <v>26926.51</v>
      </c>
      <c r="N1948" s="16" t="s">
        <v>62</v>
      </c>
      <c r="O1948" s="16" t="s">
        <v>75</v>
      </c>
      <c r="P1948" s="16" t="s">
        <v>66</v>
      </c>
      <c r="Q1948" s="14">
        <f t="shared" si="92"/>
        <v>64</v>
      </c>
    </row>
    <row r="1949" spans="1:17" ht="15.6" x14ac:dyDescent="0.3">
      <c r="A1949" s="15" t="s">
        <v>2074</v>
      </c>
      <c r="B1949" s="14" t="s">
        <v>7820</v>
      </c>
      <c r="C1949" s="16">
        <v>17.75</v>
      </c>
      <c r="D1949" s="16">
        <v>6.8</v>
      </c>
      <c r="E1949" s="17" t="s">
        <v>99</v>
      </c>
      <c r="F1949" s="17" t="s">
        <v>32</v>
      </c>
      <c r="G1949" s="17" t="s">
        <v>32</v>
      </c>
      <c r="H1949" s="18">
        <f>IF('Medical Examinations'!G1954="No major surgery",0,'Medical Examinations'!G1954)</f>
        <v>1</v>
      </c>
      <c r="I1949" s="16" t="s">
        <v>8343</v>
      </c>
      <c r="J1949" s="14" t="str">
        <f t="shared" si="90"/>
        <v>Under weight</v>
      </c>
      <c r="K1949" s="14" t="str">
        <f t="shared" si="91"/>
        <v>Diabetes</v>
      </c>
      <c r="L1949" s="19">
        <f>DATE('Data cleaning'!P1954,MONTH(1&amp;'Data cleaning'!Q1954),'Hospitalisation Details'!D1954)</f>
        <v>37424</v>
      </c>
      <c r="M1949" s="20">
        <v>26927.69</v>
      </c>
      <c r="N1949" s="16" t="s">
        <v>62</v>
      </c>
      <c r="O1949" s="16" t="s">
        <v>62</v>
      </c>
      <c r="P1949" s="16" t="s">
        <v>241</v>
      </c>
      <c r="Q1949" s="14">
        <f t="shared" si="92"/>
        <v>20</v>
      </c>
    </row>
    <row r="1950" spans="1:17" ht="15.6" x14ac:dyDescent="0.3">
      <c r="A1950" s="15" t="s">
        <v>2067</v>
      </c>
      <c r="B1950" s="14" t="s">
        <v>7822</v>
      </c>
      <c r="C1950" s="16">
        <v>33.630000000000003</v>
      </c>
      <c r="D1950" s="16">
        <v>4.47</v>
      </c>
      <c r="E1950" s="17" t="s">
        <v>99</v>
      </c>
      <c r="F1950" s="17" t="s">
        <v>32</v>
      </c>
      <c r="G1950" s="17" t="s">
        <v>32</v>
      </c>
      <c r="H1950" s="18">
        <f>IF('Medical Examinations'!G1955="No major surgery",0,'Medical Examinations'!G1955)</f>
        <v>0</v>
      </c>
      <c r="I1950" s="16" t="s">
        <v>8343</v>
      </c>
      <c r="J1950" s="14" t="str">
        <f t="shared" si="90"/>
        <v>Obesity</v>
      </c>
      <c r="K1950" s="14" t="str">
        <f t="shared" si="91"/>
        <v>Normal</v>
      </c>
      <c r="L1950" s="19">
        <f>DATE('Data cleaning'!P1955,MONTH(1&amp;'Data cleaning'!Q1955),'Hospitalisation Details'!D1955)</f>
        <v>36839</v>
      </c>
      <c r="M1950" s="20">
        <v>26936.98</v>
      </c>
      <c r="N1950" s="16" t="s">
        <v>62</v>
      </c>
      <c r="O1950" s="16" t="s">
        <v>64</v>
      </c>
      <c r="P1950" s="16" t="s">
        <v>241</v>
      </c>
      <c r="Q1950" s="14">
        <f t="shared" si="92"/>
        <v>22</v>
      </c>
    </row>
    <row r="1951" spans="1:17" ht="15.6" x14ac:dyDescent="0.3">
      <c r="A1951" s="15" t="s">
        <v>2062</v>
      </c>
      <c r="B1951" s="14" t="s">
        <v>7824</v>
      </c>
      <c r="C1951" s="16">
        <v>34.799999999999997</v>
      </c>
      <c r="D1951" s="16">
        <v>4.08</v>
      </c>
      <c r="E1951" s="17" t="s">
        <v>99</v>
      </c>
      <c r="F1951" s="17" t="s">
        <v>32</v>
      </c>
      <c r="G1951" s="17" t="s">
        <v>32</v>
      </c>
      <c r="H1951" s="18">
        <f>IF('Medical Examinations'!G1956="No major surgery",0,'Medical Examinations'!G1956)</f>
        <v>1</v>
      </c>
      <c r="I1951" s="16" t="s">
        <v>8343</v>
      </c>
      <c r="J1951" s="14" t="str">
        <f t="shared" si="90"/>
        <v>Obesity</v>
      </c>
      <c r="K1951" s="14" t="str">
        <f t="shared" si="91"/>
        <v>Normal</v>
      </c>
      <c r="L1951" s="19">
        <f>DATE('Data cleaning'!P1956,MONTH(1&amp;'Data cleaning'!Q1956),'Hospitalisation Details'!D1956)</f>
        <v>22106</v>
      </c>
      <c r="M1951" s="20">
        <v>27000.98</v>
      </c>
      <c r="N1951" s="16" t="s">
        <v>62</v>
      </c>
      <c r="O1951" s="16" t="s">
        <v>62</v>
      </c>
      <c r="P1951" s="16" t="s">
        <v>66</v>
      </c>
      <c r="Q1951" s="14">
        <f t="shared" si="92"/>
        <v>62</v>
      </c>
    </row>
    <row r="1952" spans="1:17" ht="15.6" x14ac:dyDescent="0.3">
      <c r="A1952" s="15" t="s">
        <v>2057</v>
      </c>
      <c r="B1952" s="14" t="s">
        <v>7826</v>
      </c>
      <c r="C1952" s="16">
        <v>16.809999999999999</v>
      </c>
      <c r="D1952" s="16">
        <v>5.51</v>
      </c>
      <c r="E1952" s="17" t="s">
        <v>99</v>
      </c>
      <c r="F1952" s="17" t="s">
        <v>32</v>
      </c>
      <c r="G1952" s="17" t="s">
        <v>32</v>
      </c>
      <c r="H1952" s="18">
        <f>IF('Medical Examinations'!G1957="No major surgery",0,'Medical Examinations'!G1957)</f>
        <v>1</v>
      </c>
      <c r="I1952" s="16" t="s">
        <v>8343</v>
      </c>
      <c r="J1952" s="14" t="str">
        <f t="shared" si="90"/>
        <v>Under weight</v>
      </c>
      <c r="K1952" s="14" t="str">
        <f t="shared" si="91"/>
        <v>Normal</v>
      </c>
      <c r="L1952" s="19">
        <f>DATE('Data cleaning'!P1957,MONTH(1&amp;'Data cleaning'!Q1957),'Hospitalisation Details'!D1957)</f>
        <v>21366</v>
      </c>
      <c r="M1952" s="20">
        <v>27037.91</v>
      </c>
      <c r="N1952" s="16" t="s">
        <v>62</v>
      </c>
      <c r="O1952" s="16" t="s">
        <v>62</v>
      </c>
      <c r="P1952" s="16" t="s">
        <v>66</v>
      </c>
      <c r="Q1952" s="14">
        <f t="shared" si="92"/>
        <v>64</v>
      </c>
    </row>
    <row r="1953" spans="1:17" ht="15.6" x14ac:dyDescent="0.3">
      <c r="A1953" s="15" t="s">
        <v>2052</v>
      </c>
      <c r="B1953" s="14" t="s">
        <v>7828</v>
      </c>
      <c r="C1953" s="16">
        <v>16.690000000000001</v>
      </c>
      <c r="D1953" s="16">
        <v>8.4</v>
      </c>
      <c r="E1953" s="17" t="s">
        <v>99</v>
      </c>
      <c r="F1953" s="17" t="s">
        <v>32</v>
      </c>
      <c r="G1953" s="17" t="s">
        <v>32</v>
      </c>
      <c r="H1953" s="18">
        <f>IF('Medical Examinations'!G1958="No major surgery",0,'Medical Examinations'!G1958)</f>
        <v>0</v>
      </c>
      <c r="I1953" s="16" t="s">
        <v>8343</v>
      </c>
      <c r="J1953" s="14" t="str">
        <f t="shared" si="90"/>
        <v>Under weight</v>
      </c>
      <c r="K1953" s="14" t="str">
        <f t="shared" si="91"/>
        <v>Diabetes</v>
      </c>
      <c r="L1953" s="19">
        <f>DATE('Data cleaning'!P1958,MONTH(1&amp;'Data cleaning'!Q1958),'Hospitalisation Details'!D1958)</f>
        <v>34517</v>
      </c>
      <c r="M1953" s="20">
        <v>27080.639999999999</v>
      </c>
      <c r="N1953" s="16" t="s">
        <v>62</v>
      </c>
      <c r="O1953" s="16" t="s">
        <v>62</v>
      </c>
      <c r="P1953" s="16" t="s">
        <v>241</v>
      </c>
      <c r="Q1953" s="14">
        <f t="shared" si="92"/>
        <v>28</v>
      </c>
    </row>
    <row r="1954" spans="1:17" ht="15.6" x14ac:dyDescent="0.3">
      <c r="A1954" s="15" t="s">
        <v>2045</v>
      </c>
      <c r="B1954" s="14" t="s">
        <v>5554</v>
      </c>
      <c r="C1954" s="16">
        <v>23.21</v>
      </c>
      <c r="D1954" s="16">
        <v>5.14</v>
      </c>
      <c r="E1954" s="17" t="s">
        <v>99</v>
      </c>
      <c r="F1954" s="17" t="s">
        <v>32</v>
      </c>
      <c r="G1954" s="17" t="s">
        <v>32</v>
      </c>
      <c r="H1954" s="18">
        <f>IF('Medical Examinations'!G1959="No major surgery",0,'Medical Examinations'!G1959)</f>
        <v>1</v>
      </c>
      <c r="I1954" s="16" t="s">
        <v>8343</v>
      </c>
      <c r="J1954" s="14" t="str">
        <f t="shared" si="90"/>
        <v>Normal weight</v>
      </c>
      <c r="K1954" s="14" t="str">
        <f t="shared" si="91"/>
        <v>Normal</v>
      </c>
      <c r="L1954" s="19">
        <f>DATE('Data cleaning'!P1959,MONTH(1&amp;'Data cleaning'!Q1959),'Hospitalisation Details'!D1959)</f>
        <v>33220</v>
      </c>
      <c r="M1954" s="20">
        <v>27092.38</v>
      </c>
      <c r="N1954" s="16" t="s">
        <v>62</v>
      </c>
      <c r="O1954" s="16" t="s">
        <v>64</v>
      </c>
      <c r="P1954" s="16" t="s">
        <v>241</v>
      </c>
      <c r="Q1954" s="14">
        <f t="shared" si="92"/>
        <v>32</v>
      </c>
    </row>
    <row r="1955" spans="1:17" ht="15.6" x14ac:dyDescent="0.3">
      <c r="A1955" s="15" t="s">
        <v>2040</v>
      </c>
      <c r="B1955" s="14" t="s">
        <v>4799</v>
      </c>
      <c r="C1955" s="16">
        <v>25.175000000000001</v>
      </c>
      <c r="D1955" s="16">
        <v>5.21</v>
      </c>
      <c r="E1955" s="17" t="s">
        <v>99</v>
      </c>
      <c r="F1955" s="17" t="s">
        <v>32</v>
      </c>
      <c r="G1955" s="17" t="s">
        <v>32</v>
      </c>
      <c r="H1955" s="18">
        <f>IF('Medical Examinations'!G1960="No major surgery",0,'Medical Examinations'!G1960)</f>
        <v>1</v>
      </c>
      <c r="I1955" s="16" t="s">
        <v>8343</v>
      </c>
      <c r="J1955" s="14" t="str">
        <f t="shared" si="90"/>
        <v>Over weight</v>
      </c>
      <c r="K1955" s="14" t="str">
        <f t="shared" si="91"/>
        <v>Normal</v>
      </c>
      <c r="L1955" s="19">
        <f>DATE('Data cleaning'!P1960,MONTH(1&amp;'Data cleaning'!Q1960),'Hospitalisation Details'!D1960)</f>
        <v>25843</v>
      </c>
      <c r="M1955" s="20">
        <v>27117.99</v>
      </c>
      <c r="N1955" s="16" t="s">
        <v>62</v>
      </c>
      <c r="O1955" s="16" t="s">
        <v>62</v>
      </c>
      <c r="P1955" s="16" t="s">
        <v>66</v>
      </c>
      <c r="Q1955" s="14">
        <f t="shared" si="92"/>
        <v>52</v>
      </c>
    </row>
    <row r="1956" spans="1:17" ht="15.6" x14ac:dyDescent="0.3">
      <c r="A1956" s="15" t="s">
        <v>2035</v>
      </c>
      <c r="B1956" s="14" t="s">
        <v>5168</v>
      </c>
      <c r="C1956" s="16">
        <v>34.770000000000003</v>
      </c>
      <c r="D1956" s="16">
        <v>6.23</v>
      </c>
      <c r="E1956" s="17" t="s">
        <v>32</v>
      </c>
      <c r="F1956" s="17" t="s">
        <v>32</v>
      </c>
      <c r="G1956" s="17" t="s">
        <v>32</v>
      </c>
      <c r="H1956" s="18">
        <f>IF('Medical Examinations'!G1961="No major surgery",0,'Medical Examinations'!G1961)</f>
        <v>0</v>
      </c>
      <c r="I1956" s="16" t="s">
        <v>8343</v>
      </c>
      <c r="J1956" s="14" t="str">
        <f t="shared" si="90"/>
        <v>Obesity</v>
      </c>
      <c r="K1956" s="14" t="str">
        <f t="shared" si="91"/>
        <v>Prediabetes</v>
      </c>
      <c r="L1956" s="19">
        <f>DATE('Data cleaning'!P1961,MONTH(1&amp;'Data cleaning'!Q1961),'Hospitalisation Details'!D1961)</f>
        <v>24097</v>
      </c>
      <c r="M1956" s="20">
        <v>27218.44</v>
      </c>
      <c r="N1956" s="16" t="s">
        <v>62</v>
      </c>
      <c r="O1956" s="16" t="s">
        <v>75</v>
      </c>
      <c r="P1956" s="16" t="s">
        <v>1841</v>
      </c>
      <c r="Q1956" s="14">
        <f t="shared" si="92"/>
        <v>57</v>
      </c>
    </row>
    <row r="1957" spans="1:17" ht="15.6" x14ac:dyDescent="0.3">
      <c r="A1957" s="15" t="s">
        <v>2030</v>
      </c>
      <c r="B1957" s="14" t="s">
        <v>7831</v>
      </c>
      <c r="C1957" s="16">
        <v>27.7</v>
      </c>
      <c r="D1957" s="16">
        <v>5.6</v>
      </c>
      <c r="E1957" s="17" t="s">
        <v>32</v>
      </c>
      <c r="F1957" s="17" t="s">
        <v>32</v>
      </c>
      <c r="G1957" s="17" t="s">
        <v>32</v>
      </c>
      <c r="H1957" s="18">
        <f>IF('Medical Examinations'!G1962="No major surgery",0,'Medical Examinations'!G1962)</f>
        <v>1</v>
      </c>
      <c r="I1957" s="16" t="s">
        <v>8343</v>
      </c>
      <c r="J1957" s="14" t="str">
        <f t="shared" si="90"/>
        <v>Over weight</v>
      </c>
      <c r="K1957" s="14" t="str">
        <f t="shared" si="91"/>
        <v>Normal</v>
      </c>
      <c r="L1957" s="19">
        <f>DATE('Data cleaning'!P1962,MONTH(1&amp;'Data cleaning'!Q1962),'Hospitalisation Details'!D1962)</f>
        <v>36496</v>
      </c>
      <c r="M1957" s="20">
        <v>27236.959999999999</v>
      </c>
      <c r="N1957" s="16" t="s">
        <v>62</v>
      </c>
      <c r="O1957" s="16" t="s">
        <v>75</v>
      </c>
      <c r="P1957" s="16" t="s">
        <v>241</v>
      </c>
      <c r="Q1957" s="14">
        <f t="shared" si="92"/>
        <v>23</v>
      </c>
    </row>
    <row r="1958" spans="1:17" ht="15.6" x14ac:dyDescent="0.3">
      <c r="A1958" s="15" t="s">
        <v>2025</v>
      </c>
      <c r="B1958" s="14" t="s">
        <v>4736</v>
      </c>
      <c r="C1958" s="16">
        <v>19.12</v>
      </c>
      <c r="D1958" s="16">
        <v>4.72</v>
      </c>
      <c r="E1958" s="17" t="s">
        <v>99</v>
      </c>
      <c r="F1958" s="17" t="s">
        <v>32</v>
      </c>
      <c r="G1958" s="17" t="s">
        <v>32</v>
      </c>
      <c r="H1958" s="18">
        <f>IF('Medical Examinations'!G1963="No major surgery",0,'Medical Examinations'!G1963)</f>
        <v>1</v>
      </c>
      <c r="I1958" s="16" t="s">
        <v>8343</v>
      </c>
      <c r="J1958" s="14" t="str">
        <f t="shared" si="90"/>
        <v>Normal weight</v>
      </c>
      <c r="K1958" s="14" t="str">
        <f t="shared" si="91"/>
        <v>Normal</v>
      </c>
      <c r="L1958" s="19">
        <f>DATE('Data cleaning'!P1963,MONTH(1&amp;'Data cleaning'!Q1963),'Hospitalisation Details'!D1963)</f>
        <v>24995</v>
      </c>
      <c r="M1958" s="20">
        <v>27322.73</v>
      </c>
      <c r="N1958" s="16" t="s">
        <v>62</v>
      </c>
      <c r="O1958" s="16" t="s">
        <v>62</v>
      </c>
      <c r="P1958" s="16" t="s">
        <v>66</v>
      </c>
      <c r="Q1958" s="14">
        <f t="shared" si="92"/>
        <v>55</v>
      </c>
    </row>
    <row r="1959" spans="1:17" ht="15.6" x14ac:dyDescent="0.3">
      <c r="A1959" s="15" t="s">
        <v>2018</v>
      </c>
      <c r="B1959" s="14" t="s">
        <v>7833</v>
      </c>
      <c r="C1959" s="16">
        <v>32.67</v>
      </c>
      <c r="D1959" s="16">
        <v>4.67</v>
      </c>
      <c r="E1959" s="17" t="s">
        <v>32</v>
      </c>
      <c r="F1959" s="17" t="s">
        <v>32</v>
      </c>
      <c r="G1959" s="17" t="s">
        <v>99</v>
      </c>
      <c r="H1959" s="18">
        <f>IF('Medical Examinations'!G1964="No major surgery",0,'Medical Examinations'!G1964)</f>
        <v>1</v>
      </c>
      <c r="I1959" s="16" t="s">
        <v>8343</v>
      </c>
      <c r="J1959" s="14" t="str">
        <f t="shared" si="90"/>
        <v>Obesity</v>
      </c>
      <c r="K1959" s="14" t="str">
        <f t="shared" si="91"/>
        <v>Normal</v>
      </c>
      <c r="L1959" s="19">
        <f>DATE('Data cleaning'!P1964,MONTH(1&amp;'Data cleaning'!Q1964),'Hospitalisation Details'!D1964)</f>
        <v>25492</v>
      </c>
      <c r="M1959" s="20">
        <v>27346.04</v>
      </c>
      <c r="N1959" s="16" t="s">
        <v>62</v>
      </c>
      <c r="O1959" s="16" t="s">
        <v>62</v>
      </c>
      <c r="P1959" s="16" t="s">
        <v>66</v>
      </c>
      <c r="Q1959" s="14">
        <f t="shared" si="92"/>
        <v>53</v>
      </c>
    </row>
    <row r="1960" spans="1:17" ht="15.6" x14ac:dyDescent="0.3">
      <c r="A1960" s="15" t="s">
        <v>2013</v>
      </c>
      <c r="B1960" s="14" t="s">
        <v>7834</v>
      </c>
      <c r="C1960" s="16">
        <v>28.5</v>
      </c>
      <c r="D1960" s="16">
        <v>6.11</v>
      </c>
      <c r="E1960" s="17" t="s">
        <v>32</v>
      </c>
      <c r="F1960" s="17" t="s">
        <v>32</v>
      </c>
      <c r="G1960" s="17" t="s">
        <v>32</v>
      </c>
      <c r="H1960" s="18">
        <f>IF('Medical Examinations'!G1965="No major surgery",0,'Medical Examinations'!G1965)</f>
        <v>1</v>
      </c>
      <c r="I1960" s="16" t="s">
        <v>8343</v>
      </c>
      <c r="J1960" s="14" t="str">
        <f t="shared" si="90"/>
        <v>Over weight</v>
      </c>
      <c r="K1960" s="14" t="str">
        <f t="shared" si="91"/>
        <v>Prediabetes</v>
      </c>
      <c r="L1960" s="19">
        <f>DATE('Data cleaning'!P1965,MONTH(1&amp;'Data cleaning'!Q1965),'Hospitalisation Details'!D1965)</f>
        <v>32401</v>
      </c>
      <c r="M1960" s="20">
        <v>27375.9</v>
      </c>
      <c r="N1960" s="16" t="s">
        <v>62</v>
      </c>
      <c r="O1960" s="16" t="s">
        <v>64</v>
      </c>
      <c r="P1960" s="16" t="s">
        <v>964</v>
      </c>
      <c r="Q1960" s="14">
        <f t="shared" si="92"/>
        <v>34</v>
      </c>
    </row>
    <row r="1961" spans="1:17" ht="15.6" x14ac:dyDescent="0.3">
      <c r="A1961" s="15" t="s">
        <v>2009</v>
      </c>
      <c r="B1961" s="14" t="s">
        <v>7836</v>
      </c>
      <c r="C1961" s="16">
        <v>39.270000000000003</v>
      </c>
      <c r="D1961" s="16">
        <v>6.25</v>
      </c>
      <c r="E1961" s="17" t="s">
        <v>32</v>
      </c>
      <c r="F1961" s="17" t="s">
        <v>32</v>
      </c>
      <c r="G1961" s="17" t="s">
        <v>32</v>
      </c>
      <c r="H1961" s="18">
        <f>IF('Medical Examinations'!G1966="No major surgery",0,'Medical Examinations'!G1966)</f>
        <v>0</v>
      </c>
      <c r="I1961" s="16" t="s">
        <v>8343</v>
      </c>
      <c r="J1961" s="14" t="str">
        <f t="shared" si="90"/>
        <v>Obesity</v>
      </c>
      <c r="K1961" s="14" t="str">
        <f t="shared" si="91"/>
        <v>Prediabetes</v>
      </c>
      <c r="L1961" s="19">
        <f>DATE('Data cleaning'!P1966,MONTH(1&amp;'Data cleaning'!Q1966),'Hospitalisation Details'!D1966)</f>
        <v>31386</v>
      </c>
      <c r="M1961" s="20">
        <v>27432.73</v>
      </c>
      <c r="N1961" s="16" t="s">
        <v>62</v>
      </c>
      <c r="O1961" s="16" t="s">
        <v>75</v>
      </c>
      <c r="P1961" s="16" t="s">
        <v>241</v>
      </c>
      <c r="Q1961" s="14">
        <f t="shared" si="92"/>
        <v>37</v>
      </c>
    </row>
    <row r="1962" spans="1:17" ht="15.6" x14ac:dyDescent="0.3">
      <c r="A1962" s="15" t="s">
        <v>2004</v>
      </c>
      <c r="B1962" s="14" t="s">
        <v>7837</v>
      </c>
      <c r="C1962" s="16">
        <v>32.49</v>
      </c>
      <c r="D1962" s="16">
        <v>4</v>
      </c>
      <c r="E1962" s="17" t="s">
        <v>99</v>
      </c>
      <c r="F1962" s="17" t="s">
        <v>32</v>
      </c>
      <c r="G1962" s="17" t="s">
        <v>32</v>
      </c>
      <c r="H1962" s="18">
        <f>IF('Medical Examinations'!G1967="No major surgery",0,'Medical Examinations'!G1967)</f>
        <v>0</v>
      </c>
      <c r="I1962" s="16" t="s">
        <v>8343</v>
      </c>
      <c r="J1962" s="14" t="str">
        <f t="shared" si="90"/>
        <v>Obesity</v>
      </c>
      <c r="K1962" s="14" t="str">
        <f t="shared" si="91"/>
        <v>Normal</v>
      </c>
      <c r="L1962" s="19">
        <f>DATE('Data cleaning'!P1967,MONTH(1&amp;'Data cleaning'!Q1967),'Hospitalisation Details'!D1967)</f>
        <v>29862</v>
      </c>
      <c r="M1962" s="20">
        <v>27495.59</v>
      </c>
      <c r="N1962" s="16" t="s">
        <v>62</v>
      </c>
      <c r="O1962" s="16" t="s">
        <v>75</v>
      </c>
      <c r="P1962" s="16" t="s">
        <v>241</v>
      </c>
      <c r="Q1962" s="14">
        <f t="shared" si="92"/>
        <v>41</v>
      </c>
    </row>
    <row r="1963" spans="1:17" ht="15.6" x14ac:dyDescent="0.3">
      <c r="A1963" s="15" t="s">
        <v>1999</v>
      </c>
      <c r="B1963" s="14" t="s">
        <v>7839</v>
      </c>
      <c r="C1963" s="16">
        <v>23.7</v>
      </c>
      <c r="D1963" s="16">
        <v>5.55</v>
      </c>
      <c r="E1963" s="17" t="s">
        <v>99</v>
      </c>
      <c r="F1963" s="17" t="s">
        <v>32</v>
      </c>
      <c r="G1963" s="17" t="s">
        <v>32</v>
      </c>
      <c r="H1963" s="18">
        <f>IF('Medical Examinations'!G1968="No major surgery",0,'Medical Examinations'!G1968)</f>
        <v>0</v>
      </c>
      <c r="I1963" s="16" t="s">
        <v>8343</v>
      </c>
      <c r="J1963" s="14" t="str">
        <f t="shared" si="90"/>
        <v>Normal weight</v>
      </c>
      <c r="K1963" s="14" t="str">
        <f t="shared" si="91"/>
        <v>Normal</v>
      </c>
      <c r="L1963" s="19">
        <f>DATE('Data cleaning'!P1968,MONTH(1&amp;'Data cleaning'!Q1968),'Hospitalisation Details'!D1968)</f>
        <v>24034</v>
      </c>
      <c r="M1963" s="20">
        <v>27533.91</v>
      </c>
      <c r="N1963" s="16" t="s">
        <v>62</v>
      </c>
      <c r="O1963" s="16" t="s">
        <v>64</v>
      </c>
      <c r="P1963" s="16" t="s">
        <v>66</v>
      </c>
      <c r="Q1963" s="14">
        <f t="shared" si="92"/>
        <v>57</v>
      </c>
    </row>
    <row r="1964" spans="1:17" ht="15.6" x14ac:dyDescent="0.3">
      <c r="A1964" s="15" t="s">
        <v>1997</v>
      </c>
      <c r="B1964" s="14" t="s">
        <v>7840</v>
      </c>
      <c r="C1964" s="16">
        <v>30.4</v>
      </c>
      <c r="D1964" s="16">
        <v>5.95</v>
      </c>
      <c r="E1964" s="17" t="s">
        <v>32</v>
      </c>
      <c r="F1964" s="17" t="s">
        <v>39</v>
      </c>
      <c r="G1964" s="17" t="s">
        <v>32</v>
      </c>
      <c r="H1964" s="18">
        <f>IF('Medical Examinations'!G1969="No major surgery",0,'Medical Examinations'!G1969)</f>
        <v>1</v>
      </c>
      <c r="I1964" s="16" t="s">
        <v>8343</v>
      </c>
      <c r="J1964" s="14" t="str">
        <f t="shared" si="90"/>
        <v>Obesity</v>
      </c>
      <c r="K1964" s="14" t="str">
        <f t="shared" si="91"/>
        <v>Prediabetes</v>
      </c>
      <c r="L1964" s="19">
        <f>DATE('Data cleaning'!P1969,MONTH(1&amp;'Data cleaning'!Q1969),'Hospitalisation Details'!D1969)</f>
        <v>30885</v>
      </c>
      <c r="M1964" s="20">
        <v>27534.53</v>
      </c>
      <c r="N1964" s="16" t="s">
        <v>62</v>
      </c>
      <c r="O1964" s="16" t="s">
        <v>62</v>
      </c>
      <c r="P1964" s="16" t="s">
        <v>241</v>
      </c>
      <c r="Q1964" s="14">
        <f t="shared" si="92"/>
        <v>38</v>
      </c>
    </row>
    <row r="1965" spans="1:17" ht="15.6" x14ac:dyDescent="0.3">
      <c r="A1965" s="15" t="s">
        <v>1993</v>
      </c>
      <c r="B1965" s="14" t="s">
        <v>7841</v>
      </c>
      <c r="C1965" s="16">
        <v>38.94</v>
      </c>
      <c r="D1965" s="16">
        <v>4.3600000000000003</v>
      </c>
      <c r="E1965" s="17" t="s">
        <v>32</v>
      </c>
      <c r="F1965" s="17" t="s">
        <v>32</v>
      </c>
      <c r="G1965" s="17" t="s">
        <v>99</v>
      </c>
      <c r="H1965" s="18">
        <f>IF('Medical Examinations'!G1970="No major surgery",0,'Medical Examinations'!G1970)</f>
        <v>1</v>
      </c>
      <c r="I1965" s="16" t="s">
        <v>8343</v>
      </c>
      <c r="J1965" s="14" t="str">
        <f t="shared" si="90"/>
        <v>Obesity</v>
      </c>
      <c r="K1965" s="14" t="str">
        <f t="shared" si="91"/>
        <v>Normal</v>
      </c>
      <c r="L1965" s="19">
        <f>DATE('Data cleaning'!P1970,MONTH(1&amp;'Data cleaning'!Q1970),'Hospitalisation Details'!D1970)</f>
        <v>31357</v>
      </c>
      <c r="M1965" s="20">
        <v>27598.93</v>
      </c>
      <c r="N1965" s="16" t="s">
        <v>62</v>
      </c>
      <c r="O1965" s="16" t="s">
        <v>75</v>
      </c>
      <c r="P1965" s="16" t="s">
        <v>241</v>
      </c>
      <c r="Q1965" s="14">
        <f t="shared" si="92"/>
        <v>37</v>
      </c>
    </row>
    <row r="1966" spans="1:17" ht="15.6" x14ac:dyDescent="0.3">
      <c r="A1966" s="15" t="s">
        <v>1989</v>
      </c>
      <c r="B1966" s="14" t="s">
        <v>7843</v>
      </c>
      <c r="C1966" s="16">
        <v>31.02</v>
      </c>
      <c r="D1966" s="16">
        <v>4.84</v>
      </c>
      <c r="E1966" s="17" t="s">
        <v>32</v>
      </c>
      <c r="F1966" s="17" t="s">
        <v>32</v>
      </c>
      <c r="G1966" s="17" t="s">
        <v>99</v>
      </c>
      <c r="H1966" s="18">
        <f>IF('Medical Examinations'!G1971="No major surgery",0,'Medical Examinations'!G1971)</f>
        <v>1</v>
      </c>
      <c r="I1966" s="16" t="s">
        <v>8343</v>
      </c>
      <c r="J1966" s="14" t="str">
        <f t="shared" si="90"/>
        <v>Obesity</v>
      </c>
      <c r="K1966" s="14" t="str">
        <f t="shared" si="91"/>
        <v>Normal</v>
      </c>
      <c r="L1966" s="19">
        <f>DATE('Data cleaning'!P1971,MONTH(1&amp;'Data cleaning'!Q1971),'Hospitalisation Details'!D1971)</f>
        <v>33766</v>
      </c>
      <c r="M1966" s="20">
        <v>27614.71</v>
      </c>
      <c r="N1966" s="16" t="s">
        <v>62</v>
      </c>
      <c r="O1966" s="16" t="s">
        <v>64</v>
      </c>
      <c r="P1966" s="16" t="s">
        <v>241</v>
      </c>
      <c r="Q1966" s="14">
        <f t="shared" si="92"/>
        <v>30</v>
      </c>
    </row>
    <row r="1967" spans="1:17" ht="15.6" x14ac:dyDescent="0.3">
      <c r="A1967" s="15" t="s">
        <v>1987</v>
      </c>
      <c r="B1967" s="14" t="s">
        <v>7845</v>
      </c>
      <c r="C1967" s="16">
        <v>17.5</v>
      </c>
      <c r="D1967" s="16">
        <v>4.5599999999999996</v>
      </c>
      <c r="E1967" s="17" t="s">
        <v>32</v>
      </c>
      <c r="F1967" s="17" t="s">
        <v>32</v>
      </c>
      <c r="G1967" s="17" t="s">
        <v>32</v>
      </c>
      <c r="H1967" s="18">
        <f>IF('Medical Examinations'!G1972="No major surgery",0,'Medical Examinations'!G1972)</f>
        <v>1</v>
      </c>
      <c r="I1967" s="16" t="s">
        <v>8343</v>
      </c>
      <c r="J1967" s="14" t="str">
        <f t="shared" si="90"/>
        <v>Under weight</v>
      </c>
      <c r="K1967" s="14" t="str">
        <f t="shared" si="91"/>
        <v>Normal</v>
      </c>
      <c r="L1967" s="19">
        <f>DATE('Data cleaning'!P1972,MONTH(1&amp;'Data cleaning'!Q1972),'Hospitalisation Details'!D1972)</f>
        <v>35682</v>
      </c>
      <c r="M1967" s="20">
        <v>27619.360000000001</v>
      </c>
      <c r="N1967" s="16" t="s">
        <v>62</v>
      </c>
      <c r="O1967" s="16" t="s">
        <v>64</v>
      </c>
      <c r="P1967" s="16" t="s">
        <v>241</v>
      </c>
      <c r="Q1967" s="14">
        <f t="shared" si="92"/>
        <v>25</v>
      </c>
    </row>
    <row r="1968" spans="1:17" ht="15.6" x14ac:dyDescent="0.3">
      <c r="A1968" s="15" t="s">
        <v>1985</v>
      </c>
      <c r="B1968" s="14" t="s">
        <v>4886</v>
      </c>
      <c r="C1968" s="16">
        <v>34.799999999999997</v>
      </c>
      <c r="D1968" s="16">
        <v>4.42</v>
      </c>
      <c r="E1968" s="17" t="s">
        <v>99</v>
      </c>
      <c r="F1968" s="17" t="s">
        <v>39</v>
      </c>
      <c r="G1968" s="17" t="s">
        <v>32</v>
      </c>
      <c r="H1968" s="18">
        <f>IF('Medical Examinations'!G1973="No major surgery",0,'Medical Examinations'!G1973)</f>
        <v>2</v>
      </c>
      <c r="I1968" s="16" t="s">
        <v>8343</v>
      </c>
      <c r="J1968" s="14" t="str">
        <f t="shared" si="90"/>
        <v>Obesity</v>
      </c>
      <c r="K1968" s="14" t="str">
        <f t="shared" si="91"/>
        <v>Normal</v>
      </c>
      <c r="L1968" s="19">
        <f>DATE('Data cleaning'!P1973,MONTH(1&amp;'Data cleaning'!Q1973),'Hospitalisation Details'!D1973)</f>
        <v>35710</v>
      </c>
      <c r="M1968" s="20">
        <v>27625.17</v>
      </c>
      <c r="N1968" s="16" t="s">
        <v>75</v>
      </c>
      <c r="O1968" s="16" t="s">
        <v>75</v>
      </c>
      <c r="P1968" s="16" t="s">
        <v>241</v>
      </c>
      <c r="Q1968" s="14">
        <f t="shared" si="92"/>
        <v>25</v>
      </c>
    </row>
    <row r="1969" spans="1:17" ht="15.6" x14ac:dyDescent="0.3">
      <c r="A1969" s="15" t="s">
        <v>1984</v>
      </c>
      <c r="B1969" s="14" t="s">
        <v>7848</v>
      </c>
      <c r="C1969" s="16">
        <v>17.3</v>
      </c>
      <c r="D1969" s="16">
        <v>7.66</v>
      </c>
      <c r="E1969" s="17" t="s">
        <v>99</v>
      </c>
      <c r="F1969" s="17" t="s">
        <v>32</v>
      </c>
      <c r="G1969" s="17" t="s">
        <v>32</v>
      </c>
      <c r="H1969" s="18">
        <f>IF('Medical Examinations'!G1974="No major surgery",0,'Medical Examinations'!G1974)</f>
        <v>1</v>
      </c>
      <c r="I1969" s="16" t="s">
        <v>8343</v>
      </c>
      <c r="J1969" s="14" t="str">
        <f t="shared" si="90"/>
        <v>Under weight</v>
      </c>
      <c r="K1969" s="14" t="str">
        <f t="shared" si="91"/>
        <v>Diabetes</v>
      </c>
      <c r="L1969" s="19">
        <f>DATE('Data cleaning'!P1974,MONTH(1&amp;'Data cleaning'!Q1974),'Hospitalisation Details'!D1974)</f>
        <v>33788</v>
      </c>
      <c r="M1969" s="20">
        <v>27696.11</v>
      </c>
      <c r="N1969" s="16" t="s">
        <v>75</v>
      </c>
      <c r="O1969" s="16" t="s">
        <v>62</v>
      </c>
      <c r="P1969" s="16" t="s">
        <v>241</v>
      </c>
      <c r="Q1969" s="14">
        <f t="shared" si="92"/>
        <v>30</v>
      </c>
    </row>
    <row r="1970" spans="1:17" ht="15.6" x14ac:dyDescent="0.3">
      <c r="A1970" s="15" t="s">
        <v>1983</v>
      </c>
      <c r="B1970" s="14" t="s">
        <v>7850</v>
      </c>
      <c r="C1970" s="16">
        <v>32.25</v>
      </c>
      <c r="D1970" s="16">
        <v>5.2</v>
      </c>
      <c r="E1970" s="17" t="s">
        <v>99</v>
      </c>
      <c r="F1970" s="17" t="s">
        <v>32</v>
      </c>
      <c r="G1970" s="17" t="s">
        <v>32</v>
      </c>
      <c r="H1970" s="18">
        <f>IF('Medical Examinations'!G1975="No major surgery",0,'Medical Examinations'!G1975)</f>
        <v>0</v>
      </c>
      <c r="I1970" s="16" t="s">
        <v>8343</v>
      </c>
      <c r="J1970" s="14" t="str">
        <f t="shared" si="90"/>
        <v>Obesity</v>
      </c>
      <c r="K1970" s="14" t="str">
        <f t="shared" si="91"/>
        <v>Normal</v>
      </c>
      <c r="L1970" s="19">
        <f>DATE('Data cleaning'!P1975,MONTH(1&amp;'Data cleaning'!Q1975),'Hospitalisation Details'!D1975)</f>
        <v>37596</v>
      </c>
      <c r="M1970" s="20">
        <v>27724.29</v>
      </c>
      <c r="N1970" s="16" t="s">
        <v>75</v>
      </c>
      <c r="O1970" s="16" t="s">
        <v>64</v>
      </c>
      <c r="P1970" s="16" t="s">
        <v>66</v>
      </c>
      <c r="Q1970" s="14">
        <f t="shared" si="92"/>
        <v>20</v>
      </c>
    </row>
    <row r="1971" spans="1:17" ht="15.6" x14ac:dyDescent="0.3">
      <c r="A1971" s="15" t="s">
        <v>1982</v>
      </c>
      <c r="B1971" s="14" t="s">
        <v>7852</v>
      </c>
      <c r="C1971" s="16">
        <v>42.4</v>
      </c>
      <c r="D1971" s="16">
        <v>5.53</v>
      </c>
      <c r="E1971" s="17" t="s">
        <v>99</v>
      </c>
      <c r="F1971" s="17" t="s">
        <v>32</v>
      </c>
      <c r="G1971" s="17" t="s">
        <v>32</v>
      </c>
      <c r="H1971" s="18">
        <f>IF('Medical Examinations'!G1976="No major surgery",0,'Medical Examinations'!G1976)</f>
        <v>0</v>
      </c>
      <c r="I1971" s="16" t="s">
        <v>8343</v>
      </c>
      <c r="J1971" s="14" t="str">
        <f t="shared" si="90"/>
        <v>Obesity</v>
      </c>
      <c r="K1971" s="14" t="str">
        <f t="shared" si="91"/>
        <v>Normal</v>
      </c>
      <c r="L1971" s="19">
        <f>DATE('Data cleaning'!P1976,MONTH(1&amp;'Data cleaning'!Q1976),'Hospitalisation Details'!D1976)</f>
        <v>22103</v>
      </c>
      <c r="M1971" s="20">
        <v>27808.73</v>
      </c>
      <c r="N1971" s="16" t="s">
        <v>75</v>
      </c>
      <c r="O1971" s="16" t="s">
        <v>75</v>
      </c>
      <c r="P1971" s="16" t="s">
        <v>66</v>
      </c>
      <c r="Q1971" s="14">
        <f t="shared" si="92"/>
        <v>62</v>
      </c>
    </row>
    <row r="1972" spans="1:17" ht="15.6" x14ac:dyDescent="0.3">
      <c r="A1972" s="15" t="s">
        <v>1981</v>
      </c>
      <c r="B1972" s="14" t="s">
        <v>7854</v>
      </c>
      <c r="C1972" s="16">
        <v>38.664999999999999</v>
      </c>
      <c r="D1972" s="16">
        <v>4.8600000000000003</v>
      </c>
      <c r="E1972" s="17" t="s">
        <v>32</v>
      </c>
      <c r="F1972" s="17" t="s">
        <v>39</v>
      </c>
      <c r="G1972" s="17" t="s">
        <v>32</v>
      </c>
      <c r="H1972" s="18">
        <f>IF('Medical Examinations'!G1977="No major surgery",0,'Medical Examinations'!G1977)</f>
        <v>1</v>
      </c>
      <c r="I1972" s="16" t="s">
        <v>8343</v>
      </c>
      <c r="J1972" s="14" t="str">
        <f t="shared" si="90"/>
        <v>Obesity</v>
      </c>
      <c r="K1972" s="14" t="str">
        <f t="shared" si="91"/>
        <v>Normal</v>
      </c>
      <c r="L1972" s="19">
        <f>DATE('Data cleaning'!P1977,MONTH(1&amp;'Data cleaning'!Q1977),'Hospitalisation Details'!D1977)</f>
        <v>31385</v>
      </c>
      <c r="M1972" s="20">
        <v>27849.94</v>
      </c>
      <c r="N1972" s="16" t="s">
        <v>75</v>
      </c>
      <c r="O1972" s="16" t="s">
        <v>75</v>
      </c>
      <c r="P1972" s="16" t="s">
        <v>241</v>
      </c>
      <c r="Q1972" s="14">
        <f t="shared" si="92"/>
        <v>37</v>
      </c>
    </row>
    <row r="1973" spans="1:17" ht="15.6" x14ac:dyDescent="0.3">
      <c r="A1973" s="15" t="s">
        <v>1980</v>
      </c>
      <c r="B1973" s="14" t="s">
        <v>4844</v>
      </c>
      <c r="C1973" s="16">
        <v>29.92</v>
      </c>
      <c r="D1973" s="16">
        <v>5.49</v>
      </c>
      <c r="E1973" s="17" t="s">
        <v>99</v>
      </c>
      <c r="F1973" s="17" t="s">
        <v>32</v>
      </c>
      <c r="G1973" s="17" t="s">
        <v>32</v>
      </c>
      <c r="H1973" s="18">
        <f>IF('Medical Examinations'!G1978="No major surgery",0,'Medical Examinations'!G1978)</f>
        <v>0</v>
      </c>
      <c r="I1973" s="16" t="s">
        <v>8343</v>
      </c>
      <c r="J1973" s="14" t="str">
        <f t="shared" si="90"/>
        <v>Over weight</v>
      </c>
      <c r="K1973" s="14" t="str">
        <f t="shared" si="91"/>
        <v>Normal</v>
      </c>
      <c r="L1973" s="19">
        <f>DATE('Data cleaning'!P1978,MONTH(1&amp;'Data cleaning'!Q1978),'Hospitalisation Details'!D1978)</f>
        <v>32833</v>
      </c>
      <c r="M1973" s="20">
        <v>27925.86</v>
      </c>
      <c r="N1973" s="16" t="s">
        <v>75</v>
      </c>
      <c r="O1973" s="16" t="s">
        <v>62</v>
      </c>
      <c r="P1973" s="16" t="s">
        <v>241</v>
      </c>
      <c r="Q1973" s="14">
        <f t="shared" si="92"/>
        <v>33</v>
      </c>
    </row>
    <row r="1974" spans="1:17" ht="15.6" x14ac:dyDescent="0.3">
      <c r="A1974" s="15" t="s">
        <v>1979</v>
      </c>
      <c r="B1974" s="14" t="s">
        <v>7856</v>
      </c>
      <c r="C1974" s="16">
        <v>29.48</v>
      </c>
      <c r="D1974" s="16">
        <v>4.09</v>
      </c>
      <c r="E1974" s="17" t="s">
        <v>99</v>
      </c>
      <c r="F1974" s="17" t="s">
        <v>32</v>
      </c>
      <c r="G1974" s="17" t="s">
        <v>32</v>
      </c>
      <c r="H1974" s="18">
        <f>IF('Medical Examinations'!G1979="No major surgery",0,'Medical Examinations'!G1979)</f>
        <v>0</v>
      </c>
      <c r="I1974" s="16" t="s">
        <v>8343</v>
      </c>
      <c r="J1974" s="14" t="str">
        <f t="shared" si="90"/>
        <v>Over weight</v>
      </c>
      <c r="K1974" s="14" t="str">
        <f t="shared" si="91"/>
        <v>Normal</v>
      </c>
      <c r="L1974" s="19">
        <f>DATE('Data cleaning'!P1979,MONTH(1&amp;'Data cleaning'!Q1979),'Hospitalisation Details'!D1979)</f>
        <v>33393</v>
      </c>
      <c r="M1974" s="20">
        <v>27931.11</v>
      </c>
      <c r="N1974" s="16" t="s">
        <v>75</v>
      </c>
      <c r="O1974" s="16" t="s">
        <v>64</v>
      </c>
      <c r="P1974" s="16" t="s">
        <v>241</v>
      </c>
      <c r="Q1974" s="14">
        <f t="shared" si="92"/>
        <v>32</v>
      </c>
    </row>
    <row r="1975" spans="1:17" ht="15.6" x14ac:dyDescent="0.3">
      <c r="A1975" s="15" t="s">
        <v>1978</v>
      </c>
      <c r="B1975" s="14" t="s">
        <v>7858</v>
      </c>
      <c r="C1975" s="16">
        <v>28.785</v>
      </c>
      <c r="D1975" s="16">
        <v>4.3099999999999996</v>
      </c>
      <c r="E1975" s="17" t="s">
        <v>99</v>
      </c>
      <c r="F1975" s="17" t="s">
        <v>32</v>
      </c>
      <c r="G1975" s="17" t="s">
        <v>32</v>
      </c>
      <c r="H1975" s="18">
        <f>IF('Medical Examinations'!G1980="No major surgery",0,'Medical Examinations'!G1980)</f>
        <v>0</v>
      </c>
      <c r="I1975" s="16" t="s">
        <v>8343</v>
      </c>
      <c r="J1975" s="14" t="str">
        <f t="shared" si="90"/>
        <v>Over weight</v>
      </c>
      <c r="K1975" s="14" t="str">
        <f t="shared" si="91"/>
        <v>Normal</v>
      </c>
      <c r="L1975" s="19">
        <f>DATE('Data cleaning'!P1980,MONTH(1&amp;'Data cleaning'!Q1980),'Hospitalisation Details'!D1980)</f>
        <v>22490</v>
      </c>
      <c r="M1975" s="20">
        <v>27941.29</v>
      </c>
      <c r="N1975" s="16" t="s">
        <v>75</v>
      </c>
      <c r="O1975" s="16" t="s">
        <v>64</v>
      </c>
      <c r="P1975" s="16" t="s">
        <v>241</v>
      </c>
      <c r="Q1975" s="14">
        <f t="shared" si="92"/>
        <v>61</v>
      </c>
    </row>
    <row r="1976" spans="1:17" ht="15.6" x14ac:dyDescent="0.3">
      <c r="A1976" s="15" t="s">
        <v>1977</v>
      </c>
      <c r="B1976" s="14" t="s">
        <v>7860</v>
      </c>
      <c r="C1976" s="16">
        <v>19.8</v>
      </c>
      <c r="D1976" s="16">
        <v>4</v>
      </c>
      <c r="E1976" s="17" t="s">
        <v>99</v>
      </c>
      <c r="F1976" s="17" t="s">
        <v>32</v>
      </c>
      <c r="G1976" s="17" t="s">
        <v>32</v>
      </c>
      <c r="H1976" s="18">
        <f>IF('Medical Examinations'!G1981="No major surgery",0,'Medical Examinations'!G1981)</f>
        <v>0</v>
      </c>
      <c r="I1976" s="16" t="s">
        <v>8343</v>
      </c>
      <c r="J1976" s="14" t="str">
        <f t="shared" si="90"/>
        <v>Normal weight</v>
      </c>
      <c r="K1976" s="14" t="str">
        <f t="shared" si="91"/>
        <v>Normal</v>
      </c>
      <c r="L1976" s="19">
        <f>DATE('Data cleaning'!P1981,MONTH(1&amp;'Data cleaning'!Q1981),'Hospitalisation Details'!D1981)</f>
        <v>36515</v>
      </c>
      <c r="M1976" s="20">
        <v>27980.77</v>
      </c>
      <c r="N1976" s="16" t="s">
        <v>75</v>
      </c>
      <c r="O1976" s="16" t="s">
        <v>75</v>
      </c>
      <c r="P1976" s="16" t="s">
        <v>241</v>
      </c>
      <c r="Q1976" s="14">
        <f t="shared" si="92"/>
        <v>23</v>
      </c>
    </row>
    <row r="1977" spans="1:17" ht="15.6" x14ac:dyDescent="0.3">
      <c r="A1977" s="15" t="s">
        <v>1976</v>
      </c>
      <c r="B1977" s="14" t="s">
        <v>7862</v>
      </c>
      <c r="C1977" s="16">
        <v>35.53</v>
      </c>
      <c r="D1977" s="16">
        <v>4.68</v>
      </c>
      <c r="E1977" s="17" t="s">
        <v>32</v>
      </c>
      <c r="F1977" s="17" t="s">
        <v>32</v>
      </c>
      <c r="G1977" s="17" t="s">
        <v>99</v>
      </c>
      <c r="H1977" s="18">
        <f>IF('Medical Examinations'!G1982="No major surgery",0,'Medical Examinations'!G1982)</f>
        <v>1</v>
      </c>
      <c r="I1977" s="16" t="s">
        <v>8343</v>
      </c>
      <c r="J1977" s="14" t="str">
        <f t="shared" si="90"/>
        <v>Obesity</v>
      </c>
      <c r="K1977" s="14" t="str">
        <f t="shared" si="91"/>
        <v>Normal</v>
      </c>
      <c r="L1977" s="19">
        <f>DATE('Data cleaning'!P1982,MONTH(1&amp;'Data cleaning'!Q1982),'Hospitalisation Details'!D1982)</f>
        <v>31380</v>
      </c>
      <c r="M1977" s="20">
        <v>28006.94</v>
      </c>
      <c r="N1977" s="16" t="s">
        <v>75</v>
      </c>
      <c r="O1977" s="16" t="s">
        <v>62</v>
      </c>
      <c r="P1977" s="16" t="s">
        <v>241</v>
      </c>
      <c r="Q1977" s="14">
        <f t="shared" si="92"/>
        <v>37</v>
      </c>
    </row>
    <row r="1978" spans="1:17" ht="15.6" x14ac:dyDescent="0.3">
      <c r="A1978" s="15" t="s">
        <v>1971</v>
      </c>
      <c r="B1978" s="14" t="s">
        <v>7864</v>
      </c>
      <c r="C1978" s="16">
        <v>21.47</v>
      </c>
      <c r="D1978" s="16">
        <v>4.0199999999999996</v>
      </c>
      <c r="E1978" s="17" t="s">
        <v>99</v>
      </c>
      <c r="F1978" s="17" t="s">
        <v>32</v>
      </c>
      <c r="G1978" s="17" t="s">
        <v>32</v>
      </c>
      <c r="H1978" s="18">
        <f>IF('Medical Examinations'!G1983="No major surgery",0,'Medical Examinations'!G1983)</f>
        <v>1</v>
      </c>
      <c r="I1978" s="16" t="s">
        <v>8343</v>
      </c>
      <c r="J1978" s="14" t="str">
        <f t="shared" si="90"/>
        <v>Normal weight</v>
      </c>
      <c r="K1978" s="14" t="str">
        <f t="shared" si="91"/>
        <v>Normal</v>
      </c>
      <c r="L1978" s="19">
        <f>DATE('Data cleaning'!P1983,MONTH(1&amp;'Data cleaning'!Q1983),'Hospitalisation Details'!D1983)</f>
        <v>22242</v>
      </c>
      <c r="M1978" s="20">
        <v>28101.33</v>
      </c>
      <c r="N1978" s="16" t="s">
        <v>75</v>
      </c>
      <c r="O1978" s="16" t="s">
        <v>62</v>
      </c>
      <c r="P1978" s="16" t="s">
        <v>972</v>
      </c>
      <c r="Q1978" s="14">
        <f t="shared" si="92"/>
        <v>62</v>
      </c>
    </row>
    <row r="1979" spans="1:17" ht="15.6" x14ac:dyDescent="0.3">
      <c r="A1979" s="15" t="s">
        <v>1966</v>
      </c>
      <c r="B1979" s="14" t="s">
        <v>7866</v>
      </c>
      <c r="C1979" s="16">
        <v>25.9</v>
      </c>
      <c r="D1979" s="16">
        <v>5.12</v>
      </c>
      <c r="E1979" s="17" t="s">
        <v>32</v>
      </c>
      <c r="F1979" s="17" t="s">
        <v>32</v>
      </c>
      <c r="G1979" s="17" t="s">
        <v>99</v>
      </c>
      <c r="H1979" s="18">
        <f>IF('Medical Examinations'!G1984="No major surgery",0,'Medical Examinations'!G1984)</f>
        <v>1</v>
      </c>
      <c r="I1979" s="16" t="s">
        <v>8343</v>
      </c>
      <c r="J1979" s="14" t="str">
        <f t="shared" si="90"/>
        <v>Over weight</v>
      </c>
      <c r="K1979" s="14" t="str">
        <f t="shared" si="91"/>
        <v>Normal</v>
      </c>
      <c r="L1979" s="19">
        <f>DATE('Data cleaning'!P1984,MONTH(1&amp;'Data cleaning'!Q1984),'Hospitalisation Details'!D1984)</f>
        <v>36409</v>
      </c>
      <c r="M1979" s="20">
        <v>28245.34</v>
      </c>
      <c r="N1979" s="16" t="s">
        <v>75</v>
      </c>
      <c r="O1979" s="16" t="s">
        <v>64</v>
      </c>
      <c r="P1979" s="16" t="s">
        <v>241</v>
      </c>
      <c r="Q1979" s="14">
        <f t="shared" si="92"/>
        <v>23</v>
      </c>
    </row>
    <row r="1980" spans="1:17" ht="15.6" x14ac:dyDescent="0.3">
      <c r="A1980" s="15" t="s">
        <v>1959</v>
      </c>
      <c r="B1980" s="14" t="s">
        <v>7868</v>
      </c>
      <c r="C1980" s="16">
        <v>20.81</v>
      </c>
      <c r="D1980" s="16">
        <v>5.52</v>
      </c>
      <c r="E1980" s="17" t="s">
        <v>32</v>
      </c>
      <c r="F1980" s="17" t="s">
        <v>32</v>
      </c>
      <c r="G1980" s="17" t="s">
        <v>32</v>
      </c>
      <c r="H1980" s="18">
        <f>IF('Medical Examinations'!G1985="No major surgery",0,'Medical Examinations'!G1985)</f>
        <v>0</v>
      </c>
      <c r="I1980" s="16" t="s">
        <v>8343</v>
      </c>
      <c r="J1980" s="14" t="str">
        <f t="shared" si="90"/>
        <v>Normal weight</v>
      </c>
      <c r="K1980" s="14" t="str">
        <f t="shared" si="91"/>
        <v>Normal</v>
      </c>
      <c r="L1980" s="19">
        <f>DATE('Data cleaning'!P1985,MONTH(1&amp;'Data cleaning'!Q1985),'Hospitalisation Details'!D1985)</f>
        <v>23340</v>
      </c>
      <c r="M1980" s="20">
        <v>28287.9</v>
      </c>
      <c r="N1980" s="16" t="s">
        <v>75</v>
      </c>
      <c r="O1980" s="16" t="s">
        <v>75</v>
      </c>
      <c r="P1980" s="16" t="s">
        <v>66</v>
      </c>
      <c r="Q1980" s="14">
        <f t="shared" si="92"/>
        <v>59</v>
      </c>
    </row>
    <row r="1981" spans="1:17" ht="15.6" x14ac:dyDescent="0.3">
      <c r="A1981" s="15" t="s">
        <v>1951</v>
      </c>
      <c r="B1981" s="14" t="s">
        <v>6474</v>
      </c>
      <c r="C1981" s="16">
        <v>25.84</v>
      </c>
      <c r="D1981" s="16">
        <v>5.81</v>
      </c>
      <c r="E1981" s="17" t="s">
        <v>99</v>
      </c>
      <c r="F1981" s="17" t="s">
        <v>32</v>
      </c>
      <c r="G1981" s="17" t="s">
        <v>99</v>
      </c>
      <c r="H1981" s="18">
        <f>IF('Medical Examinations'!G1986="No major surgery",0,'Medical Examinations'!G1986)</f>
        <v>1</v>
      </c>
      <c r="I1981" s="16" t="s">
        <v>8343</v>
      </c>
      <c r="J1981" s="14" t="str">
        <f t="shared" si="90"/>
        <v>Over weight</v>
      </c>
      <c r="K1981" s="14" t="str">
        <f t="shared" si="91"/>
        <v>Prediabetes</v>
      </c>
      <c r="L1981" s="19">
        <f>DATE('Data cleaning'!P1986,MONTH(1&amp;'Data cleaning'!Q1986),'Hospitalisation Details'!D1986)</f>
        <v>33231</v>
      </c>
      <c r="M1981" s="20">
        <v>28302.33</v>
      </c>
      <c r="N1981" s="16" t="s">
        <v>75</v>
      </c>
      <c r="O1981" s="16" t="s">
        <v>62</v>
      </c>
      <c r="P1981" s="16" t="s">
        <v>241</v>
      </c>
      <c r="Q1981" s="14">
        <f t="shared" si="92"/>
        <v>32</v>
      </c>
    </row>
    <row r="1982" spans="1:17" ht="15.6" x14ac:dyDescent="0.3">
      <c r="A1982" s="15" t="s">
        <v>1944</v>
      </c>
      <c r="B1982" s="14" t="s">
        <v>4772</v>
      </c>
      <c r="C1982" s="16">
        <v>30.95</v>
      </c>
      <c r="D1982" s="16">
        <v>5.16</v>
      </c>
      <c r="E1982" s="17" t="s">
        <v>32</v>
      </c>
      <c r="F1982" s="17" t="s">
        <v>32</v>
      </c>
      <c r="G1982" s="17" t="s">
        <v>99</v>
      </c>
      <c r="H1982" s="18">
        <f>IF('Medical Examinations'!G1987="No major surgery",0,'Medical Examinations'!G1987)</f>
        <v>1</v>
      </c>
      <c r="I1982" s="16" t="s">
        <v>8343</v>
      </c>
      <c r="J1982" s="14" t="str">
        <f t="shared" si="90"/>
        <v>Obesity</v>
      </c>
      <c r="K1982" s="14" t="str">
        <f t="shared" si="91"/>
        <v>Normal</v>
      </c>
      <c r="L1982" s="19">
        <f>DATE('Data cleaning'!P1987,MONTH(1&amp;'Data cleaning'!Q1987),'Hospitalisation Details'!D1987)</f>
        <v>28461</v>
      </c>
      <c r="M1982" s="20">
        <v>28340.19</v>
      </c>
      <c r="N1982" s="16" t="s">
        <v>75</v>
      </c>
      <c r="O1982" s="16" t="s">
        <v>62</v>
      </c>
      <c r="P1982" s="16" t="s">
        <v>119</v>
      </c>
      <c r="Q1982" s="14">
        <f t="shared" si="92"/>
        <v>45</v>
      </c>
    </row>
    <row r="1983" spans="1:17" ht="15.6" x14ac:dyDescent="0.3">
      <c r="A1983" s="15" t="s">
        <v>1938</v>
      </c>
      <c r="B1983" s="14" t="s">
        <v>5364</v>
      </c>
      <c r="C1983" s="16">
        <v>30.54</v>
      </c>
      <c r="D1983" s="16">
        <v>5</v>
      </c>
      <c r="E1983" s="17" t="s">
        <v>32</v>
      </c>
      <c r="F1983" s="17" t="s">
        <v>32</v>
      </c>
      <c r="G1983" s="17" t="s">
        <v>99</v>
      </c>
      <c r="H1983" s="18">
        <f>IF('Medical Examinations'!G1988="No major surgery",0,'Medical Examinations'!G1988)</f>
        <v>1</v>
      </c>
      <c r="I1983" s="16" t="s">
        <v>8343</v>
      </c>
      <c r="J1983" s="14" t="str">
        <f t="shared" si="90"/>
        <v>Obesity</v>
      </c>
      <c r="K1983" s="14" t="str">
        <f t="shared" si="91"/>
        <v>Normal</v>
      </c>
      <c r="L1983" s="19">
        <f>DATE('Data cleaning'!P1988,MONTH(1&amp;'Data cleaning'!Q1988),'Hospitalisation Details'!D1988)</f>
        <v>27288</v>
      </c>
      <c r="M1983" s="20">
        <v>28468.92</v>
      </c>
      <c r="N1983" s="16" t="s">
        <v>75</v>
      </c>
      <c r="O1983" s="16" t="s">
        <v>75</v>
      </c>
      <c r="P1983" s="16" t="s">
        <v>119</v>
      </c>
      <c r="Q1983" s="14">
        <f t="shared" si="92"/>
        <v>48</v>
      </c>
    </row>
    <row r="1984" spans="1:17" ht="15.6" x14ac:dyDescent="0.3">
      <c r="A1984" s="15" t="s">
        <v>1932</v>
      </c>
      <c r="B1984" s="14" t="s">
        <v>7873</v>
      </c>
      <c r="C1984" s="16">
        <v>33.914999999999999</v>
      </c>
      <c r="D1984" s="16">
        <v>5.84</v>
      </c>
      <c r="E1984" s="17" t="s">
        <v>99</v>
      </c>
      <c r="F1984" s="17" t="s">
        <v>32</v>
      </c>
      <c r="G1984" s="17" t="s">
        <v>32</v>
      </c>
      <c r="H1984" s="18">
        <f>IF('Medical Examinations'!G1989="No major surgery",0,'Medical Examinations'!G1989)</f>
        <v>0</v>
      </c>
      <c r="I1984" s="16" t="s">
        <v>8343</v>
      </c>
      <c r="J1984" s="14" t="str">
        <f t="shared" si="90"/>
        <v>Obesity</v>
      </c>
      <c r="K1984" s="14" t="str">
        <f t="shared" si="91"/>
        <v>Prediabetes</v>
      </c>
      <c r="L1984" s="19">
        <f>DATE('Data cleaning'!P1989,MONTH(1&amp;'Data cleaning'!Q1989),'Hospitalisation Details'!D1989)</f>
        <v>30296</v>
      </c>
      <c r="M1984" s="20">
        <v>28476.73</v>
      </c>
      <c r="N1984" s="16" t="s">
        <v>75</v>
      </c>
      <c r="O1984" s="16" t="s">
        <v>62</v>
      </c>
      <c r="P1984" s="16" t="s">
        <v>119</v>
      </c>
      <c r="Q1984" s="14">
        <f t="shared" si="92"/>
        <v>40</v>
      </c>
    </row>
    <row r="1985" spans="1:17" ht="15.6" x14ac:dyDescent="0.3">
      <c r="A1985" s="15" t="s">
        <v>1926</v>
      </c>
      <c r="B1985" s="14" t="s">
        <v>4894</v>
      </c>
      <c r="C1985" s="16">
        <v>33.31</v>
      </c>
      <c r="D1985" s="16">
        <v>4.1900000000000004</v>
      </c>
      <c r="E1985" s="17" t="s">
        <v>32</v>
      </c>
      <c r="F1985" s="17" t="s">
        <v>32</v>
      </c>
      <c r="G1985" s="17" t="s">
        <v>99</v>
      </c>
      <c r="H1985" s="18">
        <f>IF('Medical Examinations'!G1990="No major surgery",0,'Medical Examinations'!G1990)</f>
        <v>1</v>
      </c>
      <c r="I1985" s="16" t="s">
        <v>8343</v>
      </c>
      <c r="J1985" s="14" t="str">
        <f t="shared" si="90"/>
        <v>Obesity</v>
      </c>
      <c r="K1985" s="14" t="str">
        <f t="shared" si="91"/>
        <v>Normal</v>
      </c>
      <c r="L1985" s="19">
        <f>DATE('Data cleaning'!P1990,MONTH(1&amp;'Data cleaning'!Q1990),'Hospitalisation Details'!D1990)</f>
        <v>31317</v>
      </c>
      <c r="M1985" s="20">
        <v>28542.86</v>
      </c>
      <c r="N1985" s="16" t="s">
        <v>75</v>
      </c>
      <c r="O1985" s="16" t="s">
        <v>64</v>
      </c>
      <c r="P1985" s="16" t="s">
        <v>241</v>
      </c>
      <c r="Q1985" s="14">
        <f t="shared" si="92"/>
        <v>37</v>
      </c>
    </row>
    <row r="1986" spans="1:17" ht="15.6" x14ac:dyDescent="0.3">
      <c r="A1986" s="15" t="s">
        <v>1919</v>
      </c>
      <c r="B1986" s="14" t="s">
        <v>7876</v>
      </c>
      <c r="C1986" s="16">
        <v>25.745000000000001</v>
      </c>
      <c r="D1986" s="16">
        <v>4.62</v>
      </c>
      <c r="E1986" s="17" t="s">
        <v>99</v>
      </c>
      <c r="F1986" s="17" t="s">
        <v>32</v>
      </c>
      <c r="G1986" s="17" t="s">
        <v>32</v>
      </c>
      <c r="H1986" s="18">
        <f>IF('Medical Examinations'!G1991="No major surgery",0,'Medical Examinations'!G1991)</f>
        <v>0</v>
      </c>
      <c r="I1986" s="16" t="s">
        <v>8343</v>
      </c>
      <c r="J1986" s="14" t="str">
        <f t="shared" ref="J1986:J2049" si="93">IF(C1986&lt;18.5,"Under weight",IF(C1986&lt;25,"Normal weight",IF(C1986&lt;30,"Over weight","Obesity")))</f>
        <v>Over weight</v>
      </c>
      <c r="K1986" s="14" t="str">
        <f t="shared" ref="K1986:K2049" si="94">IF(D1986&lt;5.7,"Normal",IF(D1986&lt;6.4,"Prediabetes","Diabetes"))</f>
        <v>Normal</v>
      </c>
      <c r="L1986" s="19">
        <f>DATE('Data cleaning'!P1991,MONTH(1&amp;'Data cleaning'!Q1991),'Hospitalisation Details'!D1991)</f>
        <v>33212</v>
      </c>
      <c r="M1986" s="20">
        <v>28716.14</v>
      </c>
      <c r="N1986" s="16" t="s">
        <v>75</v>
      </c>
      <c r="O1986" s="16" t="s">
        <v>64</v>
      </c>
      <c r="P1986" s="16" t="s">
        <v>241</v>
      </c>
      <c r="Q1986" s="14">
        <f t="shared" ref="Q1986:Q2049" si="95">INT(YEARFRAC(L1986,DATE(2023,6,8)))</f>
        <v>32</v>
      </c>
    </row>
    <row r="1987" spans="1:17" ht="15.6" x14ac:dyDescent="0.3">
      <c r="A1987" s="15" t="s">
        <v>1912</v>
      </c>
      <c r="B1987" s="14" t="s">
        <v>5907</v>
      </c>
      <c r="C1987" s="16">
        <v>37.1</v>
      </c>
      <c r="D1987" s="16">
        <v>6.24</v>
      </c>
      <c r="E1987" s="17" t="s">
        <v>32</v>
      </c>
      <c r="F1987" s="17" t="s">
        <v>32</v>
      </c>
      <c r="G1987" s="17" t="s">
        <v>32</v>
      </c>
      <c r="H1987" s="18">
        <f>IF('Medical Examinations'!G1992="No major surgery",0,'Medical Examinations'!G1992)</f>
        <v>0</v>
      </c>
      <c r="I1987" s="16" t="s">
        <v>8343</v>
      </c>
      <c r="J1987" s="14" t="str">
        <f t="shared" si="93"/>
        <v>Obesity</v>
      </c>
      <c r="K1987" s="14" t="str">
        <f t="shared" si="94"/>
        <v>Prediabetes</v>
      </c>
      <c r="L1987" s="19">
        <f>DATE('Data cleaning'!P1992,MONTH(1&amp;'Data cleaning'!Q1992),'Hospitalisation Details'!D1992)</f>
        <v>22496</v>
      </c>
      <c r="M1987" s="20">
        <v>28868.66</v>
      </c>
      <c r="N1987" s="16" t="s">
        <v>75</v>
      </c>
      <c r="O1987" s="16" t="s">
        <v>62</v>
      </c>
      <c r="P1987" s="16" t="s">
        <v>119</v>
      </c>
      <c r="Q1987" s="14">
        <f t="shared" si="95"/>
        <v>61</v>
      </c>
    </row>
    <row r="1988" spans="1:17" ht="15.6" x14ac:dyDescent="0.3">
      <c r="A1988" s="15" t="s">
        <v>1907</v>
      </c>
      <c r="B1988" s="14" t="s">
        <v>7879</v>
      </c>
      <c r="C1988" s="16">
        <v>35.435000000000002</v>
      </c>
      <c r="D1988" s="16">
        <v>5.81</v>
      </c>
      <c r="E1988" s="17" t="s">
        <v>32</v>
      </c>
      <c r="F1988" s="17" t="s">
        <v>32</v>
      </c>
      <c r="G1988" s="17" t="s">
        <v>32</v>
      </c>
      <c r="H1988" s="18">
        <f>IF('Medical Examinations'!G1993="No major surgery",0,'Medical Examinations'!G1993)</f>
        <v>0</v>
      </c>
      <c r="I1988" s="16" t="s">
        <v>8343</v>
      </c>
      <c r="J1988" s="14" t="str">
        <f t="shared" si="93"/>
        <v>Obesity</v>
      </c>
      <c r="K1988" s="14" t="str">
        <f t="shared" si="94"/>
        <v>Prediabetes</v>
      </c>
      <c r="L1988" s="19">
        <f>DATE('Data cleaning'!P1993,MONTH(1&amp;'Data cleaning'!Q1993),'Hospitalisation Details'!D1993)</f>
        <v>22852</v>
      </c>
      <c r="M1988" s="20">
        <v>28923.14</v>
      </c>
      <c r="N1988" s="16" t="s">
        <v>75</v>
      </c>
      <c r="O1988" s="16" t="s">
        <v>75</v>
      </c>
      <c r="P1988" s="16" t="s">
        <v>119</v>
      </c>
      <c r="Q1988" s="14">
        <f t="shared" si="95"/>
        <v>60</v>
      </c>
    </row>
    <row r="1989" spans="1:17" ht="15.6" x14ac:dyDescent="0.3">
      <c r="A1989" s="15" t="s">
        <v>1902</v>
      </c>
      <c r="B1989" s="14" t="s">
        <v>7881</v>
      </c>
      <c r="C1989" s="16">
        <v>20.399999999999999</v>
      </c>
      <c r="D1989" s="16">
        <v>4.83</v>
      </c>
      <c r="E1989" s="17" t="s">
        <v>32</v>
      </c>
      <c r="F1989" s="17" t="s">
        <v>32</v>
      </c>
      <c r="G1989" s="17" t="s">
        <v>32</v>
      </c>
      <c r="H1989" s="18">
        <f>IF('Medical Examinations'!G1994="No major surgery",0,'Medical Examinations'!G1994)</f>
        <v>0</v>
      </c>
      <c r="I1989" s="16" t="s">
        <v>8343</v>
      </c>
      <c r="J1989" s="14" t="str">
        <f t="shared" si="93"/>
        <v>Normal weight</v>
      </c>
      <c r="K1989" s="14" t="str">
        <f t="shared" si="94"/>
        <v>Normal</v>
      </c>
      <c r="L1989" s="19">
        <f>DATE('Data cleaning'!P1994,MONTH(1&amp;'Data cleaning'!Q1994),'Hospitalisation Details'!D1994)</f>
        <v>21889</v>
      </c>
      <c r="M1989" s="20">
        <v>28950.47</v>
      </c>
      <c r="N1989" s="16" t="s">
        <v>75</v>
      </c>
      <c r="O1989" s="16" t="s">
        <v>75</v>
      </c>
      <c r="P1989" s="16" t="s">
        <v>119</v>
      </c>
      <c r="Q1989" s="14">
        <f t="shared" si="95"/>
        <v>63</v>
      </c>
    </row>
    <row r="1990" spans="1:17" ht="15.6" x14ac:dyDescent="0.3">
      <c r="A1990" s="15" t="s">
        <v>1899</v>
      </c>
      <c r="B1990" s="14" t="s">
        <v>7234</v>
      </c>
      <c r="C1990" s="16">
        <v>42.13</v>
      </c>
      <c r="D1990" s="16">
        <v>5.72</v>
      </c>
      <c r="E1990" s="17" t="s">
        <v>99</v>
      </c>
      <c r="F1990" s="17" t="s">
        <v>32</v>
      </c>
      <c r="G1990" s="17" t="s">
        <v>99</v>
      </c>
      <c r="H1990" s="18">
        <f>IF('Medical Examinations'!G1995="No major surgery",0,'Medical Examinations'!G1995)</f>
        <v>1</v>
      </c>
      <c r="I1990" s="16" t="s">
        <v>8343</v>
      </c>
      <c r="J1990" s="14" t="str">
        <f t="shared" si="93"/>
        <v>Obesity</v>
      </c>
      <c r="K1990" s="14" t="str">
        <f t="shared" si="94"/>
        <v>Prediabetes</v>
      </c>
      <c r="L1990" s="19">
        <f>DATE('Data cleaning'!P1995,MONTH(1&amp;'Data cleaning'!Q1995),'Hospitalisation Details'!D1995)</f>
        <v>37865</v>
      </c>
      <c r="M1990" s="20">
        <v>28998.68</v>
      </c>
      <c r="N1990" s="16" t="s">
        <v>75</v>
      </c>
      <c r="O1990" s="16" t="s">
        <v>64</v>
      </c>
      <c r="P1990" s="16" t="s">
        <v>241</v>
      </c>
      <c r="Q1990" s="14">
        <f t="shared" si="95"/>
        <v>19</v>
      </c>
    </row>
    <row r="1991" spans="1:17" ht="15.6" x14ac:dyDescent="0.3">
      <c r="A1991" s="15" t="s">
        <v>1894</v>
      </c>
      <c r="B1991" s="14" t="s">
        <v>7884</v>
      </c>
      <c r="C1991" s="16">
        <v>33.99</v>
      </c>
      <c r="D1991" s="16">
        <v>4.83</v>
      </c>
      <c r="E1991" s="17" t="s">
        <v>99</v>
      </c>
      <c r="F1991" s="17" t="s">
        <v>32</v>
      </c>
      <c r="G1991" s="17" t="s">
        <v>99</v>
      </c>
      <c r="H1991" s="18">
        <f>IF('Medical Examinations'!G1996="No major surgery",0,'Medical Examinations'!G1996)</f>
        <v>1</v>
      </c>
      <c r="I1991" s="16" t="s">
        <v>8343</v>
      </c>
      <c r="J1991" s="14" t="str">
        <f t="shared" si="93"/>
        <v>Obesity</v>
      </c>
      <c r="K1991" s="14" t="str">
        <f t="shared" si="94"/>
        <v>Normal</v>
      </c>
      <c r="L1991" s="19">
        <f>DATE('Data cleaning'!P1996,MONTH(1&amp;'Data cleaning'!Q1996),'Hospitalisation Details'!D1996)</f>
        <v>33792</v>
      </c>
      <c r="M1991" s="20">
        <v>29007.82</v>
      </c>
      <c r="N1991" s="16" t="s">
        <v>75</v>
      </c>
      <c r="O1991" s="16" t="s">
        <v>64</v>
      </c>
      <c r="P1991" s="16" t="s">
        <v>241</v>
      </c>
      <c r="Q1991" s="14">
        <f t="shared" si="95"/>
        <v>30</v>
      </c>
    </row>
    <row r="1992" spans="1:17" ht="15.6" x14ac:dyDescent="0.3">
      <c r="A1992" s="15" t="s">
        <v>1891</v>
      </c>
      <c r="B1992" s="14" t="s">
        <v>7885</v>
      </c>
      <c r="C1992" s="16">
        <v>28.594999999999999</v>
      </c>
      <c r="D1992" s="16">
        <v>4.1399999999999997</v>
      </c>
      <c r="E1992" s="17" t="s">
        <v>99</v>
      </c>
      <c r="F1992" s="17" t="s">
        <v>32</v>
      </c>
      <c r="G1992" s="17" t="s">
        <v>99</v>
      </c>
      <c r="H1992" s="18">
        <f>IF('Medical Examinations'!G1997="No major surgery",0,'Medical Examinations'!G1997)</f>
        <v>1</v>
      </c>
      <c r="I1992" s="16" t="s">
        <v>8343</v>
      </c>
      <c r="J1992" s="14" t="str">
        <f t="shared" si="93"/>
        <v>Over weight</v>
      </c>
      <c r="K1992" s="14" t="str">
        <f t="shared" si="94"/>
        <v>Normal</v>
      </c>
      <c r="L1992" s="19">
        <f>DATE('Data cleaning'!P1997,MONTH(1&amp;'Data cleaning'!Q1997),'Hospitalisation Details'!D1997)</f>
        <v>29416</v>
      </c>
      <c r="M1992" s="20">
        <v>29114.21</v>
      </c>
      <c r="N1992" s="16" t="s">
        <v>75</v>
      </c>
      <c r="O1992" s="16" t="s">
        <v>64</v>
      </c>
      <c r="P1992" s="16" t="s">
        <v>241</v>
      </c>
      <c r="Q1992" s="14">
        <f t="shared" si="95"/>
        <v>42</v>
      </c>
    </row>
    <row r="1993" spans="1:17" ht="15.6" x14ac:dyDescent="0.3">
      <c r="A1993" s="15" t="s">
        <v>1886</v>
      </c>
      <c r="B1993" s="14" t="s">
        <v>5211</v>
      </c>
      <c r="C1993" s="16">
        <v>20.8</v>
      </c>
      <c r="D1993" s="16">
        <v>4.07</v>
      </c>
      <c r="E1993" s="17" t="s">
        <v>99</v>
      </c>
      <c r="F1993" s="17" t="s">
        <v>32</v>
      </c>
      <c r="G1993" s="17" t="s">
        <v>99</v>
      </c>
      <c r="H1993" s="18">
        <f>IF('Medical Examinations'!G1998="No major surgery",0,'Medical Examinations'!G1998)</f>
        <v>1</v>
      </c>
      <c r="I1993" s="16" t="s">
        <v>8343</v>
      </c>
      <c r="J1993" s="14" t="str">
        <f t="shared" si="93"/>
        <v>Normal weight</v>
      </c>
      <c r="K1993" s="14" t="str">
        <f t="shared" si="94"/>
        <v>Normal</v>
      </c>
      <c r="L1993" s="19">
        <f>DATE('Data cleaning'!P1998,MONTH(1&amp;'Data cleaning'!Q1998),'Hospitalisation Details'!D1998)</f>
        <v>28823</v>
      </c>
      <c r="M1993" s="20">
        <v>29114.77</v>
      </c>
      <c r="N1993" s="16" t="s">
        <v>75</v>
      </c>
      <c r="O1993" s="16" t="s">
        <v>75</v>
      </c>
      <c r="P1993" s="16" t="s">
        <v>241</v>
      </c>
      <c r="Q1993" s="14">
        <f t="shared" si="95"/>
        <v>44</v>
      </c>
    </row>
    <row r="1994" spans="1:17" ht="15.6" x14ac:dyDescent="0.3">
      <c r="A1994" s="15" t="s">
        <v>1885</v>
      </c>
      <c r="B1994" s="14" t="s">
        <v>7887</v>
      </c>
      <c r="C1994" s="16">
        <v>23.465</v>
      </c>
      <c r="D1994" s="16">
        <v>6.26</v>
      </c>
      <c r="E1994" s="17" t="s">
        <v>99</v>
      </c>
      <c r="F1994" s="17" t="s">
        <v>32</v>
      </c>
      <c r="G1994" s="17" t="s">
        <v>99</v>
      </c>
      <c r="H1994" s="18">
        <f>IF('Medical Examinations'!G1999="No major surgery",0,'Medical Examinations'!G1999)</f>
        <v>1</v>
      </c>
      <c r="I1994" s="16" t="s">
        <v>8343</v>
      </c>
      <c r="J1994" s="14" t="str">
        <f t="shared" si="93"/>
        <v>Normal weight</v>
      </c>
      <c r="K1994" s="14" t="str">
        <f t="shared" si="94"/>
        <v>Prediabetes</v>
      </c>
      <c r="L1994" s="19">
        <f>DATE('Data cleaning'!P1999,MONTH(1&amp;'Data cleaning'!Q1999),'Hospitalisation Details'!D1999)</f>
        <v>22639</v>
      </c>
      <c r="M1994" s="20">
        <v>29141.360000000001</v>
      </c>
      <c r="N1994" s="16" t="s">
        <v>75</v>
      </c>
      <c r="O1994" s="16" t="s">
        <v>64</v>
      </c>
      <c r="P1994" s="16" t="s">
        <v>119</v>
      </c>
      <c r="Q1994" s="14">
        <f t="shared" si="95"/>
        <v>61</v>
      </c>
    </row>
    <row r="1995" spans="1:17" ht="15.6" x14ac:dyDescent="0.3">
      <c r="A1995" s="15" t="s">
        <v>1884</v>
      </c>
      <c r="B1995" s="14" t="s">
        <v>5569</v>
      </c>
      <c r="C1995" s="16">
        <v>40.185000000000002</v>
      </c>
      <c r="D1995" s="16">
        <v>5.88</v>
      </c>
      <c r="E1995" s="17" t="s">
        <v>99</v>
      </c>
      <c r="F1995" s="17" t="s">
        <v>32</v>
      </c>
      <c r="G1995" s="17" t="s">
        <v>32</v>
      </c>
      <c r="H1995" s="18">
        <f>IF('Medical Examinations'!G2000="No major surgery",0,'Medical Examinations'!G2000)</f>
        <v>0</v>
      </c>
      <c r="I1995" s="16" t="s">
        <v>8343</v>
      </c>
      <c r="J1995" s="14" t="str">
        <f t="shared" si="93"/>
        <v>Obesity</v>
      </c>
      <c r="K1995" s="14" t="str">
        <f t="shared" si="94"/>
        <v>Prediabetes</v>
      </c>
      <c r="L1995" s="19">
        <f>DATE('Data cleaning'!P2000,MONTH(1&amp;'Data cleaning'!Q2000),'Hospitalisation Details'!D2000)</f>
        <v>28072</v>
      </c>
      <c r="M1995" s="20">
        <v>29160.39</v>
      </c>
      <c r="N1995" s="16" t="s">
        <v>75</v>
      </c>
      <c r="O1995" s="16" t="s">
        <v>62</v>
      </c>
      <c r="P1995" s="16" t="s">
        <v>241</v>
      </c>
      <c r="Q1995" s="14">
        <f t="shared" si="95"/>
        <v>46</v>
      </c>
    </row>
    <row r="1996" spans="1:17" ht="15.6" x14ac:dyDescent="0.3">
      <c r="A1996" s="15" t="s">
        <v>1883</v>
      </c>
      <c r="B1996" s="14" t="s">
        <v>7889</v>
      </c>
      <c r="C1996" s="16">
        <v>21.89</v>
      </c>
      <c r="D1996" s="16">
        <v>5.72</v>
      </c>
      <c r="E1996" s="17" t="s">
        <v>99</v>
      </c>
      <c r="F1996" s="17" t="s">
        <v>32</v>
      </c>
      <c r="G1996" s="17" t="s">
        <v>32</v>
      </c>
      <c r="H1996" s="18">
        <f>IF('Medical Examinations'!G2001="No major surgery",0,'Medical Examinations'!G2001)</f>
        <v>0</v>
      </c>
      <c r="I1996" s="16" t="s">
        <v>8343</v>
      </c>
      <c r="J1996" s="14" t="str">
        <f t="shared" si="93"/>
        <v>Normal weight</v>
      </c>
      <c r="K1996" s="14" t="str">
        <f t="shared" si="94"/>
        <v>Prediabetes</v>
      </c>
      <c r="L1996" s="19">
        <f>DATE('Data cleaning'!P2001,MONTH(1&amp;'Data cleaning'!Q2001),'Hospitalisation Details'!D2001)</f>
        <v>25393</v>
      </c>
      <c r="M1996" s="20">
        <v>29186.48</v>
      </c>
      <c r="N1996" s="16" t="s">
        <v>75</v>
      </c>
      <c r="O1996" s="16" t="s">
        <v>64</v>
      </c>
      <c r="P1996" s="16" t="s">
        <v>1280</v>
      </c>
      <c r="Q1996" s="14">
        <f t="shared" si="95"/>
        <v>53</v>
      </c>
    </row>
    <row r="1997" spans="1:17" ht="15.6" x14ac:dyDescent="0.3">
      <c r="A1997" s="15" t="s">
        <v>1882</v>
      </c>
      <c r="B1997" s="14" t="s">
        <v>7891</v>
      </c>
      <c r="C1997" s="16">
        <v>29.34</v>
      </c>
      <c r="D1997" s="16">
        <v>6.09</v>
      </c>
      <c r="E1997" s="17" t="s">
        <v>99</v>
      </c>
      <c r="F1997" s="17" t="s">
        <v>39</v>
      </c>
      <c r="G1997" s="17" t="s">
        <v>32</v>
      </c>
      <c r="H1997" s="18">
        <f>IF('Medical Examinations'!G2002="No major surgery",0,'Medical Examinations'!G2002)</f>
        <v>2</v>
      </c>
      <c r="I1997" s="16" t="s">
        <v>8343</v>
      </c>
      <c r="J1997" s="14" t="str">
        <f t="shared" si="93"/>
        <v>Over weight</v>
      </c>
      <c r="K1997" s="14" t="str">
        <f t="shared" si="94"/>
        <v>Prediabetes</v>
      </c>
      <c r="L1997" s="19">
        <f>DATE('Data cleaning'!P2002,MONTH(1&amp;'Data cleaning'!Q2002),'Hospitalisation Details'!D2002)</f>
        <v>28692</v>
      </c>
      <c r="M1997" s="20">
        <v>29227.599999999999</v>
      </c>
      <c r="N1997" s="16" t="s">
        <v>75</v>
      </c>
      <c r="O1997" s="16" t="s">
        <v>64</v>
      </c>
      <c r="P1997" s="16" t="s">
        <v>119</v>
      </c>
      <c r="Q1997" s="14">
        <f t="shared" si="95"/>
        <v>44</v>
      </c>
    </row>
    <row r="1998" spans="1:17" ht="15.6" x14ac:dyDescent="0.3">
      <c r="A1998" s="15" t="s">
        <v>1881</v>
      </c>
      <c r="B1998" s="14" t="s">
        <v>7893</v>
      </c>
      <c r="C1998" s="16">
        <v>22.61</v>
      </c>
      <c r="D1998" s="16">
        <v>4.25</v>
      </c>
      <c r="E1998" s="17" t="s">
        <v>99</v>
      </c>
      <c r="F1998" s="17" t="s">
        <v>32</v>
      </c>
      <c r="G1998" s="17" t="s">
        <v>32</v>
      </c>
      <c r="H1998" s="18">
        <f>IF('Medical Examinations'!G2003="No major surgery",0,'Medical Examinations'!G2003)</f>
        <v>0</v>
      </c>
      <c r="I1998" s="16" t="s">
        <v>8343</v>
      </c>
      <c r="J1998" s="14" t="str">
        <f t="shared" si="93"/>
        <v>Normal weight</v>
      </c>
      <c r="K1998" s="14" t="str">
        <f t="shared" si="94"/>
        <v>Normal</v>
      </c>
      <c r="L1998" s="19">
        <f>DATE('Data cleaning'!P2003,MONTH(1&amp;'Data cleaning'!Q2003),'Hospitalisation Details'!D2003)</f>
        <v>21341</v>
      </c>
      <c r="M1998" s="20">
        <v>29330.98</v>
      </c>
      <c r="N1998" s="16" t="s">
        <v>75</v>
      </c>
      <c r="O1998" s="16" t="s">
        <v>62</v>
      </c>
      <c r="P1998" s="16" t="s">
        <v>119</v>
      </c>
      <c r="Q1998" s="14">
        <f t="shared" si="95"/>
        <v>65</v>
      </c>
    </row>
    <row r="1999" spans="1:17" ht="15.6" x14ac:dyDescent="0.3">
      <c r="A1999" s="15" t="s">
        <v>1880</v>
      </c>
      <c r="B1999" s="14" t="s">
        <v>5619</v>
      </c>
      <c r="C1999" s="16">
        <v>22.23</v>
      </c>
      <c r="D1999" s="16">
        <v>6.09</v>
      </c>
      <c r="E1999" s="17" t="s">
        <v>99</v>
      </c>
      <c r="F1999" s="17" t="s">
        <v>32</v>
      </c>
      <c r="G1999" s="17" t="s">
        <v>32</v>
      </c>
      <c r="H1999" s="18">
        <f>IF('Medical Examinations'!G2004="No major surgery",0,'Medical Examinations'!G2004)</f>
        <v>0</v>
      </c>
      <c r="I1999" s="16" t="s">
        <v>8343</v>
      </c>
      <c r="J1999" s="14" t="str">
        <f t="shared" si="93"/>
        <v>Normal weight</v>
      </c>
      <c r="K1999" s="14" t="str">
        <f t="shared" si="94"/>
        <v>Prediabetes</v>
      </c>
      <c r="L1999" s="19">
        <f>DATE('Data cleaning'!P2004,MONTH(1&amp;'Data cleaning'!Q2004),'Hospitalisation Details'!D2004)</f>
        <v>31358</v>
      </c>
      <c r="M1999" s="20">
        <v>29352.560000000001</v>
      </c>
      <c r="N1999" s="16" t="s">
        <v>75</v>
      </c>
      <c r="O1999" s="16" t="s">
        <v>75</v>
      </c>
      <c r="P1999" s="16" t="s">
        <v>241</v>
      </c>
      <c r="Q1999" s="14">
        <f t="shared" si="95"/>
        <v>37</v>
      </c>
    </row>
    <row r="2000" spans="1:17" ht="15.6" x14ac:dyDescent="0.3">
      <c r="A2000" s="15" t="s">
        <v>1879</v>
      </c>
      <c r="B2000" s="14" t="s">
        <v>7896</v>
      </c>
      <c r="C2000" s="16">
        <v>33.4</v>
      </c>
      <c r="D2000" s="16">
        <v>5.51</v>
      </c>
      <c r="E2000" s="17" t="s">
        <v>32</v>
      </c>
      <c r="F2000" s="17" t="s">
        <v>32</v>
      </c>
      <c r="G2000" s="17" t="s">
        <v>32</v>
      </c>
      <c r="H2000" s="18">
        <f>IF('Medical Examinations'!G2005="No major surgery",0,'Medical Examinations'!G2005)</f>
        <v>0</v>
      </c>
      <c r="I2000" s="16" t="s">
        <v>8343</v>
      </c>
      <c r="J2000" s="14" t="str">
        <f t="shared" si="93"/>
        <v>Obesity</v>
      </c>
      <c r="K2000" s="14" t="str">
        <f t="shared" si="94"/>
        <v>Normal</v>
      </c>
      <c r="L2000" s="19">
        <f>DATE('Data cleaning'!P2005,MONTH(1&amp;'Data cleaning'!Q2005),'Hospitalisation Details'!D2005)</f>
        <v>31974</v>
      </c>
      <c r="M2000" s="20">
        <v>29443.59</v>
      </c>
      <c r="N2000" s="16" t="s">
        <v>75</v>
      </c>
      <c r="O2000" s="16" t="s">
        <v>75</v>
      </c>
      <c r="P2000" s="16" t="s">
        <v>241</v>
      </c>
      <c r="Q2000" s="14">
        <f t="shared" si="95"/>
        <v>35</v>
      </c>
    </row>
    <row r="2001" spans="1:17" ht="15.6" x14ac:dyDescent="0.3">
      <c r="A2001" s="15" t="s">
        <v>1875</v>
      </c>
      <c r="B2001" s="14" t="s">
        <v>7897</v>
      </c>
      <c r="C2001" s="16">
        <v>33.11</v>
      </c>
      <c r="D2001" s="16">
        <v>5.63</v>
      </c>
      <c r="E2001" s="17" t="s">
        <v>32</v>
      </c>
      <c r="F2001" s="17" t="s">
        <v>32</v>
      </c>
      <c r="G2001" s="17" t="s">
        <v>32</v>
      </c>
      <c r="H2001" s="18">
        <f>IF('Medical Examinations'!G2006="No major surgery",0,'Medical Examinations'!G2006)</f>
        <v>0</v>
      </c>
      <c r="I2001" s="16" t="s">
        <v>8343</v>
      </c>
      <c r="J2001" s="14" t="str">
        <f t="shared" si="93"/>
        <v>Obesity</v>
      </c>
      <c r="K2001" s="14" t="str">
        <f t="shared" si="94"/>
        <v>Normal</v>
      </c>
      <c r="L2001" s="19">
        <f>DATE('Data cleaning'!P2006,MONTH(1&amp;'Data cleaning'!Q2006),'Hospitalisation Details'!D2006)</f>
        <v>21843</v>
      </c>
      <c r="M2001" s="20">
        <v>29523.17</v>
      </c>
      <c r="N2001" s="16" t="s">
        <v>75</v>
      </c>
      <c r="O2001" s="16" t="s">
        <v>62</v>
      </c>
      <c r="P2001" s="16" t="s">
        <v>1280</v>
      </c>
      <c r="Q2001" s="14">
        <f t="shared" si="95"/>
        <v>63</v>
      </c>
    </row>
    <row r="2002" spans="1:17" ht="15.6" x14ac:dyDescent="0.3">
      <c r="A2002" s="15" t="s">
        <v>1869</v>
      </c>
      <c r="B2002" s="14" t="s">
        <v>4859</v>
      </c>
      <c r="C2002" s="16">
        <v>16.815000000000001</v>
      </c>
      <c r="D2002" s="16">
        <v>5.29</v>
      </c>
      <c r="E2002" s="17" t="s">
        <v>99</v>
      </c>
      <c r="F2002" s="17" t="s">
        <v>32</v>
      </c>
      <c r="G2002" s="17" t="s">
        <v>32</v>
      </c>
      <c r="H2002" s="18">
        <f>IF('Medical Examinations'!G2007="No major surgery",0,'Medical Examinations'!G2007)</f>
        <v>0</v>
      </c>
      <c r="I2002" s="16" t="s">
        <v>8343</v>
      </c>
      <c r="J2002" s="14" t="str">
        <f t="shared" si="93"/>
        <v>Under weight</v>
      </c>
      <c r="K2002" s="14" t="str">
        <f t="shared" si="94"/>
        <v>Normal</v>
      </c>
      <c r="L2002" s="19">
        <f>DATE('Data cleaning'!P2007,MONTH(1&amp;'Data cleaning'!Q2007),'Hospitalisation Details'!D2007)</f>
        <v>27701</v>
      </c>
      <c r="M2002" s="20">
        <v>29583.8</v>
      </c>
      <c r="N2002" s="16" t="s">
        <v>75</v>
      </c>
      <c r="O2002" s="16" t="s">
        <v>75</v>
      </c>
      <c r="P2002" s="16" t="s">
        <v>241</v>
      </c>
      <c r="Q2002" s="14">
        <f t="shared" si="95"/>
        <v>47</v>
      </c>
    </row>
    <row r="2003" spans="1:17" ht="15.6" x14ac:dyDescent="0.3">
      <c r="A2003" s="15" t="s">
        <v>1864</v>
      </c>
      <c r="B2003" s="14" t="s">
        <v>7899</v>
      </c>
      <c r="C2003" s="16">
        <v>25.61</v>
      </c>
      <c r="D2003" s="16">
        <v>4</v>
      </c>
      <c r="E2003" s="17" t="s">
        <v>32</v>
      </c>
      <c r="F2003" s="17" t="s">
        <v>32</v>
      </c>
      <c r="G2003" s="17" t="s">
        <v>99</v>
      </c>
      <c r="H2003" s="18">
        <f>IF('Medical Examinations'!G2008="No major surgery",0,'Medical Examinations'!G2008)</f>
        <v>1</v>
      </c>
      <c r="I2003" s="16" t="s">
        <v>8343</v>
      </c>
      <c r="J2003" s="14" t="str">
        <f t="shared" si="93"/>
        <v>Over weight</v>
      </c>
      <c r="K2003" s="14" t="str">
        <f t="shared" si="94"/>
        <v>Normal</v>
      </c>
      <c r="L2003" s="19">
        <f>DATE('Data cleaning'!P2008,MONTH(1&amp;'Data cleaning'!Q2008),'Hospitalisation Details'!D2008)</f>
        <v>34177</v>
      </c>
      <c r="M2003" s="20">
        <v>29622.69</v>
      </c>
      <c r="N2003" s="16" t="s">
        <v>75</v>
      </c>
      <c r="O2003" s="16" t="s">
        <v>75</v>
      </c>
      <c r="P2003" s="16" t="s">
        <v>241</v>
      </c>
      <c r="Q2003" s="14">
        <f t="shared" si="95"/>
        <v>29</v>
      </c>
    </row>
    <row r="2004" spans="1:17" ht="15.6" x14ac:dyDescent="0.3">
      <c r="A2004" s="15" t="s">
        <v>1859</v>
      </c>
      <c r="B2004" s="14" t="s">
        <v>7901</v>
      </c>
      <c r="C2004" s="16">
        <v>25.8</v>
      </c>
      <c r="D2004" s="16">
        <v>5.49</v>
      </c>
      <c r="E2004" s="17" t="s">
        <v>32</v>
      </c>
      <c r="F2004" s="17" t="s">
        <v>32</v>
      </c>
      <c r="G2004" s="17" t="s">
        <v>32</v>
      </c>
      <c r="H2004" s="18">
        <f>IF('Medical Examinations'!G2009="No major surgery",0,'Medical Examinations'!G2009)</f>
        <v>0</v>
      </c>
      <c r="I2004" s="16" t="s">
        <v>8343</v>
      </c>
      <c r="J2004" s="14" t="str">
        <f t="shared" si="93"/>
        <v>Over weight</v>
      </c>
      <c r="K2004" s="14" t="str">
        <f t="shared" si="94"/>
        <v>Normal</v>
      </c>
      <c r="L2004" s="19">
        <f>DATE('Data cleaning'!P2009,MONTH(1&amp;'Data cleaning'!Q2009),'Hospitalisation Details'!D2009)</f>
        <v>26899</v>
      </c>
      <c r="M2004" s="20">
        <v>29757.69</v>
      </c>
      <c r="N2004" s="16" t="s">
        <v>75</v>
      </c>
      <c r="O2004" s="16" t="s">
        <v>64</v>
      </c>
      <c r="P2004" s="16" t="s">
        <v>241</v>
      </c>
      <c r="Q2004" s="14">
        <f t="shared" si="95"/>
        <v>49</v>
      </c>
    </row>
    <row r="2005" spans="1:17" ht="15.6" x14ac:dyDescent="0.3">
      <c r="A2005" s="15" t="s">
        <v>1854</v>
      </c>
      <c r="B2005" s="14" t="s">
        <v>7903</v>
      </c>
      <c r="C2005" s="16">
        <v>27.39</v>
      </c>
      <c r="D2005" s="16">
        <v>5.34</v>
      </c>
      <c r="E2005" s="17" t="s">
        <v>32</v>
      </c>
      <c r="F2005" s="17" t="s">
        <v>32</v>
      </c>
      <c r="G2005" s="17" t="s">
        <v>32</v>
      </c>
      <c r="H2005" s="18">
        <f>IF('Medical Examinations'!G2010="No major surgery",0,'Medical Examinations'!G2010)</f>
        <v>0</v>
      </c>
      <c r="I2005" s="16" t="s">
        <v>8343</v>
      </c>
      <c r="J2005" s="14" t="str">
        <f t="shared" si="93"/>
        <v>Over weight</v>
      </c>
      <c r="K2005" s="14" t="str">
        <f t="shared" si="94"/>
        <v>Normal</v>
      </c>
      <c r="L2005" s="19">
        <f>DATE('Data cleaning'!P2010,MONTH(1&amp;'Data cleaning'!Q2010),'Hospitalisation Details'!D2010)</f>
        <v>35966</v>
      </c>
      <c r="M2005" s="20">
        <v>29760.6</v>
      </c>
      <c r="N2005" s="16" t="s">
        <v>75</v>
      </c>
      <c r="O2005" s="16" t="s">
        <v>62</v>
      </c>
      <c r="P2005" s="16" t="s">
        <v>241</v>
      </c>
      <c r="Q2005" s="14">
        <f t="shared" si="95"/>
        <v>24</v>
      </c>
    </row>
    <row r="2006" spans="1:17" ht="15.6" x14ac:dyDescent="0.3">
      <c r="A2006" s="15" t="s">
        <v>1849</v>
      </c>
      <c r="B2006" s="14" t="s">
        <v>5445</v>
      </c>
      <c r="C2006" s="16">
        <v>17.03</v>
      </c>
      <c r="D2006" s="16">
        <v>4.12</v>
      </c>
      <c r="E2006" s="17" t="s">
        <v>32</v>
      </c>
      <c r="F2006" s="17" t="s">
        <v>32</v>
      </c>
      <c r="G2006" s="17" t="s">
        <v>32</v>
      </c>
      <c r="H2006" s="18">
        <f>IF('Medical Examinations'!G2011="No major surgery",0,'Medical Examinations'!G2011)</f>
        <v>1</v>
      </c>
      <c r="I2006" s="16" t="s">
        <v>8343</v>
      </c>
      <c r="J2006" s="14" t="str">
        <f t="shared" si="93"/>
        <v>Under weight</v>
      </c>
      <c r="K2006" s="14" t="str">
        <f t="shared" si="94"/>
        <v>Normal</v>
      </c>
      <c r="L2006" s="19">
        <f>DATE('Data cleaning'!P2011,MONTH(1&amp;'Data cleaning'!Q2011),'Hospitalisation Details'!D2011)</f>
        <v>29811</v>
      </c>
      <c r="M2006" s="20">
        <v>29816.639999999999</v>
      </c>
      <c r="N2006" s="16" t="s">
        <v>75</v>
      </c>
      <c r="O2006" s="16" t="s">
        <v>62</v>
      </c>
      <c r="P2006" s="16" t="s">
        <v>241</v>
      </c>
      <c r="Q2006" s="14">
        <f t="shared" si="95"/>
        <v>41</v>
      </c>
    </row>
    <row r="2007" spans="1:17" ht="15.6" x14ac:dyDescent="0.3">
      <c r="A2007" s="15" t="s">
        <v>1844</v>
      </c>
      <c r="B2007" s="14" t="s">
        <v>5266</v>
      </c>
      <c r="C2007" s="16">
        <v>23.75</v>
      </c>
      <c r="D2007" s="16">
        <v>5.49</v>
      </c>
      <c r="E2007" s="17" t="s">
        <v>99</v>
      </c>
      <c r="F2007" s="17" t="s">
        <v>32</v>
      </c>
      <c r="G2007" s="17" t="s">
        <v>32</v>
      </c>
      <c r="H2007" s="18">
        <f>IF('Medical Examinations'!G2012="No major surgery",0,'Medical Examinations'!G2012)</f>
        <v>0</v>
      </c>
      <c r="I2007" s="16" t="s">
        <v>8343</v>
      </c>
      <c r="J2007" s="14" t="str">
        <f t="shared" si="93"/>
        <v>Normal weight</v>
      </c>
      <c r="K2007" s="14" t="str">
        <f t="shared" si="94"/>
        <v>Normal</v>
      </c>
      <c r="L2007" s="19">
        <f>DATE('Data cleaning'!P2012,MONTH(1&amp;'Data cleaning'!Q2012),'Hospitalisation Details'!D2012)</f>
        <v>30253</v>
      </c>
      <c r="M2007" s="20">
        <v>29818.76</v>
      </c>
      <c r="N2007" s="16" t="s">
        <v>75</v>
      </c>
      <c r="O2007" s="16" t="s">
        <v>75</v>
      </c>
      <c r="P2007" s="16" t="s">
        <v>119</v>
      </c>
      <c r="Q2007" s="14">
        <f t="shared" si="95"/>
        <v>40</v>
      </c>
    </row>
    <row r="2008" spans="1:17" ht="15.6" x14ac:dyDescent="0.3">
      <c r="A2008" s="15" t="s">
        <v>1838</v>
      </c>
      <c r="B2008" s="14" t="s">
        <v>5125</v>
      </c>
      <c r="C2008" s="16">
        <v>26.03</v>
      </c>
      <c r="D2008" s="16">
        <v>5.1100000000000003</v>
      </c>
      <c r="E2008" s="17" t="s">
        <v>99</v>
      </c>
      <c r="F2008" s="17" t="s">
        <v>32</v>
      </c>
      <c r="G2008" s="17" t="s">
        <v>32</v>
      </c>
      <c r="H2008" s="18">
        <f>IF('Medical Examinations'!G2013="No major surgery",0,'Medical Examinations'!G2013)</f>
        <v>1</v>
      </c>
      <c r="I2008" s="16" t="s">
        <v>8343</v>
      </c>
      <c r="J2008" s="14" t="str">
        <f t="shared" si="93"/>
        <v>Over weight</v>
      </c>
      <c r="K2008" s="14" t="str">
        <f t="shared" si="94"/>
        <v>Normal</v>
      </c>
      <c r="L2008" s="19">
        <f>DATE('Data cleaning'!P2013,MONTH(1&amp;'Data cleaning'!Q2013),'Hospitalisation Details'!D2013)</f>
        <v>32872</v>
      </c>
      <c r="M2008" s="20">
        <v>29852.48</v>
      </c>
      <c r="N2008" s="16" t="s">
        <v>75</v>
      </c>
      <c r="O2008" s="16" t="s">
        <v>64</v>
      </c>
      <c r="P2008" s="16" t="s">
        <v>241</v>
      </c>
      <c r="Q2008" s="14">
        <f t="shared" si="95"/>
        <v>33</v>
      </c>
    </row>
    <row r="2009" spans="1:17" ht="15.6" x14ac:dyDescent="0.3">
      <c r="A2009" s="15" t="s">
        <v>1832</v>
      </c>
      <c r="B2009" s="14" t="s">
        <v>7907</v>
      </c>
      <c r="C2009" s="16">
        <v>16.079999999999998</v>
      </c>
      <c r="D2009" s="16">
        <v>5.94</v>
      </c>
      <c r="E2009" s="17" t="s">
        <v>32</v>
      </c>
      <c r="F2009" s="17" t="s">
        <v>32</v>
      </c>
      <c r="G2009" s="17" t="s">
        <v>32</v>
      </c>
      <c r="H2009" s="18">
        <f>IF('Medical Examinations'!G2014="No major surgery",0,'Medical Examinations'!G2014)</f>
        <v>0</v>
      </c>
      <c r="I2009" s="16" t="s">
        <v>8343</v>
      </c>
      <c r="J2009" s="14" t="str">
        <f t="shared" si="93"/>
        <v>Under weight</v>
      </c>
      <c r="K2009" s="14" t="str">
        <f t="shared" si="94"/>
        <v>Prediabetes</v>
      </c>
      <c r="L2009" s="19">
        <f>DATE('Data cleaning'!P2014,MONTH(1&amp;'Data cleaning'!Q2014),'Hospitalisation Details'!D2014)</f>
        <v>27625</v>
      </c>
      <c r="M2009" s="20">
        <v>29899.25</v>
      </c>
      <c r="N2009" s="16" t="s">
        <v>75</v>
      </c>
      <c r="O2009" s="16" t="s">
        <v>64</v>
      </c>
      <c r="P2009" s="16" t="s">
        <v>241</v>
      </c>
      <c r="Q2009" s="14">
        <f t="shared" si="95"/>
        <v>47</v>
      </c>
    </row>
    <row r="2010" spans="1:17" ht="15.6" x14ac:dyDescent="0.3">
      <c r="A2010" s="15" t="s">
        <v>1826</v>
      </c>
      <c r="B2010" s="14" t="s">
        <v>7909</v>
      </c>
      <c r="C2010" s="16">
        <v>30.875</v>
      </c>
      <c r="D2010" s="16">
        <v>5.54</v>
      </c>
      <c r="E2010" s="17" t="s">
        <v>32</v>
      </c>
      <c r="F2010" s="17" t="s">
        <v>32</v>
      </c>
      <c r="G2010" s="17" t="s">
        <v>32</v>
      </c>
      <c r="H2010" s="18">
        <f>IF('Medical Examinations'!G2015="No major surgery",0,'Medical Examinations'!G2015)</f>
        <v>0</v>
      </c>
      <c r="I2010" s="16" t="s">
        <v>8343</v>
      </c>
      <c r="J2010" s="14" t="str">
        <f t="shared" si="93"/>
        <v>Obesity</v>
      </c>
      <c r="K2010" s="14" t="str">
        <f t="shared" si="94"/>
        <v>Normal</v>
      </c>
      <c r="L2010" s="19">
        <f>DATE('Data cleaning'!P2015,MONTH(1&amp;'Data cleaning'!Q2015),'Hospitalisation Details'!D2015)</f>
        <v>32507</v>
      </c>
      <c r="M2010" s="20">
        <v>29929.56</v>
      </c>
      <c r="N2010" s="16" t="s">
        <v>75</v>
      </c>
      <c r="O2010" s="16" t="s">
        <v>75</v>
      </c>
      <c r="P2010" s="16" t="s">
        <v>241</v>
      </c>
      <c r="Q2010" s="14">
        <f t="shared" si="95"/>
        <v>34</v>
      </c>
    </row>
    <row r="2011" spans="1:17" ht="15.6" x14ac:dyDescent="0.3">
      <c r="A2011" s="15" t="s">
        <v>1821</v>
      </c>
      <c r="B2011" s="14" t="s">
        <v>7911</v>
      </c>
      <c r="C2011" s="16">
        <v>31.79</v>
      </c>
      <c r="D2011" s="16">
        <v>7.09</v>
      </c>
      <c r="E2011" s="17" t="s">
        <v>32</v>
      </c>
      <c r="F2011" s="17" t="s">
        <v>32</v>
      </c>
      <c r="G2011" s="17" t="s">
        <v>32</v>
      </c>
      <c r="H2011" s="18">
        <f>IF('Medical Examinations'!G2016="No major surgery",0,'Medical Examinations'!G2016)</f>
        <v>0</v>
      </c>
      <c r="I2011" s="16" t="s">
        <v>8343</v>
      </c>
      <c r="J2011" s="14" t="str">
        <f t="shared" si="93"/>
        <v>Obesity</v>
      </c>
      <c r="K2011" s="14" t="str">
        <f t="shared" si="94"/>
        <v>Diabetes</v>
      </c>
      <c r="L2011" s="19">
        <f>DATE('Data cleaning'!P2016,MONTH(1&amp;'Data cleaning'!Q2016),'Hospitalisation Details'!D2016)</f>
        <v>27923</v>
      </c>
      <c r="M2011" s="20">
        <v>29933.75</v>
      </c>
      <c r="N2011" s="16" t="s">
        <v>75</v>
      </c>
      <c r="O2011" s="16" t="s">
        <v>75</v>
      </c>
      <c r="P2011" s="16" t="s">
        <v>241</v>
      </c>
      <c r="Q2011" s="14">
        <f t="shared" si="95"/>
        <v>46</v>
      </c>
    </row>
    <row r="2012" spans="1:17" ht="15.6" x14ac:dyDescent="0.3">
      <c r="A2012" s="15" t="s">
        <v>1816</v>
      </c>
      <c r="B2012" s="14" t="s">
        <v>7812</v>
      </c>
      <c r="C2012" s="16">
        <v>28.48</v>
      </c>
      <c r="D2012" s="16">
        <v>6.22</v>
      </c>
      <c r="E2012" s="17" t="s">
        <v>99</v>
      </c>
      <c r="F2012" s="17" t="s">
        <v>32</v>
      </c>
      <c r="G2012" s="17" t="s">
        <v>99</v>
      </c>
      <c r="H2012" s="18">
        <f>IF('Medical Examinations'!G2017="No major surgery",0,'Medical Examinations'!G2017)</f>
        <v>1</v>
      </c>
      <c r="I2012" s="16" t="s">
        <v>8343</v>
      </c>
      <c r="J2012" s="14" t="str">
        <f t="shared" si="93"/>
        <v>Over weight</v>
      </c>
      <c r="K2012" s="14" t="str">
        <f t="shared" si="94"/>
        <v>Prediabetes</v>
      </c>
      <c r="L2012" s="19">
        <f>DATE('Data cleaning'!P2017,MONTH(1&amp;'Data cleaning'!Q2017),'Hospitalisation Details'!D2017)</f>
        <v>33516</v>
      </c>
      <c r="M2012" s="20">
        <v>29969.67</v>
      </c>
      <c r="N2012" s="16" t="s">
        <v>75</v>
      </c>
      <c r="O2012" s="16" t="s">
        <v>75</v>
      </c>
      <c r="P2012" s="16" t="s">
        <v>241</v>
      </c>
      <c r="Q2012" s="14">
        <f t="shared" si="95"/>
        <v>31</v>
      </c>
    </row>
    <row r="2013" spans="1:17" ht="15.6" x14ac:dyDescent="0.3">
      <c r="A2013" s="15" t="s">
        <v>1810</v>
      </c>
      <c r="B2013" s="14" t="s">
        <v>7914</v>
      </c>
      <c r="C2013" s="16">
        <v>26.6</v>
      </c>
      <c r="D2013" s="16">
        <v>4.33</v>
      </c>
      <c r="E2013" s="17" t="s">
        <v>32</v>
      </c>
      <c r="F2013" s="17" t="s">
        <v>32</v>
      </c>
      <c r="G2013" s="17" t="s">
        <v>32</v>
      </c>
      <c r="H2013" s="18">
        <f>IF('Medical Examinations'!G2018="No major surgery",0,'Medical Examinations'!G2018)</f>
        <v>1</v>
      </c>
      <c r="I2013" s="16" t="s">
        <v>8343</v>
      </c>
      <c r="J2013" s="14" t="str">
        <f t="shared" si="93"/>
        <v>Over weight</v>
      </c>
      <c r="K2013" s="14" t="str">
        <f t="shared" si="94"/>
        <v>Normal</v>
      </c>
      <c r="L2013" s="19">
        <f>DATE('Data cleaning'!P2018,MONTH(1&amp;'Data cleaning'!Q2018),'Hospitalisation Details'!D2018)</f>
        <v>29802</v>
      </c>
      <c r="M2013" s="20">
        <v>30026.87</v>
      </c>
      <c r="N2013" s="16" t="s">
        <v>62</v>
      </c>
      <c r="O2013" s="16" t="s">
        <v>64</v>
      </c>
      <c r="P2013" s="16" t="s">
        <v>119</v>
      </c>
      <c r="Q2013" s="14">
        <f t="shared" si="95"/>
        <v>41</v>
      </c>
    </row>
    <row r="2014" spans="1:17" ht="15.6" x14ac:dyDescent="0.3">
      <c r="A2014" s="15" t="s">
        <v>1804</v>
      </c>
      <c r="B2014" s="14" t="s">
        <v>4859</v>
      </c>
      <c r="C2014" s="16">
        <v>25.27</v>
      </c>
      <c r="D2014" s="16">
        <v>5.83</v>
      </c>
      <c r="E2014" s="17" t="s">
        <v>32</v>
      </c>
      <c r="F2014" s="17" t="s">
        <v>32</v>
      </c>
      <c r="G2014" s="17" t="s">
        <v>32</v>
      </c>
      <c r="H2014" s="18">
        <f>IF('Medical Examinations'!G2019="No major surgery",0,'Medical Examinations'!G2019)</f>
        <v>1</v>
      </c>
      <c r="I2014" s="16" t="s">
        <v>8343</v>
      </c>
      <c r="J2014" s="14" t="str">
        <f t="shared" si="93"/>
        <v>Over weight</v>
      </c>
      <c r="K2014" s="14" t="str">
        <f t="shared" si="94"/>
        <v>Prediabetes</v>
      </c>
      <c r="L2014" s="19">
        <f>DATE('Data cleaning'!P2019,MONTH(1&amp;'Data cleaning'!Q2019),'Hospitalisation Details'!D2019)</f>
        <v>24639</v>
      </c>
      <c r="M2014" s="20">
        <v>30063.58</v>
      </c>
      <c r="N2014" s="16" t="s">
        <v>75</v>
      </c>
      <c r="O2014" s="16" t="s">
        <v>75</v>
      </c>
      <c r="P2014" s="16" t="s">
        <v>119</v>
      </c>
      <c r="Q2014" s="14">
        <f t="shared" si="95"/>
        <v>55</v>
      </c>
    </row>
    <row r="2015" spans="1:17" ht="15.6" x14ac:dyDescent="0.3">
      <c r="A2015" s="15" t="s">
        <v>1799</v>
      </c>
      <c r="B2015" s="14" t="s">
        <v>7916</v>
      </c>
      <c r="C2015" s="16">
        <v>34.484999999999999</v>
      </c>
      <c r="D2015" s="16">
        <v>4.7</v>
      </c>
      <c r="E2015" s="17" t="s">
        <v>99</v>
      </c>
      <c r="F2015" s="17" t="s">
        <v>32</v>
      </c>
      <c r="G2015" s="17" t="s">
        <v>99</v>
      </c>
      <c r="H2015" s="18">
        <f>IF('Medical Examinations'!G2020="No major surgery",0,'Medical Examinations'!G2020)</f>
        <v>1</v>
      </c>
      <c r="I2015" s="16" t="s">
        <v>8343</v>
      </c>
      <c r="J2015" s="14" t="str">
        <f t="shared" si="93"/>
        <v>Obesity</v>
      </c>
      <c r="K2015" s="14" t="str">
        <f t="shared" si="94"/>
        <v>Normal</v>
      </c>
      <c r="L2015" s="19">
        <f>DATE('Data cleaning'!P2020,MONTH(1&amp;'Data cleaning'!Q2020),'Hospitalisation Details'!D2020)</f>
        <v>29100</v>
      </c>
      <c r="M2015" s="20">
        <v>30095.97</v>
      </c>
      <c r="N2015" s="16" t="s">
        <v>62</v>
      </c>
      <c r="O2015" s="16" t="s">
        <v>64</v>
      </c>
      <c r="P2015" s="16" t="s">
        <v>241</v>
      </c>
      <c r="Q2015" s="14">
        <f t="shared" si="95"/>
        <v>43</v>
      </c>
    </row>
    <row r="2016" spans="1:17" ht="15.6" x14ac:dyDescent="0.3">
      <c r="A2016" s="15" t="s">
        <v>1795</v>
      </c>
      <c r="B2016" s="14" t="s">
        <v>7918</v>
      </c>
      <c r="C2016" s="16">
        <v>15.57</v>
      </c>
      <c r="D2016" s="16">
        <v>4.07</v>
      </c>
      <c r="E2016" s="17" t="s">
        <v>99</v>
      </c>
      <c r="F2016" s="17" t="s">
        <v>32</v>
      </c>
      <c r="G2016" s="17" t="s">
        <v>32</v>
      </c>
      <c r="H2016" s="18">
        <f>IF('Medical Examinations'!G2021="No major surgery",0,'Medical Examinations'!G2021)</f>
        <v>1</v>
      </c>
      <c r="I2016" s="16" t="s">
        <v>8343</v>
      </c>
      <c r="J2016" s="14" t="str">
        <f t="shared" si="93"/>
        <v>Under weight</v>
      </c>
      <c r="K2016" s="14" t="str">
        <f t="shared" si="94"/>
        <v>Normal</v>
      </c>
      <c r="L2016" s="19">
        <f>DATE('Data cleaning'!P2021,MONTH(1&amp;'Data cleaning'!Q2021),'Hospitalisation Details'!D2021)</f>
        <v>26292</v>
      </c>
      <c r="M2016" s="20">
        <v>30134.75</v>
      </c>
      <c r="N2016" s="16" t="s">
        <v>62</v>
      </c>
      <c r="O2016" s="16" t="s">
        <v>64</v>
      </c>
      <c r="P2016" s="16" t="s">
        <v>241</v>
      </c>
      <c r="Q2016" s="14">
        <f t="shared" si="95"/>
        <v>51</v>
      </c>
    </row>
    <row r="2017" spans="1:17" ht="15.6" x14ac:dyDescent="0.3">
      <c r="A2017" s="15" t="s">
        <v>1789</v>
      </c>
      <c r="B2017" s="14" t="s">
        <v>7598</v>
      </c>
      <c r="C2017" s="16">
        <v>30.36</v>
      </c>
      <c r="D2017" s="16">
        <v>9.39</v>
      </c>
      <c r="E2017" s="17" t="s">
        <v>32</v>
      </c>
      <c r="F2017" s="17" t="s">
        <v>32</v>
      </c>
      <c r="G2017" s="17" t="s">
        <v>32</v>
      </c>
      <c r="H2017" s="18">
        <f>IF('Medical Examinations'!G2022="No major surgery",0,'Medical Examinations'!G2022)</f>
        <v>0</v>
      </c>
      <c r="I2017" s="16" t="s">
        <v>8343</v>
      </c>
      <c r="J2017" s="14" t="str">
        <f t="shared" si="93"/>
        <v>Obesity</v>
      </c>
      <c r="K2017" s="14" t="str">
        <f t="shared" si="94"/>
        <v>Diabetes</v>
      </c>
      <c r="L2017" s="19">
        <f>DATE('Data cleaning'!P2022,MONTH(1&amp;'Data cleaning'!Q2022),'Hospitalisation Details'!D2022)</f>
        <v>21408</v>
      </c>
      <c r="M2017" s="20">
        <v>30166.62</v>
      </c>
      <c r="N2017" s="16" t="s">
        <v>75</v>
      </c>
      <c r="O2017" s="16" t="s">
        <v>64</v>
      </c>
      <c r="P2017" s="16" t="s">
        <v>119</v>
      </c>
      <c r="Q2017" s="14">
        <f t="shared" si="95"/>
        <v>64</v>
      </c>
    </row>
    <row r="2018" spans="1:17" ht="15.6" x14ac:dyDescent="0.3">
      <c r="A2018" s="15" t="s">
        <v>1782</v>
      </c>
      <c r="B2018" s="14" t="s">
        <v>7920</v>
      </c>
      <c r="C2018" s="16">
        <v>19.37</v>
      </c>
      <c r="D2018" s="16">
        <v>4.18</v>
      </c>
      <c r="E2018" s="17" t="s">
        <v>32</v>
      </c>
      <c r="F2018" s="17" t="s">
        <v>32</v>
      </c>
      <c r="G2018" s="17" t="s">
        <v>32</v>
      </c>
      <c r="H2018" s="18">
        <f>IF('Medical Examinations'!G2023="No major surgery",0,'Medical Examinations'!G2023)</f>
        <v>0</v>
      </c>
      <c r="I2018" s="16" t="s">
        <v>8343</v>
      </c>
      <c r="J2018" s="14" t="str">
        <f t="shared" si="93"/>
        <v>Normal weight</v>
      </c>
      <c r="K2018" s="14" t="str">
        <f t="shared" si="94"/>
        <v>Normal</v>
      </c>
      <c r="L2018" s="19">
        <f>DATE('Data cleaning'!P2023,MONTH(1&amp;'Data cleaning'!Q2023),'Hospitalisation Details'!D2023)</f>
        <v>23267</v>
      </c>
      <c r="M2018" s="20">
        <v>30184.94</v>
      </c>
      <c r="N2018" s="16" t="s">
        <v>75</v>
      </c>
      <c r="O2018" s="16" t="s">
        <v>75</v>
      </c>
      <c r="P2018" s="16" t="s">
        <v>1397</v>
      </c>
      <c r="Q2018" s="14">
        <f t="shared" si="95"/>
        <v>59</v>
      </c>
    </row>
    <row r="2019" spans="1:17" ht="15.6" x14ac:dyDescent="0.3">
      <c r="A2019" s="15" t="s">
        <v>1778</v>
      </c>
      <c r="B2019" s="14" t="s">
        <v>7922</v>
      </c>
      <c r="C2019" s="16">
        <v>16.71</v>
      </c>
      <c r="D2019" s="16">
        <v>4.18</v>
      </c>
      <c r="E2019" s="17" t="s">
        <v>32</v>
      </c>
      <c r="F2019" s="17" t="s">
        <v>32</v>
      </c>
      <c r="G2019" s="17" t="s">
        <v>32</v>
      </c>
      <c r="H2019" s="18">
        <f>IF('Medical Examinations'!G2024="No major surgery",0,'Medical Examinations'!G2024)</f>
        <v>1</v>
      </c>
      <c r="I2019" s="16" t="s">
        <v>8343</v>
      </c>
      <c r="J2019" s="14" t="str">
        <f t="shared" si="93"/>
        <v>Under weight</v>
      </c>
      <c r="K2019" s="14" t="str">
        <f t="shared" si="94"/>
        <v>Normal</v>
      </c>
      <c r="L2019" s="19">
        <f>DATE('Data cleaning'!P2024,MONTH(1&amp;'Data cleaning'!Q2024),'Hospitalisation Details'!D2024)</f>
        <v>22904</v>
      </c>
      <c r="M2019" s="20">
        <v>30260</v>
      </c>
      <c r="N2019" s="16" t="s">
        <v>75</v>
      </c>
      <c r="O2019" s="16" t="s">
        <v>75</v>
      </c>
      <c r="P2019" s="16" t="s">
        <v>1397</v>
      </c>
      <c r="Q2019" s="14">
        <f t="shared" si="95"/>
        <v>60</v>
      </c>
    </row>
    <row r="2020" spans="1:17" ht="15.6" x14ac:dyDescent="0.3">
      <c r="A2020" s="15" t="s">
        <v>1774</v>
      </c>
      <c r="B2020" s="14" t="s">
        <v>7924</v>
      </c>
      <c r="C2020" s="16">
        <v>24.1</v>
      </c>
      <c r="D2020" s="16">
        <v>4.4000000000000004</v>
      </c>
      <c r="E2020" s="17" t="s">
        <v>99</v>
      </c>
      <c r="F2020" s="17" t="s">
        <v>32</v>
      </c>
      <c r="G2020" s="17" t="s">
        <v>32</v>
      </c>
      <c r="H2020" s="18">
        <f>IF('Medical Examinations'!G2025="No major surgery",0,'Medical Examinations'!G2025)</f>
        <v>1</v>
      </c>
      <c r="I2020" s="16" t="s">
        <v>8343</v>
      </c>
      <c r="J2020" s="14" t="str">
        <f t="shared" si="93"/>
        <v>Normal weight</v>
      </c>
      <c r="K2020" s="14" t="str">
        <f t="shared" si="94"/>
        <v>Normal</v>
      </c>
      <c r="L2020" s="19">
        <f>DATE('Data cleaning'!P2025,MONTH(1&amp;'Data cleaning'!Q2025),'Hospitalisation Details'!D2025)</f>
        <v>26504</v>
      </c>
      <c r="M2020" s="20">
        <v>30284.639999999999</v>
      </c>
      <c r="N2020" s="16" t="s">
        <v>75</v>
      </c>
      <c r="O2020" s="16" t="s">
        <v>75</v>
      </c>
      <c r="P2020" s="16" t="s">
        <v>119</v>
      </c>
      <c r="Q2020" s="14">
        <f t="shared" si="95"/>
        <v>50</v>
      </c>
    </row>
    <row r="2021" spans="1:17" ht="15.6" x14ac:dyDescent="0.3">
      <c r="A2021" s="15" t="s">
        <v>1769</v>
      </c>
      <c r="B2021" s="14" t="s">
        <v>7926</v>
      </c>
      <c r="C2021" s="16">
        <v>29.77</v>
      </c>
      <c r="D2021" s="16">
        <v>9.9</v>
      </c>
      <c r="E2021" s="17" t="s">
        <v>32</v>
      </c>
      <c r="F2021" s="17" t="s">
        <v>32</v>
      </c>
      <c r="G2021" s="17" t="s">
        <v>32</v>
      </c>
      <c r="H2021" s="18">
        <f>IF('Medical Examinations'!G2026="No major surgery",0,'Medical Examinations'!G2026)</f>
        <v>0</v>
      </c>
      <c r="I2021" s="16" t="s">
        <v>8343</v>
      </c>
      <c r="J2021" s="14" t="str">
        <f t="shared" si="93"/>
        <v>Over weight</v>
      </c>
      <c r="K2021" s="14" t="str">
        <f t="shared" si="94"/>
        <v>Diabetes</v>
      </c>
      <c r="L2021" s="19">
        <f>DATE('Data cleaning'!P2026,MONTH(1&amp;'Data cleaning'!Q2026),'Hospitalisation Details'!D2026)</f>
        <v>38139</v>
      </c>
      <c r="M2021" s="20">
        <v>30328.27</v>
      </c>
      <c r="N2021" s="16" t="s">
        <v>62</v>
      </c>
      <c r="O2021" s="16" t="s">
        <v>62</v>
      </c>
      <c r="P2021" s="16" t="s">
        <v>241</v>
      </c>
      <c r="Q2021" s="14">
        <f t="shared" si="95"/>
        <v>19</v>
      </c>
    </row>
    <row r="2022" spans="1:17" ht="15.6" x14ac:dyDescent="0.3">
      <c r="A2022" s="15" t="s">
        <v>1764</v>
      </c>
      <c r="B2022" s="14" t="s">
        <v>7928</v>
      </c>
      <c r="C2022" s="16">
        <v>46.53</v>
      </c>
      <c r="D2022" s="16">
        <v>4.84</v>
      </c>
      <c r="E2022" s="17" t="s">
        <v>99</v>
      </c>
      <c r="F2022" s="17" t="s">
        <v>32</v>
      </c>
      <c r="G2022" s="17" t="s">
        <v>32</v>
      </c>
      <c r="H2022" s="18">
        <f>IF('Medical Examinations'!G2027="No major surgery",0,'Medical Examinations'!G2027)</f>
        <v>0</v>
      </c>
      <c r="I2022" s="16" t="s">
        <v>8343</v>
      </c>
      <c r="J2022" s="14" t="str">
        <f t="shared" si="93"/>
        <v>Obesity</v>
      </c>
      <c r="K2022" s="14" t="str">
        <f t="shared" si="94"/>
        <v>Normal</v>
      </c>
      <c r="L2022" s="19">
        <f>DATE('Data cleaning'!P2027,MONTH(1&amp;'Data cleaning'!Q2027),'Hospitalisation Details'!D2027)</f>
        <v>25414</v>
      </c>
      <c r="M2022" s="20">
        <v>30366.93</v>
      </c>
      <c r="N2022" s="16" t="s">
        <v>62</v>
      </c>
      <c r="O2022" s="16" t="s">
        <v>62</v>
      </c>
      <c r="P2022" s="16" t="s">
        <v>241</v>
      </c>
      <c r="Q2022" s="14">
        <f t="shared" si="95"/>
        <v>53</v>
      </c>
    </row>
    <row r="2023" spans="1:17" ht="15.6" x14ac:dyDescent="0.3">
      <c r="A2023" s="15" t="s">
        <v>1759</v>
      </c>
      <c r="B2023" s="14" t="s">
        <v>7929</v>
      </c>
      <c r="C2023" s="16">
        <v>23.4</v>
      </c>
      <c r="D2023" s="16">
        <v>5.53</v>
      </c>
      <c r="E2023" s="17" t="s">
        <v>32</v>
      </c>
      <c r="F2023" s="17" t="s">
        <v>32</v>
      </c>
      <c r="G2023" s="17" t="s">
        <v>99</v>
      </c>
      <c r="H2023" s="18">
        <f>IF('Medical Examinations'!G2028="No major surgery",0,'Medical Examinations'!G2028)</f>
        <v>1</v>
      </c>
      <c r="I2023" s="16" t="s">
        <v>8343</v>
      </c>
      <c r="J2023" s="14" t="str">
        <f t="shared" si="93"/>
        <v>Normal weight</v>
      </c>
      <c r="K2023" s="14" t="str">
        <f t="shared" si="94"/>
        <v>Normal</v>
      </c>
      <c r="L2023" s="19">
        <f>DATE('Data cleaning'!P2028,MONTH(1&amp;'Data cleaning'!Q2028),'Hospitalisation Details'!D2028)</f>
        <v>28006</v>
      </c>
      <c r="M2023" s="20">
        <v>30409.53</v>
      </c>
      <c r="N2023" s="16" t="s">
        <v>62</v>
      </c>
      <c r="O2023" s="16" t="s">
        <v>64</v>
      </c>
      <c r="P2023" s="16" t="s">
        <v>119</v>
      </c>
      <c r="Q2023" s="14">
        <f t="shared" si="95"/>
        <v>46</v>
      </c>
    </row>
    <row r="2024" spans="1:17" ht="15.6" x14ac:dyDescent="0.3">
      <c r="A2024" s="15" t="s">
        <v>1751</v>
      </c>
      <c r="B2024" s="14" t="s">
        <v>7931</v>
      </c>
      <c r="C2024" s="16">
        <v>30</v>
      </c>
      <c r="D2024" s="16">
        <v>4.33</v>
      </c>
      <c r="E2024" s="17" t="s">
        <v>99</v>
      </c>
      <c r="F2024" s="17" t="s">
        <v>32</v>
      </c>
      <c r="G2024" s="17" t="s">
        <v>32</v>
      </c>
      <c r="H2024" s="18">
        <f>IF('Medical Examinations'!G2029="No major surgery",0,'Medical Examinations'!G2029)</f>
        <v>0</v>
      </c>
      <c r="I2024" s="16" t="s">
        <v>8343</v>
      </c>
      <c r="J2024" s="14" t="str">
        <f t="shared" si="93"/>
        <v>Obesity</v>
      </c>
      <c r="K2024" s="14" t="str">
        <f t="shared" si="94"/>
        <v>Normal</v>
      </c>
      <c r="L2024" s="19">
        <f>DATE('Data cleaning'!P2029,MONTH(1&amp;'Data cleaning'!Q2029),'Hospitalisation Details'!D2029)</f>
        <v>36096</v>
      </c>
      <c r="M2024" s="20">
        <v>30422.03</v>
      </c>
      <c r="N2024" s="16" t="s">
        <v>62</v>
      </c>
      <c r="O2024" s="16" t="s">
        <v>64</v>
      </c>
      <c r="P2024" s="16" t="s">
        <v>241</v>
      </c>
      <c r="Q2024" s="14">
        <f t="shared" si="95"/>
        <v>24</v>
      </c>
    </row>
    <row r="2025" spans="1:17" ht="15.6" x14ac:dyDescent="0.3">
      <c r="A2025" s="15" t="s">
        <v>1745</v>
      </c>
      <c r="B2025" s="14" t="s">
        <v>4861</v>
      </c>
      <c r="C2025" s="16">
        <v>29.15</v>
      </c>
      <c r="D2025" s="16">
        <v>4.91</v>
      </c>
      <c r="E2025" s="17" t="s">
        <v>99</v>
      </c>
      <c r="F2025" s="17" t="s">
        <v>32</v>
      </c>
      <c r="G2025" s="17" t="s">
        <v>32</v>
      </c>
      <c r="H2025" s="18">
        <f>IF('Medical Examinations'!G2030="No major surgery",0,'Medical Examinations'!G2030)</f>
        <v>0</v>
      </c>
      <c r="I2025" s="16" t="s">
        <v>8343</v>
      </c>
      <c r="J2025" s="14" t="str">
        <f t="shared" si="93"/>
        <v>Over weight</v>
      </c>
      <c r="K2025" s="14" t="str">
        <f t="shared" si="94"/>
        <v>Normal</v>
      </c>
      <c r="L2025" s="19">
        <f>DATE('Data cleaning'!P2030,MONTH(1&amp;'Data cleaning'!Q2030),'Hospitalisation Details'!D2030)</f>
        <v>30562</v>
      </c>
      <c r="M2025" s="20">
        <v>30457.37</v>
      </c>
      <c r="N2025" s="16" t="s">
        <v>62</v>
      </c>
      <c r="O2025" s="16" t="s">
        <v>75</v>
      </c>
      <c r="P2025" s="16" t="s">
        <v>119</v>
      </c>
      <c r="Q2025" s="14">
        <f t="shared" si="95"/>
        <v>39</v>
      </c>
    </row>
    <row r="2026" spans="1:17" ht="15.6" x14ac:dyDescent="0.3">
      <c r="A2026" s="15" t="s">
        <v>1740</v>
      </c>
      <c r="B2026" s="14" t="s">
        <v>7934</v>
      </c>
      <c r="C2026" s="16">
        <v>34.865000000000002</v>
      </c>
      <c r="D2026" s="16">
        <v>4.8</v>
      </c>
      <c r="E2026" s="17" t="s">
        <v>32</v>
      </c>
      <c r="F2026" s="17" t="s">
        <v>32</v>
      </c>
      <c r="G2026" s="17" t="s">
        <v>32</v>
      </c>
      <c r="H2026" s="18">
        <f>IF('Medical Examinations'!G2031="No major surgery",0,'Medical Examinations'!G2031)</f>
        <v>0</v>
      </c>
      <c r="I2026" s="16" t="s">
        <v>8343</v>
      </c>
      <c r="J2026" s="14" t="str">
        <f t="shared" si="93"/>
        <v>Obesity</v>
      </c>
      <c r="K2026" s="14" t="str">
        <f t="shared" si="94"/>
        <v>Normal</v>
      </c>
      <c r="L2026" s="19">
        <f>DATE('Data cleaning'!P2031,MONTH(1&amp;'Data cleaning'!Q2031),'Hospitalisation Details'!D2031)</f>
        <v>31634</v>
      </c>
      <c r="M2026" s="20">
        <v>30530.5</v>
      </c>
      <c r="N2026" s="16" t="s">
        <v>62</v>
      </c>
      <c r="O2026" s="16" t="s">
        <v>75</v>
      </c>
      <c r="P2026" s="16" t="s">
        <v>241</v>
      </c>
      <c r="Q2026" s="14">
        <f t="shared" si="95"/>
        <v>36</v>
      </c>
    </row>
    <row r="2027" spans="1:17" ht="15.6" x14ac:dyDescent="0.3">
      <c r="A2027" s="15" t="s">
        <v>1735</v>
      </c>
      <c r="B2027" s="14" t="s">
        <v>7936</v>
      </c>
      <c r="C2027" s="16">
        <v>28.12</v>
      </c>
      <c r="D2027" s="16">
        <v>5.55</v>
      </c>
      <c r="E2027" s="17" t="s">
        <v>99</v>
      </c>
      <c r="F2027" s="17" t="s">
        <v>39</v>
      </c>
      <c r="G2027" s="17" t="s">
        <v>32</v>
      </c>
      <c r="H2027" s="18">
        <f>IF('Medical Examinations'!G2032="No major surgery",0,'Medical Examinations'!G2032)</f>
        <v>2</v>
      </c>
      <c r="I2027" s="16" t="s">
        <v>8343</v>
      </c>
      <c r="J2027" s="14" t="str">
        <f t="shared" si="93"/>
        <v>Over weight</v>
      </c>
      <c r="K2027" s="14" t="str">
        <f t="shared" si="94"/>
        <v>Normal</v>
      </c>
      <c r="L2027" s="19">
        <f>DATE('Data cleaning'!P2032,MONTH(1&amp;'Data cleaning'!Q2032),'Hospitalisation Details'!D2032)</f>
        <v>25883</v>
      </c>
      <c r="M2027" s="20">
        <v>30625.65</v>
      </c>
      <c r="N2027" s="16" t="s">
        <v>62</v>
      </c>
      <c r="O2027" s="16" t="s">
        <v>64</v>
      </c>
      <c r="P2027" s="16" t="s">
        <v>241</v>
      </c>
      <c r="Q2027" s="14">
        <f t="shared" si="95"/>
        <v>52</v>
      </c>
    </row>
    <row r="2028" spans="1:17" ht="15.6" x14ac:dyDescent="0.3">
      <c r="A2028" s="15" t="s">
        <v>1729</v>
      </c>
      <c r="B2028" s="14" t="s">
        <v>7937</v>
      </c>
      <c r="C2028" s="16">
        <v>29.45</v>
      </c>
      <c r="D2028" s="16">
        <v>5.24</v>
      </c>
      <c r="E2028" s="17" t="s">
        <v>99</v>
      </c>
      <c r="F2028" s="17" t="s">
        <v>32</v>
      </c>
      <c r="G2028" s="17" t="s">
        <v>32</v>
      </c>
      <c r="H2028" s="18">
        <f>IF('Medical Examinations'!G2033="No major surgery",0,'Medical Examinations'!G2033)</f>
        <v>0</v>
      </c>
      <c r="I2028" s="16" t="s">
        <v>8343</v>
      </c>
      <c r="J2028" s="14" t="str">
        <f t="shared" si="93"/>
        <v>Over weight</v>
      </c>
      <c r="K2028" s="14" t="str">
        <f t="shared" si="94"/>
        <v>Normal</v>
      </c>
      <c r="L2028" s="19">
        <f>DATE('Data cleaning'!P2033,MONTH(1&amp;'Data cleaning'!Q2033),'Hospitalisation Details'!D2033)</f>
        <v>36424</v>
      </c>
      <c r="M2028" s="20">
        <v>30697.71</v>
      </c>
      <c r="N2028" s="16" t="s">
        <v>75</v>
      </c>
      <c r="O2028" s="16" t="s">
        <v>62</v>
      </c>
      <c r="P2028" s="16" t="s">
        <v>241</v>
      </c>
      <c r="Q2028" s="14">
        <f t="shared" si="95"/>
        <v>23</v>
      </c>
    </row>
    <row r="2029" spans="1:17" ht="15.6" x14ac:dyDescent="0.3">
      <c r="A2029" s="15" t="s">
        <v>1723</v>
      </c>
      <c r="B2029" s="14" t="s">
        <v>7939</v>
      </c>
      <c r="C2029" s="16">
        <v>27.94</v>
      </c>
      <c r="D2029" s="16">
        <v>6.08</v>
      </c>
      <c r="E2029" s="17" t="s">
        <v>32</v>
      </c>
      <c r="F2029" s="17" t="s">
        <v>32</v>
      </c>
      <c r="G2029" s="17" t="s">
        <v>99</v>
      </c>
      <c r="H2029" s="18">
        <f>IF('Medical Examinations'!G2034="No major surgery",0,'Medical Examinations'!G2034)</f>
        <v>1</v>
      </c>
      <c r="I2029" s="16" t="s">
        <v>8343</v>
      </c>
      <c r="J2029" s="14" t="str">
        <f t="shared" si="93"/>
        <v>Over weight</v>
      </c>
      <c r="K2029" s="14" t="str">
        <f t="shared" si="94"/>
        <v>Prediabetes</v>
      </c>
      <c r="L2029" s="19">
        <f>DATE('Data cleaning'!P2034,MONTH(1&amp;'Data cleaning'!Q2034),'Hospitalisation Details'!D2034)</f>
        <v>30671</v>
      </c>
      <c r="M2029" s="20">
        <v>30724.44</v>
      </c>
      <c r="N2029" s="16" t="s">
        <v>62</v>
      </c>
      <c r="O2029" s="16" t="s">
        <v>64</v>
      </c>
      <c r="P2029" s="16" t="s">
        <v>241</v>
      </c>
      <c r="Q2029" s="14">
        <f t="shared" si="95"/>
        <v>39</v>
      </c>
    </row>
    <row r="2030" spans="1:17" ht="15.6" x14ac:dyDescent="0.3">
      <c r="A2030" s="15" t="s">
        <v>1718</v>
      </c>
      <c r="B2030" s="14" t="s">
        <v>6426</v>
      </c>
      <c r="C2030" s="16">
        <v>27.2</v>
      </c>
      <c r="D2030" s="16">
        <v>5.83</v>
      </c>
      <c r="E2030" s="17" t="s">
        <v>32</v>
      </c>
      <c r="F2030" s="17" t="s">
        <v>32</v>
      </c>
      <c r="G2030" s="17" t="s">
        <v>99</v>
      </c>
      <c r="H2030" s="18">
        <f>IF('Medical Examinations'!G2035="No major surgery",0,'Medical Examinations'!G2035)</f>
        <v>1</v>
      </c>
      <c r="I2030" s="16" t="s">
        <v>8343</v>
      </c>
      <c r="J2030" s="14" t="str">
        <f t="shared" si="93"/>
        <v>Over weight</v>
      </c>
      <c r="K2030" s="14" t="str">
        <f t="shared" si="94"/>
        <v>Prediabetes</v>
      </c>
      <c r="L2030" s="19">
        <f>DATE('Data cleaning'!P2035,MONTH(1&amp;'Data cleaning'!Q2035),'Hospitalisation Details'!D2035)</f>
        <v>32391</v>
      </c>
      <c r="M2030" s="20">
        <v>30763.01</v>
      </c>
      <c r="N2030" s="16" t="s">
        <v>62</v>
      </c>
      <c r="O2030" s="16" t="s">
        <v>75</v>
      </c>
      <c r="P2030" s="16" t="s">
        <v>241</v>
      </c>
      <c r="Q2030" s="14">
        <f t="shared" si="95"/>
        <v>34</v>
      </c>
    </row>
    <row r="2031" spans="1:17" ht="15.6" x14ac:dyDescent="0.3">
      <c r="A2031" s="15" t="s">
        <v>1713</v>
      </c>
      <c r="B2031" s="14" t="s">
        <v>7942</v>
      </c>
      <c r="C2031" s="16">
        <v>33.344999999999999</v>
      </c>
      <c r="D2031" s="16">
        <v>4.29</v>
      </c>
      <c r="E2031" s="17" t="s">
        <v>32</v>
      </c>
      <c r="F2031" s="17" t="s">
        <v>32</v>
      </c>
      <c r="G2031" s="17" t="s">
        <v>32</v>
      </c>
      <c r="H2031" s="18">
        <f>IF('Medical Examinations'!G2036="No major surgery",0,'Medical Examinations'!G2036)</f>
        <v>1</v>
      </c>
      <c r="I2031" s="16" t="s">
        <v>8343</v>
      </c>
      <c r="J2031" s="14" t="str">
        <f t="shared" si="93"/>
        <v>Obesity</v>
      </c>
      <c r="K2031" s="14" t="str">
        <f t="shared" si="94"/>
        <v>Normal</v>
      </c>
      <c r="L2031" s="19">
        <f>DATE('Data cleaning'!P2036,MONTH(1&amp;'Data cleaning'!Q2036),'Hospitalisation Details'!D2036)</f>
        <v>22533</v>
      </c>
      <c r="M2031" s="20">
        <v>30942.19</v>
      </c>
      <c r="N2031" s="16" t="s">
        <v>62</v>
      </c>
      <c r="O2031" s="16" t="s">
        <v>62</v>
      </c>
      <c r="P2031" s="16" t="s">
        <v>66</v>
      </c>
      <c r="Q2031" s="14">
        <f t="shared" si="95"/>
        <v>61</v>
      </c>
    </row>
    <row r="2032" spans="1:17" ht="15.6" x14ac:dyDescent="0.3">
      <c r="A2032" s="15" t="s">
        <v>1710</v>
      </c>
      <c r="B2032" s="14" t="s">
        <v>7944</v>
      </c>
      <c r="C2032" s="16">
        <v>29.925000000000001</v>
      </c>
      <c r="D2032" s="16">
        <v>5.3</v>
      </c>
      <c r="E2032" s="17" t="s">
        <v>32</v>
      </c>
      <c r="F2032" s="17" t="s">
        <v>32</v>
      </c>
      <c r="G2032" s="17" t="s">
        <v>32</v>
      </c>
      <c r="H2032" s="18">
        <f>IF('Medical Examinations'!G2037="No major surgery",0,'Medical Examinations'!G2037)</f>
        <v>1</v>
      </c>
      <c r="I2032" s="16" t="s">
        <v>8343</v>
      </c>
      <c r="J2032" s="14" t="str">
        <f t="shared" si="93"/>
        <v>Over weight</v>
      </c>
      <c r="K2032" s="14" t="str">
        <f t="shared" si="94"/>
        <v>Normal</v>
      </c>
      <c r="L2032" s="19">
        <f>DATE('Data cleaning'!P2037,MONTH(1&amp;'Data cleaning'!Q2037),'Hospitalisation Details'!D2037)</f>
        <v>38300</v>
      </c>
      <c r="M2032" s="20">
        <v>31196.61</v>
      </c>
      <c r="N2032" s="16" t="s">
        <v>62</v>
      </c>
      <c r="O2032" s="16" t="s">
        <v>75</v>
      </c>
      <c r="P2032" s="16" t="s">
        <v>241</v>
      </c>
      <c r="Q2032" s="14">
        <f t="shared" si="95"/>
        <v>18</v>
      </c>
    </row>
    <row r="2033" spans="1:17" ht="15.6" x14ac:dyDescent="0.3">
      <c r="A2033" s="15" t="s">
        <v>1705</v>
      </c>
      <c r="B2033" s="14" t="s">
        <v>6074</v>
      </c>
      <c r="C2033" s="16">
        <v>24.225000000000001</v>
      </c>
      <c r="D2033" s="16">
        <v>4.42</v>
      </c>
      <c r="E2033" s="17" t="s">
        <v>32</v>
      </c>
      <c r="F2033" s="17" t="s">
        <v>32</v>
      </c>
      <c r="G2033" s="17" t="s">
        <v>32</v>
      </c>
      <c r="H2033" s="18">
        <f>IF('Medical Examinations'!G2038="No major surgery",0,'Medical Examinations'!G2038)</f>
        <v>1</v>
      </c>
      <c r="I2033" s="16" t="s">
        <v>8343</v>
      </c>
      <c r="J2033" s="14" t="str">
        <f t="shared" si="93"/>
        <v>Normal weight</v>
      </c>
      <c r="K2033" s="14" t="str">
        <f t="shared" si="94"/>
        <v>Normal</v>
      </c>
      <c r="L2033" s="19">
        <f>DATE('Data cleaning'!P2038,MONTH(1&amp;'Data cleaning'!Q2038),'Hospitalisation Details'!D2038)</f>
        <v>36729</v>
      </c>
      <c r="M2033" s="20">
        <v>31234.560000000001</v>
      </c>
      <c r="N2033" s="16" t="s">
        <v>75</v>
      </c>
      <c r="O2033" s="16" t="s">
        <v>75</v>
      </c>
      <c r="P2033" s="16" t="s">
        <v>241</v>
      </c>
      <c r="Q2033" s="14">
        <f t="shared" si="95"/>
        <v>22</v>
      </c>
    </row>
    <row r="2034" spans="1:17" ht="15.6" x14ac:dyDescent="0.3">
      <c r="A2034" s="15" t="s">
        <v>1701</v>
      </c>
      <c r="B2034" s="14" t="s">
        <v>5200</v>
      </c>
      <c r="C2034" s="16">
        <v>29.68</v>
      </c>
      <c r="D2034" s="16">
        <v>5.68</v>
      </c>
      <c r="E2034" s="17" t="s">
        <v>32</v>
      </c>
      <c r="F2034" s="17" t="s">
        <v>39</v>
      </c>
      <c r="G2034" s="17" t="s">
        <v>32</v>
      </c>
      <c r="H2034" s="18">
        <f>IF('Medical Examinations'!G2039="No major surgery",0,'Medical Examinations'!G2039)</f>
        <v>1</v>
      </c>
      <c r="I2034" s="16" t="s">
        <v>8343</v>
      </c>
      <c r="J2034" s="14" t="str">
        <f t="shared" si="93"/>
        <v>Over weight</v>
      </c>
      <c r="K2034" s="14" t="str">
        <f t="shared" si="94"/>
        <v>Normal</v>
      </c>
      <c r="L2034" s="19">
        <f>DATE('Data cleaning'!P2039,MONTH(1&amp;'Data cleaning'!Q2039),'Hospitalisation Details'!D2039)</f>
        <v>25028</v>
      </c>
      <c r="M2034" s="20">
        <v>31322.53</v>
      </c>
      <c r="N2034" s="16" t="s">
        <v>62</v>
      </c>
      <c r="O2034" s="16" t="s">
        <v>75</v>
      </c>
      <c r="P2034" s="16" t="s">
        <v>241</v>
      </c>
      <c r="Q2034" s="14">
        <f t="shared" si="95"/>
        <v>54</v>
      </c>
    </row>
    <row r="2035" spans="1:17" ht="15.6" x14ac:dyDescent="0.3">
      <c r="A2035" s="15" t="s">
        <v>1695</v>
      </c>
      <c r="B2035" s="14" t="s">
        <v>7598</v>
      </c>
      <c r="C2035" s="16">
        <v>20.614999999999998</v>
      </c>
      <c r="D2035" s="16">
        <v>6.05</v>
      </c>
      <c r="E2035" s="17" t="s">
        <v>32</v>
      </c>
      <c r="F2035" s="17" t="s">
        <v>32</v>
      </c>
      <c r="G2035" s="17" t="s">
        <v>99</v>
      </c>
      <c r="H2035" s="18">
        <f>IF('Medical Examinations'!G2040="No major surgery",0,'Medical Examinations'!G2040)</f>
        <v>1</v>
      </c>
      <c r="I2035" s="16" t="s">
        <v>8343</v>
      </c>
      <c r="J2035" s="14" t="str">
        <f t="shared" si="93"/>
        <v>Normal weight</v>
      </c>
      <c r="K2035" s="14" t="str">
        <f t="shared" si="94"/>
        <v>Prediabetes</v>
      </c>
      <c r="L2035" s="19">
        <f>DATE('Data cleaning'!P2040,MONTH(1&amp;'Data cleaning'!Q2040),'Hospitalisation Details'!D2040)</f>
        <v>34969</v>
      </c>
      <c r="M2035" s="20">
        <v>31328.27</v>
      </c>
      <c r="N2035" s="16" t="s">
        <v>62</v>
      </c>
      <c r="O2035" s="16" t="s">
        <v>62</v>
      </c>
      <c r="P2035" s="16" t="s">
        <v>241</v>
      </c>
      <c r="Q2035" s="14">
        <f t="shared" si="95"/>
        <v>27</v>
      </c>
    </row>
    <row r="2036" spans="1:17" ht="15.6" x14ac:dyDescent="0.3">
      <c r="A2036" s="15" t="s">
        <v>1690</v>
      </c>
      <c r="B2036" s="14" t="s">
        <v>7948</v>
      </c>
      <c r="C2036" s="16">
        <v>32.119999999999997</v>
      </c>
      <c r="D2036" s="16">
        <v>5.33</v>
      </c>
      <c r="E2036" s="17" t="s">
        <v>32</v>
      </c>
      <c r="F2036" s="17" t="s">
        <v>39</v>
      </c>
      <c r="G2036" s="17" t="s">
        <v>32</v>
      </c>
      <c r="H2036" s="18">
        <f>IF('Medical Examinations'!G2041="No major surgery",0,'Medical Examinations'!G2041)</f>
        <v>1</v>
      </c>
      <c r="I2036" s="16" t="s">
        <v>8343</v>
      </c>
      <c r="J2036" s="14" t="str">
        <f t="shared" si="93"/>
        <v>Obesity</v>
      </c>
      <c r="K2036" s="14" t="str">
        <f t="shared" si="94"/>
        <v>Normal</v>
      </c>
      <c r="L2036" s="19">
        <f>DATE('Data cleaning'!P2041,MONTH(1&amp;'Data cleaning'!Q2041),'Hospitalisation Details'!D2041)</f>
        <v>27310</v>
      </c>
      <c r="M2036" s="20">
        <v>31368.81</v>
      </c>
      <c r="N2036" s="16" t="s">
        <v>62</v>
      </c>
      <c r="O2036" s="16" t="s">
        <v>64</v>
      </c>
      <c r="P2036" s="16" t="s">
        <v>241</v>
      </c>
      <c r="Q2036" s="14">
        <f t="shared" si="95"/>
        <v>48</v>
      </c>
    </row>
    <row r="2037" spans="1:17" ht="15.6" x14ac:dyDescent="0.3">
      <c r="A2037" s="15" t="s">
        <v>1684</v>
      </c>
      <c r="B2037" s="14" t="s">
        <v>6309</v>
      </c>
      <c r="C2037" s="16">
        <v>27.36</v>
      </c>
      <c r="D2037" s="16">
        <v>6.22</v>
      </c>
      <c r="E2037" s="17" t="s">
        <v>32</v>
      </c>
      <c r="F2037" s="17" t="s">
        <v>32</v>
      </c>
      <c r="G2037" s="17" t="s">
        <v>32</v>
      </c>
      <c r="H2037" s="18">
        <f>IF('Medical Examinations'!G2042="No major surgery",0,'Medical Examinations'!G2042)</f>
        <v>0</v>
      </c>
      <c r="I2037" s="16" t="s">
        <v>8343</v>
      </c>
      <c r="J2037" s="14" t="str">
        <f t="shared" si="93"/>
        <v>Over weight</v>
      </c>
      <c r="K2037" s="14" t="str">
        <f t="shared" si="94"/>
        <v>Prediabetes</v>
      </c>
      <c r="L2037" s="19">
        <f>DATE('Data cleaning'!P2042,MONTH(1&amp;'Data cleaning'!Q2042),'Hospitalisation Details'!D2042)</f>
        <v>27696</v>
      </c>
      <c r="M2037" s="20">
        <v>31591.82</v>
      </c>
      <c r="N2037" s="16" t="s">
        <v>62</v>
      </c>
      <c r="O2037" s="16" t="s">
        <v>75</v>
      </c>
      <c r="P2037" s="16" t="s">
        <v>241</v>
      </c>
      <c r="Q2037" s="14">
        <f t="shared" si="95"/>
        <v>47</v>
      </c>
    </row>
    <row r="2038" spans="1:17" ht="15.6" x14ac:dyDescent="0.3">
      <c r="A2038" s="15" t="s">
        <v>1678</v>
      </c>
      <c r="B2038" s="14" t="s">
        <v>7950</v>
      </c>
      <c r="C2038" s="16">
        <v>17.385000000000002</v>
      </c>
      <c r="D2038" s="16">
        <v>5.84</v>
      </c>
      <c r="E2038" s="17" t="s">
        <v>32</v>
      </c>
      <c r="F2038" s="17" t="s">
        <v>32</v>
      </c>
      <c r="G2038" s="17" t="s">
        <v>32</v>
      </c>
      <c r="H2038" s="18">
        <f>IF('Medical Examinations'!G2043="No major surgery",0,'Medical Examinations'!G2043)</f>
        <v>0</v>
      </c>
      <c r="I2038" s="16" t="s">
        <v>8343</v>
      </c>
      <c r="J2038" s="14" t="str">
        <f t="shared" si="93"/>
        <v>Under weight</v>
      </c>
      <c r="K2038" s="14" t="str">
        <f t="shared" si="94"/>
        <v>Prediabetes</v>
      </c>
      <c r="L2038" s="19">
        <f>DATE('Data cleaning'!P2043,MONTH(1&amp;'Data cleaning'!Q2043),'Hospitalisation Details'!D2043)</f>
        <v>22263</v>
      </c>
      <c r="M2038" s="20">
        <v>31620</v>
      </c>
      <c r="N2038" s="16" t="s">
        <v>62</v>
      </c>
      <c r="O2038" s="16" t="s">
        <v>75</v>
      </c>
      <c r="P2038" s="16" t="s">
        <v>1280</v>
      </c>
      <c r="Q2038" s="14">
        <f t="shared" si="95"/>
        <v>62</v>
      </c>
    </row>
    <row r="2039" spans="1:17" ht="15.6" x14ac:dyDescent="0.3">
      <c r="A2039" s="15" t="s">
        <v>1668</v>
      </c>
      <c r="B2039" s="14" t="s">
        <v>7952</v>
      </c>
      <c r="C2039" s="16">
        <v>30.13</v>
      </c>
      <c r="D2039" s="16">
        <v>5.71</v>
      </c>
      <c r="E2039" s="17" t="s">
        <v>32</v>
      </c>
      <c r="F2039" s="17" t="s">
        <v>39</v>
      </c>
      <c r="G2039" s="17" t="s">
        <v>32</v>
      </c>
      <c r="H2039" s="18">
        <f>IF('Medical Examinations'!G2044="No major surgery",0,'Medical Examinations'!G2044)</f>
        <v>1</v>
      </c>
      <c r="I2039" s="16" t="s">
        <v>8343</v>
      </c>
      <c r="J2039" s="14" t="str">
        <f t="shared" si="93"/>
        <v>Obesity</v>
      </c>
      <c r="K2039" s="14" t="str">
        <f t="shared" si="94"/>
        <v>Prediabetes</v>
      </c>
      <c r="L2039" s="19">
        <f>DATE('Data cleaning'!P2044,MONTH(1&amp;'Data cleaning'!Q2044),'Hospitalisation Details'!D2044)</f>
        <v>28412</v>
      </c>
      <c r="M2039" s="20">
        <v>31736.7</v>
      </c>
      <c r="N2039" s="16" t="s">
        <v>62</v>
      </c>
      <c r="O2039" s="16" t="s">
        <v>62</v>
      </c>
      <c r="P2039" s="16" t="s">
        <v>119</v>
      </c>
      <c r="Q2039" s="14">
        <f t="shared" si="95"/>
        <v>45</v>
      </c>
    </row>
    <row r="2040" spans="1:17" ht="15.6" x14ac:dyDescent="0.3">
      <c r="A2040" s="15" t="s">
        <v>1663</v>
      </c>
      <c r="B2040" s="14" t="s">
        <v>7954</v>
      </c>
      <c r="C2040" s="16">
        <v>25.44</v>
      </c>
      <c r="D2040" s="16">
        <v>6.04</v>
      </c>
      <c r="E2040" s="17" t="s">
        <v>99</v>
      </c>
      <c r="F2040" s="17" t="s">
        <v>32</v>
      </c>
      <c r="G2040" s="17" t="s">
        <v>99</v>
      </c>
      <c r="H2040" s="18">
        <f>IF('Medical Examinations'!G2045="No major surgery",0,'Medical Examinations'!G2045)</f>
        <v>1</v>
      </c>
      <c r="I2040" s="16" t="s">
        <v>8343</v>
      </c>
      <c r="J2040" s="14" t="str">
        <f t="shared" si="93"/>
        <v>Over weight</v>
      </c>
      <c r="K2040" s="14" t="str">
        <f t="shared" si="94"/>
        <v>Prediabetes</v>
      </c>
      <c r="L2040" s="19">
        <f>DATE('Data cleaning'!P2045,MONTH(1&amp;'Data cleaning'!Q2045),'Hospitalisation Details'!D2045)</f>
        <v>30935</v>
      </c>
      <c r="M2040" s="20">
        <v>31743.919999999998</v>
      </c>
      <c r="N2040" s="16" t="s">
        <v>62</v>
      </c>
      <c r="O2040" s="16" t="s">
        <v>75</v>
      </c>
      <c r="P2040" s="16" t="s">
        <v>241</v>
      </c>
      <c r="Q2040" s="14">
        <f t="shared" si="95"/>
        <v>38</v>
      </c>
    </row>
    <row r="2041" spans="1:17" ht="15.6" x14ac:dyDescent="0.3">
      <c r="A2041" s="15" t="s">
        <v>1655</v>
      </c>
      <c r="B2041" s="14" t="s">
        <v>7956</v>
      </c>
      <c r="C2041" s="16">
        <v>39.805</v>
      </c>
      <c r="D2041" s="16">
        <v>4.38</v>
      </c>
      <c r="E2041" s="17" t="s">
        <v>32</v>
      </c>
      <c r="F2041" s="17" t="s">
        <v>39</v>
      </c>
      <c r="G2041" s="17" t="s">
        <v>32</v>
      </c>
      <c r="H2041" s="18">
        <f>IF('Medical Examinations'!G2046="No major surgery",0,'Medical Examinations'!G2046)</f>
        <v>1</v>
      </c>
      <c r="I2041" s="16" t="s">
        <v>8343</v>
      </c>
      <c r="J2041" s="14" t="str">
        <f t="shared" si="93"/>
        <v>Obesity</v>
      </c>
      <c r="K2041" s="14" t="str">
        <f t="shared" si="94"/>
        <v>Normal</v>
      </c>
      <c r="L2041" s="19">
        <f>DATE('Data cleaning'!P2046,MONTH(1&amp;'Data cleaning'!Q2046),'Hospitalisation Details'!D2046)</f>
        <v>27662</v>
      </c>
      <c r="M2041" s="20">
        <v>31897.1</v>
      </c>
      <c r="N2041" s="16" t="s">
        <v>62</v>
      </c>
      <c r="O2041" s="16" t="s">
        <v>64</v>
      </c>
      <c r="P2041" s="16" t="s">
        <v>241</v>
      </c>
      <c r="Q2041" s="14">
        <f t="shared" si="95"/>
        <v>47</v>
      </c>
    </row>
    <row r="2042" spans="1:17" ht="15.6" x14ac:dyDescent="0.3">
      <c r="A2042" s="15" t="s">
        <v>1653</v>
      </c>
      <c r="B2042" s="14" t="s">
        <v>7958</v>
      </c>
      <c r="C2042" s="16">
        <v>30.4</v>
      </c>
      <c r="D2042" s="16">
        <v>5.56</v>
      </c>
      <c r="E2042" s="17" t="s">
        <v>99</v>
      </c>
      <c r="F2042" s="17" t="s">
        <v>39</v>
      </c>
      <c r="G2042" s="17" t="s">
        <v>32</v>
      </c>
      <c r="H2042" s="18">
        <f>IF('Medical Examinations'!G2047="No major surgery",0,'Medical Examinations'!G2047)</f>
        <v>1</v>
      </c>
      <c r="I2042" s="16" t="s">
        <v>8343</v>
      </c>
      <c r="J2042" s="14" t="str">
        <f t="shared" si="93"/>
        <v>Obesity</v>
      </c>
      <c r="K2042" s="14" t="str">
        <f t="shared" si="94"/>
        <v>Normal</v>
      </c>
      <c r="L2042" s="19">
        <f>DATE('Data cleaning'!P2047,MONTH(1&amp;'Data cleaning'!Q2047),'Hospitalisation Details'!D2047)</f>
        <v>26563</v>
      </c>
      <c r="M2042" s="20">
        <v>31980.89</v>
      </c>
      <c r="N2042" s="16" t="s">
        <v>62</v>
      </c>
      <c r="O2042" s="16" t="s">
        <v>75</v>
      </c>
      <c r="P2042" s="16" t="s">
        <v>241</v>
      </c>
      <c r="Q2042" s="14">
        <f t="shared" si="95"/>
        <v>50</v>
      </c>
    </row>
    <row r="2043" spans="1:17" ht="15.6" x14ac:dyDescent="0.3">
      <c r="A2043" s="15" t="s">
        <v>1647</v>
      </c>
      <c r="B2043" s="14" t="s">
        <v>4888</v>
      </c>
      <c r="C2043" s="16">
        <v>23.18</v>
      </c>
      <c r="D2043" s="16">
        <v>4.24</v>
      </c>
      <c r="E2043" s="17" t="s">
        <v>32</v>
      </c>
      <c r="F2043" s="17" t="s">
        <v>39</v>
      </c>
      <c r="G2043" s="17" t="s">
        <v>32</v>
      </c>
      <c r="H2043" s="18">
        <f>IF('Medical Examinations'!G2048="No major surgery",0,'Medical Examinations'!G2048)</f>
        <v>1</v>
      </c>
      <c r="I2043" s="16" t="s">
        <v>8343</v>
      </c>
      <c r="J2043" s="14" t="str">
        <f t="shared" si="93"/>
        <v>Normal weight</v>
      </c>
      <c r="K2043" s="14" t="str">
        <f t="shared" si="94"/>
        <v>Normal</v>
      </c>
      <c r="L2043" s="19">
        <f>DATE('Data cleaning'!P2048,MONTH(1&amp;'Data cleaning'!Q2048),'Hospitalisation Details'!D2048)</f>
        <v>34225</v>
      </c>
      <c r="M2043" s="20">
        <v>32086.21</v>
      </c>
      <c r="N2043" s="16" t="s">
        <v>75</v>
      </c>
      <c r="O2043" s="16" t="s">
        <v>64</v>
      </c>
      <c r="P2043" s="16" t="s">
        <v>241</v>
      </c>
      <c r="Q2043" s="14">
        <f t="shared" si="95"/>
        <v>29</v>
      </c>
    </row>
    <row r="2044" spans="1:17" ht="15.6" x14ac:dyDescent="0.3">
      <c r="A2044" s="15" t="s">
        <v>1642</v>
      </c>
      <c r="B2044" s="14" t="s">
        <v>7960</v>
      </c>
      <c r="C2044" s="16">
        <v>39.615000000000002</v>
      </c>
      <c r="D2044" s="16">
        <v>6.32</v>
      </c>
      <c r="E2044" s="17" t="s">
        <v>32</v>
      </c>
      <c r="F2044" s="17" t="s">
        <v>32</v>
      </c>
      <c r="G2044" s="17" t="s">
        <v>99</v>
      </c>
      <c r="H2044" s="18">
        <f>IF('Medical Examinations'!G2049="No major surgery",0,'Medical Examinations'!G2049)</f>
        <v>1</v>
      </c>
      <c r="I2044" s="16" t="s">
        <v>8343</v>
      </c>
      <c r="J2044" s="14" t="str">
        <f t="shared" si="93"/>
        <v>Obesity</v>
      </c>
      <c r="K2044" s="14" t="str">
        <f t="shared" si="94"/>
        <v>Prediabetes</v>
      </c>
      <c r="L2044" s="19">
        <f>DATE('Data cleaning'!P2049,MONTH(1&amp;'Data cleaning'!Q2049),'Hospitalisation Details'!D2049)</f>
        <v>28804</v>
      </c>
      <c r="M2044" s="20">
        <v>32108.66</v>
      </c>
      <c r="N2044" s="16" t="s">
        <v>75</v>
      </c>
      <c r="O2044" s="16" t="s">
        <v>64</v>
      </c>
      <c r="P2044" s="16" t="s">
        <v>1841</v>
      </c>
      <c r="Q2044" s="14">
        <f t="shared" si="95"/>
        <v>44</v>
      </c>
    </row>
    <row r="2045" spans="1:17" ht="15.6" x14ac:dyDescent="0.3">
      <c r="A2045" s="15" t="s">
        <v>1637</v>
      </c>
      <c r="B2045" s="14" t="s">
        <v>7961</v>
      </c>
      <c r="C2045" s="16">
        <v>30.59</v>
      </c>
      <c r="D2045" s="16">
        <v>6.3</v>
      </c>
      <c r="E2045" s="17" t="s">
        <v>99</v>
      </c>
      <c r="F2045" s="17" t="s">
        <v>32</v>
      </c>
      <c r="G2045" s="17" t="s">
        <v>99</v>
      </c>
      <c r="H2045" s="18">
        <f>IF('Medical Examinations'!G2050="No major surgery",0,'Medical Examinations'!G2050)</f>
        <v>1</v>
      </c>
      <c r="I2045" s="16" t="s">
        <v>8343</v>
      </c>
      <c r="J2045" s="14" t="str">
        <f t="shared" si="93"/>
        <v>Obesity</v>
      </c>
      <c r="K2045" s="14" t="str">
        <f t="shared" si="94"/>
        <v>Prediabetes</v>
      </c>
      <c r="L2045" s="19">
        <f>DATE('Data cleaning'!P2050,MONTH(1&amp;'Data cleaning'!Q2050),'Hospitalisation Details'!D2050)</f>
        <v>25457</v>
      </c>
      <c r="M2045" s="20">
        <v>32192.76</v>
      </c>
      <c r="N2045" s="16" t="s">
        <v>75</v>
      </c>
      <c r="O2045" s="16" t="s">
        <v>62</v>
      </c>
      <c r="P2045" s="16" t="s">
        <v>241</v>
      </c>
      <c r="Q2045" s="14">
        <f t="shared" si="95"/>
        <v>53</v>
      </c>
    </row>
    <row r="2046" spans="1:17" ht="15.6" x14ac:dyDescent="0.3">
      <c r="A2046" s="15" t="s">
        <v>1632</v>
      </c>
      <c r="B2046" s="14" t="s">
        <v>5747</v>
      </c>
      <c r="C2046" s="16">
        <v>16.72</v>
      </c>
      <c r="D2046" s="16">
        <v>4.38</v>
      </c>
      <c r="E2046" s="17" t="s">
        <v>99</v>
      </c>
      <c r="F2046" s="17" t="s">
        <v>32</v>
      </c>
      <c r="G2046" s="17" t="s">
        <v>32</v>
      </c>
      <c r="H2046" s="18">
        <f>IF('Medical Examinations'!G2051="No major surgery",0,'Medical Examinations'!G2051)</f>
        <v>1</v>
      </c>
      <c r="I2046" s="16" t="s">
        <v>8343</v>
      </c>
      <c r="J2046" s="14" t="str">
        <f t="shared" si="93"/>
        <v>Under weight</v>
      </c>
      <c r="K2046" s="14" t="str">
        <f t="shared" si="94"/>
        <v>Normal</v>
      </c>
      <c r="L2046" s="19">
        <f>DATE('Data cleaning'!P2051,MONTH(1&amp;'Data cleaning'!Q2051),'Hospitalisation Details'!D2051)</f>
        <v>34585</v>
      </c>
      <c r="M2046" s="20">
        <v>32222.81</v>
      </c>
      <c r="N2046" s="16" t="s">
        <v>62</v>
      </c>
      <c r="O2046" s="16" t="s">
        <v>75</v>
      </c>
      <c r="P2046" s="16" t="s">
        <v>241</v>
      </c>
      <c r="Q2046" s="14">
        <f t="shared" si="95"/>
        <v>28</v>
      </c>
    </row>
    <row r="2047" spans="1:17" ht="15.6" x14ac:dyDescent="0.3">
      <c r="A2047" s="15" t="s">
        <v>1623</v>
      </c>
      <c r="B2047" s="14" t="s">
        <v>7963</v>
      </c>
      <c r="C2047" s="16">
        <v>26.22</v>
      </c>
      <c r="D2047" s="16">
        <v>4.6500000000000004</v>
      </c>
      <c r="E2047" s="17" t="s">
        <v>99</v>
      </c>
      <c r="F2047" s="17" t="s">
        <v>32</v>
      </c>
      <c r="G2047" s="17" t="s">
        <v>99</v>
      </c>
      <c r="H2047" s="18">
        <f>IF('Medical Examinations'!G2052="No major surgery",0,'Medical Examinations'!G2052)</f>
        <v>1</v>
      </c>
      <c r="I2047" s="16" t="s">
        <v>8343</v>
      </c>
      <c r="J2047" s="14" t="str">
        <f t="shared" si="93"/>
        <v>Over weight</v>
      </c>
      <c r="K2047" s="14" t="str">
        <f t="shared" si="94"/>
        <v>Normal</v>
      </c>
      <c r="L2047" s="19">
        <f>DATE('Data cleaning'!P2052,MONTH(1&amp;'Data cleaning'!Q2052),'Hospitalisation Details'!D2052)</f>
        <v>27745</v>
      </c>
      <c r="M2047" s="20">
        <v>32259.96</v>
      </c>
      <c r="N2047" s="16" t="s">
        <v>62</v>
      </c>
      <c r="O2047" s="16" t="s">
        <v>64</v>
      </c>
      <c r="P2047" s="16" t="s">
        <v>119</v>
      </c>
      <c r="Q2047" s="14">
        <f t="shared" si="95"/>
        <v>47</v>
      </c>
    </row>
    <row r="2048" spans="1:17" ht="15.6" x14ac:dyDescent="0.3">
      <c r="A2048" s="15" t="s">
        <v>1615</v>
      </c>
      <c r="B2048" s="14" t="s">
        <v>7964</v>
      </c>
      <c r="C2048" s="16">
        <v>31.824999999999999</v>
      </c>
      <c r="D2048" s="16">
        <v>4.7</v>
      </c>
      <c r="E2048" s="17" t="s">
        <v>32</v>
      </c>
      <c r="F2048" s="17" t="s">
        <v>32</v>
      </c>
      <c r="G2048" s="17" t="s">
        <v>99</v>
      </c>
      <c r="H2048" s="18">
        <f>IF('Medical Examinations'!G2053="No major surgery",0,'Medical Examinations'!G2053)</f>
        <v>1</v>
      </c>
      <c r="I2048" s="16" t="s">
        <v>8343</v>
      </c>
      <c r="J2048" s="14" t="str">
        <f t="shared" si="93"/>
        <v>Obesity</v>
      </c>
      <c r="K2048" s="14" t="str">
        <f t="shared" si="94"/>
        <v>Normal</v>
      </c>
      <c r="L2048" s="19">
        <f>DATE('Data cleaning'!P2053,MONTH(1&amp;'Data cleaning'!Q2053),'Hospitalisation Details'!D2053)</f>
        <v>31748</v>
      </c>
      <c r="M2048" s="20">
        <v>32288.49</v>
      </c>
      <c r="N2048" s="16" t="s">
        <v>62</v>
      </c>
      <c r="O2048" s="16" t="s">
        <v>62</v>
      </c>
      <c r="P2048" s="16" t="s">
        <v>241</v>
      </c>
      <c r="Q2048" s="14">
        <f t="shared" si="95"/>
        <v>36</v>
      </c>
    </row>
    <row r="2049" spans="1:17" ht="15.6" x14ac:dyDescent="0.3">
      <c r="A2049" s="15" t="s">
        <v>1607</v>
      </c>
      <c r="B2049" s="14" t="s">
        <v>7966</v>
      </c>
      <c r="C2049" s="16">
        <v>25.745000000000001</v>
      </c>
      <c r="D2049" s="16">
        <v>4.34</v>
      </c>
      <c r="E2049" s="17" t="s">
        <v>32</v>
      </c>
      <c r="F2049" s="17" t="s">
        <v>32</v>
      </c>
      <c r="G2049" s="17" t="s">
        <v>99</v>
      </c>
      <c r="H2049" s="18">
        <f>IF('Medical Examinations'!G2054="No major surgery",0,'Medical Examinations'!G2054)</f>
        <v>1</v>
      </c>
      <c r="I2049" s="16" t="s">
        <v>8343</v>
      </c>
      <c r="J2049" s="14" t="str">
        <f t="shared" si="93"/>
        <v>Over weight</v>
      </c>
      <c r="K2049" s="14" t="str">
        <f t="shared" si="94"/>
        <v>Normal</v>
      </c>
      <c r="L2049" s="19">
        <f>DATE('Data cleaning'!P2054,MONTH(1&amp;'Data cleaning'!Q2054),'Hospitalisation Details'!D2054)</f>
        <v>26591</v>
      </c>
      <c r="M2049" s="20">
        <v>32428.63</v>
      </c>
      <c r="N2049" s="16" t="s">
        <v>62</v>
      </c>
      <c r="O2049" s="16" t="s">
        <v>62</v>
      </c>
      <c r="P2049" s="16" t="s">
        <v>241</v>
      </c>
      <c r="Q2049" s="14">
        <f t="shared" si="95"/>
        <v>50</v>
      </c>
    </row>
    <row r="2050" spans="1:17" ht="15.6" x14ac:dyDescent="0.3">
      <c r="A2050" s="15" t="s">
        <v>1596</v>
      </c>
      <c r="B2050" s="14" t="s">
        <v>5077</v>
      </c>
      <c r="C2050" s="16">
        <v>24.605</v>
      </c>
      <c r="D2050" s="16">
        <v>5.62</v>
      </c>
      <c r="E2050" s="17" t="s">
        <v>32</v>
      </c>
      <c r="F2050" s="17" t="s">
        <v>32</v>
      </c>
      <c r="G2050" s="17" t="s">
        <v>99</v>
      </c>
      <c r="H2050" s="18">
        <f>IF('Medical Examinations'!G2055="No major surgery",0,'Medical Examinations'!G2055)</f>
        <v>1</v>
      </c>
      <c r="I2050" s="16" t="s">
        <v>8343</v>
      </c>
      <c r="J2050" s="14" t="str">
        <f t="shared" ref="J2050:J2113" si="96">IF(C2050&lt;18.5,"Under weight",IF(C2050&lt;25,"Normal weight",IF(C2050&lt;30,"Over weight","Obesity")))</f>
        <v>Normal weight</v>
      </c>
      <c r="K2050" s="14" t="str">
        <f t="shared" ref="K2050:K2113" si="97">IF(D2050&lt;5.7,"Normal",IF(D2050&lt;6.4,"Prediabetes","Diabetes"))</f>
        <v>Normal</v>
      </c>
      <c r="L2050" s="19">
        <f>DATE('Data cleaning'!P2055,MONTH(1&amp;'Data cleaning'!Q2055),'Hospitalisation Details'!D2055)</f>
        <v>27981</v>
      </c>
      <c r="M2050" s="20">
        <v>32430.22</v>
      </c>
      <c r="N2050" s="16" t="s">
        <v>62</v>
      </c>
      <c r="O2050" s="16" t="s">
        <v>64</v>
      </c>
      <c r="P2050" s="16" t="s">
        <v>241</v>
      </c>
      <c r="Q2050" s="14">
        <f t="shared" ref="Q2050:Q2113" si="98">INT(YEARFRAC(L2050,DATE(2023,6,8)))</f>
        <v>46</v>
      </c>
    </row>
    <row r="2051" spans="1:17" ht="15.6" x14ac:dyDescent="0.3">
      <c r="A2051" s="15" t="s">
        <v>1591</v>
      </c>
      <c r="B2051" s="14" t="s">
        <v>7968</v>
      </c>
      <c r="C2051" s="16">
        <v>24.51</v>
      </c>
      <c r="D2051" s="16">
        <v>4.24</v>
      </c>
      <c r="E2051" s="17" t="s">
        <v>32</v>
      </c>
      <c r="F2051" s="17" t="s">
        <v>32</v>
      </c>
      <c r="G2051" s="17" t="s">
        <v>99</v>
      </c>
      <c r="H2051" s="18">
        <f>IF('Medical Examinations'!G2056="No major surgery",0,'Medical Examinations'!G2056)</f>
        <v>1</v>
      </c>
      <c r="I2051" s="16" t="s">
        <v>8343</v>
      </c>
      <c r="J2051" s="14" t="str">
        <f t="shared" si="96"/>
        <v>Normal weight</v>
      </c>
      <c r="K2051" s="14" t="str">
        <f t="shared" si="97"/>
        <v>Normal</v>
      </c>
      <c r="L2051" s="19">
        <f>DATE('Data cleaning'!P2056,MONTH(1&amp;'Data cleaning'!Q2056),'Hospitalisation Details'!D2056)</f>
        <v>29856</v>
      </c>
      <c r="M2051" s="20">
        <v>32462.35</v>
      </c>
      <c r="N2051" s="16" t="s">
        <v>62</v>
      </c>
      <c r="O2051" s="16" t="s">
        <v>62</v>
      </c>
      <c r="P2051" s="16" t="s">
        <v>241</v>
      </c>
      <c r="Q2051" s="14">
        <f t="shared" si="98"/>
        <v>41</v>
      </c>
    </row>
    <row r="2052" spans="1:17" ht="15.6" x14ac:dyDescent="0.3">
      <c r="A2052" s="15" t="s">
        <v>1586</v>
      </c>
      <c r="B2052" s="14" t="s">
        <v>7970</v>
      </c>
      <c r="C2052" s="16">
        <v>31.065000000000001</v>
      </c>
      <c r="D2052" s="16">
        <v>4.57</v>
      </c>
      <c r="E2052" s="17" t="s">
        <v>99</v>
      </c>
      <c r="F2052" s="17" t="s">
        <v>32</v>
      </c>
      <c r="G2052" s="17" t="s">
        <v>32</v>
      </c>
      <c r="H2052" s="18">
        <f>IF('Medical Examinations'!G2057="No major surgery",0,'Medical Examinations'!G2057)</f>
        <v>0</v>
      </c>
      <c r="I2052" s="16" t="s">
        <v>8343</v>
      </c>
      <c r="J2052" s="14" t="str">
        <f t="shared" si="96"/>
        <v>Obesity</v>
      </c>
      <c r="K2052" s="14" t="str">
        <f t="shared" si="97"/>
        <v>Normal</v>
      </c>
      <c r="L2052" s="19">
        <f>DATE('Data cleaning'!P2057,MONTH(1&amp;'Data cleaning'!Q2057),'Hospitalisation Details'!D2057)</f>
        <v>28022</v>
      </c>
      <c r="M2052" s="20">
        <v>32485.46</v>
      </c>
      <c r="N2052" s="16" t="s">
        <v>62</v>
      </c>
      <c r="O2052" s="16" t="s">
        <v>75</v>
      </c>
      <c r="P2052" s="16" t="s">
        <v>241</v>
      </c>
      <c r="Q2052" s="14">
        <f t="shared" si="98"/>
        <v>46</v>
      </c>
    </row>
    <row r="2053" spans="1:17" ht="15.6" x14ac:dyDescent="0.3">
      <c r="A2053" s="15" t="s">
        <v>1581</v>
      </c>
      <c r="B2053" s="14" t="s">
        <v>7972</v>
      </c>
      <c r="C2053" s="16">
        <v>28.12</v>
      </c>
      <c r="D2053" s="16">
        <v>5.05</v>
      </c>
      <c r="E2053" s="17" t="s">
        <v>32</v>
      </c>
      <c r="F2053" s="17" t="s">
        <v>32</v>
      </c>
      <c r="G2053" s="17" t="s">
        <v>32</v>
      </c>
      <c r="H2053" s="18">
        <f>IF('Medical Examinations'!G2058="No major surgery",0,'Medical Examinations'!G2058)</f>
        <v>0</v>
      </c>
      <c r="I2053" s="16" t="s">
        <v>8343</v>
      </c>
      <c r="J2053" s="14" t="str">
        <f t="shared" si="96"/>
        <v>Over weight</v>
      </c>
      <c r="K2053" s="14" t="str">
        <f t="shared" si="97"/>
        <v>Normal</v>
      </c>
      <c r="L2053" s="19">
        <f>DATE('Data cleaning'!P2058,MONTH(1&amp;'Data cleaning'!Q2058),'Hospitalisation Details'!D2058)</f>
        <v>37902</v>
      </c>
      <c r="M2053" s="20">
        <v>32548.34</v>
      </c>
      <c r="N2053" s="16" t="s">
        <v>75</v>
      </c>
      <c r="O2053" s="16" t="s">
        <v>62</v>
      </c>
      <c r="P2053" s="16" t="s">
        <v>66</v>
      </c>
      <c r="Q2053" s="14">
        <f t="shared" si="98"/>
        <v>19</v>
      </c>
    </row>
    <row r="2054" spans="1:17" ht="15.6" x14ac:dyDescent="0.3">
      <c r="A2054" s="15" t="s">
        <v>1576</v>
      </c>
      <c r="B2054" s="14" t="s">
        <v>5711</v>
      </c>
      <c r="C2054" s="16">
        <v>38.06</v>
      </c>
      <c r="D2054" s="16">
        <v>6.16</v>
      </c>
      <c r="E2054" s="17" t="s">
        <v>32</v>
      </c>
      <c r="F2054" s="17" t="s">
        <v>32</v>
      </c>
      <c r="G2054" s="17" t="s">
        <v>32</v>
      </c>
      <c r="H2054" s="18">
        <f>IF('Medical Examinations'!G2059="No major surgery",0,'Medical Examinations'!G2059)</f>
        <v>0</v>
      </c>
      <c r="I2054" s="16" t="s">
        <v>8343</v>
      </c>
      <c r="J2054" s="14" t="str">
        <f t="shared" si="96"/>
        <v>Obesity</v>
      </c>
      <c r="K2054" s="14" t="str">
        <f t="shared" si="97"/>
        <v>Prediabetes</v>
      </c>
      <c r="L2054" s="19">
        <f>DATE('Data cleaning'!P2059,MONTH(1&amp;'Data cleaning'!Q2059),'Hospitalisation Details'!D2059)</f>
        <v>33067</v>
      </c>
      <c r="M2054" s="20">
        <v>32672.11</v>
      </c>
      <c r="N2054" s="16" t="s">
        <v>75</v>
      </c>
      <c r="O2054" s="16" t="s">
        <v>75</v>
      </c>
      <c r="P2054" s="16" t="s">
        <v>241</v>
      </c>
      <c r="Q2054" s="14">
        <f t="shared" si="98"/>
        <v>32</v>
      </c>
    </row>
    <row r="2055" spans="1:17" ht="15.6" x14ac:dyDescent="0.3">
      <c r="A2055" s="15" t="s">
        <v>1573</v>
      </c>
      <c r="B2055" s="14" t="s">
        <v>7975</v>
      </c>
      <c r="C2055" s="16">
        <v>24.96</v>
      </c>
      <c r="D2055" s="16">
        <v>4.57</v>
      </c>
      <c r="E2055" s="17" t="s">
        <v>32</v>
      </c>
      <c r="F2055" s="17" t="s">
        <v>32</v>
      </c>
      <c r="G2055" s="17" t="s">
        <v>32</v>
      </c>
      <c r="H2055" s="18">
        <f>IF('Medical Examinations'!G2060="No major surgery",0,'Medical Examinations'!G2060)</f>
        <v>0</v>
      </c>
      <c r="I2055" s="16" t="s">
        <v>8343</v>
      </c>
      <c r="J2055" s="14" t="str">
        <f t="shared" si="96"/>
        <v>Normal weight</v>
      </c>
      <c r="K2055" s="14" t="str">
        <f t="shared" si="97"/>
        <v>Normal</v>
      </c>
      <c r="L2055" s="19">
        <f>DATE('Data cleaning'!P2060,MONTH(1&amp;'Data cleaning'!Q2060),'Hospitalisation Details'!D2060)</f>
        <v>25143</v>
      </c>
      <c r="M2055" s="20">
        <v>32686.080000000002</v>
      </c>
      <c r="N2055" s="16" t="s">
        <v>62</v>
      </c>
      <c r="O2055" s="16" t="s">
        <v>64</v>
      </c>
      <c r="P2055" s="16" t="s">
        <v>241</v>
      </c>
      <c r="Q2055" s="14">
        <f t="shared" si="98"/>
        <v>54</v>
      </c>
    </row>
    <row r="2056" spans="1:17" ht="15.6" x14ac:dyDescent="0.3">
      <c r="A2056" s="15" t="s">
        <v>1568</v>
      </c>
      <c r="B2056" s="14" t="s">
        <v>6303</v>
      </c>
      <c r="C2056" s="16">
        <v>17.670000000000002</v>
      </c>
      <c r="D2056" s="16">
        <v>5.53</v>
      </c>
      <c r="E2056" s="17" t="s">
        <v>99</v>
      </c>
      <c r="F2056" s="17" t="s">
        <v>32</v>
      </c>
      <c r="G2056" s="17" t="s">
        <v>32</v>
      </c>
      <c r="H2056" s="18">
        <f>IF('Medical Examinations'!G2061="No major surgery",0,'Medical Examinations'!G2061)</f>
        <v>0</v>
      </c>
      <c r="I2056" s="16" t="s">
        <v>8343</v>
      </c>
      <c r="J2056" s="14" t="str">
        <f t="shared" si="96"/>
        <v>Under weight</v>
      </c>
      <c r="K2056" s="14" t="str">
        <f t="shared" si="97"/>
        <v>Normal</v>
      </c>
      <c r="L2056" s="19">
        <f>DATE('Data cleaning'!P2061,MONTH(1&amp;'Data cleaning'!Q2061),'Hospitalisation Details'!D2061)</f>
        <v>33146</v>
      </c>
      <c r="M2056" s="20">
        <v>32716.2</v>
      </c>
      <c r="N2056" s="16" t="s">
        <v>75</v>
      </c>
      <c r="O2056" s="16" t="s">
        <v>62</v>
      </c>
      <c r="P2056" s="16" t="s">
        <v>241</v>
      </c>
      <c r="Q2056" s="14">
        <f t="shared" si="98"/>
        <v>32</v>
      </c>
    </row>
    <row r="2057" spans="1:17" ht="15.6" x14ac:dyDescent="0.3">
      <c r="A2057" s="15" t="s">
        <v>1563</v>
      </c>
      <c r="B2057" s="14" t="s">
        <v>7978</v>
      </c>
      <c r="C2057" s="16">
        <v>31.35</v>
      </c>
      <c r="D2057" s="16">
        <v>5.84</v>
      </c>
      <c r="E2057" s="17" t="s">
        <v>32</v>
      </c>
      <c r="F2057" s="17" t="s">
        <v>39</v>
      </c>
      <c r="G2057" s="17" t="s">
        <v>32</v>
      </c>
      <c r="H2057" s="18">
        <f>IF('Medical Examinations'!G2062="No major surgery",0,'Medical Examinations'!G2062)</f>
        <v>1</v>
      </c>
      <c r="I2057" s="16" t="s">
        <v>8343</v>
      </c>
      <c r="J2057" s="14" t="str">
        <f t="shared" si="96"/>
        <v>Obesity</v>
      </c>
      <c r="K2057" s="14" t="str">
        <f t="shared" si="97"/>
        <v>Prediabetes</v>
      </c>
      <c r="L2057" s="19">
        <f>DATE('Data cleaning'!P2062,MONTH(1&amp;'Data cleaning'!Q2062),'Hospitalisation Details'!D2062)</f>
        <v>33063</v>
      </c>
      <c r="M2057" s="20">
        <v>32734.19</v>
      </c>
      <c r="N2057" s="16" t="s">
        <v>62</v>
      </c>
      <c r="O2057" s="16" t="s">
        <v>75</v>
      </c>
      <c r="P2057" s="16" t="s">
        <v>119</v>
      </c>
      <c r="Q2057" s="14">
        <f t="shared" si="98"/>
        <v>32</v>
      </c>
    </row>
    <row r="2058" spans="1:17" ht="15.6" x14ac:dyDescent="0.3">
      <c r="A2058" s="15" t="s">
        <v>1558</v>
      </c>
      <c r="B2058" s="14" t="s">
        <v>7980</v>
      </c>
      <c r="C2058" s="16">
        <v>28.31</v>
      </c>
      <c r="D2058" s="16">
        <v>6.41</v>
      </c>
      <c r="E2058" s="17" t="s">
        <v>32</v>
      </c>
      <c r="F2058" s="17" t="s">
        <v>39</v>
      </c>
      <c r="G2058" s="17" t="s">
        <v>32</v>
      </c>
      <c r="H2058" s="18">
        <f>IF('Medical Examinations'!G2063="No major surgery",0,'Medical Examinations'!G2063)</f>
        <v>1</v>
      </c>
      <c r="I2058" s="16" t="s">
        <v>8343</v>
      </c>
      <c r="J2058" s="14" t="str">
        <f t="shared" si="96"/>
        <v>Over weight</v>
      </c>
      <c r="K2058" s="14" t="str">
        <f t="shared" si="97"/>
        <v>Diabetes</v>
      </c>
      <c r="L2058" s="19">
        <f>DATE('Data cleaning'!P2063,MONTH(1&amp;'Data cleaning'!Q2063),'Hospitalisation Details'!D2063)</f>
        <v>27369</v>
      </c>
      <c r="M2058" s="20">
        <v>32760.48</v>
      </c>
      <c r="N2058" s="16" t="s">
        <v>75</v>
      </c>
      <c r="O2058" s="16" t="s">
        <v>75</v>
      </c>
      <c r="P2058" s="16" t="s">
        <v>241</v>
      </c>
      <c r="Q2058" s="14">
        <f t="shared" si="98"/>
        <v>48</v>
      </c>
    </row>
    <row r="2059" spans="1:17" ht="15.6" x14ac:dyDescent="0.3">
      <c r="A2059" s="15" t="s">
        <v>1553</v>
      </c>
      <c r="B2059" s="14" t="s">
        <v>7981</v>
      </c>
      <c r="C2059" s="16">
        <v>30.3</v>
      </c>
      <c r="D2059" s="16">
        <v>4.7300000000000004</v>
      </c>
      <c r="E2059" s="17" t="s">
        <v>99</v>
      </c>
      <c r="F2059" s="17" t="s">
        <v>32</v>
      </c>
      <c r="G2059" s="17" t="s">
        <v>99</v>
      </c>
      <c r="H2059" s="18">
        <f>IF('Medical Examinations'!G2064="No major surgery",0,'Medical Examinations'!G2064)</f>
        <v>1</v>
      </c>
      <c r="I2059" s="16" t="s">
        <v>8343</v>
      </c>
      <c r="J2059" s="14" t="str">
        <f t="shared" si="96"/>
        <v>Obesity</v>
      </c>
      <c r="K2059" s="14" t="str">
        <f t="shared" si="97"/>
        <v>Normal</v>
      </c>
      <c r="L2059" s="19">
        <f>DATE('Data cleaning'!P2064,MONTH(1&amp;'Data cleaning'!Q2064),'Hospitalisation Details'!D2064)</f>
        <v>26610</v>
      </c>
      <c r="M2059" s="20">
        <v>32765.33</v>
      </c>
      <c r="N2059" s="16" t="s">
        <v>62</v>
      </c>
      <c r="O2059" s="16" t="s">
        <v>62</v>
      </c>
      <c r="P2059" s="16" t="s">
        <v>119</v>
      </c>
      <c r="Q2059" s="14">
        <f t="shared" si="98"/>
        <v>50</v>
      </c>
    </row>
    <row r="2060" spans="1:17" ht="15.6" x14ac:dyDescent="0.3">
      <c r="A2060" s="15" t="s">
        <v>1544</v>
      </c>
      <c r="B2060" s="14" t="s">
        <v>5200</v>
      </c>
      <c r="C2060" s="16">
        <v>26.4</v>
      </c>
      <c r="D2060" s="16">
        <v>6.22</v>
      </c>
      <c r="E2060" s="17" t="s">
        <v>99</v>
      </c>
      <c r="F2060" s="17" t="s">
        <v>32</v>
      </c>
      <c r="G2060" s="17" t="s">
        <v>32</v>
      </c>
      <c r="H2060" s="18">
        <f>IF('Medical Examinations'!G2065="No major surgery",0,'Medical Examinations'!G2065)</f>
        <v>0</v>
      </c>
      <c r="I2060" s="16" t="s">
        <v>8343</v>
      </c>
      <c r="J2060" s="14" t="str">
        <f t="shared" si="96"/>
        <v>Over weight</v>
      </c>
      <c r="K2060" s="14" t="str">
        <f t="shared" si="97"/>
        <v>Prediabetes</v>
      </c>
      <c r="L2060" s="19">
        <f>DATE('Data cleaning'!P2065,MONTH(1&amp;'Data cleaning'!Q2065),'Hospitalisation Details'!D2065)</f>
        <v>29567</v>
      </c>
      <c r="M2060" s="20">
        <v>32787.46</v>
      </c>
      <c r="N2060" s="16" t="s">
        <v>75</v>
      </c>
      <c r="O2060" s="16" t="s">
        <v>64</v>
      </c>
      <c r="P2060" s="16" t="s">
        <v>119</v>
      </c>
      <c r="Q2060" s="14">
        <f t="shared" si="98"/>
        <v>42</v>
      </c>
    </row>
    <row r="2061" spans="1:17" ht="15.6" x14ac:dyDescent="0.3">
      <c r="A2061" s="15" t="s">
        <v>1532</v>
      </c>
      <c r="B2061" s="14" t="s">
        <v>7983</v>
      </c>
      <c r="C2061" s="16">
        <v>22.135000000000002</v>
      </c>
      <c r="D2061" s="16">
        <v>4.46</v>
      </c>
      <c r="E2061" s="17" t="s">
        <v>99</v>
      </c>
      <c r="F2061" s="17" t="s">
        <v>32</v>
      </c>
      <c r="G2061" s="17" t="s">
        <v>32</v>
      </c>
      <c r="H2061" s="18">
        <f>IF('Medical Examinations'!G2066="No major surgery",0,'Medical Examinations'!G2066)</f>
        <v>0</v>
      </c>
      <c r="I2061" s="16" t="s">
        <v>8343</v>
      </c>
      <c r="J2061" s="14" t="str">
        <f t="shared" si="96"/>
        <v>Normal weight</v>
      </c>
      <c r="K2061" s="14" t="str">
        <f t="shared" si="97"/>
        <v>Normal</v>
      </c>
      <c r="L2061" s="19">
        <f>DATE('Data cleaning'!P2066,MONTH(1&amp;'Data cleaning'!Q2066),'Hospitalisation Details'!D2066)</f>
        <v>35037</v>
      </c>
      <c r="M2061" s="20">
        <v>32827.51</v>
      </c>
      <c r="N2061" s="16" t="s">
        <v>75</v>
      </c>
      <c r="O2061" s="16" t="s">
        <v>62</v>
      </c>
      <c r="P2061" s="16" t="s">
        <v>241</v>
      </c>
      <c r="Q2061" s="14">
        <f t="shared" si="98"/>
        <v>27</v>
      </c>
    </row>
    <row r="2062" spans="1:17" ht="15.6" x14ac:dyDescent="0.3">
      <c r="A2062" s="15" t="s">
        <v>1528</v>
      </c>
      <c r="B2062" s="14" t="s">
        <v>7984</v>
      </c>
      <c r="C2062" s="16">
        <v>17.399999999999999</v>
      </c>
      <c r="D2062" s="16">
        <v>4.5</v>
      </c>
      <c r="E2062" s="17" t="s">
        <v>99</v>
      </c>
      <c r="F2062" s="17" t="s">
        <v>32</v>
      </c>
      <c r="G2062" s="17" t="s">
        <v>32</v>
      </c>
      <c r="H2062" s="18">
        <f>IF('Medical Examinations'!G2067="No major surgery",0,'Medical Examinations'!G2067)</f>
        <v>0</v>
      </c>
      <c r="I2062" s="16" t="s">
        <v>8343</v>
      </c>
      <c r="J2062" s="14" t="str">
        <f t="shared" si="96"/>
        <v>Under weight</v>
      </c>
      <c r="K2062" s="14" t="str">
        <f t="shared" si="97"/>
        <v>Normal</v>
      </c>
      <c r="L2062" s="19">
        <f>DATE('Data cleaning'!P2067,MONTH(1&amp;'Data cleaning'!Q2067),'Hospitalisation Details'!D2067)</f>
        <v>29907</v>
      </c>
      <c r="M2062" s="20">
        <v>32906.69</v>
      </c>
      <c r="N2062" s="16" t="s">
        <v>62</v>
      </c>
      <c r="O2062" s="16" t="s">
        <v>64</v>
      </c>
      <c r="P2062" s="16" t="s">
        <v>241</v>
      </c>
      <c r="Q2062" s="14">
        <f t="shared" si="98"/>
        <v>41</v>
      </c>
    </row>
    <row r="2063" spans="1:17" ht="15.6" x14ac:dyDescent="0.3">
      <c r="A2063" s="15" t="s">
        <v>1521</v>
      </c>
      <c r="B2063" s="14" t="s">
        <v>7242</v>
      </c>
      <c r="C2063" s="16">
        <v>28.06</v>
      </c>
      <c r="D2063" s="16">
        <v>8.93</v>
      </c>
      <c r="E2063" s="17" t="s">
        <v>32</v>
      </c>
      <c r="F2063" s="17" t="s">
        <v>32</v>
      </c>
      <c r="G2063" s="17" t="s">
        <v>32</v>
      </c>
      <c r="H2063" s="18">
        <f>IF('Medical Examinations'!G2068="No major surgery",0,'Medical Examinations'!G2068)</f>
        <v>0</v>
      </c>
      <c r="I2063" s="16" t="s">
        <v>8343</v>
      </c>
      <c r="J2063" s="14" t="str">
        <f t="shared" si="96"/>
        <v>Over weight</v>
      </c>
      <c r="K2063" s="14" t="str">
        <f t="shared" si="97"/>
        <v>Diabetes</v>
      </c>
      <c r="L2063" s="19">
        <f>DATE('Data cleaning'!P2068,MONTH(1&amp;'Data cleaning'!Q2068),'Hospitalisation Details'!D2068)</f>
        <v>26169</v>
      </c>
      <c r="M2063" s="20">
        <v>32947.629999999997</v>
      </c>
      <c r="N2063" s="16" t="s">
        <v>62</v>
      </c>
      <c r="O2063" s="16" t="s">
        <v>75</v>
      </c>
      <c r="P2063" s="16" t="s">
        <v>241</v>
      </c>
      <c r="Q2063" s="14">
        <f t="shared" si="98"/>
        <v>51</v>
      </c>
    </row>
    <row r="2064" spans="1:17" ht="15.6" x14ac:dyDescent="0.3">
      <c r="A2064" s="15" t="s">
        <v>1516</v>
      </c>
      <c r="B2064" s="14" t="s">
        <v>7987</v>
      </c>
      <c r="C2064" s="16">
        <v>31.13</v>
      </c>
      <c r="D2064" s="16">
        <v>11.02</v>
      </c>
      <c r="E2064" s="17" t="s">
        <v>32</v>
      </c>
      <c r="F2064" s="17" t="s">
        <v>32</v>
      </c>
      <c r="G2064" s="17" t="s">
        <v>32</v>
      </c>
      <c r="H2064" s="18">
        <f>IF('Medical Examinations'!G2069="No major surgery",0,'Medical Examinations'!G2069)</f>
        <v>0</v>
      </c>
      <c r="I2064" s="16" t="s">
        <v>8343</v>
      </c>
      <c r="J2064" s="14" t="str">
        <f t="shared" si="96"/>
        <v>Obesity</v>
      </c>
      <c r="K2064" s="14" t="str">
        <f t="shared" si="97"/>
        <v>Diabetes</v>
      </c>
      <c r="L2064" s="19">
        <f>DATE('Data cleaning'!P2069,MONTH(1&amp;'Data cleaning'!Q2069),'Hospitalisation Details'!D2069)</f>
        <v>34888</v>
      </c>
      <c r="M2064" s="20">
        <v>33017.46</v>
      </c>
      <c r="N2064" s="16" t="s">
        <v>75</v>
      </c>
      <c r="O2064" s="16" t="s">
        <v>75</v>
      </c>
      <c r="P2064" s="16" t="s">
        <v>241</v>
      </c>
      <c r="Q2064" s="14">
        <f t="shared" si="98"/>
        <v>27</v>
      </c>
    </row>
    <row r="2065" spans="1:17" ht="15.6" x14ac:dyDescent="0.3">
      <c r="A2065" s="15" t="s">
        <v>1511</v>
      </c>
      <c r="B2065" s="14" t="s">
        <v>7989</v>
      </c>
      <c r="C2065" s="16">
        <v>18.46</v>
      </c>
      <c r="D2065" s="16">
        <v>5.25</v>
      </c>
      <c r="E2065" s="17" t="s">
        <v>32</v>
      </c>
      <c r="F2065" s="17" t="s">
        <v>32</v>
      </c>
      <c r="G2065" s="17" t="s">
        <v>32</v>
      </c>
      <c r="H2065" s="18">
        <f>IF('Medical Examinations'!G2070="No major surgery",0,'Medical Examinations'!G2070)</f>
        <v>0</v>
      </c>
      <c r="I2065" s="16" t="s">
        <v>8343</v>
      </c>
      <c r="J2065" s="14" t="str">
        <f t="shared" si="96"/>
        <v>Under weight</v>
      </c>
      <c r="K2065" s="14" t="str">
        <f t="shared" si="97"/>
        <v>Normal</v>
      </c>
      <c r="L2065" s="19">
        <f>DATE('Data cleaning'!P2070,MONTH(1&amp;'Data cleaning'!Q2070),'Hospitalisation Details'!D2070)</f>
        <v>24663</v>
      </c>
      <c r="M2065" s="20">
        <v>33025.32</v>
      </c>
      <c r="N2065" s="16" t="s">
        <v>62</v>
      </c>
      <c r="O2065" s="16" t="s">
        <v>64</v>
      </c>
      <c r="P2065" s="16" t="s">
        <v>241</v>
      </c>
      <c r="Q2065" s="14">
        <f t="shared" si="98"/>
        <v>55</v>
      </c>
    </row>
    <row r="2066" spans="1:17" ht="15.6" x14ac:dyDescent="0.3">
      <c r="A2066" s="15" t="s">
        <v>1507</v>
      </c>
      <c r="B2066" s="14" t="s">
        <v>5096</v>
      </c>
      <c r="C2066" s="16">
        <v>17.3</v>
      </c>
      <c r="D2066" s="16">
        <v>4.75</v>
      </c>
      <c r="E2066" s="17" t="s">
        <v>32</v>
      </c>
      <c r="F2066" s="17" t="s">
        <v>32</v>
      </c>
      <c r="G2066" s="17" t="s">
        <v>32</v>
      </c>
      <c r="H2066" s="18">
        <f>IF('Medical Examinations'!G2071="No major surgery",0,'Medical Examinations'!G2071)</f>
        <v>0</v>
      </c>
      <c r="I2066" s="16" t="s">
        <v>8343</v>
      </c>
      <c r="J2066" s="14" t="str">
        <f t="shared" si="96"/>
        <v>Under weight</v>
      </c>
      <c r="K2066" s="14" t="str">
        <f t="shared" si="97"/>
        <v>Normal</v>
      </c>
      <c r="L2066" s="19">
        <f>DATE('Data cleaning'!P2071,MONTH(1&amp;'Data cleaning'!Q2071),'Hospitalisation Details'!D2071)</f>
        <v>34543</v>
      </c>
      <c r="M2066" s="20">
        <v>33057.230000000003</v>
      </c>
      <c r="N2066" s="16" t="s">
        <v>75</v>
      </c>
      <c r="O2066" s="16" t="s">
        <v>62</v>
      </c>
      <c r="P2066" s="16" t="s">
        <v>241</v>
      </c>
      <c r="Q2066" s="14">
        <f t="shared" si="98"/>
        <v>28</v>
      </c>
    </row>
    <row r="2067" spans="1:17" ht="15.6" x14ac:dyDescent="0.3">
      <c r="A2067" s="15" t="s">
        <v>1502</v>
      </c>
      <c r="B2067" s="14" t="s">
        <v>5154</v>
      </c>
      <c r="C2067" s="16">
        <v>35.625</v>
      </c>
      <c r="D2067" s="16">
        <v>4.68</v>
      </c>
      <c r="E2067" s="17" t="s">
        <v>99</v>
      </c>
      <c r="F2067" s="17" t="s">
        <v>32</v>
      </c>
      <c r="G2067" s="17" t="s">
        <v>99</v>
      </c>
      <c r="H2067" s="18">
        <f>IF('Medical Examinations'!G2072="No major surgery",0,'Medical Examinations'!G2072)</f>
        <v>1</v>
      </c>
      <c r="I2067" s="16" t="s">
        <v>8343</v>
      </c>
      <c r="J2067" s="14" t="str">
        <f t="shared" si="96"/>
        <v>Obesity</v>
      </c>
      <c r="K2067" s="14" t="str">
        <f t="shared" si="97"/>
        <v>Normal</v>
      </c>
      <c r="L2067" s="19">
        <f>DATE('Data cleaning'!P2072,MONTH(1&amp;'Data cleaning'!Q2072),'Hospitalisation Details'!D2072)</f>
        <v>22828</v>
      </c>
      <c r="M2067" s="20">
        <v>33074.94</v>
      </c>
      <c r="N2067" s="16" t="s">
        <v>75</v>
      </c>
      <c r="O2067" s="16" t="s">
        <v>62</v>
      </c>
      <c r="P2067" s="16" t="s">
        <v>241</v>
      </c>
      <c r="Q2067" s="14">
        <f t="shared" si="98"/>
        <v>60</v>
      </c>
    </row>
    <row r="2068" spans="1:17" ht="15.6" x14ac:dyDescent="0.3">
      <c r="A2068" s="15" t="s">
        <v>1497</v>
      </c>
      <c r="B2068" s="14" t="s">
        <v>7992</v>
      </c>
      <c r="C2068" s="16">
        <v>20.234999999999999</v>
      </c>
      <c r="D2068" s="16">
        <v>6.17</v>
      </c>
      <c r="E2068" s="17" t="s">
        <v>99</v>
      </c>
      <c r="F2068" s="17" t="s">
        <v>39</v>
      </c>
      <c r="G2068" s="17" t="s">
        <v>32</v>
      </c>
      <c r="H2068" s="18">
        <f>IF('Medical Examinations'!G2073="No major surgery",0,'Medical Examinations'!G2073)</f>
        <v>2</v>
      </c>
      <c r="I2068" s="16" t="s">
        <v>8343</v>
      </c>
      <c r="J2068" s="14" t="str">
        <f t="shared" si="96"/>
        <v>Normal weight</v>
      </c>
      <c r="K2068" s="14" t="str">
        <f t="shared" si="97"/>
        <v>Prediabetes</v>
      </c>
      <c r="L2068" s="19">
        <f>DATE('Data cleaning'!P2073,MONTH(1&amp;'Data cleaning'!Q2073),'Hospitalisation Details'!D2073)</f>
        <v>25506</v>
      </c>
      <c r="M2068" s="20">
        <v>33090.660000000003</v>
      </c>
      <c r="N2068" s="16" t="s">
        <v>62</v>
      </c>
      <c r="O2068" s="16" t="s">
        <v>62</v>
      </c>
      <c r="P2068" s="16" t="s">
        <v>241</v>
      </c>
      <c r="Q2068" s="14">
        <f t="shared" si="98"/>
        <v>53</v>
      </c>
    </row>
    <row r="2069" spans="1:17" ht="15.6" x14ac:dyDescent="0.3">
      <c r="A2069" s="15" t="s">
        <v>1492</v>
      </c>
      <c r="B2069" s="14" t="s">
        <v>7994</v>
      </c>
      <c r="C2069" s="16">
        <v>27.55</v>
      </c>
      <c r="D2069" s="16">
        <v>4.5599999999999996</v>
      </c>
      <c r="E2069" s="17" t="s">
        <v>99</v>
      </c>
      <c r="F2069" s="17" t="s">
        <v>32</v>
      </c>
      <c r="G2069" s="17" t="s">
        <v>99</v>
      </c>
      <c r="H2069" s="18">
        <f>IF('Medical Examinations'!G2074="No major surgery",0,'Medical Examinations'!G2074)</f>
        <v>1</v>
      </c>
      <c r="I2069" s="16" t="s">
        <v>8343</v>
      </c>
      <c r="J2069" s="14" t="str">
        <f t="shared" si="96"/>
        <v>Over weight</v>
      </c>
      <c r="K2069" s="14" t="str">
        <f t="shared" si="97"/>
        <v>Normal</v>
      </c>
      <c r="L2069" s="19">
        <f>DATE('Data cleaning'!P2074,MONTH(1&amp;'Data cleaning'!Q2074),'Hospitalisation Details'!D2074)</f>
        <v>31243</v>
      </c>
      <c r="M2069" s="20">
        <v>33121</v>
      </c>
      <c r="N2069" s="16" t="s">
        <v>62</v>
      </c>
      <c r="O2069" s="16" t="s">
        <v>75</v>
      </c>
      <c r="P2069" s="16" t="s">
        <v>241</v>
      </c>
      <c r="Q2069" s="14">
        <f t="shared" si="98"/>
        <v>37</v>
      </c>
    </row>
    <row r="2070" spans="1:17" ht="15.6" x14ac:dyDescent="0.3">
      <c r="A2070" s="15" t="s">
        <v>1489</v>
      </c>
      <c r="B2070" s="14" t="s">
        <v>7996</v>
      </c>
      <c r="C2070" s="16">
        <v>17.97</v>
      </c>
      <c r="D2070" s="16">
        <v>6.3</v>
      </c>
      <c r="E2070" s="17" t="s">
        <v>32</v>
      </c>
      <c r="F2070" s="17" t="s">
        <v>32</v>
      </c>
      <c r="G2070" s="17" t="s">
        <v>32</v>
      </c>
      <c r="H2070" s="18">
        <f>IF('Medical Examinations'!G2075="No major surgery",0,'Medical Examinations'!G2075)</f>
        <v>0</v>
      </c>
      <c r="I2070" s="16" t="s">
        <v>8343</v>
      </c>
      <c r="J2070" s="14" t="str">
        <f t="shared" si="96"/>
        <v>Under weight</v>
      </c>
      <c r="K2070" s="14" t="str">
        <f t="shared" si="97"/>
        <v>Prediabetes</v>
      </c>
      <c r="L2070" s="19">
        <f>DATE('Data cleaning'!P2075,MONTH(1&amp;'Data cleaning'!Q2075),'Hospitalisation Details'!D2075)</f>
        <v>33158</v>
      </c>
      <c r="M2070" s="20">
        <v>33292.83</v>
      </c>
      <c r="N2070" s="16" t="s">
        <v>62</v>
      </c>
      <c r="O2070" s="16" t="s">
        <v>75</v>
      </c>
      <c r="P2070" s="16" t="s">
        <v>241</v>
      </c>
      <c r="Q2070" s="14">
        <f t="shared" si="98"/>
        <v>32</v>
      </c>
    </row>
    <row r="2071" spans="1:17" ht="15.6" x14ac:dyDescent="0.3">
      <c r="A2071" s="15" t="s">
        <v>1484</v>
      </c>
      <c r="B2071" s="14" t="s">
        <v>7997</v>
      </c>
      <c r="C2071" s="16">
        <v>29.98</v>
      </c>
      <c r="D2071" s="16">
        <v>6.03</v>
      </c>
      <c r="E2071" s="17" t="s">
        <v>32</v>
      </c>
      <c r="F2071" s="17" t="s">
        <v>39</v>
      </c>
      <c r="G2071" s="17" t="s">
        <v>32</v>
      </c>
      <c r="H2071" s="18">
        <f>IF('Medical Examinations'!G2076="No major surgery",0,'Medical Examinations'!G2076)</f>
        <v>1</v>
      </c>
      <c r="I2071" s="16" t="s">
        <v>8343</v>
      </c>
      <c r="J2071" s="14" t="str">
        <f t="shared" si="96"/>
        <v>Over weight</v>
      </c>
      <c r="K2071" s="14" t="str">
        <f t="shared" si="97"/>
        <v>Prediabetes</v>
      </c>
      <c r="L2071" s="19">
        <f>DATE('Data cleaning'!P2076,MONTH(1&amp;'Data cleaning'!Q2076),'Hospitalisation Details'!D2076)</f>
        <v>37953</v>
      </c>
      <c r="M2071" s="20">
        <v>33307.550000000003</v>
      </c>
      <c r="N2071" s="16" t="s">
        <v>62</v>
      </c>
      <c r="O2071" s="16" t="s">
        <v>64</v>
      </c>
      <c r="P2071" s="16" t="s">
        <v>119</v>
      </c>
      <c r="Q2071" s="14">
        <f t="shared" si="98"/>
        <v>19</v>
      </c>
    </row>
    <row r="2072" spans="1:17" ht="15.6" x14ac:dyDescent="0.3">
      <c r="A2072" s="15" t="s">
        <v>1481</v>
      </c>
      <c r="B2072" s="14" t="s">
        <v>7515</v>
      </c>
      <c r="C2072" s="16">
        <v>33.659999999999997</v>
      </c>
      <c r="D2072" s="16">
        <v>4.2</v>
      </c>
      <c r="E2072" s="17" t="s">
        <v>99</v>
      </c>
      <c r="F2072" s="17" t="s">
        <v>32</v>
      </c>
      <c r="G2072" s="17" t="s">
        <v>32</v>
      </c>
      <c r="H2072" s="18">
        <f>IF('Medical Examinations'!G2077="No major surgery",0,'Medical Examinations'!G2077)</f>
        <v>1</v>
      </c>
      <c r="I2072" s="16" t="s">
        <v>8343</v>
      </c>
      <c r="J2072" s="14" t="str">
        <f t="shared" si="96"/>
        <v>Obesity</v>
      </c>
      <c r="K2072" s="14" t="str">
        <f t="shared" si="97"/>
        <v>Normal</v>
      </c>
      <c r="L2072" s="19">
        <f>DATE('Data cleaning'!P2077,MONTH(1&amp;'Data cleaning'!Q2077),'Hospitalisation Details'!D2077)</f>
        <v>26547</v>
      </c>
      <c r="M2072" s="20">
        <v>33344.449999999997</v>
      </c>
      <c r="N2072" s="16" t="s">
        <v>62</v>
      </c>
      <c r="O2072" s="16" t="s">
        <v>64</v>
      </c>
      <c r="P2072" s="16" t="s">
        <v>241</v>
      </c>
      <c r="Q2072" s="14">
        <f t="shared" si="98"/>
        <v>50</v>
      </c>
    </row>
    <row r="2073" spans="1:17" ht="15.6" x14ac:dyDescent="0.3">
      <c r="A2073" s="15" t="s">
        <v>1476</v>
      </c>
      <c r="B2073" s="14" t="s">
        <v>4914</v>
      </c>
      <c r="C2073" s="16">
        <v>32.67</v>
      </c>
      <c r="D2073" s="16">
        <v>5.61</v>
      </c>
      <c r="E2073" s="17" t="s">
        <v>99</v>
      </c>
      <c r="F2073" s="17" t="s">
        <v>32</v>
      </c>
      <c r="G2073" s="17" t="s">
        <v>32</v>
      </c>
      <c r="H2073" s="18">
        <f>IF('Medical Examinations'!G2078="No major surgery",0,'Medical Examinations'!G2078)</f>
        <v>1</v>
      </c>
      <c r="I2073" s="16" t="s">
        <v>8343</v>
      </c>
      <c r="J2073" s="14" t="str">
        <f t="shared" si="96"/>
        <v>Obesity</v>
      </c>
      <c r="K2073" s="14" t="str">
        <f t="shared" si="97"/>
        <v>Normal</v>
      </c>
      <c r="L2073" s="19">
        <f>DATE('Data cleaning'!P2078,MONTH(1&amp;'Data cleaning'!Q2078),'Hospitalisation Details'!D2078)</f>
        <v>31388</v>
      </c>
      <c r="M2073" s="20">
        <v>33450.99</v>
      </c>
      <c r="N2073" s="16" t="s">
        <v>62</v>
      </c>
      <c r="O2073" s="16" t="s">
        <v>62</v>
      </c>
      <c r="P2073" s="16" t="s">
        <v>241</v>
      </c>
      <c r="Q2073" s="14">
        <f t="shared" si="98"/>
        <v>37</v>
      </c>
    </row>
    <row r="2074" spans="1:17" ht="15.6" x14ac:dyDescent="0.3">
      <c r="A2074" s="15" t="s">
        <v>1472</v>
      </c>
      <c r="B2074" s="14" t="s">
        <v>5874</v>
      </c>
      <c r="C2074" s="16">
        <v>30.5</v>
      </c>
      <c r="D2074" s="16">
        <v>5.88</v>
      </c>
      <c r="E2074" s="17" t="s">
        <v>99</v>
      </c>
      <c r="F2074" s="17" t="s">
        <v>32</v>
      </c>
      <c r="G2074" s="17" t="s">
        <v>32</v>
      </c>
      <c r="H2074" s="18">
        <f>IF('Medical Examinations'!G2079="No major surgery",0,'Medical Examinations'!G2079)</f>
        <v>1</v>
      </c>
      <c r="I2074" s="16" t="s">
        <v>8343</v>
      </c>
      <c r="J2074" s="14" t="str">
        <f t="shared" si="96"/>
        <v>Obesity</v>
      </c>
      <c r="K2074" s="14" t="str">
        <f t="shared" si="97"/>
        <v>Prediabetes</v>
      </c>
      <c r="L2074" s="19">
        <f>DATE('Data cleaning'!P2079,MONTH(1&amp;'Data cleaning'!Q2079),'Hospitalisation Details'!D2079)</f>
        <v>25737</v>
      </c>
      <c r="M2074" s="20">
        <v>33471.97</v>
      </c>
      <c r="N2074" s="16" t="s">
        <v>62</v>
      </c>
      <c r="O2074" s="16" t="s">
        <v>62</v>
      </c>
      <c r="P2074" s="16" t="s">
        <v>119</v>
      </c>
      <c r="Q2074" s="14">
        <f t="shared" si="98"/>
        <v>52</v>
      </c>
    </row>
    <row r="2075" spans="1:17" ht="15.6" x14ac:dyDescent="0.3">
      <c r="A2075" s="15" t="s">
        <v>1467</v>
      </c>
      <c r="B2075" s="14" t="s">
        <v>5711</v>
      </c>
      <c r="C2075" s="16">
        <v>23.1</v>
      </c>
      <c r="D2075" s="16">
        <v>5.92</v>
      </c>
      <c r="E2075" s="17" t="s">
        <v>99</v>
      </c>
      <c r="F2075" s="17" t="s">
        <v>32</v>
      </c>
      <c r="G2075" s="17" t="s">
        <v>32</v>
      </c>
      <c r="H2075" s="18">
        <f>IF('Medical Examinations'!G2080="No major surgery",0,'Medical Examinations'!G2080)</f>
        <v>1</v>
      </c>
      <c r="I2075" s="16" t="s">
        <v>8343</v>
      </c>
      <c r="J2075" s="14" t="str">
        <f t="shared" si="96"/>
        <v>Normal weight</v>
      </c>
      <c r="K2075" s="14" t="str">
        <f t="shared" si="97"/>
        <v>Prediabetes</v>
      </c>
      <c r="L2075" s="19">
        <f>DATE('Data cleaning'!P2080,MONTH(1&amp;'Data cleaning'!Q2080),'Hospitalisation Details'!D2080)</f>
        <v>37493</v>
      </c>
      <c r="M2075" s="20">
        <v>33475.82</v>
      </c>
      <c r="N2075" s="16" t="s">
        <v>75</v>
      </c>
      <c r="O2075" s="16" t="s">
        <v>75</v>
      </c>
      <c r="P2075" s="16" t="s">
        <v>985</v>
      </c>
      <c r="Q2075" s="14">
        <f t="shared" si="98"/>
        <v>20</v>
      </c>
    </row>
    <row r="2076" spans="1:17" ht="15.6" x14ac:dyDescent="0.3">
      <c r="A2076" s="15" t="s">
        <v>1461</v>
      </c>
      <c r="B2076" s="14" t="s">
        <v>8002</v>
      </c>
      <c r="C2076" s="16">
        <v>39.49</v>
      </c>
      <c r="D2076" s="16">
        <v>4.8099999999999996</v>
      </c>
      <c r="E2076" s="17" t="s">
        <v>32</v>
      </c>
      <c r="F2076" s="17" t="s">
        <v>32</v>
      </c>
      <c r="G2076" s="17" t="s">
        <v>32</v>
      </c>
      <c r="H2076" s="18">
        <f>IF('Medical Examinations'!G2081="No major surgery",0,'Medical Examinations'!G2081)</f>
        <v>1</v>
      </c>
      <c r="I2076" s="16" t="s">
        <v>8343</v>
      </c>
      <c r="J2076" s="14" t="str">
        <f t="shared" si="96"/>
        <v>Obesity</v>
      </c>
      <c r="K2076" s="14" t="str">
        <f t="shared" si="97"/>
        <v>Normal</v>
      </c>
      <c r="L2076" s="19">
        <f>DATE('Data cleaning'!P2081,MONTH(1&amp;'Data cleaning'!Q2081),'Hospitalisation Details'!D2081)</f>
        <v>30885</v>
      </c>
      <c r="M2076" s="20">
        <v>33527.1</v>
      </c>
      <c r="N2076" s="16" t="s">
        <v>62</v>
      </c>
      <c r="O2076" s="16" t="s">
        <v>64</v>
      </c>
      <c r="P2076" s="16" t="s">
        <v>241</v>
      </c>
      <c r="Q2076" s="14">
        <f t="shared" si="98"/>
        <v>38</v>
      </c>
    </row>
    <row r="2077" spans="1:17" ht="15.6" x14ac:dyDescent="0.3">
      <c r="A2077" s="15" t="s">
        <v>1456</v>
      </c>
      <c r="B2077" s="14" t="s">
        <v>6727</v>
      </c>
      <c r="C2077" s="16">
        <v>33.99</v>
      </c>
      <c r="D2077" s="16">
        <v>4.55</v>
      </c>
      <c r="E2077" s="17" t="s">
        <v>32</v>
      </c>
      <c r="F2077" s="17" t="s">
        <v>32</v>
      </c>
      <c r="G2077" s="17" t="s">
        <v>32</v>
      </c>
      <c r="H2077" s="18">
        <f>IF('Medical Examinations'!G2082="No major surgery",0,'Medical Examinations'!G2082)</f>
        <v>1</v>
      </c>
      <c r="I2077" s="16" t="s">
        <v>8343</v>
      </c>
      <c r="J2077" s="14" t="str">
        <f t="shared" si="96"/>
        <v>Obesity</v>
      </c>
      <c r="K2077" s="14" t="str">
        <f t="shared" si="97"/>
        <v>Normal</v>
      </c>
      <c r="L2077" s="19">
        <f>DATE('Data cleaning'!P2082,MONTH(1&amp;'Data cleaning'!Q2082),'Hospitalisation Details'!D2082)</f>
        <v>37873</v>
      </c>
      <c r="M2077" s="20">
        <v>33611.71</v>
      </c>
      <c r="N2077" s="16" t="s">
        <v>75</v>
      </c>
      <c r="O2077" s="16" t="s">
        <v>62</v>
      </c>
      <c r="P2077" s="16" t="s">
        <v>241</v>
      </c>
      <c r="Q2077" s="14">
        <f t="shared" si="98"/>
        <v>19</v>
      </c>
    </row>
    <row r="2078" spans="1:17" ht="15.6" x14ac:dyDescent="0.3">
      <c r="A2078" s="15" t="s">
        <v>1451</v>
      </c>
      <c r="B2078" s="14" t="s">
        <v>6575</v>
      </c>
      <c r="C2078" s="16">
        <v>27.72</v>
      </c>
      <c r="D2078" s="16">
        <v>6.43</v>
      </c>
      <c r="E2078" s="17" t="s">
        <v>32</v>
      </c>
      <c r="F2078" s="17" t="s">
        <v>32</v>
      </c>
      <c r="G2078" s="17" t="s">
        <v>32</v>
      </c>
      <c r="H2078" s="18">
        <f>IF('Medical Examinations'!G2083="No major surgery",0,'Medical Examinations'!G2083)</f>
        <v>1</v>
      </c>
      <c r="I2078" s="16" t="s">
        <v>8343</v>
      </c>
      <c r="J2078" s="14" t="str">
        <f t="shared" si="96"/>
        <v>Over weight</v>
      </c>
      <c r="K2078" s="14" t="str">
        <f t="shared" si="97"/>
        <v>Diabetes</v>
      </c>
      <c r="L2078" s="19">
        <f>DATE('Data cleaning'!P2083,MONTH(1&amp;'Data cleaning'!Q2083),'Hospitalisation Details'!D2083)</f>
        <v>34301</v>
      </c>
      <c r="M2078" s="20">
        <v>33707.550000000003</v>
      </c>
      <c r="N2078" s="16" t="s">
        <v>62</v>
      </c>
      <c r="O2078" s="16" t="s">
        <v>62</v>
      </c>
      <c r="P2078" s="16" t="s">
        <v>241</v>
      </c>
      <c r="Q2078" s="14">
        <f t="shared" si="98"/>
        <v>29</v>
      </c>
    </row>
    <row r="2079" spans="1:17" ht="15.6" x14ac:dyDescent="0.3">
      <c r="A2079" s="15" t="s">
        <v>1444</v>
      </c>
      <c r="B2079" s="14" t="s">
        <v>8006</v>
      </c>
      <c r="C2079" s="16">
        <v>30.59</v>
      </c>
      <c r="D2079" s="16">
        <v>11.62</v>
      </c>
      <c r="E2079" s="17" t="s">
        <v>32</v>
      </c>
      <c r="F2079" s="17" t="s">
        <v>32</v>
      </c>
      <c r="G2079" s="17" t="s">
        <v>32</v>
      </c>
      <c r="H2079" s="18">
        <f>IF('Medical Examinations'!G2084="No major surgery",0,'Medical Examinations'!G2084)</f>
        <v>0</v>
      </c>
      <c r="I2079" s="16" t="s">
        <v>8343</v>
      </c>
      <c r="J2079" s="14" t="str">
        <f t="shared" si="96"/>
        <v>Obesity</v>
      </c>
      <c r="K2079" s="14" t="str">
        <f t="shared" si="97"/>
        <v>Diabetes</v>
      </c>
      <c r="L2079" s="19">
        <f>DATE('Data cleaning'!P2084,MONTH(1&amp;'Data cleaning'!Q2084),'Hospitalisation Details'!D2084)</f>
        <v>38292</v>
      </c>
      <c r="M2079" s="20">
        <v>33732.69</v>
      </c>
      <c r="N2079" s="16" t="s">
        <v>75</v>
      </c>
      <c r="O2079" s="16" t="s">
        <v>75</v>
      </c>
      <c r="P2079" s="16" t="s">
        <v>1841</v>
      </c>
      <c r="Q2079" s="14">
        <f t="shared" si="98"/>
        <v>18</v>
      </c>
    </row>
    <row r="2080" spans="1:17" ht="15.6" x14ac:dyDescent="0.3">
      <c r="A2080" s="15" t="s">
        <v>1441</v>
      </c>
      <c r="B2080" s="14" t="s">
        <v>8008</v>
      </c>
      <c r="C2080" s="16">
        <v>22.6</v>
      </c>
      <c r="D2080" s="16">
        <v>6.04</v>
      </c>
      <c r="E2080" s="17" t="s">
        <v>32</v>
      </c>
      <c r="F2080" s="17" t="s">
        <v>32</v>
      </c>
      <c r="G2080" s="17" t="s">
        <v>32</v>
      </c>
      <c r="H2080" s="18">
        <f>IF('Medical Examinations'!G2085="No major surgery",0,'Medical Examinations'!G2085)</f>
        <v>1</v>
      </c>
      <c r="I2080" s="16" t="s">
        <v>8343</v>
      </c>
      <c r="J2080" s="14" t="str">
        <f t="shared" si="96"/>
        <v>Normal weight</v>
      </c>
      <c r="K2080" s="14" t="str">
        <f t="shared" si="97"/>
        <v>Prediabetes</v>
      </c>
      <c r="L2080" s="19">
        <f>DATE('Data cleaning'!P2085,MONTH(1&amp;'Data cleaning'!Q2085),'Hospitalisation Details'!D2085)</f>
        <v>37876</v>
      </c>
      <c r="M2080" s="20">
        <v>33750.29</v>
      </c>
      <c r="N2080" s="16" t="s">
        <v>75</v>
      </c>
      <c r="O2080" s="16" t="s">
        <v>64</v>
      </c>
      <c r="P2080" s="16" t="s">
        <v>119</v>
      </c>
      <c r="Q2080" s="14">
        <f t="shared" si="98"/>
        <v>19</v>
      </c>
    </row>
    <row r="2081" spans="1:17" ht="15.6" x14ac:dyDescent="0.3">
      <c r="A2081" s="15" t="s">
        <v>1434</v>
      </c>
      <c r="B2081" s="14" t="s">
        <v>8010</v>
      </c>
      <c r="C2081" s="16">
        <v>28.785</v>
      </c>
      <c r="D2081" s="16">
        <v>8.82</v>
      </c>
      <c r="E2081" s="17" t="s">
        <v>32</v>
      </c>
      <c r="F2081" s="17" t="s">
        <v>32</v>
      </c>
      <c r="G2081" s="17" t="s">
        <v>32</v>
      </c>
      <c r="H2081" s="18">
        <f>IF('Medical Examinations'!G2086="No major surgery",0,'Medical Examinations'!G2086)</f>
        <v>0</v>
      </c>
      <c r="I2081" s="16" t="s">
        <v>8343</v>
      </c>
      <c r="J2081" s="14" t="str">
        <f t="shared" si="96"/>
        <v>Over weight</v>
      </c>
      <c r="K2081" s="14" t="str">
        <f t="shared" si="97"/>
        <v>Diabetes</v>
      </c>
      <c r="L2081" s="19">
        <f>DATE('Data cleaning'!P2086,MONTH(1&amp;'Data cleaning'!Q2086),'Hospitalisation Details'!D2086)</f>
        <v>22991</v>
      </c>
      <c r="M2081" s="20">
        <v>33753.32</v>
      </c>
      <c r="N2081" s="16" t="s">
        <v>75</v>
      </c>
      <c r="O2081" s="16" t="s">
        <v>64</v>
      </c>
      <c r="P2081" s="16" t="s">
        <v>241</v>
      </c>
      <c r="Q2081" s="14">
        <f t="shared" si="98"/>
        <v>60</v>
      </c>
    </row>
    <row r="2082" spans="1:17" ht="15.6" x14ac:dyDescent="0.3">
      <c r="A2082" s="15" t="s">
        <v>1429</v>
      </c>
      <c r="B2082" s="14" t="s">
        <v>8012</v>
      </c>
      <c r="C2082" s="16">
        <v>50.38</v>
      </c>
      <c r="D2082" s="16">
        <v>5.8</v>
      </c>
      <c r="E2082" s="17" t="s">
        <v>32</v>
      </c>
      <c r="F2082" s="17" t="s">
        <v>32</v>
      </c>
      <c r="G2082" s="17" t="s">
        <v>32</v>
      </c>
      <c r="H2082" s="18">
        <f>IF('Medical Examinations'!G2087="No major surgery",0,'Medical Examinations'!G2087)</f>
        <v>0</v>
      </c>
      <c r="I2082" s="16" t="s">
        <v>8343</v>
      </c>
      <c r="J2082" s="14" t="str">
        <f t="shared" si="96"/>
        <v>Obesity</v>
      </c>
      <c r="K2082" s="14" t="str">
        <f t="shared" si="97"/>
        <v>Prediabetes</v>
      </c>
      <c r="L2082" s="19">
        <f>DATE('Data cleaning'!P2087,MONTH(1&amp;'Data cleaning'!Q2087),'Hospitalisation Details'!D2087)</f>
        <v>36825</v>
      </c>
      <c r="M2082" s="20">
        <v>33829.39</v>
      </c>
      <c r="N2082" s="16" t="s">
        <v>62</v>
      </c>
      <c r="O2082" s="16" t="s">
        <v>64</v>
      </c>
      <c r="P2082" s="16" t="s">
        <v>241</v>
      </c>
      <c r="Q2082" s="14">
        <f t="shared" si="98"/>
        <v>22</v>
      </c>
    </row>
    <row r="2083" spans="1:17" ht="15.6" x14ac:dyDescent="0.3">
      <c r="A2083" s="15" t="s">
        <v>1410</v>
      </c>
      <c r="B2083" s="14" t="s">
        <v>5164</v>
      </c>
      <c r="C2083" s="16">
        <v>35.200000000000003</v>
      </c>
      <c r="D2083" s="16">
        <v>4.28</v>
      </c>
      <c r="E2083" s="17" t="s">
        <v>32</v>
      </c>
      <c r="F2083" s="17" t="s">
        <v>32</v>
      </c>
      <c r="G2083" s="17" t="s">
        <v>32</v>
      </c>
      <c r="H2083" s="18">
        <f>IF('Medical Examinations'!G2088="No major surgery",0,'Medical Examinations'!G2088)</f>
        <v>0</v>
      </c>
      <c r="I2083" s="16" t="s">
        <v>8343</v>
      </c>
      <c r="J2083" s="14" t="str">
        <f t="shared" si="96"/>
        <v>Obesity</v>
      </c>
      <c r="K2083" s="14" t="str">
        <f t="shared" si="97"/>
        <v>Normal</v>
      </c>
      <c r="L2083" s="19">
        <f>DATE('Data cleaning'!P2088,MONTH(1&amp;'Data cleaning'!Q2088),'Hospitalisation Details'!D2088)</f>
        <v>35651</v>
      </c>
      <c r="M2083" s="20">
        <v>33900.65</v>
      </c>
      <c r="N2083" s="16" t="s">
        <v>62</v>
      </c>
      <c r="O2083" s="16" t="s">
        <v>64</v>
      </c>
      <c r="P2083" s="16" t="s">
        <v>241</v>
      </c>
      <c r="Q2083" s="14">
        <f t="shared" si="98"/>
        <v>25</v>
      </c>
    </row>
    <row r="2084" spans="1:17" ht="15.6" x14ac:dyDescent="0.3">
      <c r="A2084" s="15" t="s">
        <v>1405</v>
      </c>
      <c r="B2084" s="14" t="s">
        <v>8014</v>
      </c>
      <c r="C2084" s="16">
        <v>35.72</v>
      </c>
      <c r="D2084" s="16">
        <v>5.5</v>
      </c>
      <c r="E2084" s="17" t="s">
        <v>99</v>
      </c>
      <c r="F2084" s="17" t="s">
        <v>32</v>
      </c>
      <c r="G2084" s="17" t="s">
        <v>32</v>
      </c>
      <c r="H2084" s="18">
        <f>IF('Medical Examinations'!G2089="No major surgery",0,'Medical Examinations'!G2089)</f>
        <v>0</v>
      </c>
      <c r="I2084" s="16" t="s">
        <v>8343</v>
      </c>
      <c r="J2084" s="14" t="str">
        <f t="shared" si="96"/>
        <v>Obesity</v>
      </c>
      <c r="K2084" s="14" t="str">
        <f t="shared" si="97"/>
        <v>Normal</v>
      </c>
      <c r="L2084" s="19">
        <f>DATE('Data cleaning'!P2089,MONTH(1&amp;'Data cleaning'!Q2089),'Hospitalisation Details'!D2089)</f>
        <v>36887</v>
      </c>
      <c r="M2084" s="20">
        <v>33907.550000000003</v>
      </c>
      <c r="N2084" s="16" t="s">
        <v>62</v>
      </c>
      <c r="O2084" s="16" t="s">
        <v>62</v>
      </c>
      <c r="P2084" s="16" t="s">
        <v>119</v>
      </c>
      <c r="Q2084" s="14">
        <f t="shared" si="98"/>
        <v>22</v>
      </c>
    </row>
    <row r="2085" spans="1:17" ht="15.6" x14ac:dyDescent="0.3">
      <c r="A2085" s="15" t="s">
        <v>1400</v>
      </c>
      <c r="B2085" s="14" t="s">
        <v>7780</v>
      </c>
      <c r="C2085" s="16">
        <v>24.51</v>
      </c>
      <c r="D2085" s="16">
        <v>4.6900000000000004</v>
      </c>
      <c r="E2085" s="17" t="s">
        <v>32</v>
      </c>
      <c r="F2085" s="17" t="s">
        <v>32</v>
      </c>
      <c r="G2085" s="17" t="s">
        <v>32</v>
      </c>
      <c r="H2085" s="18">
        <f>IF('Medical Examinations'!G2090="No major surgery",0,'Medical Examinations'!G2090)</f>
        <v>0</v>
      </c>
      <c r="I2085" s="16" t="s">
        <v>8343</v>
      </c>
      <c r="J2085" s="14" t="str">
        <f t="shared" si="96"/>
        <v>Normal weight</v>
      </c>
      <c r="K2085" s="14" t="str">
        <f t="shared" si="97"/>
        <v>Normal</v>
      </c>
      <c r="L2085" s="19">
        <f>DATE('Data cleaning'!P2090,MONTH(1&amp;'Data cleaning'!Q2090),'Hospitalisation Details'!D2090)</f>
        <v>34602</v>
      </c>
      <c r="M2085" s="20">
        <v>33975.47</v>
      </c>
      <c r="N2085" s="16" t="s">
        <v>62</v>
      </c>
      <c r="O2085" s="16" t="s">
        <v>62</v>
      </c>
      <c r="P2085" s="16" t="s">
        <v>241</v>
      </c>
      <c r="Q2085" s="14">
        <f t="shared" si="98"/>
        <v>28</v>
      </c>
    </row>
    <row r="2086" spans="1:17" ht="15.6" x14ac:dyDescent="0.3">
      <c r="A2086" s="15" t="s">
        <v>1394</v>
      </c>
      <c r="B2086" s="14" t="s">
        <v>8017</v>
      </c>
      <c r="C2086" s="16">
        <v>23.844999999999999</v>
      </c>
      <c r="D2086" s="16">
        <v>4.43</v>
      </c>
      <c r="E2086" s="17" t="s">
        <v>32</v>
      </c>
      <c r="F2086" s="17" t="s">
        <v>32</v>
      </c>
      <c r="G2086" s="17" t="s">
        <v>32</v>
      </c>
      <c r="H2086" s="18">
        <f>IF('Medical Examinations'!G2091="No major surgery",0,'Medical Examinations'!G2091)</f>
        <v>0</v>
      </c>
      <c r="I2086" s="16" t="s">
        <v>8343</v>
      </c>
      <c r="J2086" s="14" t="str">
        <f t="shared" si="96"/>
        <v>Normal weight</v>
      </c>
      <c r="K2086" s="14" t="str">
        <f t="shared" si="97"/>
        <v>Normal</v>
      </c>
      <c r="L2086" s="19">
        <f>DATE('Data cleaning'!P2091,MONTH(1&amp;'Data cleaning'!Q2091),'Hospitalisation Details'!D2091)</f>
        <v>26506</v>
      </c>
      <c r="M2086" s="20">
        <v>34053.360000000001</v>
      </c>
      <c r="N2086" s="16" t="s">
        <v>62</v>
      </c>
      <c r="O2086" s="16" t="s">
        <v>62</v>
      </c>
      <c r="P2086" s="16" t="s">
        <v>241</v>
      </c>
      <c r="Q2086" s="14">
        <f t="shared" si="98"/>
        <v>50</v>
      </c>
    </row>
    <row r="2087" spans="1:17" ht="15.6" x14ac:dyDescent="0.3">
      <c r="A2087" s="15" t="s">
        <v>1389</v>
      </c>
      <c r="B2087" s="14" t="s">
        <v>8019</v>
      </c>
      <c r="C2087" s="16">
        <v>15.68</v>
      </c>
      <c r="D2087" s="16">
        <v>6.16</v>
      </c>
      <c r="E2087" s="17" t="s">
        <v>99</v>
      </c>
      <c r="F2087" s="17" t="s">
        <v>32</v>
      </c>
      <c r="G2087" s="17" t="s">
        <v>32</v>
      </c>
      <c r="H2087" s="18">
        <f>IF('Medical Examinations'!G2092="No major surgery",0,'Medical Examinations'!G2092)</f>
        <v>1</v>
      </c>
      <c r="I2087" s="16" t="s">
        <v>8343</v>
      </c>
      <c r="J2087" s="14" t="str">
        <f t="shared" si="96"/>
        <v>Under weight</v>
      </c>
      <c r="K2087" s="14" t="str">
        <f t="shared" si="97"/>
        <v>Prediabetes</v>
      </c>
      <c r="L2087" s="19">
        <f>DATE('Data cleaning'!P2092,MONTH(1&amp;'Data cleaning'!Q2092),'Hospitalisation Details'!D2092)</f>
        <v>37616</v>
      </c>
      <c r="M2087" s="20">
        <v>34084.68</v>
      </c>
      <c r="N2087" s="16" t="s">
        <v>62</v>
      </c>
      <c r="O2087" s="16" t="s">
        <v>64</v>
      </c>
      <c r="P2087" s="16" t="s">
        <v>241</v>
      </c>
      <c r="Q2087" s="14">
        <f t="shared" si="98"/>
        <v>20</v>
      </c>
    </row>
    <row r="2088" spans="1:17" ht="15.6" x14ac:dyDescent="0.3">
      <c r="A2088" s="15" t="s">
        <v>1385</v>
      </c>
      <c r="B2088" s="14" t="s">
        <v>5007</v>
      </c>
      <c r="C2088" s="16">
        <v>32.395000000000003</v>
      </c>
      <c r="D2088" s="16">
        <v>6.66</v>
      </c>
      <c r="E2088" s="17" t="s">
        <v>32</v>
      </c>
      <c r="F2088" s="17" t="s">
        <v>32</v>
      </c>
      <c r="G2088" s="17" t="s">
        <v>32</v>
      </c>
      <c r="H2088" s="18">
        <f>IF('Medical Examinations'!G2093="No major surgery",0,'Medical Examinations'!G2093)</f>
        <v>0</v>
      </c>
      <c r="I2088" s="16" t="s">
        <v>8343</v>
      </c>
      <c r="J2088" s="14" t="str">
        <f t="shared" si="96"/>
        <v>Obesity</v>
      </c>
      <c r="K2088" s="14" t="str">
        <f t="shared" si="97"/>
        <v>Diabetes</v>
      </c>
      <c r="L2088" s="19">
        <f>DATE('Data cleaning'!P2093,MONTH(1&amp;'Data cleaning'!Q2093),'Hospitalisation Details'!D2093)</f>
        <v>36470</v>
      </c>
      <c r="M2088" s="20">
        <v>34166.269999999997</v>
      </c>
      <c r="N2088" s="16" t="s">
        <v>62</v>
      </c>
      <c r="O2088" s="16" t="s">
        <v>64</v>
      </c>
      <c r="P2088" s="16" t="s">
        <v>241</v>
      </c>
      <c r="Q2088" s="14">
        <f t="shared" si="98"/>
        <v>23</v>
      </c>
    </row>
    <row r="2089" spans="1:17" ht="15.6" x14ac:dyDescent="0.3">
      <c r="A2089" s="15" t="s">
        <v>1381</v>
      </c>
      <c r="B2089" s="14" t="s">
        <v>4937</v>
      </c>
      <c r="C2089" s="16">
        <v>23.655000000000001</v>
      </c>
      <c r="D2089" s="16">
        <v>5.92</v>
      </c>
      <c r="E2089" s="17" t="s">
        <v>32</v>
      </c>
      <c r="F2089" s="17" t="s">
        <v>32</v>
      </c>
      <c r="G2089" s="17" t="s">
        <v>32</v>
      </c>
      <c r="H2089" s="18">
        <f>IF('Medical Examinations'!G2094="No major surgery",0,'Medical Examinations'!G2094)</f>
        <v>1</v>
      </c>
      <c r="I2089" s="16" t="s">
        <v>8343</v>
      </c>
      <c r="J2089" s="14" t="str">
        <f t="shared" si="96"/>
        <v>Normal weight</v>
      </c>
      <c r="K2089" s="14" t="str">
        <f t="shared" si="97"/>
        <v>Prediabetes</v>
      </c>
      <c r="L2089" s="19">
        <f>DATE('Data cleaning'!P2094,MONTH(1&amp;'Data cleaning'!Q2094),'Hospitalisation Details'!D2094)</f>
        <v>26170</v>
      </c>
      <c r="M2089" s="20">
        <v>34205.07</v>
      </c>
      <c r="N2089" s="16" t="s">
        <v>62</v>
      </c>
      <c r="O2089" s="16" t="s">
        <v>62</v>
      </c>
      <c r="P2089" s="16" t="s">
        <v>241</v>
      </c>
      <c r="Q2089" s="14">
        <f t="shared" si="98"/>
        <v>51</v>
      </c>
    </row>
    <row r="2090" spans="1:17" ht="15.6" x14ac:dyDescent="0.3">
      <c r="A2090" s="15" t="s">
        <v>1376</v>
      </c>
      <c r="B2090" s="14" t="s">
        <v>5554</v>
      </c>
      <c r="C2090" s="16">
        <v>28.4</v>
      </c>
      <c r="D2090" s="16">
        <v>5.97</v>
      </c>
      <c r="E2090" s="17" t="s">
        <v>32</v>
      </c>
      <c r="F2090" s="17" t="s">
        <v>32</v>
      </c>
      <c r="G2090" s="17" t="s">
        <v>99</v>
      </c>
      <c r="H2090" s="18">
        <f>IF('Medical Examinations'!G2095="No major surgery",0,'Medical Examinations'!G2095)</f>
        <v>1</v>
      </c>
      <c r="I2090" s="16" t="s">
        <v>8343</v>
      </c>
      <c r="J2090" s="14" t="str">
        <f t="shared" si="96"/>
        <v>Over weight</v>
      </c>
      <c r="K2090" s="14" t="str">
        <f t="shared" si="97"/>
        <v>Prediabetes</v>
      </c>
      <c r="L2090" s="19">
        <f>DATE('Data cleaning'!P2095,MONTH(1&amp;'Data cleaning'!Q2095),'Hospitalisation Details'!D2095)</f>
        <v>27596</v>
      </c>
      <c r="M2090" s="20">
        <v>34210.33</v>
      </c>
      <c r="N2090" s="16" t="s">
        <v>62</v>
      </c>
      <c r="O2090" s="16" t="s">
        <v>75</v>
      </c>
      <c r="P2090" s="16" t="s">
        <v>119</v>
      </c>
      <c r="Q2090" s="14">
        <f t="shared" si="98"/>
        <v>47</v>
      </c>
    </row>
    <row r="2091" spans="1:17" ht="15.6" x14ac:dyDescent="0.3">
      <c r="A2091" s="15" t="s">
        <v>1372</v>
      </c>
      <c r="B2091" s="14" t="s">
        <v>8024</v>
      </c>
      <c r="C2091" s="16">
        <v>35.42</v>
      </c>
      <c r="D2091" s="16">
        <v>4.6399999999999997</v>
      </c>
      <c r="E2091" s="17" t="s">
        <v>99</v>
      </c>
      <c r="F2091" s="17" t="s">
        <v>32</v>
      </c>
      <c r="G2091" s="17" t="s">
        <v>32</v>
      </c>
      <c r="H2091" s="18">
        <f>IF('Medical Examinations'!G2096="No major surgery",0,'Medical Examinations'!G2096)</f>
        <v>0</v>
      </c>
      <c r="I2091" s="16" t="s">
        <v>8343</v>
      </c>
      <c r="J2091" s="14" t="str">
        <f t="shared" si="96"/>
        <v>Obesity</v>
      </c>
      <c r="K2091" s="14" t="str">
        <f t="shared" si="97"/>
        <v>Normal</v>
      </c>
      <c r="L2091" s="19">
        <f>DATE('Data cleaning'!P2096,MONTH(1&amp;'Data cleaning'!Q2096),'Hospitalisation Details'!D2096)</f>
        <v>22832</v>
      </c>
      <c r="M2091" s="20">
        <v>34218.019999999997</v>
      </c>
      <c r="N2091" s="16" t="s">
        <v>75</v>
      </c>
      <c r="O2091" s="16" t="s">
        <v>75</v>
      </c>
      <c r="P2091" s="16" t="s">
        <v>241</v>
      </c>
      <c r="Q2091" s="14">
        <f t="shared" si="98"/>
        <v>60</v>
      </c>
    </row>
    <row r="2092" spans="1:17" ht="15.6" x14ac:dyDescent="0.3">
      <c r="A2092" s="15" t="s">
        <v>1368</v>
      </c>
      <c r="B2092" s="14" t="s">
        <v>6000</v>
      </c>
      <c r="C2092" s="16">
        <v>26.18</v>
      </c>
      <c r="D2092" s="16">
        <v>6.12</v>
      </c>
      <c r="E2092" s="17" t="s">
        <v>32</v>
      </c>
      <c r="F2092" s="17" t="s">
        <v>39</v>
      </c>
      <c r="G2092" s="17" t="s">
        <v>32</v>
      </c>
      <c r="H2092" s="18">
        <f>IF('Medical Examinations'!G2097="No major surgery",0,'Medical Examinations'!G2097)</f>
        <v>1</v>
      </c>
      <c r="I2092" s="16" t="s">
        <v>8343</v>
      </c>
      <c r="J2092" s="14" t="str">
        <f t="shared" si="96"/>
        <v>Over weight</v>
      </c>
      <c r="K2092" s="14" t="str">
        <f t="shared" si="97"/>
        <v>Prediabetes</v>
      </c>
      <c r="L2092" s="19">
        <f>DATE('Data cleaning'!P2097,MONTH(1&amp;'Data cleaning'!Q2097),'Hospitalisation Details'!D2097)</f>
        <v>35957</v>
      </c>
      <c r="M2092" s="20">
        <v>34254.050000000003</v>
      </c>
      <c r="N2092" s="16" t="s">
        <v>75</v>
      </c>
      <c r="O2092" s="16" t="s">
        <v>64</v>
      </c>
      <c r="P2092" s="16" t="s">
        <v>972</v>
      </c>
      <c r="Q2092" s="14">
        <f t="shared" si="98"/>
        <v>24</v>
      </c>
    </row>
    <row r="2093" spans="1:17" ht="15.6" x14ac:dyDescent="0.3">
      <c r="A2093" s="15" t="s">
        <v>1363</v>
      </c>
      <c r="B2093" s="14" t="s">
        <v>8027</v>
      </c>
      <c r="C2093" s="16">
        <v>20.8</v>
      </c>
      <c r="D2093" s="16">
        <v>4.87</v>
      </c>
      <c r="E2093" s="17" t="s">
        <v>99</v>
      </c>
      <c r="F2093" s="17" t="s">
        <v>32</v>
      </c>
      <c r="G2093" s="17" t="s">
        <v>32</v>
      </c>
      <c r="H2093" s="18">
        <f>IF('Medical Examinations'!G2098="No major surgery",0,'Medical Examinations'!G2098)</f>
        <v>0</v>
      </c>
      <c r="I2093" s="16" t="s">
        <v>8343</v>
      </c>
      <c r="J2093" s="14" t="str">
        <f t="shared" si="96"/>
        <v>Normal weight</v>
      </c>
      <c r="K2093" s="14" t="str">
        <f t="shared" si="97"/>
        <v>Normal</v>
      </c>
      <c r="L2093" s="19">
        <f>DATE('Data cleaning'!P2098,MONTH(1&amp;'Data cleaning'!Q2098),'Hospitalisation Details'!D2098)</f>
        <v>35002</v>
      </c>
      <c r="M2093" s="20">
        <v>34289.43</v>
      </c>
      <c r="N2093" s="16" t="s">
        <v>75</v>
      </c>
      <c r="O2093" s="16" t="s">
        <v>75</v>
      </c>
      <c r="P2093" s="16" t="s">
        <v>241</v>
      </c>
      <c r="Q2093" s="14">
        <f t="shared" si="98"/>
        <v>27</v>
      </c>
    </row>
    <row r="2094" spans="1:17" ht="15.6" x14ac:dyDescent="0.3">
      <c r="A2094" s="15" t="s">
        <v>1359</v>
      </c>
      <c r="B2094" s="14" t="s">
        <v>6247</v>
      </c>
      <c r="C2094" s="16">
        <v>15.82</v>
      </c>
      <c r="D2094" s="16">
        <v>4.5999999999999996</v>
      </c>
      <c r="E2094" s="17" t="s">
        <v>32</v>
      </c>
      <c r="F2094" s="17" t="s">
        <v>32</v>
      </c>
      <c r="G2094" s="17" t="s">
        <v>32</v>
      </c>
      <c r="H2094" s="18">
        <f>IF('Medical Examinations'!G2099="No major surgery",0,'Medical Examinations'!G2099)</f>
        <v>0</v>
      </c>
      <c r="I2094" s="16" t="s">
        <v>8343</v>
      </c>
      <c r="J2094" s="14" t="str">
        <f t="shared" si="96"/>
        <v>Under weight</v>
      </c>
      <c r="K2094" s="14" t="str">
        <f t="shared" si="97"/>
        <v>Normal</v>
      </c>
      <c r="L2094" s="19">
        <f>DATE('Data cleaning'!P2099,MONTH(1&amp;'Data cleaning'!Q2099),'Hospitalisation Details'!D2099)</f>
        <v>31696</v>
      </c>
      <c r="M2094" s="20">
        <v>34293.120000000003</v>
      </c>
      <c r="N2094" s="16" t="s">
        <v>75</v>
      </c>
      <c r="O2094" s="16" t="s">
        <v>62</v>
      </c>
      <c r="P2094" s="16" t="s">
        <v>241</v>
      </c>
      <c r="Q2094" s="14">
        <f t="shared" si="98"/>
        <v>36</v>
      </c>
    </row>
    <row r="2095" spans="1:17" ht="15.6" x14ac:dyDescent="0.3">
      <c r="A2095" s="15" t="s">
        <v>1355</v>
      </c>
      <c r="B2095" s="14" t="s">
        <v>5033</v>
      </c>
      <c r="C2095" s="16">
        <v>17.670000000000002</v>
      </c>
      <c r="D2095" s="16">
        <v>4.78</v>
      </c>
      <c r="E2095" s="17" t="s">
        <v>32</v>
      </c>
      <c r="F2095" s="17" t="s">
        <v>32</v>
      </c>
      <c r="G2095" s="17" t="s">
        <v>32</v>
      </c>
      <c r="H2095" s="18">
        <f>IF('Medical Examinations'!G2100="No major surgery",0,'Medical Examinations'!G2100)</f>
        <v>0</v>
      </c>
      <c r="I2095" s="16" t="s">
        <v>8343</v>
      </c>
      <c r="J2095" s="14" t="str">
        <f t="shared" si="96"/>
        <v>Under weight</v>
      </c>
      <c r="K2095" s="14" t="str">
        <f t="shared" si="97"/>
        <v>Normal</v>
      </c>
      <c r="L2095" s="19">
        <f>DATE('Data cleaning'!P2100,MONTH(1&amp;'Data cleaning'!Q2100),'Hospitalisation Details'!D2100)</f>
        <v>38292</v>
      </c>
      <c r="M2095" s="20">
        <v>34303.17</v>
      </c>
      <c r="N2095" s="16" t="s">
        <v>75</v>
      </c>
      <c r="O2095" s="16" t="s">
        <v>64</v>
      </c>
      <c r="P2095" s="16" t="s">
        <v>66</v>
      </c>
      <c r="Q2095" s="14">
        <f t="shared" si="98"/>
        <v>18</v>
      </c>
    </row>
    <row r="2096" spans="1:17" ht="15.6" x14ac:dyDescent="0.3">
      <c r="A2096" s="15" t="s">
        <v>1350</v>
      </c>
      <c r="B2096" s="14" t="s">
        <v>8031</v>
      </c>
      <c r="C2096" s="16">
        <v>31.92</v>
      </c>
      <c r="D2096" s="16">
        <v>11.05</v>
      </c>
      <c r="E2096" s="17" t="s">
        <v>32</v>
      </c>
      <c r="F2096" s="17" t="s">
        <v>32</v>
      </c>
      <c r="G2096" s="17" t="s">
        <v>32</v>
      </c>
      <c r="H2096" s="18">
        <f>IF('Medical Examinations'!G2101="No major surgery",0,'Medical Examinations'!G2101)</f>
        <v>0</v>
      </c>
      <c r="I2096" s="16" t="s">
        <v>8343</v>
      </c>
      <c r="J2096" s="14" t="str">
        <f t="shared" si="96"/>
        <v>Obesity</v>
      </c>
      <c r="K2096" s="14" t="str">
        <f t="shared" si="97"/>
        <v>Diabetes</v>
      </c>
      <c r="L2096" s="19">
        <f>DATE('Data cleaning'!P2101,MONTH(1&amp;'Data cleaning'!Q2101),'Hospitalisation Details'!D2101)</f>
        <v>30591</v>
      </c>
      <c r="M2096" s="20">
        <v>34307.22</v>
      </c>
      <c r="N2096" s="16" t="s">
        <v>62</v>
      </c>
      <c r="O2096" s="16" t="s">
        <v>62</v>
      </c>
      <c r="P2096" s="16" t="s">
        <v>119</v>
      </c>
      <c r="Q2096" s="14">
        <f t="shared" si="98"/>
        <v>39</v>
      </c>
    </row>
    <row r="2097" spans="1:17" ht="15.6" x14ac:dyDescent="0.3">
      <c r="A2097" s="15" t="s">
        <v>1345</v>
      </c>
      <c r="B2097" s="14" t="s">
        <v>8033</v>
      </c>
      <c r="C2097" s="16">
        <v>28.975000000000001</v>
      </c>
      <c r="D2097" s="16">
        <v>7.62</v>
      </c>
      <c r="E2097" s="17" t="s">
        <v>32</v>
      </c>
      <c r="F2097" s="17" t="s">
        <v>32</v>
      </c>
      <c r="G2097" s="17" t="s">
        <v>32</v>
      </c>
      <c r="H2097" s="18">
        <f>IF('Medical Examinations'!G2102="No major surgery",0,'Medical Examinations'!G2102)</f>
        <v>0</v>
      </c>
      <c r="I2097" s="16" t="s">
        <v>8343</v>
      </c>
      <c r="J2097" s="14" t="str">
        <f t="shared" si="96"/>
        <v>Over weight</v>
      </c>
      <c r="K2097" s="14" t="str">
        <f t="shared" si="97"/>
        <v>Diabetes</v>
      </c>
      <c r="L2097" s="19">
        <f>DATE('Data cleaning'!P2102,MONTH(1&amp;'Data cleaning'!Q2102),'Hospitalisation Details'!D2102)</f>
        <v>30956</v>
      </c>
      <c r="M2097" s="20">
        <v>34402.22</v>
      </c>
      <c r="N2097" s="16" t="s">
        <v>62</v>
      </c>
      <c r="O2097" s="16" t="s">
        <v>64</v>
      </c>
      <c r="P2097" s="16" t="s">
        <v>241</v>
      </c>
      <c r="Q2097" s="14">
        <f t="shared" si="98"/>
        <v>38</v>
      </c>
    </row>
    <row r="2098" spans="1:17" ht="15.6" x14ac:dyDescent="0.3">
      <c r="A2098" s="15" t="s">
        <v>1340</v>
      </c>
      <c r="B2098" s="14" t="s">
        <v>5816</v>
      </c>
      <c r="C2098" s="16">
        <v>31.73</v>
      </c>
      <c r="D2098" s="16">
        <v>4.78</v>
      </c>
      <c r="E2098" s="17" t="s">
        <v>99</v>
      </c>
      <c r="F2098" s="17" t="s">
        <v>39</v>
      </c>
      <c r="G2098" s="17" t="s">
        <v>32</v>
      </c>
      <c r="H2098" s="18">
        <f>IF('Medical Examinations'!G2103="No major surgery",0,'Medical Examinations'!G2103)</f>
        <v>2</v>
      </c>
      <c r="I2098" s="16" t="s">
        <v>8343</v>
      </c>
      <c r="J2098" s="14" t="str">
        <f t="shared" si="96"/>
        <v>Obesity</v>
      </c>
      <c r="K2098" s="14" t="str">
        <f t="shared" si="97"/>
        <v>Normal</v>
      </c>
      <c r="L2098" s="19">
        <f>DATE('Data cleaning'!P2103,MONTH(1&amp;'Data cleaning'!Q2103),'Hospitalisation Details'!D2103)</f>
        <v>37899</v>
      </c>
      <c r="M2098" s="20">
        <v>34439.86</v>
      </c>
      <c r="N2098" s="16" t="s">
        <v>62</v>
      </c>
      <c r="O2098" s="16" t="s">
        <v>75</v>
      </c>
      <c r="P2098" s="16" t="s">
        <v>66</v>
      </c>
      <c r="Q2098" s="14">
        <f t="shared" si="98"/>
        <v>19</v>
      </c>
    </row>
    <row r="2099" spans="1:17" ht="15.6" x14ac:dyDescent="0.3">
      <c r="A2099" s="15" t="s">
        <v>1335</v>
      </c>
      <c r="B2099" s="14" t="s">
        <v>8035</v>
      </c>
      <c r="C2099" s="16">
        <v>28.88</v>
      </c>
      <c r="D2099" s="16">
        <v>6.09</v>
      </c>
      <c r="E2099" s="17" t="s">
        <v>99</v>
      </c>
      <c r="F2099" s="17" t="s">
        <v>39</v>
      </c>
      <c r="G2099" s="17" t="s">
        <v>32</v>
      </c>
      <c r="H2099" s="18">
        <f>IF('Medical Examinations'!G2104="No major surgery",0,'Medical Examinations'!G2104)</f>
        <v>2</v>
      </c>
      <c r="I2099" s="16" t="s">
        <v>8343</v>
      </c>
      <c r="J2099" s="14" t="str">
        <f t="shared" si="96"/>
        <v>Over weight</v>
      </c>
      <c r="K2099" s="14" t="str">
        <f t="shared" si="97"/>
        <v>Prediabetes</v>
      </c>
      <c r="L2099" s="19">
        <f>DATE('Data cleaning'!P2104,MONTH(1&amp;'Data cleaning'!Q2104),'Hospitalisation Details'!D2104)</f>
        <v>33140</v>
      </c>
      <c r="M2099" s="20">
        <v>34456.269999999997</v>
      </c>
      <c r="N2099" s="16" t="s">
        <v>75</v>
      </c>
      <c r="O2099" s="16" t="s">
        <v>62</v>
      </c>
      <c r="P2099" s="16" t="s">
        <v>241</v>
      </c>
      <c r="Q2099" s="14">
        <f t="shared" si="98"/>
        <v>32</v>
      </c>
    </row>
    <row r="2100" spans="1:17" ht="15.6" x14ac:dyDescent="0.3">
      <c r="A2100" s="15" t="s">
        <v>1331</v>
      </c>
      <c r="B2100" s="14" t="s">
        <v>5395</v>
      </c>
      <c r="C2100" s="16">
        <v>25.555</v>
      </c>
      <c r="D2100" s="16">
        <v>5.1100000000000003</v>
      </c>
      <c r="E2100" s="17" t="s">
        <v>32</v>
      </c>
      <c r="F2100" s="17" t="s">
        <v>32</v>
      </c>
      <c r="G2100" s="17" t="s">
        <v>99</v>
      </c>
      <c r="H2100" s="18">
        <f>IF('Medical Examinations'!G2105="No major surgery",0,'Medical Examinations'!G2105)</f>
        <v>1</v>
      </c>
      <c r="I2100" s="16" t="s">
        <v>8343</v>
      </c>
      <c r="J2100" s="14" t="str">
        <f t="shared" si="96"/>
        <v>Over weight</v>
      </c>
      <c r="K2100" s="14" t="str">
        <f t="shared" si="97"/>
        <v>Normal</v>
      </c>
      <c r="L2100" s="19">
        <f>DATE('Data cleaning'!P2105,MONTH(1&amp;'Data cleaning'!Q2105),'Hospitalisation Details'!D2105)</f>
        <v>35970</v>
      </c>
      <c r="M2100" s="20">
        <v>34472.839999999997</v>
      </c>
      <c r="N2100" s="16" t="s">
        <v>75</v>
      </c>
      <c r="O2100" s="16" t="s">
        <v>64</v>
      </c>
      <c r="P2100" s="16" t="s">
        <v>241</v>
      </c>
      <c r="Q2100" s="14">
        <f t="shared" si="98"/>
        <v>24</v>
      </c>
    </row>
    <row r="2101" spans="1:17" ht="15.6" x14ac:dyDescent="0.3">
      <c r="A2101" s="15" t="s">
        <v>1327</v>
      </c>
      <c r="B2101" s="14" t="s">
        <v>8037</v>
      </c>
      <c r="C2101" s="16">
        <v>37.29</v>
      </c>
      <c r="D2101" s="16">
        <v>4.46</v>
      </c>
      <c r="E2101" s="17" t="s">
        <v>32</v>
      </c>
      <c r="F2101" s="17" t="s">
        <v>39</v>
      </c>
      <c r="G2101" s="17" t="s">
        <v>32</v>
      </c>
      <c r="H2101" s="18">
        <f>IF('Medical Examinations'!G2106="No major surgery",0,'Medical Examinations'!G2106)</f>
        <v>1</v>
      </c>
      <c r="I2101" s="16" t="s">
        <v>8343</v>
      </c>
      <c r="J2101" s="14" t="str">
        <f t="shared" si="96"/>
        <v>Obesity</v>
      </c>
      <c r="K2101" s="14" t="str">
        <f t="shared" si="97"/>
        <v>Normal</v>
      </c>
      <c r="L2101" s="19">
        <f>DATE('Data cleaning'!P2106,MONTH(1&amp;'Data cleaning'!Q2106),'Hospitalisation Details'!D2106)</f>
        <v>28089</v>
      </c>
      <c r="M2101" s="20">
        <v>34543.39</v>
      </c>
      <c r="N2101" s="16" t="s">
        <v>62</v>
      </c>
      <c r="O2101" s="16" t="s">
        <v>64</v>
      </c>
      <c r="P2101" s="16" t="s">
        <v>241</v>
      </c>
      <c r="Q2101" s="14">
        <f t="shared" si="98"/>
        <v>46</v>
      </c>
    </row>
    <row r="2102" spans="1:17" ht="15.6" x14ac:dyDescent="0.3">
      <c r="A2102" s="15" t="s">
        <v>1322</v>
      </c>
      <c r="B2102" s="14" t="s">
        <v>8039</v>
      </c>
      <c r="C2102" s="16">
        <v>40.28</v>
      </c>
      <c r="D2102" s="16">
        <v>6.11</v>
      </c>
      <c r="E2102" s="17" t="s">
        <v>32</v>
      </c>
      <c r="F2102" s="17" t="s">
        <v>39</v>
      </c>
      <c r="G2102" s="17" t="s">
        <v>32</v>
      </c>
      <c r="H2102" s="18">
        <f>IF('Medical Examinations'!G2107="No major surgery",0,'Medical Examinations'!G2107)</f>
        <v>1</v>
      </c>
      <c r="I2102" s="16" t="s">
        <v>8343</v>
      </c>
      <c r="J2102" s="14" t="str">
        <f t="shared" si="96"/>
        <v>Obesity</v>
      </c>
      <c r="K2102" s="14" t="str">
        <f t="shared" si="97"/>
        <v>Prediabetes</v>
      </c>
      <c r="L2102" s="19">
        <f>DATE('Data cleaning'!P2107,MONTH(1&amp;'Data cleaning'!Q2107),'Hospitalisation Details'!D2107)</f>
        <v>38269</v>
      </c>
      <c r="M2102" s="20">
        <v>34617.839999999997</v>
      </c>
      <c r="N2102" s="16" t="s">
        <v>75</v>
      </c>
      <c r="O2102" s="16" t="s">
        <v>64</v>
      </c>
      <c r="P2102" s="16" t="s">
        <v>979</v>
      </c>
      <c r="Q2102" s="14">
        <f t="shared" si="98"/>
        <v>18</v>
      </c>
    </row>
    <row r="2103" spans="1:17" ht="15.6" x14ac:dyDescent="0.3">
      <c r="A2103" s="15" t="s">
        <v>1319</v>
      </c>
      <c r="B2103" s="14" t="s">
        <v>8041</v>
      </c>
      <c r="C2103" s="16">
        <v>40.185000000000002</v>
      </c>
      <c r="D2103" s="16">
        <v>4.66</v>
      </c>
      <c r="E2103" s="17" t="s">
        <v>32</v>
      </c>
      <c r="F2103" s="17" t="s">
        <v>39</v>
      </c>
      <c r="G2103" s="17" t="s">
        <v>32</v>
      </c>
      <c r="H2103" s="18">
        <f>IF('Medical Examinations'!G2108="No major surgery",0,'Medical Examinations'!G2108)</f>
        <v>1</v>
      </c>
      <c r="I2103" s="16" t="s">
        <v>8343</v>
      </c>
      <c r="J2103" s="14" t="str">
        <f t="shared" si="96"/>
        <v>Obesity</v>
      </c>
      <c r="K2103" s="14" t="str">
        <f t="shared" si="97"/>
        <v>Normal</v>
      </c>
      <c r="L2103" s="19">
        <f>DATE('Data cleaning'!P2108,MONTH(1&amp;'Data cleaning'!Q2108),'Hospitalisation Details'!D2108)</f>
        <v>34522</v>
      </c>
      <c r="M2103" s="20">
        <v>34672.15</v>
      </c>
      <c r="N2103" s="16" t="s">
        <v>75</v>
      </c>
      <c r="O2103" s="16" t="s">
        <v>64</v>
      </c>
      <c r="P2103" s="16" t="s">
        <v>66</v>
      </c>
      <c r="Q2103" s="14">
        <f t="shared" si="98"/>
        <v>28</v>
      </c>
    </row>
    <row r="2104" spans="1:17" ht="15.6" x14ac:dyDescent="0.3">
      <c r="A2104" s="15" t="s">
        <v>1314</v>
      </c>
      <c r="B2104" s="14" t="s">
        <v>8043</v>
      </c>
      <c r="C2104" s="16">
        <v>23.57</v>
      </c>
      <c r="D2104" s="16">
        <v>6.14</v>
      </c>
      <c r="E2104" s="17" t="s">
        <v>32</v>
      </c>
      <c r="F2104" s="17" t="s">
        <v>32</v>
      </c>
      <c r="G2104" s="17" t="s">
        <v>32</v>
      </c>
      <c r="H2104" s="18">
        <f>IF('Medical Examinations'!G2109="No major surgery",0,'Medical Examinations'!G2109)</f>
        <v>0</v>
      </c>
      <c r="I2104" s="16" t="s">
        <v>8343</v>
      </c>
      <c r="J2104" s="14" t="str">
        <f t="shared" si="96"/>
        <v>Normal weight</v>
      </c>
      <c r="K2104" s="14" t="str">
        <f t="shared" si="97"/>
        <v>Prediabetes</v>
      </c>
      <c r="L2104" s="19">
        <f>DATE('Data cleaning'!P2109,MONTH(1&amp;'Data cleaning'!Q2109),'Hospitalisation Details'!D2109)</f>
        <v>37805</v>
      </c>
      <c r="M2104" s="20">
        <v>34779.620000000003</v>
      </c>
      <c r="N2104" s="16" t="s">
        <v>75</v>
      </c>
      <c r="O2104" s="16" t="s">
        <v>62</v>
      </c>
      <c r="P2104" s="16" t="s">
        <v>241</v>
      </c>
      <c r="Q2104" s="14">
        <f t="shared" si="98"/>
        <v>19</v>
      </c>
    </row>
    <row r="2105" spans="1:17" ht="15.6" x14ac:dyDescent="0.3">
      <c r="A2105" s="15" t="s">
        <v>1311</v>
      </c>
      <c r="B2105" s="14" t="s">
        <v>8044</v>
      </c>
      <c r="C2105" s="16">
        <v>35.625</v>
      </c>
      <c r="D2105" s="16">
        <v>6.21</v>
      </c>
      <c r="E2105" s="17" t="s">
        <v>32</v>
      </c>
      <c r="F2105" s="17" t="s">
        <v>39</v>
      </c>
      <c r="G2105" s="17" t="s">
        <v>32</v>
      </c>
      <c r="H2105" s="18">
        <f>IF('Medical Examinations'!G2110="No major surgery",0,'Medical Examinations'!G2110)</f>
        <v>1</v>
      </c>
      <c r="I2105" s="16" t="s">
        <v>8343</v>
      </c>
      <c r="J2105" s="14" t="str">
        <f t="shared" si="96"/>
        <v>Obesity</v>
      </c>
      <c r="K2105" s="14" t="str">
        <f t="shared" si="97"/>
        <v>Prediabetes</v>
      </c>
      <c r="L2105" s="19">
        <f>DATE('Data cleaning'!P2110,MONTH(1&amp;'Data cleaning'!Q2110),'Hospitalisation Details'!D2110)</f>
        <v>35060</v>
      </c>
      <c r="M2105" s="20">
        <v>34806.47</v>
      </c>
      <c r="N2105" s="16" t="s">
        <v>75</v>
      </c>
      <c r="O2105" s="16" t="s">
        <v>62</v>
      </c>
      <c r="P2105" s="16" t="s">
        <v>66</v>
      </c>
      <c r="Q2105" s="14">
        <f t="shared" si="98"/>
        <v>27</v>
      </c>
    </row>
    <row r="2106" spans="1:17" ht="15.6" x14ac:dyDescent="0.3">
      <c r="A2106" s="15" t="s">
        <v>1308</v>
      </c>
      <c r="B2106" s="14" t="s">
        <v>8046</v>
      </c>
      <c r="C2106" s="16">
        <v>33.155000000000001</v>
      </c>
      <c r="D2106" s="16">
        <v>4.5999999999999996</v>
      </c>
      <c r="E2106" s="17" t="s">
        <v>32</v>
      </c>
      <c r="F2106" s="17" t="s">
        <v>39</v>
      </c>
      <c r="G2106" s="17" t="s">
        <v>32</v>
      </c>
      <c r="H2106" s="18">
        <f>IF('Medical Examinations'!G2111="No major surgery",0,'Medical Examinations'!G2111)</f>
        <v>1</v>
      </c>
      <c r="I2106" s="16" t="s">
        <v>8343</v>
      </c>
      <c r="J2106" s="14" t="str">
        <f t="shared" si="96"/>
        <v>Obesity</v>
      </c>
      <c r="K2106" s="14" t="str">
        <f t="shared" si="97"/>
        <v>Normal</v>
      </c>
      <c r="L2106" s="19">
        <f>DATE('Data cleaning'!P2111,MONTH(1&amp;'Data cleaning'!Q2111),'Hospitalisation Details'!D2111)</f>
        <v>37881</v>
      </c>
      <c r="M2106" s="20">
        <v>34828.65</v>
      </c>
      <c r="N2106" s="16" t="s">
        <v>75</v>
      </c>
      <c r="O2106" s="16" t="s">
        <v>64</v>
      </c>
      <c r="P2106" s="16" t="s">
        <v>241</v>
      </c>
      <c r="Q2106" s="14">
        <f t="shared" si="98"/>
        <v>19</v>
      </c>
    </row>
    <row r="2107" spans="1:17" ht="15.6" x14ac:dyDescent="0.3">
      <c r="A2107" s="15" t="s">
        <v>1303</v>
      </c>
      <c r="B2107" s="14" t="s">
        <v>8048</v>
      </c>
      <c r="C2107" s="16">
        <v>31.92</v>
      </c>
      <c r="D2107" s="16">
        <v>5.04</v>
      </c>
      <c r="E2107" s="17" t="s">
        <v>32</v>
      </c>
      <c r="F2107" s="17" t="s">
        <v>39</v>
      </c>
      <c r="G2107" s="17" t="s">
        <v>32</v>
      </c>
      <c r="H2107" s="18">
        <f>IF('Medical Examinations'!G2112="No major surgery",0,'Medical Examinations'!G2112)</f>
        <v>1</v>
      </c>
      <c r="I2107" s="16" t="s">
        <v>8343</v>
      </c>
      <c r="J2107" s="14" t="str">
        <f t="shared" si="96"/>
        <v>Obesity</v>
      </c>
      <c r="K2107" s="14" t="str">
        <f t="shared" si="97"/>
        <v>Normal</v>
      </c>
      <c r="L2107" s="19">
        <f>DATE('Data cleaning'!P2112,MONTH(1&amp;'Data cleaning'!Q2112),'Hospitalisation Details'!D2112)</f>
        <v>34989</v>
      </c>
      <c r="M2107" s="20">
        <v>34838.870000000003</v>
      </c>
      <c r="N2107" s="16" t="s">
        <v>62</v>
      </c>
      <c r="O2107" s="16" t="s">
        <v>64</v>
      </c>
      <c r="P2107" s="16" t="s">
        <v>241</v>
      </c>
      <c r="Q2107" s="14">
        <f t="shared" si="98"/>
        <v>27</v>
      </c>
    </row>
    <row r="2108" spans="1:17" ht="15.6" x14ac:dyDescent="0.3">
      <c r="A2108" s="15" t="s">
        <v>1300</v>
      </c>
      <c r="B2108" s="14" t="s">
        <v>8050</v>
      </c>
      <c r="C2108" s="16">
        <v>30.305</v>
      </c>
      <c r="D2108" s="16">
        <v>5.08</v>
      </c>
      <c r="E2108" s="17" t="s">
        <v>32</v>
      </c>
      <c r="F2108" s="17" t="s">
        <v>39</v>
      </c>
      <c r="G2108" s="17" t="s">
        <v>32</v>
      </c>
      <c r="H2108" s="18">
        <f>IF('Medical Examinations'!G2113="No major surgery",0,'Medical Examinations'!G2113)</f>
        <v>1</v>
      </c>
      <c r="I2108" s="16" t="s">
        <v>8343</v>
      </c>
      <c r="J2108" s="14" t="str">
        <f t="shared" si="96"/>
        <v>Obesity</v>
      </c>
      <c r="K2108" s="14" t="str">
        <f t="shared" si="97"/>
        <v>Normal</v>
      </c>
      <c r="L2108" s="19">
        <f>DATE('Data cleaning'!P2113,MONTH(1&amp;'Data cleaning'!Q2113),'Hospitalisation Details'!D2113)</f>
        <v>30526</v>
      </c>
      <c r="M2108" s="20">
        <v>34940.61</v>
      </c>
      <c r="N2108" s="16" t="s">
        <v>62</v>
      </c>
      <c r="O2108" s="16" t="s">
        <v>64</v>
      </c>
      <c r="P2108" s="16" t="s">
        <v>241</v>
      </c>
      <c r="Q2108" s="14">
        <f t="shared" si="98"/>
        <v>39</v>
      </c>
    </row>
    <row r="2109" spans="1:17" ht="15.6" x14ac:dyDescent="0.3">
      <c r="A2109" s="15" t="s">
        <v>1295</v>
      </c>
      <c r="B2109" s="14" t="s">
        <v>6201</v>
      </c>
      <c r="C2109" s="16">
        <v>30.114999999999998</v>
      </c>
      <c r="D2109" s="16">
        <v>4.38</v>
      </c>
      <c r="E2109" s="17" t="s">
        <v>32</v>
      </c>
      <c r="F2109" s="17" t="s">
        <v>39</v>
      </c>
      <c r="G2109" s="17" t="s">
        <v>32</v>
      </c>
      <c r="H2109" s="18">
        <f>IF('Medical Examinations'!G2114="No major surgery",0,'Medical Examinations'!G2114)</f>
        <v>1</v>
      </c>
      <c r="I2109" s="16" t="s">
        <v>8343</v>
      </c>
      <c r="J2109" s="14" t="str">
        <f t="shared" si="96"/>
        <v>Obesity</v>
      </c>
      <c r="K2109" s="14" t="str">
        <f t="shared" si="97"/>
        <v>Normal</v>
      </c>
      <c r="L2109" s="19">
        <f>DATE('Data cleaning'!P2114,MONTH(1&amp;'Data cleaning'!Q2114),'Hospitalisation Details'!D2114)</f>
        <v>24752</v>
      </c>
      <c r="M2109" s="20">
        <v>34975.68</v>
      </c>
      <c r="N2109" s="16" t="s">
        <v>62</v>
      </c>
      <c r="O2109" s="16" t="s">
        <v>62</v>
      </c>
      <c r="P2109" s="16" t="s">
        <v>241</v>
      </c>
      <c r="Q2109" s="14">
        <f t="shared" si="98"/>
        <v>55</v>
      </c>
    </row>
    <row r="2110" spans="1:17" ht="15.6" x14ac:dyDescent="0.3">
      <c r="A2110" s="15" t="s">
        <v>1292</v>
      </c>
      <c r="B2110" s="14" t="s">
        <v>5369</v>
      </c>
      <c r="C2110" s="16">
        <v>24.09</v>
      </c>
      <c r="D2110" s="16">
        <v>4.79</v>
      </c>
      <c r="E2110" s="17" t="s">
        <v>32</v>
      </c>
      <c r="F2110" s="17" t="s">
        <v>39</v>
      </c>
      <c r="G2110" s="17" t="s">
        <v>32</v>
      </c>
      <c r="H2110" s="18">
        <f>IF('Medical Examinations'!G2115="No major surgery",0,'Medical Examinations'!G2115)</f>
        <v>1</v>
      </c>
      <c r="I2110" s="16" t="s">
        <v>8343</v>
      </c>
      <c r="J2110" s="14" t="str">
        <f t="shared" si="96"/>
        <v>Normal weight</v>
      </c>
      <c r="K2110" s="14" t="str">
        <f t="shared" si="97"/>
        <v>Normal</v>
      </c>
      <c r="L2110" s="19">
        <f>DATE('Data cleaning'!P2115,MONTH(1&amp;'Data cleaning'!Q2115),'Hospitalisation Details'!D2115)</f>
        <v>36029</v>
      </c>
      <c r="M2110" s="20">
        <v>34976.42</v>
      </c>
      <c r="N2110" s="16" t="s">
        <v>62</v>
      </c>
      <c r="O2110" s="16" t="s">
        <v>75</v>
      </c>
      <c r="P2110" s="16" t="s">
        <v>241</v>
      </c>
      <c r="Q2110" s="14">
        <f t="shared" si="98"/>
        <v>24</v>
      </c>
    </row>
    <row r="2111" spans="1:17" ht="15.6" x14ac:dyDescent="0.3">
      <c r="A2111" s="15" t="s">
        <v>1287</v>
      </c>
      <c r="B2111" s="14" t="s">
        <v>5674</v>
      </c>
      <c r="C2111" s="16">
        <v>28.215</v>
      </c>
      <c r="D2111" s="16">
        <v>4.21</v>
      </c>
      <c r="E2111" s="17" t="s">
        <v>32</v>
      </c>
      <c r="F2111" s="17" t="s">
        <v>39</v>
      </c>
      <c r="G2111" s="17" t="s">
        <v>32</v>
      </c>
      <c r="H2111" s="18">
        <f>IF('Medical Examinations'!G2116="No major surgery",0,'Medical Examinations'!G2116)</f>
        <v>1</v>
      </c>
      <c r="I2111" s="16" t="s">
        <v>8343</v>
      </c>
      <c r="J2111" s="14" t="str">
        <f t="shared" si="96"/>
        <v>Over weight</v>
      </c>
      <c r="K2111" s="14" t="str">
        <f t="shared" si="97"/>
        <v>Normal</v>
      </c>
      <c r="L2111" s="19">
        <f>DATE('Data cleaning'!P2116,MONTH(1&amp;'Data cleaning'!Q2116),'Hospitalisation Details'!D2116)</f>
        <v>35664</v>
      </c>
      <c r="M2111" s="20">
        <v>34979.86</v>
      </c>
      <c r="N2111" s="16" t="s">
        <v>62</v>
      </c>
      <c r="O2111" s="16" t="s">
        <v>62</v>
      </c>
      <c r="P2111" s="16" t="s">
        <v>241</v>
      </c>
      <c r="Q2111" s="14">
        <f t="shared" si="98"/>
        <v>25</v>
      </c>
    </row>
    <row r="2112" spans="1:17" ht="15.6" x14ac:dyDescent="0.3">
      <c r="A2112" s="15" t="s">
        <v>1282</v>
      </c>
      <c r="B2112" s="14" t="s">
        <v>8055</v>
      </c>
      <c r="C2112" s="16">
        <v>26.315000000000001</v>
      </c>
      <c r="D2112" s="16">
        <v>5.47</v>
      </c>
      <c r="E2112" s="17" t="s">
        <v>32</v>
      </c>
      <c r="F2112" s="17" t="s">
        <v>39</v>
      </c>
      <c r="G2112" s="17" t="s">
        <v>32</v>
      </c>
      <c r="H2112" s="18">
        <f>IF('Medical Examinations'!G2117="No major surgery",0,'Medical Examinations'!G2117)</f>
        <v>1</v>
      </c>
      <c r="I2112" s="16" t="s">
        <v>8343</v>
      </c>
      <c r="J2112" s="14" t="str">
        <f t="shared" si="96"/>
        <v>Over weight</v>
      </c>
      <c r="K2112" s="14" t="str">
        <f t="shared" si="97"/>
        <v>Normal</v>
      </c>
      <c r="L2112" s="19">
        <f>DATE('Data cleaning'!P2117,MONTH(1&amp;'Data cleaning'!Q2117),'Hospitalisation Details'!D2117)</f>
        <v>30137</v>
      </c>
      <c r="M2112" s="20">
        <v>35000.730000000003</v>
      </c>
      <c r="N2112" s="16" t="s">
        <v>62</v>
      </c>
      <c r="O2112" s="16" t="s">
        <v>64</v>
      </c>
      <c r="P2112" s="16" t="s">
        <v>241</v>
      </c>
      <c r="Q2112" s="14">
        <f t="shared" si="98"/>
        <v>40</v>
      </c>
    </row>
    <row r="2113" spans="1:17" ht="15.6" x14ac:dyDescent="0.3">
      <c r="A2113" s="15" t="s">
        <v>1277</v>
      </c>
      <c r="B2113" s="14" t="s">
        <v>8057</v>
      </c>
      <c r="C2113" s="16">
        <v>25.08</v>
      </c>
      <c r="D2113" s="16">
        <v>5.09</v>
      </c>
      <c r="E2113" s="17" t="s">
        <v>32</v>
      </c>
      <c r="F2113" s="17" t="s">
        <v>39</v>
      </c>
      <c r="G2113" s="17" t="s">
        <v>32</v>
      </c>
      <c r="H2113" s="18">
        <f>IF('Medical Examinations'!G2118="No major surgery",0,'Medical Examinations'!G2118)</f>
        <v>1</v>
      </c>
      <c r="I2113" s="16" t="s">
        <v>8343</v>
      </c>
      <c r="J2113" s="14" t="str">
        <f t="shared" si="96"/>
        <v>Over weight</v>
      </c>
      <c r="K2113" s="14" t="str">
        <f t="shared" si="97"/>
        <v>Normal</v>
      </c>
      <c r="L2113" s="19">
        <f>DATE('Data cleaning'!P2118,MONTH(1&amp;'Data cleaning'!Q2118),'Hospitalisation Details'!D2118)</f>
        <v>27635</v>
      </c>
      <c r="M2113" s="20">
        <v>35050.620000000003</v>
      </c>
      <c r="N2113" s="16" t="s">
        <v>62</v>
      </c>
      <c r="O2113" s="16" t="s">
        <v>75</v>
      </c>
      <c r="P2113" s="16" t="s">
        <v>241</v>
      </c>
      <c r="Q2113" s="14">
        <f t="shared" si="98"/>
        <v>47</v>
      </c>
    </row>
    <row r="2114" spans="1:17" ht="15.6" x14ac:dyDescent="0.3">
      <c r="A2114" s="15" t="s">
        <v>1274</v>
      </c>
      <c r="B2114" s="14" t="s">
        <v>8059</v>
      </c>
      <c r="C2114" s="16">
        <v>15.41</v>
      </c>
      <c r="D2114" s="16">
        <v>5.08</v>
      </c>
      <c r="E2114" s="17" t="s">
        <v>32</v>
      </c>
      <c r="F2114" s="17" t="s">
        <v>32</v>
      </c>
      <c r="G2114" s="17" t="s">
        <v>32</v>
      </c>
      <c r="H2114" s="18">
        <f>IF('Medical Examinations'!G2119="No major surgery",0,'Medical Examinations'!G2119)</f>
        <v>0</v>
      </c>
      <c r="I2114" s="16" t="s">
        <v>8343</v>
      </c>
      <c r="J2114" s="14" t="str">
        <f t="shared" ref="J2114:J2177" si="99">IF(C2114&lt;18.5,"Under weight",IF(C2114&lt;25,"Normal weight",IF(C2114&lt;30,"Over weight","Obesity")))</f>
        <v>Under weight</v>
      </c>
      <c r="K2114" s="14" t="str">
        <f t="shared" ref="K2114:K2177" si="100">IF(D2114&lt;5.7,"Normal",IF(D2114&lt;6.4,"Prediabetes","Diabetes"))</f>
        <v>Normal</v>
      </c>
      <c r="L2114" s="19">
        <f>DATE('Data cleaning'!P2119,MONTH(1&amp;'Data cleaning'!Q2119),'Hospitalisation Details'!D2119)</f>
        <v>28305</v>
      </c>
      <c r="M2114" s="20">
        <v>35069.370000000003</v>
      </c>
      <c r="N2114" s="16" t="s">
        <v>75</v>
      </c>
      <c r="O2114" s="16" t="s">
        <v>75</v>
      </c>
      <c r="P2114" s="16" t="s">
        <v>1841</v>
      </c>
      <c r="Q2114" s="14">
        <f t="shared" ref="Q2114:Q2177" si="101">INT(YEARFRAC(L2114,DATE(2023,6,8)))</f>
        <v>45</v>
      </c>
    </row>
    <row r="2115" spans="1:17" ht="15.6" x14ac:dyDescent="0.3">
      <c r="A2115" s="15" t="s">
        <v>1270</v>
      </c>
      <c r="B2115" s="14" t="s">
        <v>5033</v>
      </c>
      <c r="C2115" s="16">
        <v>23.83</v>
      </c>
      <c r="D2115" s="16">
        <v>5.68</v>
      </c>
      <c r="E2115" s="17" t="s">
        <v>32</v>
      </c>
      <c r="F2115" s="17" t="s">
        <v>32</v>
      </c>
      <c r="G2115" s="17" t="s">
        <v>32</v>
      </c>
      <c r="H2115" s="18">
        <f>IF('Medical Examinations'!G2120="No major surgery",0,'Medical Examinations'!G2120)</f>
        <v>0</v>
      </c>
      <c r="I2115" s="16" t="s">
        <v>8343</v>
      </c>
      <c r="J2115" s="14" t="str">
        <f t="shared" si="99"/>
        <v>Normal weight</v>
      </c>
      <c r="K2115" s="14" t="str">
        <f t="shared" si="100"/>
        <v>Normal</v>
      </c>
      <c r="L2115" s="19">
        <f>DATE('Data cleaning'!P2120,MONTH(1&amp;'Data cleaning'!Q2120),'Hospitalisation Details'!D2120)</f>
        <v>36151</v>
      </c>
      <c r="M2115" s="20">
        <v>35147.53</v>
      </c>
      <c r="N2115" s="16" t="s">
        <v>75</v>
      </c>
      <c r="O2115" s="16" t="s">
        <v>75</v>
      </c>
      <c r="P2115" s="16" t="s">
        <v>979</v>
      </c>
      <c r="Q2115" s="14">
        <f t="shared" si="101"/>
        <v>24</v>
      </c>
    </row>
    <row r="2116" spans="1:17" ht="15.6" x14ac:dyDescent="0.3">
      <c r="A2116" s="15" t="s">
        <v>1266</v>
      </c>
      <c r="B2116" s="14" t="s">
        <v>5640</v>
      </c>
      <c r="C2116" s="16">
        <v>36</v>
      </c>
      <c r="D2116" s="16">
        <v>4.66</v>
      </c>
      <c r="E2116" s="17" t="s">
        <v>32</v>
      </c>
      <c r="F2116" s="17" t="s">
        <v>39</v>
      </c>
      <c r="G2116" s="17" t="s">
        <v>32</v>
      </c>
      <c r="H2116" s="18">
        <f>IF('Medical Examinations'!G2121="No major surgery",0,'Medical Examinations'!G2121)</f>
        <v>1</v>
      </c>
      <c r="I2116" s="16" t="s">
        <v>8343</v>
      </c>
      <c r="J2116" s="14" t="str">
        <f t="shared" si="99"/>
        <v>Obesity</v>
      </c>
      <c r="K2116" s="14" t="str">
        <f t="shared" si="100"/>
        <v>Normal</v>
      </c>
      <c r="L2116" s="19">
        <f>DATE('Data cleaning'!P2121,MONTH(1&amp;'Data cleaning'!Q2121),'Hospitalisation Details'!D2121)</f>
        <v>24836</v>
      </c>
      <c r="M2116" s="20">
        <v>35160.129999999997</v>
      </c>
      <c r="N2116" s="16" t="s">
        <v>62</v>
      </c>
      <c r="O2116" s="16" t="s">
        <v>62</v>
      </c>
      <c r="P2116" s="16" t="s">
        <v>241</v>
      </c>
      <c r="Q2116" s="14">
        <f t="shared" si="101"/>
        <v>55</v>
      </c>
    </row>
    <row r="2117" spans="1:17" ht="15.6" x14ac:dyDescent="0.3">
      <c r="A2117" s="15" t="s">
        <v>1261</v>
      </c>
      <c r="B2117" s="14" t="s">
        <v>8063</v>
      </c>
      <c r="C2117" s="16">
        <v>28.82</v>
      </c>
      <c r="D2117" s="16">
        <v>5.59</v>
      </c>
      <c r="E2117" s="17" t="s">
        <v>32</v>
      </c>
      <c r="F2117" s="17" t="s">
        <v>39</v>
      </c>
      <c r="G2117" s="17" t="s">
        <v>32</v>
      </c>
      <c r="H2117" s="18">
        <f>IF('Medical Examinations'!G2122="No major surgery",0,'Medical Examinations'!G2122)</f>
        <v>1</v>
      </c>
      <c r="I2117" s="16" t="s">
        <v>8343</v>
      </c>
      <c r="J2117" s="14" t="str">
        <f t="shared" si="99"/>
        <v>Over weight</v>
      </c>
      <c r="K2117" s="14" t="str">
        <f t="shared" si="100"/>
        <v>Normal</v>
      </c>
      <c r="L2117" s="19">
        <f>DATE('Data cleaning'!P2122,MONTH(1&amp;'Data cleaning'!Q2122),'Hospitalisation Details'!D2122)</f>
        <v>35620</v>
      </c>
      <c r="M2117" s="20">
        <v>35302.089999999997</v>
      </c>
      <c r="N2117" s="16" t="s">
        <v>75</v>
      </c>
      <c r="O2117" s="16" t="s">
        <v>62</v>
      </c>
      <c r="P2117" s="16" t="s">
        <v>241</v>
      </c>
      <c r="Q2117" s="14">
        <f t="shared" si="101"/>
        <v>25</v>
      </c>
    </row>
    <row r="2118" spans="1:17" ht="15.6" x14ac:dyDescent="0.3">
      <c r="A2118" s="15" t="s">
        <v>1256</v>
      </c>
      <c r="B2118" s="14" t="s">
        <v>8065</v>
      </c>
      <c r="C2118" s="16">
        <v>28.05</v>
      </c>
      <c r="D2118" s="16">
        <v>6.2</v>
      </c>
      <c r="E2118" s="17" t="s">
        <v>32</v>
      </c>
      <c r="F2118" s="17" t="s">
        <v>39</v>
      </c>
      <c r="G2118" s="17" t="s">
        <v>32</v>
      </c>
      <c r="H2118" s="18">
        <f>IF('Medical Examinations'!G2123="No major surgery",0,'Medical Examinations'!G2123)</f>
        <v>1</v>
      </c>
      <c r="I2118" s="16" t="s">
        <v>8343</v>
      </c>
      <c r="J2118" s="14" t="str">
        <f t="shared" si="99"/>
        <v>Over weight</v>
      </c>
      <c r="K2118" s="14" t="str">
        <f t="shared" si="100"/>
        <v>Prediabetes</v>
      </c>
      <c r="L2118" s="19">
        <f>DATE('Data cleaning'!P2123,MONTH(1&amp;'Data cleaning'!Q2123),'Hospitalisation Details'!D2123)</f>
        <v>32405</v>
      </c>
      <c r="M2118" s="20">
        <v>35315.96</v>
      </c>
      <c r="N2118" s="16" t="s">
        <v>62</v>
      </c>
      <c r="O2118" s="16" t="s">
        <v>75</v>
      </c>
      <c r="P2118" s="16" t="s">
        <v>241</v>
      </c>
      <c r="Q2118" s="14">
        <f t="shared" si="101"/>
        <v>34</v>
      </c>
    </row>
    <row r="2119" spans="1:17" ht="15.6" x14ac:dyDescent="0.3">
      <c r="A2119" s="15" t="s">
        <v>1253</v>
      </c>
      <c r="B2119" s="14" t="s">
        <v>8067</v>
      </c>
      <c r="C2119" s="16">
        <v>27.1</v>
      </c>
      <c r="D2119" s="16">
        <v>4.45</v>
      </c>
      <c r="E2119" s="17" t="s">
        <v>32</v>
      </c>
      <c r="F2119" s="17" t="s">
        <v>39</v>
      </c>
      <c r="G2119" s="17" t="s">
        <v>32</v>
      </c>
      <c r="H2119" s="18">
        <f>IF('Medical Examinations'!G2124="No major surgery",0,'Medical Examinations'!G2124)</f>
        <v>1</v>
      </c>
      <c r="I2119" s="16" t="s">
        <v>8343</v>
      </c>
      <c r="J2119" s="14" t="str">
        <f t="shared" si="99"/>
        <v>Over weight</v>
      </c>
      <c r="K2119" s="14" t="str">
        <f t="shared" si="100"/>
        <v>Normal</v>
      </c>
      <c r="L2119" s="19">
        <f>DATE('Data cleaning'!P2124,MONTH(1&amp;'Data cleaning'!Q2124),'Hospitalisation Details'!D2124)</f>
        <v>26198</v>
      </c>
      <c r="M2119" s="20">
        <v>35345.730000000003</v>
      </c>
      <c r="N2119" s="16" t="s">
        <v>62</v>
      </c>
      <c r="O2119" s="16" t="s">
        <v>64</v>
      </c>
      <c r="P2119" s="16" t="s">
        <v>241</v>
      </c>
      <c r="Q2119" s="14">
        <f t="shared" si="101"/>
        <v>51</v>
      </c>
    </row>
    <row r="2120" spans="1:17" ht="15.6" x14ac:dyDescent="0.3">
      <c r="A2120" s="15" t="s">
        <v>1250</v>
      </c>
      <c r="B2120" s="14" t="s">
        <v>8068</v>
      </c>
      <c r="C2120" s="16">
        <v>24.3</v>
      </c>
      <c r="D2120" s="16">
        <v>6.1</v>
      </c>
      <c r="E2120" s="17" t="s">
        <v>99</v>
      </c>
      <c r="F2120" s="17" t="s">
        <v>39</v>
      </c>
      <c r="G2120" s="17" t="s">
        <v>32</v>
      </c>
      <c r="H2120" s="18">
        <f>IF('Medical Examinations'!G2125="No major surgery",0,'Medical Examinations'!G2125)</f>
        <v>1</v>
      </c>
      <c r="I2120" s="16" t="s">
        <v>8343</v>
      </c>
      <c r="J2120" s="14" t="str">
        <f t="shared" si="99"/>
        <v>Normal weight</v>
      </c>
      <c r="K2120" s="14" t="str">
        <f t="shared" si="100"/>
        <v>Prediabetes</v>
      </c>
      <c r="L2120" s="19">
        <f>DATE('Data cleaning'!P2125,MONTH(1&amp;'Data cleaning'!Q2125),'Hospitalisation Details'!D2125)</f>
        <v>32467</v>
      </c>
      <c r="M2120" s="20">
        <v>35491.64</v>
      </c>
      <c r="N2120" s="16" t="s">
        <v>75</v>
      </c>
      <c r="O2120" s="16" t="s">
        <v>62</v>
      </c>
      <c r="P2120" s="16" t="s">
        <v>241</v>
      </c>
      <c r="Q2120" s="14">
        <f t="shared" si="101"/>
        <v>34</v>
      </c>
    </row>
    <row r="2121" spans="1:17" ht="15.6" x14ac:dyDescent="0.3">
      <c r="A2121" s="15" t="s">
        <v>1247</v>
      </c>
      <c r="B2121" s="14" t="s">
        <v>8070</v>
      </c>
      <c r="C2121" s="16">
        <v>30.72</v>
      </c>
      <c r="D2121" s="16">
        <v>6.06</v>
      </c>
      <c r="E2121" s="17" t="s">
        <v>32</v>
      </c>
      <c r="F2121" s="17" t="s">
        <v>39</v>
      </c>
      <c r="G2121" s="17" t="s">
        <v>32</v>
      </c>
      <c r="H2121" s="18">
        <f>IF('Medical Examinations'!G2126="No major surgery",0,'Medical Examinations'!G2126)</f>
        <v>1</v>
      </c>
      <c r="I2121" s="16" t="s">
        <v>8343</v>
      </c>
      <c r="J2121" s="14" t="str">
        <f t="shared" si="99"/>
        <v>Obesity</v>
      </c>
      <c r="K2121" s="14" t="str">
        <f t="shared" si="100"/>
        <v>Prediabetes</v>
      </c>
      <c r="L2121" s="19">
        <f>DATE('Data cleaning'!P2126,MONTH(1&amp;'Data cleaning'!Q2126),'Hospitalisation Details'!D2126)</f>
        <v>27014</v>
      </c>
      <c r="M2121" s="20">
        <v>35517.19</v>
      </c>
      <c r="N2121" s="16" t="s">
        <v>62</v>
      </c>
      <c r="O2121" s="16" t="s">
        <v>62</v>
      </c>
      <c r="P2121" s="16" t="s">
        <v>241</v>
      </c>
      <c r="Q2121" s="14">
        <f t="shared" si="101"/>
        <v>49</v>
      </c>
    </row>
    <row r="2122" spans="1:17" ht="15.6" x14ac:dyDescent="0.3">
      <c r="A2122" s="15" t="s">
        <v>1242</v>
      </c>
      <c r="B2122" s="14" t="s">
        <v>5077</v>
      </c>
      <c r="C2122" s="16">
        <v>37.43</v>
      </c>
      <c r="D2122" s="16">
        <v>4.5599999999999996</v>
      </c>
      <c r="E2122" s="17" t="s">
        <v>32</v>
      </c>
      <c r="F2122" s="17" t="s">
        <v>32</v>
      </c>
      <c r="G2122" s="17" t="s">
        <v>99</v>
      </c>
      <c r="H2122" s="18">
        <f>IF('Medical Examinations'!G2127="No major surgery",0,'Medical Examinations'!G2127)</f>
        <v>1</v>
      </c>
      <c r="I2122" s="16" t="s">
        <v>8343</v>
      </c>
      <c r="J2122" s="14" t="str">
        <f t="shared" si="99"/>
        <v>Obesity</v>
      </c>
      <c r="K2122" s="14" t="str">
        <f t="shared" si="100"/>
        <v>Normal</v>
      </c>
      <c r="L2122" s="19">
        <f>DATE('Data cleaning'!P2127,MONTH(1&amp;'Data cleaning'!Q2127),'Hospitalisation Details'!D2127)</f>
        <v>33860</v>
      </c>
      <c r="M2122" s="20">
        <v>35547.47</v>
      </c>
      <c r="N2122" s="16" t="s">
        <v>62</v>
      </c>
      <c r="O2122" s="16" t="s">
        <v>64</v>
      </c>
      <c r="P2122" s="16" t="s">
        <v>241</v>
      </c>
      <c r="Q2122" s="14">
        <f t="shared" si="101"/>
        <v>30</v>
      </c>
    </row>
    <row r="2123" spans="1:17" ht="15.6" x14ac:dyDescent="0.3">
      <c r="A2123" s="15" t="s">
        <v>1237</v>
      </c>
      <c r="B2123" s="14" t="s">
        <v>8073</v>
      </c>
      <c r="C2123" s="16">
        <v>25.74</v>
      </c>
      <c r="D2123" s="16">
        <v>6.41</v>
      </c>
      <c r="E2123" s="17" t="s">
        <v>99</v>
      </c>
      <c r="F2123" s="17" t="s">
        <v>32</v>
      </c>
      <c r="G2123" s="17" t="s">
        <v>99</v>
      </c>
      <c r="H2123" s="18">
        <f>IF('Medical Examinations'!G2128="No major surgery",0,'Medical Examinations'!G2128)</f>
        <v>1</v>
      </c>
      <c r="I2123" s="16" t="s">
        <v>8343</v>
      </c>
      <c r="J2123" s="14" t="str">
        <f t="shared" si="99"/>
        <v>Over weight</v>
      </c>
      <c r="K2123" s="14" t="str">
        <f t="shared" si="100"/>
        <v>Diabetes</v>
      </c>
      <c r="L2123" s="19">
        <f>DATE('Data cleaning'!P2128,MONTH(1&amp;'Data cleaning'!Q2128),'Hospitalisation Details'!D2128)</f>
        <v>26964</v>
      </c>
      <c r="M2123" s="20">
        <v>35547.72</v>
      </c>
      <c r="N2123" s="16" t="s">
        <v>75</v>
      </c>
      <c r="O2123" s="16" t="s">
        <v>75</v>
      </c>
      <c r="P2123" s="16" t="s">
        <v>241</v>
      </c>
      <c r="Q2123" s="14">
        <f t="shared" si="101"/>
        <v>49</v>
      </c>
    </row>
    <row r="2124" spans="1:17" ht="15.6" x14ac:dyDescent="0.3">
      <c r="A2124" s="15" t="s">
        <v>1232</v>
      </c>
      <c r="B2124" s="14" t="s">
        <v>7486</v>
      </c>
      <c r="C2124" s="16">
        <v>36.575000000000003</v>
      </c>
      <c r="D2124" s="16">
        <v>5.57</v>
      </c>
      <c r="E2124" s="17" t="s">
        <v>32</v>
      </c>
      <c r="F2124" s="17" t="s">
        <v>32</v>
      </c>
      <c r="G2124" s="17" t="s">
        <v>99</v>
      </c>
      <c r="H2124" s="18">
        <f>IF('Medical Examinations'!G2129="No major surgery",0,'Medical Examinations'!G2129)</f>
        <v>1</v>
      </c>
      <c r="I2124" s="16" t="s">
        <v>8343</v>
      </c>
      <c r="J2124" s="14" t="str">
        <f t="shared" si="99"/>
        <v>Obesity</v>
      </c>
      <c r="K2124" s="14" t="str">
        <f t="shared" si="100"/>
        <v>Normal</v>
      </c>
      <c r="L2124" s="19">
        <f>DATE('Data cleaning'!P2129,MONTH(1&amp;'Data cleaning'!Q2129),'Hospitalisation Details'!D2129)</f>
        <v>23618</v>
      </c>
      <c r="M2124" s="20">
        <v>35573.26</v>
      </c>
      <c r="N2124" s="16" t="s">
        <v>62</v>
      </c>
      <c r="O2124" s="16" t="s">
        <v>75</v>
      </c>
      <c r="P2124" s="16" t="s">
        <v>241</v>
      </c>
      <c r="Q2124" s="14">
        <f t="shared" si="101"/>
        <v>58</v>
      </c>
    </row>
    <row r="2125" spans="1:17" ht="15.6" x14ac:dyDescent="0.3">
      <c r="A2125" s="15" t="s">
        <v>1229</v>
      </c>
      <c r="B2125" s="14" t="s">
        <v>8076</v>
      </c>
      <c r="C2125" s="16">
        <v>35.15</v>
      </c>
      <c r="D2125" s="16">
        <v>5.47</v>
      </c>
      <c r="E2125" s="17" t="s">
        <v>32</v>
      </c>
      <c r="F2125" s="17" t="s">
        <v>32</v>
      </c>
      <c r="G2125" s="17" t="s">
        <v>99</v>
      </c>
      <c r="H2125" s="18">
        <f>IF('Medical Examinations'!G2130="No major surgery",0,'Medical Examinations'!G2130)</f>
        <v>1</v>
      </c>
      <c r="I2125" s="16" t="s">
        <v>8343</v>
      </c>
      <c r="J2125" s="14" t="str">
        <f t="shared" si="99"/>
        <v>Obesity</v>
      </c>
      <c r="K2125" s="14" t="str">
        <f t="shared" si="100"/>
        <v>Normal</v>
      </c>
      <c r="L2125" s="19">
        <f>DATE('Data cleaning'!P2130,MONTH(1&amp;'Data cleaning'!Q2130),'Hospitalisation Details'!D2130)</f>
        <v>26155</v>
      </c>
      <c r="M2125" s="20">
        <v>35583.17</v>
      </c>
      <c r="N2125" s="16" t="s">
        <v>75</v>
      </c>
      <c r="O2125" s="16" t="s">
        <v>64</v>
      </c>
      <c r="P2125" s="16" t="s">
        <v>241</v>
      </c>
      <c r="Q2125" s="14">
        <f t="shared" si="101"/>
        <v>51</v>
      </c>
    </row>
    <row r="2126" spans="1:17" ht="15.6" x14ac:dyDescent="0.3">
      <c r="A2126" s="15" t="s">
        <v>1226</v>
      </c>
      <c r="B2126" s="14" t="s">
        <v>7319</v>
      </c>
      <c r="C2126" s="16">
        <v>32.11</v>
      </c>
      <c r="D2126" s="16">
        <v>4.43</v>
      </c>
      <c r="E2126" s="17" t="s">
        <v>32</v>
      </c>
      <c r="F2126" s="17" t="s">
        <v>32</v>
      </c>
      <c r="G2126" s="17" t="s">
        <v>99</v>
      </c>
      <c r="H2126" s="18">
        <f>IF('Medical Examinations'!G2131="No major surgery",0,'Medical Examinations'!G2131)</f>
        <v>1</v>
      </c>
      <c r="I2126" s="16" t="s">
        <v>8343</v>
      </c>
      <c r="J2126" s="14" t="str">
        <f t="shared" si="99"/>
        <v>Obesity</v>
      </c>
      <c r="K2126" s="14" t="str">
        <f t="shared" si="100"/>
        <v>Normal</v>
      </c>
      <c r="L2126" s="19">
        <f>DATE('Data cleaning'!P2131,MONTH(1&amp;'Data cleaning'!Q2131),'Hospitalisation Details'!D2131)</f>
        <v>36812</v>
      </c>
      <c r="M2126" s="20">
        <v>35585.58</v>
      </c>
      <c r="N2126" s="16" t="s">
        <v>75</v>
      </c>
      <c r="O2126" s="16" t="s">
        <v>62</v>
      </c>
      <c r="P2126" s="16" t="s">
        <v>241</v>
      </c>
      <c r="Q2126" s="14">
        <f t="shared" si="101"/>
        <v>22</v>
      </c>
    </row>
    <row r="2127" spans="1:17" ht="15.6" x14ac:dyDescent="0.3">
      <c r="A2127" s="15" t="s">
        <v>1223</v>
      </c>
      <c r="B2127" s="14" t="s">
        <v>8077</v>
      </c>
      <c r="C2127" s="16">
        <v>30.495000000000001</v>
      </c>
      <c r="D2127" s="16">
        <v>4.95</v>
      </c>
      <c r="E2127" s="17" t="s">
        <v>32</v>
      </c>
      <c r="F2127" s="17" t="s">
        <v>32</v>
      </c>
      <c r="G2127" s="17" t="s">
        <v>99</v>
      </c>
      <c r="H2127" s="18">
        <f>IF('Medical Examinations'!G2132="No major surgery",0,'Medical Examinations'!G2132)</f>
        <v>1</v>
      </c>
      <c r="I2127" s="16" t="s">
        <v>8343</v>
      </c>
      <c r="J2127" s="14" t="str">
        <f t="shared" si="99"/>
        <v>Obesity</v>
      </c>
      <c r="K2127" s="14" t="str">
        <f t="shared" si="100"/>
        <v>Normal</v>
      </c>
      <c r="L2127" s="19">
        <f>DATE('Data cleaning'!P2132,MONTH(1&amp;'Data cleaning'!Q2132),'Hospitalisation Details'!D2132)</f>
        <v>36849</v>
      </c>
      <c r="M2127" s="20">
        <v>35585.58</v>
      </c>
      <c r="N2127" s="16" t="s">
        <v>62</v>
      </c>
      <c r="O2127" s="16" t="s">
        <v>64</v>
      </c>
      <c r="P2127" s="16" t="s">
        <v>241</v>
      </c>
      <c r="Q2127" s="14">
        <f t="shared" si="101"/>
        <v>22</v>
      </c>
    </row>
    <row r="2128" spans="1:17" ht="15.6" x14ac:dyDescent="0.3">
      <c r="A2128" s="15" t="s">
        <v>1219</v>
      </c>
      <c r="B2128" s="14" t="s">
        <v>8079</v>
      </c>
      <c r="C2128" s="16">
        <v>29.24</v>
      </c>
      <c r="D2128" s="16">
        <v>4.04</v>
      </c>
      <c r="E2128" s="17" t="s">
        <v>32</v>
      </c>
      <c r="F2128" s="17" t="s">
        <v>39</v>
      </c>
      <c r="G2128" s="17" t="s">
        <v>32</v>
      </c>
      <c r="H2128" s="18">
        <f>IF('Medical Examinations'!G2133="No major surgery",0,'Medical Examinations'!G2133)</f>
        <v>1</v>
      </c>
      <c r="I2128" s="16" t="s">
        <v>8343</v>
      </c>
      <c r="J2128" s="14" t="str">
        <f t="shared" si="99"/>
        <v>Over weight</v>
      </c>
      <c r="K2128" s="14" t="str">
        <f t="shared" si="100"/>
        <v>Normal</v>
      </c>
      <c r="L2128" s="19">
        <f>DATE('Data cleaning'!P2133,MONTH(1&amp;'Data cleaning'!Q2133),'Hospitalisation Details'!D2133)</f>
        <v>36877</v>
      </c>
      <c r="M2128" s="20">
        <v>35595.589999999997</v>
      </c>
      <c r="N2128" s="16" t="s">
        <v>62</v>
      </c>
      <c r="O2128" s="16" t="s">
        <v>64</v>
      </c>
      <c r="P2128" s="16" t="s">
        <v>66</v>
      </c>
      <c r="Q2128" s="14">
        <f t="shared" si="101"/>
        <v>22</v>
      </c>
    </row>
    <row r="2129" spans="1:17" ht="15.6" x14ac:dyDescent="0.3">
      <c r="A2129" s="15" t="s">
        <v>1215</v>
      </c>
      <c r="B2129" s="14" t="s">
        <v>6074</v>
      </c>
      <c r="C2129" s="16">
        <v>22.515000000000001</v>
      </c>
      <c r="D2129" s="16">
        <v>5.93</v>
      </c>
      <c r="E2129" s="17" t="s">
        <v>32</v>
      </c>
      <c r="F2129" s="17" t="s">
        <v>32</v>
      </c>
      <c r="G2129" s="17" t="s">
        <v>99</v>
      </c>
      <c r="H2129" s="18">
        <f>IF('Medical Examinations'!G2134="No major surgery",0,'Medical Examinations'!G2134)</f>
        <v>1</v>
      </c>
      <c r="I2129" s="16" t="s">
        <v>8343</v>
      </c>
      <c r="J2129" s="14" t="str">
        <f t="shared" si="99"/>
        <v>Normal weight</v>
      </c>
      <c r="K2129" s="14" t="str">
        <f t="shared" si="100"/>
        <v>Prediabetes</v>
      </c>
      <c r="L2129" s="19">
        <f>DATE('Data cleaning'!P2134,MONTH(1&amp;'Data cleaning'!Q2134),'Hospitalisation Details'!D2134)</f>
        <v>28843</v>
      </c>
      <c r="M2129" s="20">
        <v>35701.9</v>
      </c>
      <c r="N2129" s="16" t="s">
        <v>62</v>
      </c>
      <c r="O2129" s="16" t="s">
        <v>75</v>
      </c>
      <c r="P2129" s="16" t="s">
        <v>241</v>
      </c>
      <c r="Q2129" s="14">
        <f t="shared" si="101"/>
        <v>44</v>
      </c>
    </row>
    <row r="2130" spans="1:17" ht="15.6" x14ac:dyDescent="0.3">
      <c r="A2130" s="15" t="s">
        <v>1212</v>
      </c>
      <c r="B2130" s="14" t="s">
        <v>5222</v>
      </c>
      <c r="C2130" s="16">
        <v>15.65</v>
      </c>
      <c r="D2130" s="16">
        <v>4.2300000000000004</v>
      </c>
      <c r="E2130" s="17" t="s">
        <v>32</v>
      </c>
      <c r="F2130" s="17" t="s">
        <v>32</v>
      </c>
      <c r="G2130" s="17" t="s">
        <v>32</v>
      </c>
      <c r="H2130" s="18">
        <f>IF('Medical Examinations'!G2135="No major surgery",0,'Medical Examinations'!G2135)</f>
        <v>0</v>
      </c>
      <c r="I2130" s="16" t="s">
        <v>8343</v>
      </c>
      <c r="J2130" s="14" t="str">
        <f t="shared" si="99"/>
        <v>Under weight</v>
      </c>
      <c r="K2130" s="14" t="str">
        <f t="shared" si="100"/>
        <v>Normal</v>
      </c>
      <c r="L2130" s="19">
        <f>DATE('Data cleaning'!P2135,MONTH(1&amp;'Data cleaning'!Q2135),'Hospitalisation Details'!D2135)</f>
        <v>27225</v>
      </c>
      <c r="M2130" s="20">
        <v>35711.39</v>
      </c>
      <c r="N2130" s="16" t="s">
        <v>62</v>
      </c>
      <c r="O2130" s="16" t="s">
        <v>64</v>
      </c>
      <c r="P2130" s="16" t="s">
        <v>119</v>
      </c>
      <c r="Q2130" s="14">
        <f t="shared" si="101"/>
        <v>48</v>
      </c>
    </row>
    <row r="2131" spans="1:17" ht="15.6" x14ac:dyDescent="0.3">
      <c r="A2131" s="15" t="s">
        <v>1207</v>
      </c>
      <c r="B2131" s="14" t="s">
        <v>8083</v>
      </c>
      <c r="C2131" s="16">
        <v>27.36</v>
      </c>
      <c r="D2131" s="16">
        <v>5.59</v>
      </c>
      <c r="E2131" s="17" t="s">
        <v>99</v>
      </c>
      <c r="F2131" s="17" t="s">
        <v>32</v>
      </c>
      <c r="G2131" s="17" t="s">
        <v>32</v>
      </c>
      <c r="H2131" s="18">
        <f>IF('Medical Examinations'!G2136="No major surgery",0,'Medical Examinations'!G2136)</f>
        <v>0</v>
      </c>
      <c r="I2131" s="16" t="s">
        <v>8343</v>
      </c>
      <c r="J2131" s="14" t="str">
        <f t="shared" si="99"/>
        <v>Over weight</v>
      </c>
      <c r="K2131" s="14" t="str">
        <f t="shared" si="100"/>
        <v>Normal</v>
      </c>
      <c r="L2131" s="19">
        <f>DATE('Data cleaning'!P2136,MONTH(1&amp;'Data cleaning'!Q2136),'Hospitalisation Details'!D2136)</f>
        <v>28037</v>
      </c>
      <c r="M2131" s="20">
        <v>35733.96</v>
      </c>
      <c r="N2131" s="16" t="s">
        <v>62</v>
      </c>
      <c r="O2131" s="16" t="s">
        <v>62</v>
      </c>
      <c r="P2131" s="16" t="s">
        <v>241</v>
      </c>
      <c r="Q2131" s="14">
        <f t="shared" si="101"/>
        <v>46</v>
      </c>
    </row>
    <row r="2132" spans="1:17" ht="15.6" x14ac:dyDescent="0.3">
      <c r="A2132" s="15" t="s">
        <v>1204</v>
      </c>
      <c r="B2132" s="14" t="s">
        <v>8084</v>
      </c>
      <c r="C2132" s="16">
        <v>22.3</v>
      </c>
      <c r="D2132" s="16">
        <v>4.8899999999999997</v>
      </c>
      <c r="E2132" s="17" t="s">
        <v>99</v>
      </c>
      <c r="F2132" s="17" t="s">
        <v>32</v>
      </c>
      <c r="G2132" s="17" t="s">
        <v>32</v>
      </c>
      <c r="H2132" s="18">
        <f>IF('Medical Examinations'!G2137="No major surgery",0,'Medical Examinations'!G2137)</f>
        <v>0</v>
      </c>
      <c r="I2132" s="16" t="s">
        <v>8343</v>
      </c>
      <c r="J2132" s="14" t="str">
        <f t="shared" si="99"/>
        <v>Normal weight</v>
      </c>
      <c r="K2132" s="14" t="str">
        <f t="shared" si="100"/>
        <v>Normal</v>
      </c>
      <c r="L2132" s="19">
        <f>DATE('Data cleaning'!P2137,MONTH(1&amp;'Data cleaning'!Q2137),'Hospitalisation Details'!D2137)</f>
        <v>33773</v>
      </c>
      <c r="M2132" s="20">
        <v>35883.269999999997</v>
      </c>
      <c r="N2132" s="16" t="s">
        <v>62</v>
      </c>
      <c r="O2132" s="16" t="s">
        <v>75</v>
      </c>
      <c r="P2132" s="16" t="s">
        <v>241</v>
      </c>
      <c r="Q2132" s="14">
        <f t="shared" si="101"/>
        <v>30</v>
      </c>
    </row>
    <row r="2133" spans="1:17" ht="15.6" x14ac:dyDescent="0.3">
      <c r="A2133" s="15" t="s">
        <v>1201</v>
      </c>
      <c r="B2133" s="14" t="s">
        <v>8085</v>
      </c>
      <c r="C2133" s="16">
        <v>26.03</v>
      </c>
      <c r="D2133" s="16">
        <v>5.81</v>
      </c>
      <c r="E2133" s="17" t="s">
        <v>99</v>
      </c>
      <c r="F2133" s="17" t="s">
        <v>32</v>
      </c>
      <c r="G2133" s="17" t="s">
        <v>32</v>
      </c>
      <c r="H2133" s="18">
        <f>IF('Medical Examinations'!G2138="No major surgery",0,'Medical Examinations'!G2138)</f>
        <v>0</v>
      </c>
      <c r="I2133" s="16" t="s">
        <v>8343</v>
      </c>
      <c r="J2133" s="14" t="str">
        <f t="shared" si="99"/>
        <v>Over weight</v>
      </c>
      <c r="K2133" s="14" t="str">
        <f t="shared" si="100"/>
        <v>Prediabetes</v>
      </c>
      <c r="L2133" s="19">
        <f>DATE('Data cleaning'!P2138,MONTH(1&amp;'Data cleaning'!Q2138),'Hospitalisation Details'!D2138)</f>
        <v>29912</v>
      </c>
      <c r="M2133" s="20">
        <v>35952.65</v>
      </c>
      <c r="N2133" s="16" t="s">
        <v>75</v>
      </c>
      <c r="O2133" s="16" t="s">
        <v>64</v>
      </c>
      <c r="P2133" s="16" t="s">
        <v>241</v>
      </c>
      <c r="Q2133" s="14">
        <f t="shared" si="101"/>
        <v>41</v>
      </c>
    </row>
    <row r="2134" spans="1:17" ht="15.6" x14ac:dyDescent="0.3">
      <c r="A2134" s="15" t="s">
        <v>1198</v>
      </c>
      <c r="B2134" s="14" t="s">
        <v>5554</v>
      </c>
      <c r="C2134" s="16">
        <v>27.74</v>
      </c>
      <c r="D2134" s="16">
        <v>4.29</v>
      </c>
      <c r="E2134" s="17" t="s">
        <v>32</v>
      </c>
      <c r="F2134" s="17" t="s">
        <v>39</v>
      </c>
      <c r="G2134" s="17" t="s">
        <v>32</v>
      </c>
      <c r="H2134" s="18">
        <f>IF('Medical Examinations'!G2139="No major surgery",0,'Medical Examinations'!G2139)</f>
        <v>1</v>
      </c>
      <c r="I2134" s="16" t="s">
        <v>8343</v>
      </c>
      <c r="J2134" s="14" t="str">
        <f t="shared" si="99"/>
        <v>Over weight</v>
      </c>
      <c r="K2134" s="14" t="str">
        <f t="shared" si="100"/>
        <v>Normal</v>
      </c>
      <c r="L2134" s="19">
        <f>DATE('Data cleaning'!P2139,MONTH(1&amp;'Data cleaning'!Q2139),'Hospitalisation Details'!D2139)</f>
        <v>36407</v>
      </c>
      <c r="M2134" s="20">
        <v>36021.01</v>
      </c>
      <c r="N2134" s="16" t="s">
        <v>62</v>
      </c>
      <c r="O2134" s="16" t="s">
        <v>64</v>
      </c>
      <c r="P2134" s="16" t="s">
        <v>66</v>
      </c>
      <c r="Q2134" s="14">
        <f t="shared" si="101"/>
        <v>23</v>
      </c>
    </row>
    <row r="2135" spans="1:17" ht="15.6" x14ac:dyDescent="0.3">
      <c r="A2135" s="15" t="s">
        <v>1195</v>
      </c>
      <c r="B2135" s="14" t="s">
        <v>8088</v>
      </c>
      <c r="C2135" s="16">
        <v>32.11</v>
      </c>
      <c r="D2135" s="16">
        <v>4.03</v>
      </c>
      <c r="E2135" s="17" t="s">
        <v>99</v>
      </c>
      <c r="F2135" s="17" t="s">
        <v>39</v>
      </c>
      <c r="G2135" s="17" t="s">
        <v>32</v>
      </c>
      <c r="H2135" s="18">
        <f>IF('Medical Examinations'!G2140="No major surgery",0,'Medical Examinations'!G2140)</f>
        <v>2</v>
      </c>
      <c r="I2135" s="16" t="s">
        <v>8343</v>
      </c>
      <c r="J2135" s="14" t="str">
        <f t="shared" si="99"/>
        <v>Obesity</v>
      </c>
      <c r="K2135" s="14" t="str">
        <f t="shared" si="100"/>
        <v>Normal</v>
      </c>
      <c r="L2135" s="19">
        <f>DATE('Data cleaning'!P2140,MONTH(1&amp;'Data cleaning'!Q2140),'Hospitalisation Details'!D2140)</f>
        <v>23214</v>
      </c>
      <c r="M2135" s="20">
        <v>36074.339999999997</v>
      </c>
      <c r="N2135" s="16" t="s">
        <v>62</v>
      </c>
      <c r="O2135" s="16" t="s">
        <v>75</v>
      </c>
      <c r="P2135" s="16" t="s">
        <v>241</v>
      </c>
      <c r="Q2135" s="14">
        <f t="shared" si="101"/>
        <v>59</v>
      </c>
    </row>
    <row r="2136" spans="1:17" ht="15.6" x14ac:dyDescent="0.3">
      <c r="A2136" s="15" t="s">
        <v>1192</v>
      </c>
      <c r="B2136" s="14" t="s">
        <v>4918</v>
      </c>
      <c r="C2136" s="16">
        <v>25.175000000000001</v>
      </c>
      <c r="D2136" s="16">
        <v>6.29</v>
      </c>
      <c r="E2136" s="17" t="s">
        <v>99</v>
      </c>
      <c r="F2136" s="17" t="s">
        <v>39</v>
      </c>
      <c r="G2136" s="17" t="s">
        <v>32</v>
      </c>
      <c r="H2136" s="18">
        <f>IF('Medical Examinations'!G2141="No major surgery",0,'Medical Examinations'!G2141)</f>
        <v>2</v>
      </c>
      <c r="I2136" s="16" t="s">
        <v>8343</v>
      </c>
      <c r="J2136" s="14" t="str">
        <f t="shared" si="99"/>
        <v>Over weight</v>
      </c>
      <c r="K2136" s="14" t="str">
        <f t="shared" si="100"/>
        <v>Prediabetes</v>
      </c>
      <c r="L2136" s="19">
        <f>DATE('Data cleaning'!P2141,MONTH(1&amp;'Data cleaning'!Q2141),'Hospitalisation Details'!D2141)</f>
        <v>35297</v>
      </c>
      <c r="M2136" s="20">
        <v>36085.22</v>
      </c>
      <c r="N2136" s="16" t="s">
        <v>75</v>
      </c>
      <c r="O2136" s="16" t="s">
        <v>75</v>
      </c>
      <c r="P2136" s="16" t="s">
        <v>241</v>
      </c>
      <c r="Q2136" s="14">
        <f t="shared" si="101"/>
        <v>26</v>
      </c>
    </row>
    <row r="2137" spans="1:17" ht="15.6" x14ac:dyDescent="0.3">
      <c r="A2137" s="15" t="s">
        <v>1189</v>
      </c>
      <c r="B2137" s="14" t="s">
        <v>4888</v>
      </c>
      <c r="C2137" s="16">
        <v>39.49</v>
      </c>
      <c r="D2137" s="16">
        <v>4.4800000000000004</v>
      </c>
      <c r="E2137" s="17" t="s">
        <v>99</v>
      </c>
      <c r="F2137" s="17" t="s">
        <v>32</v>
      </c>
      <c r="G2137" s="17" t="s">
        <v>32</v>
      </c>
      <c r="H2137" s="18">
        <f>IF('Medical Examinations'!G2142="No major surgery",0,'Medical Examinations'!G2142)</f>
        <v>0</v>
      </c>
      <c r="I2137" s="16" t="s">
        <v>8343</v>
      </c>
      <c r="J2137" s="14" t="str">
        <f t="shared" si="99"/>
        <v>Obesity</v>
      </c>
      <c r="K2137" s="14" t="str">
        <f t="shared" si="100"/>
        <v>Normal</v>
      </c>
      <c r="L2137" s="19">
        <f>DATE('Data cleaning'!P2142,MONTH(1&amp;'Data cleaning'!Q2142),'Hospitalisation Details'!D2142)</f>
        <v>29163</v>
      </c>
      <c r="M2137" s="20">
        <v>36090.49</v>
      </c>
      <c r="N2137" s="16" t="s">
        <v>62</v>
      </c>
      <c r="O2137" s="16" t="s">
        <v>62</v>
      </c>
      <c r="P2137" s="16" t="s">
        <v>241</v>
      </c>
      <c r="Q2137" s="14">
        <f t="shared" si="101"/>
        <v>43</v>
      </c>
    </row>
    <row r="2138" spans="1:17" ht="15.6" x14ac:dyDescent="0.3">
      <c r="A2138" s="15" t="s">
        <v>1186</v>
      </c>
      <c r="B2138" s="14" t="s">
        <v>8092</v>
      </c>
      <c r="C2138" s="16">
        <v>34.869999999999997</v>
      </c>
      <c r="D2138" s="16">
        <v>5.51</v>
      </c>
      <c r="E2138" s="17" t="s">
        <v>99</v>
      </c>
      <c r="F2138" s="17" t="s">
        <v>32</v>
      </c>
      <c r="G2138" s="17" t="s">
        <v>32</v>
      </c>
      <c r="H2138" s="18">
        <f>IF('Medical Examinations'!G2143="No major surgery",0,'Medical Examinations'!G2143)</f>
        <v>0</v>
      </c>
      <c r="I2138" s="16" t="s">
        <v>8343</v>
      </c>
      <c r="J2138" s="14" t="str">
        <f t="shared" si="99"/>
        <v>Obesity</v>
      </c>
      <c r="K2138" s="14" t="str">
        <f t="shared" si="100"/>
        <v>Normal</v>
      </c>
      <c r="L2138" s="19">
        <f>DATE('Data cleaning'!P2143,MONTH(1&amp;'Data cleaning'!Q2143),'Hospitalisation Details'!D2143)</f>
        <v>35593</v>
      </c>
      <c r="M2138" s="20">
        <v>36124.57</v>
      </c>
      <c r="N2138" s="16" t="s">
        <v>75</v>
      </c>
      <c r="O2138" s="16" t="s">
        <v>64</v>
      </c>
      <c r="P2138" s="16" t="s">
        <v>66</v>
      </c>
      <c r="Q2138" s="14">
        <f t="shared" si="101"/>
        <v>25</v>
      </c>
    </row>
    <row r="2139" spans="1:17" ht="15.6" x14ac:dyDescent="0.3">
      <c r="A2139" s="15" t="s">
        <v>1183</v>
      </c>
      <c r="B2139" s="14" t="s">
        <v>8094</v>
      </c>
      <c r="C2139" s="16">
        <v>34.6</v>
      </c>
      <c r="D2139" s="16">
        <v>4.5</v>
      </c>
      <c r="E2139" s="17" t="s">
        <v>99</v>
      </c>
      <c r="F2139" s="17" t="s">
        <v>32</v>
      </c>
      <c r="G2139" s="17" t="s">
        <v>32</v>
      </c>
      <c r="H2139" s="18">
        <f>IF('Medical Examinations'!G2144="No major surgery",0,'Medical Examinations'!G2144)</f>
        <v>0</v>
      </c>
      <c r="I2139" s="16" t="s">
        <v>8343</v>
      </c>
      <c r="J2139" s="14" t="str">
        <f t="shared" si="99"/>
        <v>Obesity</v>
      </c>
      <c r="K2139" s="14" t="str">
        <f t="shared" si="100"/>
        <v>Normal</v>
      </c>
      <c r="L2139" s="19">
        <f>DATE('Data cleaning'!P2144,MONTH(1&amp;'Data cleaning'!Q2144),'Hospitalisation Details'!D2144)</f>
        <v>38229</v>
      </c>
      <c r="M2139" s="20">
        <v>36149.480000000003</v>
      </c>
      <c r="N2139" s="16" t="s">
        <v>62</v>
      </c>
      <c r="O2139" s="16" t="s">
        <v>62</v>
      </c>
      <c r="P2139" s="16" t="s">
        <v>66</v>
      </c>
      <c r="Q2139" s="14">
        <f t="shared" si="101"/>
        <v>18</v>
      </c>
    </row>
    <row r="2140" spans="1:17" ht="15.6" x14ac:dyDescent="0.3">
      <c r="A2140" s="15" t="s">
        <v>1180</v>
      </c>
      <c r="B2140" s="14" t="s">
        <v>8096</v>
      </c>
      <c r="C2140" s="16">
        <v>25.8</v>
      </c>
      <c r="D2140" s="16">
        <v>6.29</v>
      </c>
      <c r="E2140" s="17" t="s">
        <v>99</v>
      </c>
      <c r="F2140" s="17" t="s">
        <v>32</v>
      </c>
      <c r="G2140" s="17" t="s">
        <v>32</v>
      </c>
      <c r="H2140" s="18">
        <f>IF('Medical Examinations'!G2145="No major surgery",0,'Medical Examinations'!G2145)</f>
        <v>0</v>
      </c>
      <c r="I2140" s="16" t="s">
        <v>8343</v>
      </c>
      <c r="J2140" s="14" t="str">
        <f t="shared" si="99"/>
        <v>Over weight</v>
      </c>
      <c r="K2140" s="14" t="str">
        <f t="shared" si="100"/>
        <v>Prediabetes</v>
      </c>
      <c r="L2140" s="19">
        <f>DATE('Data cleaning'!P2145,MONTH(1&amp;'Data cleaning'!Q2145),'Hospitalisation Details'!D2145)</f>
        <v>27369</v>
      </c>
      <c r="M2140" s="20">
        <v>36182.870000000003</v>
      </c>
      <c r="N2140" s="16" t="s">
        <v>62</v>
      </c>
      <c r="O2140" s="16" t="s">
        <v>64</v>
      </c>
      <c r="P2140" s="16" t="s">
        <v>119</v>
      </c>
      <c r="Q2140" s="14">
        <f t="shared" si="101"/>
        <v>48</v>
      </c>
    </row>
    <row r="2141" spans="1:17" ht="15.6" x14ac:dyDescent="0.3">
      <c r="A2141" s="15" t="s">
        <v>1175</v>
      </c>
      <c r="B2141" s="14" t="s">
        <v>8098</v>
      </c>
      <c r="C2141" s="16">
        <v>35.86</v>
      </c>
      <c r="D2141" s="16">
        <v>4.33</v>
      </c>
      <c r="E2141" s="17" t="s">
        <v>32</v>
      </c>
      <c r="F2141" s="17" t="s">
        <v>32</v>
      </c>
      <c r="G2141" s="17" t="s">
        <v>32</v>
      </c>
      <c r="H2141" s="18">
        <f>IF('Medical Examinations'!G2146="No major surgery",0,'Medical Examinations'!G2146)</f>
        <v>1</v>
      </c>
      <c r="I2141" s="16" t="s">
        <v>8343</v>
      </c>
      <c r="J2141" s="14" t="str">
        <f t="shared" si="99"/>
        <v>Obesity</v>
      </c>
      <c r="K2141" s="14" t="str">
        <f t="shared" si="100"/>
        <v>Normal</v>
      </c>
      <c r="L2141" s="19">
        <f>DATE('Data cleaning'!P2146,MONTH(1&amp;'Data cleaning'!Q2146),'Hospitalisation Details'!D2146)</f>
        <v>36434</v>
      </c>
      <c r="M2141" s="20">
        <v>36189.1</v>
      </c>
      <c r="N2141" s="16" t="s">
        <v>75</v>
      </c>
      <c r="O2141" s="16" t="s">
        <v>64</v>
      </c>
      <c r="P2141" s="16" t="s">
        <v>979</v>
      </c>
      <c r="Q2141" s="14">
        <f t="shared" si="101"/>
        <v>23</v>
      </c>
    </row>
    <row r="2142" spans="1:17" ht="15.6" x14ac:dyDescent="0.3">
      <c r="A2142" s="15" t="s">
        <v>1172</v>
      </c>
      <c r="B2142" s="14" t="s">
        <v>8100</v>
      </c>
      <c r="C2142" s="16">
        <v>40.47</v>
      </c>
      <c r="D2142" s="16">
        <v>11.15</v>
      </c>
      <c r="E2142" s="17" t="s">
        <v>32</v>
      </c>
      <c r="F2142" s="17" t="s">
        <v>32</v>
      </c>
      <c r="G2142" s="17" t="s">
        <v>32</v>
      </c>
      <c r="H2142" s="18">
        <f>IF('Medical Examinations'!G2147="No major surgery",0,'Medical Examinations'!G2147)</f>
        <v>0</v>
      </c>
      <c r="I2142" s="16" t="s">
        <v>8343</v>
      </c>
      <c r="J2142" s="14" t="str">
        <f t="shared" si="99"/>
        <v>Obesity</v>
      </c>
      <c r="K2142" s="14" t="str">
        <f t="shared" si="100"/>
        <v>Diabetes</v>
      </c>
      <c r="L2142" s="19">
        <f>DATE('Data cleaning'!P2147,MONTH(1&amp;'Data cleaning'!Q2147),'Hospitalisation Details'!D2147)</f>
        <v>34331</v>
      </c>
      <c r="M2142" s="20">
        <v>36197.699999999997</v>
      </c>
      <c r="N2142" s="16" t="s">
        <v>75</v>
      </c>
      <c r="O2142" s="16" t="s">
        <v>64</v>
      </c>
      <c r="P2142" s="16" t="s">
        <v>241</v>
      </c>
      <c r="Q2142" s="14">
        <f t="shared" si="101"/>
        <v>29</v>
      </c>
    </row>
    <row r="2143" spans="1:17" ht="15.6" x14ac:dyDescent="0.3">
      <c r="A2143" s="15" t="s">
        <v>1169</v>
      </c>
      <c r="B2143" s="14" t="s">
        <v>8102</v>
      </c>
      <c r="C2143" s="16">
        <v>32.01</v>
      </c>
      <c r="D2143" s="16">
        <v>6.45</v>
      </c>
      <c r="E2143" s="17" t="s">
        <v>32</v>
      </c>
      <c r="F2143" s="17" t="s">
        <v>32</v>
      </c>
      <c r="G2143" s="17" t="s">
        <v>32</v>
      </c>
      <c r="H2143" s="18">
        <f>IF('Medical Examinations'!G2148="No major surgery",0,'Medical Examinations'!G2148)</f>
        <v>1</v>
      </c>
      <c r="I2143" s="16" t="s">
        <v>8343</v>
      </c>
      <c r="J2143" s="14" t="str">
        <f t="shared" si="99"/>
        <v>Obesity</v>
      </c>
      <c r="K2143" s="14" t="str">
        <f t="shared" si="100"/>
        <v>Diabetes</v>
      </c>
      <c r="L2143" s="19">
        <f>DATE('Data cleaning'!P2148,MONTH(1&amp;'Data cleaning'!Q2148),'Hospitalisation Details'!D2148)</f>
        <v>37869</v>
      </c>
      <c r="M2143" s="20">
        <v>36219.410000000003</v>
      </c>
      <c r="N2143" s="16" t="s">
        <v>75</v>
      </c>
      <c r="O2143" s="16" t="s">
        <v>75</v>
      </c>
      <c r="P2143" s="16" t="s">
        <v>119</v>
      </c>
      <c r="Q2143" s="14">
        <f t="shared" si="101"/>
        <v>19</v>
      </c>
    </row>
    <row r="2144" spans="1:17" ht="15.6" x14ac:dyDescent="0.3">
      <c r="A2144" s="15" t="s">
        <v>1166</v>
      </c>
      <c r="B2144" s="14" t="s">
        <v>8104</v>
      </c>
      <c r="C2144" s="16">
        <v>33</v>
      </c>
      <c r="D2144" s="16">
        <v>9.27</v>
      </c>
      <c r="E2144" s="17" t="s">
        <v>32</v>
      </c>
      <c r="F2144" s="17" t="s">
        <v>32</v>
      </c>
      <c r="G2144" s="17" t="s">
        <v>32</v>
      </c>
      <c r="H2144" s="18">
        <f>IF('Medical Examinations'!G2149="No major surgery",0,'Medical Examinations'!G2149)</f>
        <v>0</v>
      </c>
      <c r="I2144" s="16" t="s">
        <v>8343</v>
      </c>
      <c r="J2144" s="14" t="str">
        <f t="shared" si="99"/>
        <v>Obesity</v>
      </c>
      <c r="K2144" s="14" t="str">
        <f t="shared" si="100"/>
        <v>Diabetes</v>
      </c>
      <c r="L2144" s="19">
        <f>DATE('Data cleaning'!P2149,MONTH(1&amp;'Data cleaning'!Q2149),'Hospitalisation Details'!D2149)</f>
        <v>38346</v>
      </c>
      <c r="M2144" s="20">
        <v>36307.800000000003</v>
      </c>
      <c r="N2144" s="16" t="s">
        <v>75</v>
      </c>
      <c r="O2144" s="16" t="s">
        <v>62</v>
      </c>
      <c r="P2144" s="16" t="s">
        <v>66</v>
      </c>
      <c r="Q2144" s="14">
        <f t="shared" si="101"/>
        <v>18</v>
      </c>
    </row>
    <row r="2145" spans="1:17" ht="15.6" x14ac:dyDescent="0.3">
      <c r="A2145" s="15" t="s">
        <v>1162</v>
      </c>
      <c r="B2145" s="14" t="s">
        <v>4784</v>
      </c>
      <c r="C2145" s="16">
        <v>29.3</v>
      </c>
      <c r="D2145" s="16">
        <v>6.15</v>
      </c>
      <c r="E2145" s="17" t="s">
        <v>32</v>
      </c>
      <c r="F2145" s="17" t="s">
        <v>32</v>
      </c>
      <c r="G2145" s="17" t="s">
        <v>32</v>
      </c>
      <c r="H2145" s="18">
        <f>IF('Medical Examinations'!G2150="No major surgery",0,'Medical Examinations'!G2150)</f>
        <v>1</v>
      </c>
      <c r="I2145" s="16" t="s">
        <v>8343</v>
      </c>
      <c r="J2145" s="14" t="str">
        <f t="shared" si="99"/>
        <v>Over weight</v>
      </c>
      <c r="K2145" s="14" t="str">
        <f t="shared" si="100"/>
        <v>Prediabetes</v>
      </c>
      <c r="L2145" s="19">
        <f>DATE('Data cleaning'!P2150,MONTH(1&amp;'Data cleaning'!Q2150),'Hospitalisation Details'!D2150)</f>
        <v>33771</v>
      </c>
      <c r="M2145" s="20">
        <v>36314.050000000003</v>
      </c>
      <c r="N2145" s="16" t="s">
        <v>62</v>
      </c>
      <c r="O2145" s="16" t="s">
        <v>62</v>
      </c>
      <c r="P2145" s="16" t="s">
        <v>241</v>
      </c>
      <c r="Q2145" s="14">
        <f t="shared" si="101"/>
        <v>30</v>
      </c>
    </row>
    <row r="2146" spans="1:17" ht="15.6" x14ac:dyDescent="0.3">
      <c r="A2146" s="15" t="s">
        <v>1158</v>
      </c>
      <c r="B2146" s="14" t="s">
        <v>8106</v>
      </c>
      <c r="C2146" s="16">
        <v>25.8</v>
      </c>
      <c r="D2146" s="16">
        <v>4.13</v>
      </c>
      <c r="E2146" s="17" t="s">
        <v>32</v>
      </c>
      <c r="F2146" s="17" t="s">
        <v>32</v>
      </c>
      <c r="G2146" s="17" t="s">
        <v>32</v>
      </c>
      <c r="H2146" s="18">
        <f>IF('Medical Examinations'!G2151="No major surgery",0,'Medical Examinations'!G2151)</f>
        <v>1</v>
      </c>
      <c r="I2146" s="16" t="s">
        <v>8343</v>
      </c>
      <c r="J2146" s="14" t="str">
        <f t="shared" si="99"/>
        <v>Over weight</v>
      </c>
      <c r="K2146" s="14" t="str">
        <f t="shared" si="100"/>
        <v>Normal</v>
      </c>
      <c r="L2146" s="19">
        <f>DATE('Data cleaning'!P2151,MONTH(1&amp;'Data cleaning'!Q2151),'Hospitalisation Details'!D2151)</f>
        <v>24763</v>
      </c>
      <c r="M2146" s="20">
        <v>36332.449999999997</v>
      </c>
      <c r="N2146" s="16" t="s">
        <v>75</v>
      </c>
      <c r="O2146" s="16" t="s">
        <v>64</v>
      </c>
      <c r="P2146" s="16" t="s">
        <v>241</v>
      </c>
      <c r="Q2146" s="14">
        <f t="shared" si="101"/>
        <v>55</v>
      </c>
    </row>
    <row r="2147" spans="1:17" ht="15.6" x14ac:dyDescent="0.3">
      <c r="A2147" s="15" t="s">
        <v>1155</v>
      </c>
      <c r="B2147" s="14" t="s">
        <v>8108</v>
      </c>
      <c r="C2147" s="16">
        <v>23.4</v>
      </c>
      <c r="D2147" s="16">
        <v>4.24</v>
      </c>
      <c r="E2147" s="17" t="s">
        <v>32</v>
      </c>
      <c r="F2147" s="17" t="s">
        <v>32</v>
      </c>
      <c r="G2147" s="17" t="s">
        <v>32</v>
      </c>
      <c r="H2147" s="18">
        <f>IF('Medical Examinations'!G2152="No major surgery",0,'Medical Examinations'!G2152)</f>
        <v>1</v>
      </c>
      <c r="I2147" s="16" t="s">
        <v>8343</v>
      </c>
      <c r="J2147" s="14" t="str">
        <f t="shared" si="99"/>
        <v>Normal weight</v>
      </c>
      <c r="K2147" s="14" t="str">
        <f t="shared" si="100"/>
        <v>Normal</v>
      </c>
      <c r="L2147" s="19">
        <f>DATE('Data cleaning'!P2152,MONTH(1&amp;'Data cleaning'!Q2152),'Hospitalisation Details'!D2152)</f>
        <v>27550</v>
      </c>
      <c r="M2147" s="20">
        <v>36350.71</v>
      </c>
      <c r="N2147" s="16" t="s">
        <v>75</v>
      </c>
      <c r="O2147" s="16" t="s">
        <v>62</v>
      </c>
      <c r="P2147" s="16" t="s">
        <v>241</v>
      </c>
      <c r="Q2147" s="14">
        <f t="shared" si="101"/>
        <v>48</v>
      </c>
    </row>
    <row r="2148" spans="1:17" ht="15.6" x14ac:dyDescent="0.3">
      <c r="A2148" s="15" t="s">
        <v>1152</v>
      </c>
      <c r="B2148" s="14" t="s">
        <v>8110</v>
      </c>
      <c r="C2148" s="16">
        <v>27.93</v>
      </c>
      <c r="D2148" s="16">
        <v>9.8800000000000008</v>
      </c>
      <c r="E2148" s="17" t="s">
        <v>32</v>
      </c>
      <c r="F2148" s="17" t="s">
        <v>32</v>
      </c>
      <c r="G2148" s="17" t="s">
        <v>32</v>
      </c>
      <c r="H2148" s="18">
        <f>IF('Medical Examinations'!G2153="No major surgery",0,'Medical Examinations'!G2153)</f>
        <v>0</v>
      </c>
      <c r="I2148" s="16" t="s">
        <v>8343</v>
      </c>
      <c r="J2148" s="14" t="str">
        <f t="shared" si="99"/>
        <v>Over weight</v>
      </c>
      <c r="K2148" s="14" t="str">
        <f t="shared" si="100"/>
        <v>Diabetes</v>
      </c>
      <c r="L2148" s="19">
        <f>DATE('Data cleaning'!P2153,MONTH(1&amp;'Data cleaning'!Q2153),'Hospitalisation Details'!D2153)</f>
        <v>37964</v>
      </c>
      <c r="M2148" s="20">
        <v>36397.58</v>
      </c>
      <c r="N2148" s="16" t="s">
        <v>62</v>
      </c>
      <c r="O2148" s="16" t="s">
        <v>64</v>
      </c>
      <c r="P2148" s="16" t="s">
        <v>241</v>
      </c>
      <c r="Q2148" s="14">
        <f t="shared" si="101"/>
        <v>19</v>
      </c>
    </row>
    <row r="2149" spans="1:17" ht="15.6" x14ac:dyDescent="0.3">
      <c r="A2149" s="15" t="s">
        <v>1147</v>
      </c>
      <c r="B2149" s="14" t="s">
        <v>8112</v>
      </c>
      <c r="C2149" s="16">
        <v>22</v>
      </c>
      <c r="D2149" s="16">
        <v>9.5</v>
      </c>
      <c r="E2149" s="17" t="s">
        <v>32</v>
      </c>
      <c r="F2149" s="17" t="s">
        <v>32</v>
      </c>
      <c r="G2149" s="17" t="s">
        <v>32</v>
      </c>
      <c r="H2149" s="18">
        <f>IF('Medical Examinations'!G2154="No major surgery",0,'Medical Examinations'!G2154)</f>
        <v>0</v>
      </c>
      <c r="I2149" s="16" t="s">
        <v>8343</v>
      </c>
      <c r="J2149" s="14" t="str">
        <f t="shared" si="99"/>
        <v>Normal weight</v>
      </c>
      <c r="K2149" s="14" t="str">
        <f t="shared" si="100"/>
        <v>Diabetes</v>
      </c>
      <c r="L2149" s="19">
        <f>DATE('Data cleaning'!P2154,MONTH(1&amp;'Data cleaning'!Q2154),'Hospitalisation Details'!D2154)</f>
        <v>22969</v>
      </c>
      <c r="M2149" s="20">
        <v>36445.550000000003</v>
      </c>
      <c r="N2149" s="16" t="s">
        <v>62</v>
      </c>
      <c r="O2149" s="16" t="s">
        <v>62</v>
      </c>
      <c r="P2149" s="16" t="s">
        <v>241</v>
      </c>
      <c r="Q2149" s="14">
        <f t="shared" si="101"/>
        <v>60</v>
      </c>
    </row>
    <row r="2150" spans="1:17" ht="15.6" x14ac:dyDescent="0.3">
      <c r="A2150" s="15" t="s">
        <v>1143</v>
      </c>
      <c r="B2150" s="14" t="s">
        <v>8114</v>
      </c>
      <c r="C2150" s="16">
        <v>36.86</v>
      </c>
      <c r="D2150" s="16">
        <v>4.97</v>
      </c>
      <c r="E2150" s="17" t="s">
        <v>99</v>
      </c>
      <c r="F2150" s="17" t="s">
        <v>32</v>
      </c>
      <c r="G2150" s="17" t="s">
        <v>32</v>
      </c>
      <c r="H2150" s="18">
        <f>IF('Medical Examinations'!G2155="No major surgery",0,'Medical Examinations'!G2155)</f>
        <v>0</v>
      </c>
      <c r="I2150" s="16" t="s">
        <v>8343</v>
      </c>
      <c r="J2150" s="14" t="str">
        <f t="shared" si="99"/>
        <v>Obesity</v>
      </c>
      <c r="K2150" s="14" t="str">
        <f t="shared" si="100"/>
        <v>Normal</v>
      </c>
      <c r="L2150" s="19">
        <f>DATE('Data cleaning'!P2155,MONTH(1&amp;'Data cleaning'!Q2155),'Hospitalisation Details'!D2155)</f>
        <v>26885</v>
      </c>
      <c r="M2150" s="20">
        <v>36541.550000000003</v>
      </c>
      <c r="N2150" s="16" t="s">
        <v>62</v>
      </c>
      <c r="O2150" s="16" t="s">
        <v>64</v>
      </c>
      <c r="P2150" s="16" t="s">
        <v>241</v>
      </c>
      <c r="Q2150" s="14">
        <f t="shared" si="101"/>
        <v>49</v>
      </c>
    </row>
    <row r="2151" spans="1:17" ht="15.6" x14ac:dyDescent="0.3">
      <c r="A2151" s="15" t="s">
        <v>1139</v>
      </c>
      <c r="B2151" s="14" t="s">
        <v>8115</v>
      </c>
      <c r="C2151" s="16">
        <v>31.254999999999999</v>
      </c>
      <c r="D2151" s="16">
        <v>5.49</v>
      </c>
      <c r="E2151" s="17" t="s">
        <v>99</v>
      </c>
      <c r="F2151" s="17" t="s">
        <v>32</v>
      </c>
      <c r="G2151" s="17" t="s">
        <v>32</v>
      </c>
      <c r="H2151" s="18">
        <f>IF('Medical Examinations'!G2156="No major surgery",0,'Medical Examinations'!G2156)</f>
        <v>0</v>
      </c>
      <c r="I2151" s="16" t="s">
        <v>8343</v>
      </c>
      <c r="J2151" s="14" t="str">
        <f t="shared" si="99"/>
        <v>Obesity</v>
      </c>
      <c r="K2151" s="14" t="str">
        <f t="shared" si="100"/>
        <v>Normal</v>
      </c>
      <c r="L2151" s="19">
        <f>DATE('Data cleaning'!P2156,MONTH(1&amp;'Data cleaning'!Q2156),'Hospitalisation Details'!D2156)</f>
        <v>33886</v>
      </c>
      <c r="M2151" s="20">
        <v>36572.800000000003</v>
      </c>
      <c r="N2151" s="16" t="s">
        <v>75</v>
      </c>
      <c r="O2151" s="16" t="s">
        <v>62</v>
      </c>
      <c r="P2151" s="16" t="s">
        <v>241</v>
      </c>
      <c r="Q2151" s="14">
        <f t="shared" si="101"/>
        <v>30</v>
      </c>
    </row>
    <row r="2152" spans="1:17" ht="15.6" x14ac:dyDescent="0.3">
      <c r="A2152" s="15" t="s">
        <v>1136</v>
      </c>
      <c r="B2152" s="14" t="s">
        <v>7759</v>
      </c>
      <c r="C2152" s="16">
        <v>23.06</v>
      </c>
      <c r="D2152" s="16">
        <v>4.47</v>
      </c>
      <c r="E2152" s="17" t="s">
        <v>32</v>
      </c>
      <c r="F2152" s="17" t="s">
        <v>32</v>
      </c>
      <c r="G2152" s="17" t="s">
        <v>32</v>
      </c>
      <c r="H2152" s="18">
        <f>IF('Medical Examinations'!G2157="No major surgery",0,'Medical Examinations'!G2157)</f>
        <v>0</v>
      </c>
      <c r="I2152" s="16" t="s">
        <v>8343</v>
      </c>
      <c r="J2152" s="14" t="str">
        <f t="shared" si="99"/>
        <v>Normal weight</v>
      </c>
      <c r="K2152" s="14" t="str">
        <f t="shared" si="100"/>
        <v>Normal</v>
      </c>
      <c r="L2152" s="19">
        <f>DATE('Data cleaning'!P2157,MONTH(1&amp;'Data cleaning'!Q2157),'Hospitalisation Details'!D2157)</f>
        <v>22491</v>
      </c>
      <c r="M2152" s="20">
        <v>36580.28</v>
      </c>
      <c r="N2152" s="16" t="s">
        <v>62</v>
      </c>
      <c r="O2152" s="16" t="s">
        <v>62</v>
      </c>
      <c r="P2152" s="16" t="s">
        <v>66</v>
      </c>
      <c r="Q2152" s="14">
        <f t="shared" si="101"/>
        <v>61</v>
      </c>
    </row>
    <row r="2153" spans="1:17" ht="15.6" x14ac:dyDescent="0.3">
      <c r="A2153" s="15" t="s">
        <v>1131</v>
      </c>
      <c r="B2153" s="14" t="s">
        <v>4748</v>
      </c>
      <c r="C2153" s="16">
        <v>28.975000000000001</v>
      </c>
      <c r="D2153" s="16">
        <v>4.34</v>
      </c>
      <c r="E2153" s="17" t="s">
        <v>99</v>
      </c>
      <c r="F2153" s="17" t="s">
        <v>32</v>
      </c>
      <c r="G2153" s="17" t="s">
        <v>32</v>
      </c>
      <c r="H2153" s="18">
        <f>IF('Medical Examinations'!G2158="No major surgery",0,'Medical Examinations'!G2158)</f>
        <v>0</v>
      </c>
      <c r="I2153" s="16" t="s">
        <v>8343</v>
      </c>
      <c r="J2153" s="14" t="str">
        <f t="shared" si="99"/>
        <v>Over weight</v>
      </c>
      <c r="K2153" s="14" t="str">
        <f t="shared" si="100"/>
        <v>Normal</v>
      </c>
      <c r="L2153" s="19">
        <f>DATE('Data cleaning'!P2158,MONTH(1&amp;'Data cleaning'!Q2158),'Hospitalisation Details'!D2158)</f>
        <v>25763</v>
      </c>
      <c r="M2153" s="20">
        <v>36786.370000000003</v>
      </c>
      <c r="N2153" s="16" t="s">
        <v>75</v>
      </c>
      <c r="O2153" s="16" t="s">
        <v>75</v>
      </c>
      <c r="P2153" s="16" t="s">
        <v>241</v>
      </c>
      <c r="Q2153" s="14">
        <f t="shared" si="101"/>
        <v>52</v>
      </c>
    </row>
    <row r="2154" spans="1:17" ht="15.6" x14ac:dyDescent="0.3">
      <c r="A2154" s="15" t="s">
        <v>1126</v>
      </c>
      <c r="B2154" s="14" t="s">
        <v>8119</v>
      </c>
      <c r="C2154" s="16">
        <v>33.299999999999997</v>
      </c>
      <c r="D2154" s="16">
        <v>9.49</v>
      </c>
      <c r="E2154" s="17" t="s">
        <v>32</v>
      </c>
      <c r="F2154" s="17" t="s">
        <v>32</v>
      </c>
      <c r="G2154" s="17" t="s">
        <v>32</v>
      </c>
      <c r="H2154" s="18">
        <f>IF('Medical Examinations'!G2159="No major surgery",0,'Medical Examinations'!G2159)</f>
        <v>0</v>
      </c>
      <c r="I2154" s="16" t="s">
        <v>8343</v>
      </c>
      <c r="J2154" s="14" t="str">
        <f t="shared" si="99"/>
        <v>Obesity</v>
      </c>
      <c r="K2154" s="14" t="str">
        <f t="shared" si="100"/>
        <v>Diabetes</v>
      </c>
      <c r="L2154" s="19">
        <f>DATE('Data cleaning'!P2159,MONTH(1&amp;'Data cleaning'!Q2159),'Hospitalisation Details'!D2159)</f>
        <v>24104</v>
      </c>
      <c r="M2154" s="20">
        <v>36795.29</v>
      </c>
      <c r="N2154" s="16" t="s">
        <v>62</v>
      </c>
      <c r="O2154" s="16" t="s">
        <v>75</v>
      </c>
      <c r="P2154" s="16" t="s">
        <v>241</v>
      </c>
      <c r="Q2154" s="14">
        <f t="shared" si="101"/>
        <v>57</v>
      </c>
    </row>
    <row r="2155" spans="1:17" ht="15.6" x14ac:dyDescent="0.3">
      <c r="A2155" s="15" t="s">
        <v>1123</v>
      </c>
      <c r="B2155" s="14" t="s">
        <v>7533</v>
      </c>
      <c r="C2155" s="16">
        <v>33</v>
      </c>
      <c r="D2155" s="16">
        <v>10.16</v>
      </c>
      <c r="E2155" s="17" t="s">
        <v>32</v>
      </c>
      <c r="F2155" s="17" t="s">
        <v>32</v>
      </c>
      <c r="G2155" s="17" t="s">
        <v>32</v>
      </c>
      <c r="H2155" s="18">
        <f>IF('Medical Examinations'!G2160="No major surgery",0,'Medical Examinations'!G2160)</f>
        <v>0</v>
      </c>
      <c r="I2155" s="16" t="s">
        <v>8343</v>
      </c>
      <c r="J2155" s="14" t="str">
        <f t="shared" si="99"/>
        <v>Obesity</v>
      </c>
      <c r="K2155" s="14" t="str">
        <f t="shared" si="100"/>
        <v>Diabetes</v>
      </c>
      <c r="L2155" s="19">
        <f>DATE('Data cleaning'!P2160,MONTH(1&amp;'Data cleaning'!Q2160),'Hospitalisation Details'!D2160)</f>
        <v>33883</v>
      </c>
      <c r="M2155" s="20">
        <v>36837.47</v>
      </c>
      <c r="N2155" s="16" t="s">
        <v>75</v>
      </c>
      <c r="O2155" s="16" t="s">
        <v>62</v>
      </c>
      <c r="P2155" s="16" t="s">
        <v>241</v>
      </c>
      <c r="Q2155" s="14">
        <f t="shared" si="101"/>
        <v>30</v>
      </c>
    </row>
    <row r="2156" spans="1:17" ht="15.6" x14ac:dyDescent="0.3">
      <c r="A2156" s="15" t="s">
        <v>1119</v>
      </c>
      <c r="B2156" s="14" t="s">
        <v>8122</v>
      </c>
      <c r="C2156" s="16">
        <v>31.46</v>
      </c>
      <c r="D2156" s="16">
        <v>11.19</v>
      </c>
      <c r="E2156" s="17" t="s">
        <v>32</v>
      </c>
      <c r="F2156" s="17" t="s">
        <v>32</v>
      </c>
      <c r="G2156" s="17" t="s">
        <v>32</v>
      </c>
      <c r="H2156" s="18">
        <f>IF('Medical Examinations'!G2161="No major surgery",0,'Medical Examinations'!G2161)</f>
        <v>0</v>
      </c>
      <c r="I2156" s="16" t="s">
        <v>8343</v>
      </c>
      <c r="J2156" s="14" t="str">
        <f t="shared" si="99"/>
        <v>Obesity</v>
      </c>
      <c r="K2156" s="14" t="str">
        <f t="shared" si="100"/>
        <v>Diabetes</v>
      </c>
      <c r="L2156" s="19">
        <f>DATE('Data cleaning'!P2161,MONTH(1&amp;'Data cleaning'!Q2161),'Hospitalisation Details'!D2161)</f>
        <v>33789</v>
      </c>
      <c r="M2156" s="20">
        <v>36837.47</v>
      </c>
      <c r="N2156" s="16" t="s">
        <v>62</v>
      </c>
      <c r="O2156" s="16" t="s">
        <v>64</v>
      </c>
      <c r="P2156" s="16" t="s">
        <v>241</v>
      </c>
      <c r="Q2156" s="14">
        <f t="shared" si="101"/>
        <v>30</v>
      </c>
    </row>
    <row r="2157" spans="1:17" ht="15.6" x14ac:dyDescent="0.3">
      <c r="A2157" s="15" t="s">
        <v>1114</v>
      </c>
      <c r="B2157" s="14" t="s">
        <v>6089</v>
      </c>
      <c r="C2157" s="16">
        <v>29.6</v>
      </c>
      <c r="D2157" s="16">
        <v>11.03</v>
      </c>
      <c r="E2157" s="17" t="s">
        <v>32</v>
      </c>
      <c r="F2157" s="17" t="s">
        <v>32</v>
      </c>
      <c r="G2157" s="17" t="s">
        <v>32</v>
      </c>
      <c r="H2157" s="18">
        <f>IF('Medical Examinations'!G2162="No major surgery",0,'Medical Examinations'!G2162)</f>
        <v>0</v>
      </c>
      <c r="I2157" s="16" t="s">
        <v>8343</v>
      </c>
      <c r="J2157" s="14" t="str">
        <f t="shared" si="99"/>
        <v>Over weight</v>
      </c>
      <c r="K2157" s="14" t="str">
        <f t="shared" si="100"/>
        <v>Diabetes</v>
      </c>
      <c r="L2157" s="19">
        <f>DATE('Data cleaning'!P2162,MONTH(1&amp;'Data cleaning'!Q2162),'Hospitalisation Details'!D2162)</f>
        <v>26638</v>
      </c>
      <c r="M2157" s="20">
        <v>36889.99</v>
      </c>
      <c r="N2157" s="16" t="s">
        <v>75</v>
      </c>
      <c r="O2157" s="16" t="s">
        <v>64</v>
      </c>
      <c r="P2157" s="16" t="s">
        <v>241</v>
      </c>
      <c r="Q2157" s="14">
        <f t="shared" si="101"/>
        <v>50</v>
      </c>
    </row>
    <row r="2158" spans="1:17" ht="15.6" x14ac:dyDescent="0.3">
      <c r="A2158" s="15" t="s">
        <v>1110</v>
      </c>
      <c r="B2158" s="14" t="s">
        <v>5089</v>
      </c>
      <c r="C2158" s="16">
        <v>22.05</v>
      </c>
      <c r="D2158" s="16">
        <v>4.43</v>
      </c>
      <c r="E2158" s="17" t="s">
        <v>99</v>
      </c>
      <c r="F2158" s="17" t="s">
        <v>32</v>
      </c>
      <c r="G2158" s="17" t="s">
        <v>32</v>
      </c>
      <c r="H2158" s="18">
        <f>IF('Medical Examinations'!G2163="No major surgery",0,'Medical Examinations'!G2163)</f>
        <v>0</v>
      </c>
      <c r="I2158" s="16" t="s">
        <v>8343</v>
      </c>
      <c r="J2158" s="14" t="str">
        <f t="shared" si="99"/>
        <v>Normal weight</v>
      </c>
      <c r="K2158" s="14" t="str">
        <f t="shared" si="100"/>
        <v>Normal</v>
      </c>
      <c r="L2158" s="19">
        <f>DATE('Data cleaning'!P2163,MONTH(1&amp;'Data cleaning'!Q2163),'Hospitalisation Details'!D2163)</f>
        <v>37793</v>
      </c>
      <c r="M2158" s="20">
        <v>36898.730000000003</v>
      </c>
      <c r="N2158" s="16" t="s">
        <v>62</v>
      </c>
      <c r="O2158" s="16" t="s">
        <v>75</v>
      </c>
      <c r="P2158" s="16" t="s">
        <v>119</v>
      </c>
      <c r="Q2158" s="14">
        <f t="shared" si="101"/>
        <v>19</v>
      </c>
    </row>
    <row r="2159" spans="1:17" ht="15.6" x14ac:dyDescent="0.3">
      <c r="A2159" s="15" t="s">
        <v>1104</v>
      </c>
      <c r="B2159" s="14" t="s">
        <v>8126</v>
      </c>
      <c r="C2159" s="16">
        <v>27.06</v>
      </c>
      <c r="D2159" s="16">
        <v>6.14</v>
      </c>
      <c r="E2159" s="17" t="s">
        <v>32</v>
      </c>
      <c r="F2159" s="17" t="s">
        <v>39</v>
      </c>
      <c r="G2159" s="17" t="s">
        <v>32</v>
      </c>
      <c r="H2159" s="18">
        <f>IF('Medical Examinations'!G2164="No major surgery",0,'Medical Examinations'!G2164)</f>
        <v>1</v>
      </c>
      <c r="I2159" s="16" t="s">
        <v>8343</v>
      </c>
      <c r="J2159" s="14" t="str">
        <f t="shared" si="99"/>
        <v>Over weight</v>
      </c>
      <c r="K2159" s="14" t="str">
        <f t="shared" si="100"/>
        <v>Prediabetes</v>
      </c>
      <c r="L2159" s="19">
        <f>DATE('Data cleaning'!P2164,MONTH(1&amp;'Data cleaning'!Q2164),'Hospitalisation Details'!D2164)</f>
        <v>23216</v>
      </c>
      <c r="M2159" s="20">
        <v>36910.61</v>
      </c>
      <c r="N2159" s="16" t="s">
        <v>62</v>
      </c>
      <c r="O2159" s="16" t="s">
        <v>62</v>
      </c>
      <c r="P2159" s="16" t="s">
        <v>241</v>
      </c>
      <c r="Q2159" s="14">
        <f t="shared" si="101"/>
        <v>59</v>
      </c>
    </row>
    <row r="2160" spans="1:17" ht="15.6" x14ac:dyDescent="0.3">
      <c r="A2160" s="15" t="s">
        <v>1100</v>
      </c>
      <c r="B2160" s="14" t="s">
        <v>8127</v>
      </c>
      <c r="C2160" s="16">
        <v>20.49</v>
      </c>
      <c r="D2160" s="16">
        <v>4.87</v>
      </c>
      <c r="E2160" s="17" t="s">
        <v>32</v>
      </c>
      <c r="F2160" s="17" t="s">
        <v>32</v>
      </c>
      <c r="G2160" s="17" t="s">
        <v>32</v>
      </c>
      <c r="H2160" s="18">
        <f>IF('Medical Examinations'!G2165="No major surgery",0,'Medical Examinations'!G2165)</f>
        <v>0</v>
      </c>
      <c r="I2160" s="16" t="s">
        <v>8343</v>
      </c>
      <c r="J2160" s="14" t="str">
        <f t="shared" si="99"/>
        <v>Normal weight</v>
      </c>
      <c r="K2160" s="14" t="str">
        <f t="shared" si="100"/>
        <v>Normal</v>
      </c>
      <c r="L2160" s="19">
        <f>DATE('Data cleaning'!P2165,MONTH(1&amp;'Data cleaning'!Q2165),'Hospitalisation Details'!D2165)</f>
        <v>33399</v>
      </c>
      <c r="M2160" s="20">
        <v>36911.99</v>
      </c>
      <c r="N2160" s="16" t="s">
        <v>62</v>
      </c>
      <c r="O2160" s="16" t="s">
        <v>62</v>
      </c>
      <c r="P2160" s="16" t="s">
        <v>241</v>
      </c>
      <c r="Q2160" s="14">
        <f t="shared" si="101"/>
        <v>31</v>
      </c>
    </row>
    <row r="2161" spans="1:17" ht="15.6" x14ac:dyDescent="0.3">
      <c r="A2161" s="15" t="s">
        <v>1096</v>
      </c>
      <c r="B2161" s="14" t="s">
        <v>6019</v>
      </c>
      <c r="C2161" s="16">
        <v>28.4</v>
      </c>
      <c r="D2161" s="16">
        <v>4.3</v>
      </c>
      <c r="E2161" s="17" t="s">
        <v>32</v>
      </c>
      <c r="F2161" s="17" t="s">
        <v>32</v>
      </c>
      <c r="G2161" s="17" t="s">
        <v>99</v>
      </c>
      <c r="H2161" s="18">
        <f>IF('Medical Examinations'!G2166="No major surgery",0,'Medical Examinations'!G2166)</f>
        <v>1</v>
      </c>
      <c r="I2161" s="16" t="s">
        <v>8343</v>
      </c>
      <c r="J2161" s="14" t="str">
        <f t="shared" si="99"/>
        <v>Over weight</v>
      </c>
      <c r="K2161" s="14" t="str">
        <f t="shared" si="100"/>
        <v>Normal</v>
      </c>
      <c r="L2161" s="19">
        <f>DATE('Data cleaning'!P2166,MONTH(1&amp;'Data cleaning'!Q2166),'Hospitalisation Details'!D2166)</f>
        <v>25133</v>
      </c>
      <c r="M2161" s="20">
        <v>36922.61</v>
      </c>
      <c r="N2161" s="16" t="s">
        <v>62</v>
      </c>
      <c r="O2161" s="16" t="s">
        <v>75</v>
      </c>
      <c r="P2161" s="16" t="s">
        <v>241</v>
      </c>
      <c r="Q2161" s="14">
        <f t="shared" si="101"/>
        <v>54</v>
      </c>
    </row>
    <row r="2162" spans="1:17" ht="15.6" x14ac:dyDescent="0.3">
      <c r="A2162" s="15" t="s">
        <v>1091</v>
      </c>
      <c r="B2162" s="14" t="s">
        <v>8130</v>
      </c>
      <c r="C2162" s="16">
        <v>41.91</v>
      </c>
      <c r="D2162" s="16">
        <v>6.19</v>
      </c>
      <c r="E2162" s="17" t="s">
        <v>32</v>
      </c>
      <c r="F2162" s="17" t="s">
        <v>32</v>
      </c>
      <c r="G2162" s="17" t="s">
        <v>32</v>
      </c>
      <c r="H2162" s="18">
        <f>IF('Medical Examinations'!G2167="No major surgery",0,'Medical Examinations'!G2167)</f>
        <v>0</v>
      </c>
      <c r="I2162" s="16" t="s">
        <v>8343</v>
      </c>
      <c r="J2162" s="14" t="str">
        <f t="shared" si="99"/>
        <v>Obesity</v>
      </c>
      <c r="K2162" s="14" t="str">
        <f t="shared" si="100"/>
        <v>Prediabetes</v>
      </c>
      <c r="L2162" s="19">
        <f>DATE('Data cleaning'!P2167,MONTH(1&amp;'Data cleaning'!Q2167),'Hospitalisation Details'!D2167)</f>
        <v>28350</v>
      </c>
      <c r="M2162" s="20">
        <v>36935.64</v>
      </c>
      <c r="N2162" s="16" t="s">
        <v>62</v>
      </c>
      <c r="O2162" s="16" t="s">
        <v>75</v>
      </c>
      <c r="P2162" s="16" t="s">
        <v>241</v>
      </c>
      <c r="Q2162" s="14">
        <f t="shared" si="101"/>
        <v>45</v>
      </c>
    </row>
    <row r="2163" spans="1:17" ht="15.6" x14ac:dyDescent="0.3">
      <c r="A2163" s="15" t="s">
        <v>1087</v>
      </c>
      <c r="B2163" s="14" t="s">
        <v>8132</v>
      </c>
      <c r="C2163" s="16">
        <v>24.6</v>
      </c>
      <c r="D2163" s="16">
        <v>6.19</v>
      </c>
      <c r="E2163" s="17" t="s">
        <v>32</v>
      </c>
      <c r="F2163" s="17" t="s">
        <v>32</v>
      </c>
      <c r="G2163" s="17" t="s">
        <v>99</v>
      </c>
      <c r="H2163" s="18">
        <f>IF('Medical Examinations'!G2168="No major surgery",0,'Medical Examinations'!G2168)</f>
        <v>1</v>
      </c>
      <c r="I2163" s="16" t="s">
        <v>8343</v>
      </c>
      <c r="J2163" s="14" t="str">
        <f t="shared" si="99"/>
        <v>Normal weight</v>
      </c>
      <c r="K2163" s="14" t="str">
        <f t="shared" si="100"/>
        <v>Prediabetes</v>
      </c>
      <c r="L2163" s="19">
        <f>DATE('Data cleaning'!P2168,MONTH(1&amp;'Data cleaning'!Q2168),'Hospitalisation Details'!D2168)</f>
        <v>33841</v>
      </c>
      <c r="M2163" s="20">
        <v>36950.26</v>
      </c>
      <c r="N2163" s="16" t="s">
        <v>75</v>
      </c>
      <c r="O2163" s="16" t="s">
        <v>75</v>
      </c>
      <c r="P2163" s="16" t="s">
        <v>66</v>
      </c>
      <c r="Q2163" s="14">
        <f t="shared" si="101"/>
        <v>30</v>
      </c>
    </row>
    <row r="2164" spans="1:17" ht="15.6" x14ac:dyDescent="0.3">
      <c r="A2164" s="15" t="s">
        <v>1082</v>
      </c>
      <c r="B2164" s="14" t="s">
        <v>5765</v>
      </c>
      <c r="C2164" s="16">
        <v>20.9</v>
      </c>
      <c r="D2164" s="16">
        <v>5.12</v>
      </c>
      <c r="E2164" s="17" t="s">
        <v>32</v>
      </c>
      <c r="F2164" s="17" t="s">
        <v>32</v>
      </c>
      <c r="G2164" s="17" t="s">
        <v>99</v>
      </c>
      <c r="H2164" s="18">
        <f>IF('Medical Examinations'!G2169="No major surgery",0,'Medical Examinations'!G2169)</f>
        <v>1</v>
      </c>
      <c r="I2164" s="16" t="s">
        <v>8343</v>
      </c>
      <c r="J2164" s="14" t="str">
        <f t="shared" si="99"/>
        <v>Normal weight</v>
      </c>
      <c r="K2164" s="14" t="str">
        <f t="shared" si="100"/>
        <v>Normal</v>
      </c>
      <c r="L2164" s="19">
        <f>DATE('Data cleaning'!P2169,MONTH(1&amp;'Data cleaning'!Q2169),'Hospitalisation Details'!D2169)</f>
        <v>33860</v>
      </c>
      <c r="M2164" s="20">
        <v>36976.449999999997</v>
      </c>
      <c r="N2164" s="16" t="s">
        <v>62</v>
      </c>
      <c r="O2164" s="16" t="s">
        <v>64</v>
      </c>
      <c r="P2164" s="16" t="s">
        <v>241</v>
      </c>
      <c r="Q2164" s="14">
        <f t="shared" si="101"/>
        <v>30</v>
      </c>
    </row>
    <row r="2165" spans="1:17" ht="15.6" x14ac:dyDescent="0.3">
      <c r="A2165" s="15" t="s">
        <v>1078</v>
      </c>
      <c r="B2165" s="14" t="s">
        <v>8135</v>
      </c>
      <c r="C2165" s="16">
        <v>34.4</v>
      </c>
      <c r="D2165" s="16">
        <v>4.04</v>
      </c>
      <c r="E2165" s="17" t="s">
        <v>32</v>
      </c>
      <c r="F2165" s="17" t="s">
        <v>32</v>
      </c>
      <c r="G2165" s="17" t="s">
        <v>32</v>
      </c>
      <c r="H2165" s="18">
        <f>IF('Medical Examinations'!G2170="No major surgery",0,'Medical Examinations'!G2170)</f>
        <v>0</v>
      </c>
      <c r="I2165" s="16" t="s">
        <v>8343</v>
      </c>
      <c r="J2165" s="14" t="str">
        <f t="shared" si="99"/>
        <v>Obesity</v>
      </c>
      <c r="K2165" s="14" t="str">
        <f t="shared" si="100"/>
        <v>Normal</v>
      </c>
      <c r="L2165" s="19">
        <f>DATE('Data cleaning'!P2170,MONTH(1&amp;'Data cleaning'!Q2170),'Hospitalisation Details'!D2170)</f>
        <v>33543</v>
      </c>
      <c r="M2165" s="20">
        <v>37040.879999999997</v>
      </c>
      <c r="N2165" s="16" t="s">
        <v>62</v>
      </c>
      <c r="O2165" s="16" t="s">
        <v>62</v>
      </c>
      <c r="P2165" s="16" t="s">
        <v>241</v>
      </c>
      <c r="Q2165" s="14">
        <f t="shared" si="101"/>
        <v>31</v>
      </c>
    </row>
    <row r="2166" spans="1:17" ht="15.6" x14ac:dyDescent="0.3">
      <c r="A2166" s="15" t="s">
        <v>1073</v>
      </c>
      <c r="B2166" s="14" t="s">
        <v>5013</v>
      </c>
      <c r="C2166" s="16">
        <v>32.56</v>
      </c>
      <c r="D2166" s="16">
        <v>5.36</v>
      </c>
      <c r="E2166" s="17" t="s">
        <v>32</v>
      </c>
      <c r="F2166" s="17" t="s">
        <v>32</v>
      </c>
      <c r="G2166" s="17" t="s">
        <v>32</v>
      </c>
      <c r="H2166" s="18">
        <f>IF('Medical Examinations'!G2171="No major surgery",0,'Medical Examinations'!G2171)</f>
        <v>0</v>
      </c>
      <c r="I2166" s="16" t="s">
        <v>8343</v>
      </c>
      <c r="J2166" s="14" t="str">
        <f t="shared" si="99"/>
        <v>Obesity</v>
      </c>
      <c r="K2166" s="14" t="str">
        <f t="shared" si="100"/>
        <v>Normal</v>
      </c>
      <c r="L2166" s="19">
        <f>DATE('Data cleaning'!P2171,MONTH(1&amp;'Data cleaning'!Q2171),'Hospitalisation Details'!D2171)</f>
        <v>32494</v>
      </c>
      <c r="M2166" s="20">
        <v>37076.370000000003</v>
      </c>
      <c r="N2166" s="16" t="s">
        <v>62</v>
      </c>
      <c r="O2166" s="16" t="s">
        <v>75</v>
      </c>
      <c r="P2166" s="16" t="s">
        <v>241</v>
      </c>
      <c r="Q2166" s="14">
        <f t="shared" si="101"/>
        <v>34</v>
      </c>
    </row>
    <row r="2167" spans="1:17" ht="15.6" x14ac:dyDescent="0.3">
      <c r="A2167" s="15" t="s">
        <v>1069</v>
      </c>
      <c r="B2167" s="14" t="s">
        <v>5947</v>
      </c>
      <c r="C2167" s="16">
        <v>27.98</v>
      </c>
      <c r="D2167" s="16">
        <v>4.38</v>
      </c>
      <c r="E2167" s="17" t="s">
        <v>32</v>
      </c>
      <c r="F2167" s="17" t="s">
        <v>39</v>
      </c>
      <c r="G2167" s="17" t="s">
        <v>32</v>
      </c>
      <c r="H2167" s="18">
        <f>IF('Medical Examinations'!G2172="No major surgery",0,'Medical Examinations'!G2172)</f>
        <v>1</v>
      </c>
      <c r="I2167" s="16" t="s">
        <v>8343</v>
      </c>
      <c r="J2167" s="14" t="str">
        <f t="shared" si="99"/>
        <v>Over weight</v>
      </c>
      <c r="K2167" s="14" t="str">
        <f t="shared" si="100"/>
        <v>Normal</v>
      </c>
      <c r="L2167" s="19">
        <f>DATE('Data cleaning'!P2172,MONTH(1&amp;'Data cleaning'!Q2172),'Hospitalisation Details'!D2172)</f>
        <v>32669</v>
      </c>
      <c r="M2167" s="20">
        <v>37079.370000000003</v>
      </c>
      <c r="N2167" s="16" t="s">
        <v>62</v>
      </c>
      <c r="O2167" s="16" t="s">
        <v>64</v>
      </c>
      <c r="P2167" s="16" t="s">
        <v>241</v>
      </c>
      <c r="Q2167" s="14">
        <f t="shared" si="101"/>
        <v>33</v>
      </c>
    </row>
    <row r="2168" spans="1:17" ht="15.6" x14ac:dyDescent="0.3">
      <c r="A2168" s="15" t="s">
        <v>1065</v>
      </c>
      <c r="B2168" s="14" t="s">
        <v>5027</v>
      </c>
      <c r="C2168" s="16">
        <v>26.51</v>
      </c>
      <c r="D2168" s="16">
        <v>4.58</v>
      </c>
      <c r="E2168" s="17" t="s">
        <v>32</v>
      </c>
      <c r="F2168" s="17" t="s">
        <v>32</v>
      </c>
      <c r="G2168" s="17" t="s">
        <v>32</v>
      </c>
      <c r="H2168" s="18">
        <f>IF('Medical Examinations'!G2173="No major surgery",0,'Medical Examinations'!G2173)</f>
        <v>0</v>
      </c>
      <c r="I2168" s="16" t="s">
        <v>8343</v>
      </c>
      <c r="J2168" s="14" t="str">
        <f t="shared" si="99"/>
        <v>Over weight</v>
      </c>
      <c r="K2168" s="14" t="str">
        <f t="shared" si="100"/>
        <v>Normal</v>
      </c>
      <c r="L2168" s="19">
        <f>DATE('Data cleaning'!P2173,MONTH(1&amp;'Data cleaning'!Q2173),'Hospitalisation Details'!D2173)</f>
        <v>35002</v>
      </c>
      <c r="M2168" s="20">
        <v>37133.9</v>
      </c>
      <c r="N2168" s="16" t="s">
        <v>62</v>
      </c>
      <c r="O2168" s="16" t="s">
        <v>62</v>
      </c>
      <c r="P2168" s="16" t="s">
        <v>66</v>
      </c>
      <c r="Q2168" s="14">
        <f t="shared" si="101"/>
        <v>27</v>
      </c>
    </row>
    <row r="2169" spans="1:17" ht="15.6" x14ac:dyDescent="0.3">
      <c r="A2169" s="15" t="s">
        <v>1055</v>
      </c>
      <c r="B2169" s="14" t="s">
        <v>8140</v>
      </c>
      <c r="C2169" s="16">
        <v>40.5</v>
      </c>
      <c r="D2169" s="16">
        <v>5.4</v>
      </c>
      <c r="E2169" s="17" t="s">
        <v>32</v>
      </c>
      <c r="F2169" s="17" t="s">
        <v>32</v>
      </c>
      <c r="G2169" s="17" t="s">
        <v>99</v>
      </c>
      <c r="H2169" s="18">
        <f>IF('Medical Examinations'!G2175="No major surgery",0,'Medical Examinations'!G2175)</f>
        <v>1</v>
      </c>
      <c r="I2169" s="16" t="s">
        <v>8343</v>
      </c>
      <c r="J2169" s="14" t="str">
        <f t="shared" si="99"/>
        <v>Obesity</v>
      </c>
      <c r="K2169" s="14" t="str">
        <f t="shared" si="100"/>
        <v>Normal</v>
      </c>
      <c r="L2169" s="19">
        <f>DATE('Data cleaning'!P2175,MONTH(1&amp;'Data cleaning'!Q2175),'Hospitalisation Details'!D2175)</f>
        <v>33163</v>
      </c>
      <c r="M2169" s="20">
        <v>37251.22</v>
      </c>
      <c r="N2169" s="16" t="s">
        <v>62</v>
      </c>
      <c r="O2169" s="16" t="s">
        <v>62</v>
      </c>
      <c r="P2169" s="16" t="s">
        <v>241</v>
      </c>
      <c r="Q2169" s="14">
        <f t="shared" si="101"/>
        <v>32</v>
      </c>
    </row>
    <row r="2170" spans="1:17" ht="15.6" x14ac:dyDescent="0.3">
      <c r="A2170" s="15" t="s">
        <v>1051</v>
      </c>
      <c r="B2170" s="14" t="s">
        <v>8142</v>
      </c>
      <c r="C2170" s="16">
        <v>25.64</v>
      </c>
      <c r="D2170" s="16">
        <v>4.76</v>
      </c>
      <c r="E2170" s="17" t="s">
        <v>32</v>
      </c>
      <c r="F2170" s="17" t="s">
        <v>32</v>
      </c>
      <c r="G2170" s="17" t="s">
        <v>32</v>
      </c>
      <c r="H2170" s="18">
        <f>IF('Medical Examinations'!G2176="No major surgery",0,'Medical Examinations'!G2176)</f>
        <v>1</v>
      </c>
      <c r="I2170" s="16" t="s">
        <v>8343</v>
      </c>
      <c r="J2170" s="14" t="str">
        <f t="shared" si="99"/>
        <v>Over weight</v>
      </c>
      <c r="K2170" s="14" t="str">
        <f t="shared" si="100"/>
        <v>Normal</v>
      </c>
      <c r="L2170" s="19">
        <f>DATE('Data cleaning'!P2176,MONTH(1&amp;'Data cleaning'!Q2176),'Hospitalisation Details'!D2176)</f>
        <v>31368</v>
      </c>
      <c r="M2170" s="20">
        <v>37270.15</v>
      </c>
      <c r="N2170" s="16" t="s">
        <v>62</v>
      </c>
      <c r="O2170" s="16" t="s">
        <v>75</v>
      </c>
      <c r="P2170" s="16" t="s">
        <v>1280</v>
      </c>
      <c r="Q2170" s="14">
        <f t="shared" si="101"/>
        <v>37</v>
      </c>
    </row>
    <row r="2171" spans="1:17" ht="15.6" x14ac:dyDescent="0.3">
      <c r="A2171" s="15" t="s">
        <v>1049</v>
      </c>
      <c r="B2171" s="14" t="s">
        <v>8143</v>
      </c>
      <c r="C2171" s="16">
        <v>32.9</v>
      </c>
      <c r="D2171" s="16">
        <v>4.78</v>
      </c>
      <c r="E2171" s="17" t="s">
        <v>32</v>
      </c>
      <c r="F2171" s="17" t="s">
        <v>32</v>
      </c>
      <c r="G2171" s="17" t="s">
        <v>99</v>
      </c>
      <c r="H2171" s="18">
        <f>IF('Medical Examinations'!G2177="No major surgery",0,'Medical Examinations'!G2177)</f>
        <v>1</v>
      </c>
      <c r="I2171" s="16" t="s">
        <v>8343</v>
      </c>
      <c r="J2171" s="14" t="str">
        <f t="shared" si="99"/>
        <v>Obesity</v>
      </c>
      <c r="K2171" s="14" t="str">
        <f t="shared" si="100"/>
        <v>Normal</v>
      </c>
      <c r="L2171" s="19">
        <f>DATE('Data cleaning'!P2177,MONTH(1&amp;'Data cleaning'!Q2177),'Hospitalisation Details'!D2177)</f>
        <v>27707</v>
      </c>
      <c r="M2171" s="20">
        <v>37272.339999999997</v>
      </c>
      <c r="N2171" s="16" t="s">
        <v>62</v>
      </c>
      <c r="O2171" s="16" t="s">
        <v>64</v>
      </c>
      <c r="P2171" s="16" t="s">
        <v>241</v>
      </c>
      <c r="Q2171" s="14">
        <f t="shared" si="101"/>
        <v>47</v>
      </c>
    </row>
    <row r="2172" spans="1:17" ht="15.6" x14ac:dyDescent="0.3">
      <c r="A2172" s="15" t="s">
        <v>1046</v>
      </c>
      <c r="B2172" s="14" t="s">
        <v>8144</v>
      </c>
      <c r="C2172" s="16">
        <v>29.8</v>
      </c>
      <c r="D2172" s="16">
        <v>4.26</v>
      </c>
      <c r="E2172" s="17" t="s">
        <v>32</v>
      </c>
      <c r="F2172" s="17" t="s">
        <v>32</v>
      </c>
      <c r="G2172" s="17" t="s">
        <v>99</v>
      </c>
      <c r="H2172" s="18">
        <f>IF('Medical Examinations'!G2178="No major surgery",0,'Medical Examinations'!G2178)</f>
        <v>1</v>
      </c>
      <c r="I2172" s="16" t="s">
        <v>8343</v>
      </c>
      <c r="J2172" s="14" t="str">
        <f t="shared" si="99"/>
        <v>Over weight</v>
      </c>
      <c r="K2172" s="14" t="str">
        <f t="shared" si="100"/>
        <v>Normal</v>
      </c>
      <c r="L2172" s="19">
        <f>DATE('Data cleaning'!P2178,MONTH(1&amp;'Data cleaning'!Q2178),'Hospitalisation Details'!D2178)</f>
        <v>25506</v>
      </c>
      <c r="M2172" s="20">
        <v>37277.269999999997</v>
      </c>
      <c r="N2172" s="16" t="s">
        <v>75</v>
      </c>
      <c r="O2172" s="16" t="s">
        <v>64</v>
      </c>
      <c r="P2172" s="16" t="s">
        <v>241</v>
      </c>
      <c r="Q2172" s="14">
        <f t="shared" si="101"/>
        <v>53</v>
      </c>
    </row>
    <row r="2173" spans="1:17" ht="15.6" x14ac:dyDescent="0.3">
      <c r="A2173" s="15" t="s">
        <v>1039</v>
      </c>
      <c r="B2173" s="14" t="s">
        <v>5389</v>
      </c>
      <c r="C2173" s="16">
        <v>28.9</v>
      </c>
      <c r="D2173" s="16">
        <v>5.85</v>
      </c>
      <c r="E2173" s="17" t="s">
        <v>32</v>
      </c>
      <c r="F2173" s="17" t="s">
        <v>32</v>
      </c>
      <c r="G2173" s="17" t="s">
        <v>99</v>
      </c>
      <c r="H2173" s="18">
        <f>IF('Medical Examinations'!G2179="No major surgery",0,'Medical Examinations'!G2179)</f>
        <v>1</v>
      </c>
      <c r="I2173" s="16" t="s">
        <v>8343</v>
      </c>
      <c r="J2173" s="14" t="str">
        <f t="shared" si="99"/>
        <v>Over weight</v>
      </c>
      <c r="K2173" s="14" t="str">
        <f t="shared" si="100"/>
        <v>Prediabetes</v>
      </c>
      <c r="L2173" s="19">
        <f>DATE('Data cleaning'!P2179,MONTH(1&amp;'Data cleaning'!Q2179),'Hospitalisation Details'!D2179)</f>
        <v>29070</v>
      </c>
      <c r="M2173" s="20">
        <v>37425.94</v>
      </c>
      <c r="N2173" s="16" t="s">
        <v>62</v>
      </c>
      <c r="O2173" s="16" t="s">
        <v>75</v>
      </c>
      <c r="P2173" s="16" t="s">
        <v>241</v>
      </c>
      <c r="Q2173" s="14">
        <f t="shared" si="101"/>
        <v>43</v>
      </c>
    </row>
    <row r="2174" spans="1:17" ht="15.6" x14ac:dyDescent="0.3">
      <c r="A2174" s="15" t="s">
        <v>1034</v>
      </c>
      <c r="B2174" s="14" t="s">
        <v>8146</v>
      </c>
      <c r="C2174" s="16">
        <v>24.7</v>
      </c>
      <c r="D2174" s="16">
        <v>5.32</v>
      </c>
      <c r="E2174" s="17" t="s">
        <v>32</v>
      </c>
      <c r="F2174" s="17" t="s">
        <v>32</v>
      </c>
      <c r="G2174" s="17" t="s">
        <v>99</v>
      </c>
      <c r="H2174" s="18">
        <f>IF('Medical Examinations'!G2180="No major surgery",0,'Medical Examinations'!G2180)</f>
        <v>1</v>
      </c>
      <c r="I2174" s="16" t="s">
        <v>8343</v>
      </c>
      <c r="J2174" s="14" t="str">
        <f t="shared" si="99"/>
        <v>Normal weight</v>
      </c>
      <c r="K2174" s="14" t="str">
        <f t="shared" si="100"/>
        <v>Normal</v>
      </c>
      <c r="L2174" s="19">
        <f>DATE('Data cleaning'!P2180,MONTH(1&amp;'Data cleaning'!Q2180),'Hospitalisation Details'!D2180)</f>
        <v>37526</v>
      </c>
      <c r="M2174" s="20">
        <v>37465.339999999997</v>
      </c>
      <c r="N2174" s="16" t="s">
        <v>75</v>
      </c>
      <c r="O2174" s="16" t="s">
        <v>62</v>
      </c>
      <c r="P2174" s="16" t="s">
        <v>119</v>
      </c>
      <c r="Q2174" s="14">
        <f t="shared" si="101"/>
        <v>20</v>
      </c>
    </row>
    <row r="2175" spans="1:17" ht="15.6" x14ac:dyDescent="0.3">
      <c r="A2175" s="15" t="s">
        <v>1029</v>
      </c>
      <c r="B2175" s="14" t="s">
        <v>5352</v>
      </c>
      <c r="C2175" s="16">
        <v>20.6</v>
      </c>
      <c r="D2175" s="16">
        <v>5.14</v>
      </c>
      <c r="E2175" s="17" t="s">
        <v>32</v>
      </c>
      <c r="F2175" s="17" t="s">
        <v>32</v>
      </c>
      <c r="G2175" s="17" t="s">
        <v>99</v>
      </c>
      <c r="H2175" s="18">
        <f>IF('Medical Examinations'!G2181="No major surgery",0,'Medical Examinations'!G2181)</f>
        <v>1</v>
      </c>
      <c r="I2175" s="16" t="s">
        <v>8343</v>
      </c>
      <c r="J2175" s="14" t="str">
        <f t="shared" si="99"/>
        <v>Normal weight</v>
      </c>
      <c r="K2175" s="14" t="str">
        <f t="shared" si="100"/>
        <v>Normal</v>
      </c>
      <c r="L2175" s="19">
        <f>DATE('Data cleaning'!P2181,MONTH(1&amp;'Data cleaning'!Q2181),'Hospitalisation Details'!D2181)</f>
        <v>36811</v>
      </c>
      <c r="M2175" s="20">
        <v>37484.449999999997</v>
      </c>
      <c r="N2175" s="16" t="s">
        <v>75</v>
      </c>
      <c r="O2175" s="16" t="s">
        <v>75</v>
      </c>
      <c r="P2175" s="16" t="s">
        <v>66</v>
      </c>
      <c r="Q2175" s="14">
        <f t="shared" si="101"/>
        <v>22</v>
      </c>
    </row>
    <row r="2176" spans="1:17" ht="15.6" x14ac:dyDescent="0.3">
      <c r="A2176" s="15" t="s">
        <v>1026</v>
      </c>
      <c r="B2176" s="14" t="s">
        <v>8148</v>
      </c>
      <c r="C2176" s="16">
        <v>18.600000000000001</v>
      </c>
      <c r="D2176" s="16">
        <v>5</v>
      </c>
      <c r="E2176" s="17" t="s">
        <v>32</v>
      </c>
      <c r="F2176" s="17" t="s">
        <v>32</v>
      </c>
      <c r="G2176" s="17" t="s">
        <v>99</v>
      </c>
      <c r="H2176" s="18">
        <f>IF('Medical Examinations'!G2182="No major surgery",0,'Medical Examinations'!G2182)</f>
        <v>1</v>
      </c>
      <c r="I2176" s="16" t="s">
        <v>8343</v>
      </c>
      <c r="J2176" s="14" t="str">
        <f t="shared" si="99"/>
        <v>Normal weight</v>
      </c>
      <c r="K2176" s="14" t="str">
        <f t="shared" si="100"/>
        <v>Normal</v>
      </c>
      <c r="L2176" s="19">
        <f>DATE('Data cleaning'!P2182,MONTH(1&amp;'Data cleaning'!Q2182),'Hospitalisation Details'!D2182)</f>
        <v>33193</v>
      </c>
      <c r="M2176" s="20">
        <v>37607.53</v>
      </c>
      <c r="N2176" s="16" t="s">
        <v>75</v>
      </c>
      <c r="O2176" s="16" t="s">
        <v>62</v>
      </c>
      <c r="P2176" s="16" t="s">
        <v>972</v>
      </c>
      <c r="Q2176" s="14">
        <f t="shared" si="101"/>
        <v>32</v>
      </c>
    </row>
    <row r="2177" spans="1:17" ht="15.6" x14ac:dyDescent="0.3">
      <c r="A2177" s="15" t="s">
        <v>1022</v>
      </c>
      <c r="B2177" s="14" t="s">
        <v>5385</v>
      </c>
      <c r="C2177" s="16">
        <v>17.8</v>
      </c>
      <c r="D2177" s="16">
        <v>4.55</v>
      </c>
      <c r="E2177" s="17" t="s">
        <v>32</v>
      </c>
      <c r="F2177" s="17" t="s">
        <v>32</v>
      </c>
      <c r="G2177" s="17" t="s">
        <v>99</v>
      </c>
      <c r="H2177" s="18">
        <f>IF('Medical Examinations'!G2183="No major surgery",0,'Medical Examinations'!G2183)</f>
        <v>1</v>
      </c>
      <c r="I2177" s="16" t="s">
        <v>8343</v>
      </c>
      <c r="J2177" s="14" t="str">
        <f t="shared" si="99"/>
        <v>Under weight</v>
      </c>
      <c r="K2177" s="14" t="str">
        <f t="shared" si="100"/>
        <v>Normal</v>
      </c>
      <c r="L2177" s="19">
        <f>DATE('Data cleaning'!P2183,MONTH(1&amp;'Data cleaning'!Q2183),'Hospitalisation Details'!D2183)</f>
        <v>30122</v>
      </c>
      <c r="M2177" s="20">
        <v>37650.74</v>
      </c>
      <c r="N2177" s="16" t="s">
        <v>62</v>
      </c>
      <c r="O2177" s="16" t="s">
        <v>62</v>
      </c>
      <c r="P2177" s="16" t="s">
        <v>119</v>
      </c>
      <c r="Q2177" s="14">
        <f t="shared" si="101"/>
        <v>40</v>
      </c>
    </row>
    <row r="2178" spans="1:17" ht="15.6" x14ac:dyDescent="0.3">
      <c r="A2178" s="15" t="s">
        <v>1018</v>
      </c>
      <c r="B2178" s="14" t="s">
        <v>7628</v>
      </c>
      <c r="C2178" s="16">
        <v>35.200000000000003</v>
      </c>
      <c r="D2178" s="16">
        <v>5.97</v>
      </c>
      <c r="E2178" s="17" t="s">
        <v>32</v>
      </c>
      <c r="F2178" s="17" t="s">
        <v>39</v>
      </c>
      <c r="G2178" s="17" t="s">
        <v>32</v>
      </c>
      <c r="H2178" s="18">
        <f>IF('Medical Examinations'!G2184="No major surgery",0,'Medical Examinations'!G2184)</f>
        <v>1</v>
      </c>
      <c r="I2178" s="16" t="s">
        <v>8343</v>
      </c>
      <c r="J2178" s="14" t="str">
        <f t="shared" ref="J2178:J2241" si="102">IF(C2178&lt;18.5,"Under weight",IF(C2178&lt;25,"Normal weight",IF(C2178&lt;30,"Over weight","Obesity")))</f>
        <v>Obesity</v>
      </c>
      <c r="K2178" s="14" t="str">
        <f t="shared" ref="K2178:K2241" si="103">IF(D2178&lt;5.7,"Normal",IF(D2178&lt;6.4,"Prediabetes","Diabetes"))</f>
        <v>Prediabetes</v>
      </c>
      <c r="L2178" s="19">
        <f>DATE('Data cleaning'!P2184,MONTH(1&amp;'Data cleaning'!Q2184),'Hospitalisation Details'!D2184)</f>
        <v>25869</v>
      </c>
      <c r="M2178" s="20">
        <v>37675.06</v>
      </c>
      <c r="N2178" s="16" t="s">
        <v>62</v>
      </c>
      <c r="O2178" s="16" t="s">
        <v>64</v>
      </c>
      <c r="P2178" s="16" t="s">
        <v>241</v>
      </c>
      <c r="Q2178" s="14">
        <f t="shared" ref="Q2178:Q2241" si="104">INT(YEARFRAC(L2178,DATE(2023,6,8)))</f>
        <v>52</v>
      </c>
    </row>
    <row r="2179" spans="1:17" ht="15.6" x14ac:dyDescent="0.3">
      <c r="A2179" s="15" t="s">
        <v>1013</v>
      </c>
      <c r="B2179" s="14" t="s">
        <v>8151</v>
      </c>
      <c r="C2179" s="16">
        <v>33.770000000000003</v>
      </c>
      <c r="D2179" s="16">
        <v>4.0199999999999996</v>
      </c>
      <c r="E2179" s="17" t="s">
        <v>32</v>
      </c>
      <c r="F2179" s="17" t="s">
        <v>39</v>
      </c>
      <c r="G2179" s="17" t="s">
        <v>32</v>
      </c>
      <c r="H2179" s="18">
        <f>IF('Medical Examinations'!G2185="No major surgery",0,'Medical Examinations'!G2185)</f>
        <v>1</v>
      </c>
      <c r="I2179" s="16" t="s">
        <v>8343</v>
      </c>
      <c r="J2179" s="14" t="str">
        <f t="shared" si="102"/>
        <v>Obesity</v>
      </c>
      <c r="K2179" s="14" t="str">
        <f t="shared" si="103"/>
        <v>Normal</v>
      </c>
      <c r="L2179" s="19">
        <f>DATE('Data cleaning'!P2185,MONTH(1&amp;'Data cleaning'!Q2185),'Hospitalisation Details'!D2185)</f>
        <v>32426</v>
      </c>
      <c r="M2179" s="20">
        <v>37701.879999999997</v>
      </c>
      <c r="N2179" s="16" t="s">
        <v>62</v>
      </c>
      <c r="O2179" s="16" t="s">
        <v>64</v>
      </c>
      <c r="P2179" s="16" t="s">
        <v>1285</v>
      </c>
      <c r="Q2179" s="14">
        <f t="shared" si="104"/>
        <v>34</v>
      </c>
    </row>
    <row r="2180" spans="1:17" ht="15.6" x14ac:dyDescent="0.3">
      <c r="A2180" s="15" t="s">
        <v>1008</v>
      </c>
      <c r="B2180" s="14" t="s">
        <v>5218</v>
      </c>
      <c r="C2180" s="16">
        <v>30.03</v>
      </c>
      <c r="D2180" s="16">
        <v>4.04</v>
      </c>
      <c r="E2180" s="17" t="s">
        <v>32</v>
      </c>
      <c r="F2180" s="17" t="s">
        <v>39</v>
      </c>
      <c r="G2180" s="17" t="s">
        <v>32</v>
      </c>
      <c r="H2180" s="18">
        <f>IF('Medical Examinations'!G2186="No major surgery",0,'Medical Examinations'!G2186)</f>
        <v>1</v>
      </c>
      <c r="I2180" s="16" t="s">
        <v>8343</v>
      </c>
      <c r="J2180" s="14" t="str">
        <f t="shared" si="102"/>
        <v>Obesity</v>
      </c>
      <c r="K2180" s="14" t="str">
        <f t="shared" si="103"/>
        <v>Normal</v>
      </c>
      <c r="L2180" s="19">
        <f>DATE('Data cleaning'!P2186,MONTH(1&amp;'Data cleaning'!Q2186),'Hospitalisation Details'!D2186)</f>
        <v>28021</v>
      </c>
      <c r="M2180" s="20">
        <v>37735.199999999997</v>
      </c>
      <c r="N2180" s="16" t="s">
        <v>62</v>
      </c>
      <c r="O2180" s="16" t="s">
        <v>62</v>
      </c>
      <c r="P2180" s="16" t="s">
        <v>241</v>
      </c>
      <c r="Q2180" s="14">
        <f t="shared" si="104"/>
        <v>46</v>
      </c>
    </row>
    <row r="2181" spans="1:17" ht="15.6" x14ac:dyDescent="0.3">
      <c r="A2181" s="15" t="s">
        <v>1004</v>
      </c>
      <c r="B2181" s="14" t="s">
        <v>8153</v>
      </c>
      <c r="C2181" s="16">
        <v>29.37</v>
      </c>
      <c r="D2181" s="16">
        <v>5.54</v>
      </c>
      <c r="E2181" s="17" t="s">
        <v>32</v>
      </c>
      <c r="F2181" s="17" t="s">
        <v>39</v>
      </c>
      <c r="G2181" s="17" t="s">
        <v>32</v>
      </c>
      <c r="H2181" s="18">
        <f>IF('Medical Examinations'!G2187="No major surgery",0,'Medical Examinations'!G2187)</f>
        <v>1</v>
      </c>
      <c r="I2181" s="16" t="s">
        <v>8343</v>
      </c>
      <c r="J2181" s="14" t="str">
        <f t="shared" si="102"/>
        <v>Over weight</v>
      </c>
      <c r="K2181" s="14" t="str">
        <f t="shared" si="103"/>
        <v>Normal</v>
      </c>
      <c r="L2181" s="19">
        <f>DATE('Data cleaning'!P2187,MONTH(1&amp;'Data cleaning'!Q2187),'Hospitalisation Details'!D2187)</f>
        <v>31639</v>
      </c>
      <c r="M2181" s="20">
        <v>37742.58</v>
      </c>
      <c r="N2181" s="16" t="s">
        <v>75</v>
      </c>
      <c r="O2181" s="16" t="s">
        <v>75</v>
      </c>
      <c r="P2181" s="16" t="s">
        <v>66</v>
      </c>
      <c r="Q2181" s="14">
        <f t="shared" si="104"/>
        <v>36</v>
      </c>
    </row>
    <row r="2182" spans="1:17" ht="15.6" x14ac:dyDescent="0.3">
      <c r="A2182" s="15" t="s">
        <v>999</v>
      </c>
      <c r="B2182" s="14" t="s">
        <v>4746</v>
      </c>
      <c r="C2182" s="16">
        <v>28.5</v>
      </c>
      <c r="D2182" s="16">
        <v>4.03</v>
      </c>
      <c r="E2182" s="17" t="s">
        <v>32</v>
      </c>
      <c r="F2182" s="17" t="s">
        <v>39</v>
      </c>
      <c r="G2182" s="17" t="s">
        <v>32</v>
      </c>
      <c r="H2182" s="18">
        <f>IF('Medical Examinations'!G2188="No major surgery",0,'Medical Examinations'!G2188)</f>
        <v>1</v>
      </c>
      <c r="I2182" s="16" t="s">
        <v>8343</v>
      </c>
      <c r="J2182" s="14" t="str">
        <f t="shared" si="102"/>
        <v>Over weight</v>
      </c>
      <c r="K2182" s="14" t="str">
        <f t="shared" si="103"/>
        <v>Normal</v>
      </c>
      <c r="L2182" s="19">
        <f>DATE('Data cleaning'!P2188,MONTH(1&amp;'Data cleaning'!Q2188),'Hospitalisation Details'!D2188)</f>
        <v>30523</v>
      </c>
      <c r="M2182" s="20">
        <v>37800.980000000003</v>
      </c>
      <c r="N2182" s="16" t="s">
        <v>62</v>
      </c>
      <c r="O2182" s="16" t="s">
        <v>62</v>
      </c>
      <c r="P2182" s="16" t="s">
        <v>241</v>
      </c>
      <c r="Q2182" s="14">
        <f t="shared" si="104"/>
        <v>39</v>
      </c>
    </row>
    <row r="2183" spans="1:17" ht="15.6" x14ac:dyDescent="0.3">
      <c r="A2183" s="15" t="s">
        <v>995</v>
      </c>
      <c r="B2183" s="14" t="s">
        <v>4896</v>
      </c>
      <c r="C2183" s="16">
        <v>23.32</v>
      </c>
      <c r="D2183" s="16">
        <v>5.62</v>
      </c>
      <c r="E2183" s="17" t="s">
        <v>32</v>
      </c>
      <c r="F2183" s="17" t="s">
        <v>39</v>
      </c>
      <c r="G2183" s="17" t="s">
        <v>32</v>
      </c>
      <c r="H2183" s="18">
        <f>IF('Medical Examinations'!G2189="No major surgery",0,'Medical Examinations'!G2189)</f>
        <v>1</v>
      </c>
      <c r="I2183" s="16" t="s">
        <v>8343</v>
      </c>
      <c r="J2183" s="14" t="str">
        <f t="shared" si="102"/>
        <v>Normal weight</v>
      </c>
      <c r="K2183" s="14" t="str">
        <f t="shared" si="103"/>
        <v>Normal</v>
      </c>
      <c r="L2183" s="19">
        <f>DATE('Data cleaning'!P2189,MONTH(1&amp;'Data cleaning'!Q2189),'Hospitalisation Details'!D2189)</f>
        <v>29107</v>
      </c>
      <c r="M2183" s="20">
        <v>37829.72</v>
      </c>
      <c r="N2183" s="16" t="s">
        <v>75</v>
      </c>
      <c r="O2183" s="16" t="s">
        <v>62</v>
      </c>
      <c r="P2183" s="16" t="s">
        <v>241</v>
      </c>
      <c r="Q2183" s="14">
        <f t="shared" si="104"/>
        <v>43</v>
      </c>
    </row>
    <row r="2184" spans="1:17" ht="15.6" x14ac:dyDescent="0.3">
      <c r="A2184" s="15" t="s">
        <v>994</v>
      </c>
      <c r="B2184" s="14" t="s">
        <v>8156</v>
      </c>
      <c r="C2184" s="16">
        <v>26.125</v>
      </c>
      <c r="D2184" s="16">
        <v>5.27</v>
      </c>
      <c r="E2184" s="17" t="s">
        <v>32</v>
      </c>
      <c r="F2184" s="17" t="s">
        <v>39</v>
      </c>
      <c r="G2184" s="17" t="s">
        <v>32</v>
      </c>
      <c r="H2184" s="18">
        <f>IF('Medical Examinations'!G2190="No major surgery",0,'Medical Examinations'!G2190)</f>
        <v>1</v>
      </c>
      <c r="I2184" s="16" t="s">
        <v>8343</v>
      </c>
      <c r="J2184" s="14" t="str">
        <f t="shared" si="102"/>
        <v>Over weight</v>
      </c>
      <c r="K2184" s="14" t="str">
        <f t="shared" si="103"/>
        <v>Normal</v>
      </c>
      <c r="L2184" s="19">
        <f>DATE('Data cleaning'!P2190,MONTH(1&amp;'Data cleaning'!Q2190),'Hospitalisation Details'!D2190)</f>
        <v>36005</v>
      </c>
      <c r="M2184" s="20">
        <v>38126.25</v>
      </c>
      <c r="N2184" s="16" t="s">
        <v>75</v>
      </c>
      <c r="O2184" s="16" t="s">
        <v>64</v>
      </c>
      <c r="P2184" s="16" t="s">
        <v>66</v>
      </c>
      <c r="Q2184" s="14">
        <f t="shared" si="104"/>
        <v>24</v>
      </c>
    </row>
    <row r="2185" spans="1:17" ht="15.6" x14ac:dyDescent="0.3">
      <c r="A2185" s="15" t="s">
        <v>989</v>
      </c>
      <c r="B2185" s="14" t="s">
        <v>8158</v>
      </c>
      <c r="C2185" s="16">
        <v>25.46</v>
      </c>
      <c r="D2185" s="16">
        <v>5.18</v>
      </c>
      <c r="E2185" s="17" t="s">
        <v>32</v>
      </c>
      <c r="F2185" s="17" t="s">
        <v>39</v>
      </c>
      <c r="G2185" s="17" t="s">
        <v>32</v>
      </c>
      <c r="H2185" s="18">
        <f>IF('Medical Examinations'!G2191="No major surgery",0,'Medical Examinations'!G2191)</f>
        <v>1</v>
      </c>
      <c r="I2185" s="16" t="s">
        <v>8343</v>
      </c>
      <c r="J2185" s="14" t="str">
        <f t="shared" si="102"/>
        <v>Over weight</v>
      </c>
      <c r="K2185" s="14" t="str">
        <f t="shared" si="103"/>
        <v>Normal</v>
      </c>
      <c r="L2185" s="19">
        <f>DATE('Data cleaning'!P2191,MONTH(1&amp;'Data cleaning'!Q2191),'Hospitalisation Details'!D2191)</f>
        <v>26622</v>
      </c>
      <c r="M2185" s="20">
        <v>38189.1</v>
      </c>
      <c r="N2185" s="16" t="s">
        <v>62</v>
      </c>
      <c r="O2185" s="16" t="s">
        <v>62</v>
      </c>
      <c r="P2185" s="16" t="s">
        <v>241</v>
      </c>
      <c r="Q2185" s="14">
        <f t="shared" si="104"/>
        <v>50</v>
      </c>
    </row>
    <row r="2186" spans="1:17" ht="15.6" x14ac:dyDescent="0.3">
      <c r="A2186" s="15" t="s">
        <v>986</v>
      </c>
      <c r="B2186" s="14" t="s">
        <v>8159</v>
      </c>
      <c r="C2186" s="16">
        <v>23.75</v>
      </c>
      <c r="D2186" s="16">
        <v>5.27</v>
      </c>
      <c r="E2186" s="17" t="s">
        <v>32</v>
      </c>
      <c r="F2186" s="17" t="s">
        <v>39</v>
      </c>
      <c r="G2186" s="17" t="s">
        <v>32</v>
      </c>
      <c r="H2186" s="18">
        <f>IF('Medical Examinations'!G2192="No major surgery",0,'Medical Examinations'!G2192)</f>
        <v>1</v>
      </c>
      <c r="I2186" s="16" t="s">
        <v>8343</v>
      </c>
      <c r="J2186" s="14" t="str">
        <f t="shared" si="102"/>
        <v>Normal weight</v>
      </c>
      <c r="K2186" s="14" t="str">
        <f t="shared" si="103"/>
        <v>Normal</v>
      </c>
      <c r="L2186" s="19">
        <f>DATE('Data cleaning'!P2192,MONTH(1&amp;'Data cleaning'!Q2192),'Hospitalisation Details'!D2192)</f>
        <v>32759</v>
      </c>
      <c r="M2186" s="20">
        <v>38237.339999999997</v>
      </c>
      <c r="N2186" s="16" t="s">
        <v>62</v>
      </c>
      <c r="O2186" s="16" t="s">
        <v>64</v>
      </c>
      <c r="P2186" s="16" t="s">
        <v>241</v>
      </c>
      <c r="Q2186" s="14">
        <f t="shared" si="104"/>
        <v>33</v>
      </c>
    </row>
    <row r="2187" spans="1:17" ht="15.6" x14ac:dyDescent="0.3">
      <c r="A2187" s="15" t="s">
        <v>981</v>
      </c>
      <c r="B2187" s="14" t="s">
        <v>8161</v>
      </c>
      <c r="C2187" s="16">
        <v>23.085000000000001</v>
      </c>
      <c r="D2187" s="16">
        <v>5.62</v>
      </c>
      <c r="E2187" s="17" t="s">
        <v>32</v>
      </c>
      <c r="F2187" s="17" t="s">
        <v>39</v>
      </c>
      <c r="G2187" s="17" t="s">
        <v>32</v>
      </c>
      <c r="H2187" s="18">
        <f>IF('Medical Examinations'!G2193="No major surgery",0,'Medical Examinations'!G2193)</f>
        <v>1</v>
      </c>
      <c r="I2187" s="16" t="s">
        <v>8343</v>
      </c>
      <c r="J2187" s="14" t="str">
        <f t="shared" si="102"/>
        <v>Normal weight</v>
      </c>
      <c r="K2187" s="14" t="str">
        <f t="shared" si="103"/>
        <v>Normal</v>
      </c>
      <c r="L2187" s="19">
        <f>DATE('Data cleaning'!P2193,MONTH(1&amp;'Data cleaning'!Q2193),'Hospitalisation Details'!D2193)</f>
        <v>23544</v>
      </c>
      <c r="M2187" s="20">
        <v>38241.74</v>
      </c>
      <c r="N2187" s="16" t="s">
        <v>62</v>
      </c>
      <c r="O2187" s="16" t="s">
        <v>64</v>
      </c>
      <c r="P2187" s="16" t="s">
        <v>241</v>
      </c>
      <c r="Q2187" s="14">
        <f t="shared" si="104"/>
        <v>58</v>
      </c>
    </row>
    <row r="2188" spans="1:17" ht="15.6" x14ac:dyDescent="0.3">
      <c r="A2188" s="15" t="s">
        <v>974</v>
      </c>
      <c r="B2188" s="14" t="s">
        <v>6528</v>
      </c>
      <c r="C2188" s="16">
        <v>22.99</v>
      </c>
      <c r="D2188" s="16">
        <v>5.0599999999999996</v>
      </c>
      <c r="E2188" s="17" t="s">
        <v>32</v>
      </c>
      <c r="F2188" s="17" t="s">
        <v>39</v>
      </c>
      <c r="G2188" s="17" t="s">
        <v>32</v>
      </c>
      <c r="H2188" s="18">
        <f>IF('Medical Examinations'!G2194="No major surgery",0,'Medical Examinations'!G2194)</f>
        <v>1</v>
      </c>
      <c r="I2188" s="16" t="s">
        <v>8343</v>
      </c>
      <c r="J2188" s="14" t="str">
        <f t="shared" si="102"/>
        <v>Normal weight</v>
      </c>
      <c r="K2188" s="14" t="str">
        <f t="shared" si="103"/>
        <v>Normal</v>
      </c>
      <c r="L2188" s="19">
        <f>DATE('Data cleaning'!P2194,MONTH(1&amp;'Data cleaning'!Q2194),'Hospitalisation Details'!D2194)</f>
        <v>29449</v>
      </c>
      <c r="M2188" s="20">
        <v>38245.589999999997</v>
      </c>
      <c r="N2188" s="16" t="s">
        <v>75</v>
      </c>
      <c r="O2188" s="16" t="s">
        <v>62</v>
      </c>
      <c r="P2188" s="16" t="s">
        <v>66</v>
      </c>
      <c r="Q2188" s="14">
        <f t="shared" si="104"/>
        <v>42</v>
      </c>
    </row>
    <row r="2189" spans="1:17" ht="15.6" x14ac:dyDescent="0.3">
      <c r="A2189" s="15" t="s">
        <v>966</v>
      </c>
      <c r="B2189" s="14" t="s">
        <v>8162</v>
      </c>
      <c r="C2189" s="16">
        <v>21.47</v>
      </c>
      <c r="D2189" s="16">
        <v>4.6900000000000004</v>
      </c>
      <c r="E2189" s="17" t="s">
        <v>32</v>
      </c>
      <c r="F2189" s="17" t="s">
        <v>39</v>
      </c>
      <c r="G2189" s="17" t="s">
        <v>32</v>
      </c>
      <c r="H2189" s="18">
        <f>IF('Medical Examinations'!G2195="No major surgery",0,'Medical Examinations'!G2195)</f>
        <v>1</v>
      </c>
      <c r="I2189" s="16" t="s">
        <v>8343</v>
      </c>
      <c r="J2189" s="14" t="str">
        <f t="shared" si="102"/>
        <v>Normal weight</v>
      </c>
      <c r="K2189" s="14" t="str">
        <f t="shared" si="103"/>
        <v>Normal</v>
      </c>
      <c r="L2189" s="19">
        <f>DATE('Data cleaning'!P2195,MONTH(1&amp;'Data cleaning'!Q2195),'Hospitalisation Details'!D2195)</f>
        <v>32811</v>
      </c>
      <c r="M2189" s="20">
        <v>38282.75</v>
      </c>
      <c r="N2189" s="16" t="s">
        <v>75</v>
      </c>
      <c r="O2189" s="16" t="s">
        <v>62</v>
      </c>
      <c r="P2189" s="16" t="s">
        <v>66</v>
      </c>
      <c r="Q2189" s="14">
        <f t="shared" si="104"/>
        <v>33</v>
      </c>
    </row>
    <row r="2190" spans="1:17" ht="15.6" x14ac:dyDescent="0.3">
      <c r="A2190" s="15" t="s">
        <v>959</v>
      </c>
      <c r="B2190" s="14" t="s">
        <v>8164</v>
      </c>
      <c r="C2190" s="16">
        <v>15.96</v>
      </c>
      <c r="D2190" s="16">
        <v>5.44</v>
      </c>
      <c r="E2190" s="17" t="s">
        <v>32</v>
      </c>
      <c r="F2190" s="17" t="s">
        <v>39</v>
      </c>
      <c r="G2190" s="17" t="s">
        <v>32</v>
      </c>
      <c r="H2190" s="18">
        <f>IF('Medical Examinations'!G2196="No major surgery",0,'Medical Examinations'!G2196)</f>
        <v>1</v>
      </c>
      <c r="I2190" s="16" t="s">
        <v>8343</v>
      </c>
      <c r="J2190" s="14" t="str">
        <f t="shared" si="102"/>
        <v>Under weight</v>
      </c>
      <c r="K2190" s="14" t="str">
        <f t="shared" si="103"/>
        <v>Normal</v>
      </c>
      <c r="L2190" s="19">
        <f>DATE('Data cleaning'!P2196,MONTH(1&amp;'Data cleaning'!Q2196),'Hospitalisation Details'!D2196)</f>
        <v>29384</v>
      </c>
      <c r="M2190" s="20">
        <v>38313.129999999997</v>
      </c>
      <c r="N2190" s="16" t="s">
        <v>75</v>
      </c>
      <c r="O2190" s="16" t="s">
        <v>64</v>
      </c>
      <c r="P2190" s="16" t="s">
        <v>241</v>
      </c>
      <c r="Q2190" s="14">
        <f t="shared" si="104"/>
        <v>42</v>
      </c>
    </row>
    <row r="2191" spans="1:17" ht="15.6" x14ac:dyDescent="0.3">
      <c r="A2191" s="15" t="s">
        <v>953</v>
      </c>
      <c r="B2191" s="14" t="s">
        <v>8165</v>
      </c>
      <c r="C2191" s="16">
        <v>39.5</v>
      </c>
      <c r="D2191" s="16">
        <v>5.05</v>
      </c>
      <c r="E2191" s="17" t="s">
        <v>32</v>
      </c>
      <c r="F2191" s="17" t="s">
        <v>39</v>
      </c>
      <c r="G2191" s="17" t="s">
        <v>32</v>
      </c>
      <c r="H2191" s="18">
        <f>IF('Medical Examinations'!G2197="No major surgery",0,'Medical Examinations'!G2197)</f>
        <v>1</v>
      </c>
      <c r="I2191" s="16" t="s">
        <v>8343</v>
      </c>
      <c r="J2191" s="14" t="str">
        <f t="shared" si="102"/>
        <v>Obesity</v>
      </c>
      <c r="K2191" s="14" t="str">
        <f t="shared" si="103"/>
        <v>Normal</v>
      </c>
      <c r="L2191" s="19">
        <f>DATE('Data cleaning'!P2197,MONTH(1&amp;'Data cleaning'!Q2197),'Hospitalisation Details'!D2197)</f>
        <v>37516</v>
      </c>
      <c r="M2191" s="20">
        <v>38344.57</v>
      </c>
      <c r="N2191" s="16" t="s">
        <v>75</v>
      </c>
      <c r="O2191" s="16" t="s">
        <v>64</v>
      </c>
      <c r="P2191" s="16" t="s">
        <v>241</v>
      </c>
      <c r="Q2191" s="14">
        <f t="shared" si="104"/>
        <v>20</v>
      </c>
    </row>
    <row r="2192" spans="1:17" ht="15.6" x14ac:dyDescent="0.3">
      <c r="A2192" s="15" t="s">
        <v>948</v>
      </c>
      <c r="B2192" s="14" t="s">
        <v>8167</v>
      </c>
      <c r="C2192" s="16">
        <v>33.770000000000003</v>
      </c>
      <c r="D2192" s="16">
        <v>6</v>
      </c>
      <c r="E2192" s="17" t="s">
        <v>32</v>
      </c>
      <c r="F2192" s="17" t="s">
        <v>39</v>
      </c>
      <c r="G2192" s="17" t="s">
        <v>32</v>
      </c>
      <c r="H2192" s="18">
        <f>IF('Medical Examinations'!G2198="No major surgery",0,'Medical Examinations'!G2198)</f>
        <v>1</v>
      </c>
      <c r="I2192" s="16" t="s">
        <v>8343</v>
      </c>
      <c r="J2192" s="14" t="str">
        <f t="shared" si="102"/>
        <v>Obesity</v>
      </c>
      <c r="K2192" s="14" t="str">
        <f t="shared" si="103"/>
        <v>Prediabetes</v>
      </c>
      <c r="L2192" s="19">
        <f>DATE('Data cleaning'!P2198,MONTH(1&amp;'Data cleaning'!Q2198),'Hospitalisation Details'!D2198)</f>
        <v>25802</v>
      </c>
      <c r="M2192" s="20">
        <v>38389.79</v>
      </c>
      <c r="N2192" s="16" t="s">
        <v>62</v>
      </c>
      <c r="O2192" s="16" t="s">
        <v>64</v>
      </c>
      <c r="P2192" s="16" t="s">
        <v>241</v>
      </c>
      <c r="Q2192" s="14">
        <f t="shared" si="104"/>
        <v>52</v>
      </c>
    </row>
    <row r="2193" spans="1:17" ht="15.6" x14ac:dyDescent="0.3">
      <c r="A2193" s="15" t="s">
        <v>943</v>
      </c>
      <c r="B2193" s="14" t="s">
        <v>4829</v>
      </c>
      <c r="C2193" s="16">
        <v>26.84</v>
      </c>
      <c r="D2193" s="16">
        <v>5.99</v>
      </c>
      <c r="E2193" s="17" t="s">
        <v>99</v>
      </c>
      <c r="F2193" s="17" t="s">
        <v>39</v>
      </c>
      <c r="G2193" s="17" t="s">
        <v>32</v>
      </c>
      <c r="H2193" s="18">
        <f>IF('Medical Examinations'!G2199="No major surgery",0,'Medical Examinations'!G2199)</f>
        <v>1</v>
      </c>
      <c r="I2193" s="16" t="s">
        <v>8343</v>
      </c>
      <c r="J2193" s="14" t="str">
        <f t="shared" si="102"/>
        <v>Over weight</v>
      </c>
      <c r="K2193" s="14" t="str">
        <f t="shared" si="103"/>
        <v>Prediabetes</v>
      </c>
      <c r="L2193" s="19">
        <f>DATE('Data cleaning'!P2199,MONTH(1&amp;'Data cleaning'!Q2199),'Hospitalisation Details'!D2199)</f>
        <v>26290</v>
      </c>
      <c r="M2193" s="20">
        <v>38405.26</v>
      </c>
      <c r="N2193" s="16" t="s">
        <v>62</v>
      </c>
      <c r="O2193" s="16" t="s">
        <v>75</v>
      </c>
      <c r="P2193" s="16" t="s">
        <v>241</v>
      </c>
      <c r="Q2193" s="14">
        <f t="shared" si="104"/>
        <v>51</v>
      </c>
    </row>
    <row r="2194" spans="1:17" ht="15.6" x14ac:dyDescent="0.3">
      <c r="A2194" s="15" t="s">
        <v>938</v>
      </c>
      <c r="B2194" s="14" t="s">
        <v>8170</v>
      </c>
      <c r="C2194" s="16">
        <v>35.53</v>
      </c>
      <c r="D2194" s="16">
        <v>4.3600000000000003</v>
      </c>
      <c r="E2194" s="17" t="s">
        <v>32</v>
      </c>
      <c r="F2194" s="17" t="s">
        <v>32</v>
      </c>
      <c r="G2194" s="17" t="s">
        <v>99</v>
      </c>
      <c r="H2194" s="18">
        <f>IF('Medical Examinations'!G2200="No major surgery",0,'Medical Examinations'!G2200)</f>
        <v>1</v>
      </c>
      <c r="I2194" s="16" t="s">
        <v>8343</v>
      </c>
      <c r="J2194" s="14" t="str">
        <f t="shared" si="102"/>
        <v>Obesity</v>
      </c>
      <c r="K2194" s="14" t="str">
        <f t="shared" si="103"/>
        <v>Normal</v>
      </c>
      <c r="L2194" s="19">
        <f>DATE('Data cleaning'!P2200,MONTH(1&amp;'Data cleaning'!Q2200),'Hospitalisation Details'!D2200)</f>
        <v>31584</v>
      </c>
      <c r="M2194" s="20">
        <v>38415.47</v>
      </c>
      <c r="N2194" s="16" t="s">
        <v>75</v>
      </c>
      <c r="O2194" s="16" t="s">
        <v>62</v>
      </c>
      <c r="P2194" s="16" t="s">
        <v>241</v>
      </c>
      <c r="Q2194" s="14">
        <f t="shared" si="104"/>
        <v>36</v>
      </c>
    </row>
    <row r="2195" spans="1:17" ht="15.6" x14ac:dyDescent="0.3">
      <c r="A2195" s="15" t="s">
        <v>933</v>
      </c>
      <c r="B2195" s="14" t="s">
        <v>8172</v>
      </c>
      <c r="C2195" s="16">
        <v>30.59</v>
      </c>
      <c r="D2195" s="16">
        <v>4.41</v>
      </c>
      <c r="E2195" s="17" t="s">
        <v>32</v>
      </c>
      <c r="F2195" s="17" t="s">
        <v>32</v>
      </c>
      <c r="G2195" s="17" t="s">
        <v>99</v>
      </c>
      <c r="H2195" s="18">
        <f>IF('Medical Examinations'!G2201="No major surgery",0,'Medical Examinations'!G2201)</f>
        <v>1</v>
      </c>
      <c r="I2195" s="16" t="s">
        <v>8343</v>
      </c>
      <c r="J2195" s="14" t="str">
        <f t="shared" si="102"/>
        <v>Obesity</v>
      </c>
      <c r="K2195" s="14" t="str">
        <f t="shared" si="103"/>
        <v>Normal</v>
      </c>
      <c r="L2195" s="19">
        <f>DATE('Data cleaning'!P2201,MONTH(1&amp;'Data cleaning'!Q2201),'Hospitalisation Details'!D2201)</f>
        <v>36476</v>
      </c>
      <c r="M2195" s="20">
        <v>38511.629999999997</v>
      </c>
      <c r="N2195" s="16" t="s">
        <v>62</v>
      </c>
      <c r="O2195" s="16" t="s">
        <v>62</v>
      </c>
      <c r="P2195" s="16" t="s">
        <v>1280</v>
      </c>
      <c r="Q2195" s="14">
        <f t="shared" si="104"/>
        <v>23</v>
      </c>
    </row>
    <row r="2196" spans="1:17" ht="15.6" x14ac:dyDescent="0.3">
      <c r="A2196" s="15" t="s">
        <v>928</v>
      </c>
      <c r="B2196" s="14" t="s">
        <v>8174</v>
      </c>
      <c r="C2196" s="16">
        <v>30.59</v>
      </c>
      <c r="D2196" s="16">
        <v>4.17</v>
      </c>
      <c r="E2196" s="17" t="s">
        <v>32</v>
      </c>
      <c r="F2196" s="17" t="s">
        <v>32</v>
      </c>
      <c r="G2196" s="17" t="s">
        <v>99</v>
      </c>
      <c r="H2196" s="18">
        <f>IF('Medical Examinations'!G2202="No major surgery",0,'Medical Examinations'!G2202)</f>
        <v>1</v>
      </c>
      <c r="I2196" s="16" t="s">
        <v>8343</v>
      </c>
      <c r="J2196" s="14" t="str">
        <f t="shared" si="102"/>
        <v>Obesity</v>
      </c>
      <c r="K2196" s="14" t="str">
        <f t="shared" si="103"/>
        <v>Normal</v>
      </c>
      <c r="L2196" s="19">
        <f>DATE('Data cleaning'!P2202,MONTH(1&amp;'Data cleaning'!Q2202),'Hospitalisation Details'!D2202)</f>
        <v>33067</v>
      </c>
      <c r="M2196" s="20">
        <v>38652.089999999997</v>
      </c>
      <c r="N2196" s="16" t="s">
        <v>62</v>
      </c>
      <c r="O2196" s="16" t="s">
        <v>62</v>
      </c>
      <c r="P2196" s="16" t="s">
        <v>241</v>
      </c>
      <c r="Q2196" s="14">
        <f t="shared" si="104"/>
        <v>32</v>
      </c>
    </row>
    <row r="2197" spans="1:17" ht="15.6" x14ac:dyDescent="0.3">
      <c r="A2197" s="15" t="s">
        <v>923</v>
      </c>
      <c r="B2197" s="14" t="s">
        <v>5081</v>
      </c>
      <c r="C2197" s="16">
        <v>27.835000000000001</v>
      </c>
      <c r="D2197" s="16">
        <v>4.4400000000000004</v>
      </c>
      <c r="E2197" s="17" t="s">
        <v>32</v>
      </c>
      <c r="F2197" s="17" t="s">
        <v>32</v>
      </c>
      <c r="G2197" s="17" t="s">
        <v>99</v>
      </c>
      <c r="H2197" s="18">
        <f>IF('Medical Examinations'!G2203="No major surgery",0,'Medical Examinations'!G2203)</f>
        <v>1</v>
      </c>
      <c r="I2197" s="16" t="s">
        <v>8343</v>
      </c>
      <c r="J2197" s="14" t="str">
        <f t="shared" si="102"/>
        <v>Over weight</v>
      </c>
      <c r="K2197" s="14" t="str">
        <f t="shared" si="103"/>
        <v>Normal</v>
      </c>
      <c r="L2197" s="19">
        <f>DATE('Data cleaning'!P2203,MONTH(1&amp;'Data cleaning'!Q2203),'Hospitalisation Details'!D2203)</f>
        <v>31613</v>
      </c>
      <c r="M2197" s="20">
        <v>38709.18</v>
      </c>
      <c r="N2197" s="16" t="s">
        <v>75</v>
      </c>
      <c r="O2197" s="16" t="s">
        <v>64</v>
      </c>
      <c r="P2197" s="16" t="s">
        <v>66</v>
      </c>
      <c r="Q2197" s="14">
        <f t="shared" si="104"/>
        <v>36</v>
      </c>
    </row>
    <row r="2198" spans="1:17" ht="15.6" x14ac:dyDescent="0.3">
      <c r="A2198" s="15" t="s">
        <v>919</v>
      </c>
      <c r="B2198" s="14" t="s">
        <v>8177</v>
      </c>
      <c r="C2198" s="16">
        <v>40.26</v>
      </c>
      <c r="D2198" s="16">
        <v>5.52</v>
      </c>
      <c r="E2198" s="17" t="s">
        <v>32</v>
      </c>
      <c r="F2198" s="17" t="s">
        <v>39</v>
      </c>
      <c r="G2198" s="17" t="s">
        <v>32</v>
      </c>
      <c r="H2198" s="18">
        <f>IF('Medical Examinations'!G2204="No major surgery",0,'Medical Examinations'!G2204)</f>
        <v>1</v>
      </c>
      <c r="I2198" s="16" t="s">
        <v>8343</v>
      </c>
      <c r="J2198" s="14" t="str">
        <f t="shared" si="102"/>
        <v>Obesity</v>
      </c>
      <c r="K2198" s="14" t="str">
        <f t="shared" si="103"/>
        <v>Normal</v>
      </c>
      <c r="L2198" s="19">
        <f>DATE('Data cleaning'!P2204,MONTH(1&amp;'Data cleaning'!Q2204),'Hospitalisation Details'!D2204)</f>
        <v>33564</v>
      </c>
      <c r="M2198" s="20">
        <v>38711</v>
      </c>
      <c r="N2198" s="16" t="s">
        <v>75</v>
      </c>
      <c r="O2198" s="16" t="s">
        <v>64</v>
      </c>
      <c r="P2198" s="16" t="s">
        <v>241</v>
      </c>
      <c r="Q2198" s="14">
        <f t="shared" si="104"/>
        <v>31</v>
      </c>
    </row>
    <row r="2199" spans="1:17" ht="15.6" x14ac:dyDescent="0.3">
      <c r="A2199" s="15" t="s">
        <v>915</v>
      </c>
      <c r="B2199" s="14" t="s">
        <v>7391</v>
      </c>
      <c r="C2199" s="16">
        <v>39.82</v>
      </c>
      <c r="D2199" s="16">
        <v>6.01</v>
      </c>
      <c r="E2199" s="17" t="s">
        <v>32</v>
      </c>
      <c r="F2199" s="17" t="s">
        <v>39</v>
      </c>
      <c r="G2199" s="17" t="s">
        <v>32</v>
      </c>
      <c r="H2199" s="18">
        <f>IF('Medical Examinations'!G2205="No major surgery",0,'Medical Examinations'!G2205)</f>
        <v>1</v>
      </c>
      <c r="I2199" s="16" t="s">
        <v>8343</v>
      </c>
      <c r="J2199" s="14" t="str">
        <f t="shared" si="102"/>
        <v>Obesity</v>
      </c>
      <c r="K2199" s="14" t="str">
        <f t="shared" si="103"/>
        <v>Prediabetes</v>
      </c>
      <c r="L2199" s="19">
        <f>DATE('Data cleaning'!P2205,MONTH(1&amp;'Data cleaning'!Q2205),'Hospitalisation Details'!D2205)</f>
        <v>33544</v>
      </c>
      <c r="M2199" s="20">
        <v>38711</v>
      </c>
      <c r="N2199" s="16" t="s">
        <v>62</v>
      </c>
      <c r="O2199" s="16" t="s">
        <v>62</v>
      </c>
      <c r="P2199" s="16" t="s">
        <v>241</v>
      </c>
      <c r="Q2199" s="14">
        <f t="shared" si="104"/>
        <v>31</v>
      </c>
    </row>
    <row r="2200" spans="1:17" ht="15.6" x14ac:dyDescent="0.3">
      <c r="A2200" s="15" t="s">
        <v>910</v>
      </c>
      <c r="B2200" s="14" t="s">
        <v>8180</v>
      </c>
      <c r="C2200" s="16">
        <v>39.159999999999997</v>
      </c>
      <c r="D2200" s="16">
        <v>5.81</v>
      </c>
      <c r="E2200" s="17" t="s">
        <v>32</v>
      </c>
      <c r="F2200" s="17" t="s">
        <v>39</v>
      </c>
      <c r="G2200" s="17" t="s">
        <v>32</v>
      </c>
      <c r="H2200" s="18">
        <f>IF('Medical Examinations'!G2206="No major surgery",0,'Medical Examinations'!G2206)</f>
        <v>1</v>
      </c>
      <c r="I2200" s="16" t="s">
        <v>8343</v>
      </c>
      <c r="J2200" s="14" t="str">
        <f t="shared" si="102"/>
        <v>Obesity</v>
      </c>
      <c r="K2200" s="14" t="str">
        <f t="shared" si="103"/>
        <v>Prediabetes</v>
      </c>
      <c r="L2200" s="19">
        <f>DATE('Data cleaning'!P2206,MONTH(1&amp;'Data cleaning'!Q2206),'Hospitalisation Details'!D2206)</f>
        <v>27926</v>
      </c>
      <c r="M2200" s="20">
        <v>38740.120000000003</v>
      </c>
      <c r="N2200" s="16" t="s">
        <v>62</v>
      </c>
      <c r="O2200" s="16" t="s">
        <v>62</v>
      </c>
      <c r="P2200" s="16" t="s">
        <v>119</v>
      </c>
      <c r="Q2200" s="14">
        <f t="shared" si="104"/>
        <v>46</v>
      </c>
    </row>
    <row r="2201" spans="1:17" ht="15.6" x14ac:dyDescent="0.3">
      <c r="A2201" s="15" t="s">
        <v>905</v>
      </c>
      <c r="B2201" s="14" t="s">
        <v>8182</v>
      </c>
      <c r="C2201" s="16">
        <v>25.555</v>
      </c>
      <c r="D2201" s="16">
        <v>4.37</v>
      </c>
      <c r="E2201" s="17" t="s">
        <v>32</v>
      </c>
      <c r="F2201" s="17" t="s">
        <v>32</v>
      </c>
      <c r="G2201" s="17" t="s">
        <v>99</v>
      </c>
      <c r="H2201" s="18">
        <f>IF('Medical Examinations'!G2207="No major surgery",0,'Medical Examinations'!G2207)</f>
        <v>1</v>
      </c>
      <c r="I2201" s="16" t="s">
        <v>8343</v>
      </c>
      <c r="J2201" s="14" t="str">
        <f t="shared" si="102"/>
        <v>Over weight</v>
      </c>
      <c r="K2201" s="14" t="str">
        <f t="shared" si="103"/>
        <v>Normal</v>
      </c>
      <c r="L2201" s="19">
        <f>DATE('Data cleaning'!P2207,MONTH(1&amp;'Data cleaning'!Q2207),'Hospitalisation Details'!D2207)</f>
        <v>33550</v>
      </c>
      <c r="M2201" s="20">
        <v>38746.36</v>
      </c>
      <c r="N2201" s="16" t="s">
        <v>75</v>
      </c>
      <c r="O2201" s="16" t="s">
        <v>62</v>
      </c>
      <c r="P2201" s="16" t="s">
        <v>119</v>
      </c>
      <c r="Q2201" s="14">
        <f t="shared" si="104"/>
        <v>31</v>
      </c>
    </row>
    <row r="2202" spans="1:17" ht="15.6" x14ac:dyDescent="0.3">
      <c r="A2202" s="15" t="s">
        <v>900</v>
      </c>
      <c r="B2202" s="14" t="s">
        <v>7110</v>
      </c>
      <c r="C2202" s="16">
        <v>25.175000000000001</v>
      </c>
      <c r="D2202" s="16">
        <v>5.74</v>
      </c>
      <c r="E2202" s="17" t="s">
        <v>32</v>
      </c>
      <c r="F2202" s="17" t="s">
        <v>32</v>
      </c>
      <c r="G2202" s="17" t="s">
        <v>99</v>
      </c>
      <c r="H2202" s="18">
        <f>IF('Medical Examinations'!G2208="No major surgery",0,'Medical Examinations'!G2208)</f>
        <v>1</v>
      </c>
      <c r="I2202" s="16" t="s">
        <v>8343</v>
      </c>
      <c r="J2202" s="14" t="str">
        <f t="shared" si="102"/>
        <v>Over weight</v>
      </c>
      <c r="K2202" s="14" t="str">
        <f t="shared" si="103"/>
        <v>Prediabetes</v>
      </c>
      <c r="L2202" s="19">
        <f>DATE('Data cleaning'!P2208,MONTH(1&amp;'Data cleaning'!Q2208),'Hospitalisation Details'!D2208)</f>
        <v>38326</v>
      </c>
      <c r="M2202" s="20">
        <v>38792.69</v>
      </c>
      <c r="N2202" s="16" t="s">
        <v>62</v>
      </c>
      <c r="O2202" s="16" t="s">
        <v>62</v>
      </c>
      <c r="P2202" s="16" t="s">
        <v>66</v>
      </c>
      <c r="Q2202" s="14">
        <f t="shared" si="104"/>
        <v>18</v>
      </c>
    </row>
    <row r="2203" spans="1:17" ht="15.6" x14ac:dyDescent="0.3">
      <c r="A2203" s="15" t="s">
        <v>895</v>
      </c>
      <c r="B2203" s="14" t="s">
        <v>8185</v>
      </c>
      <c r="C2203" s="16">
        <v>38.28</v>
      </c>
      <c r="D2203" s="16">
        <v>5.39</v>
      </c>
      <c r="E2203" s="17" t="s">
        <v>32</v>
      </c>
      <c r="F2203" s="17" t="s">
        <v>39</v>
      </c>
      <c r="G2203" s="17" t="s">
        <v>32</v>
      </c>
      <c r="H2203" s="18">
        <f>IF('Medical Examinations'!G2209="No major surgery",0,'Medical Examinations'!G2209)</f>
        <v>1</v>
      </c>
      <c r="I2203" s="16" t="s">
        <v>8343</v>
      </c>
      <c r="J2203" s="14" t="str">
        <f t="shared" si="102"/>
        <v>Obesity</v>
      </c>
      <c r="K2203" s="14" t="str">
        <f t="shared" si="103"/>
        <v>Normal</v>
      </c>
      <c r="L2203" s="19">
        <f>DATE('Data cleaning'!P2209,MONTH(1&amp;'Data cleaning'!Q2209),'Hospitalisation Details'!D2209)</f>
        <v>29192</v>
      </c>
      <c r="M2203" s="20">
        <v>38836.980000000003</v>
      </c>
      <c r="N2203" s="16" t="s">
        <v>62</v>
      </c>
      <c r="O2203" s="16" t="s">
        <v>75</v>
      </c>
      <c r="P2203" s="16" t="s">
        <v>241</v>
      </c>
      <c r="Q2203" s="14">
        <f t="shared" si="104"/>
        <v>43</v>
      </c>
    </row>
    <row r="2204" spans="1:17" ht="15.6" x14ac:dyDescent="0.3">
      <c r="A2204" s="15" t="s">
        <v>890</v>
      </c>
      <c r="B2204" s="14" t="s">
        <v>8187</v>
      </c>
      <c r="C2204" s="16">
        <v>38.17</v>
      </c>
      <c r="D2204" s="16">
        <v>4.07</v>
      </c>
      <c r="E2204" s="17" t="s">
        <v>32</v>
      </c>
      <c r="F2204" s="17" t="s">
        <v>39</v>
      </c>
      <c r="G2204" s="17" t="s">
        <v>32</v>
      </c>
      <c r="H2204" s="18">
        <f>IF('Medical Examinations'!G2210="No major surgery",0,'Medical Examinations'!G2210)</f>
        <v>1</v>
      </c>
      <c r="I2204" s="16" t="s">
        <v>8343</v>
      </c>
      <c r="J2204" s="14" t="str">
        <f t="shared" si="102"/>
        <v>Obesity</v>
      </c>
      <c r="K2204" s="14" t="str">
        <f t="shared" si="103"/>
        <v>Normal</v>
      </c>
      <c r="L2204" s="19">
        <f>DATE('Data cleaning'!P2210,MONTH(1&amp;'Data cleaning'!Q2210),'Hospitalisation Details'!D2210)</f>
        <v>23534</v>
      </c>
      <c r="M2204" s="20">
        <v>38869.25</v>
      </c>
      <c r="N2204" s="16" t="s">
        <v>62</v>
      </c>
      <c r="O2204" s="16" t="s">
        <v>62</v>
      </c>
      <c r="P2204" s="16" t="s">
        <v>241</v>
      </c>
      <c r="Q2204" s="14">
        <f t="shared" si="104"/>
        <v>59</v>
      </c>
    </row>
    <row r="2205" spans="1:17" ht="15.6" x14ac:dyDescent="0.3">
      <c r="A2205" s="15" t="s">
        <v>887</v>
      </c>
      <c r="B2205" s="14" t="s">
        <v>4766</v>
      </c>
      <c r="C2205" s="16">
        <v>36.85</v>
      </c>
      <c r="D2205" s="16">
        <v>5.49</v>
      </c>
      <c r="E2205" s="17" t="s">
        <v>32</v>
      </c>
      <c r="F2205" s="17" t="s">
        <v>39</v>
      </c>
      <c r="G2205" s="17" t="s">
        <v>32</v>
      </c>
      <c r="H2205" s="18">
        <f>IF('Medical Examinations'!G2211="No major surgery",0,'Medical Examinations'!G2211)</f>
        <v>1</v>
      </c>
      <c r="I2205" s="16" t="s">
        <v>8343</v>
      </c>
      <c r="J2205" s="14" t="str">
        <f t="shared" si="102"/>
        <v>Obesity</v>
      </c>
      <c r="K2205" s="14" t="str">
        <f t="shared" si="103"/>
        <v>Normal</v>
      </c>
      <c r="L2205" s="19">
        <f>DATE('Data cleaning'!P2211,MONTH(1&amp;'Data cleaning'!Q2211),'Hospitalisation Details'!D2211)</f>
        <v>24683</v>
      </c>
      <c r="M2205" s="20">
        <v>38893.360000000001</v>
      </c>
      <c r="N2205" s="16" t="s">
        <v>75</v>
      </c>
      <c r="O2205" s="16" t="s">
        <v>62</v>
      </c>
      <c r="P2205" s="16" t="s">
        <v>241</v>
      </c>
      <c r="Q2205" s="14">
        <f t="shared" si="104"/>
        <v>55</v>
      </c>
    </row>
    <row r="2206" spans="1:17" ht="15.6" x14ac:dyDescent="0.3">
      <c r="A2206" s="15" t="s">
        <v>882</v>
      </c>
      <c r="B2206" s="14" t="s">
        <v>7804</v>
      </c>
      <c r="C2206" s="16">
        <v>22.61</v>
      </c>
      <c r="D2206" s="16">
        <v>5.68</v>
      </c>
      <c r="E2206" s="17" t="s">
        <v>32</v>
      </c>
      <c r="F2206" s="17" t="s">
        <v>32</v>
      </c>
      <c r="G2206" s="17" t="s">
        <v>99</v>
      </c>
      <c r="H2206" s="18">
        <f>IF('Medical Examinations'!G2212="No major surgery",0,'Medical Examinations'!G2212)</f>
        <v>1</v>
      </c>
      <c r="I2206" s="16" t="s">
        <v>8343</v>
      </c>
      <c r="J2206" s="14" t="str">
        <f t="shared" si="102"/>
        <v>Normal weight</v>
      </c>
      <c r="K2206" s="14" t="str">
        <f t="shared" si="103"/>
        <v>Normal</v>
      </c>
      <c r="L2206" s="19">
        <f>DATE('Data cleaning'!P2212,MONTH(1&amp;'Data cleaning'!Q2212),'Hospitalisation Details'!D2212)</f>
        <v>31944</v>
      </c>
      <c r="M2206" s="20">
        <v>38924.04</v>
      </c>
      <c r="N2206" s="16" t="s">
        <v>62</v>
      </c>
      <c r="O2206" s="16" t="s">
        <v>62</v>
      </c>
      <c r="P2206" s="16" t="s">
        <v>241</v>
      </c>
      <c r="Q2206" s="14">
        <f t="shared" si="104"/>
        <v>35</v>
      </c>
    </row>
    <row r="2207" spans="1:17" ht="15.6" x14ac:dyDescent="0.3">
      <c r="A2207" s="15" t="s">
        <v>877</v>
      </c>
      <c r="B2207" s="14" t="s">
        <v>7110</v>
      </c>
      <c r="C2207" s="16">
        <v>21.754999999999999</v>
      </c>
      <c r="D2207" s="16">
        <v>6.09</v>
      </c>
      <c r="E2207" s="17" t="s">
        <v>32</v>
      </c>
      <c r="F2207" s="17" t="s">
        <v>32</v>
      </c>
      <c r="G2207" s="17" t="s">
        <v>99</v>
      </c>
      <c r="H2207" s="18">
        <f>IF('Medical Examinations'!G2213="No major surgery",0,'Medical Examinations'!G2213)</f>
        <v>1</v>
      </c>
      <c r="I2207" s="16" t="s">
        <v>8343</v>
      </c>
      <c r="J2207" s="14" t="str">
        <f t="shared" si="102"/>
        <v>Normal weight</v>
      </c>
      <c r="K2207" s="14" t="str">
        <f t="shared" si="103"/>
        <v>Prediabetes</v>
      </c>
      <c r="L2207" s="19">
        <f>DATE('Data cleaning'!P2213,MONTH(1&amp;'Data cleaning'!Q2213),'Hospitalisation Details'!D2213)</f>
        <v>28109</v>
      </c>
      <c r="M2207" s="20">
        <v>38932.559999999998</v>
      </c>
      <c r="N2207" s="16" t="s">
        <v>62</v>
      </c>
      <c r="O2207" s="16" t="s">
        <v>64</v>
      </c>
      <c r="P2207" s="16" t="s">
        <v>241</v>
      </c>
      <c r="Q2207" s="14">
        <f t="shared" si="104"/>
        <v>46</v>
      </c>
    </row>
    <row r="2208" spans="1:17" ht="15.6" x14ac:dyDescent="0.3">
      <c r="A2208" s="15" t="s">
        <v>872</v>
      </c>
      <c r="B2208" s="14" t="s">
        <v>5489</v>
      </c>
      <c r="C2208" s="16">
        <v>20.425000000000001</v>
      </c>
      <c r="D2208" s="16">
        <v>5.53</v>
      </c>
      <c r="E2208" s="17" t="s">
        <v>32</v>
      </c>
      <c r="F2208" s="17" t="s">
        <v>32</v>
      </c>
      <c r="G2208" s="17" t="s">
        <v>99</v>
      </c>
      <c r="H2208" s="18">
        <f>IF('Medical Examinations'!G2214="No major surgery",0,'Medical Examinations'!G2214)</f>
        <v>1</v>
      </c>
      <c r="I2208" s="16" t="s">
        <v>8343</v>
      </c>
      <c r="J2208" s="14" t="str">
        <f t="shared" si="102"/>
        <v>Normal weight</v>
      </c>
      <c r="K2208" s="14" t="str">
        <f t="shared" si="103"/>
        <v>Normal</v>
      </c>
      <c r="L2208" s="19">
        <f>DATE('Data cleaning'!P2214,MONTH(1&amp;'Data cleaning'!Q2214),'Hospitalisation Details'!D2214)</f>
        <v>29488</v>
      </c>
      <c r="M2208" s="20">
        <v>38947.43</v>
      </c>
      <c r="N2208" s="16" t="s">
        <v>62</v>
      </c>
      <c r="O2208" s="16" t="s">
        <v>64</v>
      </c>
      <c r="P2208" s="16" t="s">
        <v>241</v>
      </c>
      <c r="Q2208" s="14">
        <f t="shared" si="104"/>
        <v>42</v>
      </c>
    </row>
    <row r="2209" spans="1:17" ht="15.6" x14ac:dyDescent="0.3">
      <c r="A2209" s="15" t="s">
        <v>866</v>
      </c>
      <c r="B2209" s="14" t="s">
        <v>8192</v>
      </c>
      <c r="C2209" s="16">
        <v>31.35</v>
      </c>
      <c r="D2209" s="16">
        <v>4.28</v>
      </c>
      <c r="E2209" s="17" t="s">
        <v>32</v>
      </c>
      <c r="F2209" s="17" t="s">
        <v>39</v>
      </c>
      <c r="G2209" s="17" t="s">
        <v>32</v>
      </c>
      <c r="H2209" s="18">
        <f>IF('Medical Examinations'!G2215="No major surgery",0,'Medical Examinations'!G2215)</f>
        <v>1</v>
      </c>
      <c r="I2209" s="16" t="s">
        <v>8343</v>
      </c>
      <c r="J2209" s="14" t="str">
        <f t="shared" si="102"/>
        <v>Obesity</v>
      </c>
      <c r="K2209" s="14" t="str">
        <f t="shared" si="103"/>
        <v>Normal</v>
      </c>
      <c r="L2209" s="19">
        <f>DATE('Data cleaning'!P2215,MONTH(1&amp;'Data cleaning'!Q2215),'Hospitalisation Details'!D2215)</f>
        <v>28775</v>
      </c>
      <c r="M2209" s="20">
        <v>38998.550000000003</v>
      </c>
      <c r="N2209" s="16" t="s">
        <v>75</v>
      </c>
      <c r="O2209" s="16" t="s">
        <v>75</v>
      </c>
      <c r="P2209" s="16" t="s">
        <v>241</v>
      </c>
      <c r="Q2209" s="14">
        <f t="shared" si="104"/>
        <v>44</v>
      </c>
    </row>
    <row r="2210" spans="1:17" ht="15.6" x14ac:dyDescent="0.3">
      <c r="A2210" s="15" t="s">
        <v>861</v>
      </c>
      <c r="B2210" s="14" t="s">
        <v>5508</v>
      </c>
      <c r="C2210" s="16">
        <v>31.13</v>
      </c>
      <c r="D2210" s="16">
        <v>6.01</v>
      </c>
      <c r="E2210" s="17" t="s">
        <v>32</v>
      </c>
      <c r="F2210" s="17" t="s">
        <v>39</v>
      </c>
      <c r="G2210" s="17" t="s">
        <v>32</v>
      </c>
      <c r="H2210" s="18">
        <f>IF('Medical Examinations'!G2216="No major surgery",0,'Medical Examinations'!G2216)</f>
        <v>1</v>
      </c>
      <c r="I2210" s="16" t="s">
        <v>8343</v>
      </c>
      <c r="J2210" s="14" t="str">
        <f t="shared" si="102"/>
        <v>Obesity</v>
      </c>
      <c r="K2210" s="14" t="str">
        <f t="shared" si="103"/>
        <v>Prediabetes</v>
      </c>
      <c r="L2210" s="19">
        <f>DATE('Data cleaning'!P2216,MONTH(1&amp;'Data cleaning'!Q2216),'Hospitalisation Details'!D2216)</f>
        <v>31310</v>
      </c>
      <c r="M2210" s="20">
        <v>39047.29</v>
      </c>
      <c r="N2210" s="16" t="s">
        <v>75</v>
      </c>
      <c r="O2210" s="16" t="s">
        <v>64</v>
      </c>
      <c r="P2210" s="16" t="s">
        <v>1841</v>
      </c>
      <c r="Q2210" s="14">
        <f t="shared" si="104"/>
        <v>37</v>
      </c>
    </row>
    <row r="2211" spans="1:17" ht="15.6" x14ac:dyDescent="0.3">
      <c r="A2211" s="15" t="s">
        <v>855</v>
      </c>
      <c r="B2211" s="14" t="s">
        <v>8194</v>
      </c>
      <c r="C2211" s="16">
        <v>17.48</v>
      </c>
      <c r="D2211" s="16">
        <v>4.59</v>
      </c>
      <c r="E2211" s="17" t="s">
        <v>32</v>
      </c>
      <c r="F2211" s="17" t="s">
        <v>32</v>
      </c>
      <c r="G2211" s="17" t="s">
        <v>99</v>
      </c>
      <c r="H2211" s="18">
        <f>IF('Medical Examinations'!G2217="No major surgery",0,'Medical Examinations'!G2217)</f>
        <v>1</v>
      </c>
      <c r="I2211" s="16" t="s">
        <v>8343</v>
      </c>
      <c r="J2211" s="14" t="str">
        <f t="shared" si="102"/>
        <v>Under weight</v>
      </c>
      <c r="K2211" s="14" t="str">
        <f t="shared" si="103"/>
        <v>Normal</v>
      </c>
      <c r="L2211" s="19">
        <f>DATE('Data cleaning'!P2217,MONTH(1&amp;'Data cleaning'!Q2217),'Hospitalisation Details'!D2217)</f>
        <v>30167</v>
      </c>
      <c r="M2211" s="20">
        <v>39125.33</v>
      </c>
      <c r="N2211" s="16" t="s">
        <v>75</v>
      </c>
      <c r="O2211" s="16" t="s">
        <v>75</v>
      </c>
      <c r="P2211" s="16" t="s">
        <v>979</v>
      </c>
      <c r="Q2211" s="14">
        <f t="shared" si="104"/>
        <v>40</v>
      </c>
    </row>
    <row r="2212" spans="1:17" ht="15.6" x14ac:dyDescent="0.3">
      <c r="A2212" s="15" t="s">
        <v>850</v>
      </c>
      <c r="B2212" s="14" t="s">
        <v>8195</v>
      </c>
      <c r="C2212" s="16">
        <v>22.57</v>
      </c>
      <c r="D2212" s="16">
        <v>5.8</v>
      </c>
      <c r="E2212" s="17" t="s">
        <v>99</v>
      </c>
      <c r="F2212" s="17" t="s">
        <v>32</v>
      </c>
      <c r="G2212" s="17" t="s">
        <v>32</v>
      </c>
      <c r="H2212" s="18">
        <f>IF('Medical Examinations'!G2218="No major surgery",0,'Medical Examinations'!G2218)</f>
        <v>1</v>
      </c>
      <c r="I2212" s="16" t="s">
        <v>8343</v>
      </c>
      <c r="J2212" s="14" t="str">
        <f t="shared" si="102"/>
        <v>Normal weight</v>
      </c>
      <c r="K2212" s="14" t="str">
        <f t="shared" si="103"/>
        <v>Prediabetes</v>
      </c>
      <c r="L2212" s="19">
        <f>DATE('Data cleaning'!P2218,MONTH(1&amp;'Data cleaning'!Q2218),'Hospitalisation Details'!D2218)</f>
        <v>22834</v>
      </c>
      <c r="M2212" s="20">
        <v>39221.120000000003</v>
      </c>
      <c r="N2212" s="16" t="s">
        <v>62</v>
      </c>
      <c r="O2212" s="16" t="s">
        <v>75</v>
      </c>
      <c r="P2212" s="16" t="s">
        <v>241</v>
      </c>
      <c r="Q2212" s="14">
        <f t="shared" si="104"/>
        <v>60</v>
      </c>
    </row>
    <row r="2213" spans="1:17" ht="15.6" x14ac:dyDescent="0.3">
      <c r="A2213" s="15" t="s">
        <v>846</v>
      </c>
      <c r="B2213" s="14" t="s">
        <v>6040</v>
      </c>
      <c r="C2213" s="16">
        <v>26.73</v>
      </c>
      <c r="D2213" s="16">
        <v>5.08</v>
      </c>
      <c r="E2213" s="17" t="s">
        <v>32</v>
      </c>
      <c r="F2213" s="17" t="s">
        <v>39</v>
      </c>
      <c r="G2213" s="17" t="s">
        <v>32</v>
      </c>
      <c r="H2213" s="18">
        <f>IF('Medical Examinations'!G2219="No major surgery",0,'Medical Examinations'!G2219)</f>
        <v>1</v>
      </c>
      <c r="I2213" s="16" t="s">
        <v>8343</v>
      </c>
      <c r="J2213" s="14" t="str">
        <f t="shared" si="102"/>
        <v>Over weight</v>
      </c>
      <c r="K2213" s="14" t="str">
        <f t="shared" si="103"/>
        <v>Normal</v>
      </c>
      <c r="L2213" s="19">
        <f>DATE('Data cleaning'!P2219,MONTH(1&amp;'Data cleaning'!Q2219),'Hospitalisation Details'!D2219)</f>
        <v>33938</v>
      </c>
      <c r="M2213" s="20">
        <v>39241.440000000002</v>
      </c>
      <c r="N2213" s="16" t="s">
        <v>75</v>
      </c>
      <c r="O2213" s="16" t="s">
        <v>64</v>
      </c>
      <c r="P2213" s="16" t="s">
        <v>241</v>
      </c>
      <c r="Q2213" s="14">
        <f t="shared" si="104"/>
        <v>30</v>
      </c>
    </row>
    <row r="2214" spans="1:17" ht="15.6" x14ac:dyDescent="0.3">
      <c r="A2214" s="15" t="s">
        <v>841</v>
      </c>
      <c r="B2214" s="14" t="s">
        <v>5168</v>
      </c>
      <c r="C2214" s="16">
        <v>20.79</v>
      </c>
      <c r="D2214" s="16">
        <v>5.84</v>
      </c>
      <c r="E2214" s="17" t="s">
        <v>32</v>
      </c>
      <c r="F2214" s="17" t="s">
        <v>39</v>
      </c>
      <c r="G2214" s="17" t="s">
        <v>32</v>
      </c>
      <c r="H2214" s="18">
        <f>IF('Medical Examinations'!G2220="No major surgery",0,'Medical Examinations'!G2220)</f>
        <v>1</v>
      </c>
      <c r="I2214" s="16" t="s">
        <v>8343</v>
      </c>
      <c r="J2214" s="14" t="str">
        <f t="shared" si="102"/>
        <v>Normal weight</v>
      </c>
      <c r="K2214" s="14" t="str">
        <f t="shared" si="103"/>
        <v>Prediabetes</v>
      </c>
      <c r="L2214" s="19">
        <f>DATE('Data cleaning'!P2220,MONTH(1&amp;'Data cleaning'!Q2220),'Hospitalisation Details'!D2220)</f>
        <v>30179</v>
      </c>
      <c r="M2214" s="20">
        <v>39315.279999999999</v>
      </c>
      <c r="N2214" s="16" t="s">
        <v>62</v>
      </c>
      <c r="O2214" s="16" t="s">
        <v>64</v>
      </c>
      <c r="P2214" s="16" t="s">
        <v>241</v>
      </c>
      <c r="Q2214" s="14">
        <f t="shared" si="104"/>
        <v>40</v>
      </c>
    </row>
    <row r="2215" spans="1:17" ht="15.6" x14ac:dyDescent="0.3">
      <c r="A2215" s="15" t="s">
        <v>836</v>
      </c>
      <c r="B2215" s="14" t="s">
        <v>7208</v>
      </c>
      <c r="C2215" s="16">
        <v>20.149999999999999</v>
      </c>
      <c r="D2215" s="16">
        <v>4.1500000000000004</v>
      </c>
      <c r="E2215" s="17" t="s">
        <v>32</v>
      </c>
      <c r="F2215" s="17" t="s">
        <v>32</v>
      </c>
      <c r="G2215" s="17" t="s">
        <v>32</v>
      </c>
      <c r="H2215" s="18">
        <f>IF('Medical Examinations'!G2221="No major surgery",0,'Medical Examinations'!G2221)</f>
        <v>1</v>
      </c>
      <c r="I2215" s="16" t="s">
        <v>8343</v>
      </c>
      <c r="J2215" s="14" t="str">
        <f t="shared" si="102"/>
        <v>Normal weight</v>
      </c>
      <c r="K2215" s="14" t="str">
        <f t="shared" si="103"/>
        <v>Normal</v>
      </c>
      <c r="L2215" s="19">
        <f>DATE('Data cleaning'!P2221,MONTH(1&amp;'Data cleaning'!Q2221),'Hospitalisation Details'!D2221)</f>
        <v>28707</v>
      </c>
      <c r="M2215" s="20">
        <v>39352.6</v>
      </c>
      <c r="N2215" s="16" t="s">
        <v>62</v>
      </c>
      <c r="O2215" s="16" t="s">
        <v>64</v>
      </c>
      <c r="P2215" s="16" t="s">
        <v>241</v>
      </c>
      <c r="Q2215" s="14">
        <f t="shared" si="104"/>
        <v>44</v>
      </c>
    </row>
    <row r="2216" spans="1:17" ht="15.6" x14ac:dyDescent="0.3">
      <c r="A2216" s="15" t="s">
        <v>830</v>
      </c>
      <c r="B2216" s="14" t="s">
        <v>5005</v>
      </c>
      <c r="C2216" s="16">
        <v>36.85</v>
      </c>
      <c r="D2216" s="16">
        <v>4.3600000000000003</v>
      </c>
      <c r="E2216" s="17" t="s">
        <v>99</v>
      </c>
      <c r="F2216" s="17" t="s">
        <v>32</v>
      </c>
      <c r="G2216" s="17" t="s">
        <v>32</v>
      </c>
      <c r="H2216" s="18">
        <f>IF('Medical Examinations'!G2222="No major surgery",0,'Medical Examinations'!G2222)</f>
        <v>0</v>
      </c>
      <c r="I2216" s="16" t="s">
        <v>8343</v>
      </c>
      <c r="J2216" s="14" t="str">
        <f t="shared" si="102"/>
        <v>Obesity</v>
      </c>
      <c r="K2216" s="14" t="str">
        <f t="shared" si="103"/>
        <v>Normal</v>
      </c>
      <c r="L2216" s="19">
        <f>DATE('Data cleaning'!P2222,MONTH(1&amp;'Data cleaning'!Q2222),'Hospitalisation Details'!D2222)</f>
        <v>24282</v>
      </c>
      <c r="M2216" s="20">
        <v>39396.86</v>
      </c>
      <c r="N2216" s="16" t="s">
        <v>62</v>
      </c>
      <c r="O2216" s="16" t="s">
        <v>62</v>
      </c>
      <c r="P2216" s="16" t="s">
        <v>241</v>
      </c>
      <c r="Q2216" s="14">
        <f t="shared" si="104"/>
        <v>56</v>
      </c>
    </row>
    <row r="2217" spans="1:17" ht="15.6" x14ac:dyDescent="0.3">
      <c r="A2217" s="15" t="s">
        <v>825</v>
      </c>
      <c r="B2217" s="14" t="s">
        <v>5577</v>
      </c>
      <c r="C2217" s="16">
        <v>35.53</v>
      </c>
      <c r="D2217" s="16">
        <v>4.55</v>
      </c>
      <c r="E2217" s="17" t="s">
        <v>99</v>
      </c>
      <c r="F2217" s="17" t="s">
        <v>32</v>
      </c>
      <c r="G2217" s="17" t="s">
        <v>32</v>
      </c>
      <c r="H2217" s="18">
        <f>IF('Medical Examinations'!G2223="No major surgery",0,'Medical Examinations'!G2223)</f>
        <v>0</v>
      </c>
      <c r="I2217" s="16" t="s">
        <v>8343</v>
      </c>
      <c r="J2217" s="14" t="str">
        <f t="shared" si="102"/>
        <v>Obesity</v>
      </c>
      <c r="K2217" s="14" t="str">
        <f t="shared" si="103"/>
        <v>Normal</v>
      </c>
      <c r="L2217" s="19">
        <f>DATE('Data cleaning'!P2223,MONTH(1&amp;'Data cleaning'!Q2223),'Hospitalisation Details'!D2223)</f>
        <v>28683</v>
      </c>
      <c r="M2217" s="20">
        <v>39556.49</v>
      </c>
      <c r="N2217" s="16" t="s">
        <v>75</v>
      </c>
      <c r="O2217" s="16" t="s">
        <v>62</v>
      </c>
      <c r="P2217" s="16" t="s">
        <v>964</v>
      </c>
      <c r="Q2217" s="14">
        <f t="shared" si="104"/>
        <v>44</v>
      </c>
    </row>
    <row r="2218" spans="1:17" ht="15.6" x14ac:dyDescent="0.3">
      <c r="A2218" s="15" t="s">
        <v>820</v>
      </c>
      <c r="B2218" s="14" t="s">
        <v>5426</v>
      </c>
      <c r="C2218" s="16">
        <v>31.1</v>
      </c>
      <c r="D2218" s="16">
        <v>4.37</v>
      </c>
      <c r="E2218" s="17" t="s">
        <v>99</v>
      </c>
      <c r="F2218" s="17" t="s">
        <v>32</v>
      </c>
      <c r="G2218" s="17" t="s">
        <v>32</v>
      </c>
      <c r="H2218" s="18">
        <f>IF('Medical Examinations'!G2224="No major surgery",0,'Medical Examinations'!G2224)</f>
        <v>0</v>
      </c>
      <c r="I2218" s="16" t="s">
        <v>8343</v>
      </c>
      <c r="J2218" s="14" t="str">
        <f t="shared" si="102"/>
        <v>Obesity</v>
      </c>
      <c r="K2218" s="14" t="str">
        <f t="shared" si="103"/>
        <v>Normal</v>
      </c>
      <c r="L2218" s="19">
        <f>DATE('Data cleaning'!P2224,MONTH(1&amp;'Data cleaning'!Q2224),'Hospitalisation Details'!D2224)</f>
        <v>29772</v>
      </c>
      <c r="M2218" s="20">
        <v>39597.410000000003</v>
      </c>
      <c r="N2218" s="16" t="s">
        <v>75</v>
      </c>
      <c r="O2218" s="16" t="s">
        <v>62</v>
      </c>
      <c r="P2218" s="16" t="s">
        <v>1841</v>
      </c>
      <c r="Q2218" s="14">
        <f t="shared" si="104"/>
        <v>41</v>
      </c>
    </row>
    <row r="2219" spans="1:17" ht="15.6" x14ac:dyDescent="0.3">
      <c r="A2219" s="15" t="s">
        <v>815</v>
      </c>
      <c r="B2219" s="14" t="s">
        <v>5577</v>
      </c>
      <c r="C2219" s="16">
        <v>23.21</v>
      </c>
      <c r="D2219" s="16">
        <v>5.24</v>
      </c>
      <c r="E2219" s="17" t="s">
        <v>99</v>
      </c>
      <c r="F2219" s="17" t="s">
        <v>32</v>
      </c>
      <c r="G2219" s="17" t="s">
        <v>32</v>
      </c>
      <c r="H2219" s="18">
        <f>IF('Medical Examinations'!G2225="No major surgery",0,'Medical Examinations'!G2225)</f>
        <v>0</v>
      </c>
      <c r="I2219" s="16" t="s">
        <v>8343</v>
      </c>
      <c r="J2219" s="14" t="str">
        <f t="shared" si="102"/>
        <v>Normal weight</v>
      </c>
      <c r="K2219" s="14" t="str">
        <f t="shared" si="103"/>
        <v>Normal</v>
      </c>
      <c r="L2219" s="19">
        <f>DATE('Data cleaning'!P2225,MONTH(1&amp;'Data cleaning'!Q2225),'Hospitalisation Details'!D2225)</f>
        <v>34918</v>
      </c>
      <c r="M2219" s="20">
        <v>39611.760000000002</v>
      </c>
      <c r="N2219" s="16" t="s">
        <v>75</v>
      </c>
      <c r="O2219" s="16" t="s">
        <v>64</v>
      </c>
      <c r="P2219" s="16" t="s">
        <v>66</v>
      </c>
      <c r="Q2219" s="14">
        <f t="shared" si="104"/>
        <v>27</v>
      </c>
    </row>
    <row r="2220" spans="1:17" ht="15.6" x14ac:dyDescent="0.3">
      <c r="A2220" s="15" t="s">
        <v>810</v>
      </c>
      <c r="B2220" s="14" t="s">
        <v>8202</v>
      </c>
      <c r="C2220" s="16">
        <v>18.36</v>
      </c>
      <c r="D2220" s="16">
        <v>5.96</v>
      </c>
      <c r="E2220" s="17" t="s">
        <v>32</v>
      </c>
      <c r="F2220" s="17" t="s">
        <v>32</v>
      </c>
      <c r="G2220" s="17" t="s">
        <v>32</v>
      </c>
      <c r="H2220" s="18">
        <f>IF('Medical Examinations'!G2226="No major surgery",0,'Medical Examinations'!G2226)</f>
        <v>1</v>
      </c>
      <c r="I2220" s="16" t="s">
        <v>8343</v>
      </c>
      <c r="J2220" s="14" t="str">
        <f t="shared" si="102"/>
        <v>Under weight</v>
      </c>
      <c r="K2220" s="14" t="str">
        <f t="shared" si="103"/>
        <v>Prediabetes</v>
      </c>
      <c r="L2220" s="19">
        <f>DATE('Data cleaning'!P2226,MONTH(1&amp;'Data cleaning'!Q2226),'Hospitalisation Details'!D2226)</f>
        <v>28476</v>
      </c>
      <c r="M2220" s="20">
        <v>39670.44</v>
      </c>
      <c r="N2220" s="16" t="s">
        <v>62</v>
      </c>
      <c r="O2220" s="16" t="s">
        <v>75</v>
      </c>
      <c r="P2220" s="16" t="s">
        <v>119</v>
      </c>
      <c r="Q2220" s="14">
        <f t="shared" si="104"/>
        <v>45</v>
      </c>
    </row>
    <row r="2221" spans="1:17" ht="15.6" x14ac:dyDescent="0.3">
      <c r="A2221" s="15" t="s">
        <v>805</v>
      </c>
      <c r="B2221" s="14" t="s">
        <v>5204</v>
      </c>
      <c r="C2221" s="16">
        <v>15.92</v>
      </c>
      <c r="D2221" s="16">
        <v>4.76</v>
      </c>
      <c r="E2221" s="17" t="s">
        <v>99</v>
      </c>
      <c r="F2221" s="17" t="s">
        <v>32</v>
      </c>
      <c r="G2221" s="17" t="s">
        <v>32</v>
      </c>
      <c r="H2221" s="18">
        <f>IF('Medical Examinations'!G2227="No major surgery",0,'Medical Examinations'!G2227)</f>
        <v>1</v>
      </c>
      <c r="I2221" s="16" t="s">
        <v>8343</v>
      </c>
      <c r="J2221" s="14" t="str">
        <f t="shared" si="102"/>
        <v>Under weight</v>
      </c>
      <c r="K2221" s="14" t="str">
        <f t="shared" si="103"/>
        <v>Normal</v>
      </c>
      <c r="L2221" s="19">
        <f>DATE('Data cleaning'!P2227,MONTH(1&amp;'Data cleaning'!Q2227),'Hospitalisation Details'!D2227)</f>
        <v>25110</v>
      </c>
      <c r="M2221" s="20">
        <v>39721.93</v>
      </c>
      <c r="N2221" s="16" t="s">
        <v>62</v>
      </c>
      <c r="O2221" s="16" t="s">
        <v>62</v>
      </c>
      <c r="P2221" s="16" t="s">
        <v>241</v>
      </c>
      <c r="Q2221" s="14">
        <f t="shared" si="104"/>
        <v>54</v>
      </c>
    </row>
    <row r="2222" spans="1:17" ht="15.6" x14ac:dyDescent="0.3">
      <c r="A2222" s="15" t="s">
        <v>800</v>
      </c>
      <c r="B2222" s="14" t="s">
        <v>6879</v>
      </c>
      <c r="C2222" s="16">
        <v>15.17</v>
      </c>
      <c r="D2222" s="16">
        <v>4.3</v>
      </c>
      <c r="E2222" s="17" t="s">
        <v>99</v>
      </c>
      <c r="F2222" s="17" t="s">
        <v>32</v>
      </c>
      <c r="G2222" s="17" t="s">
        <v>99</v>
      </c>
      <c r="H2222" s="18">
        <f>IF('Medical Examinations'!G2228="No major surgery",0,'Medical Examinations'!G2228)</f>
        <v>1</v>
      </c>
      <c r="I2222" s="16" t="s">
        <v>8343</v>
      </c>
      <c r="J2222" s="14" t="str">
        <f t="shared" si="102"/>
        <v>Under weight</v>
      </c>
      <c r="K2222" s="14" t="str">
        <f t="shared" si="103"/>
        <v>Normal</v>
      </c>
      <c r="L2222" s="19">
        <f>DATE('Data cleaning'!P2228,MONTH(1&amp;'Data cleaning'!Q2228),'Hospitalisation Details'!D2228)</f>
        <v>37818</v>
      </c>
      <c r="M2222" s="20">
        <v>39722.75</v>
      </c>
      <c r="N2222" s="16" t="s">
        <v>75</v>
      </c>
      <c r="O2222" s="16" t="s">
        <v>75</v>
      </c>
      <c r="P2222" s="16" t="s">
        <v>66</v>
      </c>
      <c r="Q2222" s="14">
        <f t="shared" si="104"/>
        <v>19</v>
      </c>
    </row>
    <row r="2223" spans="1:17" ht="15.6" x14ac:dyDescent="0.3">
      <c r="A2223" s="15" t="s">
        <v>795</v>
      </c>
      <c r="B2223" s="14" t="s">
        <v>8204</v>
      </c>
      <c r="C2223" s="16">
        <v>16.63</v>
      </c>
      <c r="D2223" s="16">
        <v>4.5</v>
      </c>
      <c r="E2223" s="17" t="s">
        <v>32</v>
      </c>
      <c r="F2223" s="17" t="s">
        <v>32</v>
      </c>
      <c r="G2223" s="17" t="s">
        <v>32</v>
      </c>
      <c r="H2223" s="18">
        <f>IF('Medical Examinations'!G2229="No major surgery",0,'Medical Examinations'!G2229)</f>
        <v>1</v>
      </c>
      <c r="I2223" s="16" t="s">
        <v>8343</v>
      </c>
      <c r="J2223" s="14" t="str">
        <f t="shared" si="102"/>
        <v>Under weight</v>
      </c>
      <c r="K2223" s="14" t="str">
        <f t="shared" si="103"/>
        <v>Normal</v>
      </c>
      <c r="L2223" s="19">
        <f>DATE('Data cleaning'!P2229,MONTH(1&amp;'Data cleaning'!Q2229),'Hospitalisation Details'!D2229)</f>
        <v>28349</v>
      </c>
      <c r="M2223" s="20">
        <v>39725.519999999997</v>
      </c>
      <c r="N2223" s="16" t="s">
        <v>62</v>
      </c>
      <c r="O2223" s="16" t="s">
        <v>75</v>
      </c>
      <c r="P2223" s="16" t="s">
        <v>119</v>
      </c>
      <c r="Q2223" s="14">
        <f t="shared" si="104"/>
        <v>45</v>
      </c>
    </row>
    <row r="2224" spans="1:17" ht="15.6" x14ac:dyDescent="0.3">
      <c r="A2224" s="15" t="s">
        <v>790</v>
      </c>
      <c r="B2224" s="14" t="s">
        <v>8206</v>
      </c>
      <c r="C2224" s="16">
        <v>19.39</v>
      </c>
      <c r="D2224" s="16">
        <v>5.59</v>
      </c>
      <c r="E2224" s="17" t="s">
        <v>32</v>
      </c>
      <c r="F2224" s="17" t="s">
        <v>32</v>
      </c>
      <c r="G2224" s="17" t="s">
        <v>99</v>
      </c>
      <c r="H2224" s="18">
        <f>IF('Medical Examinations'!G2230="No major surgery",0,'Medical Examinations'!G2230)</f>
        <v>1</v>
      </c>
      <c r="I2224" s="16" t="s">
        <v>8343</v>
      </c>
      <c r="J2224" s="14" t="str">
        <f t="shared" si="102"/>
        <v>Normal weight</v>
      </c>
      <c r="K2224" s="14" t="str">
        <f t="shared" si="103"/>
        <v>Normal</v>
      </c>
      <c r="L2224" s="19">
        <f>DATE('Data cleaning'!P2230,MONTH(1&amp;'Data cleaning'!Q2230),'Hospitalisation Details'!D2230)</f>
        <v>27015</v>
      </c>
      <c r="M2224" s="20">
        <v>39727.61</v>
      </c>
      <c r="N2224" s="16" t="s">
        <v>75</v>
      </c>
      <c r="O2224" s="16" t="s">
        <v>62</v>
      </c>
      <c r="P2224" s="16" t="s">
        <v>241</v>
      </c>
      <c r="Q2224" s="14">
        <f t="shared" si="104"/>
        <v>49</v>
      </c>
    </row>
    <row r="2225" spans="1:17" ht="15.6" x14ac:dyDescent="0.3">
      <c r="A2225" s="15" t="s">
        <v>784</v>
      </c>
      <c r="B2225" s="14" t="s">
        <v>8208</v>
      </c>
      <c r="C2225" s="16">
        <v>17.34</v>
      </c>
      <c r="D2225" s="16">
        <v>6.29</v>
      </c>
      <c r="E2225" s="17" t="s">
        <v>99</v>
      </c>
      <c r="F2225" s="17" t="s">
        <v>32</v>
      </c>
      <c r="G2225" s="17" t="s">
        <v>99</v>
      </c>
      <c r="H2225" s="18">
        <f>IF('Medical Examinations'!G2231="No major surgery",0,'Medical Examinations'!G2231)</f>
        <v>1</v>
      </c>
      <c r="I2225" s="16" t="s">
        <v>8343</v>
      </c>
      <c r="J2225" s="14" t="str">
        <f t="shared" si="102"/>
        <v>Under weight</v>
      </c>
      <c r="K2225" s="14" t="str">
        <f t="shared" si="103"/>
        <v>Prediabetes</v>
      </c>
      <c r="L2225" s="19">
        <f>DATE('Data cleaning'!P2231,MONTH(1&amp;'Data cleaning'!Q2231),'Hospitalisation Details'!D2231)</f>
        <v>31982</v>
      </c>
      <c r="M2225" s="20">
        <v>39774.28</v>
      </c>
      <c r="N2225" s="16" t="s">
        <v>75</v>
      </c>
      <c r="O2225" s="16" t="s">
        <v>75</v>
      </c>
      <c r="P2225" s="16" t="s">
        <v>1397</v>
      </c>
      <c r="Q2225" s="14">
        <f t="shared" si="104"/>
        <v>35</v>
      </c>
    </row>
    <row r="2226" spans="1:17" ht="15.6" x14ac:dyDescent="0.3">
      <c r="A2226" s="15" t="s">
        <v>780</v>
      </c>
      <c r="B2226" s="14" t="s">
        <v>8210</v>
      </c>
      <c r="C2226" s="16">
        <v>17.940000000000001</v>
      </c>
      <c r="D2226" s="16">
        <v>4.1900000000000004</v>
      </c>
      <c r="E2226" s="17" t="s">
        <v>32</v>
      </c>
      <c r="F2226" s="17" t="s">
        <v>39</v>
      </c>
      <c r="G2226" s="17" t="s">
        <v>32</v>
      </c>
      <c r="H2226" s="18">
        <f>IF('Medical Examinations'!G2232="No major surgery",0,'Medical Examinations'!G2232)</f>
        <v>1</v>
      </c>
      <c r="I2226" s="16" t="s">
        <v>8343</v>
      </c>
      <c r="J2226" s="14" t="str">
        <f t="shared" si="102"/>
        <v>Under weight</v>
      </c>
      <c r="K2226" s="14" t="str">
        <f t="shared" si="103"/>
        <v>Normal</v>
      </c>
      <c r="L2226" s="19">
        <f>DATE('Data cleaning'!P2232,MONTH(1&amp;'Data cleaning'!Q2232),'Hospitalisation Details'!D2232)</f>
        <v>31245</v>
      </c>
      <c r="M2226" s="20">
        <v>39836.519999999997</v>
      </c>
      <c r="N2226" s="16" t="s">
        <v>62</v>
      </c>
      <c r="O2226" s="16" t="s">
        <v>75</v>
      </c>
      <c r="P2226" s="16" t="s">
        <v>241</v>
      </c>
      <c r="Q2226" s="14">
        <f t="shared" si="104"/>
        <v>37</v>
      </c>
    </row>
    <row r="2227" spans="1:17" ht="15.6" x14ac:dyDescent="0.3">
      <c r="A2227" s="15" t="s">
        <v>771</v>
      </c>
      <c r="B2227" s="14" t="s">
        <v>8212</v>
      </c>
      <c r="C2227" s="16">
        <v>16.670000000000002</v>
      </c>
      <c r="D2227" s="16">
        <v>4.7</v>
      </c>
      <c r="E2227" s="17" t="s">
        <v>99</v>
      </c>
      <c r="F2227" s="17" t="s">
        <v>32</v>
      </c>
      <c r="G2227" s="17" t="s">
        <v>99</v>
      </c>
      <c r="H2227" s="18">
        <f>IF('Medical Examinations'!G2233="No major surgery",0,'Medical Examinations'!G2233)</f>
        <v>1</v>
      </c>
      <c r="I2227" s="16" t="s">
        <v>8343</v>
      </c>
      <c r="J2227" s="14" t="str">
        <f t="shared" si="102"/>
        <v>Under weight</v>
      </c>
      <c r="K2227" s="14" t="str">
        <f t="shared" si="103"/>
        <v>Normal</v>
      </c>
      <c r="L2227" s="19">
        <f>DATE('Data cleaning'!P2233,MONTH(1&amp;'Data cleaning'!Q2233),'Hospitalisation Details'!D2233)</f>
        <v>30468</v>
      </c>
      <c r="M2227" s="20">
        <v>39865.699999999997</v>
      </c>
      <c r="N2227" s="16" t="s">
        <v>62</v>
      </c>
      <c r="O2227" s="16" t="s">
        <v>62</v>
      </c>
      <c r="P2227" s="16" t="s">
        <v>241</v>
      </c>
      <c r="Q2227" s="14">
        <f t="shared" si="104"/>
        <v>40</v>
      </c>
    </row>
    <row r="2228" spans="1:17" ht="15.6" x14ac:dyDescent="0.3">
      <c r="A2228" s="15" t="s">
        <v>764</v>
      </c>
      <c r="B2228" s="14" t="s">
        <v>8214</v>
      </c>
      <c r="C2228" s="16">
        <v>20.58</v>
      </c>
      <c r="D2228" s="16">
        <v>5.64</v>
      </c>
      <c r="E2228" s="17" t="s">
        <v>99</v>
      </c>
      <c r="F2228" s="17" t="s">
        <v>32</v>
      </c>
      <c r="G2228" s="17" t="s">
        <v>32</v>
      </c>
      <c r="H2228" s="18">
        <f>IF('Medical Examinations'!G2234="No major surgery",0,'Medical Examinations'!G2234)</f>
        <v>0</v>
      </c>
      <c r="I2228" s="16" t="s">
        <v>8343</v>
      </c>
      <c r="J2228" s="14" t="str">
        <f t="shared" si="102"/>
        <v>Normal weight</v>
      </c>
      <c r="K2228" s="14" t="str">
        <f t="shared" si="103"/>
        <v>Normal</v>
      </c>
      <c r="L2228" s="19">
        <f>DATE('Data cleaning'!P2234,MONTH(1&amp;'Data cleaning'!Q2234),'Hospitalisation Details'!D2234)</f>
        <v>31281</v>
      </c>
      <c r="M2228" s="20">
        <v>39871.699999999997</v>
      </c>
      <c r="N2228" s="16" t="s">
        <v>75</v>
      </c>
      <c r="O2228" s="16" t="s">
        <v>62</v>
      </c>
      <c r="P2228" s="16" t="s">
        <v>66</v>
      </c>
      <c r="Q2228" s="14">
        <f t="shared" si="104"/>
        <v>37</v>
      </c>
    </row>
    <row r="2229" spans="1:17" ht="15.6" x14ac:dyDescent="0.3">
      <c r="A2229" s="15" t="s">
        <v>757</v>
      </c>
      <c r="B2229" s="14" t="s">
        <v>4746</v>
      </c>
      <c r="C2229" s="16">
        <v>16.5</v>
      </c>
      <c r="D2229" s="16">
        <v>4.1100000000000003</v>
      </c>
      <c r="E2229" s="17" t="s">
        <v>99</v>
      </c>
      <c r="F2229" s="17" t="s">
        <v>32</v>
      </c>
      <c r="G2229" s="17" t="s">
        <v>32</v>
      </c>
      <c r="H2229" s="18">
        <f>IF('Medical Examinations'!G2235="No major surgery",0,'Medical Examinations'!G2235)</f>
        <v>0</v>
      </c>
      <c r="I2229" s="16" t="s">
        <v>8343</v>
      </c>
      <c r="J2229" s="14" t="str">
        <f t="shared" si="102"/>
        <v>Under weight</v>
      </c>
      <c r="K2229" s="14" t="str">
        <f t="shared" si="103"/>
        <v>Normal</v>
      </c>
      <c r="L2229" s="19">
        <f>DATE('Data cleaning'!P2235,MONTH(1&amp;'Data cleaning'!Q2235),'Hospitalisation Details'!D2235)</f>
        <v>27730</v>
      </c>
      <c r="M2229" s="20">
        <v>39963.120000000003</v>
      </c>
      <c r="N2229" s="16" t="s">
        <v>62</v>
      </c>
      <c r="O2229" s="16" t="s">
        <v>62</v>
      </c>
      <c r="P2229" s="16" t="s">
        <v>241</v>
      </c>
      <c r="Q2229" s="14">
        <f t="shared" si="104"/>
        <v>47</v>
      </c>
    </row>
    <row r="2230" spans="1:17" ht="15.6" x14ac:dyDescent="0.3">
      <c r="A2230" s="15" t="s">
        <v>752</v>
      </c>
      <c r="B2230" s="14" t="s">
        <v>4772</v>
      </c>
      <c r="C2230" s="16">
        <v>15.41</v>
      </c>
      <c r="D2230" s="16">
        <v>5.43</v>
      </c>
      <c r="E2230" s="17" t="s">
        <v>99</v>
      </c>
      <c r="F2230" s="17" t="s">
        <v>32</v>
      </c>
      <c r="G2230" s="17" t="s">
        <v>99</v>
      </c>
      <c r="H2230" s="18">
        <f>IF('Medical Examinations'!G2236="No major surgery",0,'Medical Examinations'!G2236)</f>
        <v>1</v>
      </c>
      <c r="I2230" s="16" t="s">
        <v>8343</v>
      </c>
      <c r="J2230" s="14" t="str">
        <f t="shared" si="102"/>
        <v>Under weight</v>
      </c>
      <c r="K2230" s="14" t="str">
        <f t="shared" si="103"/>
        <v>Normal</v>
      </c>
      <c r="L2230" s="19">
        <f>DATE('Data cleaning'!P2236,MONTH(1&amp;'Data cleaning'!Q2236),'Hospitalisation Details'!D2236)</f>
        <v>31997</v>
      </c>
      <c r="M2230" s="20">
        <v>39983.43</v>
      </c>
      <c r="N2230" s="16" t="s">
        <v>62</v>
      </c>
      <c r="O2230" s="16" t="s">
        <v>64</v>
      </c>
      <c r="P2230" s="16" t="s">
        <v>119</v>
      </c>
      <c r="Q2230" s="14">
        <f t="shared" si="104"/>
        <v>35</v>
      </c>
    </row>
    <row r="2231" spans="1:17" ht="15.6" x14ac:dyDescent="0.3">
      <c r="A2231" s="15" t="s">
        <v>745</v>
      </c>
      <c r="B2231" s="14" t="s">
        <v>8217</v>
      </c>
      <c r="C2231" s="16">
        <v>24.59</v>
      </c>
      <c r="D2231" s="16">
        <v>4.38</v>
      </c>
      <c r="E2231" s="17" t="s">
        <v>32</v>
      </c>
      <c r="F2231" s="17" t="s">
        <v>32</v>
      </c>
      <c r="G2231" s="17" t="s">
        <v>32</v>
      </c>
      <c r="H2231" s="18">
        <f>IF('Medical Examinations'!G2237="No major surgery",0,'Medical Examinations'!G2237)</f>
        <v>1</v>
      </c>
      <c r="I2231" s="16" t="s">
        <v>8343</v>
      </c>
      <c r="J2231" s="14" t="str">
        <f t="shared" si="102"/>
        <v>Normal weight</v>
      </c>
      <c r="K2231" s="14" t="str">
        <f t="shared" si="103"/>
        <v>Normal</v>
      </c>
      <c r="L2231" s="19">
        <f>DATE('Data cleaning'!P2237,MONTH(1&amp;'Data cleaning'!Q2237),'Hospitalisation Details'!D2237)</f>
        <v>30310</v>
      </c>
      <c r="M2231" s="20">
        <v>40003.33</v>
      </c>
      <c r="N2231" s="16" t="s">
        <v>75</v>
      </c>
      <c r="O2231" s="16" t="s">
        <v>75</v>
      </c>
      <c r="P2231" s="16" t="s">
        <v>119</v>
      </c>
      <c r="Q2231" s="14">
        <f t="shared" si="104"/>
        <v>40</v>
      </c>
    </row>
    <row r="2232" spans="1:17" ht="15.6" x14ac:dyDescent="0.3">
      <c r="A2232" s="15" t="s">
        <v>739</v>
      </c>
      <c r="B2232" s="14" t="s">
        <v>7090</v>
      </c>
      <c r="C2232" s="16">
        <v>33.33</v>
      </c>
      <c r="D2232" s="16">
        <v>9.7899999999999991</v>
      </c>
      <c r="E2232" s="17" t="s">
        <v>32</v>
      </c>
      <c r="F2232" s="17" t="s">
        <v>32</v>
      </c>
      <c r="G2232" s="17" t="s">
        <v>32</v>
      </c>
      <c r="H2232" s="18">
        <f>IF('Medical Examinations'!G2238="No major surgery",0,'Medical Examinations'!G2238)</f>
        <v>0</v>
      </c>
      <c r="I2232" s="16" t="s">
        <v>8343</v>
      </c>
      <c r="J2232" s="14" t="str">
        <f t="shared" si="102"/>
        <v>Obesity</v>
      </c>
      <c r="K2232" s="14" t="str">
        <f t="shared" si="103"/>
        <v>Diabetes</v>
      </c>
      <c r="L2232" s="19">
        <f>DATE('Data cleaning'!P2238,MONTH(1&amp;'Data cleaning'!Q2238),'Hospitalisation Details'!D2238)</f>
        <v>28844</v>
      </c>
      <c r="M2232" s="20">
        <v>40054.730000000003</v>
      </c>
      <c r="N2232" s="16" t="s">
        <v>75</v>
      </c>
      <c r="O2232" s="16" t="s">
        <v>64</v>
      </c>
      <c r="P2232" s="16" t="s">
        <v>241</v>
      </c>
      <c r="Q2232" s="14">
        <f t="shared" si="104"/>
        <v>44</v>
      </c>
    </row>
    <row r="2233" spans="1:17" ht="15.6" x14ac:dyDescent="0.3">
      <c r="A2233" s="15" t="s">
        <v>733</v>
      </c>
      <c r="B2233" s="14" t="s">
        <v>8220</v>
      </c>
      <c r="C2233" s="16">
        <v>18.5</v>
      </c>
      <c r="D2233" s="16">
        <v>11.84</v>
      </c>
      <c r="E2233" s="17" t="s">
        <v>32</v>
      </c>
      <c r="F2233" s="17" t="s">
        <v>32</v>
      </c>
      <c r="G2233" s="17" t="s">
        <v>32</v>
      </c>
      <c r="H2233" s="18">
        <f>IF('Medical Examinations'!G2239="No major surgery",0,'Medical Examinations'!G2239)</f>
        <v>0</v>
      </c>
      <c r="I2233" s="16" t="s">
        <v>8343</v>
      </c>
      <c r="J2233" s="14" t="str">
        <f t="shared" si="102"/>
        <v>Normal weight</v>
      </c>
      <c r="K2233" s="14" t="str">
        <f t="shared" si="103"/>
        <v>Diabetes</v>
      </c>
      <c r="L2233" s="19">
        <f>DATE('Data cleaning'!P2239,MONTH(1&amp;'Data cleaning'!Q2239),'Hospitalisation Details'!D2239)</f>
        <v>24331</v>
      </c>
      <c r="M2233" s="20">
        <v>40069.440000000002</v>
      </c>
      <c r="N2233" s="16" t="s">
        <v>75</v>
      </c>
      <c r="O2233" s="16" t="s">
        <v>64</v>
      </c>
      <c r="P2233" s="16" t="s">
        <v>241</v>
      </c>
      <c r="Q2233" s="14">
        <f t="shared" si="104"/>
        <v>56</v>
      </c>
    </row>
    <row r="2234" spans="1:17" ht="15.6" x14ac:dyDescent="0.3">
      <c r="A2234" s="15" t="s">
        <v>718</v>
      </c>
      <c r="B2234" s="14" t="s">
        <v>6751</v>
      </c>
      <c r="C2234" s="16">
        <v>18.579999999999998</v>
      </c>
      <c r="D2234" s="16">
        <v>6.22</v>
      </c>
      <c r="E2234" s="17" t="s">
        <v>32</v>
      </c>
      <c r="F2234" s="17" t="s">
        <v>32</v>
      </c>
      <c r="G2234" s="17" t="s">
        <v>32</v>
      </c>
      <c r="H2234" s="18">
        <f>IF('Medical Examinations'!G2240="No major surgery",0,'Medical Examinations'!G2240)</f>
        <v>0</v>
      </c>
      <c r="I2234" s="16" t="s">
        <v>8343</v>
      </c>
      <c r="J2234" s="14" t="str">
        <f t="shared" si="102"/>
        <v>Normal weight</v>
      </c>
      <c r="K2234" s="14" t="str">
        <f t="shared" si="103"/>
        <v>Prediabetes</v>
      </c>
      <c r="L2234" s="19">
        <f>DATE('Data cleaning'!P2240,MONTH(1&amp;'Data cleaning'!Q2240),'Hospitalisation Details'!D2240)</f>
        <v>30603</v>
      </c>
      <c r="M2234" s="20">
        <v>40103.89</v>
      </c>
      <c r="N2234" s="16" t="s">
        <v>75</v>
      </c>
      <c r="O2234" s="16" t="s">
        <v>62</v>
      </c>
      <c r="P2234" s="16" t="s">
        <v>241</v>
      </c>
      <c r="Q2234" s="14">
        <f t="shared" si="104"/>
        <v>39</v>
      </c>
    </row>
    <row r="2235" spans="1:17" ht="15.6" x14ac:dyDescent="0.3">
      <c r="A2235" s="15" t="s">
        <v>711</v>
      </c>
      <c r="B2235" s="14" t="s">
        <v>8222</v>
      </c>
      <c r="C2235" s="16">
        <v>16.64</v>
      </c>
      <c r="D2235" s="16">
        <v>10.01</v>
      </c>
      <c r="E2235" s="17" t="s">
        <v>32</v>
      </c>
      <c r="F2235" s="17" t="s">
        <v>32</v>
      </c>
      <c r="G2235" s="17" t="s">
        <v>32</v>
      </c>
      <c r="H2235" s="18">
        <f>IF('Medical Examinations'!G2241="No major surgery",0,'Medical Examinations'!G2241)</f>
        <v>0</v>
      </c>
      <c r="I2235" s="16" t="s">
        <v>8343</v>
      </c>
      <c r="J2235" s="14" t="str">
        <f t="shared" si="102"/>
        <v>Under weight</v>
      </c>
      <c r="K2235" s="14" t="str">
        <f t="shared" si="103"/>
        <v>Diabetes</v>
      </c>
      <c r="L2235" s="19">
        <f>DATE('Data cleaning'!P2241,MONTH(1&amp;'Data cleaning'!Q2241),'Hospitalisation Details'!D2241)</f>
        <v>31341</v>
      </c>
      <c r="M2235" s="20">
        <v>40182.25</v>
      </c>
      <c r="N2235" s="16" t="s">
        <v>75</v>
      </c>
      <c r="O2235" s="16" t="s">
        <v>62</v>
      </c>
      <c r="P2235" s="16" t="s">
        <v>241</v>
      </c>
      <c r="Q2235" s="14">
        <f t="shared" si="104"/>
        <v>37</v>
      </c>
    </row>
    <row r="2236" spans="1:17" ht="15.6" x14ac:dyDescent="0.3">
      <c r="A2236" s="15" t="s">
        <v>705</v>
      </c>
      <c r="B2236" s="14" t="s">
        <v>4922</v>
      </c>
      <c r="C2236" s="16">
        <v>19.329999999999998</v>
      </c>
      <c r="D2236" s="16">
        <v>4.32</v>
      </c>
      <c r="E2236" s="17" t="s">
        <v>32</v>
      </c>
      <c r="F2236" s="17" t="s">
        <v>32</v>
      </c>
      <c r="G2236" s="17" t="s">
        <v>32</v>
      </c>
      <c r="H2236" s="18">
        <f>IF('Medical Examinations'!G2242="No major surgery",0,'Medical Examinations'!G2242)</f>
        <v>1</v>
      </c>
      <c r="I2236" s="16" t="s">
        <v>8343</v>
      </c>
      <c r="J2236" s="14" t="str">
        <f t="shared" si="102"/>
        <v>Normal weight</v>
      </c>
      <c r="K2236" s="14" t="str">
        <f t="shared" si="103"/>
        <v>Normal</v>
      </c>
      <c r="L2236" s="19">
        <f>DATE('Data cleaning'!P2242,MONTH(1&amp;'Data cleaning'!Q2242),'Hospitalisation Details'!D2242)</f>
        <v>29085</v>
      </c>
      <c r="M2236" s="20">
        <v>40204.83</v>
      </c>
      <c r="N2236" s="16" t="s">
        <v>75</v>
      </c>
      <c r="O2236" s="16" t="s">
        <v>64</v>
      </c>
      <c r="P2236" s="16" t="s">
        <v>119</v>
      </c>
      <c r="Q2236" s="14">
        <f t="shared" si="104"/>
        <v>43</v>
      </c>
    </row>
    <row r="2237" spans="1:17" ht="15.6" x14ac:dyDescent="0.3">
      <c r="A2237" s="15" t="s">
        <v>699</v>
      </c>
      <c r="B2237" s="14" t="s">
        <v>8225</v>
      </c>
      <c r="C2237" s="16">
        <v>21.26</v>
      </c>
      <c r="D2237" s="16">
        <v>5.65</v>
      </c>
      <c r="E2237" s="17" t="s">
        <v>99</v>
      </c>
      <c r="F2237" s="17" t="s">
        <v>32</v>
      </c>
      <c r="G2237" s="17" t="s">
        <v>99</v>
      </c>
      <c r="H2237" s="18">
        <f>IF('Medical Examinations'!G2243="No major surgery",0,'Medical Examinations'!G2243)</f>
        <v>1</v>
      </c>
      <c r="I2237" s="16" t="s">
        <v>8343</v>
      </c>
      <c r="J2237" s="14" t="str">
        <f t="shared" si="102"/>
        <v>Normal weight</v>
      </c>
      <c r="K2237" s="14" t="str">
        <f t="shared" si="103"/>
        <v>Normal</v>
      </c>
      <c r="L2237" s="19">
        <f>DATE('Data cleaning'!P2243,MONTH(1&amp;'Data cleaning'!Q2243),'Hospitalisation Details'!D2243)</f>
        <v>29795</v>
      </c>
      <c r="M2237" s="20">
        <v>40208.559999999998</v>
      </c>
      <c r="N2237" s="16" t="s">
        <v>75</v>
      </c>
      <c r="O2237" s="16" t="s">
        <v>62</v>
      </c>
      <c r="P2237" s="16" t="s">
        <v>241</v>
      </c>
      <c r="Q2237" s="14">
        <f t="shared" si="104"/>
        <v>41</v>
      </c>
    </row>
    <row r="2238" spans="1:17" ht="15.6" x14ac:dyDescent="0.3">
      <c r="A2238" s="15" t="s">
        <v>694</v>
      </c>
      <c r="B2238" s="14" t="s">
        <v>5493</v>
      </c>
      <c r="C2238" s="16">
        <v>15.6</v>
      </c>
      <c r="D2238" s="16">
        <v>4.12</v>
      </c>
      <c r="E2238" s="17" t="s">
        <v>99</v>
      </c>
      <c r="F2238" s="17" t="s">
        <v>32</v>
      </c>
      <c r="G2238" s="17" t="s">
        <v>32</v>
      </c>
      <c r="H2238" s="18">
        <f>IF('Medical Examinations'!G2244="No major surgery",0,'Medical Examinations'!G2244)</f>
        <v>1</v>
      </c>
      <c r="I2238" s="16" t="s">
        <v>8343</v>
      </c>
      <c r="J2238" s="14" t="str">
        <f t="shared" si="102"/>
        <v>Under weight</v>
      </c>
      <c r="K2238" s="14" t="str">
        <f t="shared" si="103"/>
        <v>Normal</v>
      </c>
      <c r="L2238" s="19">
        <f>DATE('Data cleaning'!P2244,MONTH(1&amp;'Data cleaning'!Q2244),'Hospitalisation Details'!D2244)</f>
        <v>29863</v>
      </c>
      <c r="M2238" s="20">
        <v>40273.65</v>
      </c>
      <c r="N2238" s="16" t="s">
        <v>75</v>
      </c>
      <c r="O2238" s="16" t="s">
        <v>64</v>
      </c>
      <c r="P2238" s="16" t="s">
        <v>66</v>
      </c>
      <c r="Q2238" s="14">
        <f t="shared" si="104"/>
        <v>41</v>
      </c>
    </row>
    <row r="2239" spans="1:17" ht="15.6" x14ac:dyDescent="0.3">
      <c r="A2239" s="15" t="s">
        <v>687</v>
      </c>
      <c r="B2239" s="14" t="s">
        <v>4927</v>
      </c>
      <c r="C2239" s="16">
        <v>24.39</v>
      </c>
      <c r="D2239" s="16">
        <v>6.24</v>
      </c>
      <c r="E2239" s="17" t="s">
        <v>32</v>
      </c>
      <c r="F2239" s="17" t="s">
        <v>32</v>
      </c>
      <c r="G2239" s="17" t="s">
        <v>32</v>
      </c>
      <c r="H2239" s="18">
        <f>IF('Medical Examinations'!G2245="No major surgery",0,'Medical Examinations'!G2245)</f>
        <v>1</v>
      </c>
      <c r="I2239" s="16" t="s">
        <v>8343</v>
      </c>
      <c r="J2239" s="14" t="str">
        <f t="shared" si="102"/>
        <v>Normal weight</v>
      </c>
      <c r="K2239" s="14" t="str">
        <f t="shared" si="103"/>
        <v>Prediabetes</v>
      </c>
      <c r="L2239" s="19">
        <f>DATE('Data cleaning'!P2245,MONTH(1&amp;'Data cleaning'!Q2245),'Hospitalisation Details'!D2245)</f>
        <v>28303</v>
      </c>
      <c r="M2239" s="20">
        <v>40284.379999999997</v>
      </c>
      <c r="N2239" s="16" t="s">
        <v>75</v>
      </c>
      <c r="O2239" s="16" t="s">
        <v>64</v>
      </c>
      <c r="P2239" s="16" t="s">
        <v>119</v>
      </c>
      <c r="Q2239" s="14">
        <f t="shared" si="104"/>
        <v>45</v>
      </c>
    </row>
    <row r="2240" spans="1:17" ht="15.6" x14ac:dyDescent="0.3">
      <c r="A2240" s="15" t="s">
        <v>681</v>
      </c>
      <c r="B2240" s="14" t="s">
        <v>7108</v>
      </c>
      <c r="C2240" s="16">
        <v>24.75</v>
      </c>
      <c r="D2240" s="16">
        <v>4.83</v>
      </c>
      <c r="E2240" s="17" t="s">
        <v>32</v>
      </c>
      <c r="F2240" s="17" t="s">
        <v>32</v>
      </c>
      <c r="G2240" s="17" t="s">
        <v>32</v>
      </c>
      <c r="H2240" s="18">
        <f>IF('Medical Examinations'!G2246="No major surgery",0,'Medical Examinations'!G2246)</f>
        <v>0</v>
      </c>
      <c r="I2240" s="16" t="s">
        <v>8343</v>
      </c>
      <c r="J2240" s="14" t="str">
        <f t="shared" si="102"/>
        <v>Normal weight</v>
      </c>
      <c r="K2240" s="14" t="str">
        <f t="shared" si="103"/>
        <v>Normal</v>
      </c>
      <c r="L2240" s="19">
        <f>DATE('Data cleaning'!P2246,MONTH(1&amp;'Data cleaning'!Q2246),'Hospitalisation Details'!D2246)</f>
        <v>22893</v>
      </c>
      <c r="M2240" s="20">
        <v>40309.93</v>
      </c>
      <c r="N2240" s="16" t="s">
        <v>75</v>
      </c>
      <c r="O2240" s="16" t="s">
        <v>64</v>
      </c>
      <c r="P2240" s="16" t="s">
        <v>241</v>
      </c>
      <c r="Q2240" s="14">
        <f t="shared" si="104"/>
        <v>60</v>
      </c>
    </row>
    <row r="2241" spans="1:17" ht="15.6" x14ac:dyDescent="0.3">
      <c r="A2241" s="15" t="s">
        <v>675</v>
      </c>
      <c r="B2241" s="14" t="s">
        <v>6101</v>
      </c>
      <c r="C2241" s="16">
        <v>20.88</v>
      </c>
      <c r="D2241" s="16">
        <v>7.4</v>
      </c>
      <c r="E2241" s="17" t="s">
        <v>32</v>
      </c>
      <c r="F2241" s="17" t="s">
        <v>32</v>
      </c>
      <c r="G2241" s="17" t="s">
        <v>32</v>
      </c>
      <c r="H2241" s="18">
        <f>IF('Medical Examinations'!G2247="No major surgery",0,'Medical Examinations'!G2247)</f>
        <v>0</v>
      </c>
      <c r="I2241" s="16" t="s">
        <v>8343</v>
      </c>
      <c r="J2241" s="14" t="str">
        <f t="shared" si="102"/>
        <v>Normal weight</v>
      </c>
      <c r="K2241" s="14" t="str">
        <f t="shared" si="103"/>
        <v>Diabetes</v>
      </c>
      <c r="L2241" s="19">
        <f>DATE('Data cleaning'!P2247,MONTH(1&amp;'Data cleaning'!Q2247),'Hospitalisation Details'!D2247)</f>
        <v>24331</v>
      </c>
      <c r="M2241" s="20">
        <v>40373.74</v>
      </c>
      <c r="N2241" s="16" t="s">
        <v>75</v>
      </c>
      <c r="O2241" s="16" t="s">
        <v>64</v>
      </c>
      <c r="P2241" s="16" t="s">
        <v>241</v>
      </c>
      <c r="Q2241" s="14">
        <f t="shared" si="104"/>
        <v>56</v>
      </c>
    </row>
    <row r="2242" spans="1:17" ht="15.6" x14ac:dyDescent="0.3">
      <c r="A2242" s="15" t="s">
        <v>668</v>
      </c>
      <c r="B2242" s="14" t="s">
        <v>4922</v>
      </c>
      <c r="C2242" s="16">
        <v>20.43</v>
      </c>
      <c r="D2242" s="16">
        <v>4.54</v>
      </c>
      <c r="E2242" s="17" t="s">
        <v>32</v>
      </c>
      <c r="F2242" s="17" t="s">
        <v>32</v>
      </c>
      <c r="G2242" s="17" t="s">
        <v>32</v>
      </c>
      <c r="H2242" s="18">
        <f>IF('Medical Examinations'!G2248="No major surgery",0,'Medical Examinations'!G2248)</f>
        <v>0</v>
      </c>
      <c r="I2242" s="16" t="s">
        <v>8343</v>
      </c>
      <c r="J2242" s="14" t="str">
        <f t="shared" ref="J2242:J2305" si="105">IF(C2242&lt;18.5,"Under weight",IF(C2242&lt;25,"Normal weight",IF(C2242&lt;30,"Over weight","Obesity")))</f>
        <v>Normal weight</v>
      </c>
      <c r="K2242" s="14" t="str">
        <f t="shared" ref="K2242:K2305" si="106">IF(D2242&lt;5.7,"Normal",IF(D2242&lt;6.4,"Prediabetes","Diabetes"))</f>
        <v>Normal</v>
      </c>
      <c r="L2242" s="19">
        <f>DATE('Data cleaning'!P2248,MONTH(1&amp;'Data cleaning'!Q2248),'Hospitalisation Details'!D2248)</f>
        <v>31354</v>
      </c>
      <c r="M2242" s="20">
        <v>40419.019999999997</v>
      </c>
      <c r="N2242" s="16" t="s">
        <v>75</v>
      </c>
      <c r="O2242" s="16" t="s">
        <v>62</v>
      </c>
      <c r="P2242" s="16" t="s">
        <v>66</v>
      </c>
      <c r="Q2242" s="14">
        <f t="shared" ref="Q2242:Q2305" si="107">INT(YEARFRAC(L2242,DATE(2023,6,8)))</f>
        <v>37</v>
      </c>
    </row>
    <row r="2243" spans="1:17" ht="15.6" x14ac:dyDescent="0.3">
      <c r="A2243" s="15" t="s">
        <v>661</v>
      </c>
      <c r="B2243" s="14" t="s">
        <v>8230</v>
      </c>
      <c r="C2243" s="16">
        <v>15.18</v>
      </c>
      <c r="D2243" s="16">
        <v>11.11</v>
      </c>
      <c r="E2243" s="17" t="s">
        <v>32</v>
      </c>
      <c r="F2243" s="17" t="s">
        <v>32</v>
      </c>
      <c r="G2243" s="17" t="s">
        <v>32</v>
      </c>
      <c r="H2243" s="18">
        <f>IF('Medical Examinations'!G2249="No major surgery",0,'Medical Examinations'!G2249)</f>
        <v>0</v>
      </c>
      <c r="I2243" s="16" t="s">
        <v>8343</v>
      </c>
      <c r="J2243" s="14" t="str">
        <f t="shared" si="105"/>
        <v>Under weight</v>
      </c>
      <c r="K2243" s="14" t="str">
        <f t="shared" si="106"/>
        <v>Diabetes</v>
      </c>
      <c r="L2243" s="19">
        <f>DATE('Data cleaning'!P2249,MONTH(1&amp;'Data cleaning'!Q2249),'Hospitalisation Details'!D2249)</f>
        <v>27585</v>
      </c>
      <c r="M2243" s="20">
        <v>40590.550000000003</v>
      </c>
      <c r="N2243" s="16" t="s">
        <v>75</v>
      </c>
      <c r="O2243" s="16" t="s">
        <v>64</v>
      </c>
      <c r="P2243" s="16" t="s">
        <v>119</v>
      </c>
      <c r="Q2243" s="14">
        <f t="shared" si="107"/>
        <v>47</v>
      </c>
    </row>
    <row r="2244" spans="1:17" ht="15.6" x14ac:dyDescent="0.3">
      <c r="A2244" s="15" t="s">
        <v>656</v>
      </c>
      <c r="B2244" s="14" t="s">
        <v>5664</v>
      </c>
      <c r="C2244" s="16">
        <v>15.12</v>
      </c>
      <c r="D2244" s="16">
        <v>4.03</v>
      </c>
      <c r="E2244" s="17" t="s">
        <v>99</v>
      </c>
      <c r="F2244" s="17" t="s">
        <v>32</v>
      </c>
      <c r="G2244" s="17" t="s">
        <v>32</v>
      </c>
      <c r="H2244" s="18">
        <f>IF('Medical Examinations'!G2250="No major surgery",0,'Medical Examinations'!G2250)</f>
        <v>0</v>
      </c>
      <c r="I2244" s="16" t="s">
        <v>8343</v>
      </c>
      <c r="J2244" s="14" t="str">
        <f t="shared" si="105"/>
        <v>Under weight</v>
      </c>
      <c r="K2244" s="14" t="str">
        <f t="shared" si="106"/>
        <v>Normal</v>
      </c>
      <c r="L2244" s="19">
        <f>DATE('Data cleaning'!P2250,MONTH(1&amp;'Data cleaning'!Q2250),'Hospitalisation Details'!D2250)</f>
        <v>25836</v>
      </c>
      <c r="M2244" s="20">
        <v>40692.910000000003</v>
      </c>
      <c r="N2244" s="16" t="s">
        <v>75</v>
      </c>
      <c r="O2244" s="16" t="s">
        <v>75</v>
      </c>
      <c r="P2244" s="16" t="s">
        <v>241</v>
      </c>
      <c r="Q2244" s="14">
        <f t="shared" si="107"/>
        <v>52</v>
      </c>
    </row>
    <row r="2245" spans="1:17" ht="15.6" x14ac:dyDescent="0.3">
      <c r="A2245" s="15" t="s">
        <v>649</v>
      </c>
      <c r="B2245" s="14" t="s">
        <v>5781</v>
      </c>
      <c r="C2245" s="16">
        <v>23.88</v>
      </c>
      <c r="D2245" s="16">
        <v>4.51</v>
      </c>
      <c r="E2245" s="17" t="s">
        <v>32</v>
      </c>
      <c r="F2245" s="17" t="s">
        <v>32</v>
      </c>
      <c r="G2245" s="17" t="s">
        <v>32</v>
      </c>
      <c r="H2245" s="18">
        <f>IF('Medical Examinations'!G2251="No major surgery",0,'Medical Examinations'!G2251)</f>
        <v>1</v>
      </c>
      <c r="I2245" s="16" t="s">
        <v>8343</v>
      </c>
      <c r="J2245" s="14" t="str">
        <f t="shared" si="105"/>
        <v>Normal weight</v>
      </c>
      <c r="K2245" s="14" t="str">
        <f t="shared" si="106"/>
        <v>Normal</v>
      </c>
      <c r="L2245" s="19">
        <f>DATE('Data cleaning'!P2251,MONTH(1&amp;'Data cleaning'!Q2251),'Hospitalisation Details'!D2251)</f>
        <v>28120</v>
      </c>
      <c r="M2245" s="20">
        <v>40720.550000000003</v>
      </c>
      <c r="N2245" s="16" t="s">
        <v>75</v>
      </c>
      <c r="O2245" s="16" t="s">
        <v>64</v>
      </c>
      <c r="P2245" s="16" t="s">
        <v>119</v>
      </c>
      <c r="Q2245" s="14">
        <f t="shared" si="107"/>
        <v>46</v>
      </c>
    </row>
    <row r="2246" spans="1:17" ht="15.6" x14ac:dyDescent="0.3">
      <c r="A2246" s="15" t="s">
        <v>644</v>
      </c>
      <c r="B2246" s="14" t="s">
        <v>4791</v>
      </c>
      <c r="C2246" s="16">
        <v>16.13</v>
      </c>
      <c r="D2246" s="16">
        <v>5.56</v>
      </c>
      <c r="E2246" s="17" t="s">
        <v>32</v>
      </c>
      <c r="F2246" s="17" t="s">
        <v>39</v>
      </c>
      <c r="G2246" s="17" t="s">
        <v>32</v>
      </c>
      <c r="H2246" s="18">
        <f>IF('Medical Examinations'!G2252="No major surgery",0,'Medical Examinations'!G2252)</f>
        <v>1</v>
      </c>
      <c r="I2246" s="16" t="s">
        <v>8343</v>
      </c>
      <c r="J2246" s="14" t="str">
        <f t="shared" si="105"/>
        <v>Under weight</v>
      </c>
      <c r="K2246" s="14" t="str">
        <f t="shared" si="106"/>
        <v>Normal</v>
      </c>
      <c r="L2246" s="19">
        <f>DATE('Data cleaning'!P2252,MONTH(1&amp;'Data cleaning'!Q2252),'Hospitalisation Details'!D2252)</f>
        <v>26460</v>
      </c>
      <c r="M2246" s="20">
        <v>40817.85</v>
      </c>
      <c r="N2246" s="16" t="s">
        <v>75</v>
      </c>
      <c r="O2246" s="16" t="s">
        <v>64</v>
      </c>
      <c r="P2246" s="16" t="s">
        <v>241</v>
      </c>
      <c r="Q2246" s="14">
        <f t="shared" si="107"/>
        <v>50</v>
      </c>
    </row>
    <row r="2247" spans="1:17" ht="15.6" x14ac:dyDescent="0.3">
      <c r="A2247" s="15" t="s">
        <v>638</v>
      </c>
      <c r="B2247" s="14" t="s">
        <v>5489</v>
      </c>
      <c r="C2247" s="16">
        <v>24.09</v>
      </c>
      <c r="D2247" s="16">
        <v>4.0999999999999996</v>
      </c>
      <c r="E2247" s="17" t="s">
        <v>32</v>
      </c>
      <c r="F2247" s="17" t="s">
        <v>39</v>
      </c>
      <c r="G2247" s="17" t="s">
        <v>32</v>
      </c>
      <c r="H2247" s="18">
        <f>IF('Medical Examinations'!G2253="No major surgery",0,'Medical Examinations'!G2253)</f>
        <v>1</v>
      </c>
      <c r="I2247" s="16" t="s">
        <v>8343</v>
      </c>
      <c r="J2247" s="14" t="str">
        <f t="shared" si="105"/>
        <v>Normal weight</v>
      </c>
      <c r="K2247" s="14" t="str">
        <f t="shared" si="106"/>
        <v>Normal</v>
      </c>
      <c r="L2247" s="19">
        <f>DATE('Data cleaning'!P2253,MONTH(1&amp;'Data cleaning'!Q2253),'Hospitalisation Details'!D2253)</f>
        <v>36343</v>
      </c>
      <c r="M2247" s="20">
        <v>40904.199999999997</v>
      </c>
      <c r="N2247" s="16" t="s">
        <v>75</v>
      </c>
      <c r="O2247" s="16" t="s">
        <v>75</v>
      </c>
      <c r="P2247" s="16" t="s">
        <v>1280</v>
      </c>
      <c r="Q2247" s="14">
        <f t="shared" si="107"/>
        <v>23</v>
      </c>
    </row>
    <row r="2248" spans="1:17" ht="15.6" x14ac:dyDescent="0.3">
      <c r="A2248" s="15" t="s">
        <v>632</v>
      </c>
      <c r="B2248" s="14" t="s">
        <v>8236</v>
      </c>
      <c r="C2248" s="16">
        <v>19.43</v>
      </c>
      <c r="D2248" s="16">
        <v>5.85</v>
      </c>
      <c r="E2248" s="17" t="s">
        <v>32</v>
      </c>
      <c r="F2248" s="17" t="s">
        <v>39</v>
      </c>
      <c r="G2248" s="17" t="s">
        <v>32</v>
      </c>
      <c r="H2248" s="18">
        <f>IF('Medical Examinations'!G2254="No major surgery",0,'Medical Examinations'!G2254)</f>
        <v>1</v>
      </c>
      <c r="I2248" s="16" t="s">
        <v>8343</v>
      </c>
      <c r="J2248" s="14" t="str">
        <f t="shared" si="105"/>
        <v>Normal weight</v>
      </c>
      <c r="K2248" s="14" t="str">
        <f t="shared" si="106"/>
        <v>Prediabetes</v>
      </c>
      <c r="L2248" s="19">
        <f>DATE('Data cleaning'!P2254,MONTH(1&amp;'Data cleaning'!Q2254),'Hospitalisation Details'!D2254)</f>
        <v>33820</v>
      </c>
      <c r="M2248" s="20">
        <v>40932.43</v>
      </c>
      <c r="N2248" s="16" t="s">
        <v>75</v>
      </c>
      <c r="O2248" s="16" t="s">
        <v>62</v>
      </c>
      <c r="P2248" s="16" t="s">
        <v>66</v>
      </c>
      <c r="Q2248" s="14">
        <f t="shared" si="107"/>
        <v>30</v>
      </c>
    </row>
    <row r="2249" spans="1:17" ht="15.6" x14ac:dyDescent="0.3">
      <c r="A2249" s="15" t="s">
        <v>626</v>
      </c>
      <c r="B2249" s="14" t="s">
        <v>6510</v>
      </c>
      <c r="C2249" s="16">
        <v>15.22</v>
      </c>
      <c r="D2249" s="16">
        <v>4.92</v>
      </c>
      <c r="E2249" s="17" t="s">
        <v>99</v>
      </c>
      <c r="F2249" s="17" t="s">
        <v>32</v>
      </c>
      <c r="G2249" s="17" t="s">
        <v>99</v>
      </c>
      <c r="H2249" s="18">
        <f>IF('Medical Examinations'!G2255="No major surgery",0,'Medical Examinations'!G2255)</f>
        <v>1</v>
      </c>
      <c r="I2249" s="16" t="s">
        <v>8343</v>
      </c>
      <c r="J2249" s="14" t="str">
        <f t="shared" si="105"/>
        <v>Under weight</v>
      </c>
      <c r="K2249" s="14" t="str">
        <f t="shared" si="106"/>
        <v>Normal</v>
      </c>
      <c r="L2249" s="19">
        <f>DATE('Data cleaning'!P2255,MONTH(1&amp;'Data cleaning'!Q2255),'Hospitalisation Details'!D2255)</f>
        <v>29114</v>
      </c>
      <c r="M2249" s="20">
        <v>40941.29</v>
      </c>
      <c r="N2249" s="16" t="s">
        <v>75</v>
      </c>
      <c r="O2249" s="16" t="s">
        <v>62</v>
      </c>
      <c r="P2249" s="16" t="s">
        <v>66</v>
      </c>
      <c r="Q2249" s="14">
        <f t="shared" si="107"/>
        <v>43</v>
      </c>
    </row>
    <row r="2250" spans="1:17" ht="15.6" x14ac:dyDescent="0.3">
      <c r="A2250" s="15" t="s">
        <v>622</v>
      </c>
      <c r="B2250" s="14" t="s">
        <v>8239</v>
      </c>
      <c r="C2250" s="16">
        <v>20.72</v>
      </c>
      <c r="D2250" s="16">
        <v>9.4600000000000009</v>
      </c>
      <c r="E2250" s="17" t="s">
        <v>32</v>
      </c>
      <c r="F2250" s="17" t="s">
        <v>32</v>
      </c>
      <c r="G2250" s="17" t="s">
        <v>32</v>
      </c>
      <c r="H2250" s="18">
        <f>IF('Medical Examinations'!G2256="No major surgery",0,'Medical Examinations'!G2256)</f>
        <v>0</v>
      </c>
      <c r="I2250" s="16" t="s">
        <v>8343</v>
      </c>
      <c r="J2250" s="14" t="str">
        <f t="shared" si="105"/>
        <v>Normal weight</v>
      </c>
      <c r="K2250" s="14" t="str">
        <f t="shared" si="106"/>
        <v>Diabetes</v>
      </c>
      <c r="L2250" s="19">
        <f>DATE('Data cleaning'!P2256,MONTH(1&amp;'Data cleaning'!Q2256),'Hospitalisation Details'!D2256)</f>
        <v>30567</v>
      </c>
      <c r="M2250" s="20">
        <v>40961.29</v>
      </c>
      <c r="N2250" s="16" t="s">
        <v>75</v>
      </c>
      <c r="O2250" s="16" t="s">
        <v>62</v>
      </c>
      <c r="P2250" s="16" t="s">
        <v>241</v>
      </c>
      <c r="Q2250" s="14">
        <f t="shared" si="107"/>
        <v>39</v>
      </c>
    </row>
    <row r="2251" spans="1:17" ht="15.6" x14ac:dyDescent="0.3">
      <c r="A2251" s="15" t="s">
        <v>615</v>
      </c>
      <c r="B2251" s="14" t="s">
        <v>4979</v>
      </c>
      <c r="C2251" s="16">
        <v>35.4</v>
      </c>
      <c r="D2251" s="16">
        <v>5.94</v>
      </c>
      <c r="E2251" s="17" t="s">
        <v>32</v>
      </c>
      <c r="F2251" s="17" t="s">
        <v>32</v>
      </c>
      <c r="G2251" s="17" t="s">
        <v>99</v>
      </c>
      <c r="H2251" s="18">
        <f>IF('Medical Examinations'!G2257="No major surgery",0,'Medical Examinations'!G2257)</f>
        <v>1</v>
      </c>
      <c r="I2251" s="16" t="s">
        <v>8343</v>
      </c>
      <c r="J2251" s="14" t="str">
        <f t="shared" si="105"/>
        <v>Obesity</v>
      </c>
      <c r="K2251" s="14" t="str">
        <f t="shared" si="106"/>
        <v>Prediabetes</v>
      </c>
      <c r="L2251" s="19">
        <f>DATE('Data cleaning'!P2257,MONTH(1&amp;'Data cleaning'!Q2257),'Hospitalisation Details'!D2257)</f>
        <v>27185</v>
      </c>
      <c r="M2251" s="20">
        <v>40974.160000000003</v>
      </c>
      <c r="N2251" s="16" t="s">
        <v>75</v>
      </c>
      <c r="O2251" s="16" t="s">
        <v>62</v>
      </c>
      <c r="P2251" s="16" t="s">
        <v>66</v>
      </c>
      <c r="Q2251" s="14">
        <f t="shared" si="107"/>
        <v>49</v>
      </c>
    </row>
    <row r="2252" spans="1:17" ht="15.6" x14ac:dyDescent="0.3">
      <c r="A2252" s="15" t="s">
        <v>610</v>
      </c>
      <c r="B2252" s="14" t="s">
        <v>8241</v>
      </c>
      <c r="C2252" s="16">
        <v>34.4</v>
      </c>
      <c r="D2252" s="16">
        <v>5.7</v>
      </c>
      <c r="E2252" s="17" t="s">
        <v>32</v>
      </c>
      <c r="F2252" s="17" t="s">
        <v>32</v>
      </c>
      <c r="G2252" s="17" t="s">
        <v>99</v>
      </c>
      <c r="H2252" s="18">
        <f>IF('Medical Examinations'!G2258="No major surgery",0,'Medical Examinations'!G2258)</f>
        <v>1</v>
      </c>
      <c r="I2252" s="16" t="s">
        <v>8343</v>
      </c>
      <c r="J2252" s="14" t="str">
        <f t="shared" si="105"/>
        <v>Obesity</v>
      </c>
      <c r="K2252" s="14" t="str">
        <f t="shared" si="106"/>
        <v>Prediabetes</v>
      </c>
      <c r="L2252" s="19">
        <f>DATE('Data cleaning'!P2258,MONTH(1&amp;'Data cleaning'!Q2258),'Hospitalisation Details'!D2258)</f>
        <v>29139</v>
      </c>
      <c r="M2252" s="20">
        <v>41034.22</v>
      </c>
      <c r="N2252" s="16" t="s">
        <v>75</v>
      </c>
      <c r="O2252" s="16" t="s">
        <v>64</v>
      </c>
      <c r="P2252" s="16" t="s">
        <v>1841</v>
      </c>
      <c r="Q2252" s="14">
        <f t="shared" si="107"/>
        <v>43</v>
      </c>
    </row>
    <row r="2253" spans="1:17" ht="15.6" x14ac:dyDescent="0.3">
      <c r="A2253" s="15" t="s">
        <v>605</v>
      </c>
      <c r="B2253" s="14" t="s">
        <v>8243</v>
      </c>
      <c r="C2253" s="16">
        <v>34.1</v>
      </c>
      <c r="D2253" s="16">
        <v>4.13</v>
      </c>
      <c r="E2253" s="17" t="s">
        <v>32</v>
      </c>
      <c r="F2253" s="17" t="s">
        <v>32</v>
      </c>
      <c r="G2253" s="17" t="s">
        <v>99</v>
      </c>
      <c r="H2253" s="18">
        <f>IF('Medical Examinations'!G2259="No major surgery",0,'Medical Examinations'!G2259)</f>
        <v>1</v>
      </c>
      <c r="I2253" s="16" t="s">
        <v>8343</v>
      </c>
      <c r="J2253" s="14" t="str">
        <f t="shared" si="105"/>
        <v>Obesity</v>
      </c>
      <c r="K2253" s="14" t="str">
        <f t="shared" si="106"/>
        <v>Normal</v>
      </c>
      <c r="L2253" s="19">
        <f>DATE('Data cleaning'!P2259,MONTH(1&amp;'Data cleaning'!Q2259),'Hospitalisation Details'!D2259)</f>
        <v>26523</v>
      </c>
      <c r="M2253" s="20">
        <v>41055.29</v>
      </c>
      <c r="N2253" s="16" t="s">
        <v>75</v>
      </c>
      <c r="O2253" s="16" t="s">
        <v>62</v>
      </c>
      <c r="P2253" s="16" t="s">
        <v>241</v>
      </c>
      <c r="Q2253" s="14">
        <f t="shared" si="107"/>
        <v>50</v>
      </c>
    </row>
    <row r="2254" spans="1:17" ht="15.6" x14ac:dyDescent="0.3">
      <c r="A2254" s="15" t="s">
        <v>601</v>
      </c>
      <c r="B2254" s="14" t="s">
        <v>8245</v>
      </c>
      <c r="C2254" s="16">
        <v>30.4</v>
      </c>
      <c r="D2254" s="16">
        <v>4.7699999999999996</v>
      </c>
      <c r="E2254" s="17" t="s">
        <v>32</v>
      </c>
      <c r="F2254" s="17" t="s">
        <v>32</v>
      </c>
      <c r="G2254" s="17" t="s">
        <v>99</v>
      </c>
      <c r="H2254" s="18">
        <f>IF('Medical Examinations'!G2260="No major surgery",0,'Medical Examinations'!G2260)</f>
        <v>1</v>
      </c>
      <c r="I2254" s="16" t="s">
        <v>8343</v>
      </c>
      <c r="J2254" s="14" t="str">
        <f t="shared" si="105"/>
        <v>Obesity</v>
      </c>
      <c r="K2254" s="14" t="str">
        <f t="shared" si="106"/>
        <v>Normal</v>
      </c>
      <c r="L2254" s="19">
        <f>DATE('Data cleaning'!P2260,MONTH(1&amp;'Data cleaning'!Q2260),'Hospitalisation Details'!D2260)</f>
        <v>26548</v>
      </c>
      <c r="M2254" s="20">
        <v>41097.160000000003</v>
      </c>
      <c r="N2254" s="16" t="s">
        <v>75</v>
      </c>
      <c r="O2254" s="16" t="s">
        <v>64</v>
      </c>
      <c r="P2254" s="16" t="s">
        <v>979</v>
      </c>
      <c r="Q2254" s="14">
        <f t="shared" si="107"/>
        <v>50</v>
      </c>
    </row>
    <row r="2255" spans="1:17" ht="15.6" x14ac:dyDescent="0.3">
      <c r="A2255" s="15" t="s">
        <v>600</v>
      </c>
      <c r="B2255" s="14" t="s">
        <v>5170</v>
      </c>
      <c r="C2255" s="16">
        <v>28.7</v>
      </c>
      <c r="D2255" s="16">
        <v>4.99</v>
      </c>
      <c r="E2255" s="17" t="s">
        <v>32</v>
      </c>
      <c r="F2255" s="17" t="s">
        <v>32</v>
      </c>
      <c r="G2255" s="17" t="s">
        <v>99</v>
      </c>
      <c r="H2255" s="18">
        <f>IF('Medical Examinations'!G2261="No major surgery",0,'Medical Examinations'!G2261)</f>
        <v>1</v>
      </c>
      <c r="I2255" s="16" t="s">
        <v>8343</v>
      </c>
      <c r="J2255" s="14" t="str">
        <f t="shared" si="105"/>
        <v>Over weight</v>
      </c>
      <c r="K2255" s="14" t="str">
        <f t="shared" si="106"/>
        <v>Normal</v>
      </c>
      <c r="L2255" s="19">
        <f>DATE('Data cleaning'!P2261,MONTH(1&amp;'Data cleaning'!Q2261),'Hospitalisation Details'!D2261)</f>
        <v>25423</v>
      </c>
      <c r="M2255" s="20">
        <v>41191.57</v>
      </c>
      <c r="N2255" s="16" t="s">
        <v>75</v>
      </c>
      <c r="O2255" s="16" t="s">
        <v>62</v>
      </c>
      <c r="P2255" s="16" t="s">
        <v>241</v>
      </c>
      <c r="Q2255" s="14">
        <f t="shared" si="107"/>
        <v>53</v>
      </c>
    </row>
    <row r="2256" spans="1:17" ht="15.6" x14ac:dyDescent="0.3">
      <c r="A2256" s="15" t="s">
        <v>599</v>
      </c>
      <c r="B2256" s="14" t="s">
        <v>4884</v>
      </c>
      <c r="C2256" s="16">
        <v>17.440000000000001</v>
      </c>
      <c r="D2256" s="16">
        <v>4.42</v>
      </c>
      <c r="E2256" s="17" t="s">
        <v>99</v>
      </c>
      <c r="F2256" s="17" t="s">
        <v>32</v>
      </c>
      <c r="G2256" s="17" t="s">
        <v>99</v>
      </c>
      <c r="H2256" s="18">
        <f>IF('Medical Examinations'!G2262="No major surgery",0,'Medical Examinations'!G2262)</f>
        <v>1</v>
      </c>
      <c r="I2256" s="16" t="s">
        <v>8343</v>
      </c>
      <c r="J2256" s="14" t="str">
        <f t="shared" si="105"/>
        <v>Under weight</v>
      </c>
      <c r="K2256" s="14" t="str">
        <f t="shared" si="106"/>
        <v>Normal</v>
      </c>
      <c r="L2256" s="19">
        <f>DATE('Data cleaning'!P2262,MONTH(1&amp;'Data cleaning'!Q2262),'Hospitalisation Details'!D2262)</f>
        <v>23534</v>
      </c>
      <c r="M2256" s="20">
        <v>41250.39</v>
      </c>
      <c r="N2256" s="16" t="s">
        <v>75</v>
      </c>
      <c r="O2256" s="16" t="s">
        <v>64</v>
      </c>
      <c r="P2256" s="16" t="s">
        <v>241</v>
      </c>
      <c r="Q2256" s="14">
        <f t="shared" si="107"/>
        <v>59</v>
      </c>
    </row>
    <row r="2257" spans="1:17" ht="15.6" x14ac:dyDescent="0.3">
      <c r="A2257" s="15" t="s">
        <v>594</v>
      </c>
      <c r="B2257" s="14" t="s">
        <v>4861</v>
      </c>
      <c r="C2257" s="16">
        <v>27.6</v>
      </c>
      <c r="D2257" s="16">
        <v>4.01</v>
      </c>
      <c r="E2257" s="17" t="s">
        <v>32</v>
      </c>
      <c r="F2257" s="17" t="s">
        <v>32</v>
      </c>
      <c r="G2257" s="17" t="s">
        <v>99</v>
      </c>
      <c r="H2257" s="18">
        <f>IF('Medical Examinations'!G2263="No major surgery",0,'Medical Examinations'!G2263)</f>
        <v>1</v>
      </c>
      <c r="I2257" s="16" t="s">
        <v>8343</v>
      </c>
      <c r="J2257" s="14" t="str">
        <f t="shared" si="105"/>
        <v>Over weight</v>
      </c>
      <c r="K2257" s="14" t="str">
        <f t="shared" si="106"/>
        <v>Normal</v>
      </c>
      <c r="L2257" s="19">
        <f>DATE('Data cleaning'!P2263,MONTH(1&amp;'Data cleaning'!Q2263),'Hospitalisation Details'!D2263)</f>
        <v>28364</v>
      </c>
      <c r="M2257" s="20">
        <v>41271.5</v>
      </c>
      <c r="N2257" s="16" t="s">
        <v>75</v>
      </c>
      <c r="O2257" s="16" t="s">
        <v>62</v>
      </c>
      <c r="P2257" s="16" t="s">
        <v>241</v>
      </c>
      <c r="Q2257" s="14">
        <f t="shared" si="107"/>
        <v>45</v>
      </c>
    </row>
    <row r="2258" spans="1:17" ht="15.6" x14ac:dyDescent="0.3">
      <c r="A2258" s="15" t="s">
        <v>587</v>
      </c>
      <c r="B2258" s="14" t="s">
        <v>5131</v>
      </c>
      <c r="C2258" s="16">
        <v>20.7</v>
      </c>
      <c r="D2258" s="16">
        <v>4.49</v>
      </c>
      <c r="E2258" s="17" t="s">
        <v>32</v>
      </c>
      <c r="F2258" s="17" t="s">
        <v>32</v>
      </c>
      <c r="G2258" s="17" t="s">
        <v>99</v>
      </c>
      <c r="H2258" s="18">
        <f>IF('Medical Examinations'!G2264="No major surgery",0,'Medical Examinations'!G2264)</f>
        <v>1</v>
      </c>
      <c r="I2258" s="16" t="s">
        <v>8343</v>
      </c>
      <c r="J2258" s="14" t="str">
        <f t="shared" si="105"/>
        <v>Normal weight</v>
      </c>
      <c r="K2258" s="14" t="str">
        <f t="shared" si="106"/>
        <v>Normal</v>
      </c>
      <c r="L2258" s="19">
        <f>DATE('Data cleaning'!P2264,MONTH(1&amp;'Data cleaning'!Q2264),'Hospitalisation Details'!D2264)</f>
        <v>23657</v>
      </c>
      <c r="M2258" s="20">
        <v>41331.79</v>
      </c>
      <c r="N2258" s="16" t="s">
        <v>75</v>
      </c>
      <c r="O2258" s="16" t="s">
        <v>62</v>
      </c>
      <c r="P2258" s="16" t="s">
        <v>241</v>
      </c>
      <c r="Q2258" s="14">
        <f t="shared" si="107"/>
        <v>58</v>
      </c>
    </row>
    <row r="2259" spans="1:17" ht="15.6" x14ac:dyDescent="0.3">
      <c r="A2259" s="15" t="s">
        <v>581</v>
      </c>
      <c r="B2259" s="14" t="s">
        <v>8251</v>
      </c>
      <c r="C2259" s="16">
        <v>20.3</v>
      </c>
      <c r="D2259" s="16">
        <v>6.37</v>
      </c>
      <c r="E2259" s="17" t="s">
        <v>32</v>
      </c>
      <c r="F2259" s="17" t="s">
        <v>32</v>
      </c>
      <c r="G2259" s="17" t="s">
        <v>99</v>
      </c>
      <c r="H2259" s="18">
        <f>IF('Medical Examinations'!G2265="No major surgery",0,'Medical Examinations'!G2265)</f>
        <v>1</v>
      </c>
      <c r="I2259" s="16" t="s">
        <v>8343</v>
      </c>
      <c r="J2259" s="14" t="str">
        <f t="shared" si="105"/>
        <v>Normal weight</v>
      </c>
      <c r="K2259" s="14" t="str">
        <f t="shared" si="106"/>
        <v>Prediabetes</v>
      </c>
      <c r="L2259" s="19">
        <f>DATE('Data cleaning'!P2265,MONTH(1&amp;'Data cleaning'!Q2265),'Hospitalisation Details'!D2265)</f>
        <v>26222</v>
      </c>
      <c r="M2259" s="20">
        <v>41351.879999999997</v>
      </c>
      <c r="N2259" s="16" t="s">
        <v>75</v>
      </c>
      <c r="O2259" s="16" t="s">
        <v>62</v>
      </c>
      <c r="P2259" s="16" t="s">
        <v>241</v>
      </c>
      <c r="Q2259" s="14">
        <f t="shared" si="107"/>
        <v>51</v>
      </c>
    </row>
    <row r="2260" spans="1:17" ht="15.6" x14ac:dyDescent="0.3">
      <c r="A2260" s="15" t="s">
        <v>574</v>
      </c>
      <c r="B2260" s="14" t="s">
        <v>5033</v>
      </c>
      <c r="C2260" s="16">
        <v>19.8</v>
      </c>
      <c r="D2260" s="16">
        <v>5.12</v>
      </c>
      <c r="E2260" s="17" t="s">
        <v>32</v>
      </c>
      <c r="F2260" s="17" t="s">
        <v>32</v>
      </c>
      <c r="G2260" s="17" t="s">
        <v>99</v>
      </c>
      <c r="H2260" s="18">
        <f>IF('Medical Examinations'!G2266="No major surgery",0,'Medical Examinations'!G2266)</f>
        <v>1</v>
      </c>
      <c r="I2260" s="16" t="s">
        <v>8343</v>
      </c>
      <c r="J2260" s="14" t="str">
        <f t="shared" si="105"/>
        <v>Normal weight</v>
      </c>
      <c r="K2260" s="14" t="str">
        <f t="shared" si="106"/>
        <v>Normal</v>
      </c>
      <c r="L2260" s="19">
        <f>DATE('Data cleaning'!P2266,MONTH(1&amp;'Data cleaning'!Q2266),'Hospitalisation Details'!D2266)</f>
        <v>24828</v>
      </c>
      <c r="M2260" s="20">
        <v>41505.15</v>
      </c>
      <c r="N2260" s="16" t="s">
        <v>75</v>
      </c>
      <c r="O2260" s="16" t="s">
        <v>62</v>
      </c>
      <c r="P2260" s="16" t="s">
        <v>241</v>
      </c>
      <c r="Q2260" s="14">
        <f t="shared" si="107"/>
        <v>55</v>
      </c>
    </row>
    <row r="2261" spans="1:17" ht="15.6" x14ac:dyDescent="0.3">
      <c r="A2261" s="15" t="s">
        <v>567</v>
      </c>
      <c r="B2261" s="14" t="s">
        <v>6649</v>
      </c>
      <c r="C2261" s="16">
        <v>21.87</v>
      </c>
      <c r="D2261" s="16">
        <v>8.59</v>
      </c>
      <c r="E2261" s="17" t="s">
        <v>32</v>
      </c>
      <c r="F2261" s="17" t="s">
        <v>32</v>
      </c>
      <c r="G2261" s="17" t="s">
        <v>32</v>
      </c>
      <c r="H2261" s="18">
        <f>IF('Medical Examinations'!G2267="No major surgery",0,'Medical Examinations'!G2267)</f>
        <v>0</v>
      </c>
      <c r="I2261" s="16" t="s">
        <v>8343</v>
      </c>
      <c r="J2261" s="14" t="str">
        <f t="shared" si="105"/>
        <v>Normal weight</v>
      </c>
      <c r="K2261" s="14" t="str">
        <f t="shared" si="106"/>
        <v>Diabetes</v>
      </c>
      <c r="L2261" s="19">
        <f>DATE('Data cleaning'!P2267,MONTH(1&amp;'Data cleaning'!Q2267),'Hospitalisation Details'!D2267)</f>
        <v>27357</v>
      </c>
      <c r="M2261" s="20">
        <v>41636.199999999997</v>
      </c>
      <c r="N2261" s="16" t="s">
        <v>75</v>
      </c>
      <c r="O2261" s="16" t="s">
        <v>75</v>
      </c>
      <c r="P2261" s="16" t="s">
        <v>241</v>
      </c>
      <c r="Q2261" s="14">
        <f t="shared" si="107"/>
        <v>48</v>
      </c>
    </row>
    <row r="2262" spans="1:17" ht="15.6" x14ac:dyDescent="0.3">
      <c r="A2262" s="15" t="s">
        <v>560</v>
      </c>
      <c r="B2262" s="14" t="s">
        <v>5680</v>
      </c>
      <c r="C2262" s="16">
        <v>16.600000000000001</v>
      </c>
      <c r="D2262" s="16">
        <v>5.87</v>
      </c>
      <c r="E2262" s="17" t="s">
        <v>32</v>
      </c>
      <c r="F2262" s="17" t="s">
        <v>32</v>
      </c>
      <c r="G2262" s="17" t="s">
        <v>32</v>
      </c>
      <c r="H2262" s="18">
        <f>IF('Medical Examinations'!G2268="No major surgery",0,'Medical Examinations'!G2268)</f>
        <v>1</v>
      </c>
      <c r="I2262" s="16" t="s">
        <v>8343</v>
      </c>
      <c r="J2262" s="14" t="str">
        <f t="shared" si="105"/>
        <v>Under weight</v>
      </c>
      <c r="K2262" s="14" t="str">
        <f t="shared" si="106"/>
        <v>Prediabetes</v>
      </c>
      <c r="L2262" s="19">
        <f>DATE('Data cleaning'!P2268,MONTH(1&amp;'Data cleaning'!Q2268),'Hospitalisation Details'!D2268)</f>
        <v>28062</v>
      </c>
      <c r="M2262" s="20">
        <v>41661.599999999999</v>
      </c>
      <c r="N2262" s="16" t="s">
        <v>75</v>
      </c>
      <c r="O2262" s="16" t="s">
        <v>64</v>
      </c>
      <c r="P2262" s="16" t="s">
        <v>241</v>
      </c>
      <c r="Q2262" s="14">
        <f t="shared" si="107"/>
        <v>46</v>
      </c>
    </row>
    <row r="2263" spans="1:17" ht="15.6" x14ac:dyDescent="0.3">
      <c r="A2263" s="15" t="s">
        <v>553</v>
      </c>
      <c r="B2263" s="14" t="s">
        <v>8255</v>
      </c>
      <c r="C2263" s="16">
        <v>21.98</v>
      </c>
      <c r="D2263" s="16">
        <v>7.03</v>
      </c>
      <c r="E2263" s="17" t="s">
        <v>32</v>
      </c>
      <c r="F2263" s="17" t="s">
        <v>32</v>
      </c>
      <c r="G2263" s="17" t="s">
        <v>32</v>
      </c>
      <c r="H2263" s="18">
        <f>IF('Medical Examinations'!G2269="No major surgery",0,'Medical Examinations'!G2269)</f>
        <v>0</v>
      </c>
      <c r="I2263" s="16" t="s">
        <v>8343</v>
      </c>
      <c r="J2263" s="14" t="str">
        <f t="shared" si="105"/>
        <v>Normal weight</v>
      </c>
      <c r="K2263" s="14" t="str">
        <f t="shared" si="106"/>
        <v>Diabetes</v>
      </c>
      <c r="L2263" s="19">
        <f>DATE('Data cleaning'!P2269,MONTH(1&amp;'Data cleaning'!Q2269),'Hospitalisation Details'!D2269)</f>
        <v>27712</v>
      </c>
      <c r="M2263" s="20">
        <v>41676.080000000002</v>
      </c>
      <c r="N2263" s="16" t="s">
        <v>75</v>
      </c>
      <c r="O2263" s="16" t="s">
        <v>62</v>
      </c>
      <c r="P2263" s="16" t="s">
        <v>66</v>
      </c>
      <c r="Q2263" s="14">
        <f t="shared" si="107"/>
        <v>47</v>
      </c>
    </row>
    <row r="2264" spans="1:17" ht="15.6" x14ac:dyDescent="0.3">
      <c r="A2264" s="15" t="s">
        <v>546</v>
      </c>
      <c r="B2264" s="14" t="s">
        <v>8256</v>
      </c>
      <c r="C2264" s="16">
        <v>19.7</v>
      </c>
      <c r="D2264" s="16">
        <v>5.51</v>
      </c>
      <c r="E2264" s="17" t="s">
        <v>32</v>
      </c>
      <c r="F2264" s="17" t="s">
        <v>32</v>
      </c>
      <c r="G2264" s="17" t="s">
        <v>32</v>
      </c>
      <c r="H2264" s="18">
        <f>IF('Medical Examinations'!G2270="No major surgery",0,'Medical Examinations'!G2270)</f>
        <v>1</v>
      </c>
      <c r="I2264" s="16" t="s">
        <v>8343</v>
      </c>
      <c r="J2264" s="14" t="str">
        <f t="shared" si="105"/>
        <v>Normal weight</v>
      </c>
      <c r="K2264" s="14" t="str">
        <f t="shared" si="106"/>
        <v>Normal</v>
      </c>
      <c r="L2264" s="19">
        <f>DATE('Data cleaning'!P2270,MONTH(1&amp;'Data cleaning'!Q2270),'Hospitalisation Details'!D2270)</f>
        <v>27666</v>
      </c>
      <c r="M2264" s="20">
        <v>41681.86</v>
      </c>
      <c r="N2264" s="16" t="s">
        <v>75</v>
      </c>
      <c r="O2264" s="16" t="s">
        <v>75</v>
      </c>
      <c r="P2264" s="16" t="s">
        <v>241</v>
      </c>
      <c r="Q2264" s="14">
        <f t="shared" si="107"/>
        <v>47</v>
      </c>
    </row>
    <row r="2265" spans="1:17" ht="15.6" x14ac:dyDescent="0.3">
      <c r="A2265" s="15" t="s">
        <v>539</v>
      </c>
      <c r="B2265" s="14" t="s">
        <v>7113</v>
      </c>
      <c r="C2265" s="16">
        <v>19.21</v>
      </c>
      <c r="D2265" s="16">
        <v>4.76</v>
      </c>
      <c r="E2265" s="17" t="s">
        <v>32</v>
      </c>
      <c r="F2265" s="17" t="s">
        <v>39</v>
      </c>
      <c r="G2265" s="17" t="s">
        <v>32</v>
      </c>
      <c r="H2265" s="18">
        <f>IF('Medical Examinations'!G2271="No major surgery",0,'Medical Examinations'!G2271)</f>
        <v>1</v>
      </c>
      <c r="I2265" s="16" t="s">
        <v>8343</v>
      </c>
      <c r="J2265" s="14" t="str">
        <f t="shared" si="105"/>
        <v>Normal weight</v>
      </c>
      <c r="K2265" s="14" t="str">
        <f t="shared" si="106"/>
        <v>Normal</v>
      </c>
      <c r="L2265" s="19">
        <f>DATE('Data cleaning'!P2271,MONTH(1&amp;'Data cleaning'!Q2271),'Hospitalisation Details'!D2271)</f>
        <v>22911</v>
      </c>
      <c r="M2265" s="20">
        <v>41794.629999999997</v>
      </c>
      <c r="N2265" s="16" t="s">
        <v>75</v>
      </c>
      <c r="O2265" s="16" t="s">
        <v>64</v>
      </c>
      <c r="P2265" s="16" t="s">
        <v>241</v>
      </c>
      <c r="Q2265" s="14">
        <f t="shared" si="107"/>
        <v>60</v>
      </c>
    </row>
    <row r="2266" spans="1:17" ht="15.6" x14ac:dyDescent="0.3">
      <c r="A2266" s="15" t="s">
        <v>532</v>
      </c>
      <c r="B2266" s="14" t="s">
        <v>8258</v>
      </c>
      <c r="C2266" s="16">
        <v>19.3</v>
      </c>
      <c r="D2266" s="16">
        <v>4.7</v>
      </c>
      <c r="E2266" s="17" t="s">
        <v>32</v>
      </c>
      <c r="F2266" s="17" t="s">
        <v>39</v>
      </c>
      <c r="G2266" s="17" t="s">
        <v>32</v>
      </c>
      <c r="H2266" s="18">
        <f>IF('Medical Examinations'!G2272="No major surgery",0,'Medical Examinations'!G2272)</f>
        <v>1</v>
      </c>
      <c r="I2266" s="16" t="s">
        <v>8343</v>
      </c>
      <c r="J2266" s="14" t="str">
        <f t="shared" si="105"/>
        <v>Normal weight</v>
      </c>
      <c r="K2266" s="14" t="str">
        <f t="shared" si="106"/>
        <v>Normal</v>
      </c>
      <c r="L2266" s="19">
        <f>DATE('Data cleaning'!P2272,MONTH(1&amp;'Data cleaning'!Q2272),'Hospitalisation Details'!D2272)</f>
        <v>24371</v>
      </c>
      <c r="M2266" s="20">
        <v>41886.54</v>
      </c>
      <c r="N2266" s="16" t="s">
        <v>75</v>
      </c>
      <c r="O2266" s="16" t="s">
        <v>64</v>
      </c>
      <c r="P2266" s="16" t="s">
        <v>241</v>
      </c>
      <c r="Q2266" s="14">
        <f t="shared" si="107"/>
        <v>56</v>
      </c>
    </row>
    <row r="2267" spans="1:17" ht="15.6" x14ac:dyDescent="0.3">
      <c r="A2267" s="15" t="s">
        <v>525</v>
      </c>
      <c r="B2267" s="14" t="s">
        <v>8260</v>
      </c>
      <c r="C2267" s="16">
        <v>16.22</v>
      </c>
      <c r="D2267" s="16">
        <v>6.21</v>
      </c>
      <c r="E2267" s="17" t="s">
        <v>99</v>
      </c>
      <c r="F2267" s="17" t="s">
        <v>32</v>
      </c>
      <c r="G2267" s="17" t="s">
        <v>32</v>
      </c>
      <c r="H2267" s="18">
        <f>IF('Medical Examinations'!G2273="No major surgery",0,'Medical Examinations'!G2273)</f>
        <v>0</v>
      </c>
      <c r="I2267" s="16" t="s">
        <v>8343</v>
      </c>
      <c r="J2267" s="14" t="str">
        <f t="shared" si="105"/>
        <v>Under weight</v>
      </c>
      <c r="K2267" s="14" t="str">
        <f t="shared" si="106"/>
        <v>Prediabetes</v>
      </c>
      <c r="L2267" s="19">
        <f>DATE('Data cleaning'!P2273,MONTH(1&amp;'Data cleaning'!Q2273),'Hospitalisation Details'!D2273)</f>
        <v>26458</v>
      </c>
      <c r="M2267" s="20">
        <v>41919.1</v>
      </c>
      <c r="N2267" s="16" t="s">
        <v>75</v>
      </c>
      <c r="O2267" s="16" t="s">
        <v>75</v>
      </c>
      <c r="P2267" s="16" t="s">
        <v>979</v>
      </c>
      <c r="Q2267" s="14">
        <f t="shared" si="107"/>
        <v>51</v>
      </c>
    </row>
    <row r="2268" spans="1:17" ht="15.6" x14ac:dyDescent="0.3">
      <c r="A2268" s="15" t="s">
        <v>519</v>
      </c>
      <c r="B2268" s="14" t="s">
        <v>8261</v>
      </c>
      <c r="C2268" s="16">
        <v>17.12</v>
      </c>
      <c r="D2268" s="16">
        <v>4.5199999999999996</v>
      </c>
      <c r="E2268" s="17" t="s">
        <v>32</v>
      </c>
      <c r="F2268" s="17" t="s">
        <v>39</v>
      </c>
      <c r="G2268" s="17" t="s">
        <v>32</v>
      </c>
      <c r="H2268" s="18">
        <f>IF('Medical Examinations'!G2274="No major surgery",0,'Medical Examinations'!G2274)</f>
        <v>1</v>
      </c>
      <c r="I2268" s="16" t="s">
        <v>8343</v>
      </c>
      <c r="J2268" s="14" t="str">
        <f t="shared" si="105"/>
        <v>Under weight</v>
      </c>
      <c r="K2268" s="14" t="str">
        <f t="shared" si="106"/>
        <v>Normal</v>
      </c>
      <c r="L2268" s="19">
        <f>DATE('Data cleaning'!P2274,MONTH(1&amp;'Data cleaning'!Q2274),'Hospitalisation Details'!D2274)</f>
        <v>30996</v>
      </c>
      <c r="M2268" s="20">
        <v>41949.24</v>
      </c>
      <c r="N2268" s="16" t="s">
        <v>75</v>
      </c>
      <c r="O2268" s="16" t="s">
        <v>75</v>
      </c>
      <c r="P2268" s="16" t="s">
        <v>66</v>
      </c>
      <c r="Q2268" s="14">
        <f t="shared" si="107"/>
        <v>38</v>
      </c>
    </row>
    <row r="2269" spans="1:17" ht="15.6" x14ac:dyDescent="0.3">
      <c r="A2269" s="15" t="s">
        <v>513</v>
      </c>
      <c r="B2269" s="14" t="s">
        <v>8146</v>
      </c>
      <c r="C2269" s="16">
        <v>19.07</v>
      </c>
      <c r="D2269" s="16">
        <v>5.45</v>
      </c>
      <c r="E2269" s="17" t="s">
        <v>32</v>
      </c>
      <c r="F2269" s="17" t="s">
        <v>32</v>
      </c>
      <c r="G2269" s="17" t="s">
        <v>32</v>
      </c>
      <c r="H2269" s="18">
        <f>IF('Medical Examinations'!G2275="No major surgery",0,'Medical Examinations'!G2275)</f>
        <v>1</v>
      </c>
      <c r="I2269" s="16" t="s">
        <v>8343</v>
      </c>
      <c r="J2269" s="14" t="str">
        <f t="shared" si="105"/>
        <v>Normal weight</v>
      </c>
      <c r="K2269" s="14" t="str">
        <f t="shared" si="106"/>
        <v>Normal</v>
      </c>
      <c r="L2269" s="19">
        <f>DATE('Data cleaning'!P2275,MONTH(1&amp;'Data cleaning'!Q2275),'Hospitalisation Details'!D2275)</f>
        <v>25191</v>
      </c>
      <c r="M2269" s="20">
        <v>41999.519999999997</v>
      </c>
      <c r="N2269" s="16" t="s">
        <v>75</v>
      </c>
      <c r="O2269" s="16" t="s">
        <v>64</v>
      </c>
      <c r="P2269" s="16" t="s">
        <v>66</v>
      </c>
      <c r="Q2269" s="14">
        <f t="shared" si="107"/>
        <v>54</v>
      </c>
    </row>
    <row r="2270" spans="1:17" ht="15.6" x14ac:dyDescent="0.3">
      <c r="A2270" s="15" t="s">
        <v>507</v>
      </c>
      <c r="B2270" s="14" t="s">
        <v>5576</v>
      </c>
      <c r="C2270" s="16">
        <v>15.56</v>
      </c>
      <c r="D2270" s="16">
        <v>4.42</v>
      </c>
      <c r="E2270" s="17" t="s">
        <v>32</v>
      </c>
      <c r="F2270" s="17" t="s">
        <v>32</v>
      </c>
      <c r="G2270" s="17" t="s">
        <v>32</v>
      </c>
      <c r="H2270" s="18">
        <f>IF('Medical Examinations'!G2276="No major surgery",0,'Medical Examinations'!G2276)</f>
        <v>0</v>
      </c>
      <c r="I2270" s="16" t="s">
        <v>8343</v>
      </c>
      <c r="J2270" s="14" t="str">
        <f t="shared" si="105"/>
        <v>Under weight</v>
      </c>
      <c r="K2270" s="14" t="str">
        <f t="shared" si="106"/>
        <v>Normal</v>
      </c>
      <c r="L2270" s="19">
        <f>DATE('Data cleaning'!P2276,MONTH(1&amp;'Data cleaning'!Q2276),'Hospitalisation Details'!D2276)</f>
        <v>28092</v>
      </c>
      <c r="M2270" s="20">
        <v>42111.66</v>
      </c>
      <c r="N2270" s="16" t="s">
        <v>75</v>
      </c>
      <c r="O2270" s="16" t="s">
        <v>75</v>
      </c>
      <c r="P2270" s="16" t="s">
        <v>1280</v>
      </c>
      <c r="Q2270" s="14">
        <f t="shared" si="107"/>
        <v>46</v>
      </c>
    </row>
    <row r="2271" spans="1:17" ht="15.6" x14ac:dyDescent="0.3">
      <c r="A2271" s="15" t="s">
        <v>501</v>
      </c>
      <c r="B2271" s="14" t="s">
        <v>6474</v>
      </c>
      <c r="C2271" s="16">
        <v>22.76</v>
      </c>
      <c r="D2271" s="16">
        <v>9.44</v>
      </c>
      <c r="E2271" s="17" t="s">
        <v>32</v>
      </c>
      <c r="F2271" s="17" t="s">
        <v>32</v>
      </c>
      <c r="G2271" s="17" t="s">
        <v>32</v>
      </c>
      <c r="H2271" s="18">
        <f>IF('Medical Examinations'!G2277="No major surgery",0,'Medical Examinations'!G2277)</f>
        <v>0</v>
      </c>
      <c r="I2271" s="16" t="s">
        <v>8343</v>
      </c>
      <c r="J2271" s="14" t="str">
        <f t="shared" si="105"/>
        <v>Normal weight</v>
      </c>
      <c r="K2271" s="14" t="str">
        <f t="shared" si="106"/>
        <v>Diabetes</v>
      </c>
      <c r="L2271" s="19">
        <f>DATE('Data cleaning'!P2277,MONTH(1&amp;'Data cleaning'!Q2277),'Hospitalisation Details'!D2277)</f>
        <v>35773</v>
      </c>
      <c r="M2271" s="20">
        <v>42112.24</v>
      </c>
      <c r="N2271" s="16" t="s">
        <v>75</v>
      </c>
      <c r="O2271" s="16" t="s">
        <v>64</v>
      </c>
      <c r="P2271" s="16" t="s">
        <v>66</v>
      </c>
      <c r="Q2271" s="14">
        <f t="shared" si="107"/>
        <v>25</v>
      </c>
    </row>
    <row r="2272" spans="1:17" ht="15.6" x14ac:dyDescent="0.3">
      <c r="A2272" s="15" t="s">
        <v>494</v>
      </c>
      <c r="B2272" s="14" t="s">
        <v>8266</v>
      </c>
      <c r="C2272" s="16">
        <v>22.79</v>
      </c>
      <c r="D2272" s="16">
        <v>6.15</v>
      </c>
      <c r="E2272" s="17" t="s">
        <v>99</v>
      </c>
      <c r="F2272" s="17" t="s">
        <v>32</v>
      </c>
      <c r="G2272" s="17" t="s">
        <v>99</v>
      </c>
      <c r="H2272" s="18">
        <f>IF('Medical Examinations'!G2278="No major surgery",0,'Medical Examinations'!G2278)</f>
        <v>1</v>
      </c>
      <c r="I2272" s="16" t="s">
        <v>8343</v>
      </c>
      <c r="J2272" s="14" t="str">
        <f t="shared" si="105"/>
        <v>Normal weight</v>
      </c>
      <c r="K2272" s="14" t="str">
        <f t="shared" si="106"/>
        <v>Prediabetes</v>
      </c>
      <c r="L2272" s="19">
        <f>DATE('Data cleaning'!P2278,MONTH(1&amp;'Data cleaning'!Q2278),'Hospitalisation Details'!D2278)</f>
        <v>29039</v>
      </c>
      <c r="M2272" s="20">
        <v>42124.52</v>
      </c>
      <c r="N2272" s="16" t="s">
        <v>75</v>
      </c>
      <c r="O2272" s="16" t="s">
        <v>75</v>
      </c>
      <c r="P2272" s="16" t="s">
        <v>66</v>
      </c>
      <c r="Q2272" s="14">
        <f t="shared" si="107"/>
        <v>43</v>
      </c>
    </row>
    <row r="2273" spans="1:17" ht="15.6" x14ac:dyDescent="0.3">
      <c r="A2273" s="15" t="s">
        <v>487</v>
      </c>
      <c r="B2273" s="14" t="s">
        <v>4937</v>
      </c>
      <c r="C2273" s="16">
        <v>17.41</v>
      </c>
      <c r="D2273" s="16">
        <v>5.13</v>
      </c>
      <c r="E2273" s="17" t="s">
        <v>99</v>
      </c>
      <c r="F2273" s="17" t="s">
        <v>32</v>
      </c>
      <c r="G2273" s="17" t="s">
        <v>32</v>
      </c>
      <c r="H2273" s="18">
        <f>IF('Medical Examinations'!G2279="No major surgery",0,'Medical Examinations'!G2279)</f>
        <v>0</v>
      </c>
      <c r="I2273" s="16" t="s">
        <v>8343</v>
      </c>
      <c r="J2273" s="14" t="str">
        <f t="shared" si="105"/>
        <v>Under weight</v>
      </c>
      <c r="K2273" s="14" t="str">
        <f t="shared" si="106"/>
        <v>Normal</v>
      </c>
      <c r="L2273" s="19">
        <f>DATE('Data cleaning'!P2279,MONTH(1&amp;'Data cleaning'!Q2279),'Hospitalisation Details'!D2279)</f>
        <v>26925</v>
      </c>
      <c r="M2273" s="20">
        <v>42188.15</v>
      </c>
      <c r="N2273" s="16" t="s">
        <v>75</v>
      </c>
      <c r="O2273" s="16" t="s">
        <v>75</v>
      </c>
      <c r="P2273" s="16" t="s">
        <v>241</v>
      </c>
      <c r="Q2273" s="14">
        <f t="shared" si="107"/>
        <v>49</v>
      </c>
    </row>
    <row r="2274" spans="1:17" ht="15.6" x14ac:dyDescent="0.3">
      <c r="A2274" s="15" t="s">
        <v>476</v>
      </c>
      <c r="B2274" s="14" t="s">
        <v>8268</v>
      </c>
      <c r="C2274" s="16">
        <v>19.32</v>
      </c>
      <c r="D2274" s="16">
        <v>4.96</v>
      </c>
      <c r="E2274" s="17" t="s">
        <v>99</v>
      </c>
      <c r="F2274" s="17" t="s">
        <v>32</v>
      </c>
      <c r="G2274" s="17" t="s">
        <v>32</v>
      </c>
      <c r="H2274" s="18">
        <f>IF('Medical Examinations'!G2280="No major surgery",0,'Medical Examinations'!G2280)</f>
        <v>0</v>
      </c>
      <c r="I2274" s="16" t="s">
        <v>8343</v>
      </c>
      <c r="J2274" s="14" t="str">
        <f t="shared" si="105"/>
        <v>Normal weight</v>
      </c>
      <c r="K2274" s="14" t="str">
        <f t="shared" si="106"/>
        <v>Normal</v>
      </c>
      <c r="L2274" s="19">
        <f>DATE('Data cleaning'!P2280,MONTH(1&amp;'Data cleaning'!Q2280),'Hospitalisation Details'!D2280)</f>
        <v>27621</v>
      </c>
      <c r="M2274" s="20">
        <v>42211.14</v>
      </c>
      <c r="N2274" s="16" t="s">
        <v>75</v>
      </c>
      <c r="O2274" s="16" t="s">
        <v>64</v>
      </c>
      <c r="P2274" s="16" t="s">
        <v>66</v>
      </c>
      <c r="Q2274" s="14">
        <f t="shared" si="107"/>
        <v>47</v>
      </c>
    </row>
    <row r="2275" spans="1:17" ht="15.6" x14ac:dyDescent="0.3">
      <c r="A2275" s="15" t="s">
        <v>469</v>
      </c>
      <c r="B2275" s="14" t="s">
        <v>4886</v>
      </c>
      <c r="C2275" s="16">
        <v>18.25</v>
      </c>
      <c r="D2275" s="16">
        <v>10.95</v>
      </c>
      <c r="E2275" s="17" t="s">
        <v>32</v>
      </c>
      <c r="F2275" s="17" t="s">
        <v>32</v>
      </c>
      <c r="G2275" s="17" t="s">
        <v>32</v>
      </c>
      <c r="H2275" s="18">
        <f>IF('Medical Examinations'!G2281="No major surgery",0,'Medical Examinations'!G2281)</f>
        <v>0</v>
      </c>
      <c r="I2275" s="16" t="s">
        <v>8343</v>
      </c>
      <c r="J2275" s="14" t="str">
        <f t="shared" si="105"/>
        <v>Under weight</v>
      </c>
      <c r="K2275" s="14" t="str">
        <f t="shared" si="106"/>
        <v>Diabetes</v>
      </c>
      <c r="L2275" s="19">
        <f>DATE('Data cleaning'!P2281,MONTH(1&amp;'Data cleaning'!Q2281),'Hospitalisation Details'!D2281)</f>
        <v>24651</v>
      </c>
      <c r="M2275" s="20">
        <v>42303.69</v>
      </c>
      <c r="N2275" s="16" t="s">
        <v>75</v>
      </c>
      <c r="O2275" s="16" t="s">
        <v>62</v>
      </c>
      <c r="P2275" s="16" t="s">
        <v>979</v>
      </c>
      <c r="Q2275" s="14">
        <f t="shared" si="107"/>
        <v>55</v>
      </c>
    </row>
    <row r="2276" spans="1:17" ht="15.6" x14ac:dyDescent="0.3">
      <c r="A2276" s="15" t="s">
        <v>462</v>
      </c>
      <c r="B2276" s="14" t="s">
        <v>8271</v>
      </c>
      <c r="C2276" s="16">
        <v>53.13</v>
      </c>
      <c r="D2276" s="16">
        <v>4.4400000000000004</v>
      </c>
      <c r="E2276" s="17" t="s">
        <v>32</v>
      </c>
      <c r="F2276" s="17" t="s">
        <v>39</v>
      </c>
      <c r="G2276" s="17" t="s">
        <v>32</v>
      </c>
      <c r="H2276" s="18">
        <f>IF('Medical Examinations'!G2282="No major surgery",0,'Medical Examinations'!G2282)</f>
        <v>1</v>
      </c>
      <c r="I2276" s="16" t="s">
        <v>8343</v>
      </c>
      <c r="J2276" s="14" t="str">
        <f t="shared" si="105"/>
        <v>Obesity</v>
      </c>
      <c r="K2276" s="14" t="str">
        <f t="shared" si="106"/>
        <v>Normal</v>
      </c>
      <c r="L2276" s="19">
        <f>DATE('Data cleaning'!P2282,MONTH(1&amp;'Data cleaning'!Q2282),'Hospitalisation Details'!D2282)</f>
        <v>25053</v>
      </c>
      <c r="M2276" s="20">
        <v>42478.6</v>
      </c>
      <c r="N2276" s="16" t="s">
        <v>75</v>
      </c>
      <c r="O2276" s="16" t="s">
        <v>62</v>
      </c>
      <c r="P2276" s="16" t="s">
        <v>241</v>
      </c>
      <c r="Q2276" s="14">
        <f t="shared" si="107"/>
        <v>54</v>
      </c>
    </row>
    <row r="2277" spans="1:17" ht="15.6" x14ac:dyDescent="0.3">
      <c r="A2277" s="15" t="s">
        <v>456</v>
      </c>
      <c r="B2277" s="14" t="s">
        <v>4894</v>
      </c>
      <c r="C2277" s="16">
        <v>20.46</v>
      </c>
      <c r="D2277" s="16">
        <v>4.0199999999999996</v>
      </c>
      <c r="E2277" s="17" t="s">
        <v>32</v>
      </c>
      <c r="F2277" s="17" t="s">
        <v>32</v>
      </c>
      <c r="G2277" s="17" t="s">
        <v>32</v>
      </c>
      <c r="H2277" s="18">
        <f>IF('Medical Examinations'!G2283="No major surgery",0,'Medical Examinations'!G2283)</f>
        <v>0</v>
      </c>
      <c r="I2277" s="16" t="s">
        <v>8343</v>
      </c>
      <c r="J2277" s="14" t="str">
        <f t="shared" si="105"/>
        <v>Normal weight</v>
      </c>
      <c r="K2277" s="14" t="str">
        <f t="shared" si="106"/>
        <v>Normal</v>
      </c>
      <c r="L2277" s="19">
        <f>DATE('Data cleaning'!P2283,MONTH(1&amp;'Data cleaning'!Q2283),'Hospitalisation Details'!D2283)</f>
        <v>24650</v>
      </c>
      <c r="M2277" s="20">
        <v>42538.720000000001</v>
      </c>
      <c r="N2277" s="16" t="s">
        <v>75</v>
      </c>
      <c r="O2277" s="16" t="s">
        <v>64</v>
      </c>
      <c r="P2277" s="16" t="s">
        <v>241</v>
      </c>
      <c r="Q2277" s="14">
        <f t="shared" si="107"/>
        <v>55</v>
      </c>
    </row>
    <row r="2278" spans="1:17" ht="15.6" x14ac:dyDescent="0.3">
      <c r="A2278" s="15" t="s">
        <v>449</v>
      </c>
      <c r="B2278" s="14" t="s">
        <v>4756</v>
      </c>
      <c r="C2278" s="16">
        <v>43.01</v>
      </c>
      <c r="D2278" s="16">
        <v>5.44</v>
      </c>
      <c r="E2278" s="17" t="s">
        <v>32</v>
      </c>
      <c r="F2278" s="17" t="s">
        <v>39</v>
      </c>
      <c r="G2278" s="17" t="s">
        <v>32</v>
      </c>
      <c r="H2278" s="18">
        <f>IF('Medical Examinations'!G2284="No major surgery",0,'Medical Examinations'!G2284)</f>
        <v>1</v>
      </c>
      <c r="I2278" s="16" t="s">
        <v>8343</v>
      </c>
      <c r="J2278" s="14" t="str">
        <f t="shared" si="105"/>
        <v>Obesity</v>
      </c>
      <c r="K2278" s="14" t="str">
        <f t="shared" si="106"/>
        <v>Normal</v>
      </c>
      <c r="L2278" s="19">
        <f>DATE('Data cleaning'!P2284,MONTH(1&amp;'Data cleaning'!Q2284),'Hospitalisation Details'!D2284)</f>
        <v>29216</v>
      </c>
      <c r="M2278" s="20">
        <v>42560.43</v>
      </c>
      <c r="N2278" s="16" t="s">
        <v>75</v>
      </c>
      <c r="O2278" s="16" t="s">
        <v>64</v>
      </c>
      <c r="P2278" s="16" t="s">
        <v>66</v>
      </c>
      <c r="Q2278" s="14">
        <f t="shared" si="107"/>
        <v>43</v>
      </c>
    </row>
    <row r="2279" spans="1:17" ht="15.6" x14ac:dyDescent="0.3">
      <c r="A2279" s="15" t="s">
        <v>444</v>
      </c>
      <c r="B2279" s="14" t="s">
        <v>6325</v>
      </c>
      <c r="C2279" s="16">
        <v>15.01</v>
      </c>
      <c r="D2279" s="16">
        <v>4.1500000000000004</v>
      </c>
      <c r="E2279" s="17" t="s">
        <v>32</v>
      </c>
      <c r="F2279" s="17" t="s">
        <v>32</v>
      </c>
      <c r="G2279" s="17" t="s">
        <v>99</v>
      </c>
      <c r="H2279" s="18">
        <f>IF('Medical Examinations'!G2285="No major surgery",0,'Medical Examinations'!G2285)</f>
        <v>1</v>
      </c>
      <c r="I2279" s="16" t="s">
        <v>8343</v>
      </c>
      <c r="J2279" s="14" t="str">
        <f t="shared" si="105"/>
        <v>Under weight</v>
      </c>
      <c r="K2279" s="14" t="str">
        <f t="shared" si="106"/>
        <v>Normal</v>
      </c>
      <c r="L2279" s="19">
        <f>DATE('Data cleaning'!P2285,MONTH(1&amp;'Data cleaning'!Q2285),'Hospitalisation Details'!D2285)</f>
        <v>26240</v>
      </c>
      <c r="M2279" s="20">
        <v>42644.2</v>
      </c>
      <c r="N2279" s="16" t="s">
        <v>75</v>
      </c>
      <c r="O2279" s="16" t="s">
        <v>64</v>
      </c>
      <c r="P2279" s="16" t="s">
        <v>241</v>
      </c>
      <c r="Q2279" s="14">
        <f t="shared" si="107"/>
        <v>51</v>
      </c>
    </row>
    <row r="2280" spans="1:17" ht="15.6" x14ac:dyDescent="0.3">
      <c r="A2280" s="15" t="s">
        <v>439</v>
      </c>
      <c r="B2280" s="14" t="s">
        <v>8275</v>
      </c>
      <c r="C2280" s="16">
        <v>41.14</v>
      </c>
      <c r="D2280" s="16">
        <v>6.02</v>
      </c>
      <c r="E2280" s="17" t="s">
        <v>32</v>
      </c>
      <c r="F2280" s="17" t="s">
        <v>39</v>
      </c>
      <c r="G2280" s="17" t="s">
        <v>32</v>
      </c>
      <c r="H2280" s="18">
        <f>IF('Medical Examinations'!G2286="No major surgery",0,'Medical Examinations'!G2286)</f>
        <v>1</v>
      </c>
      <c r="I2280" s="16" t="s">
        <v>8343</v>
      </c>
      <c r="J2280" s="14" t="str">
        <f t="shared" si="105"/>
        <v>Obesity</v>
      </c>
      <c r="K2280" s="14" t="str">
        <f t="shared" si="106"/>
        <v>Prediabetes</v>
      </c>
      <c r="L2280" s="19">
        <f>DATE('Data cleaning'!P2286,MONTH(1&amp;'Data cleaning'!Q2286),'Hospitalisation Details'!D2286)</f>
        <v>28419</v>
      </c>
      <c r="M2280" s="20">
        <v>42760.5</v>
      </c>
      <c r="N2280" s="16" t="s">
        <v>75</v>
      </c>
      <c r="O2280" s="16" t="s">
        <v>62</v>
      </c>
      <c r="P2280" s="16" t="s">
        <v>119</v>
      </c>
      <c r="Q2280" s="14">
        <f t="shared" si="107"/>
        <v>45</v>
      </c>
    </row>
    <row r="2281" spans="1:17" ht="15.6" x14ac:dyDescent="0.3">
      <c r="A2281" s="15" t="s">
        <v>433</v>
      </c>
      <c r="B2281" s="14" t="s">
        <v>4910</v>
      </c>
      <c r="C2281" s="16">
        <v>16.55</v>
      </c>
      <c r="D2281" s="16">
        <v>7.73</v>
      </c>
      <c r="E2281" s="17" t="s">
        <v>32</v>
      </c>
      <c r="F2281" s="17" t="s">
        <v>32</v>
      </c>
      <c r="G2281" s="17" t="s">
        <v>32</v>
      </c>
      <c r="H2281" s="18">
        <f>IF('Medical Examinations'!G2287="No major surgery",0,'Medical Examinations'!G2287)</f>
        <v>0</v>
      </c>
      <c r="I2281" s="16" t="s">
        <v>8343</v>
      </c>
      <c r="J2281" s="14" t="str">
        <f t="shared" si="105"/>
        <v>Under weight</v>
      </c>
      <c r="K2281" s="14" t="str">
        <f t="shared" si="106"/>
        <v>Diabetes</v>
      </c>
      <c r="L2281" s="19">
        <f>DATE('Data cleaning'!P2287,MONTH(1&amp;'Data cleaning'!Q2287),'Hospitalisation Details'!D2287)</f>
        <v>24044</v>
      </c>
      <c r="M2281" s="20">
        <v>42764.12</v>
      </c>
      <c r="N2281" s="16" t="s">
        <v>75</v>
      </c>
      <c r="O2281" s="16" t="s">
        <v>62</v>
      </c>
      <c r="P2281" s="16" t="s">
        <v>241</v>
      </c>
      <c r="Q2281" s="14">
        <f t="shared" si="107"/>
        <v>57</v>
      </c>
    </row>
    <row r="2282" spans="1:17" ht="15.6" x14ac:dyDescent="0.3">
      <c r="A2282" s="15" t="s">
        <v>427</v>
      </c>
      <c r="B2282" s="14" t="s">
        <v>8277</v>
      </c>
      <c r="C2282" s="16">
        <v>37.29</v>
      </c>
      <c r="D2282" s="16">
        <v>5.03</v>
      </c>
      <c r="E2282" s="17" t="s">
        <v>32</v>
      </c>
      <c r="F2282" s="17" t="s">
        <v>39</v>
      </c>
      <c r="G2282" s="17" t="s">
        <v>32</v>
      </c>
      <c r="H2282" s="18">
        <f>IF('Medical Examinations'!G2288="No major surgery",0,'Medical Examinations'!G2288)</f>
        <v>1</v>
      </c>
      <c r="I2282" s="16" t="s">
        <v>8343</v>
      </c>
      <c r="J2282" s="14" t="str">
        <f t="shared" si="105"/>
        <v>Obesity</v>
      </c>
      <c r="K2282" s="14" t="str">
        <f t="shared" si="106"/>
        <v>Normal</v>
      </c>
      <c r="L2282" s="19">
        <f>DATE('Data cleaning'!P2288,MONTH(1&amp;'Data cleaning'!Q2288),'Hospitalisation Details'!D2288)</f>
        <v>26552</v>
      </c>
      <c r="M2282" s="20">
        <v>42856.84</v>
      </c>
      <c r="N2282" s="16" t="s">
        <v>75</v>
      </c>
      <c r="O2282" s="16" t="s">
        <v>75</v>
      </c>
      <c r="P2282" s="16" t="s">
        <v>241</v>
      </c>
      <c r="Q2282" s="14">
        <f t="shared" si="107"/>
        <v>50</v>
      </c>
    </row>
    <row r="2283" spans="1:17" ht="15.6" x14ac:dyDescent="0.3">
      <c r="A2283" s="15" t="s">
        <v>421</v>
      </c>
      <c r="B2283" s="14" t="s">
        <v>7117</v>
      </c>
      <c r="C2283" s="16">
        <v>16.739999999999998</v>
      </c>
      <c r="D2283" s="16">
        <v>4.08</v>
      </c>
      <c r="E2283" s="17" t="s">
        <v>99</v>
      </c>
      <c r="F2283" s="17" t="s">
        <v>32</v>
      </c>
      <c r="G2283" s="17" t="s">
        <v>32</v>
      </c>
      <c r="H2283" s="18">
        <f>IF('Medical Examinations'!G2289="No major surgery",0,'Medical Examinations'!G2289)</f>
        <v>0</v>
      </c>
      <c r="I2283" s="16" t="s">
        <v>8343</v>
      </c>
      <c r="J2283" s="14" t="str">
        <f t="shared" si="105"/>
        <v>Under weight</v>
      </c>
      <c r="K2283" s="14" t="str">
        <f t="shared" si="106"/>
        <v>Normal</v>
      </c>
      <c r="L2283" s="19">
        <f>DATE('Data cleaning'!P2289,MONTH(1&amp;'Data cleaning'!Q2289),'Hospitalisation Details'!D2289)</f>
        <v>27690</v>
      </c>
      <c r="M2283" s="20">
        <v>42969.85</v>
      </c>
      <c r="N2283" s="16" t="s">
        <v>75</v>
      </c>
      <c r="O2283" s="16" t="s">
        <v>64</v>
      </c>
      <c r="P2283" s="16" t="s">
        <v>66</v>
      </c>
      <c r="Q2283" s="14">
        <f t="shared" si="107"/>
        <v>47</v>
      </c>
    </row>
    <row r="2284" spans="1:17" ht="15.6" x14ac:dyDescent="0.3">
      <c r="A2284" s="15" t="s">
        <v>415</v>
      </c>
      <c r="B2284" s="14" t="s">
        <v>8280</v>
      </c>
      <c r="C2284" s="16">
        <v>34.43</v>
      </c>
      <c r="D2284" s="16">
        <v>4.2699999999999996</v>
      </c>
      <c r="E2284" s="17" t="s">
        <v>32</v>
      </c>
      <c r="F2284" s="17" t="s">
        <v>39</v>
      </c>
      <c r="G2284" s="17" t="s">
        <v>32</v>
      </c>
      <c r="H2284" s="18">
        <f>IF('Medical Examinations'!G2290="No major surgery",0,'Medical Examinations'!G2290)</f>
        <v>1</v>
      </c>
      <c r="I2284" s="16" t="s">
        <v>8343</v>
      </c>
      <c r="J2284" s="14" t="str">
        <f t="shared" si="105"/>
        <v>Obesity</v>
      </c>
      <c r="K2284" s="14" t="str">
        <f t="shared" si="106"/>
        <v>Normal</v>
      </c>
      <c r="L2284" s="19">
        <f>DATE('Data cleaning'!P2290,MONTH(1&amp;'Data cleaning'!Q2290),'Hospitalisation Details'!D2290)</f>
        <v>28798</v>
      </c>
      <c r="M2284" s="20">
        <v>42983.46</v>
      </c>
      <c r="N2284" s="16" t="s">
        <v>75</v>
      </c>
      <c r="O2284" s="16" t="s">
        <v>62</v>
      </c>
      <c r="P2284" s="16" t="s">
        <v>119</v>
      </c>
      <c r="Q2284" s="14">
        <f t="shared" si="107"/>
        <v>44</v>
      </c>
    </row>
    <row r="2285" spans="1:17" ht="15.6" x14ac:dyDescent="0.3">
      <c r="A2285" s="15" t="s">
        <v>408</v>
      </c>
      <c r="B2285" s="14" t="s">
        <v>8282</v>
      </c>
      <c r="C2285" s="16">
        <v>34.1</v>
      </c>
      <c r="D2285" s="16">
        <v>4.07</v>
      </c>
      <c r="E2285" s="17" t="s">
        <v>32</v>
      </c>
      <c r="F2285" s="17" t="s">
        <v>39</v>
      </c>
      <c r="G2285" s="17" t="s">
        <v>32</v>
      </c>
      <c r="H2285" s="18">
        <f>IF('Medical Examinations'!G2291="No major surgery",0,'Medical Examinations'!G2291)</f>
        <v>1</v>
      </c>
      <c r="I2285" s="16" t="s">
        <v>8343</v>
      </c>
      <c r="J2285" s="14" t="str">
        <f t="shared" si="105"/>
        <v>Obesity</v>
      </c>
      <c r="K2285" s="14" t="str">
        <f t="shared" si="106"/>
        <v>Normal</v>
      </c>
      <c r="L2285" s="19">
        <f>DATE('Data cleaning'!P2291,MONTH(1&amp;'Data cleaning'!Q2291),'Hospitalisation Details'!D2291)</f>
        <v>24075</v>
      </c>
      <c r="M2285" s="20">
        <v>43073.760000000002</v>
      </c>
      <c r="N2285" s="16" t="s">
        <v>62</v>
      </c>
      <c r="O2285" s="16" t="s">
        <v>62</v>
      </c>
      <c r="P2285" s="16" t="s">
        <v>241</v>
      </c>
      <c r="Q2285" s="14">
        <f t="shared" si="107"/>
        <v>57</v>
      </c>
    </row>
    <row r="2286" spans="1:17" ht="15.6" x14ac:dyDescent="0.3">
      <c r="A2286" s="15" t="s">
        <v>395</v>
      </c>
      <c r="B2286" s="14" t="s">
        <v>5237</v>
      </c>
      <c r="C2286" s="16">
        <v>19.3</v>
      </c>
      <c r="D2286" s="16">
        <v>10.36</v>
      </c>
      <c r="E2286" s="17" t="s">
        <v>32</v>
      </c>
      <c r="F2286" s="17" t="s">
        <v>32</v>
      </c>
      <c r="G2286" s="17" t="s">
        <v>32</v>
      </c>
      <c r="H2286" s="18">
        <f>IF('Medical Examinations'!G2292="No major surgery",0,'Medical Examinations'!G2292)</f>
        <v>0</v>
      </c>
      <c r="I2286" s="16" t="s">
        <v>8343</v>
      </c>
      <c r="J2286" s="14" t="str">
        <f t="shared" si="105"/>
        <v>Normal weight</v>
      </c>
      <c r="K2286" s="14" t="str">
        <f t="shared" si="106"/>
        <v>Diabetes</v>
      </c>
      <c r="L2286" s="19">
        <f>DATE('Data cleaning'!P2292,MONTH(1&amp;'Data cleaning'!Q2292),'Hospitalisation Details'!D2292)</f>
        <v>25540</v>
      </c>
      <c r="M2286" s="20">
        <v>43254.42</v>
      </c>
      <c r="N2286" s="16" t="s">
        <v>62</v>
      </c>
      <c r="O2286" s="16" t="s">
        <v>62</v>
      </c>
      <c r="P2286" s="16" t="s">
        <v>979</v>
      </c>
      <c r="Q2286" s="14">
        <f t="shared" si="107"/>
        <v>53</v>
      </c>
    </row>
    <row r="2287" spans="1:17" ht="15.6" x14ac:dyDescent="0.3">
      <c r="A2287" s="15" t="s">
        <v>388</v>
      </c>
      <c r="B2287" s="14" t="s">
        <v>8284</v>
      </c>
      <c r="C2287" s="16">
        <v>33.659999999999997</v>
      </c>
      <c r="D2287" s="16">
        <v>5.71</v>
      </c>
      <c r="E2287" s="17" t="s">
        <v>32</v>
      </c>
      <c r="F2287" s="17" t="s">
        <v>39</v>
      </c>
      <c r="G2287" s="17" t="s">
        <v>32</v>
      </c>
      <c r="H2287" s="18">
        <f>IF('Medical Examinations'!G2293="No major surgery",0,'Medical Examinations'!G2293)</f>
        <v>1</v>
      </c>
      <c r="I2287" s="16" t="s">
        <v>8343</v>
      </c>
      <c r="J2287" s="14" t="str">
        <f t="shared" si="105"/>
        <v>Obesity</v>
      </c>
      <c r="K2287" s="14" t="str">
        <f t="shared" si="106"/>
        <v>Prediabetes</v>
      </c>
      <c r="L2287" s="19">
        <f>DATE('Data cleaning'!P2293,MONTH(1&amp;'Data cleaning'!Q2293),'Hospitalisation Details'!D2293)</f>
        <v>23976</v>
      </c>
      <c r="M2287" s="20">
        <v>43578.94</v>
      </c>
      <c r="N2287" s="16" t="s">
        <v>62</v>
      </c>
      <c r="O2287" s="16" t="s">
        <v>62</v>
      </c>
      <c r="P2287" s="16" t="s">
        <v>119</v>
      </c>
      <c r="Q2287" s="14">
        <f t="shared" si="107"/>
        <v>57</v>
      </c>
    </row>
    <row r="2288" spans="1:17" ht="15.6" x14ac:dyDescent="0.3">
      <c r="A2288" s="15" t="s">
        <v>382</v>
      </c>
      <c r="B2288" s="14" t="s">
        <v>4829</v>
      </c>
      <c r="C2288" s="16">
        <v>33.33</v>
      </c>
      <c r="D2288" s="16">
        <v>6.08</v>
      </c>
      <c r="E2288" s="17" t="s">
        <v>32</v>
      </c>
      <c r="F2288" s="17" t="s">
        <v>39</v>
      </c>
      <c r="G2288" s="17" t="s">
        <v>32</v>
      </c>
      <c r="H2288" s="18">
        <f>IF('Medical Examinations'!G2294="No major surgery",0,'Medical Examinations'!G2294)</f>
        <v>1</v>
      </c>
      <c r="I2288" s="16" t="s">
        <v>8343</v>
      </c>
      <c r="J2288" s="14" t="str">
        <f t="shared" si="105"/>
        <v>Obesity</v>
      </c>
      <c r="K2288" s="14" t="str">
        <f t="shared" si="106"/>
        <v>Prediabetes</v>
      </c>
      <c r="L2288" s="19">
        <f>DATE('Data cleaning'!P2294,MONTH(1&amp;'Data cleaning'!Q2294),'Hospitalisation Details'!D2294)</f>
        <v>31775</v>
      </c>
      <c r="M2288" s="20">
        <v>43753.34</v>
      </c>
      <c r="N2288" s="16" t="s">
        <v>62</v>
      </c>
      <c r="O2288" s="16" t="s">
        <v>75</v>
      </c>
      <c r="P2288" s="16" t="s">
        <v>964</v>
      </c>
      <c r="Q2288" s="14">
        <f t="shared" si="107"/>
        <v>36</v>
      </c>
    </row>
    <row r="2289" spans="1:17" ht="15.6" x14ac:dyDescent="0.3">
      <c r="A2289" s="15" t="s">
        <v>375</v>
      </c>
      <c r="B2289" s="14" t="s">
        <v>4910</v>
      </c>
      <c r="C2289" s="16">
        <v>21.84</v>
      </c>
      <c r="D2289" s="16">
        <v>5.71</v>
      </c>
      <c r="E2289" s="17" t="s">
        <v>32</v>
      </c>
      <c r="F2289" s="17" t="s">
        <v>39</v>
      </c>
      <c r="G2289" s="17" t="s">
        <v>32</v>
      </c>
      <c r="H2289" s="18">
        <f>IF('Medical Examinations'!G2295="No major surgery",0,'Medical Examinations'!G2295)</f>
        <v>1</v>
      </c>
      <c r="I2289" s="16" t="s">
        <v>8343</v>
      </c>
      <c r="J2289" s="14" t="str">
        <f t="shared" si="105"/>
        <v>Normal weight</v>
      </c>
      <c r="K2289" s="14" t="str">
        <f t="shared" si="106"/>
        <v>Prediabetes</v>
      </c>
      <c r="L2289" s="19">
        <f>DATE('Data cleaning'!P2295,MONTH(1&amp;'Data cleaning'!Q2295),'Hospitalisation Details'!D2295)</f>
        <v>24405</v>
      </c>
      <c r="M2289" s="20">
        <v>43813.87</v>
      </c>
      <c r="N2289" s="16" t="s">
        <v>62</v>
      </c>
      <c r="O2289" s="16" t="s">
        <v>62</v>
      </c>
      <c r="P2289" s="16" t="s">
        <v>66</v>
      </c>
      <c r="Q2289" s="14">
        <f t="shared" si="107"/>
        <v>56</v>
      </c>
    </row>
    <row r="2290" spans="1:17" ht="15.6" x14ac:dyDescent="0.3">
      <c r="A2290" s="15" t="s">
        <v>367</v>
      </c>
      <c r="B2290" s="14" t="s">
        <v>6000</v>
      </c>
      <c r="C2290" s="16">
        <v>16.87</v>
      </c>
      <c r="D2290" s="16">
        <v>9.1300000000000008</v>
      </c>
      <c r="E2290" s="17" t="s">
        <v>32</v>
      </c>
      <c r="F2290" s="17" t="s">
        <v>32</v>
      </c>
      <c r="G2290" s="17" t="s">
        <v>32</v>
      </c>
      <c r="H2290" s="18">
        <f>IF('Medical Examinations'!G2296="No major surgery",0,'Medical Examinations'!G2296)</f>
        <v>0</v>
      </c>
      <c r="I2290" s="16" t="s">
        <v>8343</v>
      </c>
      <c r="J2290" s="14" t="str">
        <f t="shared" si="105"/>
        <v>Under weight</v>
      </c>
      <c r="K2290" s="14" t="str">
        <f t="shared" si="106"/>
        <v>Diabetes</v>
      </c>
      <c r="L2290" s="19">
        <f>DATE('Data cleaning'!P2296,MONTH(1&amp;'Data cleaning'!Q2296),'Hospitalisation Details'!D2296)</f>
        <v>24290</v>
      </c>
      <c r="M2290" s="20">
        <v>43817.45</v>
      </c>
      <c r="N2290" s="16" t="s">
        <v>62</v>
      </c>
      <c r="O2290" s="16" t="s">
        <v>64</v>
      </c>
      <c r="P2290" s="16" t="s">
        <v>119</v>
      </c>
      <c r="Q2290" s="14">
        <f t="shared" si="107"/>
        <v>56</v>
      </c>
    </row>
    <row r="2291" spans="1:17" ht="15.6" x14ac:dyDescent="0.3">
      <c r="A2291" s="15" t="s">
        <v>360</v>
      </c>
      <c r="B2291" s="14" t="s">
        <v>8288</v>
      </c>
      <c r="C2291" s="16">
        <v>30.14</v>
      </c>
      <c r="D2291" s="16">
        <v>5.49</v>
      </c>
      <c r="E2291" s="17" t="s">
        <v>32</v>
      </c>
      <c r="F2291" s="17" t="s">
        <v>39</v>
      </c>
      <c r="G2291" s="17" t="s">
        <v>32</v>
      </c>
      <c r="H2291" s="18">
        <f>IF('Medical Examinations'!G2297="No major surgery",0,'Medical Examinations'!G2297)</f>
        <v>1</v>
      </c>
      <c r="I2291" s="16" t="s">
        <v>8343</v>
      </c>
      <c r="J2291" s="14" t="str">
        <f t="shared" si="105"/>
        <v>Obesity</v>
      </c>
      <c r="K2291" s="14" t="str">
        <f t="shared" si="106"/>
        <v>Normal</v>
      </c>
      <c r="L2291" s="19">
        <f>DATE('Data cleaning'!P2297,MONTH(1&amp;'Data cleaning'!Q2297),'Hospitalisation Details'!D2297)</f>
        <v>29535</v>
      </c>
      <c r="M2291" s="20">
        <v>43896.38</v>
      </c>
      <c r="N2291" s="16" t="s">
        <v>62</v>
      </c>
      <c r="O2291" s="16" t="s">
        <v>75</v>
      </c>
      <c r="P2291" s="16" t="s">
        <v>66</v>
      </c>
      <c r="Q2291" s="14">
        <f t="shared" si="107"/>
        <v>42</v>
      </c>
    </row>
    <row r="2292" spans="1:17" ht="15.6" x14ac:dyDescent="0.3">
      <c r="A2292" s="15" t="s">
        <v>353</v>
      </c>
      <c r="B2292" s="14" t="s">
        <v>8290</v>
      </c>
      <c r="C2292" s="16">
        <v>23.21</v>
      </c>
      <c r="D2292" s="16">
        <v>4.37</v>
      </c>
      <c r="E2292" s="17" t="s">
        <v>32</v>
      </c>
      <c r="F2292" s="17" t="s">
        <v>39</v>
      </c>
      <c r="G2292" s="17" t="s">
        <v>32</v>
      </c>
      <c r="H2292" s="18">
        <f>IF('Medical Examinations'!G2298="No major surgery",0,'Medical Examinations'!G2298)</f>
        <v>1</v>
      </c>
      <c r="I2292" s="16" t="s">
        <v>8343</v>
      </c>
      <c r="J2292" s="14" t="str">
        <f t="shared" si="105"/>
        <v>Normal weight</v>
      </c>
      <c r="K2292" s="14" t="str">
        <f t="shared" si="106"/>
        <v>Normal</v>
      </c>
      <c r="L2292" s="19">
        <f>DATE('Data cleaning'!P2298,MONTH(1&amp;'Data cleaning'!Q2298),'Hospitalisation Details'!D2298)</f>
        <v>24385</v>
      </c>
      <c r="M2292" s="20">
        <v>43921.18</v>
      </c>
      <c r="N2292" s="16" t="s">
        <v>62</v>
      </c>
      <c r="O2292" s="16" t="s">
        <v>62</v>
      </c>
      <c r="P2292" s="16" t="s">
        <v>119</v>
      </c>
      <c r="Q2292" s="14">
        <f t="shared" si="107"/>
        <v>56</v>
      </c>
    </row>
    <row r="2293" spans="1:17" ht="15.6" x14ac:dyDescent="0.3">
      <c r="A2293" s="15" t="s">
        <v>346</v>
      </c>
      <c r="B2293" s="14" t="s">
        <v>8292</v>
      </c>
      <c r="C2293" s="16">
        <v>17.170000000000002</v>
      </c>
      <c r="D2293" s="16">
        <v>8.4600000000000009</v>
      </c>
      <c r="E2293" s="17" t="s">
        <v>32</v>
      </c>
      <c r="F2293" s="17" t="s">
        <v>32</v>
      </c>
      <c r="G2293" s="17" t="s">
        <v>32</v>
      </c>
      <c r="H2293" s="18">
        <f>IF('Medical Examinations'!G2299="No major surgery",0,'Medical Examinations'!G2299)</f>
        <v>0</v>
      </c>
      <c r="I2293" s="16" t="s">
        <v>8343</v>
      </c>
      <c r="J2293" s="14" t="str">
        <f t="shared" si="105"/>
        <v>Under weight</v>
      </c>
      <c r="K2293" s="14" t="str">
        <f t="shared" si="106"/>
        <v>Diabetes</v>
      </c>
      <c r="L2293" s="19">
        <f>DATE('Data cleaning'!P2299,MONTH(1&amp;'Data cleaning'!Q2299),'Hospitalisation Details'!D2299)</f>
        <v>32340</v>
      </c>
      <c r="M2293" s="20">
        <v>43943.88</v>
      </c>
      <c r="N2293" s="16" t="s">
        <v>62</v>
      </c>
      <c r="O2293" s="16" t="s">
        <v>75</v>
      </c>
      <c r="P2293" s="16" t="s">
        <v>119</v>
      </c>
      <c r="Q2293" s="14">
        <f t="shared" si="107"/>
        <v>34</v>
      </c>
    </row>
    <row r="2294" spans="1:17" ht="15.6" x14ac:dyDescent="0.3">
      <c r="A2294" s="15" t="s">
        <v>340</v>
      </c>
      <c r="B2294" s="14" t="s">
        <v>8294</v>
      </c>
      <c r="C2294" s="16">
        <v>15.61</v>
      </c>
      <c r="D2294" s="16">
        <v>5.28</v>
      </c>
      <c r="E2294" s="17" t="s">
        <v>32</v>
      </c>
      <c r="F2294" s="17" t="s">
        <v>32</v>
      </c>
      <c r="G2294" s="17" t="s">
        <v>32</v>
      </c>
      <c r="H2294" s="18">
        <f>IF('Medical Examinations'!G2300="No major surgery",0,'Medical Examinations'!G2300)</f>
        <v>1</v>
      </c>
      <c r="I2294" s="16" t="s">
        <v>8343</v>
      </c>
      <c r="J2294" s="14" t="str">
        <f t="shared" si="105"/>
        <v>Under weight</v>
      </c>
      <c r="K2294" s="14" t="str">
        <f t="shared" si="106"/>
        <v>Normal</v>
      </c>
      <c r="L2294" s="19">
        <f>DATE('Data cleaning'!P2300,MONTH(1&amp;'Data cleaning'!Q2300),'Hospitalisation Details'!D2300)</f>
        <v>27546</v>
      </c>
      <c r="M2294" s="20">
        <v>44202.65</v>
      </c>
      <c r="N2294" s="16" t="s">
        <v>62</v>
      </c>
      <c r="O2294" s="16" t="s">
        <v>62</v>
      </c>
      <c r="P2294" s="16" t="s">
        <v>66</v>
      </c>
      <c r="Q2294" s="14">
        <f t="shared" si="107"/>
        <v>48</v>
      </c>
    </row>
    <row r="2295" spans="1:17" ht="15.6" x14ac:dyDescent="0.3">
      <c r="A2295" s="15" t="s">
        <v>334</v>
      </c>
      <c r="B2295" s="14" t="s">
        <v>4892</v>
      </c>
      <c r="C2295" s="16">
        <v>17.98</v>
      </c>
      <c r="D2295" s="16">
        <v>5.33</v>
      </c>
      <c r="E2295" s="17" t="s">
        <v>99</v>
      </c>
      <c r="F2295" s="17" t="s">
        <v>32</v>
      </c>
      <c r="G2295" s="17" t="s">
        <v>99</v>
      </c>
      <c r="H2295" s="18">
        <f>IF('Medical Examinations'!G2301="No major surgery",0,'Medical Examinations'!G2301)</f>
        <v>1</v>
      </c>
      <c r="I2295" s="16" t="s">
        <v>8343</v>
      </c>
      <c r="J2295" s="14" t="str">
        <f t="shared" si="105"/>
        <v>Under weight</v>
      </c>
      <c r="K2295" s="14" t="str">
        <f t="shared" si="106"/>
        <v>Normal</v>
      </c>
      <c r="L2295" s="19">
        <f>DATE('Data cleaning'!P2301,MONTH(1&amp;'Data cleaning'!Q2301),'Hospitalisation Details'!D2301)</f>
        <v>25166</v>
      </c>
      <c r="M2295" s="20">
        <v>44260.75</v>
      </c>
      <c r="N2295" s="16" t="s">
        <v>62</v>
      </c>
      <c r="O2295" s="16" t="s">
        <v>75</v>
      </c>
      <c r="P2295" s="16" t="s">
        <v>66</v>
      </c>
      <c r="Q2295" s="14">
        <f t="shared" si="107"/>
        <v>54</v>
      </c>
    </row>
    <row r="2296" spans="1:17" ht="15.6" x14ac:dyDescent="0.3">
      <c r="A2296" s="15" t="s">
        <v>329</v>
      </c>
      <c r="B2296" s="14" t="s">
        <v>8297</v>
      </c>
      <c r="C2296" s="16">
        <v>21.64</v>
      </c>
      <c r="D2296" s="16">
        <v>5.5</v>
      </c>
      <c r="E2296" s="17" t="s">
        <v>32</v>
      </c>
      <c r="F2296" s="17" t="s">
        <v>39</v>
      </c>
      <c r="G2296" s="17" t="s">
        <v>32</v>
      </c>
      <c r="H2296" s="18">
        <f>IF('Medical Examinations'!G2302="No major surgery",0,'Medical Examinations'!G2302)</f>
        <v>1</v>
      </c>
      <c r="I2296" s="16" t="s">
        <v>8343</v>
      </c>
      <c r="J2296" s="14" t="str">
        <f t="shared" si="105"/>
        <v>Normal weight</v>
      </c>
      <c r="K2296" s="14" t="str">
        <f t="shared" si="106"/>
        <v>Normal</v>
      </c>
      <c r="L2296" s="19">
        <f>DATE('Data cleaning'!P2302,MONTH(1&amp;'Data cleaning'!Q2302),'Hospitalisation Details'!D2302)</f>
        <v>26235</v>
      </c>
      <c r="M2296" s="20">
        <v>44400.41</v>
      </c>
      <c r="N2296" s="16" t="s">
        <v>62</v>
      </c>
      <c r="O2296" s="16" t="s">
        <v>62</v>
      </c>
      <c r="P2296" s="16" t="s">
        <v>66</v>
      </c>
      <c r="Q2296" s="14">
        <f t="shared" si="107"/>
        <v>51</v>
      </c>
    </row>
    <row r="2297" spans="1:17" ht="15.6" x14ac:dyDescent="0.3">
      <c r="A2297" s="15" t="s">
        <v>322</v>
      </c>
      <c r="B2297" s="14" t="s">
        <v>4756</v>
      </c>
      <c r="C2297" s="16">
        <v>16.399999999999999</v>
      </c>
      <c r="D2297" s="16">
        <v>5.4</v>
      </c>
      <c r="E2297" s="17" t="s">
        <v>32</v>
      </c>
      <c r="F2297" s="17" t="s">
        <v>32</v>
      </c>
      <c r="G2297" s="17" t="s">
        <v>99</v>
      </c>
      <c r="H2297" s="18">
        <f>IF('Medical Examinations'!G2303="No major surgery",0,'Medical Examinations'!G2303)</f>
        <v>1</v>
      </c>
      <c r="I2297" s="16" t="s">
        <v>8343</v>
      </c>
      <c r="J2297" s="14" t="str">
        <f t="shared" si="105"/>
        <v>Under weight</v>
      </c>
      <c r="K2297" s="14" t="str">
        <f t="shared" si="106"/>
        <v>Normal</v>
      </c>
      <c r="L2297" s="19">
        <f>DATE('Data cleaning'!P2303,MONTH(1&amp;'Data cleaning'!Q2303),'Hospitalisation Details'!D2303)</f>
        <v>24729</v>
      </c>
      <c r="M2297" s="20">
        <v>44423.8</v>
      </c>
      <c r="N2297" s="16" t="s">
        <v>62</v>
      </c>
      <c r="O2297" s="16" t="s">
        <v>64</v>
      </c>
      <c r="P2297" s="16" t="s">
        <v>66</v>
      </c>
      <c r="Q2297" s="14">
        <f t="shared" si="107"/>
        <v>55</v>
      </c>
    </row>
    <row r="2298" spans="1:17" ht="15.6" x14ac:dyDescent="0.3">
      <c r="A2298" s="15" t="s">
        <v>316</v>
      </c>
      <c r="B2298" s="14" t="s">
        <v>8299</v>
      </c>
      <c r="C2298" s="16">
        <v>15.77</v>
      </c>
      <c r="D2298" s="16">
        <v>6.05</v>
      </c>
      <c r="E2298" s="17" t="s">
        <v>99</v>
      </c>
      <c r="F2298" s="17" t="s">
        <v>32</v>
      </c>
      <c r="G2298" s="17" t="s">
        <v>32</v>
      </c>
      <c r="H2298" s="18">
        <f>IF('Medical Examinations'!G2304="No major surgery",0,'Medical Examinations'!G2304)</f>
        <v>1</v>
      </c>
      <c r="I2298" s="16" t="s">
        <v>8343</v>
      </c>
      <c r="J2298" s="14" t="str">
        <f t="shared" si="105"/>
        <v>Under weight</v>
      </c>
      <c r="K2298" s="14" t="str">
        <f t="shared" si="106"/>
        <v>Prediabetes</v>
      </c>
      <c r="L2298" s="19">
        <f>DATE('Data cleaning'!P2304,MONTH(1&amp;'Data cleaning'!Q2304),'Hospitalisation Details'!D2304)</f>
        <v>36740</v>
      </c>
      <c r="M2298" s="20">
        <v>44501.4</v>
      </c>
      <c r="N2298" s="16" t="s">
        <v>62</v>
      </c>
      <c r="O2298" s="16" t="s">
        <v>64</v>
      </c>
      <c r="P2298" s="16" t="s">
        <v>66</v>
      </c>
      <c r="Q2298" s="14">
        <f t="shared" si="107"/>
        <v>22</v>
      </c>
    </row>
    <row r="2299" spans="1:17" ht="15.6" x14ac:dyDescent="0.3">
      <c r="A2299" s="15" t="s">
        <v>310</v>
      </c>
      <c r="B2299" s="14" t="s">
        <v>5576</v>
      </c>
      <c r="C2299" s="16">
        <v>18.27</v>
      </c>
      <c r="D2299" s="16">
        <v>11.46</v>
      </c>
      <c r="E2299" s="17" t="s">
        <v>32</v>
      </c>
      <c r="F2299" s="17" t="s">
        <v>32</v>
      </c>
      <c r="G2299" s="17" t="s">
        <v>32</v>
      </c>
      <c r="H2299" s="18">
        <f>IF('Medical Examinations'!G2305="No major surgery",0,'Medical Examinations'!G2305)</f>
        <v>0</v>
      </c>
      <c r="I2299" s="16" t="s">
        <v>8343</v>
      </c>
      <c r="J2299" s="14" t="str">
        <f t="shared" si="105"/>
        <v>Under weight</v>
      </c>
      <c r="K2299" s="14" t="str">
        <f t="shared" si="106"/>
        <v>Diabetes</v>
      </c>
      <c r="L2299" s="19">
        <f>DATE('Data cleaning'!P2305,MONTH(1&amp;'Data cleaning'!Q2305),'Hospitalisation Details'!D2305)</f>
        <v>34253</v>
      </c>
      <c r="M2299" s="20">
        <v>44585.46</v>
      </c>
      <c r="N2299" s="16" t="s">
        <v>62</v>
      </c>
      <c r="O2299" s="16" t="s">
        <v>62</v>
      </c>
      <c r="P2299" s="16" t="s">
        <v>241</v>
      </c>
      <c r="Q2299" s="14">
        <f t="shared" si="107"/>
        <v>29</v>
      </c>
    </row>
    <row r="2300" spans="1:17" ht="15.6" x14ac:dyDescent="0.3">
      <c r="A2300" s="15" t="s">
        <v>304</v>
      </c>
      <c r="B2300" s="14" t="s">
        <v>5011</v>
      </c>
      <c r="C2300" s="16">
        <v>16.489999999999998</v>
      </c>
      <c r="D2300" s="16">
        <v>8.48</v>
      </c>
      <c r="E2300" s="17" t="s">
        <v>32</v>
      </c>
      <c r="F2300" s="17" t="s">
        <v>32</v>
      </c>
      <c r="G2300" s="17" t="s">
        <v>32</v>
      </c>
      <c r="H2300" s="18">
        <f>IF('Medical Examinations'!G2306="No major surgery",0,'Medical Examinations'!G2306)</f>
        <v>0</v>
      </c>
      <c r="I2300" s="16" t="s">
        <v>8343</v>
      </c>
      <c r="J2300" s="14" t="str">
        <f t="shared" si="105"/>
        <v>Under weight</v>
      </c>
      <c r="K2300" s="14" t="str">
        <f t="shared" si="106"/>
        <v>Diabetes</v>
      </c>
      <c r="L2300" s="19">
        <f>DATE('Data cleaning'!P2306,MONTH(1&amp;'Data cleaning'!Q2306),'Hospitalisation Details'!D2306)</f>
        <v>26158</v>
      </c>
      <c r="M2300" s="20">
        <v>44641.2</v>
      </c>
      <c r="N2300" s="16" t="s">
        <v>62</v>
      </c>
      <c r="O2300" s="16" t="s">
        <v>64</v>
      </c>
      <c r="P2300" s="16" t="s">
        <v>1280</v>
      </c>
      <c r="Q2300" s="14">
        <f t="shared" si="107"/>
        <v>51</v>
      </c>
    </row>
    <row r="2301" spans="1:17" ht="15.6" x14ac:dyDescent="0.3">
      <c r="A2301" s="15" t="s">
        <v>298</v>
      </c>
      <c r="B2301" s="14" t="s">
        <v>6618</v>
      </c>
      <c r="C2301" s="16">
        <v>16.14</v>
      </c>
      <c r="D2301" s="16">
        <v>4.8600000000000003</v>
      </c>
      <c r="E2301" s="17" t="s">
        <v>32</v>
      </c>
      <c r="F2301" s="17" t="s">
        <v>32</v>
      </c>
      <c r="G2301" s="17" t="s">
        <v>32</v>
      </c>
      <c r="H2301" s="18">
        <f>IF('Medical Examinations'!G2307="No major surgery",0,'Medical Examinations'!G2307)</f>
        <v>0</v>
      </c>
      <c r="I2301" s="16" t="s">
        <v>8343</v>
      </c>
      <c r="J2301" s="14" t="str">
        <f t="shared" si="105"/>
        <v>Under weight</v>
      </c>
      <c r="K2301" s="14" t="str">
        <f t="shared" si="106"/>
        <v>Normal</v>
      </c>
      <c r="L2301" s="19">
        <f>DATE('Data cleaning'!P2307,MONTH(1&amp;'Data cleaning'!Q2307),'Hospitalisation Details'!D2307)</f>
        <v>22997</v>
      </c>
      <c r="M2301" s="20">
        <v>45008.959999999999</v>
      </c>
      <c r="N2301" s="16" t="s">
        <v>62</v>
      </c>
      <c r="O2301" s="16" t="s">
        <v>62</v>
      </c>
      <c r="P2301" s="16" t="s">
        <v>66</v>
      </c>
      <c r="Q2301" s="14">
        <f t="shared" si="107"/>
        <v>60</v>
      </c>
    </row>
    <row r="2302" spans="1:17" ht="15.6" x14ac:dyDescent="0.3">
      <c r="A2302" s="15" t="s">
        <v>293</v>
      </c>
      <c r="B2302" s="14" t="s">
        <v>5268</v>
      </c>
      <c r="C2302" s="16">
        <v>20.85</v>
      </c>
      <c r="D2302" s="16">
        <v>4.45</v>
      </c>
      <c r="E2302" s="17" t="s">
        <v>99</v>
      </c>
      <c r="F2302" s="17" t="s">
        <v>32</v>
      </c>
      <c r="G2302" s="17" t="s">
        <v>32</v>
      </c>
      <c r="H2302" s="18">
        <f>IF('Medical Examinations'!G2308="No major surgery",0,'Medical Examinations'!G2308)</f>
        <v>1</v>
      </c>
      <c r="I2302" s="16" t="s">
        <v>8343</v>
      </c>
      <c r="J2302" s="14" t="str">
        <f t="shared" si="105"/>
        <v>Normal weight</v>
      </c>
      <c r="K2302" s="14" t="str">
        <f t="shared" si="106"/>
        <v>Normal</v>
      </c>
      <c r="L2302" s="19">
        <f>DATE('Data cleaning'!P2308,MONTH(1&amp;'Data cleaning'!Q2308),'Hospitalisation Details'!D2308)</f>
        <v>27250</v>
      </c>
      <c r="M2302" s="20">
        <v>45702.02</v>
      </c>
      <c r="N2302" s="16" t="s">
        <v>62</v>
      </c>
      <c r="O2302" s="16" t="s">
        <v>62</v>
      </c>
      <c r="P2302" s="16" t="s">
        <v>119</v>
      </c>
      <c r="Q2302" s="14">
        <f t="shared" si="107"/>
        <v>48</v>
      </c>
    </row>
    <row r="2303" spans="1:17" ht="15.6" x14ac:dyDescent="0.3">
      <c r="A2303" s="15" t="s">
        <v>288</v>
      </c>
      <c r="B2303" s="14" t="s">
        <v>7519</v>
      </c>
      <c r="C2303" s="16">
        <v>15.88</v>
      </c>
      <c r="D2303" s="16">
        <v>4.3600000000000003</v>
      </c>
      <c r="E2303" s="17" t="s">
        <v>32</v>
      </c>
      <c r="F2303" s="17" t="s">
        <v>32</v>
      </c>
      <c r="G2303" s="17" t="s">
        <v>32</v>
      </c>
      <c r="H2303" s="18">
        <f>IF('Medical Examinations'!G2309="No major surgery",0,'Medical Examinations'!G2309)</f>
        <v>0</v>
      </c>
      <c r="I2303" s="16" t="s">
        <v>8343</v>
      </c>
      <c r="J2303" s="14" t="str">
        <f t="shared" si="105"/>
        <v>Under weight</v>
      </c>
      <c r="K2303" s="14" t="str">
        <f t="shared" si="106"/>
        <v>Normal</v>
      </c>
      <c r="L2303" s="19">
        <f>DATE('Data cleaning'!P2309,MONTH(1&amp;'Data cleaning'!Q2309),'Hospitalisation Details'!D2309)</f>
        <v>22271</v>
      </c>
      <c r="M2303" s="20">
        <v>45710.21</v>
      </c>
      <c r="N2303" s="16" t="s">
        <v>62</v>
      </c>
      <c r="O2303" s="16" t="s">
        <v>62</v>
      </c>
      <c r="P2303" s="16" t="s">
        <v>979</v>
      </c>
      <c r="Q2303" s="14">
        <f t="shared" si="107"/>
        <v>62</v>
      </c>
    </row>
    <row r="2304" spans="1:17" ht="15.6" x14ac:dyDescent="0.3">
      <c r="A2304" s="15" t="s">
        <v>282</v>
      </c>
      <c r="B2304" s="14" t="s">
        <v>7486</v>
      </c>
      <c r="C2304" s="16">
        <v>20.66</v>
      </c>
      <c r="D2304" s="16">
        <v>5.8</v>
      </c>
      <c r="E2304" s="17" t="s">
        <v>32</v>
      </c>
      <c r="F2304" s="17" t="s">
        <v>39</v>
      </c>
      <c r="G2304" s="17" t="s">
        <v>32</v>
      </c>
      <c r="H2304" s="18">
        <f>IF('Medical Examinations'!G2310="No major surgery",0,'Medical Examinations'!G2310)</f>
        <v>1</v>
      </c>
      <c r="I2304" s="16" t="s">
        <v>8343</v>
      </c>
      <c r="J2304" s="14" t="str">
        <f t="shared" si="105"/>
        <v>Normal weight</v>
      </c>
      <c r="K2304" s="14" t="str">
        <f t="shared" si="106"/>
        <v>Prediabetes</v>
      </c>
      <c r="L2304" s="19">
        <f>DATE('Data cleaning'!P2310,MONTH(1&amp;'Data cleaning'!Q2310),'Hospitalisation Details'!D2310)</f>
        <v>29079</v>
      </c>
      <c r="M2304" s="20">
        <v>45863.21</v>
      </c>
      <c r="N2304" s="16" t="s">
        <v>62</v>
      </c>
      <c r="O2304" s="16" t="s">
        <v>75</v>
      </c>
      <c r="P2304" s="16" t="s">
        <v>66</v>
      </c>
      <c r="Q2304" s="14">
        <f t="shared" si="107"/>
        <v>43</v>
      </c>
    </row>
    <row r="2305" spans="1:17" ht="15.6" x14ac:dyDescent="0.3">
      <c r="A2305" s="15" t="s">
        <v>277</v>
      </c>
      <c r="B2305" s="14" t="s">
        <v>5033</v>
      </c>
      <c r="C2305" s="16">
        <v>20.399999999999999</v>
      </c>
      <c r="D2305" s="16">
        <v>5.27</v>
      </c>
      <c r="E2305" s="17" t="s">
        <v>32</v>
      </c>
      <c r="F2305" s="17" t="s">
        <v>32</v>
      </c>
      <c r="G2305" s="17" t="s">
        <v>32</v>
      </c>
      <c r="H2305" s="18">
        <f>IF('Medical Examinations'!G2311="No major surgery",0,'Medical Examinations'!G2311)</f>
        <v>0</v>
      </c>
      <c r="I2305" s="16" t="s">
        <v>8343</v>
      </c>
      <c r="J2305" s="14" t="str">
        <f t="shared" si="105"/>
        <v>Normal weight</v>
      </c>
      <c r="K2305" s="14" t="str">
        <f t="shared" si="106"/>
        <v>Normal</v>
      </c>
      <c r="L2305" s="19">
        <f>DATE('Data cleaning'!P2311,MONTH(1&amp;'Data cleaning'!Q2311),'Hospitalisation Details'!D2311)</f>
        <v>31320</v>
      </c>
      <c r="M2305" s="20">
        <v>46113.51</v>
      </c>
      <c r="N2305" s="16" t="s">
        <v>62</v>
      </c>
      <c r="O2305" s="16" t="s">
        <v>64</v>
      </c>
      <c r="P2305" s="16" t="s">
        <v>241</v>
      </c>
      <c r="Q2305" s="14">
        <f t="shared" si="107"/>
        <v>37</v>
      </c>
    </row>
    <row r="2306" spans="1:17" ht="15.6" x14ac:dyDescent="0.3">
      <c r="A2306" s="15" t="s">
        <v>272</v>
      </c>
      <c r="B2306" s="14" t="s">
        <v>5895</v>
      </c>
      <c r="C2306" s="16">
        <v>25.19</v>
      </c>
      <c r="D2306" s="16">
        <v>5.64</v>
      </c>
      <c r="E2306" s="17" t="s">
        <v>99</v>
      </c>
      <c r="F2306" s="17" t="s">
        <v>32</v>
      </c>
      <c r="G2306" s="17" t="s">
        <v>32</v>
      </c>
      <c r="H2306" s="18">
        <f>IF('Medical Examinations'!G2312="No major surgery",0,'Medical Examinations'!G2312)</f>
        <v>0</v>
      </c>
      <c r="I2306" s="16" t="s">
        <v>8343</v>
      </c>
      <c r="J2306" s="14" t="str">
        <f t="shared" ref="J2306:J2330" si="108">IF(C2306&lt;18.5,"Under weight",IF(C2306&lt;25,"Normal weight",IF(C2306&lt;30,"Over weight","Obesity")))</f>
        <v>Over weight</v>
      </c>
      <c r="K2306" s="14" t="str">
        <f t="shared" ref="K2306:K2330" si="109">IF(D2306&lt;5.7,"Normal",IF(D2306&lt;6.4,"Prediabetes","Diabetes"))</f>
        <v>Normal</v>
      </c>
      <c r="L2306" s="19">
        <f>DATE('Data cleaning'!P2312,MONTH(1&amp;'Data cleaning'!Q2312),'Hospitalisation Details'!D2312)</f>
        <v>22984</v>
      </c>
      <c r="M2306" s="20">
        <v>46130.53</v>
      </c>
      <c r="N2306" s="16" t="s">
        <v>75</v>
      </c>
      <c r="O2306" s="16" t="s">
        <v>75</v>
      </c>
      <c r="P2306" s="16" t="s">
        <v>119</v>
      </c>
      <c r="Q2306" s="14">
        <f t="shared" ref="Q2306:Q2330" si="110">INT(YEARFRAC(L2306,DATE(2023,6,8)))</f>
        <v>60</v>
      </c>
    </row>
    <row r="2307" spans="1:17" ht="15.6" x14ac:dyDescent="0.3">
      <c r="A2307" s="15" t="s">
        <v>266</v>
      </c>
      <c r="B2307" s="14" t="s">
        <v>4844</v>
      </c>
      <c r="C2307" s="16">
        <v>20.54</v>
      </c>
      <c r="D2307" s="16">
        <v>4.2</v>
      </c>
      <c r="E2307" s="17" t="s">
        <v>99</v>
      </c>
      <c r="F2307" s="17" t="s">
        <v>32</v>
      </c>
      <c r="G2307" s="17" t="s">
        <v>32</v>
      </c>
      <c r="H2307" s="18">
        <f>IF('Medical Examinations'!G2313="No major surgery",0,'Medical Examinations'!G2313)</f>
        <v>1</v>
      </c>
      <c r="I2307" s="16" t="s">
        <v>8343</v>
      </c>
      <c r="J2307" s="14" t="str">
        <f t="shared" si="108"/>
        <v>Normal weight</v>
      </c>
      <c r="K2307" s="14" t="str">
        <f t="shared" si="109"/>
        <v>Normal</v>
      </c>
      <c r="L2307" s="19">
        <f>DATE('Data cleaning'!P2313,MONTH(1&amp;'Data cleaning'!Q2313),'Hospitalisation Details'!D2313)</f>
        <v>28096</v>
      </c>
      <c r="M2307" s="20">
        <v>46151.12</v>
      </c>
      <c r="N2307" s="16" t="s">
        <v>75</v>
      </c>
      <c r="O2307" s="16" t="s">
        <v>64</v>
      </c>
      <c r="P2307" s="16" t="s">
        <v>66</v>
      </c>
      <c r="Q2307" s="14">
        <f t="shared" si="110"/>
        <v>46</v>
      </c>
    </row>
    <row r="2308" spans="1:17" ht="15.6" x14ac:dyDescent="0.3">
      <c r="A2308" s="15" t="s">
        <v>259</v>
      </c>
      <c r="B2308" s="14" t="s">
        <v>4811</v>
      </c>
      <c r="C2308" s="16">
        <v>20.13</v>
      </c>
      <c r="D2308" s="16">
        <v>5.42</v>
      </c>
      <c r="E2308" s="17" t="s">
        <v>32</v>
      </c>
      <c r="F2308" s="17" t="s">
        <v>32</v>
      </c>
      <c r="G2308" s="17" t="s">
        <v>32</v>
      </c>
      <c r="H2308" s="18">
        <f>IF('Medical Examinations'!G2314="No major surgery",0,'Medical Examinations'!G2314)</f>
        <v>0</v>
      </c>
      <c r="I2308" s="16" t="s">
        <v>8343</v>
      </c>
      <c r="J2308" s="14" t="str">
        <f t="shared" si="108"/>
        <v>Normal weight</v>
      </c>
      <c r="K2308" s="14" t="str">
        <f t="shared" si="109"/>
        <v>Normal</v>
      </c>
      <c r="L2308" s="19">
        <f>DATE('Data cleaning'!P2314,MONTH(1&amp;'Data cleaning'!Q2314),'Hospitalisation Details'!D2314)</f>
        <v>28719</v>
      </c>
      <c r="M2308" s="20">
        <v>46200.99</v>
      </c>
      <c r="N2308" s="16" t="s">
        <v>75</v>
      </c>
      <c r="O2308" s="16" t="s">
        <v>75</v>
      </c>
      <c r="P2308" s="16" t="s">
        <v>66</v>
      </c>
      <c r="Q2308" s="14">
        <f t="shared" si="110"/>
        <v>44</v>
      </c>
    </row>
    <row r="2309" spans="1:17" ht="15.6" x14ac:dyDescent="0.3">
      <c r="A2309" s="15" t="s">
        <v>251</v>
      </c>
      <c r="B2309" s="14" t="s">
        <v>5469</v>
      </c>
      <c r="C2309" s="16">
        <v>18.93</v>
      </c>
      <c r="D2309" s="16">
        <v>6.11</v>
      </c>
      <c r="E2309" s="17" t="s">
        <v>32</v>
      </c>
      <c r="F2309" s="17" t="s">
        <v>32</v>
      </c>
      <c r="G2309" s="17" t="s">
        <v>99</v>
      </c>
      <c r="H2309" s="18">
        <f>IF('Medical Examinations'!G2315="No major surgery",0,'Medical Examinations'!G2315)</f>
        <v>1</v>
      </c>
      <c r="I2309" s="16" t="s">
        <v>8343</v>
      </c>
      <c r="J2309" s="14" t="str">
        <f t="shared" si="108"/>
        <v>Normal weight</v>
      </c>
      <c r="K2309" s="14" t="str">
        <f t="shared" si="109"/>
        <v>Prediabetes</v>
      </c>
      <c r="L2309" s="19">
        <f>DATE('Data cleaning'!P2315,MONTH(1&amp;'Data cleaning'!Q2315),'Hospitalisation Details'!D2315)</f>
        <v>26273</v>
      </c>
      <c r="M2309" s="20">
        <v>46255.11</v>
      </c>
      <c r="N2309" s="16" t="s">
        <v>75</v>
      </c>
      <c r="O2309" s="16" t="s">
        <v>64</v>
      </c>
      <c r="P2309" s="16" t="s">
        <v>1280</v>
      </c>
      <c r="Q2309" s="14">
        <f t="shared" si="110"/>
        <v>51</v>
      </c>
    </row>
    <row r="2310" spans="1:17" ht="15.6" x14ac:dyDescent="0.3">
      <c r="A2310" s="15" t="s">
        <v>244</v>
      </c>
      <c r="B2310" s="14" t="s">
        <v>8309</v>
      </c>
      <c r="C2310" s="16">
        <v>24.14</v>
      </c>
      <c r="D2310" s="16">
        <v>5.29</v>
      </c>
      <c r="E2310" s="17" t="s">
        <v>32</v>
      </c>
      <c r="F2310" s="17" t="s">
        <v>39</v>
      </c>
      <c r="G2310" s="17" t="s">
        <v>32</v>
      </c>
      <c r="H2310" s="18">
        <f>IF('Medical Examinations'!G2316="No major surgery",0,'Medical Examinations'!G2316)</f>
        <v>1</v>
      </c>
      <c r="I2310" s="16" t="s">
        <v>8343</v>
      </c>
      <c r="J2310" s="14" t="str">
        <f t="shared" si="108"/>
        <v>Normal weight</v>
      </c>
      <c r="K2310" s="14" t="str">
        <f t="shared" si="109"/>
        <v>Normal</v>
      </c>
      <c r="L2310" s="19">
        <f>DATE('Data cleaning'!P2316,MONTH(1&amp;'Data cleaning'!Q2316),'Hospitalisation Details'!D2316)</f>
        <v>22501</v>
      </c>
      <c r="M2310" s="20">
        <v>46599.11</v>
      </c>
      <c r="N2310" s="16" t="s">
        <v>75</v>
      </c>
      <c r="O2310" s="16" t="s">
        <v>75</v>
      </c>
      <c r="P2310" s="16" t="s">
        <v>66</v>
      </c>
      <c r="Q2310" s="14">
        <f t="shared" si="110"/>
        <v>61</v>
      </c>
    </row>
    <row r="2311" spans="1:17" ht="15.6" x14ac:dyDescent="0.3">
      <c r="A2311" s="15" t="s">
        <v>236</v>
      </c>
      <c r="B2311" s="14" t="s">
        <v>8310</v>
      </c>
      <c r="C2311" s="16">
        <v>25.03</v>
      </c>
      <c r="D2311" s="16">
        <v>5.91</v>
      </c>
      <c r="E2311" s="17" t="s">
        <v>32</v>
      </c>
      <c r="F2311" s="17" t="s">
        <v>39</v>
      </c>
      <c r="G2311" s="17" t="s">
        <v>32</v>
      </c>
      <c r="H2311" s="18">
        <f>IF('Medical Examinations'!G2317="No major surgery",0,'Medical Examinations'!G2317)</f>
        <v>1</v>
      </c>
      <c r="I2311" s="16" t="s">
        <v>8343</v>
      </c>
      <c r="J2311" s="14" t="str">
        <f t="shared" si="108"/>
        <v>Over weight</v>
      </c>
      <c r="K2311" s="14" t="str">
        <f t="shared" si="109"/>
        <v>Prediabetes</v>
      </c>
      <c r="L2311" s="19">
        <f>DATE('Data cleaning'!P2317,MONTH(1&amp;'Data cleaning'!Q2317),'Hospitalisation Details'!D2317)</f>
        <v>25377</v>
      </c>
      <c r="M2311" s="20">
        <v>46661.440000000002</v>
      </c>
      <c r="N2311" s="16" t="s">
        <v>75</v>
      </c>
      <c r="O2311" s="16" t="s">
        <v>64</v>
      </c>
      <c r="P2311" s="16" t="s">
        <v>119</v>
      </c>
      <c r="Q2311" s="14">
        <f t="shared" si="110"/>
        <v>53</v>
      </c>
    </row>
    <row r="2312" spans="1:17" ht="15.6" x14ac:dyDescent="0.3">
      <c r="A2312" s="15" t="s">
        <v>228</v>
      </c>
      <c r="B2312" s="14" t="s">
        <v>6119</v>
      </c>
      <c r="C2312" s="16">
        <v>20.47</v>
      </c>
      <c r="D2312" s="16">
        <v>5.81</v>
      </c>
      <c r="E2312" s="17" t="s">
        <v>99</v>
      </c>
      <c r="F2312" s="17" t="s">
        <v>32</v>
      </c>
      <c r="G2312" s="17" t="s">
        <v>32</v>
      </c>
      <c r="H2312" s="18">
        <f>IF('Medical Examinations'!G2318="No major surgery",0,'Medical Examinations'!G2318)</f>
        <v>1</v>
      </c>
      <c r="I2312" s="16" t="s">
        <v>8343</v>
      </c>
      <c r="J2312" s="14" t="str">
        <f t="shared" si="108"/>
        <v>Normal weight</v>
      </c>
      <c r="K2312" s="14" t="str">
        <f t="shared" si="109"/>
        <v>Prediabetes</v>
      </c>
      <c r="L2312" s="19">
        <f>DATE('Data cleaning'!P2318,MONTH(1&amp;'Data cleaning'!Q2318),'Hospitalisation Details'!D2318)</f>
        <v>22237</v>
      </c>
      <c r="M2312" s="20">
        <v>46718.16</v>
      </c>
      <c r="N2312" s="16" t="s">
        <v>75</v>
      </c>
      <c r="O2312" s="16" t="s">
        <v>75</v>
      </c>
      <c r="P2312" s="16" t="s">
        <v>119</v>
      </c>
      <c r="Q2312" s="14">
        <f t="shared" si="110"/>
        <v>62</v>
      </c>
    </row>
    <row r="2313" spans="1:17" ht="15.6" x14ac:dyDescent="0.3">
      <c r="A2313" s="15" t="s">
        <v>221</v>
      </c>
      <c r="B2313" s="14" t="s">
        <v>8312</v>
      </c>
      <c r="C2313" s="16">
        <v>18.82</v>
      </c>
      <c r="D2313" s="16">
        <v>5.51</v>
      </c>
      <c r="E2313" s="17" t="s">
        <v>99</v>
      </c>
      <c r="F2313" s="17" t="s">
        <v>32</v>
      </c>
      <c r="G2313" s="17" t="s">
        <v>32</v>
      </c>
      <c r="H2313" s="18">
        <f>IF('Medical Examinations'!G2319="No major surgery",0,'Medical Examinations'!G2319)</f>
        <v>0</v>
      </c>
      <c r="I2313" s="16" t="s">
        <v>8343</v>
      </c>
      <c r="J2313" s="14" t="str">
        <f t="shared" si="108"/>
        <v>Normal weight</v>
      </c>
      <c r="K2313" s="14" t="str">
        <f t="shared" si="109"/>
        <v>Normal</v>
      </c>
      <c r="L2313" s="19">
        <f>DATE('Data cleaning'!P2319,MONTH(1&amp;'Data cleaning'!Q2319),'Hospitalisation Details'!D2319)</f>
        <v>21443</v>
      </c>
      <c r="M2313" s="20">
        <v>46889.26</v>
      </c>
      <c r="N2313" s="16" t="s">
        <v>62</v>
      </c>
      <c r="O2313" s="16" t="s">
        <v>64</v>
      </c>
      <c r="P2313" s="16" t="s">
        <v>66</v>
      </c>
      <c r="Q2313" s="14">
        <f t="shared" si="110"/>
        <v>64</v>
      </c>
    </row>
    <row r="2314" spans="1:17" ht="15.6" x14ac:dyDescent="0.3">
      <c r="A2314" s="15" t="s">
        <v>210</v>
      </c>
      <c r="B2314" s="14" t="s">
        <v>8314</v>
      </c>
      <c r="C2314" s="16">
        <v>17.079999999999998</v>
      </c>
      <c r="D2314" s="16">
        <v>5.73</v>
      </c>
      <c r="E2314" s="17" t="s">
        <v>32</v>
      </c>
      <c r="F2314" s="17" t="s">
        <v>32</v>
      </c>
      <c r="G2314" s="17" t="s">
        <v>99</v>
      </c>
      <c r="H2314" s="18">
        <f>IF('Medical Examinations'!G2320="No major surgery",0,'Medical Examinations'!G2320)</f>
        <v>1</v>
      </c>
      <c r="I2314" s="16" t="s">
        <v>8343</v>
      </c>
      <c r="J2314" s="14" t="str">
        <f t="shared" si="108"/>
        <v>Under weight</v>
      </c>
      <c r="K2314" s="14" t="str">
        <f t="shared" si="109"/>
        <v>Prediabetes</v>
      </c>
      <c r="L2314" s="19">
        <f>DATE('Data cleaning'!P2320,MONTH(1&amp;'Data cleaning'!Q2320),'Hospitalisation Details'!D2320)</f>
        <v>21745</v>
      </c>
      <c r="M2314" s="20">
        <v>47055.53</v>
      </c>
      <c r="N2314" s="16" t="s">
        <v>62</v>
      </c>
      <c r="O2314" s="16" t="s">
        <v>75</v>
      </c>
      <c r="P2314" s="16" t="s">
        <v>66</v>
      </c>
      <c r="Q2314" s="14">
        <f t="shared" si="110"/>
        <v>63</v>
      </c>
    </row>
    <row r="2315" spans="1:17" ht="15.6" x14ac:dyDescent="0.3">
      <c r="A2315" s="15" t="s">
        <v>202</v>
      </c>
      <c r="B2315" s="14" t="s">
        <v>8316</v>
      </c>
      <c r="C2315" s="16">
        <v>19.21</v>
      </c>
      <c r="D2315" s="16">
        <v>5.53</v>
      </c>
      <c r="E2315" s="17" t="s">
        <v>99</v>
      </c>
      <c r="F2315" s="17" t="s">
        <v>32</v>
      </c>
      <c r="G2315" s="17" t="s">
        <v>32</v>
      </c>
      <c r="H2315" s="18">
        <f>IF('Medical Examinations'!G2321="No major surgery",0,'Medical Examinations'!G2321)</f>
        <v>0</v>
      </c>
      <c r="I2315" s="16" t="s">
        <v>8343</v>
      </c>
      <c r="J2315" s="14" t="str">
        <f t="shared" si="108"/>
        <v>Normal weight</v>
      </c>
      <c r="K2315" s="14" t="str">
        <f t="shared" si="109"/>
        <v>Normal</v>
      </c>
      <c r="L2315" s="19">
        <f>DATE('Data cleaning'!P2321,MONTH(1&amp;'Data cleaning'!Q2321),'Hospitalisation Details'!D2321)</f>
        <v>25930</v>
      </c>
      <c r="M2315" s="20">
        <v>47269.85</v>
      </c>
      <c r="N2315" s="16" t="s">
        <v>75</v>
      </c>
      <c r="O2315" s="16" t="s">
        <v>62</v>
      </c>
      <c r="P2315" s="16" t="s">
        <v>66</v>
      </c>
      <c r="Q2315" s="14">
        <f t="shared" si="110"/>
        <v>52</v>
      </c>
    </row>
    <row r="2316" spans="1:17" ht="15.6" x14ac:dyDescent="0.3">
      <c r="A2316" s="15" t="s">
        <v>193</v>
      </c>
      <c r="B2316" s="14" t="s">
        <v>4918</v>
      </c>
      <c r="C2316" s="16">
        <v>17.86</v>
      </c>
      <c r="D2316" s="16">
        <v>5.43</v>
      </c>
      <c r="E2316" s="17" t="s">
        <v>32</v>
      </c>
      <c r="F2316" s="17" t="s">
        <v>32</v>
      </c>
      <c r="G2316" s="17" t="s">
        <v>99</v>
      </c>
      <c r="H2316" s="18">
        <f>IF('Medical Examinations'!G2322="No major surgery",0,'Medical Examinations'!G2322)</f>
        <v>1</v>
      </c>
      <c r="I2316" s="16" t="s">
        <v>8343</v>
      </c>
      <c r="J2316" s="14" t="str">
        <f t="shared" si="108"/>
        <v>Under weight</v>
      </c>
      <c r="K2316" s="14" t="str">
        <f t="shared" si="109"/>
        <v>Normal</v>
      </c>
      <c r="L2316" s="19">
        <f>DATE('Data cleaning'!P2322,MONTH(1&amp;'Data cleaning'!Q2322),'Hospitalisation Details'!D2322)</f>
        <v>21431</v>
      </c>
      <c r="M2316" s="20">
        <v>47291.06</v>
      </c>
      <c r="N2316" s="16" t="s">
        <v>62</v>
      </c>
      <c r="O2316" s="16" t="s">
        <v>75</v>
      </c>
      <c r="P2316" s="16" t="s">
        <v>241</v>
      </c>
      <c r="Q2316" s="14">
        <f t="shared" si="110"/>
        <v>64</v>
      </c>
    </row>
    <row r="2317" spans="1:17" ht="15.6" x14ac:dyDescent="0.3">
      <c r="A2317" s="15" t="s">
        <v>185</v>
      </c>
      <c r="B2317" s="14" t="s">
        <v>8319</v>
      </c>
      <c r="C2317" s="16">
        <v>21.38</v>
      </c>
      <c r="D2317" s="16">
        <v>8.01</v>
      </c>
      <c r="E2317" s="17" t="s">
        <v>32</v>
      </c>
      <c r="F2317" s="17" t="s">
        <v>32</v>
      </c>
      <c r="G2317" s="17" t="s">
        <v>32</v>
      </c>
      <c r="H2317" s="18">
        <f>IF('Medical Examinations'!G2323="No major surgery",0,'Medical Examinations'!G2323)</f>
        <v>0</v>
      </c>
      <c r="I2317" s="16" t="s">
        <v>8343</v>
      </c>
      <c r="J2317" s="14" t="str">
        <f t="shared" si="108"/>
        <v>Normal weight</v>
      </c>
      <c r="K2317" s="14" t="str">
        <f t="shared" si="109"/>
        <v>Diabetes</v>
      </c>
      <c r="L2317" s="19">
        <f>DATE('Data cleaning'!P2323,MONTH(1&amp;'Data cleaning'!Q2323),'Hospitalisation Details'!D2323)</f>
        <v>21827</v>
      </c>
      <c r="M2317" s="20">
        <v>47305.31</v>
      </c>
      <c r="N2317" s="16" t="s">
        <v>62</v>
      </c>
      <c r="O2317" s="16" t="s">
        <v>75</v>
      </c>
      <c r="P2317" s="16" t="s">
        <v>241</v>
      </c>
      <c r="Q2317" s="14">
        <f t="shared" si="110"/>
        <v>63</v>
      </c>
    </row>
    <row r="2318" spans="1:17" ht="15.6" x14ac:dyDescent="0.3">
      <c r="A2318" s="15" t="s">
        <v>177</v>
      </c>
      <c r="B2318" s="14" t="s">
        <v>5033</v>
      </c>
      <c r="C2318" s="16">
        <v>23.35</v>
      </c>
      <c r="D2318" s="16">
        <v>5.94</v>
      </c>
      <c r="E2318" s="17" t="s">
        <v>32</v>
      </c>
      <c r="F2318" s="17" t="s">
        <v>32</v>
      </c>
      <c r="G2318" s="17" t="s">
        <v>32</v>
      </c>
      <c r="H2318" s="18">
        <f>IF('Medical Examinations'!G2324="No major surgery",0,'Medical Examinations'!G2324)</f>
        <v>0</v>
      </c>
      <c r="I2318" s="16" t="s">
        <v>8343</v>
      </c>
      <c r="J2318" s="14" t="str">
        <f t="shared" si="108"/>
        <v>Normal weight</v>
      </c>
      <c r="K2318" s="14" t="str">
        <f t="shared" si="109"/>
        <v>Prediabetes</v>
      </c>
      <c r="L2318" s="19">
        <f>DATE('Data cleaning'!P2324,MONTH(1&amp;'Data cleaning'!Q2324),'Hospitalisation Details'!D2324)</f>
        <v>22445</v>
      </c>
      <c r="M2318" s="20">
        <v>47403.88</v>
      </c>
      <c r="N2318" s="16" t="s">
        <v>75</v>
      </c>
      <c r="O2318" s="16" t="s">
        <v>64</v>
      </c>
      <c r="P2318" s="16" t="s">
        <v>241</v>
      </c>
      <c r="Q2318" s="14">
        <f t="shared" si="110"/>
        <v>61</v>
      </c>
    </row>
    <row r="2319" spans="1:17" ht="15.6" x14ac:dyDescent="0.3">
      <c r="A2319" s="15" t="s">
        <v>166</v>
      </c>
      <c r="B2319" s="14" t="s">
        <v>8322</v>
      </c>
      <c r="C2319" s="16">
        <v>22.24</v>
      </c>
      <c r="D2319" s="16">
        <v>5.04</v>
      </c>
      <c r="E2319" s="17" t="s">
        <v>32</v>
      </c>
      <c r="F2319" s="17" t="s">
        <v>32</v>
      </c>
      <c r="G2319" s="17" t="s">
        <v>32</v>
      </c>
      <c r="H2319" s="18">
        <f>IF('Medical Examinations'!G2325="No major surgery",0,'Medical Examinations'!G2325)</f>
        <v>0</v>
      </c>
      <c r="I2319" s="16" t="s">
        <v>8343</v>
      </c>
      <c r="J2319" s="14" t="str">
        <f t="shared" si="108"/>
        <v>Normal weight</v>
      </c>
      <c r="K2319" s="14" t="str">
        <f t="shared" si="109"/>
        <v>Normal</v>
      </c>
      <c r="L2319" s="19">
        <f>DATE('Data cleaning'!P2325,MONTH(1&amp;'Data cleaning'!Q2325),'Hospitalisation Details'!D2325)</f>
        <v>26203</v>
      </c>
      <c r="M2319" s="20">
        <v>47462.89</v>
      </c>
      <c r="N2319" s="16" t="s">
        <v>75</v>
      </c>
      <c r="O2319" s="16" t="s">
        <v>62</v>
      </c>
      <c r="P2319" s="16" t="s">
        <v>66</v>
      </c>
      <c r="Q2319" s="14">
        <f t="shared" si="110"/>
        <v>51</v>
      </c>
    </row>
    <row r="2320" spans="1:17" ht="15.6" x14ac:dyDescent="0.3">
      <c r="A2320" s="15" t="s">
        <v>157</v>
      </c>
      <c r="B2320" s="14" t="s">
        <v>8323</v>
      </c>
      <c r="C2320" s="16">
        <v>24.76</v>
      </c>
      <c r="D2320" s="16">
        <v>4.54</v>
      </c>
      <c r="E2320" s="17" t="s">
        <v>99</v>
      </c>
      <c r="F2320" s="17" t="s">
        <v>32</v>
      </c>
      <c r="G2320" s="17" t="s">
        <v>32</v>
      </c>
      <c r="H2320" s="18">
        <f>IF('Medical Examinations'!G2326="No major surgery",0,'Medical Examinations'!G2326)</f>
        <v>0</v>
      </c>
      <c r="I2320" s="16" t="s">
        <v>8343</v>
      </c>
      <c r="J2320" s="14" t="str">
        <f t="shared" si="108"/>
        <v>Normal weight</v>
      </c>
      <c r="K2320" s="14" t="str">
        <f t="shared" si="109"/>
        <v>Normal</v>
      </c>
      <c r="L2320" s="19">
        <f>DATE('Data cleaning'!P2326,MONTH(1&amp;'Data cleaning'!Q2326),'Hospitalisation Details'!D2326)</f>
        <v>23688</v>
      </c>
      <c r="M2320" s="20">
        <v>47496.49</v>
      </c>
      <c r="N2320" s="16" t="s">
        <v>75</v>
      </c>
      <c r="O2320" s="16" t="s">
        <v>64</v>
      </c>
      <c r="P2320" s="16" t="s">
        <v>119</v>
      </c>
      <c r="Q2320" s="14">
        <f t="shared" si="110"/>
        <v>58</v>
      </c>
    </row>
    <row r="2321" spans="1:17" ht="15.6" x14ac:dyDescent="0.3">
      <c r="A2321" s="15" t="s">
        <v>149</v>
      </c>
      <c r="B2321" s="14" t="s">
        <v>8325</v>
      </c>
      <c r="C2321" s="16">
        <v>20.100000000000001</v>
      </c>
      <c r="D2321" s="16">
        <v>5.6</v>
      </c>
      <c r="E2321" s="17" t="s">
        <v>99</v>
      </c>
      <c r="F2321" s="17" t="s">
        <v>32</v>
      </c>
      <c r="G2321" s="17" t="s">
        <v>99</v>
      </c>
      <c r="H2321" s="18">
        <f>IF('Medical Examinations'!G2327="No major surgery",0,'Medical Examinations'!G2327)</f>
        <v>1</v>
      </c>
      <c r="I2321" s="16" t="s">
        <v>8343</v>
      </c>
      <c r="J2321" s="14" t="str">
        <f t="shared" si="108"/>
        <v>Normal weight</v>
      </c>
      <c r="K2321" s="14" t="str">
        <f t="shared" si="109"/>
        <v>Normal</v>
      </c>
      <c r="L2321" s="19">
        <f>DATE('Data cleaning'!P2327,MONTH(1&amp;'Data cleaning'!Q2327),'Hospitalisation Details'!D2327)</f>
        <v>23228</v>
      </c>
      <c r="M2321" s="20">
        <v>47896.79</v>
      </c>
      <c r="N2321" s="16" t="s">
        <v>75</v>
      </c>
      <c r="O2321" s="16" t="s">
        <v>64</v>
      </c>
      <c r="P2321" s="16" t="s">
        <v>1280</v>
      </c>
      <c r="Q2321" s="14">
        <f t="shared" si="110"/>
        <v>59</v>
      </c>
    </row>
    <row r="2322" spans="1:17" ht="15.6" x14ac:dyDescent="0.3">
      <c r="A2322" s="15" t="s">
        <v>142</v>
      </c>
      <c r="B2322" s="14" t="s">
        <v>6575</v>
      </c>
      <c r="C2322" s="16">
        <v>21.77</v>
      </c>
      <c r="D2322" s="16">
        <v>10.67</v>
      </c>
      <c r="E2322" s="17" t="s">
        <v>32</v>
      </c>
      <c r="F2322" s="17" t="s">
        <v>32</v>
      </c>
      <c r="G2322" s="17" t="s">
        <v>32</v>
      </c>
      <c r="H2322" s="18">
        <f>IF('Medical Examinations'!G2328="No major surgery",0,'Medical Examinations'!G2328)</f>
        <v>0</v>
      </c>
      <c r="I2322" s="16" t="s">
        <v>8343</v>
      </c>
      <c r="J2322" s="14" t="str">
        <f t="shared" si="108"/>
        <v>Normal weight</v>
      </c>
      <c r="K2322" s="14" t="str">
        <f t="shared" si="109"/>
        <v>Diabetes</v>
      </c>
      <c r="L2322" s="19">
        <f>DATE('Data cleaning'!P2328,MONTH(1&amp;'Data cleaning'!Q2328),'Hospitalisation Details'!D2328)</f>
        <v>21505</v>
      </c>
      <c r="M2322" s="20">
        <v>47928.03</v>
      </c>
      <c r="N2322" s="16" t="s">
        <v>62</v>
      </c>
      <c r="O2322" s="16" t="s">
        <v>64</v>
      </c>
      <c r="P2322" s="16" t="s">
        <v>241</v>
      </c>
      <c r="Q2322" s="14">
        <f t="shared" si="110"/>
        <v>64</v>
      </c>
    </row>
    <row r="2323" spans="1:17" ht="15.6" x14ac:dyDescent="0.3">
      <c r="A2323" s="15" t="s">
        <v>135</v>
      </c>
      <c r="B2323" s="14" t="s">
        <v>4778</v>
      </c>
      <c r="C2323" s="16">
        <v>17.82</v>
      </c>
      <c r="D2323" s="16">
        <v>5.26</v>
      </c>
      <c r="E2323" s="17" t="s">
        <v>99</v>
      </c>
      <c r="F2323" s="17" t="s">
        <v>32</v>
      </c>
      <c r="G2323" s="17" t="s">
        <v>32</v>
      </c>
      <c r="H2323" s="18">
        <f>IF('Medical Examinations'!G2329="No major surgery",0,'Medical Examinations'!G2329)</f>
        <v>1</v>
      </c>
      <c r="I2323" s="16" t="s">
        <v>8343</v>
      </c>
      <c r="J2323" s="14" t="str">
        <f t="shared" si="108"/>
        <v>Under weight</v>
      </c>
      <c r="K2323" s="14" t="str">
        <f t="shared" si="109"/>
        <v>Normal</v>
      </c>
      <c r="L2323" s="19">
        <f>DATE('Data cleaning'!P2329,MONTH(1&amp;'Data cleaning'!Q2329),'Hospitalisation Details'!D2329)</f>
        <v>22885</v>
      </c>
      <c r="M2323" s="20">
        <v>48173.36</v>
      </c>
      <c r="N2323" s="16" t="s">
        <v>75</v>
      </c>
      <c r="O2323" s="16" t="s">
        <v>64</v>
      </c>
      <c r="P2323" s="16" t="s">
        <v>241</v>
      </c>
      <c r="Q2323" s="14">
        <f t="shared" si="110"/>
        <v>60</v>
      </c>
    </row>
    <row r="2324" spans="1:17" ht="15.6" x14ac:dyDescent="0.3">
      <c r="A2324" s="15" t="s">
        <v>124</v>
      </c>
      <c r="B2324" s="14" t="s">
        <v>8328</v>
      </c>
      <c r="C2324" s="16">
        <v>17.07</v>
      </c>
      <c r="D2324" s="16">
        <v>5.22</v>
      </c>
      <c r="E2324" s="17" t="s">
        <v>32</v>
      </c>
      <c r="F2324" s="17" t="s">
        <v>32</v>
      </c>
      <c r="G2324" s="17" t="s">
        <v>99</v>
      </c>
      <c r="H2324" s="18">
        <f>IF('Medical Examinations'!G2330="No major surgery",0,'Medical Examinations'!G2330)</f>
        <v>1</v>
      </c>
      <c r="I2324" s="16" t="s">
        <v>8343</v>
      </c>
      <c r="J2324" s="14" t="str">
        <f t="shared" si="108"/>
        <v>Under weight</v>
      </c>
      <c r="K2324" s="14" t="str">
        <f t="shared" si="109"/>
        <v>Normal</v>
      </c>
      <c r="L2324" s="19">
        <f>DATE('Data cleaning'!P2330,MONTH(1&amp;'Data cleaning'!Q2330),'Hospitalisation Details'!D2330)</f>
        <v>22636</v>
      </c>
      <c r="M2324" s="20">
        <v>48517.56</v>
      </c>
      <c r="N2324" s="16" t="s">
        <v>75</v>
      </c>
      <c r="O2324" s="16" t="s">
        <v>64</v>
      </c>
      <c r="P2324" s="16" t="s">
        <v>1280</v>
      </c>
      <c r="Q2324" s="14">
        <f t="shared" si="110"/>
        <v>61</v>
      </c>
    </row>
    <row r="2325" spans="1:17" ht="15.6" x14ac:dyDescent="0.3">
      <c r="A2325" s="15" t="s">
        <v>112</v>
      </c>
      <c r="B2325" s="14" t="s">
        <v>8330</v>
      </c>
      <c r="C2325" s="16">
        <v>22.24</v>
      </c>
      <c r="D2325" s="16">
        <v>4.29</v>
      </c>
      <c r="E2325" s="17" t="s">
        <v>99</v>
      </c>
      <c r="F2325" s="17" t="s">
        <v>32</v>
      </c>
      <c r="G2325" s="17" t="s">
        <v>32</v>
      </c>
      <c r="H2325" s="18">
        <f>IF('Medical Examinations'!G2331="No major surgery",0,'Medical Examinations'!G2331)</f>
        <v>0</v>
      </c>
      <c r="I2325" s="16" t="s">
        <v>8343</v>
      </c>
      <c r="J2325" s="14" t="str">
        <f t="shared" si="108"/>
        <v>Normal weight</v>
      </c>
      <c r="K2325" s="14" t="str">
        <f t="shared" si="109"/>
        <v>Normal</v>
      </c>
      <c r="L2325" s="19">
        <f>DATE('Data cleaning'!P2331,MONTH(1&amp;'Data cleaning'!Q2331),'Hospitalisation Details'!D2331)</f>
        <v>25173</v>
      </c>
      <c r="M2325" s="20">
        <v>48549.18</v>
      </c>
      <c r="N2325" s="16" t="s">
        <v>75</v>
      </c>
      <c r="O2325" s="16" t="s">
        <v>64</v>
      </c>
      <c r="P2325" s="16" t="s">
        <v>979</v>
      </c>
      <c r="Q2325" s="14">
        <f t="shared" si="110"/>
        <v>54</v>
      </c>
    </row>
    <row r="2326" spans="1:17" ht="15.6" x14ac:dyDescent="0.3">
      <c r="A2326" s="15" t="s">
        <v>103</v>
      </c>
      <c r="B2326" s="14" t="s">
        <v>5493</v>
      </c>
      <c r="C2326" s="16">
        <v>22.34</v>
      </c>
      <c r="D2326" s="16">
        <v>5.57</v>
      </c>
      <c r="E2326" s="17" t="s">
        <v>32</v>
      </c>
      <c r="F2326" s="17" t="s">
        <v>32</v>
      </c>
      <c r="G2326" s="17" t="s">
        <v>32</v>
      </c>
      <c r="H2326" s="18">
        <f>IF('Medical Examinations'!G2332="No major surgery",0,'Medical Examinations'!G2332)</f>
        <v>1</v>
      </c>
      <c r="I2326" s="16" t="s">
        <v>8343</v>
      </c>
      <c r="J2326" s="14" t="str">
        <f t="shared" si="108"/>
        <v>Normal weight</v>
      </c>
      <c r="K2326" s="14" t="str">
        <f t="shared" si="109"/>
        <v>Normal</v>
      </c>
      <c r="L2326" s="19">
        <f>DATE('Data cleaning'!P2332,MONTH(1&amp;'Data cleaning'!Q2332),'Hospitalisation Details'!D2332)</f>
        <v>22930</v>
      </c>
      <c r="M2326" s="20">
        <v>48673.56</v>
      </c>
      <c r="N2326" s="16" t="s">
        <v>75</v>
      </c>
      <c r="O2326" s="16" t="s">
        <v>62</v>
      </c>
      <c r="P2326" s="16" t="s">
        <v>66</v>
      </c>
      <c r="Q2326" s="14">
        <f t="shared" si="110"/>
        <v>60</v>
      </c>
    </row>
    <row r="2327" spans="1:17" ht="15.6" x14ac:dyDescent="0.3">
      <c r="A2327" s="15" t="s">
        <v>92</v>
      </c>
      <c r="B2327" s="14" t="s">
        <v>8333</v>
      </c>
      <c r="C2327" s="16">
        <v>17.7</v>
      </c>
      <c r="D2327" s="16">
        <v>6.28</v>
      </c>
      <c r="E2327" s="17" t="s">
        <v>32</v>
      </c>
      <c r="F2327" s="17" t="s">
        <v>32</v>
      </c>
      <c r="G2327" s="17" t="s">
        <v>32</v>
      </c>
      <c r="H2327" s="18">
        <f>IF('Medical Examinations'!G2333="No major surgery",0,'Medical Examinations'!G2333)</f>
        <v>1</v>
      </c>
      <c r="I2327" s="16" t="s">
        <v>8343</v>
      </c>
      <c r="J2327" s="14" t="str">
        <f t="shared" si="108"/>
        <v>Under weight</v>
      </c>
      <c r="K2327" s="14" t="str">
        <f t="shared" si="109"/>
        <v>Prediabetes</v>
      </c>
      <c r="L2327" s="19">
        <f>DATE('Data cleaning'!P2333,MONTH(1&amp;'Data cleaning'!Q2333),'Hospitalisation Details'!D2333)</f>
        <v>24042</v>
      </c>
      <c r="M2327" s="20">
        <v>48675.519999999997</v>
      </c>
      <c r="N2327" s="16" t="s">
        <v>75</v>
      </c>
      <c r="O2327" s="16" t="s">
        <v>62</v>
      </c>
      <c r="P2327" s="16" t="s">
        <v>66</v>
      </c>
      <c r="Q2327" s="14">
        <f t="shared" si="110"/>
        <v>57</v>
      </c>
    </row>
    <row r="2328" spans="1:17" ht="15.6" x14ac:dyDescent="0.3">
      <c r="A2328" s="15" t="s">
        <v>80</v>
      </c>
      <c r="B2328" s="14" t="s">
        <v>7505</v>
      </c>
      <c r="C2328" s="16">
        <v>16.47</v>
      </c>
      <c r="D2328" s="16">
        <v>6.35</v>
      </c>
      <c r="E2328" s="17" t="s">
        <v>32</v>
      </c>
      <c r="F2328" s="17" t="s">
        <v>32</v>
      </c>
      <c r="G2328" s="17" t="s">
        <v>99</v>
      </c>
      <c r="H2328" s="18">
        <f>IF('Medical Examinations'!G2334="No major surgery",0,'Medical Examinations'!G2334)</f>
        <v>1</v>
      </c>
      <c r="I2328" s="16" t="s">
        <v>8343</v>
      </c>
      <c r="J2328" s="14" t="str">
        <f t="shared" si="108"/>
        <v>Under weight</v>
      </c>
      <c r="K2328" s="14" t="str">
        <f t="shared" si="109"/>
        <v>Prediabetes</v>
      </c>
      <c r="L2328" s="19">
        <f>DATE('Data cleaning'!P2334,MONTH(1&amp;'Data cleaning'!Q2334),'Hospitalisation Details'!D2334)</f>
        <v>21753</v>
      </c>
      <c r="M2328" s="20">
        <v>48824.45</v>
      </c>
      <c r="N2328" s="16" t="s">
        <v>62</v>
      </c>
      <c r="O2328" s="16" t="s">
        <v>75</v>
      </c>
      <c r="P2328" s="16" t="s">
        <v>241</v>
      </c>
      <c r="Q2328" s="14">
        <f t="shared" si="110"/>
        <v>63</v>
      </c>
    </row>
    <row r="2329" spans="1:17" ht="15.6" x14ac:dyDescent="0.3">
      <c r="A2329" s="15" t="s">
        <v>69</v>
      </c>
      <c r="B2329" s="14" t="s">
        <v>8336</v>
      </c>
      <c r="C2329" s="16">
        <v>17.600000000000001</v>
      </c>
      <c r="D2329" s="16">
        <v>4.3899999999999997</v>
      </c>
      <c r="E2329" s="17" t="s">
        <v>32</v>
      </c>
      <c r="F2329" s="17" t="s">
        <v>32</v>
      </c>
      <c r="G2329" s="17" t="s">
        <v>32</v>
      </c>
      <c r="H2329" s="18">
        <f>IF('Medical Examinations'!G2335="No major surgery",0,'Medical Examinations'!G2335)</f>
        <v>1</v>
      </c>
      <c r="I2329" s="16" t="s">
        <v>8343</v>
      </c>
      <c r="J2329" s="14" t="str">
        <f t="shared" si="108"/>
        <v>Under weight</v>
      </c>
      <c r="K2329" s="14" t="str">
        <f t="shared" si="109"/>
        <v>Normal</v>
      </c>
      <c r="L2329" s="19">
        <f>DATE('Data cleaning'!P2335,MONTH(1&amp;'Data cleaning'!Q2335),'Hospitalisation Details'!D2335)</f>
        <v>28853</v>
      </c>
      <c r="M2329" s="20">
        <v>48885.14</v>
      </c>
      <c r="N2329" s="16" t="s">
        <v>75</v>
      </c>
      <c r="O2329" s="16" t="s">
        <v>62</v>
      </c>
      <c r="P2329" s="16" t="s">
        <v>66</v>
      </c>
      <c r="Q2329" s="14">
        <f t="shared" si="110"/>
        <v>44</v>
      </c>
    </row>
    <row r="2330" spans="1:17" ht="15.6" x14ac:dyDescent="0.3">
      <c r="A2330" s="15" t="s">
        <v>56</v>
      </c>
      <c r="B2330" s="14" t="s">
        <v>8338</v>
      </c>
      <c r="C2330" s="16">
        <v>17.579999999999998</v>
      </c>
      <c r="D2330" s="16">
        <v>4.51</v>
      </c>
      <c r="E2330" s="17" t="s">
        <v>32</v>
      </c>
      <c r="F2330" s="17" t="s">
        <v>32</v>
      </c>
      <c r="G2330" s="17" t="s">
        <v>32</v>
      </c>
      <c r="H2330" s="18">
        <f>IF('Medical Examinations'!G2336="No major surgery",0,'Medical Examinations'!G2336)</f>
        <v>1</v>
      </c>
      <c r="I2330" s="16" t="s">
        <v>8343</v>
      </c>
      <c r="J2330" s="14" t="str">
        <f t="shared" si="108"/>
        <v>Under weight</v>
      </c>
      <c r="K2330" s="14" t="str">
        <f t="shared" si="109"/>
        <v>Normal</v>
      </c>
      <c r="L2330" s="19">
        <f>DATE('Data cleaning'!P2336,MONTH(1&amp;'Data cleaning'!Q2336),'Hospitalisation Details'!D2336)</f>
        <v>23258</v>
      </c>
      <c r="M2330" s="20">
        <v>48970.25</v>
      </c>
      <c r="N2330" s="16" t="s">
        <v>75</v>
      </c>
      <c r="O2330" s="16" t="s">
        <v>62</v>
      </c>
      <c r="P2330" s="16" t="s">
        <v>66</v>
      </c>
      <c r="Q2330" s="14">
        <f t="shared" si="110"/>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C8B10-2340-4F7C-B8E2-DA9936401046}">
  <sheetPr>
    <tabColor rgb="FFFFFF00"/>
  </sheetPr>
  <dimension ref="C2:K9"/>
  <sheetViews>
    <sheetView topLeftCell="A19" workbookViewId="0">
      <selection activeCell="J6" sqref="J6:J9"/>
    </sheetView>
  </sheetViews>
  <sheetFormatPr defaultRowHeight="14.4" x14ac:dyDescent="0.3"/>
  <cols>
    <col min="3" max="3" width="12.5546875" bestFit="1" customWidth="1"/>
    <col min="4" max="4" width="21" bestFit="1" customWidth="1"/>
    <col min="9" max="9" width="12.5546875" bestFit="1" customWidth="1"/>
    <col min="10" max="10" width="31" bestFit="1" customWidth="1"/>
    <col min="11" max="11" width="16.33203125" bestFit="1" customWidth="1"/>
  </cols>
  <sheetData>
    <row r="2" spans="3:11" x14ac:dyDescent="0.3">
      <c r="E2" s="70" t="s">
        <v>8365</v>
      </c>
      <c r="F2" s="70"/>
      <c r="G2" s="70"/>
      <c r="H2" s="60"/>
      <c r="I2" s="60"/>
    </row>
    <row r="6" spans="3:11" x14ac:dyDescent="0.3">
      <c r="C6" s="57" t="s">
        <v>8360</v>
      </c>
      <c r="D6" t="s">
        <v>8362</v>
      </c>
      <c r="I6" s="57" t="s">
        <v>8360</v>
      </c>
      <c r="J6" t="s">
        <v>8363</v>
      </c>
      <c r="K6" t="s">
        <v>8364</v>
      </c>
    </row>
    <row r="7" spans="3:11" x14ac:dyDescent="0.3">
      <c r="C7" s="58" t="s">
        <v>8343</v>
      </c>
      <c r="D7">
        <v>1843</v>
      </c>
      <c r="I7" s="58" t="s">
        <v>32</v>
      </c>
      <c r="J7">
        <v>1415</v>
      </c>
      <c r="K7">
        <v>6.6640393412625869</v>
      </c>
    </row>
    <row r="8" spans="3:11" x14ac:dyDescent="0.3">
      <c r="C8" s="58" t="s">
        <v>8342</v>
      </c>
      <c r="D8">
        <v>486</v>
      </c>
      <c r="I8" s="58" t="s">
        <v>39</v>
      </c>
      <c r="J8">
        <v>161</v>
      </c>
      <c r="K8">
        <v>5.1892307692307709</v>
      </c>
    </row>
    <row r="9" spans="3:11" x14ac:dyDescent="0.3">
      <c r="C9" s="58" t="s">
        <v>8361</v>
      </c>
      <c r="D9">
        <v>2329</v>
      </c>
      <c r="I9" s="58" t="s">
        <v>8361</v>
      </c>
      <c r="J9">
        <v>1576</v>
      </c>
      <c r="K9">
        <v>6.5734864748819319</v>
      </c>
    </row>
  </sheetData>
  <mergeCells count="1">
    <mergeCell ref="E2:G2"/>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E31B-252E-4D62-9532-1F261781F1C1}">
  <sheetPr>
    <tabColor rgb="FFFFFF00"/>
  </sheetPr>
  <dimension ref="C7:D41"/>
  <sheetViews>
    <sheetView topLeftCell="A19" workbookViewId="0">
      <selection activeCell="K31" sqref="K31"/>
    </sheetView>
  </sheetViews>
  <sheetFormatPr defaultRowHeight="14.4" x14ac:dyDescent="0.3"/>
  <cols>
    <col min="3" max="3" width="12.5546875" bestFit="1" customWidth="1"/>
    <col min="4" max="4" width="17.21875" bestFit="1" customWidth="1"/>
    <col min="5" max="5" width="14.77734375" bestFit="1" customWidth="1"/>
    <col min="6" max="6" width="13.21875" bestFit="1" customWidth="1"/>
    <col min="7" max="7" width="14.77734375" bestFit="1" customWidth="1"/>
  </cols>
  <sheetData>
    <row r="7" spans="3:4" x14ac:dyDescent="0.3">
      <c r="C7" s="57" t="s">
        <v>8360</v>
      </c>
      <c r="D7" t="s">
        <v>8366</v>
      </c>
    </row>
    <row r="8" spans="3:4" x14ac:dyDescent="0.3">
      <c r="C8" s="58" t="s">
        <v>8355</v>
      </c>
      <c r="D8" s="38">
        <v>7548637.4299999997</v>
      </c>
    </row>
    <row r="9" spans="3:4" x14ac:dyDescent="0.3">
      <c r="C9" s="59" t="s">
        <v>8369</v>
      </c>
      <c r="D9" s="38">
        <v>1600454.07</v>
      </c>
    </row>
    <row r="10" spans="3:4" x14ac:dyDescent="0.3">
      <c r="C10" s="59" t="s">
        <v>8370</v>
      </c>
      <c r="D10" s="38">
        <v>4432578.6100000003</v>
      </c>
    </row>
    <row r="11" spans="3:4" x14ac:dyDescent="0.3">
      <c r="C11" s="59" t="s">
        <v>8371</v>
      </c>
      <c r="D11" s="38">
        <v>1515604.7499999995</v>
      </c>
    </row>
    <row r="12" spans="3:4" x14ac:dyDescent="0.3">
      <c r="C12" s="58" t="s">
        <v>8353</v>
      </c>
      <c r="D12" s="38">
        <v>12794625.43</v>
      </c>
    </row>
    <row r="13" spans="3:4" x14ac:dyDescent="0.3">
      <c r="C13" s="59" t="s">
        <v>8369</v>
      </c>
      <c r="D13" s="38">
        <v>3135976.03</v>
      </c>
    </row>
    <row r="14" spans="3:4" x14ac:dyDescent="0.3">
      <c r="C14" s="59" t="s">
        <v>8370</v>
      </c>
      <c r="D14" s="38">
        <v>6922656.8999999994</v>
      </c>
    </row>
    <row r="15" spans="3:4" x14ac:dyDescent="0.3">
      <c r="C15" s="59" t="s">
        <v>8371</v>
      </c>
      <c r="D15" s="38">
        <v>2735992.5000000005</v>
      </c>
    </row>
    <row r="16" spans="3:4" x14ac:dyDescent="0.3">
      <c r="C16" s="58" t="s">
        <v>8367</v>
      </c>
      <c r="D16" s="38">
        <v>6802389.4399999995</v>
      </c>
    </row>
    <row r="17" spans="3:4" x14ac:dyDescent="0.3">
      <c r="C17" s="59" t="s">
        <v>8369</v>
      </c>
      <c r="D17" s="38">
        <v>1518140.51</v>
      </c>
    </row>
    <row r="18" spans="3:4" x14ac:dyDescent="0.3">
      <c r="C18" s="59" t="s">
        <v>8370</v>
      </c>
      <c r="D18" s="38">
        <v>3623672.9499999993</v>
      </c>
    </row>
    <row r="19" spans="3:4" x14ac:dyDescent="0.3">
      <c r="C19" s="59" t="s">
        <v>8371</v>
      </c>
      <c r="D19" s="38">
        <v>1660575.9800000002</v>
      </c>
    </row>
    <row r="20" spans="3:4" x14ac:dyDescent="0.3">
      <c r="C20" s="58" t="s">
        <v>8368</v>
      </c>
      <c r="D20" s="38">
        <v>4116016.01</v>
      </c>
    </row>
    <row r="21" spans="3:4" x14ac:dyDescent="0.3">
      <c r="C21" s="59" t="s">
        <v>8369</v>
      </c>
      <c r="D21" s="38">
        <v>1178108.67</v>
      </c>
    </row>
    <row r="22" spans="3:4" x14ac:dyDescent="0.3">
      <c r="C22" s="59" t="s">
        <v>8370</v>
      </c>
      <c r="D22" s="38">
        <v>2202772.36</v>
      </c>
    </row>
    <row r="23" spans="3:4" x14ac:dyDescent="0.3">
      <c r="C23" s="59" t="s">
        <v>8371</v>
      </c>
      <c r="D23" s="38">
        <v>735134.98</v>
      </c>
    </row>
    <row r="24" spans="3:4" x14ac:dyDescent="0.3">
      <c r="C24" s="58" t="s">
        <v>8361</v>
      </c>
      <c r="D24" s="38">
        <v>31261668.309999999</v>
      </c>
    </row>
    <row r="28" spans="3:4" x14ac:dyDescent="0.3">
      <c r="C28" s="57" t="s">
        <v>8360</v>
      </c>
      <c r="D28" t="s">
        <v>8372</v>
      </c>
    </row>
    <row r="29" spans="3:4" x14ac:dyDescent="0.3">
      <c r="C29" s="58" t="s">
        <v>241</v>
      </c>
      <c r="D29" s="38">
        <v>32861.436068376046</v>
      </c>
    </row>
    <row r="30" spans="3:4" x14ac:dyDescent="0.3">
      <c r="C30" s="58" t="s">
        <v>119</v>
      </c>
      <c r="D30" s="38">
        <v>24775.305645161279</v>
      </c>
    </row>
    <row r="31" spans="3:4" x14ac:dyDescent="0.3">
      <c r="C31" s="58" t="s">
        <v>66</v>
      </c>
      <c r="D31" s="38">
        <v>30888.292388059694</v>
      </c>
    </row>
    <row r="32" spans="3:4" x14ac:dyDescent="0.3">
      <c r="C32" s="58" t="s">
        <v>1397</v>
      </c>
      <c r="D32" s="38">
        <v>13891.86</v>
      </c>
    </row>
    <row r="33" spans="3:4" x14ac:dyDescent="0.3">
      <c r="C33" s="58" t="s">
        <v>964</v>
      </c>
      <c r="D33" s="38">
        <v>21523.52</v>
      </c>
    </row>
    <row r="34" spans="3:4" x14ac:dyDescent="0.3">
      <c r="C34" s="58" t="s">
        <v>979</v>
      </c>
      <c r="D34" s="38">
        <v>39868.616250000006</v>
      </c>
    </row>
    <row r="35" spans="3:4" x14ac:dyDescent="0.3">
      <c r="C35" s="58" t="s">
        <v>1841</v>
      </c>
      <c r="D35" s="38">
        <v>34070.595714285715</v>
      </c>
    </row>
    <row r="36" spans="3:4" x14ac:dyDescent="0.3">
      <c r="C36" s="58" t="s">
        <v>985</v>
      </c>
      <c r="D36" s="38">
        <v>33475.82</v>
      </c>
    </row>
    <row r="37" spans="3:4" x14ac:dyDescent="0.3">
      <c r="C37" s="58" t="s">
        <v>972</v>
      </c>
      <c r="D37" s="38">
        <v>27621.609999999997</v>
      </c>
    </row>
    <row r="38" spans="3:4" x14ac:dyDescent="0.3">
      <c r="C38" s="58" t="s">
        <v>1285</v>
      </c>
      <c r="D38" s="38">
        <v>18261.7575</v>
      </c>
    </row>
    <row r="39" spans="3:4" x14ac:dyDescent="0.3">
      <c r="C39" s="58" t="s">
        <v>1280</v>
      </c>
      <c r="D39" s="38">
        <v>30744.580769230768</v>
      </c>
    </row>
    <row r="40" spans="3:4" x14ac:dyDescent="0.3">
      <c r="C40" s="58" t="s">
        <v>2757</v>
      </c>
      <c r="D40" s="38">
        <v>18709.798000000003</v>
      </c>
    </row>
    <row r="41" spans="3:4" x14ac:dyDescent="0.3">
      <c r="C41" s="58" t="s">
        <v>8361</v>
      </c>
      <c r="D41" s="38">
        <v>29659.936013289036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C6D2-F91F-4B5F-8487-64F04DA78508}">
  <sheetPr>
    <tabColor rgb="FFFFFF00"/>
  </sheetPr>
  <dimension ref="C3:F111"/>
  <sheetViews>
    <sheetView topLeftCell="A57" workbookViewId="0">
      <selection activeCell="H5" sqref="H5"/>
    </sheetView>
  </sheetViews>
  <sheetFormatPr defaultRowHeight="14.4" x14ac:dyDescent="0.3"/>
  <cols>
    <col min="3" max="3" width="12.5546875" bestFit="1" customWidth="1"/>
    <col min="4" max="4" width="14.109375" bestFit="1" customWidth="1"/>
    <col min="5" max="5" width="16.33203125" bestFit="1" customWidth="1"/>
  </cols>
  <sheetData>
    <row r="3" spans="3:6" ht="15.6" x14ac:dyDescent="0.3">
      <c r="E3" s="71" t="s">
        <v>8375</v>
      </c>
      <c r="F3" s="72"/>
    </row>
    <row r="7" spans="3:6" x14ac:dyDescent="0.3">
      <c r="C7" s="57" t="s">
        <v>8360</v>
      </c>
      <c r="D7" t="s">
        <v>8372</v>
      </c>
    </row>
    <row r="8" spans="3:6" x14ac:dyDescent="0.3">
      <c r="C8" s="58">
        <v>18</v>
      </c>
      <c r="D8" s="38">
        <v>6842.7444791666667</v>
      </c>
    </row>
    <row r="9" spans="3:6" x14ac:dyDescent="0.3">
      <c r="C9" s="58">
        <v>19</v>
      </c>
      <c r="D9" s="38">
        <v>9677.1868604651172</v>
      </c>
    </row>
    <row r="10" spans="3:6" x14ac:dyDescent="0.3">
      <c r="C10" s="58">
        <v>20</v>
      </c>
      <c r="D10" s="38">
        <v>7411.4482758620679</v>
      </c>
    </row>
    <row r="11" spans="3:6" x14ac:dyDescent="0.3">
      <c r="C11" s="58">
        <v>21</v>
      </c>
      <c r="D11" s="38">
        <v>5214.5293023255826</v>
      </c>
    </row>
    <row r="12" spans="3:6" x14ac:dyDescent="0.3">
      <c r="C12" s="58">
        <v>22</v>
      </c>
      <c r="D12" s="38">
        <v>9775.855961538462</v>
      </c>
    </row>
    <row r="13" spans="3:6" x14ac:dyDescent="0.3">
      <c r="C13" s="58">
        <v>23</v>
      </c>
      <c r="D13" s="38">
        <v>11134.437400000001</v>
      </c>
    </row>
    <row r="14" spans="3:6" x14ac:dyDescent="0.3">
      <c r="C14" s="58">
        <v>24</v>
      </c>
      <c r="D14" s="38">
        <v>9765.5713043478245</v>
      </c>
    </row>
    <row r="15" spans="3:6" x14ac:dyDescent="0.3">
      <c r="C15" s="58">
        <v>25</v>
      </c>
      <c r="D15" s="38">
        <v>9184.8870175438587</v>
      </c>
    </row>
    <row r="16" spans="3:6" x14ac:dyDescent="0.3">
      <c r="C16" s="58">
        <v>26</v>
      </c>
      <c r="D16" s="38">
        <v>6040.3590697674426</v>
      </c>
    </row>
    <row r="17" spans="3:4" x14ac:dyDescent="0.3">
      <c r="C17" s="58">
        <v>27</v>
      </c>
      <c r="D17" s="38">
        <v>11986.608600000001</v>
      </c>
    </row>
    <row r="18" spans="3:4" x14ac:dyDescent="0.3">
      <c r="C18" s="58">
        <v>28</v>
      </c>
      <c r="D18" s="38">
        <v>8456.6383636363626</v>
      </c>
    </row>
    <row r="19" spans="3:4" x14ac:dyDescent="0.3">
      <c r="C19" s="58">
        <v>29</v>
      </c>
      <c r="D19" s="38">
        <v>9914.7999999999975</v>
      </c>
    </row>
    <row r="20" spans="3:4" x14ac:dyDescent="0.3">
      <c r="C20" s="58">
        <v>30</v>
      </c>
      <c r="D20" s="38">
        <v>14192.226666666667</v>
      </c>
    </row>
    <row r="21" spans="3:4" x14ac:dyDescent="0.3">
      <c r="C21" s="58">
        <v>31</v>
      </c>
      <c r="D21" s="38">
        <v>10949.846382978723</v>
      </c>
    </row>
    <row r="22" spans="3:4" x14ac:dyDescent="0.3">
      <c r="C22" s="58">
        <v>32</v>
      </c>
      <c r="D22" s="38">
        <v>13988.314375</v>
      </c>
    </row>
    <row r="23" spans="3:4" x14ac:dyDescent="0.3">
      <c r="C23" s="58">
        <v>33</v>
      </c>
      <c r="D23" s="38">
        <v>10908.257954545454</v>
      </c>
    </row>
    <row r="24" spans="3:4" x14ac:dyDescent="0.3">
      <c r="C24" s="58">
        <v>34</v>
      </c>
      <c r="D24" s="38">
        <v>11886.587049180329</v>
      </c>
    </row>
    <row r="25" spans="3:4" x14ac:dyDescent="0.3">
      <c r="C25" s="58">
        <v>35</v>
      </c>
      <c r="D25" s="38">
        <v>11065.232926829269</v>
      </c>
    </row>
    <row r="26" spans="3:4" x14ac:dyDescent="0.3">
      <c r="C26" s="58">
        <v>36</v>
      </c>
      <c r="D26" s="38">
        <v>12290.951190476193</v>
      </c>
    </row>
    <row r="27" spans="3:4" x14ac:dyDescent="0.3">
      <c r="C27" s="58">
        <v>37</v>
      </c>
      <c r="D27" s="38">
        <v>16309.475849056602</v>
      </c>
    </row>
    <row r="28" spans="3:4" x14ac:dyDescent="0.3">
      <c r="C28" s="58">
        <v>38</v>
      </c>
      <c r="D28" s="38">
        <v>10223.004772727272</v>
      </c>
    </row>
    <row r="29" spans="3:4" x14ac:dyDescent="0.3">
      <c r="C29" s="58">
        <v>39</v>
      </c>
      <c r="D29" s="38">
        <v>13882.343777777776</v>
      </c>
    </row>
    <row r="30" spans="3:4" x14ac:dyDescent="0.3">
      <c r="C30" s="58">
        <v>40</v>
      </c>
      <c r="D30" s="38">
        <v>13202.220943396223</v>
      </c>
    </row>
    <row r="31" spans="3:4" x14ac:dyDescent="0.3">
      <c r="C31" s="58">
        <v>41</v>
      </c>
      <c r="D31" s="38">
        <v>12031.149615384618</v>
      </c>
    </row>
    <row r="32" spans="3:4" x14ac:dyDescent="0.3">
      <c r="C32" s="58">
        <v>42</v>
      </c>
      <c r="D32" s="38">
        <v>13180.461702127661</v>
      </c>
    </row>
    <row r="33" spans="3:4" x14ac:dyDescent="0.3">
      <c r="C33" s="58">
        <v>43</v>
      </c>
      <c r="D33" s="38">
        <v>17980.606</v>
      </c>
    </row>
    <row r="34" spans="3:4" x14ac:dyDescent="0.3">
      <c r="C34" s="58">
        <v>44</v>
      </c>
      <c r="D34" s="38">
        <v>15162.016862745098</v>
      </c>
    </row>
    <row r="35" spans="3:4" x14ac:dyDescent="0.3">
      <c r="C35" s="58">
        <v>45</v>
      </c>
      <c r="D35" s="38">
        <v>15183.109069767443</v>
      </c>
    </row>
    <row r="36" spans="3:4" x14ac:dyDescent="0.3">
      <c r="C36" s="58">
        <v>46</v>
      </c>
      <c r="D36" s="38">
        <v>16788.825714285711</v>
      </c>
    </row>
    <row r="37" spans="3:4" x14ac:dyDescent="0.3">
      <c r="C37" s="58">
        <v>47</v>
      </c>
      <c r="D37" s="38">
        <v>19264.404705882345</v>
      </c>
    </row>
    <row r="38" spans="3:4" x14ac:dyDescent="0.3">
      <c r="C38" s="58">
        <v>48</v>
      </c>
      <c r="D38" s="38">
        <v>15253.752241379309</v>
      </c>
    </row>
    <row r="39" spans="3:4" x14ac:dyDescent="0.3">
      <c r="C39" s="58">
        <v>49</v>
      </c>
      <c r="D39" s="38">
        <v>14768.245306122448</v>
      </c>
    </row>
    <row r="40" spans="3:4" x14ac:dyDescent="0.3">
      <c r="C40" s="58">
        <v>50</v>
      </c>
      <c r="D40" s="38">
        <v>16208.155862068965</v>
      </c>
    </row>
    <row r="41" spans="3:4" x14ac:dyDescent="0.3">
      <c r="C41" s="58">
        <v>51</v>
      </c>
      <c r="D41" s="38">
        <v>17321.895535714284</v>
      </c>
    </row>
    <row r="42" spans="3:4" x14ac:dyDescent="0.3">
      <c r="C42" s="58">
        <v>52</v>
      </c>
      <c r="D42" s="38">
        <v>15809.70385964912</v>
      </c>
    </row>
    <row r="43" spans="3:4" x14ac:dyDescent="0.3">
      <c r="C43" s="58">
        <v>53</v>
      </c>
      <c r="D43" s="38">
        <v>16029.775283018869</v>
      </c>
    </row>
    <row r="44" spans="3:4" x14ac:dyDescent="0.3">
      <c r="C44" s="58">
        <v>54</v>
      </c>
      <c r="D44" s="38">
        <v>16905.133749999997</v>
      </c>
    </row>
    <row r="45" spans="3:4" x14ac:dyDescent="0.3">
      <c r="C45" s="58">
        <v>55</v>
      </c>
      <c r="D45" s="38">
        <v>18447.757111111114</v>
      </c>
    </row>
    <row r="46" spans="3:4" x14ac:dyDescent="0.3">
      <c r="C46" s="58">
        <v>56</v>
      </c>
      <c r="D46" s="38">
        <v>17000.735208333335</v>
      </c>
    </row>
    <row r="47" spans="3:4" x14ac:dyDescent="0.3">
      <c r="C47" s="58">
        <v>57</v>
      </c>
      <c r="D47" s="38">
        <v>15703.818200000003</v>
      </c>
    </row>
    <row r="48" spans="3:4" x14ac:dyDescent="0.3">
      <c r="C48" s="58">
        <v>58</v>
      </c>
      <c r="D48" s="38">
        <v>14948.267674418608</v>
      </c>
    </row>
    <row r="49" spans="3:5" x14ac:dyDescent="0.3">
      <c r="C49" s="58">
        <v>59</v>
      </c>
      <c r="D49" s="38">
        <v>18163.963877551021</v>
      </c>
    </row>
    <row r="50" spans="3:5" x14ac:dyDescent="0.3">
      <c r="C50" s="58">
        <v>60</v>
      </c>
      <c r="D50" s="38">
        <v>19949.302941176469</v>
      </c>
    </row>
    <row r="51" spans="3:5" x14ac:dyDescent="0.3">
      <c r="C51" s="58">
        <v>61</v>
      </c>
      <c r="D51" s="38">
        <v>22024.457391304346</v>
      </c>
    </row>
    <row r="52" spans="3:5" x14ac:dyDescent="0.3">
      <c r="C52" s="58">
        <v>62</v>
      </c>
      <c r="D52" s="38">
        <v>19325.29545454546</v>
      </c>
    </row>
    <row r="53" spans="3:5" x14ac:dyDescent="0.3">
      <c r="C53" s="58">
        <v>63</v>
      </c>
      <c r="D53" s="38">
        <v>19904.59304347826</v>
      </c>
    </row>
    <row r="54" spans="3:5" x14ac:dyDescent="0.3">
      <c r="C54" s="58">
        <v>64</v>
      </c>
      <c r="D54" s="38">
        <v>21348.312857142853</v>
      </c>
    </row>
    <row r="55" spans="3:5" x14ac:dyDescent="0.3">
      <c r="C55" s="58">
        <v>65</v>
      </c>
      <c r="D55" s="38">
        <v>29330.98</v>
      </c>
    </row>
    <row r="56" spans="3:5" x14ac:dyDescent="0.3">
      <c r="C56" s="58" t="s">
        <v>8361</v>
      </c>
      <c r="D56" s="38">
        <v>13422.785878059271</v>
      </c>
    </row>
    <row r="62" spans="3:5" x14ac:dyDescent="0.3">
      <c r="C62" s="57" t="s">
        <v>8360</v>
      </c>
      <c r="D62" t="s">
        <v>8373</v>
      </c>
      <c r="E62" t="s">
        <v>8364</v>
      </c>
    </row>
    <row r="63" spans="3:5" x14ac:dyDescent="0.3">
      <c r="C63" s="58">
        <v>18</v>
      </c>
      <c r="D63">
        <v>34.492500000000014</v>
      </c>
      <c r="E63">
        <v>6.9319791666666646</v>
      </c>
    </row>
    <row r="64" spans="3:5" x14ac:dyDescent="0.3">
      <c r="C64" s="58">
        <v>19</v>
      </c>
      <c r="D64">
        <v>34.060290697674411</v>
      </c>
      <c r="E64">
        <v>6.5430232558139529</v>
      </c>
    </row>
    <row r="65" spans="3:5" x14ac:dyDescent="0.3">
      <c r="C65" s="58">
        <v>20</v>
      </c>
      <c r="D65">
        <v>33.460862068965511</v>
      </c>
      <c r="E65">
        <v>6.5805172413793116</v>
      </c>
    </row>
    <row r="66" spans="3:5" x14ac:dyDescent="0.3">
      <c r="C66" s="58">
        <v>21</v>
      </c>
      <c r="D66">
        <v>31.29372093023256</v>
      </c>
      <c r="E66">
        <v>6.9016279069767466</v>
      </c>
    </row>
    <row r="67" spans="3:5" x14ac:dyDescent="0.3">
      <c r="C67" s="58">
        <v>22</v>
      </c>
      <c r="D67">
        <v>33.706153846153839</v>
      </c>
      <c r="E67">
        <v>6.3892307692307702</v>
      </c>
    </row>
    <row r="68" spans="3:5" x14ac:dyDescent="0.3">
      <c r="C68" s="58">
        <v>23</v>
      </c>
      <c r="D68">
        <v>33.360399999999998</v>
      </c>
      <c r="E68">
        <v>6.0776000000000021</v>
      </c>
    </row>
    <row r="69" spans="3:5" x14ac:dyDescent="0.3">
      <c r="C69" s="58">
        <v>24</v>
      </c>
      <c r="D69">
        <v>32.126195652173912</v>
      </c>
      <c r="E69">
        <v>6.4032608695652167</v>
      </c>
    </row>
    <row r="70" spans="3:5" x14ac:dyDescent="0.3">
      <c r="C70" s="58">
        <v>25</v>
      </c>
      <c r="D70">
        <v>32.62842105263158</v>
      </c>
      <c r="E70">
        <v>7.343684210526316</v>
      </c>
    </row>
    <row r="71" spans="3:5" x14ac:dyDescent="0.3">
      <c r="C71" s="58">
        <v>26</v>
      </c>
      <c r="D71">
        <v>31.237674418604652</v>
      </c>
      <c r="E71">
        <v>6.9174418604651144</v>
      </c>
    </row>
    <row r="72" spans="3:5" x14ac:dyDescent="0.3">
      <c r="C72" s="58">
        <v>27</v>
      </c>
      <c r="D72">
        <v>31.115600000000001</v>
      </c>
      <c r="E72">
        <v>6.0395999999999992</v>
      </c>
    </row>
    <row r="73" spans="3:5" x14ac:dyDescent="0.3">
      <c r="C73" s="58">
        <v>28</v>
      </c>
      <c r="D73">
        <v>31.679909090909092</v>
      </c>
      <c r="E73">
        <v>6.7907272727272723</v>
      </c>
    </row>
    <row r="74" spans="3:5" x14ac:dyDescent="0.3">
      <c r="C74" s="58">
        <v>29</v>
      </c>
      <c r="D74">
        <v>31.924622641509433</v>
      </c>
      <c r="E74">
        <v>6.9113207547169813</v>
      </c>
    </row>
    <row r="75" spans="3:5" x14ac:dyDescent="0.3">
      <c r="C75" s="58">
        <v>30</v>
      </c>
      <c r="D75">
        <v>32.5140350877193</v>
      </c>
      <c r="E75">
        <v>6.525087719298245</v>
      </c>
    </row>
    <row r="76" spans="3:5" x14ac:dyDescent="0.3">
      <c r="C76" s="58">
        <v>31</v>
      </c>
      <c r="D76">
        <v>31.80351063829788</v>
      </c>
      <c r="E76">
        <v>6.4551063829787241</v>
      </c>
    </row>
    <row r="77" spans="3:5" x14ac:dyDescent="0.3">
      <c r="C77" s="58">
        <v>32</v>
      </c>
      <c r="D77">
        <v>29.762812499999995</v>
      </c>
      <c r="E77">
        <v>6.0106249999999983</v>
      </c>
    </row>
    <row r="78" spans="3:5" x14ac:dyDescent="0.3">
      <c r="C78" s="58">
        <v>33</v>
      </c>
      <c r="D78">
        <v>31.895000000000003</v>
      </c>
      <c r="E78">
        <v>7.0293181818181809</v>
      </c>
    </row>
    <row r="79" spans="3:5" x14ac:dyDescent="0.3">
      <c r="C79" s="58">
        <v>34</v>
      </c>
      <c r="D79">
        <v>31.537213114754095</v>
      </c>
      <c r="E79">
        <v>6.5808196721311472</v>
      </c>
    </row>
    <row r="80" spans="3:5" x14ac:dyDescent="0.3">
      <c r="C80" s="58">
        <v>35</v>
      </c>
      <c r="D80">
        <v>32.513780487804873</v>
      </c>
      <c r="E80">
        <v>6.5421951219512202</v>
      </c>
    </row>
    <row r="81" spans="3:5" x14ac:dyDescent="0.3">
      <c r="C81" s="58">
        <v>36</v>
      </c>
      <c r="D81">
        <v>33.246309523809522</v>
      </c>
      <c r="E81">
        <v>5.9078571428571438</v>
      </c>
    </row>
    <row r="82" spans="3:5" x14ac:dyDescent="0.3">
      <c r="C82" s="58">
        <v>37</v>
      </c>
      <c r="D82">
        <v>31.637264150943402</v>
      </c>
      <c r="E82">
        <v>6.4418867924528316</v>
      </c>
    </row>
    <row r="83" spans="3:5" x14ac:dyDescent="0.3">
      <c r="C83" s="58">
        <v>38</v>
      </c>
      <c r="D83">
        <v>32.195113636363637</v>
      </c>
      <c r="E83">
        <v>7.0511363636363633</v>
      </c>
    </row>
    <row r="84" spans="3:5" x14ac:dyDescent="0.3">
      <c r="C84" s="58">
        <v>39</v>
      </c>
      <c r="D84">
        <v>33.168555555555564</v>
      </c>
      <c r="E84">
        <v>7.238888888888888</v>
      </c>
    </row>
    <row r="85" spans="3:5" x14ac:dyDescent="0.3">
      <c r="C85" s="58">
        <v>40</v>
      </c>
      <c r="D85">
        <v>30.894811320754723</v>
      </c>
      <c r="E85">
        <v>7.0118867924528283</v>
      </c>
    </row>
    <row r="86" spans="3:5" x14ac:dyDescent="0.3">
      <c r="C86" s="58">
        <v>41</v>
      </c>
      <c r="D86">
        <v>30.025769230769221</v>
      </c>
      <c r="E86">
        <v>6.3894230769230766</v>
      </c>
    </row>
    <row r="87" spans="3:5" x14ac:dyDescent="0.3">
      <c r="C87" s="58">
        <v>42</v>
      </c>
      <c r="D87">
        <v>30.877978723404262</v>
      </c>
      <c r="E87">
        <v>6.4172340425531917</v>
      </c>
    </row>
    <row r="88" spans="3:5" x14ac:dyDescent="0.3">
      <c r="C88" s="58">
        <v>43</v>
      </c>
      <c r="D88">
        <v>29.733900000000009</v>
      </c>
      <c r="E88">
        <v>6.0762</v>
      </c>
    </row>
    <row r="89" spans="3:5" x14ac:dyDescent="0.3">
      <c r="C89" s="58">
        <v>44</v>
      </c>
      <c r="D89">
        <v>30.638529411764711</v>
      </c>
      <c r="E89">
        <v>6.6462745098039209</v>
      </c>
    </row>
    <row r="90" spans="3:5" x14ac:dyDescent="0.3">
      <c r="C90" s="58">
        <v>45</v>
      </c>
      <c r="D90">
        <v>32.046046511627914</v>
      </c>
      <c r="E90">
        <v>6.4258139534883734</v>
      </c>
    </row>
    <row r="91" spans="3:5" x14ac:dyDescent="0.3">
      <c r="C91" s="58">
        <v>46</v>
      </c>
      <c r="D91">
        <v>31.455000000000005</v>
      </c>
      <c r="E91">
        <v>6.3746428571428551</v>
      </c>
    </row>
    <row r="92" spans="3:5" x14ac:dyDescent="0.3">
      <c r="C92" s="58">
        <v>47</v>
      </c>
      <c r="D92">
        <v>29.463235294117652</v>
      </c>
      <c r="E92">
        <v>6.2133333333333312</v>
      </c>
    </row>
    <row r="93" spans="3:5" x14ac:dyDescent="0.3">
      <c r="C93" s="58">
        <v>48</v>
      </c>
      <c r="D93">
        <v>29.74844827586206</v>
      </c>
      <c r="E93">
        <v>6.3368965517241396</v>
      </c>
    </row>
    <row r="94" spans="3:5" x14ac:dyDescent="0.3">
      <c r="C94" s="58">
        <v>49</v>
      </c>
      <c r="D94">
        <v>30.921020408163272</v>
      </c>
      <c r="E94">
        <v>6.5532653061224488</v>
      </c>
    </row>
    <row r="95" spans="3:5" x14ac:dyDescent="0.3">
      <c r="C95" s="58">
        <v>50</v>
      </c>
      <c r="D95">
        <v>30.061379310344833</v>
      </c>
      <c r="E95">
        <v>7.1794827586206882</v>
      </c>
    </row>
    <row r="96" spans="3:5" x14ac:dyDescent="0.3">
      <c r="C96" s="58">
        <v>51</v>
      </c>
      <c r="D96">
        <v>30.524553571428566</v>
      </c>
      <c r="E96">
        <v>6.894821428571432</v>
      </c>
    </row>
    <row r="97" spans="3:5" x14ac:dyDescent="0.3">
      <c r="C97" s="58">
        <v>52</v>
      </c>
      <c r="D97">
        <v>28.951403508771918</v>
      </c>
      <c r="E97">
        <v>6.5905263157894725</v>
      </c>
    </row>
    <row r="98" spans="3:5" x14ac:dyDescent="0.3">
      <c r="C98" s="58">
        <v>53</v>
      </c>
      <c r="D98">
        <v>28.98537735849056</v>
      </c>
      <c r="E98">
        <v>6.5428301886792468</v>
      </c>
    </row>
    <row r="99" spans="3:5" x14ac:dyDescent="0.3">
      <c r="C99" s="58">
        <v>54</v>
      </c>
      <c r="D99">
        <v>27.966562500000006</v>
      </c>
      <c r="E99">
        <v>6.6827083333333333</v>
      </c>
    </row>
    <row r="100" spans="3:5" x14ac:dyDescent="0.3">
      <c r="C100" s="58">
        <v>55</v>
      </c>
      <c r="D100">
        <v>29.246555555555545</v>
      </c>
      <c r="E100">
        <v>6.197333333333332</v>
      </c>
    </row>
    <row r="101" spans="3:5" x14ac:dyDescent="0.3">
      <c r="C101" s="58">
        <v>56</v>
      </c>
      <c r="D101">
        <v>29.235729166666662</v>
      </c>
      <c r="E101">
        <v>6.7189583333333323</v>
      </c>
    </row>
    <row r="102" spans="3:5" x14ac:dyDescent="0.3">
      <c r="C102" s="58">
        <v>57</v>
      </c>
      <c r="D102">
        <v>28.391500000000004</v>
      </c>
      <c r="E102">
        <v>6.715600000000002</v>
      </c>
    </row>
    <row r="103" spans="3:5" x14ac:dyDescent="0.3">
      <c r="C103" s="58">
        <v>58</v>
      </c>
      <c r="D103">
        <v>29.099883720930233</v>
      </c>
      <c r="E103">
        <v>6.660465116279072</v>
      </c>
    </row>
    <row r="104" spans="3:5" x14ac:dyDescent="0.3">
      <c r="C104" s="58">
        <v>59</v>
      </c>
      <c r="D104">
        <v>26.994897959183668</v>
      </c>
      <c r="E104">
        <v>6.5087755102040807</v>
      </c>
    </row>
    <row r="105" spans="3:5" x14ac:dyDescent="0.3">
      <c r="C105" s="58">
        <v>60</v>
      </c>
      <c r="D105">
        <v>27.060098039215681</v>
      </c>
      <c r="E105">
        <v>6.152549019607843</v>
      </c>
    </row>
    <row r="106" spans="3:5" x14ac:dyDescent="0.3">
      <c r="C106" s="58">
        <v>61</v>
      </c>
      <c r="D106">
        <v>26.718043478260871</v>
      </c>
      <c r="E106">
        <v>6.4621739130434781</v>
      </c>
    </row>
    <row r="107" spans="3:5" x14ac:dyDescent="0.3">
      <c r="C107" s="58">
        <v>62</v>
      </c>
      <c r="D107">
        <v>28.438636363636363</v>
      </c>
      <c r="E107">
        <v>6.1368181818181844</v>
      </c>
    </row>
    <row r="108" spans="3:5" x14ac:dyDescent="0.3">
      <c r="C108" s="58">
        <v>63</v>
      </c>
      <c r="D108">
        <v>27.426086956521736</v>
      </c>
      <c r="E108">
        <v>6.1404347826086942</v>
      </c>
    </row>
    <row r="109" spans="3:5" x14ac:dyDescent="0.3">
      <c r="C109" s="58">
        <v>64</v>
      </c>
      <c r="D109">
        <v>25.285952380952381</v>
      </c>
      <c r="E109">
        <v>6.0966666666666658</v>
      </c>
    </row>
    <row r="110" spans="3:5" x14ac:dyDescent="0.3">
      <c r="C110" s="58">
        <v>65</v>
      </c>
      <c r="D110">
        <v>22.61</v>
      </c>
      <c r="E110">
        <v>4.25</v>
      </c>
    </row>
    <row r="111" spans="3:5" x14ac:dyDescent="0.3">
      <c r="C111" s="58" t="s">
        <v>8361</v>
      </c>
      <c r="D111">
        <v>30.965714899098366</v>
      </c>
      <c r="E111">
        <v>6.5734864748819302</v>
      </c>
    </row>
  </sheetData>
  <mergeCells count="1">
    <mergeCell ref="E3:F3"/>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B76D-CEAE-4993-A203-8D858B64D999}">
  <sheetPr>
    <tabColor rgb="FF002060"/>
  </sheetPr>
  <dimension ref="A1:W8"/>
  <sheetViews>
    <sheetView showGridLines="0" topLeftCell="A45" workbookViewId="0">
      <selection activeCell="S8" sqref="S8"/>
    </sheetView>
  </sheetViews>
  <sheetFormatPr defaultRowHeight="14.4" x14ac:dyDescent="0.3"/>
  <sheetData>
    <row r="1" spans="1:23" x14ac:dyDescent="0.3">
      <c r="A1" s="73" t="s">
        <v>8374</v>
      </c>
      <c r="B1" s="74"/>
      <c r="C1" s="74"/>
      <c r="D1" s="74"/>
      <c r="E1" s="74"/>
      <c r="F1" s="74"/>
      <c r="G1" s="74"/>
      <c r="H1" s="74"/>
      <c r="I1" s="74"/>
      <c r="J1" s="74"/>
      <c r="K1" s="74"/>
      <c r="L1" s="74"/>
      <c r="M1" s="74"/>
      <c r="N1" s="74"/>
      <c r="O1" s="74"/>
      <c r="P1" s="74"/>
      <c r="Q1" s="74"/>
      <c r="R1" s="74"/>
      <c r="S1" s="74"/>
      <c r="T1" s="74"/>
      <c r="U1" s="74"/>
      <c r="V1" s="74"/>
      <c r="W1" s="75"/>
    </row>
    <row r="2" spans="1:23" ht="15" thickBot="1" x14ac:dyDescent="0.35">
      <c r="A2" s="76"/>
      <c r="B2" s="77"/>
      <c r="C2" s="77"/>
      <c r="D2" s="77"/>
      <c r="E2" s="77"/>
      <c r="F2" s="77"/>
      <c r="G2" s="77"/>
      <c r="H2" s="77"/>
      <c r="I2" s="77"/>
      <c r="J2" s="77"/>
      <c r="K2" s="77"/>
      <c r="L2" s="77"/>
      <c r="M2" s="77"/>
      <c r="N2" s="77"/>
      <c r="O2" s="77"/>
      <c r="P2" s="77"/>
      <c r="Q2" s="77"/>
      <c r="R2" s="77"/>
      <c r="S2" s="77"/>
      <c r="T2" s="77"/>
      <c r="U2" s="77"/>
      <c r="V2" s="77"/>
      <c r="W2" s="78"/>
    </row>
    <row r="8" spans="1:23" x14ac:dyDescent="0.3">
      <c r="J8" s="61"/>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2F37-191B-4487-A07C-C4365E0029D9}">
  <sheetPr>
    <tabColor rgb="FF92D050"/>
  </sheetPr>
  <dimension ref="A1:Q2330"/>
  <sheetViews>
    <sheetView tabSelected="1" topLeftCell="A9" workbookViewId="0">
      <selection activeCell="B10" sqref="B9:B10"/>
    </sheetView>
  </sheetViews>
  <sheetFormatPr defaultRowHeight="14.4" x14ac:dyDescent="0.3"/>
  <cols>
    <col min="1" max="1" width="14.44140625" customWidth="1"/>
    <col min="2" max="2" width="13.21875" customWidth="1"/>
    <col min="3" max="3" width="10.6640625" customWidth="1"/>
    <col min="4" max="4" width="11.44140625" customWidth="1"/>
    <col min="5" max="5" width="12.88671875" customWidth="1"/>
    <col min="6" max="6" width="16.33203125" customWidth="1"/>
    <col min="7" max="7" width="14.88671875" customWidth="1"/>
    <col min="8" max="8" width="25.88671875" customWidth="1"/>
    <col min="9" max="9" width="15.109375" customWidth="1"/>
    <col min="10" max="10" width="15.88671875" customWidth="1"/>
    <col min="11" max="11" width="17.44140625" customWidth="1"/>
    <col min="12" max="12" width="10.33203125" bestFit="1" customWidth="1"/>
    <col min="13" max="13" width="10.44140625" bestFit="1" customWidth="1"/>
    <col min="14" max="14" width="14.44140625" customWidth="1"/>
    <col min="15" max="15" width="10.77734375" customWidth="1"/>
    <col min="16" max="16" width="10.6640625" customWidth="1"/>
    <col min="17" max="17" width="9.5546875" customWidth="1"/>
  </cols>
  <sheetData>
    <row r="1" spans="1:17" ht="15.6" x14ac:dyDescent="0.3">
      <c r="A1" s="43" t="s">
        <v>0</v>
      </c>
      <c r="B1" s="44" t="s">
        <v>8341</v>
      </c>
      <c r="C1" s="45" t="s">
        <v>11</v>
      </c>
      <c r="D1" s="45" t="s">
        <v>13</v>
      </c>
      <c r="E1" s="45" t="s">
        <v>16</v>
      </c>
      <c r="F1" s="46" t="s">
        <v>17</v>
      </c>
      <c r="G1" s="46" t="s">
        <v>20</v>
      </c>
      <c r="H1" s="46" t="s">
        <v>8359</v>
      </c>
      <c r="I1" s="46" t="s">
        <v>8344</v>
      </c>
      <c r="J1" s="47" t="s">
        <v>8354</v>
      </c>
      <c r="K1" s="47" t="s">
        <v>8356</v>
      </c>
      <c r="L1" s="48" t="s">
        <v>8357</v>
      </c>
      <c r="M1" s="49" t="s">
        <v>35</v>
      </c>
      <c r="N1" s="50" t="s">
        <v>38</v>
      </c>
      <c r="O1" s="50" t="s">
        <v>41</v>
      </c>
      <c r="P1" s="50" t="s">
        <v>43</v>
      </c>
      <c r="Q1" s="51" t="s">
        <v>8358</v>
      </c>
    </row>
    <row r="2" spans="1:17" ht="15.6" x14ac:dyDescent="0.3">
      <c r="A2" s="41" t="s">
        <v>2</v>
      </c>
      <c r="B2" s="14" t="str">
        <f>VLOOKUP(A2,'Data _Transformation'!A1:Q2330,2,FALSE)</f>
        <v xml:space="preserve">  Kelly</v>
      </c>
      <c r="C2" s="14">
        <f>VLOOKUP(A2,'Data _Transformation'!A1:Q2330,3,FALSE)</f>
        <v>47.41</v>
      </c>
      <c r="D2" s="14">
        <f>VLOOKUP(A2,'Data _Transformation'!A1:Q2330,4,FALSE)</f>
        <v>7.47</v>
      </c>
      <c r="E2" s="14" t="str">
        <f>VLOOKUP(A2,'Data _Transformation'!A1:Q2330,5,FALSE)</f>
        <v>No</v>
      </c>
      <c r="F2" s="14" t="str">
        <f>VLOOKUP(A2,'Data _Transformation'!A1:Q2330,6,FALSE)</f>
        <v>No</v>
      </c>
      <c r="G2" s="14" t="str">
        <f>VLOOKUP(A2,'Data _Transformation'!A1:Q2330,7,FALSE)</f>
        <v>No</v>
      </c>
      <c r="H2" s="14">
        <f>VLOOKUP(A2,'Data _Transformation'!A1:Q2330,8,FALSE)</f>
        <v>0</v>
      </c>
      <c r="I2" s="14" t="str">
        <f>VLOOKUP(A2,'Data _Transformation'!A1:Q2330,9,FALSE)</f>
        <v>Smoker</v>
      </c>
      <c r="J2" s="14" t="str">
        <f>VLOOKUP(A2,'Data _Transformation'!A1:Q2330,10,FALSE)</f>
        <v>Obesity</v>
      </c>
      <c r="K2" s="14" t="str">
        <f>VLOOKUP(A2,'Data _Transformation'!A1:Q2330,11,FALSE)</f>
        <v>Diabetes</v>
      </c>
      <c r="L2" s="39">
        <f>VLOOKUP(A2,'Data _Transformation'!A1:Q2330,12,FALSE)</f>
        <v>33794</v>
      </c>
      <c r="M2" s="40">
        <f>VLOOKUP(A2,'Data _Transformation'!A1:Q2330,13,FALSE)</f>
        <v>563.84</v>
      </c>
      <c r="N2" s="14" t="str">
        <f>VLOOKUP(A2,'Data _Transformation'!A1:Q2330,14,FALSE)</f>
        <v>tier - 2</v>
      </c>
      <c r="O2" s="14" t="str">
        <f>VLOOKUP(A2,'Data _Transformation'!A1:Q2330,15,FALSE)</f>
        <v>tier - 3</v>
      </c>
      <c r="P2" s="14" t="str">
        <f>VLOOKUP(A2,'Data _Transformation'!A1:Q2330,16,0)</f>
        <v>R1013</v>
      </c>
      <c r="Q2" s="42">
        <f>VLOOKUP(A2,'Data _Transformation'!A1:Q2330,17,0)</f>
        <v>30</v>
      </c>
    </row>
    <row r="3" spans="1:17" ht="15.6" x14ac:dyDescent="0.3">
      <c r="A3" s="41" t="s">
        <v>4</v>
      </c>
      <c r="B3" s="14" t="str">
        <f>VLOOKUP(A3,'Data _Transformation'!A2:Q2331,2,FALSE)</f>
        <v xml:space="preserve">  Matthew D</v>
      </c>
      <c r="C3" s="14">
        <f>VLOOKUP(A3,'Data _Transformation'!A2:Q2331,3,FALSE)</f>
        <v>30.36</v>
      </c>
      <c r="D3" s="14">
        <f>VLOOKUP(A3,'Data _Transformation'!A2:Q2331,4,FALSE)</f>
        <v>5.77</v>
      </c>
      <c r="E3" s="14" t="str">
        <f>VLOOKUP(A3,'Data _Transformation'!A2:Q2331,5,FALSE)</f>
        <v>No</v>
      </c>
      <c r="F3" s="14" t="str">
        <f>VLOOKUP(A3,'Data _Transformation'!A2:Q2331,6,FALSE)</f>
        <v>No</v>
      </c>
      <c r="G3" s="14" t="str">
        <f>VLOOKUP(A3,'Data _Transformation'!A2:Q2331,7,FALSE)</f>
        <v>No</v>
      </c>
      <c r="H3" s="14">
        <f>VLOOKUP(A3,'Data _Transformation'!A2:Q2331,8,FALSE)</f>
        <v>0</v>
      </c>
      <c r="I3" s="14" t="str">
        <f>VLOOKUP(A3,'Data _Transformation'!A2:Q2331,9,FALSE)</f>
        <v>Smoker</v>
      </c>
      <c r="J3" s="14" t="str">
        <f>VLOOKUP(A3,'Data _Transformation'!A2:Q2331,10,FALSE)</f>
        <v>Obesity</v>
      </c>
      <c r="K3" s="14" t="str">
        <f>VLOOKUP(A3,'Data _Transformation'!A2:Q2331,11,FALSE)</f>
        <v>Prediabetes</v>
      </c>
      <c r="L3" s="39">
        <f>VLOOKUP(A3,'Data _Transformation'!A2:Q2331,12,FALSE)</f>
        <v>33938</v>
      </c>
      <c r="M3" s="40">
        <f>VLOOKUP(A3,'Data _Transformation'!A2:Q2331,13,FALSE)</f>
        <v>570.62</v>
      </c>
      <c r="N3" s="14" t="str">
        <f>VLOOKUP(A3,'Data _Transformation'!A2:Q2331,14,FALSE)</f>
        <v>tier - 2</v>
      </c>
      <c r="O3" s="14" t="str">
        <f>VLOOKUP(A3,'Data _Transformation'!A2:Q2331,15,FALSE)</f>
        <v>tier - 1</v>
      </c>
      <c r="P3" s="14" t="str">
        <f>VLOOKUP(A3,'Data _Transformation'!A2:Q2331,16,0)</f>
        <v>R1013</v>
      </c>
      <c r="Q3" s="42">
        <f>VLOOKUP(A3,'Data _Transformation'!A2:Q2331,17,0)</f>
        <v>30</v>
      </c>
    </row>
    <row r="4" spans="1:17" ht="15.6" x14ac:dyDescent="0.3">
      <c r="A4" s="41" t="s">
        <v>6</v>
      </c>
      <c r="B4" s="14" t="str">
        <f>VLOOKUP(A4,'Data _Transformation'!A3:Q2332,2,FALSE)</f>
        <v xml:space="preserve">  Phil</v>
      </c>
      <c r="C4" s="14">
        <f>VLOOKUP(A4,'Data _Transformation'!A3:Q2332,3,FALSE)</f>
        <v>34.484999999999999</v>
      </c>
      <c r="D4" s="14">
        <f>VLOOKUP(A4,'Data _Transformation'!A3:Q2332,4,FALSE)</f>
        <v>11.87</v>
      </c>
      <c r="E4" s="14" t="str">
        <f>VLOOKUP(A4,'Data _Transformation'!A3:Q2332,5,FALSE)</f>
        <v>Yes</v>
      </c>
      <c r="F4" s="14" t="str">
        <f>VLOOKUP(A4,'Data _Transformation'!A3:Q2332,6,FALSE)</f>
        <v>No</v>
      </c>
      <c r="G4" s="14" t="str">
        <f>VLOOKUP(A4,'Data _Transformation'!A3:Q2332,7,FALSE)</f>
        <v>No</v>
      </c>
      <c r="H4" s="14">
        <f>VLOOKUP(A4,'Data _Transformation'!A3:Q2332,8,FALSE)</f>
        <v>2</v>
      </c>
      <c r="I4" s="14" t="str">
        <f>VLOOKUP(A4,'Data _Transformation'!A3:Q2332,9,FALSE)</f>
        <v>Smoker</v>
      </c>
      <c r="J4" s="14" t="str">
        <f>VLOOKUP(A4,'Data _Transformation'!A3:Q2332,10,FALSE)</f>
        <v>Obesity</v>
      </c>
      <c r="K4" s="14" t="str">
        <f>VLOOKUP(A4,'Data _Transformation'!A3:Q2332,11,FALSE)</f>
        <v>Diabetes</v>
      </c>
      <c r="L4" s="39">
        <f>VLOOKUP(A4,'Data _Transformation'!A3:Q2332,12,FALSE)</f>
        <v>34150</v>
      </c>
      <c r="M4" s="40">
        <f>VLOOKUP(A4,'Data _Transformation'!A3:Q2332,13,FALSE)</f>
        <v>600</v>
      </c>
      <c r="N4" s="14" t="str">
        <f>VLOOKUP(A4,'Data _Transformation'!A3:Q2332,14,FALSE)</f>
        <v>tier - 2</v>
      </c>
      <c r="O4" s="14" t="str">
        <f>VLOOKUP(A4,'Data _Transformation'!A3:Q2332,15,FALSE)</f>
        <v>tier - 1</v>
      </c>
      <c r="P4" s="14" t="str">
        <f>VLOOKUP(A4,'Data _Transformation'!A3:Q2332,16,0)</f>
        <v>R1013</v>
      </c>
      <c r="Q4" s="42">
        <f>VLOOKUP(A4,'Data _Transformation'!A3:Q2332,17,0)</f>
        <v>29</v>
      </c>
    </row>
    <row r="5" spans="1:17" ht="15.6" x14ac:dyDescent="0.3">
      <c r="A5" s="41" t="s">
        <v>8</v>
      </c>
      <c r="B5" s="14" t="str">
        <f>VLOOKUP(A5,'Data _Transformation'!A4:Q2333,2,FALSE)</f>
        <v xml:space="preserve">  Kelsey</v>
      </c>
      <c r="C5" s="14">
        <f>VLOOKUP(A5,'Data _Transformation'!A4:Q2333,3,FALSE)</f>
        <v>38.094999999999999</v>
      </c>
      <c r="D5" s="14">
        <f>VLOOKUP(A5,'Data _Transformation'!A4:Q2333,4,FALSE)</f>
        <v>6.05</v>
      </c>
      <c r="E5" s="14" t="str">
        <f>VLOOKUP(A5,'Data _Transformation'!A4:Q2333,5,FALSE)</f>
        <v>No</v>
      </c>
      <c r="F5" s="14" t="str">
        <f>VLOOKUP(A5,'Data _Transformation'!A4:Q2333,6,FALSE)</f>
        <v>No</v>
      </c>
      <c r="G5" s="14" t="str">
        <f>VLOOKUP(A5,'Data _Transformation'!A4:Q2333,7,FALSE)</f>
        <v>No</v>
      </c>
      <c r="H5" s="14">
        <f>VLOOKUP(A5,'Data _Transformation'!A4:Q2333,8,FALSE)</f>
        <v>0</v>
      </c>
      <c r="I5" s="14" t="str">
        <f>VLOOKUP(A5,'Data _Transformation'!A4:Q2333,9,FALSE)</f>
        <v>Smoker</v>
      </c>
      <c r="J5" s="14" t="str">
        <f>VLOOKUP(A5,'Data _Transformation'!A4:Q2333,10,FALSE)</f>
        <v>Obesity</v>
      </c>
      <c r="K5" s="14" t="str">
        <f>VLOOKUP(A5,'Data _Transformation'!A4:Q2333,11,FALSE)</f>
        <v>Prediabetes</v>
      </c>
      <c r="L5" s="39">
        <f>VLOOKUP(A5,'Data _Transformation'!A4:Q2333,12,FALSE)</f>
        <v>33860</v>
      </c>
      <c r="M5" s="40">
        <f>VLOOKUP(A5,'Data _Transformation'!A4:Q2333,13,FALSE)</f>
        <v>604.54</v>
      </c>
      <c r="N5" s="14" t="str">
        <f>VLOOKUP(A5,'Data _Transformation'!A4:Q2333,14,FALSE)</f>
        <v>tier - 3</v>
      </c>
      <c r="O5" s="14" t="str">
        <f>VLOOKUP(A5,'Data _Transformation'!A4:Q2333,15,FALSE)</f>
        <v>tier - 3</v>
      </c>
      <c r="P5" s="14" t="str">
        <f>VLOOKUP(A5,'Data _Transformation'!A4:Q2333,16,0)</f>
        <v>R1013</v>
      </c>
      <c r="Q5" s="42">
        <f>VLOOKUP(A5,'Data _Transformation'!A4:Q2333,17,0)</f>
        <v>30</v>
      </c>
    </row>
    <row r="6" spans="1:17" ht="15.6" x14ac:dyDescent="0.3">
      <c r="A6" s="41" t="s">
        <v>10</v>
      </c>
      <c r="B6" s="14" t="str">
        <f>VLOOKUP(A6,'Data _Transformation'!A5:Q2334,2,FALSE)</f>
        <v xml:space="preserve">  Kristyn</v>
      </c>
      <c r="C6" s="14">
        <f>VLOOKUP(A6,'Data _Transformation'!A5:Q2334,3,FALSE)</f>
        <v>35.53</v>
      </c>
      <c r="D6" s="14">
        <f>VLOOKUP(A6,'Data _Transformation'!A5:Q2334,4,FALSE)</f>
        <v>5.45</v>
      </c>
      <c r="E6" s="14" t="str">
        <f>VLOOKUP(A6,'Data _Transformation'!A5:Q2334,5,FALSE)</f>
        <v>No</v>
      </c>
      <c r="F6" s="14" t="str">
        <f>VLOOKUP(A6,'Data _Transformation'!A5:Q2334,6,FALSE)</f>
        <v>No</v>
      </c>
      <c r="G6" s="14" t="str">
        <f>VLOOKUP(A6,'Data _Transformation'!A5:Q2334,7,FALSE)</f>
        <v>No</v>
      </c>
      <c r="H6" s="14">
        <f>VLOOKUP(A6,'Data _Transformation'!A5:Q2334,8,FALSE)</f>
        <v>0</v>
      </c>
      <c r="I6" s="14" t="str">
        <f>VLOOKUP(A6,'Data _Transformation'!A5:Q2334,9,FALSE)</f>
        <v>Smoker</v>
      </c>
      <c r="J6" s="14" t="str">
        <f>VLOOKUP(A6,'Data _Transformation'!A5:Q2334,10,FALSE)</f>
        <v>Obesity</v>
      </c>
      <c r="K6" s="14" t="str">
        <f>VLOOKUP(A6,'Data _Transformation'!A5:Q2334,11,FALSE)</f>
        <v>Normal</v>
      </c>
      <c r="L6" s="39">
        <f>VLOOKUP(A6,'Data _Transformation'!A5:Q2334,12,FALSE)</f>
        <v>36003</v>
      </c>
      <c r="M6" s="40">
        <f>VLOOKUP(A6,'Data _Transformation'!A5:Q2334,13,FALSE)</f>
        <v>637.26</v>
      </c>
      <c r="N6" s="14" t="str">
        <f>VLOOKUP(A6,'Data _Transformation'!A5:Q2334,14,FALSE)</f>
        <v>tier - 3</v>
      </c>
      <c r="O6" s="14" t="str">
        <f>VLOOKUP(A6,'Data _Transformation'!A5:Q2334,15,FALSE)</f>
        <v>tier - 3</v>
      </c>
      <c r="P6" s="14" t="str">
        <f>VLOOKUP(A6,'Data _Transformation'!A5:Q2334,16,0)</f>
        <v>R1013</v>
      </c>
      <c r="Q6" s="42">
        <f>VLOOKUP(A6,'Data _Transformation'!A5:Q2334,17,0)</f>
        <v>24</v>
      </c>
    </row>
    <row r="7" spans="1:17" ht="15.6" x14ac:dyDescent="0.3">
      <c r="A7" s="41" t="s">
        <v>14</v>
      </c>
      <c r="B7" s="14" t="str">
        <f>VLOOKUP(A7,'Data _Transformation'!A6:Q2335,2,FALSE)</f>
        <v xml:space="preserve">  Russell B</v>
      </c>
      <c r="C7" s="14">
        <f>VLOOKUP(A7,'Data _Transformation'!A6:Q2335,3,FALSE)</f>
        <v>32.799999999999997</v>
      </c>
      <c r="D7" s="14">
        <f>VLOOKUP(A7,'Data _Transformation'!A6:Q2335,4,FALSE)</f>
        <v>6.59</v>
      </c>
      <c r="E7" s="14" t="str">
        <f>VLOOKUP(A7,'Data _Transformation'!A6:Q2335,5,FALSE)</f>
        <v>No</v>
      </c>
      <c r="F7" s="14" t="str">
        <f>VLOOKUP(A7,'Data _Transformation'!A6:Q2335,6,FALSE)</f>
        <v>No</v>
      </c>
      <c r="G7" s="14" t="str">
        <f>VLOOKUP(A7,'Data _Transformation'!A6:Q2335,7,FALSE)</f>
        <v>No</v>
      </c>
      <c r="H7" s="14">
        <f>VLOOKUP(A7,'Data _Transformation'!A6:Q2335,8,FALSE)</f>
        <v>0</v>
      </c>
      <c r="I7" s="14" t="str">
        <f>VLOOKUP(A7,'Data _Transformation'!A6:Q2335,9,FALSE)</f>
        <v>Smoker</v>
      </c>
      <c r="J7" s="14" t="str">
        <f>VLOOKUP(A7,'Data _Transformation'!A6:Q2335,10,FALSE)</f>
        <v>Obesity</v>
      </c>
      <c r="K7" s="14" t="str">
        <f>VLOOKUP(A7,'Data _Transformation'!A6:Q2335,11,FALSE)</f>
        <v>Diabetes</v>
      </c>
      <c r="L7" s="39">
        <f>VLOOKUP(A7,'Data _Transformation'!A6:Q2335,12,FALSE)</f>
        <v>37215</v>
      </c>
      <c r="M7" s="40">
        <f>VLOOKUP(A7,'Data _Transformation'!A6:Q2335,13,FALSE)</f>
        <v>646.14</v>
      </c>
      <c r="N7" s="14" t="str">
        <f>VLOOKUP(A7,'Data _Transformation'!A6:Q2335,14,FALSE)</f>
        <v>tier - 3</v>
      </c>
      <c r="O7" s="14" t="str">
        <f>VLOOKUP(A7,'Data _Transformation'!A6:Q2335,15,FALSE)</f>
        <v>tier - 3</v>
      </c>
      <c r="P7" s="14" t="str">
        <f>VLOOKUP(A7,'Data _Transformation'!A6:Q2335,16,0)</f>
        <v>R1012</v>
      </c>
      <c r="Q7" s="42">
        <f>VLOOKUP(A7,'Data _Transformation'!A6:Q2335,17,0)</f>
        <v>21</v>
      </c>
    </row>
    <row r="8" spans="1:17" ht="15.6" x14ac:dyDescent="0.3">
      <c r="A8" s="41" t="s">
        <v>18</v>
      </c>
      <c r="B8" s="14" t="str">
        <f>VLOOKUP(A8,'Data _Transformation'!A7:Q2336,2,FALSE)</f>
        <v xml:space="preserve">  Scott</v>
      </c>
      <c r="C8" s="14">
        <f>VLOOKUP(A8,'Data _Transformation'!A7:Q2336,3,FALSE)</f>
        <v>36.4</v>
      </c>
      <c r="D8" s="14">
        <f>VLOOKUP(A8,'Data _Transformation'!A7:Q2336,4,FALSE)</f>
        <v>6.07</v>
      </c>
      <c r="E8" s="14" t="str">
        <f>VLOOKUP(A8,'Data _Transformation'!A7:Q2336,5,FALSE)</f>
        <v>No</v>
      </c>
      <c r="F8" s="14" t="str">
        <f>VLOOKUP(A8,'Data _Transformation'!A7:Q2336,6,FALSE)</f>
        <v>No</v>
      </c>
      <c r="G8" s="14" t="str">
        <f>VLOOKUP(A8,'Data _Transformation'!A7:Q2336,7,FALSE)</f>
        <v>No</v>
      </c>
      <c r="H8" s="14">
        <f>VLOOKUP(A8,'Data _Transformation'!A7:Q2336,8,FALSE)</f>
        <v>0</v>
      </c>
      <c r="I8" s="14" t="str">
        <f>VLOOKUP(A8,'Data _Transformation'!A7:Q2336,9,FALSE)</f>
        <v>Smoker</v>
      </c>
      <c r="J8" s="14" t="str">
        <f>VLOOKUP(A8,'Data _Transformation'!A7:Q2336,10,FALSE)</f>
        <v>Obesity</v>
      </c>
      <c r="K8" s="14" t="str">
        <f>VLOOKUP(A8,'Data _Transformation'!A7:Q2336,11,FALSE)</f>
        <v>Prediabetes</v>
      </c>
      <c r="L8" s="39">
        <f>VLOOKUP(A8,'Data _Transformation'!A7:Q2336,12,FALSE)</f>
        <v>34121</v>
      </c>
      <c r="M8" s="40">
        <f>VLOOKUP(A8,'Data _Transformation'!A7:Q2336,13,FALSE)</f>
        <v>650</v>
      </c>
      <c r="N8" s="14" t="str">
        <f>VLOOKUP(A8,'Data _Transformation'!A7:Q2336,14,FALSE)</f>
        <v>tier - 3</v>
      </c>
      <c r="O8" s="14" t="str">
        <f>VLOOKUP(A8,'Data _Transformation'!A7:Q2336,15,FALSE)</f>
        <v>tier - 3</v>
      </c>
      <c r="P8" s="14" t="str">
        <f>VLOOKUP(A8,'Data _Transformation'!A7:Q2336,16,0)</f>
        <v>R1013</v>
      </c>
      <c r="Q8" s="42">
        <f>VLOOKUP(A8,'Data _Transformation'!A7:Q2336,17,0)</f>
        <v>30</v>
      </c>
    </row>
    <row r="9" spans="1:17" ht="15.6" x14ac:dyDescent="0.3">
      <c r="A9" s="41" t="s">
        <v>23</v>
      </c>
      <c r="B9" s="14" t="str">
        <f>VLOOKUP(A9,'Data _Transformation'!A8:Q2337,2,FALSE)</f>
        <v xml:space="preserve">  Stephen</v>
      </c>
      <c r="C9" s="14">
        <f>VLOOKUP(A9,'Data _Transformation'!A8:Q2337,3,FALSE)</f>
        <v>36.96</v>
      </c>
      <c r="D9" s="14">
        <f>VLOOKUP(A9,'Data _Transformation'!A8:Q2337,4,FALSE)</f>
        <v>7.93</v>
      </c>
      <c r="E9" s="14" t="str">
        <f>VLOOKUP(A9,'Data _Transformation'!A8:Q2337,5,FALSE)</f>
        <v>No</v>
      </c>
      <c r="F9" s="14" t="str">
        <f>VLOOKUP(A9,'Data _Transformation'!A8:Q2337,6,FALSE)</f>
        <v>No</v>
      </c>
      <c r="G9" s="14" t="str">
        <f>VLOOKUP(A9,'Data _Transformation'!A8:Q2337,7,FALSE)</f>
        <v>No</v>
      </c>
      <c r="H9" s="14">
        <f>VLOOKUP(A9,'Data _Transformation'!A8:Q2337,8,FALSE)</f>
        <v>3</v>
      </c>
      <c r="I9" s="14" t="str">
        <f>VLOOKUP(A9,'Data _Transformation'!A8:Q2337,9,FALSE)</f>
        <v>Smoker</v>
      </c>
      <c r="J9" s="14" t="str">
        <f>VLOOKUP(A9,'Data _Transformation'!A8:Q2337,10,FALSE)</f>
        <v>Obesity</v>
      </c>
      <c r="K9" s="14" t="str">
        <f>VLOOKUP(A9,'Data _Transformation'!A8:Q2337,11,FALSE)</f>
        <v>Diabetes</v>
      </c>
      <c r="L9" s="39">
        <f>VLOOKUP(A9,'Data _Transformation'!A8:Q2337,12,FALSE)</f>
        <v>34884</v>
      </c>
      <c r="M9" s="40">
        <f>VLOOKUP(A9,'Data _Transformation'!A8:Q2337,13,FALSE)</f>
        <v>650</v>
      </c>
      <c r="N9" s="14" t="str">
        <f>VLOOKUP(A9,'Data _Transformation'!A8:Q2337,14,FALSE)</f>
        <v>tier - 3</v>
      </c>
      <c r="O9" s="14" t="str">
        <f>VLOOKUP(A9,'Data _Transformation'!A8:Q2337,15,FALSE)</f>
        <v>tier - 3</v>
      </c>
      <c r="P9" s="14" t="str">
        <f>VLOOKUP(A9,'Data _Transformation'!A8:Q2337,16,0)</f>
        <v>R1013</v>
      </c>
      <c r="Q9" s="42">
        <f>VLOOKUP(A9,'Data _Transformation'!A8:Q2337,17,0)</f>
        <v>27</v>
      </c>
    </row>
    <row r="10" spans="1:17" ht="15.6" x14ac:dyDescent="0.3">
      <c r="A10" s="41" t="s">
        <v>26</v>
      </c>
      <c r="B10" s="14" t="str">
        <f>VLOOKUP(A10,'Data _Transformation'!A9:Q2338,2,FALSE)</f>
        <v xml:space="preserve">  Patrick R</v>
      </c>
      <c r="C10" s="14">
        <f>VLOOKUP(A10,'Data _Transformation'!A9:Q2338,3,FALSE)</f>
        <v>41.14</v>
      </c>
      <c r="D10" s="14">
        <f>VLOOKUP(A10,'Data _Transformation'!A9:Q2338,4,FALSE)</f>
        <v>9.58</v>
      </c>
      <c r="E10" s="14" t="str">
        <f>VLOOKUP(A10,'Data _Transformation'!A9:Q2338,5,FALSE)</f>
        <v>Yes</v>
      </c>
      <c r="F10" s="14" t="str">
        <f>VLOOKUP(A10,'Data _Transformation'!A9:Q2338,6,FALSE)</f>
        <v>No</v>
      </c>
      <c r="G10" s="14" t="str">
        <f>VLOOKUP(A10,'Data _Transformation'!A9:Q2338,7,FALSE)</f>
        <v>Yes</v>
      </c>
      <c r="H10" s="14">
        <f>VLOOKUP(A10,'Data _Transformation'!A9:Q2338,8,FALSE)</f>
        <v>1</v>
      </c>
      <c r="I10" s="14" t="str">
        <f>VLOOKUP(A10,'Data _Transformation'!A9:Q2338,9,FALSE)</f>
        <v>Smoker</v>
      </c>
      <c r="J10" s="14" t="str">
        <f>VLOOKUP(A10,'Data _Transformation'!A9:Q2338,10,FALSE)</f>
        <v>Obesity</v>
      </c>
      <c r="K10" s="14" t="str">
        <f>VLOOKUP(A10,'Data _Transformation'!A9:Q2338,11,FALSE)</f>
        <v>Diabetes</v>
      </c>
      <c r="L10" s="39">
        <f>VLOOKUP(A10,'Data _Transformation'!A9:Q2338,12,FALSE)</f>
        <v>37589</v>
      </c>
      <c r="M10" s="40">
        <f>VLOOKUP(A10,'Data _Transformation'!A9:Q2338,13,FALSE)</f>
        <v>668</v>
      </c>
      <c r="N10" s="14" t="str">
        <f>VLOOKUP(A10,'Data _Transformation'!A9:Q2338,14,FALSE)</f>
        <v>tier - 3</v>
      </c>
      <c r="O10" s="14" t="str">
        <f>VLOOKUP(A10,'Data _Transformation'!A9:Q2338,15,FALSE)</f>
        <v>tier - 2</v>
      </c>
      <c r="P10" s="14" t="str">
        <f>VLOOKUP(A10,'Data _Transformation'!A9:Q2338,16,0)</f>
        <v>R1012</v>
      </c>
      <c r="Q10" s="42">
        <f>VLOOKUP(A10,'Data _Transformation'!A9:Q2338,17,0)</f>
        <v>20</v>
      </c>
    </row>
    <row r="11" spans="1:17" ht="15.6" x14ac:dyDescent="0.3">
      <c r="A11" s="41" t="s">
        <v>30</v>
      </c>
      <c r="B11" s="14" t="str">
        <f>VLOOKUP(A11,'Data _Transformation'!A10:Q2339,2,FALSE)</f>
        <v xml:space="preserve">  Brooke N</v>
      </c>
      <c r="C11" s="14">
        <f>VLOOKUP(A11,'Data _Transformation'!A10:Q2339,3,FALSE)</f>
        <v>38.06</v>
      </c>
      <c r="D11" s="14">
        <f>VLOOKUP(A11,'Data _Transformation'!A10:Q2339,4,FALSE)</f>
        <v>10.79</v>
      </c>
      <c r="E11" s="14" t="str">
        <f>VLOOKUP(A11,'Data _Transformation'!A10:Q2339,5,FALSE)</f>
        <v>No</v>
      </c>
      <c r="F11" s="14" t="str">
        <f>VLOOKUP(A11,'Data _Transformation'!A10:Q2339,6,FALSE)</f>
        <v>No</v>
      </c>
      <c r="G11" s="14" t="str">
        <f>VLOOKUP(A11,'Data _Transformation'!A10:Q2339,7,FALSE)</f>
        <v>No</v>
      </c>
      <c r="H11" s="14">
        <f>VLOOKUP(A11,'Data _Transformation'!A10:Q2339,8,FALSE)</f>
        <v>0</v>
      </c>
      <c r="I11" s="14" t="str">
        <f>VLOOKUP(A11,'Data _Transformation'!A10:Q2339,9,FALSE)</f>
        <v>Smoker</v>
      </c>
      <c r="J11" s="14" t="str">
        <f>VLOOKUP(A11,'Data _Transformation'!A10:Q2339,10,FALSE)</f>
        <v>Obesity</v>
      </c>
      <c r="K11" s="14" t="str">
        <f>VLOOKUP(A11,'Data _Transformation'!A10:Q2339,11,FALSE)</f>
        <v>Diabetes</v>
      </c>
      <c r="L11" s="39">
        <f>VLOOKUP(A11,'Data _Transformation'!A10:Q2339,12,FALSE)</f>
        <v>35743</v>
      </c>
      <c r="M11" s="40">
        <f>VLOOKUP(A11,'Data _Transformation'!A10:Q2339,13,FALSE)</f>
        <v>670</v>
      </c>
      <c r="N11" s="14" t="str">
        <f>VLOOKUP(A11,'Data _Transformation'!A10:Q2339,14,FALSE)</f>
        <v>tier - 3</v>
      </c>
      <c r="O11" s="14" t="str">
        <f>VLOOKUP(A11,'Data _Transformation'!A10:Q2339,15,FALSE)</f>
        <v>tier - 3</v>
      </c>
      <c r="P11" s="14" t="str">
        <f>VLOOKUP(A11,'Data _Transformation'!A10:Q2339,16,0)</f>
        <v>R1013</v>
      </c>
      <c r="Q11" s="42">
        <f>VLOOKUP(A11,'Data _Transformation'!A10:Q2339,17,0)</f>
        <v>25</v>
      </c>
    </row>
    <row r="12" spans="1:17" ht="15.6" x14ac:dyDescent="0.3">
      <c r="A12" s="41" t="s">
        <v>34</v>
      </c>
      <c r="B12" s="14" t="str">
        <f>VLOOKUP(A12,'Data _Transformation'!A11:Q2340,2,FALSE)</f>
        <v xml:space="preserve">  Paola Andrea</v>
      </c>
      <c r="C12" s="14">
        <f>VLOOKUP(A12,'Data _Transformation'!A11:Q2340,3,FALSE)</f>
        <v>37.700000000000003</v>
      </c>
      <c r="D12" s="14">
        <f>VLOOKUP(A12,'Data _Transformation'!A11:Q2340,4,FALSE)</f>
        <v>5.96</v>
      </c>
      <c r="E12" s="14" t="str">
        <f>VLOOKUP(A12,'Data _Transformation'!A11:Q2340,5,FALSE)</f>
        <v>Yes</v>
      </c>
      <c r="F12" s="14" t="str">
        <f>VLOOKUP(A12,'Data _Transformation'!A11:Q2340,6,FALSE)</f>
        <v>No</v>
      </c>
      <c r="G12" s="14" t="str">
        <f>VLOOKUP(A12,'Data _Transformation'!A11:Q2340,7,FALSE)</f>
        <v>No</v>
      </c>
      <c r="H12" s="14">
        <f>VLOOKUP(A12,'Data _Transformation'!A11:Q2340,8,FALSE)</f>
        <v>2</v>
      </c>
      <c r="I12" s="14" t="str">
        <f>VLOOKUP(A12,'Data _Transformation'!A11:Q2340,9,FALSE)</f>
        <v>Smoker</v>
      </c>
      <c r="J12" s="14" t="str">
        <f>VLOOKUP(A12,'Data _Transformation'!A11:Q2340,10,FALSE)</f>
        <v>Obesity</v>
      </c>
      <c r="K12" s="14" t="str">
        <f>VLOOKUP(A12,'Data _Transformation'!A11:Q2340,11,FALSE)</f>
        <v>Prediabetes</v>
      </c>
      <c r="L12" s="39">
        <f>VLOOKUP(A12,'Data _Transformation'!A11:Q2340,12,FALSE)</f>
        <v>37146</v>
      </c>
      <c r="M12" s="40">
        <f>VLOOKUP(A12,'Data _Transformation'!A11:Q2340,13,FALSE)</f>
        <v>687.54</v>
      </c>
      <c r="N12" s="14" t="str">
        <f>VLOOKUP(A12,'Data _Transformation'!A11:Q2340,14,FALSE)</f>
        <v>tier - 3</v>
      </c>
      <c r="O12" s="14" t="str">
        <f>VLOOKUP(A12,'Data _Transformation'!A11:Q2340,15,FALSE)</f>
        <v>tier - 2</v>
      </c>
      <c r="P12" s="14" t="str">
        <f>VLOOKUP(A12,'Data _Transformation'!A11:Q2340,16,0)</f>
        <v>R1013</v>
      </c>
      <c r="Q12" s="42">
        <f>VLOOKUP(A12,'Data _Transformation'!A11:Q2340,17,0)</f>
        <v>21</v>
      </c>
    </row>
    <row r="13" spans="1:17" ht="15.6" x14ac:dyDescent="0.3">
      <c r="A13" s="41" t="s">
        <v>44</v>
      </c>
      <c r="B13" s="14" t="str">
        <f>VLOOKUP(A13,'Data _Transformation'!A12:Q2341,2,FALSE)</f>
        <v xml:space="preserve">  Wade</v>
      </c>
      <c r="C13" s="14">
        <f>VLOOKUP(A13,'Data _Transformation'!A12:Q2341,3,FALSE)</f>
        <v>40.92</v>
      </c>
      <c r="D13" s="14">
        <f>VLOOKUP(A13,'Data _Transformation'!A12:Q2341,4,FALSE)</f>
        <v>8.41</v>
      </c>
      <c r="E13" s="14" t="str">
        <f>VLOOKUP(A13,'Data _Transformation'!A12:Q2341,5,FALSE)</f>
        <v>No</v>
      </c>
      <c r="F13" s="14" t="str">
        <f>VLOOKUP(A13,'Data _Transformation'!A12:Q2341,6,FALSE)</f>
        <v>No</v>
      </c>
      <c r="G13" s="14" t="str">
        <f>VLOOKUP(A13,'Data _Transformation'!A12:Q2341,7,FALSE)</f>
        <v>No</v>
      </c>
      <c r="H13" s="14">
        <f>VLOOKUP(A13,'Data _Transformation'!A12:Q2341,8,FALSE)</f>
        <v>0</v>
      </c>
      <c r="I13" s="14" t="str">
        <f>VLOOKUP(A13,'Data _Transformation'!A12:Q2341,9,FALSE)</f>
        <v>Smoker</v>
      </c>
      <c r="J13" s="14" t="str">
        <f>VLOOKUP(A13,'Data _Transformation'!A12:Q2341,10,FALSE)</f>
        <v>Obesity</v>
      </c>
      <c r="K13" s="14" t="str">
        <f>VLOOKUP(A13,'Data _Transformation'!A12:Q2341,11,FALSE)</f>
        <v>Diabetes</v>
      </c>
      <c r="L13" s="39">
        <f>VLOOKUP(A13,'Data _Transformation'!A12:Q2341,12,FALSE)</f>
        <v>36508</v>
      </c>
      <c r="M13" s="40">
        <f>VLOOKUP(A13,'Data _Transformation'!A12:Q2341,13,FALSE)</f>
        <v>722.99</v>
      </c>
      <c r="N13" s="14" t="str">
        <f>VLOOKUP(A13,'Data _Transformation'!A12:Q2341,14,FALSE)</f>
        <v>tier - 3</v>
      </c>
      <c r="O13" s="14" t="str">
        <f>VLOOKUP(A13,'Data _Transformation'!A12:Q2341,15,FALSE)</f>
        <v>tier - 1</v>
      </c>
      <c r="P13" s="14" t="str">
        <f>VLOOKUP(A13,'Data _Transformation'!A12:Q2341,16,0)</f>
        <v>R1013</v>
      </c>
      <c r="Q13" s="42">
        <f>VLOOKUP(A13,'Data _Transformation'!A12:Q2341,17,0)</f>
        <v>23</v>
      </c>
    </row>
    <row r="14" spans="1:17" ht="15.6" x14ac:dyDescent="0.3">
      <c r="A14" s="41" t="s">
        <v>46</v>
      </c>
      <c r="B14" s="14" t="str">
        <f>VLOOKUP(A14,'Data _Transformation'!A13:Q2342,2,FALSE)</f>
        <v xml:space="preserve">  Franklin</v>
      </c>
      <c r="C14" s="14">
        <f>VLOOKUP(A14,'Data _Transformation'!A13:Q2342,3,FALSE)</f>
        <v>40.564999999999998</v>
      </c>
      <c r="D14" s="14">
        <f>VLOOKUP(A14,'Data _Transformation'!A13:Q2342,4,FALSE)</f>
        <v>7.02</v>
      </c>
      <c r="E14" s="14" t="str">
        <f>VLOOKUP(A14,'Data _Transformation'!A13:Q2342,5,FALSE)</f>
        <v>No</v>
      </c>
      <c r="F14" s="14" t="str">
        <f>VLOOKUP(A14,'Data _Transformation'!A13:Q2342,6,FALSE)</f>
        <v>No</v>
      </c>
      <c r="G14" s="14" t="str">
        <f>VLOOKUP(A14,'Data _Transformation'!A13:Q2342,7,FALSE)</f>
        <v>No</v>
      </c>
      <c r="H14" s="14">
        <f>VLOOKUP(A14,'Data _Transformation'!A13:Q2342,8,FALSE)</f>
        <v>0</v>
      </c>
      <c r="I14" s="14" t="str">
        <f>VLOOKUP(A14,'Data _Transformation'!A13:Q2342,9,FALSE)</f>
        <v>Smoker</v>
      </c>
      <c r="J14" s="14" t="str">
        <f>VLOOKUP(A14,'Data _Transformation'!A13:Q2342,10,FALSE)</f>
        <v>Obesity</v>
      </c>
      <c r="K14" s="14" t="str">
        <f>VLOOKUP(A14,'Data _Transformation'!A13:Q2342,11,FALSE)</f>
        <v>Diabetes</v>
      </c>
      <c r="L14" s="39">
        <f>VLOOKUP(A14,'Data _Transformation'!A13:Q2342,12,FALSE)</f>
        <v>37518</v>
      </c>
      <c r="M14" s="40">
        <f>VLOOKUP(A14,'Data _Transformation'!A13:Q2342,13,FALSE)</f>
        <v>750</v>
      </c>
      <c r="N14" s="14" t="str">
        <f>VLOOKUP(A14,'Data _Transformation'!A13:Q2342,14,FALSE)</f>
        <v>tier - 3</v>
      </c>
      <c r="O14" s="14" t="str">
        <f>VLOOKUP(A14,'Data _Transformation'!A13:Q2342,15,FALSE)</f>
        <v>tier - 1</v>
      </c>
      <c r="P14" s="14" t="str">
        <f>VLOOKUP(A14,'Data _Transformation'!A13:Q2342,16,0)</f>
        <v>R1012</v>
      </c>
      <c r="Q14" s="42">
        <f>VLOOKUP(A14,'Data _Transformation'!A13:Q2342,17,0)</f>
        <v>20</v>
      </c>
    </row>
    <row r="15" spans="1:17" ht="15.6" x14ac:dyDescent="0.3">
      <c r="A15" s="41" t="s">
        <v>48</v>
      </c>
      <c r="B15" s="14" t="str">
        <f>VLOOKUP(A15,'Data _Transformation'!A14:Q2343,2,FALSE)</f>
        <v xml:space="preserve">  Leilani M</v>
      </c>
      <c r="C15" s="14">
        <f>VLOOKUP(A15,'Data _Transformation'!A14:Q2343,3,FALSE)</f>
        <v>36.384999999999998</v>
      </c>
      <c r="D15" s="14">
        <f>VLOOKUP(A15,'Data _Transformation'!A14:Q2343,4,FALSE)</f>
        <v>7.59</v>
      </c>
      <c r="E15" s="14" t="str">
        <f>VLOOKUP(A15,'Data _Transformation'!A14:Q2343,5,FALSE)</f>
        <v>Yes</v>
      </c>
      <c r="F15" s="14" t="str">
        <f>VLOOKUP(A15,'Data _Transformation'!A14:Q2343,6,FALSE)</f>
        <v>No</v>
      </c>
      <c r="G15" s="14" t="str">
        <f>VLOOKUP(A15,'Data _Transformation'!A14:Q2343,7,FALSE)</f>
        <v>No</v>
      </c>
      <c r="H15" s="14">
        <f>VLOOKUP(A15,'Data _Transformation'!A14:Q2343,8,FALSE)</f>
        <v>2</v>
      </c>
      <c r="I15" s="14" t="str">
        <f>VLOOKUP(A15,'Data _Transformation'!A14:Q2343,9,FALSE)</f>
        <v>Smoker</v>
      </c>
      <c r="J15" s="14" t="str">
        <f>VLOOKUP(A15,'Data _Transformation'!A14:Q2343,10,FALSE)</f>
        <v>Obesity</v>
      </c>
      <c r="K15" s="14" t="str">
        <f>VLOOKUP(A15,'Data _Transformation'!A14:Q2343,11,FALSE)</f>
        <v>Diabetes</v>
      </c>
      <c r="L15" s="39">
        <f>VLOOKUP(A15,'Data _Transformation'!A14:Q2343,12,FALSE)</f>
        <v>34190</v>
      </c>
      <c r="M15" s="40">
        <f>VLOOKUP(A15,'Data _Transformation'!A14:Q2343,13,FALSE)</f>
        <v>760</v>
      </c>
      <c r="N15" s="14" t="str">
        <f>VLOOKUP(A15,'Data _Transformation'!A14:Q2343,14,FALSE)</f>
        <v>tier - 3</v>
      </c>
      <c r="O15" s="14" t="str">
        <f>VLOOKUP(A15,'Data _Transformation'!A14:Q2343,15,FALSE)</f>
        <v>tier - 1</v>
      </c>
      <c r="P15" s="14" t="str">
        <f>VLOOKUP(A15,'Data _Transformation'!A14:Q2343,16,0)</f>
        <v>R1013</v>
      </c>
      <c r="Q15" s="42">
        <f>VLOOKUP(A15,'Data _Transformation'!A14:Q2343,17,0)</f>
        <v>29</v>
      </c>
    </row>
    <row r="16" spans="1:17" ht="15.6" x14ac:dyDescent="0.3">
      <c r="A16" s="41" t="s">
        <v>50</v>
      </c>
      <c r="B16" s="14" t="str">
        <f>VLOOKUP(A16,'Data _Transformation'!A15:Q2344,2,FALSE)</f>
        <v xml:space="preserve">  Philippe</v>
      </c>
      <c r="C16" s="14">
        <f>VLOOKUP(A16,'Data _Transformation'!A15:Q2344,3,FALSE)</f>
        <v>39.9</v>
      </c>
      <c r="D16" s="14">
        <f>VLOOKUP(A16,'Data _Transformation'!A15:Q2344,4,FALSE)</f>
        <v>11.32</v>
      </c>
      <c r="E16" s="14" t="str">
        <f>VLOOKUP(A16,'Data _Transformation'!A15:Q2344,5,FALSE)</f>
        <v>No</v>
      </c>
      <c r="F16" s="14" t="str">
        <f>VLOOKUP(A16,'Data _Transformation'!A15:Q2344,6,FALSE)</f>
        <v>No</v>
      </c>
      <c r="G16" s="14" t="str">
        <f>VLOOKUP(A16,'Data _Transformation'!A15:Q2344,7,FALSE)</f>
        <v>No</v>
      </c>
      <c r="H16" s="14">
        <f>VLOOKUP(A16,'Data _Transformation'!A15:Q2344,8,FALSE)</f>
        <v>0</v>
      </c>
      <c r="I16" s="14" t="str">
        <f>VLOOKUP(A16,'Data _Transformation'!A15:Q2344,9,FALSE)</f>
        <v>Smoker</v>
      </c>
      <c r="J16" s="14" t="str">
        <f>VLOOKUP(A16,'Data _Transformation'!A15:Q2344,10,FALSE)</f>
        <v>Obesity</v>
      </c>
      <c r="K16" s="14" t="str">
        <f>VLOOKUP(A16,'Data _Transformation'!A15:Q2344,11,FALSE)</f>
        <v>Diabetes</v>
      </c>
      <c r="L16" s="39">
        <f>VLOOKUP(A16,'Data _Transformation'!A15:Q2344,12,FALSE)</f>
        <v>35360</v>
      </c>
      <c r="M16" s="40">
        <f>VLOOKUP(A16,'Data _Transformation'!A15:Q2344,13,FALSE)</f>
        <v>760</v>
      </c>
      <c r="N16" s="14" t="str">
        <f>VLOOKUP(A16,'Data _Transformation'!A15:Q2344,14,FALSE)</f>
        <v>tier - 3</v>
      </c>
      <c r="O16" s="14" t="str">
        <f>VLOOKUP(A16,'Data _Transformation'!A15:Q2344,15,FALSE)</f>
        <v>tier - 3</v>
      </c>
      <c r="P16" s="14" t="str">
        <f>VLOOKUP(A16,'Data _Transformation'!A15:Q2344,16,0)</f>
        <v>R1013</v>
      </c>
      <c r="Q16" s="42">
        <f>VLOOKUP(A16,'Data _Transformation'!A15:Q2344,17,0)</f>
        <v>26</v>
      </c>
    </row>
    <row r="17" spans="1:17" ht="15.6" x14ac:dyDescent="0.3">
      <c r="A17" s="41" t="s">
        <v>52</v>
      </c>
      <c r="B17" s="14" t="str">
        <f>VLOOKUP(A17,'Data _Transformation'!A16:Q2345,2,FALSE)</f>
        <v xml:space="preserve">  Jennifer A</v>
      </c>
      <c r="C17" s="14">
        <f>VLOOKUP(A17,'Data _Transformation'!A16:Q2345,3,FALSE)</f>
        <v>33.799999999999997</v>
      </c>
      <c r="D17" s="14">
        <f>VLOOKUP(A17,'Data _Transformation'!A16:Q2345,4,FALSE)</f>
        <v>7.67</v>
      </c>
      <c r="E17" s="14" t="str">
        <f>VLOOKUP(A17,'Data _Transformation'!A16:Q2345,5,FALSE)</f>
        <v>No</v>
      </c>
      <c r="F17" s="14" t="str">
        <f>VLOOKUP(A17,'Data _Transformation'!A16:Q2345,6,FALSE)</f>
        <v>No</v>
      </c>
      <c r="G17" s="14" t="str">
        <f>VLOOKUP(A17,'Data _Transformation'!A16:Q2345,7,FALSE)</f>
        <v>No</v>
      </c>
      <c r="H17" s="14">
        <f>VLOOKUP(A17,'Data _Transformation'!A16:Q2345,8,FALSE)</f>
        <v>3</v>
      </c>
      <c r="I17" s="14" t="str">
        <f>VLOOKUP(A17,'Data _Transformation'!A16:Q2345,9,FALSE)</f>
        <v>Smoker</v>
      </c>
      <c r="J17" s="14" t="str">
        <f>VLOOKUP(A17,'Data _Transformation'!A16:Q2345,10,FALSE)</f>
        <v>Obesity</v>
      </c>
      <c r="K17" s="14" t="str">
        <f>VLOOKUP(A17,'Data _Transformation'!A16:Q2345,11,FALSE)</f>
        <v>Diabetes</v>
      </c>
      <c r="L17" s="39">
        <f>VLOOKUP(A17,'Data _Transformation'!A16:Q2345,12,FALSE)</f>
        <v>34148</v>
      </c>
      <c r="M17" s="40">
        <f>VLOOKUP(A17,'Data _Transformation'!A16:Q2345,13,FALSE)</f>
        <v>770</v>
      </c>
      <c r="N17" s="14" t="str">
        <f>VLOOKUP(A17,'Data _Transformation'!A16:Q2345,14,FALSE)</f>
        <v>tier - 3</v>
      </c>
      <c r="O17" s="14" t="str">
        <f>VLOOKUP(A17,'Data _Transformation'!A16:Q2345,15,FALSE)</f>
        <v>tier - 3</v>
      </c>
      <c r="P17" s="14" t="str">
        <f>VLOOKUP(A17,'Data _Transformation'!A16:Q2345,16,0)</f>
        <v>R1013</v>
      </c>
      <c r="Q17" s="42">
        <f>VLOOKUP(A17,'Data _Transformation'!A16:Q2345,17,0)</f>
        <v>29</v>
      </c>
    </row>
    <row r="18" spans="1:17" ht="15.6" x14ac:dyDescent="0.3">
      <c r="A18" s="41" t="s">
        <v>57</v>
      </c>
      <c r="B18" s="14" t="str">
        <f>VLOOKUP(A18,'Data _Transformation'!A17:Q2346,2,FALSE)</f>
        <v xml:space="preserve">  Said Sr</v>
      </c>
      <c r="C18" s="14">
        <f>VLOOKUP(A18,'Data _Transformation'!A17:Q2346,3,FALSE)</f>
        <v>36.954999999999998</v>
      </c>
      <c r="D18" s="14">
        <f>VLOOKUP(A18,'Data _Transformation'!A17:Q2346,4,FALSE)</f>
        <v>4.72</v>
      </c>
      <c r="E18" s="14" t="str">
        <f>VLOOKUP(A18,'Data _Transformation'!A17:Q2346,5,FALSE)</f>
        <v>Yes</v>
      </c>
      <c r="F18" s="14" t="str">
        <f>VLOOKUP(A18,'Data _Transformation'!A17:Q2346,6,FALSE)</f>
        <v>No</v>
      </c>
      <c r="G18" s="14" t="str">
        <f>VLOOKUP(A18,'Data _Transformation'!A17:Q2346,7,FALSE)</f>
        <v>No</v>
      </c>
      <c r="H18" s="14">
        <f>VLOOKUP(A18,'Data _Transformation'!A17:Q2346,8,FALSE)</f>
        <v>1</v>
      </c>
      <c r="I18" s="14" t="str">
        <f>VLOOKUP(A18,'Data _Transformation'!A17:Q2346,9,FALSE)</f>
        <v>Smoker</v>
      </c>
      <c r="J18" s="14" t="str">
        <f>VLOOKUP(A18,'Data _Transformation'!A17:Q2346,10,FALSE)</f>
        <v>Obesity</v>
      </c>
      <c r="K18" s="14" t="str">
        <f>VLOOKUP(A18,'Data _Transformation'!A17:Q2346,11,FALSE)</f>
        <v>Normal</v>
      </c>
      <c r="L18" s="39">
        <f>VLOOKUP(A18,'Data _Transformation'!A17:Q2346,12,FALSE)</f>
        <v>35040</v>
      </c>
      <c r="M18" s="40">
        <f>VLOOKUP(A18,'Data _Transformation'!A17:Q2346,13,FALSE)</f>
        <v>773.54</v>
      </c>
      <c r="N18" s="14" t="str">
        <f>VLOOKUP(A18,'Data _Transformation'!A17:Q2346,14,FALSE)</f>
        <v>tier - 3</v>
      </c>
      <c r="O18" s="14" t="str">
        <f>VLOOKUP(A18,'Data _Transformation'!A17:Q2346,15,FALSE)</f>
        <v>tier - 2</v>
      </c>
      <c r="P18" s="14" t="str">
        <f>VLOOKUP(A18,'Data _Transformation'!A17:Q2346,16,0)</f>
        <v>R1013</v>
      </c>
      <c r="Q18" s="42">
        <f>VLOOKUP(A18,'Data _Transformation'!A17:Q2346,17,0)</f>
        <v>27</v>
      </c>
    </row>
    <row r="19" spans="1:17" ht="15.6" x14ac:dyDescent="0.3">
      <c r="A19" s="41" t="s">
        <v>60</v>
      </c>
      <c r="B19" s="14" t="str">
        <f>VLOOKUP(A19,'Data _Transformation'!A18:Q2347,2,FALSE)</f>
        <v xml:space="preserve">  John</v>
      </c>
      <c r="C19" s="14">
        <f>VLOOKUP(A19,'Data _Transformation'!A18:Q2347,3,FALSE)</f>
        <v>42.9</v>
      </c>
      <c r="D19" s="14">
        <f>VLOOKUP(A19,'Data _Transformation'!A18:Q2347,4,FALSE)</f>
        <v>11.41</v>
      </c>
      <c r="E19" s="14" t="str">
        <f>VLOOKUP(A19,'Data _Transformation'!A18:Q2347,5,FALSE)</f>
        <v>No</v>
      </c>
      <c r="F19" s="14" t="str">
        <f>VLOOKUP(A19,'Data _Transformation'!A18:Q2347,6,FALSE)</f>
        <v>No</v>
      </c>
      <c r="G19" s="14" t="str">
        <f>VLOOKUP(A19,'Data _Transformation'!A18:Q2347,7,FALSE)</f>
        <v>No</v>
      </c>
      <c r="H19" s="14">
        <f>VLOOKUP(A19,'Data _Transformation'!A18:Q2347,8,FALSE)</f>
        <v>0</v>
      </c>
      <c r="I19" s="14" t="str">
        <f>VLOOKUP(A19,'Data _Transformation'!A18:Q2347,9,FALSE)</f>
        <v>Smoker</v>
      </c>
      <c r="J19" s="14" t="str">
        <f>VLOOKUP(A19,'Data _Transformation'!A18:Q2347,10,FALSE)</f>
        <v>Obesity</v>
      </c>
      <c r="K19" s="14" t="str">
        <f>VLOOKUP(A19,'Data _Transformation'!A18:Q2347,11,FALSE)</f>
        <v>Diabetes</v>
      </c>
      <c r="L19" s="39">
        <f>VLOOKUP(A19,'Data _Transformation'!A18:Q2347,12,FALSE)</f>
        <v>38267</v>
      </c>
      <c r="M19" s="40">
        <f>VLOOKUP(A19,'Data _Transformation'!A18:Q2347,13,FALSE)</f>
        <v>830.52</v>
      </c>
      <c r="N19" s="14" t="str">
        <f>VLOOKUP(A19,'Data _Transformation'!A18:Q2347,14,FALSE)</f>
        <v>tier - 3</v>
      </c>
      <c r="O19" s="14" t="str">
        <f>VLOOKUP(A19,'Data _Transformation'!A18:Q2347,15,FALSE)</f>
        <v>tier - 2</v>
      </c>
      <c r="P19" s="14" t="str">
        <f>VLOOKUP(A19,'Data _Transformation'!A18:Q2347,16,0)</f>
        <v>R1011</v>
      </c>
      <c r="Q19" s="42">
        <f>VLOOKUP(A19,'Data _Transformation'!A18:Q2347,17,0)</f>
        <v>18</v>
      </c>
    </row>
    <row r="20" spans="1:17" ht="15.6" x14ac:dyDescent="0.3">
      <c r="A20" s="41" t="s">
        <v>63</v>
      </c>
      <c r="B20" s="14" t="str">
        <f>VLOOKUP(A20,'Data _Transformation'!A19:Q2348,2,FALSE)</f>
        <v xml:space="preserve">  Myles</v>
      </c>
      <c r="C20" s="14">
        <f>VLOOKUP(A20,'Data _Transformation'!A19:Q2348,3,FALSE)</f>
        <v>36.299999999999997</v>
      </c>
      <c r="D20" s="14">
        <f>VLOOKUP(A20,'Data _Transformation'!A19:Q2348,4,FALSE)</f>
        <v>11.5</v>
      </c>
      <c r="E20" s="14" t="str">
        <f>VLOOKUP(A20,'Data _Transformation'!A19:Q2348,5,FALSE)</f>
        <v>Yes</v>
      </c>
      <c r="F20" s="14" t="str">
        <f>VLOOKUP(A20,'Data _Transformation'!A19:Q2348,6,FALSE)</f>
        <v>No</v>
      </c>
      <c r="G20" s="14" t="str">
        <f>VLOOKUP(A20,'Data _Transformation'!A19:Q2348,7,FALSE)</f>
        <v>No</v>
      </c>
      <c r="H20" s="14">
        <f>VLOOKUP(A20,'Data _Transformation'!A19:Q2348,8,FALSE)</f>
        <v>2</v>
      </c>
      <c r="I20" s="14" t="str">
        <f>VLOOKUP(A20,'Data _Transformation'!A19:Q2348,9,FALSE)</f>
        <v>Smoker</v>
      </c>
      <c r="J20" s="14" t="str">
        <f>VLOOKUP(A20,'Data _Transformation'!A19:Q2348,10,FALSE)</f>
        <v>Obesity</v>
      </c>
      <c r="K20" s="14" t="str">
        <f>VLOOKUP(A20,'Data _Transformation'!A19:Q2348,11,FALSE)</f>
        <v>Diabetes</v>
      </c>
      <c r="L20" s="39">
        <f>VLOOKUP(A20,'Data _Transformation'!A19:Q2348,12,FALSE)</f>
        <v>36848</v>
      </c>
      <c r="M20" s="40">
        <f>VLOOKUP(A20,'Data _Transformation'!A19:Q2348,13,FALSE)</f>
        <v>865.41</v>
      </c>
      <c r="N20" s="14" t="str">
        <f>VLOOKUP(A20,'Data _Transformation'!A19:Q2348,14,FALSE)</f>
        <v>tier - 3</v>
      </c>
      <c r="O20" s="14" t="str">
        <f>VLOOKUP(A20,'Data _Transformation'!A19:Q2348,15,FALSE)</f>
        <v>tier - 1</v>
      </c>
      <c r="P20" s="14" t="str">
        <f>VLOOKUP(A20,'Data _Transformation'!A19:Q2348,16,0)</f>
        <v>R1013</v>
      </c>
      <c r="Q20" s="42">
        <f>VLOOKUP(A20,'Data _Transformation'!A19:Q2348,17,0)</f>
        <v>22</v>
      </c>
    </row>
    <row r="21" spans="1:17" ht="15.6" x14ac:dyDescent="0.3">
      <c r="A21" s="41" t="s">
        <v>67</v>
      </c>
      <c r="B21" s="14" t="str">
        <f>VLOOKUP(A21,'Data _Transformation'!A20:Q2349,2,FALSE)</f>
        <v xml:space="preserve">  Madelyn C</v>
      </c>
      <c r="C21" s="14">
        <f>VLOOKUP(A21,'Data _Transformation'!A20:Q2349,3,FALSE)</f>
        <v>32.200000000000003</v>
      </c>
      <c r="D21" s="14">
        <f>VLOOKUP(A21,'Data _Transformation'!A20:Q2349,4,FALSE)</f>
        <v>6.22</v>
      </c>
      <c r="E21" s="14" t="str">
        <f>VLOOKUP(A21,'Data _Transformation'!A20:Q2349,5,FALSE)</f>
        <v>Yes</v>
      </c>
      <c r="F21" s="14" t="str">
        <f>VLOOKUP(A21,'Data _Transformation'!A20:Q2349,6,FALSE)</f>
        <v>No</v>
      </c>
      <c r="G21" s="14" t="str">
        <f>VLOOKUP(A21,'Data _Transformation'!A20:Q2349,7,FALSE)</f>
        <v>No</v>
      </c>
      <c r="H21" s="14">
        <f>VLOOKUP(A21,'Data _Transformation'!A20:Q2349,8,FALSE)</f>
        <v>2</v>
      </c>
      <c r="I21" s="14" t="str">
        <f>VLOOKUP(A21,'Data _Transformation'!A20:Q2349,9,FALSE)</f>
        <v>Smoker</v>
      </c>
      <c r="J21" s="14" t="str">
        <f>VLOOKUP(A21,'Data _Transformation'!A20:Q2349,10,FALSE)</f>
        <v>Obesity</v>
      </c>
      <c r="K21" s="14" t="str">
        <f>VLOOKUP(A21,'Data _Transformation'!A20:Q2349,11,FALSE)</f>
        <v>Prediabetes</v>
      </c>
      <c r="L21" s="39">
        <f>VLOOKUP(A21,'Data _Transformation'!A20:Q2349,12,FALSE)</f>
        <v>34300</v>
      </c>
      <c r="M21" s="40">
        <f>VLOOKUP(A21,'Data _Transformation'!A20:Q2349,13,FALSE)</f>
        <v>896.21</v>
      </c>
      <c r="N21" s="14" t="str">
        <f>VLOOKUP(A21,'Data _Transformation'!A20:Q2349,14,FALSE)</f>
        <v>tier - 3</v>
      </c>
      <c r="O21" s="14" t="str">
        <f>VLOOKUP(A21,'Data _Transformation'!A20:Q2349,15,FALSE)</f>
        <v>tier - 1</v>
      </c>
      <c r="P21" s="14" t="str">
        <f>VLOOKUP(A21,'Data _Transformation'!A20:Q2349,16,0)</f>
        <v>R1013</v>
      </c>
      <c r="Q21" s="42">
        <f>VLOOKUP(A21,'Data _Transformation'!A20:Q2349,17,0)</f>
        <v>29</v>
      </c>
    </row>
    <row r="22" spans="1:17" ht="15.6" x14ac:dyDescent="0.3">
      <c r="A22" s="41" t="s">
        <v>70</v>
      </c>
      <c r="B22" s="14" t="str">
        <f>VLOOKUP(A22,'Data _Transformation'!A21:Q2350,2,FALSE)</f>
        <v xml:space="preserve">  Nicole</v>
      </c>
      <c r="C22" s="14">
        <f>VLOOKUP(A22,'Data _Transformation'!A21:Q2350,3,FALSE)</f>
        <v>31.3</v>
      </c>
      <c r="D22" s="14">
        <f>VLOOKUP(A22,'Data _Transformation'!A21:Q2350,4,FALSE)</f>
        <v>11.38</v>
      </c>
      <c r="E22" s="14" t="str">
        <f>VLOOKUP(A22,'Data _Transformation'!A21:Q2350,5,FALSE)</f>
        <v>No</v>
      </c>
      <c r="F22" s="14" t="str">
        <f>VLOOKUP(A22,'Data _Transformation'!A21:Q2350,6,FALSE)</f>
        <v>No</v>
      </c>
      <c r="G22" s="14" t="str">
        <f>VLOOKUP(A22,'Data _Transformation'!A21:Q2350,7,FALSE)</f>
        <v>No</v>
      </c>
      <c r="H22" s="14">
        <f>VLOOKUP(A22,'Data _Transformation'!A21:Q2350,8,FALSE)</f>
        <v>3</v>
      </c>
      <c r="I22" s="14" t="str">
        <f>VLOOKUP(A22,'Data _Transformation'!A21:Q2350,9,FALSE)</f>
        <v>Smoker</v>
      </c>
      <c r="J22" s="14" t="str">
        <f>VLOOKUP(A22,'Data _Transformation'!A21:Q2350,10,FALSE)</f>
        <v>Obesity</v>
      </c>
      <c r="K22" s="14" t="str">
        <f>VLOOKUP(A22,'Data _Transformation'!A21:Q2350,11,FALSE)</f>
        <v>Diabetes</v>
      </c>
      <c r="L22" s="39">
        <f>VLOOKUP(A22,'Data _Transformation'!A21:Q2350,12,FALSE)</f>
        <v>34637</v>
      </c>
      <c r="M22" s="40">
        <f>VLOOKUP(A22,'Data _Transformation'!A21:Q2350,13,FALSE)</f>
        <v>915.07</v>
      </c>
      <c r="N22" s="14" t="str">
        <f>VLOOKUP(A22,'Data _Transformation'!A21:Q2350,14,FALSE)</f>
        <v>tier - 3</v>
      </c>
      <c r="O22" s="14" t="str">
        <f>VLOOKUP(A22,'Data _Transformation'!A21:Q2350,15,FALSE)</f>
        <v>tier - 1</v>
      </c>
      <c r="P22" s="14" t="str">
        <f>VLOOKUP(A22,'Data _Transformation'!A21:Q2350,16,0)</f>
        <v>R1013</v>
      </c>
      <c r="Q22" s="42">
        <f>VLOOKUP(A22,'Data _Transformation'!A21:Q2350,17,0)</f>
        <v>28</v>
      </c>
    </row>
    <row r="23" spans="1:17" ht="15.6" x14ac:dyDescent="0.3">
      <c r="A23" s="41" t="s">
        <v>73</v>
      </c>
      <c r="B23" s="14" t="str">
        <f>VLOOKUP(A23,'Data _Transformation'!A22:Q2351,2,FALSE)</f>
        <v xml:space="preserve">  Eric A</v>
      </c>
      <c r="C23" s="14">
        <f>VLOOKUP(A23,'Data _Transformation'!A22:Q2351,3,FALSE)</f>
        <v>41.8</v>
      </c>
      <c r="D23" s="14">
        <f>VLOOKUP(A23,'Data _Transformation'!A22:Q2351,4,FALSE)</f>
        <v>7.89</v>
      </c>
      <c r="E23" s="14" t="str">
        <f>VLOOKUP(A23,'Data _Transformation'!A22:Q2351,5,FALSE)</f>
        <v>Yes</v>
      </c>
      <c r="F23" s="14" t="str">
        <f>VLOOKUP(A23,'Data _Transformation'!A22:Q2351,6,FALSE)</f>
        <v>No</v>
      </c>
      <c r="G23" s="14" t="str">
        <f>VLOOKUP(A23,'Data _Transformation'!A22:Q2351,7,FALSE)</f>
        <v>No</v>
      </c>
      <c r="H23" s="14">
        <f>VLOOKUP(A23,'Data _Transformation'!A22:Q2351,8,FALSE)</f>
        <v>2</v>
      </c>
      <c r="I23" s="14" t="str">
        <f>VLOOKUP(A23,'Data _Transformation'!A22:Q2351,9,FALSE)</f>
        <v>Smoker</v>
      </c>
      <c r="J23" s="14" t="str">
        <f>VLOOKUP(A23,'Data _Transformation'!A22:Q2351,10,FALSE)</f>
        <v>Obesity</v>
      </c>
      <c r="K23" s="14" t="str">
        <f>VLOOKUP(A23,'Data _Transformation'!A22:Q2351,11,FALSE)</f>
        <v>Diabetes</v>
      </c>
      <c r="L23" s="39">
        <f>VLOOKUP(A23,'Data _Transformation'!A22:Q2351,12,FALSE)</f>
        <v>35000</v>
      </c>
      <c r="M23" s="40">
        <f>VLOOKUP(A23,'Data _Transformation'!A22:Q2351,13,FALSE)</f>
        <v>928.59</v>
      </c>
      <c r="N23" s="14" t="str">
        <f>VLOOKUP(A23,'Data _Transformation'!A22:Q2351,14,FALSE)</f>
        <v>tier - 3</v>
      </c>
      <c r="O23" s="14" t="str">
        <f>VLOOKUP(A23,'Data _Transformation'!A22:Q2351,15,FALSE)</f>
        <v>tier - 1</v>
      </c>
      <c r="P23" s="14" t="str">
        <f>VLOOKUP(A23,'Data _Transformation'!A22:Q2351,16,0)</f>
        <v>R1013</v>
      </c>
      <c r="Q23" s="42">
        <f>VLOOKUP(A23,'Data _Transformation'!A22:Q2351,17,0)</f>
        <v>27</v>
      </c>
    </row>
    <row r="24" spans="1:17" ht="15.6" x14ac:dyDescent="0.3">
      <c r="A24" s="41" t="s">
        <v>76</v>
      </c>
      <c r="B24" s="14" t="str">
        <f>VLOOKUP(A24,'Data _Transformation'!A23:Q2352,2,FALSE)</f>
        <v xml:space="preserve">  Emiliano I</v>
      </c>
      <c r="C24" s="14">
        <f>VLOOKUP(A24,'Data _Transformation'!A23:Q2352,3,FALSE)</f>
        <v>35.090000000000003</v>
      </c>
      <c r="D24" s="14">
        <f>VLOOKUP(A24,'Data _Transformation'!A23:Q2352,4,FALSE)</f>
        <v>4.38</v>
      </c>
      <c r="E24" s="14" t="str">
        <f>VLOOKUP(A24,'Data _Transformation'!A23:Q2352,5,FALSE)</f>
        <v>Yes</v>
      </c>
      <c r="F24" s="14" t="str">
        <f>VLOOKUP(A24,'Data _Transformation'!A23:Q2352,6,FALSE)</f>
        <v>No</v>
      </c>
      <c r="G24" s="14" t="str">
        <f>VLOOKUP(A24,'Data _Transformation'!A23:Q2352,7,FALSE)</f>
        <v>No</v>
      </c>
      <c r="H24" s="14">
        <f>VLOOKUP(A24,'Data _Transformation'!A23:Q2352,8,FALSE)</f>
        <v>2</v>
      </c>
      <c r="I24" s="14" t="str">
        <f>VLOOKUP(A24,'Data _Transformation'!A23:Q2352,9,FALSE)</f>
        <v>Smoker</v>
      </c>
      <c r="J24" s="14" t="str">
        <f>VLOOKUP(A24,'Data _Transformation'!A23:Q2352,10,FALSE)</f>
        <v>Obesity</v>
      </c>
      <c r="K24" s="14" t="str">
        <f>VLOOKUP(A24,'Data _Transformation'!A23:Q2352,11,FALSE)</f>
        <v>Normal</v>
      </c>
      <c r="L24" s="39">
        <f>VLOOKUP(A24,'Data _Transformation'!A23:Q2352,12,FALSE)</f>
        <v>37122</v>
      </c>
      <c r="M24" s="40">
        <f>VLOOKUP(A24,'Data _Transformation'!A23:Q2352,13,FALSE)</f>
        <v>964.71</v>
      </c>
      <c r="N24" s="14" t="str">
        <f>VLOOKUP(A24,'Data _Transformation'!A23:Q2352,14,FALSE)</f>
        <v>tier - 3</v>
      </c>
      <c r="O24" s="14" t="str">
        <f>VLOOKUP(A24,'Data _Transformation'!A23:Q2352,15,FALSE)</f>
        <v>tier - 2</v>
      </c>
      <c r="P24" s="14" t="str">
        <f>VLOOKUP(A24,'Data _Transformation'!A23:Q2352,16,0)</f>
        <v>R1013</v>
      </c>
      <c r="Q24" s="42">
        <f>VLOOKUP(A24,'Data _Transformation'!A23:Q2352,17,0)</f>
        <v>21</v>
      </c>
    </row>
    <row r="25" spans="1:17" ht="15.6" x14ac:dyDescent="0.3">
      <c r="A25" s="41" t="s">
        <v>78</v>
      </c>
      <c r="B25" s="14" t="str">
        <f>VLOOKUP(A25,'Data _Transformation'!A24:Q2353,2,FALSE)</f>
        <v xml:space="preserve">  Adam</v>
      </c>
      <c r="C25" s="14">
        <f>VLOOKUP(A25,'Data _Transformation'!A24:Q2353,3,FALSE)</f>
        <v>33.880000000000003</v>
      </c>
      <c r="D25" s="14">
        <f>VLOOKUP(A25,'Data _Transformation'!A24:Q2353,4,FALSE)</f>
        <v>7.01</v>
      </c>
      <c r="E25" s="14" t="str">
        <f>VLOOKUP(A25,'Data _Transformation'!A24:Q2353,5,FALSE)</f>
        <v>No</v>
      </c>
      <c r="F25" s="14" t="str">
        <f>VLOOKUP(A25,'Data _Transformation'!A24:Q2353,6,FALSE)</f>
        <v>No</v>
      </c>
      <c r="G25" s="14" t="str">
        <f>VLOOKUP(A25,'Data _Transformation'!A24:Q2353,7,FALSE)</f>
        <v>No</v>
      </c>
      <c r="H25" s="14">
        <f>VLOOKUP(A25,'Data _Transformation'!A24:Q2353,8,FALSE)</f>
        <v>3</v>
      </c>
      <c r="I25" s="14" t="str">
        <f>VLOOKUP(A25,'Data _Transformation'!A24:Q2353,9,FALSE)</f>
        <v>Smoker</v>
      </c>
      <c r="J25" s="14" t="str">
        <f>VLOOKUP(A25,'Data _Transformation'!A24:Q2353,10,FALSE)</f>
        <v>Obesity</v>
      </c>
      <c r="K25" s="14" t="str">
        <f>VLOOKUP(A25,'Data _Transformation'!A24:Q2353,11,FALSE)</f>
        <v>Diabetes</v>
      </c>
      <c r="L25" s="39">
        <f>VLOOKUP(A25,'Data _Transformation'!A24:Q2353,12,FALSE)</f>
        <v>34660</v>
      </c>
      <c r="M25" s="40">
        <f>VLOOKUP(A25,'Data _Transformation'!A24:Q2353,13,FALSE)</f>
        <v>1006.65</v>
      </c>
      <c r="N25" s="14" t="str">
        <f>VLOOKUP(A25,'Data _Transformation'!A24:Q2353,14,FALSE)</f>
        <v>tier - 3</v>
      </c>
      <c r="O25" s="14" t="str">
        <f>VLOOKUP(A25,'Data _Transformation'!A24:Q2353,15,FALSE)</f>
        <v>tier - 2</v>
      </c>
      <c r="P25" s="14" t="str">
        <f>VLOOKUP(A25,'Data _Transformation'!A24:Q2353,16,0)</f>
        <v>R1013</v>
      </c>
      <c r="Q25" s="42">
        <f>VLOOKUP(A25,'Data _Transformation'!A24:Q2353,17,0)</f>
        <v>28</v>
      </c>
    </row>
    <row r="26" spans="1:17" ht="15.6" x14ac:dyDescent="0.3">
      <c r="A26" s="41" t="s">
        <v>81</v>
      </c>
      <c r="B26" s="14" t="str">
        <f>VLOOKUP(A26,'Data _Transformation'!A25:Q2354,2,FALSE)</f>
        <v xml:space="preserve">  Zach</v>
      </c>
      <c r="C26" s="14">
        <f>VLOOKUP(A26,'Data _Transformation'!A25:Q2354,3,FALSE)</f>
        <v>30.875</v>
      </c>
      <c r="D26" s="14">
        <f>VLOOKUP(A26,'Data _Transformation'!A25:Q2354,4,FALSE)</f>
        <v>11.88</v>
      </c>
      <c r="E26" s="14" t="str">
        <f>VLOOKUP(A26,'Data _Transformation'!A25:Q2354,5,FALSE)</f>
        <v>No</v>
      </c>
      <c r="F26" s="14" t="str">
        <f>VLOOKUP(A26,'Data _Transformation'!A25:Q2354,6,FALSE)</f>
        <v>No</v>
      </c>
      <c r="G26" s="14" t="str">
        <f>VLOOKUP(A26,'Data _Transformation'!A25:Q2354,7,FALSE)</f>
        <v>No</v>
      </c>
      <c r="H26" s="14">
        <f>VLOOKUP(A26,'Data _Transformation'!A25:Q2354,8,FALSE)</f>
        <v>0</v>
      </c>
      <c r="I26" s="14" t="str">
        <f>VLOOKUP(A26,'Data _Transformation'!A25:Q2354,9,FALSE)</f>
        <v>Smoker</v>
      </c>
      <c r="J26" s="14" t="str">
        <f>VLOOKUP(A26,'Data _Transformation'!A25:Q2354,10,FALSE)</f>
        <v>Obesity</v>
      </c>
      <c r="K26" s="14" t="str">
        <f>VLOOKUP(A26,'Data _Transformation'!A25:Q2354,11,FALSE)</f>
        <v>Diabetes</v>
      </c>
      <c r="L26" s="39">
        <f>VLOOKUP(A26,'Data _Transformation'!A25:Q2354,12,FALSE)</f>
        <v>36808</v>
      </c>
      <c r="M26" s="40">
        <f>VLOOKUP(A26,'Data _Transformation'!A25:Q2354,13,FALSE)</f>
        <v>1012</v>
      </c>
      <c r="N26" s="14" t="str">
        <f>VLOOKUP(A26,'Data _Transformation'!A25:Q2354,14,FALSE)</f>
        <v>tier - 3</v>
      </c>
      <c r="O26" s="14" t="str">
        <f>VLOOKUP(A26,'Data _Transformation'!A25:Q2354,15,FALSE)</f>
        <v>tier - 2</v>
      </c>
      <c r="P26" s="14" t="str">
        <f>VLOOKUP(A26,'Data _Transformation'!A25:Q2354,16,0)</f>
        <v>R1013</v>
      </c>
      <c r="Q26" s="42">
        <f>VLOOKUP(A26,'Data _Transformation'!A25:Q2354,17,0)</f>
        <v>22</v>
      </c>
    </row>
    <row r="27" spans="1:17" ht="15.6" x14ac:dyDescent="0.3">
      <c r="A27" s="41" t="s">
        <v>84</v>
      </c>
      <c r="B27" s="14" t="str">
        <f>VLOOKUP(A27,'Data _Transformation'!A26:Q2355,2,FALSE)</f>
        <v xml:space="preserve">  Stephanie W</v>
      </c>
      <c r="C27" s="14">
        <f>VLOOKUP(A27,'Data _Transformation'!A26:Q2355,3,FALSE)</f>
        <v>36.86</v>
      </c>
      <c r="D27" s="14">
        <f>VLOOKUP(A27,'Data _Transformation'!A26:Q2355,4,FALSE)</f>
        <v>5.19</v>
      </c>
      <c r="E27" s="14" t="str">
        <f>VLOOKUP(A27,'Data _Transformation'!A26:Q2355,5,FALSE)</f>
        <v>Yes</v>
      </c>
      <c r="F27" s="14" t="str">
        <f>VLOOKUP(A27,'Data _Transformation'!A26:Q2355,6,FALSE)</f>
        <v>No</v>
      </c>
      <c r="G27" s="14" t="str">
        <f>VLOOKUP(A27,'Data _Transformation'!A26:Q2355,7,FALSE)</f>
        <v>Yes</v>
      </c>
      <c r="H27" s="14">
        <f>VLOOKUP(A27,'Data _Transformation'!A26:Q2355,8,FALSE)</f>
        <v>1</v>
      </c>
      <c r="I27" s="14" t="str">
        <f>VLOOKUP(A27,'Data _Transformation'!A26:Q2355,9,FALSE)</f>
        <v>Smoker</v>
      </c>
      <c r="J27" s="14" t="str">
        <f>VLOOKUP(A27,'Data _Transformation'!A26:Q2355,10,FALSE)</f>
        <v>Obesity</v>
      </c>
      <c r="K27" s="14" t="str">
        <f>VLOOKUP(A27,'Data _Transformation'!A26:Q2355,11,FALSE)</f>
        <v>Normal</v>
      </c>
      <c r="L27" s="39">
        <f>VLOOKUP(A27,'Data _Transformation'!A26:Q2355,12,FALSE)</f>
        <v>36377</v>
      </c>
      <c r="M27" s="40">
        <f>VLOOKUP(A27,'Data _Transformation'!A26:Q2355,13,FALSE)</f>
        <v>1019</v>
      </c>
      <c r="N27" s="14" t="str">
        <f>VLOOKUP(A27,'Data _Transformation'!A26:Q2355,14,FALSE)</f>
        <v>tier - 3</v>
      </c>
      <c r="O27" s="14" t="str">
        <f>VLOOKUP(A27,'Data _Transformation'!A26:Q2355,15,FALSE)</f>
        <v>tier - 2</v>
      </c>
      <c r="P27" s="14" t="str">
        <f>VLOOKUP(A27,'Data _Transformation'!A26:Q2355,16,0)</f>
        <v>R1013</v>
      </c>
      <c r="Q27" s="42">
        <f>VLOOKUP(A27,'Data _Transformation'!A26:Q2355,17,0)</f>
        <v>23</v>
      </c>
    </row>
    <row r="28" spans="1:17" ht="15.6" x14ac:dyDescent="0.3">
      <c r="A28" s="41" t="s">
        <v>86</v>
      </c>
      <c r="B28" s="14" t="str">
        <f>VLOOKUP(A28,'Data _Transformation'!A27:Q2356,2,FALSE)</f>
        <v xml:space="preserve">  Stephen</v>
      </c>
      <c r="C28" s="14">
        <f>VLOOKUP(A28,'Data _Transformation'!A27:Q2356,3,FALSE)</f>
        <v>35.86</v>
      </c>
      <c r="D28" s="14">
        <f>VLOOKUP(A28,'Data _Transformation'!A27:Q2356,4,FALSE)</f>
        <v>6.74</v>
      </c>
      <c r="E28" s="14" t="str">
        <f>VLOOKUP(A28,'Data _Transformation'!A27:Q2356,5,FALSE)</f>
        <v>Yes</v>
      </c>
      <c r="F28" s="14" t="str">
        <f>VLOOKUP(A28,'Data _Transformation'!A27:Q2356,6,FALSE)</f>
        <v>No</v>
      </c>
      <c r="G28" s="14" t="str">
        <f>VLOOKUP(A28,'Data _Transformation'!A27:Q2356,7,FALSE)</f>
        <v>No</v>
      </c>
      <c r="H28" s="14">
        <f>VLOOKUP(A28,'Data _Transformation'!A27:Q2356,8,FALSE)</f>
        <v>2</v>
      </c>
      <c r="I28" s="14" t="str">
        <f>VLOOKUP(A28,'Data _Transformation'!A27:Q2356,9,FALSE)</f>
        <v>Smoker</v>
      </c>
      <c r="J28" s="14" t="str">
        <f>VLOOKUP(A28,'Data _Transformation'!A27:Q2356,10,FALSE)</f>
        <v>Obesity</v>
      </c>
      <c r="K28" s="14" t="str">
        <f>VLOOKUP(A28,'Data _Transformation'!A27:Q2356,11,FALSE)</f>
        <v>Diabetes</v>
      </c>
      <c r="L28" s="39">
        <f>VLOOKUP(A28,'Data _Transformation'!A27:Q2356,12,FALSE)</f>
        <v>34977</v>
      </c>
      <c r="M28" s="40">
        <f>VLOOKUP(A28,'Data _Transformation'!A27:Q2356,13,FALSE)</f>
        <v>1033.74</v>
      </c>
      <c r="N28" s="14" t="str">
        <f>VLOOKUP(A28,'Data _Transformation'!A27:Q2356,14,FALSE)</f>
        <v>tier - 3</v>
      </c>
      <c r="O28" s="14" t="str">
        <f>VLOOKUP(A28,'Data _Transformation'!A27:Q2356,15,FALSE)</f>
        <v>tier - 1</v>
      </c>
      <c r="P28" s="14" t="str">
        <f>VLOOKUP(A28,'Data _Transformation'!A27:Q2356,16,0)</f>
        <v>R1013</v>
      </c>
      <c r="Q28" s="42">
        <f>VLOOKUP(A28,'Data _Transformation'!A27:Q2356,17,0)</f>
        <v>27</v>
      </c>
    </row>
    <row r="29" spans="1:17" ht="15.6" x14ac:dyDescent="0.3">
      <c r="A29" s="41" t="s">
        <v>88</v>
      </c>
      <c r="B29" s="14" t="str">
        <f>VLOOKUP(A29,'Data _Transformation'!A28:Q2357,2,FALSE)</f>
        <v xml:space="preserve">  Natalie</v>
      </c>
      <c r="C29" s="14">
        <f>VLOOKUP(A29,'Data _Transformation'!A28:Q2357,3,FALSE)</f>
        <v>37.049999999999997</v>
      </c>
      <c r="D29" s="14">
        <f>VLOOKUP(A29,'Data _Transformation'!A28:Q2357,4,FALSE)</f>
        <v>8.44</v>
      </c>
      <c r="E29" s="14" t="str">
        <f>VLOOKUP(A29,'Data _Transformation'!A28:Q2357,5,FALSE)</f>
        <v>No</v>
      </c>
      <c r="F29" s="14" t="str">
        <f>VLOOKUP(A29,'Data _Transformation'!A28:Q2357,6,FALSE)</f>
        <v>No</v>
      </c>
      <c r="G29" s="14" t="str">
        <f>VLOOKUP(A29,'Data _Transformation'!A28:Q2357,7,FALSE)</f>
        <v>No</v>
      </c>
      <c r="H29" s="14">
        <f>VLOOKUP(A29,'Data _Transformation'!A28:Q2357,8,FALSE)</f>
        <v>0</v>
      </c>
      <c r="I29" s="14" t="str">
        <f>VLOOKUP(A29,'Data _Transformation'!A28:Q2357,9,FALSE)</f>
        <v>Smoker</v>
      </c>
      <c r="J29" s="14" t="str">
        <f>VLOOKUP(A29,'Data _Transformation'!A28:Q2357,10,FALSE)</f>
        <v>Obesity</v>
      </c>
      <c r="K29" s="14" t="str">
        <f>VLOOKUP(A29,'Data _Transformation'!A28:Q2357,11,FALSE)</f>
        <v>Diabetes</v>
      </c>
      <c r="L29" s="39">
        <f>VLOOKUP(A29,'Data _Transformation'!A28:Q2357,12,FALSE)</f>
        <v>34655</v>
      </c>
      <c r="M29" s="40">
        <f>VLOOKUP(A29,'Data _Transformation'!A28:Q2357,13,FALSE)</f>
        <v>1044</v>
      </c>
      <c r="N29" s="14" t="str">
        <f>VLOOKUP(A29,'Data _Transformation'!A28:Q2357,14,FALSE)</f>
        <v>tier - 3</v>
      </c>
      <c r="O29" s="14" t="str">
        <f>VLOOKUP(A29,'Data _Transformation'!A28:Q2357,15,FALSE)</f>
        <v>tier - 2</v>
      </c>
      <c r="P29" s="14" t="str">
        <f>VLOOKUP(A29,'Data _Transformation'!A28:Q2357,16,0)</f>
        <v>R1013</v>
      </c>
      <c r="Q29" s="42">
        <f>VLOOKUP(A29,'Data _Transformation'!A28:Q2357,17,0)</f>
        <v>28</v>
      </c>
    </row>
    <row r="30" spans="1:17" ht="15.6" x14ac:dyDescent="0.3">
      <c r="A30" s="41" t="s">
        <v>90</v>
      </c>
      <c r="B30" s="14" t="str">
        <f>VLOOKUP(A30,'Data _Transformation'!A29:Q2358,2,FALSE)</f>
        <v xml:space="preserve">  Nicole J</v>
      </c>
      <c r="C30" s="14">
        <f>VLOOKUP(A30,'Data _Transformation'!A29:Q2358,3,FALSE)</f>
        <v>43.89</v>
      </c>
      <c r="D30" s="14">
        <f>VLOOKUP(A30,'Data _Transformation'!A29:Q2358,4,FALSE)</f>
        <v>8.7100000000000009</v>
      </c>
      <c r="E30" s="14" t="str">
        <f>VLOOKUP(A30,'Data _Transformation'!A29:Q2358,5,FALSE)</f>
        <v>No</v>
      </c>
      <c r="F30" s="14" t="str">
        <f>VLOOKUP(A30,'Data _Transformation'!A29:Q2358,6,FALSE)</f>
        <v>No</v>
      </c>
      <c r="G30" s="14" t="str">
        <f>VLOOKUP(A30,'Data _Transformation'!A29:Q2358,7,FALSE)</f>
        <v>No</v>
      </c>
      <c r="H30" s="14">
        <f>VLOOKUP(A30,'Data _Transformation'!A29:Q2358,8,FALSE)</f>
        <v>0</v>
      </c>
      <c r="I30" s="14" t="str">
        <f>VLOOKUP(A30,'Data _Transformation'!A29:Q2358,9,FALSE)</f>
        <v>Smoker</v>
      </c>
      <c r="J30" s="14" t="str">
        <f>VLOOKUP(A30,'Data _Transformation'!A29:Q2358,10,FALSE)</f>
        <v>Obesity</v>
      </c>
      <c r="K30" s="14" t="str">
        <f>VLOOKUP(A30,'Data _Transformation'!A29:Q2358,11,FALSE)</f>
        <v>Diabetes</v>
      </c>
      <c r="L30" s="39">
        <f>VLOOKUP(A30,'Data _Transformation'!A29:Q2358,12,FALSE)</f>
        <v>37457</v>
      </c>
      <c r="M30" s="40">
        <f>VLOOKUP(A30,'Data _Transformation'!A29:Q2358,13,FALSE)</f>
        <v>1047</v>
      </c>
      <c r="N30" s="14" t="str">
        <f>VLOOKUP(A30,'Data _Transformation'!A29:Q2358,14,FALSE)</f>
        <v>tier - 3</v>
      </c>
      <c r="O30" s="14" t="str">
        <f>VLOOKUP(A30,'Data _Transformation'!A29:Q2358,15,FALSE)</f>
        <v>tier - 1</v>
      </c>
      <c r="P30" s="14" t="str">
        <f>VLOOKUP(A30,'Data _Transformation'!A29:Q2358,16,0)</f>
        <v>R1013</v>
      </c>
      <c r="Q30" s="42">
        <f>VLOOKUP(A30,'Data _Transformation'!A29:Q2358,17,0)</f>
        <v>20</v>
      </c>
    </row>
    <row r="31" spans="1:17" ht="15.6" x14ac:dyDescent="0.3">
      <c r="A31" s="41" t="s">
        <v>94</v>
      </c>
      <c r="B31" s="14" t="str">
        <f>VLOOKUP(A31,'Data _Transformation'!A30:Q2359,2,FALSE)</f>
        <v xml:space="preserve">  Jefferson D</v>
      </c>
      <c r="C31" s="14">
        <f>VLOOKUP(A31,'Data _Transformation'!A30:Q2359,3,FALSE)</f>
        <v>42.35</v>
      </c>
      <c r="D31" s="14">
        <f>VLOOKUP(A31,'Data _Transformation'!A30:Q2359,4,FALSE)</f>
        <v>5.08</v>
      </c>
      <c r="E31" s="14" t="str">
        <f>VLOOKUP(A31,'Data _Transformation'!A30:Q2359,5,FALSE)</f>
        <v>Yes</v>
      </c>
      <c r="F31" s="14" t="str">
        <f>VLOOKUP(A31,'Data _Transformation'!A30:Q2359,6,FALSE)</f>
        <v>No</v>
      </c>
      <c r="G31" s="14" t="str">
        <f>VLOOKUP(A31,'Data _Transformation'!A30:Q2359,7,FALSE)</f>
        <v>No</v>
      </c>
      <c r="H31" s="14">
        <f>VLOOKUP(A31,'Data _Transformation'!A30:Q2359,8,FALSE)</f>
        <v>0</v>
      </c>
      <c r="I31" s="14" t="str">
        <f>VLOOKUP(A31,'Data _Transformation'!A30:Q2359,9,FALSE)</f>
        <v>Smoker</v>
      </c>
      <c r="J31" s="14" t="str">
        <f>VLOOKUP(A31,'Data _Transformation'!A30:Q2359,10,FALSE)</f>
        <v>Obesity</v>
      </c>
      <c r="K31" s="14" t="str">
        <f>VLOOKUP(A31,'Data _Transformation'!A30:Q2359,11,FALSE)</f>
        <v>Normal</v>
      </c>
      <c r="L31" s="39">
        <f>VLOOKUP(A31,'Data _Transformation'!A30:Q2359,12,FALSE)</f>
        <v>37438</v>
      </c>
      <c r="M31" s="40">
        <f>VLOOKUP(A31,'Data _Transformation'!A30:Q2359,13,FALSE)</f>
        <v>1049</v>
      </c>
      <c r="N31" s="14" t="str">
        <f>VLOOKUP(A31,'Data _Transformation'!A30:Q2359,14,FALSE)</f>
        <v>tier - 3</v>
      </c>
      <c r="O31" s="14" t="str">
        <f>VLOOKUP(A31,'Data _Transformation'!A30:Q2359,15,FALSE)</f>
        <v>tier - 2</v>
      </c>
      <c r="P31" s="14" t="str">
        <f>VLOOKUP(A31,'Data _Transformation'!A30:Q2359,16,0)</f>
        <v>R1012</v>
      </c>
      <c r="Q31" s="42">
        <f>VLOOKUP(A31,'Data _Transformation'!A30:Q2359,17,0)</f>
        <v>20</v>
      </c>
    </row>
    <row r="32" spans="1:17" ht="15.6" x14ac:dyDescent="0.3">
      <c r="A32" s="41" t="s">
        <v>96</v>
      </c>
      <c r="B32" s="14" t="str">
        <f>VLOOKUP(A32,'Data _Transformation'!A31:Q2360,2,FALSE)</f>
        <v xml:space="preserve">  Brendan D</v>
      </c>
      <c r="C32" s="14">
        <f>VLOOKUP(A32,'Data _Transformation'!A31:Q2360,3,FALSE)</f>
        <v>31.35</v>
      </c>
      <c r="D32" s="14">
        <f>VLOOKUP(A32,'Data _Transformation'!A31:Q2360,4,FALSE)</f>
        <v>6.86</v>
      </c>
      <c r="E32" s="14" t="str">
        <f>VLOOKUP(A32,'Data _Transformation'!A31:Q2360,5,FALSE)</f>
        <v>No</v>
      </c>
      <c r="F32" s="14" t="str">
        <f>VLOOKUP(A32,'Data _Transformation'!A31:Q2360,6,FALSE)</f>
        <v>No</v>
      </c>
      <c r="G32" s="14" t="str">
        <f>VLOOKUP(A32,'Data _Transformation'!A31:Q2360,7,FALSE)</f>
        <v>No</v>
      </c>
      <c r="H32" s="14">
        <f>VLOOKUP(A32,'Data _Transformation'!A31:Q2360,8,FALSE)</f>
        <v>0</v>
      </c>
      <c r="I32" s="14" t="str">
        <f>VLOOKUP(A32,'Data _Transformation'!A31:Q2360,9,FALSE)</f>
        <v>Smoker</v>
      </c>
      <c r="J32" s="14" t="str">
        <f>VLOOKUP(A32,'Data _Transformation'!A31:Q2360,10,FALSE)</f>
        <v>Obesity</v>
      </c>
      <c r="K32" s="14" t="str">
        <f>VLOOKUP(A32,'Data _Transformation'!A31:Q2360,11,FALSE)</f>
        <v>Diabetes</v>
      </c>
      <c r="L32" s="39">
        <f>VLOOKUP(A32,'Data _Transformation'!A31:Q2360,12,FALSE)</f>
        <v>34851</v>
      </c>
      <c r="M32" s="40">
        <f>VLOOKUP(A32,'Data _Transformation'!A31:Q2360,13,FALSE)</f>
        <v>1056</v>
      </c>
      <c r="N32" s="14" t="str">
        <f>VLOOKUP(A32,'Data _Transformation'!A31:Q2360,14,FALSE)</f>
        <v>tier - 3</v>
      </c>
      <c r="O32" s="14" t="str">
        <f>VLOOKUP(A32,'Data _Transformation'!A31:Q2360,15,FALSE)</f>
        <v>tier - 2</v>
      </c>
      <c r="P32" s="14" t="str">
        <f>VLOOKUP(A32,'Data _Transformation'!A31:Q2360,16,0)</f>
        <v>R1013</v>
      </c>
      <c r="Q32" s="42">
        <f>VLOOKUP(A32,'Data _Transformation'!A31:Q2360,17,0)</f>
        <v>28</v>
      </c>
    </row>
    <row r="33" spans="1:17" ht="15.6" x14ac:dyDescent="0.3">
      <c r="A33" s="41" t="s">
        <v>98</v>
      </c>
      <c r="B33" s="14" t="str">
        <f>VLOOKUP(A33,'Data _Transformation'!A32:Q2361,2,FALSE)</f>
        <v xml:space="preserve">  Courtney</v>
      </c>
      <c r="C33" s="14">
        <f>VLOOKUP(A33,'Data _Transformation'!A32:Q2361,3,FALSE)</f>
        <v>47.6</v>
      </c>
      <c r="D33" s="14">
        <f>VLOOKUP(A33,'Data _Transformation'!A32:Q2361,4,FALSE)</f>
        <v>5.95</v>
      </c>
      <c r="E33" s="14" t="str">
        <f>VLOOKUP(A33,'Data _Transformation'!A32:Q2361,5,FALSE)</f>
        <v>Yes</v>
      </c>
      <c r="F33" s="14" t="str">
        <f>VLOOKUP(A33,'Data _Transformation'!A32:Q2361,6,FALSE)</f>
        <v>No</v>
      </c>
      <c r="G33" s="14" t="str">
        <f>VLOOKUP(A33,'Data _Transformation'!A32:Q2361,7,FALSE)</f>
        <v>No</v>
      </c>
      <c r="H33" s="14">
        <f>VLOOKUP(A33,'Data _Transformation'!A32:Q2361,8,FALSE)</f>
        <v>0</v>
      </c>
      <c r="I33" s="14" t="str">
        <f>VLOOKUP(A33,'Data _Transformation'!A32:Q2361,9,FALSE)</f>
        <v>Smoker</v>
      </c>
      <c r="J33" s="14" t="str">
        <f>VLOOKUP(A33,'Data _Transformation'!A32:Q2361,10,FALSE)</f>
        <v>Obesity</v>
      </c>
      <c r="K33" s="14" t="str">
        <f>VLOOKUP(A33,'Data _Transformation'!A32:Q2361,11,FALSE)</f>
        <v>Prediabetes</v>
      </c>
      <c r="L33" s="39">
        <f>VLOOKUP(A33,'Data _Transformation'!A32:Q2361,12,FALSE)</f>
        <v>34240</v>
      </c>
      <c r="M33" s="40">
        <f>VLOOKUP(A33,'Data _Transformation'!A32:Q2361,13,FALSE)</f>
        <v>1068</v>
      </c>
      <c r="N33" s="14" t="str">
        <f>VLOOKUP(A33,'Data _Transformation'!A32:Q2361,14,FALSE)</f>
        <v>tier - 3</v>
      </c>
      <c r="O33" s="14" t="str">
        <f>VLOOKUP(A33,'Data _Transformation'!A32:Q2361,15,FALSE)</f>
        <v>tier - 1</v>
      </c>
      <c r="P33" s="14" t="str">
        <f>VLOOKUP(A33,'Data _Transformation'!A32:Q2361,16,0)</f>
        <v>R1013</v>
      </c>
      <c r="Q33" s="42">
        <f>VLOOKUP(A33,'Data _Transformation'!A32:Q2361,17,0)</f>
        <v>29</v>
      </c>
    </row>
    <row r="34" spans="1:17" ht="15.6" x14ac:dyDescent="0.3">
      <c r="A34" s="41" t="s">
        <v>101</v>
      </c>
      <c r="B34" s="14" t="str">
        <f>VLOOKUP(A34,'Data _Transformation'!A33:Q2362,2,FALSE)</f>
        <v xml:space="preserve">  Sydney L</v>
      </c>
      <c r="C34" s="14">
        <f>VLOOKUP(A34,'Data _Transformation'!A33:Q2362,3,FALSE)</f>
        <v>46.2</v>
      </c>
      <c r="D34" s="14">
        <f>VLOOKUP(A34,'Data _Transformation'!A33:Q2362,4,FALSE)</f>
        <v>6.09</v>
      </c>
      <c r="E34" s="14" t="str">
        <f>VLOOKUP(A34,'Data _Transformation'!A33:Q2362,5,FALSE)</f>
        <v>No</v>
      </c>
      <c r="F34" s="14" t="str">
        <f>VLOOKUP(A34,'Data _Transformation'!A33:Q2362,6,FALSE)</f>
        <v>No</v>
      </c>
      <c r="G34" s="14" t="str">
        <f>VLOOKUP(A34,'Data _Transformation'!A33:Q2362,7,FALSE)</f>
        <v>Yes</v>
      </c>
      <c r="H34" s="14">
        <f>VLOOKUP(A34,'Data _Transformation'!A33:Q2362,8,FALSE)</f>
        <v>1</v>
      </c>
      <c r="I34" s="14" t="str">
        <f>VLOOKUP(A34,'Data _Transformation'!A33:Q2362,9,FALSE)</f>
        <v>Smoker</v>
      </c>
      <c r="J34" s="14" t="str">
        <f>VLOOKUP(A34,'Data _Transformation'!A33:Q2362,10,FALSE)</f>
        <v>Obesity</v>
      </c>
      <c r="K34" s="14" t="str">
        <f>VLOOKUP(A34,'Data _Transformation'!A33:Q2362,11,FALSE)</f>
        <v>Prediabetes</v>
      </c>
      <c r="L34" s="39">
        <f>VLOOKUP(A34,'Data _Transformation'!A33:Q2362,12,FALSE)</f>
        <v>38223</v>
      </c>
      <c r="M34" s="40">
        <f>VLOOKUP(A34,'Data _Transformation'!A33:Q2362,13,FALSE)</f>
        <v>1070</v>
      </c>
      <c r="N34" s="14" t="str">
        <f>VLOOKUP(A34,'Data _Transformation'!A33:Q2362,14,FALSE)</f>
        <v>tier - 3</v>
      </c>
      <c r="O34" s="14" t="str">
        <f>VLOOKUP(A34,'Data _Transformation'!A33:Q2362,15,FALSE)</f>
        <v>tier - 3</v>
      </c>
      <c r="P34" s="14" t="str">
        <f>VLOOKUP(A34,'Data _Transformation'!A33:Q2362,16,0)</f>
        <v>R1013</v>
      </c>
      <c r="Q34" s="42">
        <f>VLOOKUP(A34,'Data _Transformation'!A33:Q2362,17,0)</f>
        <v>18</v>
      </c>
    </row>
    <row r="35" spans="1:17" ht="15.6" x14ac:dyDescent="0.3">
      <c r="A35" s="41" t="s">
        <v>104</v>
      </c>
      <c r="B35" s="14" t="str">
        <f>VLOOKUP(A35,'Data _Transformation'!A34:Q2363,2,FALSE)</f>
        <v xml:space="preserve">  Julien</v>
      </c>
      <c r="C35" s="14">
        <f>VLOOKUP(A35,'Data _Transformation'!A34:Q2363,3,FALSE)</f>
        <v>32.015000000000001</v>
      </c>
      <c r="D35" s="14">
        <f>VLOOKUP(A35,'Data _Transformation'!A34:Q2363,4,FALSE)</f>
        <v>11.75</v>
      </c>
      <c r="E35" s="14" t="str">
        <f>VLOOKUP(A35,'Data _Transformation'!A34:Q2363,5,FALSE)</f>
        <v>No</v>
      </c>
      <c r="F35" s="14" t="str">
        <f>VLOOKUP(A35,'Data _Transformation'!A34:Q2363,6,FALSE)</f>
        <v>No</v>
      </c>
      <c r="G35" s="14" t="str">
        <f>VLOOKUP(A35,'Data _Transformation'!A34:Q2363,7,FALSE)</f>
        <v>No</v>
      </c>
      <c r="H35" s="14">
        <f>VLOOKUP(A35,'Data _Transformation'!A34:Q2363,8,FALSE)</f>
        <v>0</v>
      </c>
      <c r="I35" s="14" t="str">
        <f>VLOOKUP(A35,'Data _Transformation'!A34:Q2363,9,FALSE)</f>
        <v>Smoker</v>
      </c>
      <c r="J35" s="14" t="str">
        <f>VLOOKUP(A35,'Data _Transformation'!A34:Q2363,10,FALSE)</f>
        <v>Obesity</v>
      </c>
      <c r="K35" s="14" t="str">
        <f>VLOOKUP(A35,'Data _Transformation'!A34:Q2363,11,FALSE)</f>
        <v>Diabetes</v>
      </c>
      <c r="L35" s="39">
        <f>VLOOKUP(A35,'Data _Transformation'!A34:Q2363,12,FALSE)</f>
        <v>35655</v>
      </c>
      <c r="M35" s="40">
        <f>VLOOKUP(A35,'Data _Transformation'!A34:Q2363,13,FALSE)</f>
        <v>1071</v>
      </c>
      <c r="N35" s="14" t="str">
        <f>VLOOKUP(A35,'Data _Transformation'!A34:Q2363,14,FALSE)</f>
        <v>tier - 3</v>
      </c>
      <c r="O35" s="14" t="str">
        <f>VLOOKUP(A35,'Data _Transformation'!A34:Q2363,15,FALSE)</f>
        <v>tier - 3</v>
      </c>
      <c r="P35" s="14" t="str">
        <f>VLOOKUP(A35,'Data _Transformation'!A34:Q2363,16,0)</f>
        <v>R1013</v>
      </c>
      <c r="Q35" s="42">
        <f>VLOOKUP(A35,'Data _Transformation'!A34:Q2363,17,0)</f>
        <v>25</v>
      </c>
    </row>
    <row r="36" spans="1:17" ht="15.6" x14ac:dyDescent="0.3">
      <c r="A36" s="41" t="s">
        <v>106</v>
      </c>
      <c r="B36" s="14" t="str">
        <f>VLOOKUP(A36,'Data _Transformation'!A35:Q2364,2,FALSE)</f>
        <v xml:space="preserve">  Ryan M</v>
      </c>
      <c r="C36" s="14">
        <f>VLOOKUP(A36,'Data _Transformation'!A35:Q2364,3,FALSE)</f>
        <v>40.564999999999998</v>
      </c>
      <c r="D36" s="14">
        <f>VLOOKUP(A36,'Data _Transformation'!A35:Q2364,4,FALSE)</f>
        <v>7.37</v>
      </c>
      <c r="E36" s="14" t="str">
        <f>VLOOKUP(A36,'Data _Transformation'!A35:Q2364,5,FALSE)</f>
        <v>No</v>
      </c>
      <c r="F36" s="14" t="str">
        <f>VLOOKUP(A36,'Data _Transformation'!A35:Q2364,6,FALSE)</f>
        <v>No</v>
      </c>
      <c r="G36" s="14" t="str">
        <f>VLOOKUP(A36,'Data _Transformation'!A35:Q2364,7,FALSE)</f>
        <v>No</v>
      </c>
      <c r="H36" s="14">
        <f>VLOOKUP(A36,'Data _Transformation'!A35:Q2364,8,FALSE)</f>
        <v>0</v>
      </c>
      <c r="I36" s="14" t="str">
        <f>VLOOKUP(A36,'Data _Transformation'!A35:Q2364,9,FALSE)</f>
        <v>Smoker</v>
      </c>
      <c r="J36" s="14" t="str">
        <f>VLOOKUP(A36,'Data _Transformation'!A35:Q2364,10,FALSE)</f>
        <v>Obesity</v>
      </c>
      <c r="K36" s="14" t="str">
        <f>VLOOKUP(A36,'Data _Transformation'!A35:Q2364,11,FALSE)</f>
        <v>Diabetes</v>
      </c>
      <c r="L36" s="39">
        <f>VLOOKUP(A36,'Data _Transformation'!A35:Q2364,12,FALSE)</f>
        <v>36155</v>
      </c>
      <c r="M36" s="40">
        <f>VLOOKUP(A36,'Data _Transformation'!A35:Q2364,13,FALSE)</f>
        <v>1082</v>
      </c>
      <c r="N36" s="14" t="str">
        <f>VLOOKUP(A36,'Data _Transformation'!A35:Q2364,14,FALSE)</f>
        <v>tier - 3</v>
      </c>
      <c r="O36" s="14" t="str">
        <f>VLOOKUP(A36,'Data _Transformation'!A35:Q2364,15,FALSE)</f>
        <v>tier - 2</v>
      </c>
      <c r="P36" s="14" t="str">
        <f>VLOOKUP(A36,'Data _Transformation'!A35:Q2364,16,0)</f>
        <v>R1013</v>
      </c>
      <c r="Q36" s="42">
        <f>VLOOKUP(A36,'Data _Transformation'!A35:Q2364,17,0)</f>
        <v>24</v>
      </c>
    </row>
    <row r="37" spans="1:17" ht="15.6" x14ac:dyDescent="0.3">
      <c r="A37" s="41" t="s">
        <v>108</v>
      </c>
      <c r="B37" s="14" t="str">
        <f>VLOOKUP(A37,'Data _Transformation'!A36:Q2365,2,FALSE)</f>
        <v xml:space="preserve">  Anna H</v>
      </c>
      <c r="C37" s="14">
        <f>VLOOKUP(A37,'Data _Transformation'!A36:Q2365,3,FALSE)</f>
        <v>32.450000000000003</v>
      </c>
      <c r="D37" s="14">
        <f>VLOOKUP(A37,'Data _Transformation'!A36:Q2365,4,FALSE)</f>
        <v>11.91</v>
      </c>
      <c r="E37" s="14" t="str">
        <f>VLOOKUP(A37,'Data _Transformation'!A36:Q2365,5,FALSE)</f>
        <v>No</v>
      </c>
      <c r="F37" s="14" t="str">
        <f>VLOOKUP(A37,'Data _Transformation'!A36:Q2365,6,FALSE)</f>
        <v>No</v>
      </c>
      <c r="G37" s="14" t="str">
        <f>VLOOKUP(A37,'Data _Transformation'!A36:Q2365,7,FALSE)</f>
        <v>No</v>
      </c>
      <c r="H37" s="14">
        <f>VLOOKUP(A37,'Data _Transformation'!A36:Q2365,8,FALSE)</f>
        <v>0</v>
      </c>
      <c r="I37" s="14" t="str">
        <f>VLOOKUP(A37,'Data _Transformation'!A36:Q2365,9,FALSE)</f>
        <v>Smoker</v>
      </c>
      <c r="J37" s="14" t="str">
        <f>VLOOKUP(A37,'Data _Transformation'!A36:Q2365,10,FALSE)</f>
        <v>Obesity</v>
      </c>
      <c r="K37" s="14" t="str">
        <f>VLOOKUP(A37,'Data _Transformation'!A36:Q2365,11,FALSE)</f>
        <v>Diabetes</v>
      </c>
      <c r="L37" s="39">
        <f>VLOOKUP(A37,'Data _Transformation'!A36:Q2365,12,FALSE)</f>
        <v>37481</v>
      </c>
      <c r="M37" s="40">
        <f>VLOOKUP(A37,'Data _Transformation'!A36:Q2365,13,FALSE)</f>
        <v>1086</v>
      </c>
      <c r="N37" s="14" t="str">
        <f>VLOOKUP(A37,'Data _Transformation'!A36:Q2365,14,FALSE)</f>
        <v>tier - 3</v>
      </c>
      <c r="O37" s="14" t="str">
        <f>VLOOKUP(A37,'Data _Transformation'!A36:Q2365,15,FALSE)</f>
        <v>tier - 3</v>
      </c>
      <c r="P37" s="14" t="str">
        <f>VLOOKUP(A37,'Data _Transformation'!A36:Q2365,16,0)</f>
        <v>R1013</v>
      </c>
      <c r="Q37" s="42">
        <f>VLOOKUP(A37,'Data _Transformation'!A36:Q2365,17,0)</f>
        <v>20</v>
      </c>
    </row>
    <row r="38" spans="1:17" ht="15.6" x14ac:dyDescent="0.3">
      <c r="A38" s="41" t="s">
        <v>110</v>
      </c>
      <c r="B38" s="14" t="str">
        <f>VLOOKUP(A38,'Data _Transformation'!A37:Q2366,2,FALSE)</f>
        <v xml:space="preserve">  Samantha</v>
      </c>
      <c r="C38" s="14">
        <f>VLOOKUP(A38,'Data _Transformation'!A37:Q2366,3,FALSE)</f>
        <v>34.96</v>
      </c>
      <c r="D38" s="14">
        <f>VLOOKUP(A38,'Data _Transformation'!A37:Q2366,4,FALSE)</f>
        <v>6.52</v>
      </c>
      <c r="E38" s="14" t="str">
        <f>VLOOKUP(A38,'Data _Transformation'!A37:Q2366,5,FALSE)</f>
        <v>No</v>
      </c>
      <c r="F38" s="14" t="str">
        <f>VLOOKUP(A38,'Data _Transformation'!A37:Q2366,6,FALSE)</f>
        <v>No</v>
      </c>
      <c r="G38" s="14" t="str">
        <f>VLOOKUP(A38,'Data _Transformation'!A37:Q2366,7,FALSE)</f>
        <v>No</v>
      </c>
      <c r="H38" s="14">
        <f>VLOOKUP(A38,'Data _Transformation'!A37:Q2366,8,FALSE)</f>
        <v>0</v>
      </c>
      <c r="I38" s="14" t="str">
        <f>VLOOKUP(A38,'Data _Transformation'!A37:Q2366,9,FALSE)</f>
        <v>Smoker</v>
      </c>
      <c r="J38" s="14" t="str">
        <f>VLOOKUP(A38,'Data _Transformation'!A37:Q2366,10,FALSE)</f>
        <v>Obesity</v>
      </c>
      <c r="K38" s="14" t="str">
        <f>VLOOKUP(A38,'Data _Transformation'!A37:Q2366,11,FALSE)</f>
        <v>Diabetes</v>
      </c>
      <c r="L38" s="39">
        <f>VLOOKUP(A38,'Data _Transformation'!A37:Q2366,12,FALSE)</f>
        <v>38303</v>
      </c>
      <c r="M38" s="40">
        <f>VLOOKUP(A38,'Data _Transformation'!A37:Q2366,13,FALSE)</f>
        <v>1121.8699999999999</v>
      </c>
      <c r="N38" s="14" t="str">
        <f>VLOOKUP(A38,'Data _Transformation'!A37:Q2366,14,FALSE)</f>
        <v>tier - 3</v>
      </c>
      <c r="O38" s="14" t="str">
        <f>VLOOKUP(A38,'Data _Transformation'!A37:Q2366,15,FALSE)</f>
        <v>tier - 1</v>
      </c>
      <c r="P38" s="14" t="str">
        <f>VLOOKUP(A38,'Data _Transformation'!A37:Q2366,16,0)</f>
        <v>R1013</v>
      </c>
      <c r="Q38" s="42">
        <f>VLOOKUP(A38,'Data _Transformation'!A37:Q2366,17,0)</f>
        <v>18</v>
      </c>
    </row>
    <row r="39" spans="1:17" ht="15.6" x14ac:dyDescent="0.3">
      <c r="A39" s="41" t="s">
        <v>113</v>
      </c>
      <c r="B39" s="14" t="str">
        <f>VLOOKUP(A39,'Data _Transformation'!A38:Q2367,2,FALSE)</f>
        <v xml:space="preserve">  Robert</v>
      </c>
      <c r="C39" s="14">
        <f>VLOOKUP(A39,'Data _Transformation'!A38:Q2367,3,FALSE)</f>
        <v>35.5</v>
      </c>
      <c r="D39" s="14">
        <f>VLOOKUP(A39,'Data _Transformation'!A38:Q2367,4,FALSE)</f>
        <v>5.14</v>
      </c>
      <c r="E39" s="14" t="str">
        <f>VLOOKUP(A39,'Data _Transformation'!A38:Q2367,5,FALSE)</f>
        <v>No</v>
      </c>
      <c r="F39" s="14" t="str">
        <f>VLOOKUP(A39,'Data _Transformation'!A38:Q2367,6,FALSE)</f>
        <v>No</v>
      </c>
      <c r="G39" s="14" t="str">
        <f>VLOOKUP(A39,'Data _Transformation'!A38:Q2367,7,FALSE)</f>
        <v>Yes</v>
      </c>
      <c r="H39" s="14">
        <f>VLOOKUP(A39,'Data _Transformation'!A38:Q2367,8,FALSE)</f>
        <v>1</v>
      </c>
      <c r="I39" s="14" t="str">
        <f>VLOOKUP(A39,'Data _Transformation'!A38:Q2367,9,FALSE)</f>
        <v>Smoker</v>
      </c>
      <c r="J39" s="14" t="str">
        <f>VLOOKUP(A39,'Data _Transformation'!A38:Q2367,10,FALSE)</f>
        <v>Obesity</v>
      </c>
      <c r="K39" s="14" t="str">
        <f>VLOOKUP(A39,'Data _Transformation'!A38:Q2367,11,FALSE)</f>
        <v>Normal</v>
      </c>
      <c r="L39" s="39">
        <f>VLOOKUP(A39,'Data _Transformation'!A38:Q2367,12,FALSE)</f>
        <v>38152</v>
      </c>
      <c r="M39" s="40">
        <f>VLOOKUP(A39,'Data _Transformation'!A38:Q2367,13,FALSE)</f>
        <v>1131.51</v>
      </c>
      <c r="N39" s="14" t="str">
        <f>VLOOKUP(A39,'Data _Transformation'!A38:Q2367,14,FALSE)</f>
        <v>tier - 3</v>
      </c>
      <c r="O39" s="14" t="str">
        <f>VLOOKUP(A39,'Data _Transformation'!A38:Q2367,15,FALSE)</f>
        <v>tier - 1</v>
      </c>
      <c r="P39" s="14" t="str">
        <f>VLOOKUP(A39,'Data _Transformation'!A38:Q2367,16,0)</f>
        <v>R1013</v>
      </c>
      <c r="Q39" s="42">
        <f>VLOOKUP(A39,'Data _Transformation'!A38:Q2367,17,0)</f>
        <v>18</v>
      </c>
    </row>
    <row r="40" spans="1:17" ht="15.6" x14ac:dyDescent="0.3">
      <c r="A40" s="41" t="s">
        <v>115</v>
      </c>
      <c r="B40" s="14" t="str">
        <f>VLOOKUP(A40,'Data _Transformation'!A39:Q2368,2,FALSE)</f>
        <v xml:space="preserve">  James R</v>
      </c>
      <c r="C40" s="14">
        <f>VLOOKUP(A40,'Data _Transformation'!A39:Q2368,3,FALSE)</f>
        <v>52.58</v>
      </c>
      <c r="D40" s="14">
        <f>VLOOKUP(A40,'Data _Transformation'!A39:Q2368,4,FALSE)</f>
        <v>4.1900000000000004</v>
      </c>
      <c r="E40" s="14" t="str">
        <f>VLOOKUP(A40,'Data _Transformation'!A39:Q2368,5,FALSE)</f>
        <v>No</v>
      </c>
      <c r="F40" s="14" t="str">
        <f>VLOOKUP(A40,'Data _Transformation'!A39:Q2368,6,FALSE)</f>
        <v>yes</v>
      </c>
      <c r="G40" s="14" t="str">
        <f>VLOOKUP(A40,'Data _Transformation'!A39:Q2368,7,FALSE)</f>
        <v>No</v>
      </c>
      <c r="H40" s="14">
        <f>VLOOKUP(A40,'Data _Transformation'!A39:Q2368,8,FALSE)</f>
        <v>1</v>
      </c>
      <c r="I40" s="14" t="str">
        <f>VLOOKUP(A40,'Data _Transformation'!A39:Q2368,9,FALSE)</f>
        <v>Smoker</v>
      </c>
      <c r="J40" s="14" t="str">
        <f>VLOOKUP(A40,'Data _Transformation'!A39:Q2368,10,FALSE)</f>
        <v>Obesity</v>
      </c>
      <c r="K40" s="14" t="str">
        <f>VLOOKUP(A40,'Data _Transformation'!A39:Q2368,11,FALSE)</f>
        <v>Normal</v>
      </c>
      <c r="L40" s="39">
        <f>VLOOKUP(A40,'Data _Transformation'!A39:Q2368,12,FALSE)</f>
        <v>37456</v>
      </c>
      <c r="M40" s="40">
        <f>VLOOKUP(A40,'Data _Transformation'!A39:Q2368,13,FALSE)</f>
        <v>1132</v>
      </c>
      <c r="N40" s="14" t="str">
        <f>VLOOKUP(A40,'Data _Transformation'!A39:Q2368,14,FALSE)</f>
        <v>tier - 3</v>
      </c>
      <c r="O40" s="14" t="str">
        <f>VLOOKUP(A40,'Data _Transformation'!A39:Q2368,15,FALSE)</f>
        <v>tier - 1</v>
      </c>
      <c r="P40" s="14" t="str">
        <f>VLOOKUP(A40,'Data _Transformation'!A39:Q2368,16,0)</f>
        <v>R1013</v>
      </c>
      <c r="Q40" s="42">
        <f>VLOOKUP(A40,'Data _Transformation'!A39:Q2368,17,0)</f>
        <v>20</v>
      </c>
    </row>
    <row r="41" spans="1:17" ht="15.6" x14ac:dyDescent="0.3">
      <c r="A41" s="41" t="s">
        <v>117</v>
      </c>
      <c r="B41" s="14" t="str">
        <f>VLOOKUP(A41,'Data _Transformation'!A40:Q2369,2,FALSE)</f>
        <v xml:space="preserve">  Roseann</v>
      </c>
      <c r="C41" s="14">
        <f>VLOOKUP(A41,'Data _Transformation'!A40:Q2369,3,FALSE)</f>
        <v>35.200000000000003</v>
      </c>
      <c r="D41" s="14">
        <f>VLOOKUP(A41,'Data _Transformation'!A40:Q2369,4,FALSE)</f>
        <v>11.68</v>
      </c>
      <c r="E41" s="14" t="str">
        <f>VLOOKUP(A41,'Data _Transformation'!A40:Q2369,5,FALSE)</f>
        <v>Yes</v>
      </c>
      <c r="F41" s="14" t="str">
        <f>VLOOKUP(A41,'Data _Transformation'!A40:Q2369,6,FALSE)</f>
        <v>No</v>
      </c>
      <c r="G41" s="14" t="str">
        <f>VLOOKUP(A41,'Data _Transformation'!A40:Q2369,7,FALSE)</f>
        <v>No</v>
      </c>
      <c r="H41" s="14">
        <f>VLOOKUP(A41,'Data _Transformation'!A40:Q2369,8,FALSE)</f>
        <v>0</v>
      </c>
      <c r="I41" s="14" t="str">
        <f>VLOOKUP(A41,'Data _Transformation'!A40:Q2369,9,FALSE)</f>
        <v>Smoker</v>
      </c>
      <c r="J41" s="14" t="str">
        <f>VLOOKUP(A41,'Data _Transformation'!A40:Q2369,10,FALSE)</f>
        <v>Obesity</v>
      </c>
      <c r="K41" s="14" t="str">
        <f>VLOOKUP(A41,'Data _Transformation'!A40:Q2369,11,FALSE)</f>
        <v>Diabetes</v>
      </c>
      <c r="L41" s="39">
        <f>VLOOKUP(A41,'Data _Transformation'!A40:Q2369,12,FALSE)</f>
        <v>38266</v>
      </c>
      <c r="M41" s="40">
        <f>VLOOKUP(A41,'Data _Transformation'!A40:Q2369,13,FALSE)</f>
        <v>1135</v>
      </c>
      <c r="N41" s="14" t="str">
        <f>VLOOKUP(A41,'Data _Transformation'!A40:Q2369,14,FALSE)</f>
        <v>tier - 3</v>
      </c>
      <c r="O41" s="14" t="str">
        <f>VLOOKUP(A41,'Data _Transformation'!A40:Q2369,15,FALSE)</f>
        <v>tier - 3</v>
      </c>
      <c r="P41" s="14" t="str">
        <f>VLOOKUP(A41,'Data _Transformation'!A40:Q2369,16,0)</f>
        <v>R1013</v>
      </c>
      <c r="Q41" s="42">
        <f>VLOOKUP(A41,'Data _Transformation'!A40:Q2369,17,0)</f>
        <v>18</v>
      </c>
    </row>
    <row r="42" spans="1:17" ht="15.6" x14ac:dyDescent="0.3">
      <c r="A42" s="41" t="s">
        <v>120</v>
      </c>
      <c r="B42" s="14" t="str">
        <f>VLOOKUP(A42,'Data _Transformation'!A41:Q2370,2,FALSE)</f>
        <v xml:space="preserve">  Nicole</v>
      </c>
      <c r="C42" s="14">
        <f>VLOOKUP(A42,'Data _Transformation'!A41:Q2370,3,FALSE)</f>
        <v>38.06</v>
      </c>
      <c r="D42" s="14">
        <f>VLOOKUP(A42,'Data _Transformation'!A41:Q2370,4,FALSE)</f>
        <v>6.98</v>
      </c>
      <c r="E42" s="14" t="str">
        <f>VLOOKUP(A42,'Data _Transformation'!A41:Q2370,5,FALSE)</f>
        <v>No</v>
      </c>
      <c r="F42" s="14" t="str">
        <f>VLOOKUP(A42,'Data _Transformation'!A41:Q2370,6,FALSE)</f>
        <v>No</v>
      </c>
      <c r="G42" s="14" t="str">
        <f>VLOOKUP(A42,'Data _Transformation'!A41:Q2370,7,FALSE)</f>
        <v>No</v>
      </c>
      <c r="H42" s="14">
        <f>VLOOKUP(A42,'Data _Transformation'!A41:Q2370,8,FALSE)</f>
        <v>0</v>
      </c>
      <c r="I42" s="14" t="str">
        <f>VLOOKUP(A42,'Data _Transformation'!A41:Q2370,9,FALSE)</f>
        <v>Smoker</v>
      </c>
      <c r="J42" s="14" t="str">
        <f>VLOOKUP(A42,'Data _Transformation'!A41:Q2370,10,FALSE)</f>
        <v>Obesity</v>
      </c>
      <c r="K42" s="14" t="str">
        <f>VLOOKUP(A42,'Data _Transformation'!A41:Q2370,11,FALSE)</f>
        <v>Diabetes</v>
      </c>
      <c r="L42" s="39">
        <f>VLOOKUP(A42,'Data _Transformation'!A41:Q2370,12,FALSE)</f>
        <v>38149</v>
      </c>
      <c r="M42" s="40">
        <f>VLOOKUP(A42,'Data _Transformation'!A41:Q2370,13,FALSE)</f>
        <v>1135.94</v>
      </c>
      <c r="N42" s="14" t="str">
        <f>VLOOKUP(A42,'Data _Transformation'!A41:Q2370,14,FALSE)</f>
        <v>tier - 3</v>
      </c>
      <c r="O42" s="14" t="str">
        <f>VLOOKUP(A42,'Data _Transformation'!A41:Q2370,15,FALSE)</f>
        <v>tier - 3</v>
      </c>
      <c r="P42" s="14" t="str">
        <f>VLOOKUP(A42,'Data _Transformation'!A41:Q2370,16,0)</f>
        <v>R1013</v>
      </c>
      <c r="Q42" s="42">
        <f>VLOOKUP(A42,'Data _Transformation'!A41:Q2370,17,0)</f>
        <v>18</v>
      </c>
    </row>
    <row r="43" spans="1:17" ht="15.6" x14ac:dyDescent="0.3">
      <c r="A43" s="41" t="s">
        <v>122</v>
      </c>
      <c r="B43" s="14" t="str">
        <f>VLOOKUP(A43,'Data _Transformation'!A42:Q2371,2,FALSE)</f>
        <v xml:space="preserve">  Spencer</v>
      </c>
      <c r="C43" s="14">
        <f>VLOOKUP(A43,'Data _Transformation'!A42:Q2371,3,FALSE)</f>
        <v>34.21</v>
      </c>
      <c r="D43" s="14">
        <f>VLOOKUP(A43,'Data _Transformation'!A42:Q2371,4,FALSE)</f>
        <v>8.34</v>
      </c>
      <c r="E43" s="14" t="str">
        <f>VLOOKUP(A43,'Data _Transformation'!A42:Q2371,5,FALSE)</f>
        <v>No</v>
      </c>
      <c r="F43" s="14" t="str">
        <f>VLOOKUP(A43,'Data _Transformation'!A42:Q2371,6,FALSE)</f>
        <v>No</v>
      </c>
      <c r="G43" s="14" t="str">
        <f>VLOOKUP(A43,'Data _Transformation'!A42:Q2371,7,FALSE)</f>
        <v>No</v>
      </c>
      <c r="H43" s="14">
        <f>VLOOKUP(A43,'Data _Transformation'!A42:Q2371,8,FALSE)</f>
        <v>0</v>
      </c>
      <c r="I43" s="14" t="str">
        <f>VLOOKUP(A43,'Data _Transformation'!A42:Q2371,9,FALSE)</f>
        <v>Smoker</v>
      </c>
      <c r="J43" s="14" t="str">
        <f>VLOOKUP(A43,'Data _Transformation'!A42:Q2371,10,FALSE)</f>
        <v>Obesity</v>
      </c>
      <c r="K43" s="14" t="str">
        <f>VLOOKUP(A43,'Data _Transformation'!A42:Q2371,11,FALSE)</f>
        <v>Diabetes</v>
      </c>
      <c r="L43" s="39">
        <f>VLOOKUP(A43,'Data _Transformation'!A42:Q2371,12,FALSE)</f>
        <v>38319</v>
      </c>
      <c r="M43" s="40">
        <f>VLOOKUP(A43,'Data _Transformation'!A42:Q2371,13,FALSE)</f>
        <v>1136.4000000000001</v>
      </c>
      <c r="N43" s="14" t="str">
        <f>VLOOKUP(A43,'Data _Transformation'!A42:Q2371,14,FALSE)</f>
        <v>tier - 3</v>
      </c>
      <c r="O43" s="14" t="str">
        <f>VLOOKUP(A43,'Data _Transformation'!A42:Q2371,15,FALSE)</f>
        <v>tier - 3</v>
      </c>
      <c r="P43" s="14" t="str">
        <f>VLOOKUP(A43,'Data _Transformation'!A42:Q2371,16,0)</f>
        <v>R1013</v>
      </c>
      <c r="Q43" s="42">
        <f>VLOOKUP(A43,'Data _Transformation'!A42:Q2371,17,0)</f>
        <v>18</v>
      </c>
    </row>
    <row r="44" spans="1:17" ht="15.6" x14ac:dyDescent="0.3">
      <c r="A44" s="41" t="s">
        <v>125</v>
      </c>
      <c r="B44" s="14" t="str">
        <f>VLOOKUP(A44,'Data _Transformation'!A43:Q2372,2,FALSE)</f>
        <v xml:space="preserve">  Eric W</v>
      </c>
      <c r="C44" s="14">
        <f>VLOOKUP(A44,'Data _Transformation'!A43:Q2372,3,FALSE)</f>
        <v>38.94</v>
      </c>
      <c r="D44" s="14">
        <f>VLOOKUP(A44,'Data _Transformation'!A43:Q2372,4,FALSE)</f>
        <v>8.49</v>
      </c>
      <c r="E44" s="14" t="str">
        <f>VLOOKUP(A44,'Data _Transformation'!A43:Q2372,5,FALSE)</f>
        <v>Yes</v>
      </c>
      <c r="F44" s="14" t="str">
        <f>VLOOKUP(A44,'Data _Transformation'!A43:Q2372,6,FALSE)</f>
        <v>No</v>
      </c>
      <c r="G44" s="14" t="str">
        <f>VLOOKUP(A44,'Data _Transformation'!A43:Q2372,7,FALSE)</f>
        <v>No</v>
      </c>
      <c r="H44" s="14">
        <f>VLOOKUP(A44,'Data _Transformation'!A43:Q2372,8,FALSE)</f>
        <v>1</v>
      </c>
      <c r="I44" s="14" t="str">
        <f>VLOOKUP(A44,'Data _Transformation'!A43:Q2372,9,FALSE)</f>
        <v>Smoker</v>
      </c>
      <c r="J44" s="14" t="str">
        <f>VLOOKUP(A44,'Data _Transformation'!A43:Q2372,10,FALSE)</f>
        <v>Obesity</v>
      </c>
      <c r="K44" s="14" t="str">
        <f>VLOOKUP(A44,'Data _Transformation'!A43:Q2372,11,FALSE)</f>
        <v>Diabetes</v>
      </c>
      <c r="L44" s="39">
        <f>VLOOKUP(A44,'Data _Transformation'!A43:Q2372,12,FALSE)</f>
        <v>37479</v>
      </c>
      <c r="M44" s="40">
        <f>VLOOKUP(A44,'Data _Transformation'!A43:Q2372,13,FALSE)</f>
        <v>1137</v>
      </c>
      <c r="N44" s="14" t="str">
        <f>VLOOKUP(A44,'Data _Transformation'!A43:Q2372,14,FALSE)</f>
        <v>tier - 3</v>
      </c>
      <c r="O44" s="14" t="str">
        <f>VLOOKUP(A44,'Data _Transformation'!A43:Q2372,15,FALSE)</f>
        <v>tier - 1</v>
      </c>
      <c r="P44" s="14" t="str">
        <f>VLOOKUP(A44,'Data _Transformation'!A43:Q2372,16,0)</f>
        <v>R1013</v>
      </c>
      <c r="Q44" s="42">
        <f>VLOOKUP(A44,'Data _Transformation'!A43:Q2372,17,0)</f>
        <v>20</v>
      </c>
    </row>
    <row r="45" spans="1:17" ht="15.6" x14ac:dyDescent="0.3">
      <c r="A45" s="41" t="s">
        <v>127</v>
      </c>
      <c r="B45" s="14" t="str">
        <f>VLOOKUP(A45,'Data _Transformation'!A44:Q2373,2,FALSE)</f>
        <v xml:space="preserve">  Brianna L</v>
      </c>
      <c r="C45" s="14">
        <f>VLOOKUP(A45,'Data _Transformation'!A44:Q2373,3,FALSE)</f>
        <v>30.21</v>
      </c>
      <c r="D45" s="14">
        <f>VLOOKUP(A45,'Data _Transformation'!A44:Q2373,4,FALSE)</f>
        <v>5.34</v>
      </c>
      <c r="E45" s="14" t="str">
        <f>VLOOKUP(A45,'Data _Transformation'!A44:Q2373,5,FALSE)</f>
        <v>Yes</v>
      </c>
      <c r="F45" s="14" t="str">
        <f>VLOOKUP(A45,'Data _Transformation'!A44:Q2373,6,FALSE)</f>
        <v>No</v>
      </c>
      <c r="G45" s="14" t="str">
        <f>VLOOKUP(A45,'Data _Transformation'!A44:Q2373,7,FALSE)</f>
        <v>No</v>
      </c>
      <c r="H45" s="14">
        <f>VLOOKUP(A45,'Data _Transformation'!A44:Q2373,8,FALSE)</f>
        <v>1</v>
      </c>
      <c r="I45" s="14" t="str">
        <f>VLOOKUP(A45,'Data _Transformation'!A44:Q2373,9,FALSE)</f>
        <v>Smoker</v>
      </c>
      <c r="J45" s="14" t="str">
        <f>VLOOKUP(A45,'Data _Transformation'!A44:Q2373,10,FALSE)</f>
        <v>Obesity</v>
      </c>
      <c r="K45" s="14" t="str">
        <f>VLOOKUP(A45,'Data _Transformation'!A44:Q2373,11,FALSE)</f>
        <v>Normal</v>
      </c>
      <c r="L45" s="39">
        <f>VLOOKUP(A45,'Data _Transformation'!A44:Q2373,12,FALSE)</f>
        <v>38297</v>
      </c>
      <c r="M45" s="40">
        <f>VLOOKUP(A45,'Data _Transformation'!A44:Q2373,13,FALSE)</f>
        <v>1137.01</v>
      </c>
      <c r="N45" s="14" t="str">
        <f>VLOOKUP(A45,'Data _Transformation'!A44:Q2373,14,FALSE)</f>
        <v>tier - 3</v>
      </c>
      <c r="O45" s="14" t="str">
        <f>VLOOKUP(A45,'Data _Transformation'!A44:Q2373,15,FALSE)</f>
        <v>tier - 1</v>
      </c>
      <c r="P45" s="14" t="str">
        <f>VLOOKUP(A45,'Data _Transformation'!A44:Q2373,16,0)</f>
        <v>R1013</v>
      </c>
      <c r="Q45" s="42">
        <f>VLOOKUP(A45,'Data _Transformation'!A44:Q2373,17,0)</f>
        <v>18</v>
      </c>
    </row>
    <row r="46" spans="1:17" ht="15.6" x14ac:dyDescent="0.3">
      <c r="A46" s="41" t="s">
        <v>129</v>
      </c>
      <c r="B46" s="14" t="str">
        <f>VLOOKUP(A46,'Data _Transformation'!A45:Q2374,2,FALSE)</f>
        <v xml:space="preserve">  Thomas J</v>
      </c>
      <c r="C46" s="14">
        <f>VLOOKUP(A46,'Data _Transformation'!A45:Q2374,3,FALSE)</f>
        <v>33.630000000000003</v>
      </c>
      <c r="D46" s="14">
        <f>VLOOKUP(A46,'Data _Transformation'!A45:Q2374,4,FALSE)</f>
        <v>4.43</v>
      </c>
      <c r="E46" s="14" t="str">
        <f>VLOOKUP(A46,'Data _Transformation'!A45:Q2374,5,FALSE)</f>
        <v>Yes</v>
      </c>
      <c r="F46" s="14" t="str">
        <f>VLOOKUP(A46,'Data _Transformation'!A45:Q2374,6,FALSE)</f>
        <v>No</v>
      </c>
      <c r="G46" s="14" t="str">
        <f>VLOOKUP(A46,'Data _Transformation'!A45:Q2374,7,FALSE)</f>
        <v>No</v>
      </c>
      <c r="H46" s="14">
        <f>VLOOKUP(A46,'Data _Transformation'!A45:Q2374,8,FALSE)</f>
        <v>2</v>
      </c>
      <c r="I46" s="14" t="str">
        <f>VLOOKUP(A46,'Data _Transformation'!A45:Q2374,9,FALSE)</f>
        <v>Smoker</v>
      </c>
      <c r="J46" s="14" t="str">
        <f>VLOOKUP(A46,'Data _Transformation'!A45:Q2374,10,FALSE)</f>
        <v>Obesity</v>
      </c>
      <c r="K46" s="14" t="str">
        <f>VLOOKUP(A46,'Data _Transformation'!A45:Q2374,11,FALSE)</f>
        <v>Normal</v>
      </c>
      <c r="L46" s="39">
        <f>VLOOKUP(A46,'Data _Transformation'!A45:Q2374,12,FALSE)</f>
        <v>38275</v>
      </c>
      <c r="M46" s="40">
        <f>VLOOKUP(A46,'Data _Transformation'!A45:Q2374,13,FALSE)</f>
        <v>1137.01</v>
      </c>
      <c r="N46" s="14" t="str">
        <f>VLOOKUP(A46,'Data _Transformation'!A45:Q2374,14,FALSE)</f>
        <v>tier - 3</v>
      </c>
      <c r="O46" s="14" t="str">
        <f>VLOOKUP(A46,'Data _Transformation'!A45:Q2374,15,FALSE)</f>
        <v>tier - 1</v>
      </c>
      <c r="P46" s="14" t="str">
        <f>VLOOKUP(A46,'Data _Transformation'!A45:Q2374,16,0)</f>
        <v>R1013</v>
      </c>
      <c r="Q46" s="42">
        <f>VLOOKUP(A46,'Data _Transformation'!A45:Q2374,17,0)</f>
        <v>18</v>
      </c>
    </row>
    <row r="47" spans="1:17" ht="15.6" x14ac:dyDescent="0.3">
      <c r="A47" s="41" t="s">
        <v>131</v>
      </c>
      <c r="B47" s="14" t="str">
        <f>VLOOKUP(A47,'Data _Transformation'!A46:Q2375,2,FALSE)</f>
        <v xml:space="preserve">  Melissa L</v>
      </c>
      <c r="C47" s="14">
        <f>VLOOKUP(A47,'Data _Transformation'!A46:Q2375,3,FALSE)</f>
        <v>40.369999999999997</v>
      </c>
      <c r="D47" s="14">
        <f>VLOOKUP(A47,'Data _Transformation'!A46:Q2375,4,FALSE)</f>
        <v>4.47</v>
      </c>
      <c r="E47" s="14" t="str">
        <f>VLOOKUP(A47,'Data _Transformation'!A46:Q2375,5,FALSE)</f>
        <v>No</v>
      </c>
      <c r="F47" s="14" t="str">
        <f>VLOOKUP(A47,'Data _Transformation'!A46:Q2375,6,FALSE)</f>
        <v>No</v>
      </c>
      <c r="G47" s="14" t="str">
        <f>VLOOKUP(A47,'Data _Transformation'!A46:Q2375,7,FALSE)</f>
        <v>No</v>
      </c>
      <c r="H47" s="14">
        <f>VLOOKUP(A47,'Data _Transformation'!A46:Q2375,8,FALSE)</f>
        <v>0</v>
      </c>
      <c r="I47" s="14" t="str">
        <f>VLOOKUP(A47,'Data _Transformation'!A46:Q2375,9,FALSE)</f>
        <v>Smoker</v>
      </c>
      <c r="J47" s="14" t="str">
        <f>VLOOKUP(A47,'Data _Transformation'!A46:Q2375,10,FALSE)</f>
        <v>Obesity</v>
      </c>
      <c r="K47" s="14" t="str">
        <f>VLOOKUP(A47,'Data _Transformation'!A46:Q2375,11,FALSE)</f>
        <v>Normal</v>
      </c>
      <c r="L47" s="39">
        <f>VLOOKUP(A47,'Data _Transformation'!A46:Q2375,12,FALSE)</f>
        <v>38318</v>
      </c>
      <c r="M47" s="40">
        <f>VLOOKUP(A47,'Data _Transformation'!A46:Q2375,13,FALSE)</f>
        <v>1137.47</v>
      </c>
      <c r="N47" s="14" t="str">
        <f>VLOOKUP(A47,'Data _Transformation'!A46:Q2375,14,FALSE)</f>
        <v>tier - 3</v>
      </c>
      <c r="O47" s="14" t="str">
        <f>VLOOKUP(A47,'Data _Transformation'!A46:Q2375,15,FALSE)</f>
        <v>tier - 2</v>
      </c>
      <c r="P47" s="14" t="str">
        <f>VLOOKUP(A47,'Data _Transformation'!A46:Q2375,16,0)</f>
        <v>R1013</v>
      </c>
      <c r="Q47" s="42">
        <f>VLOOKUP(A47,'Data _Transformation'!A46:Q2375,17,0)</f>
        <v>18</v>
      </c>
    </row>
    <row r="48" spans="1:17" ht="15.6" x14ac:dyDescent="0.3">
      <c r="A48" s="41" t="s">
        <v>133</v>
      </c>
      <c r="B48" s="14" t="str">
        <f>VLOOKUP(A48,'Data _Transformation'!A47:Q2376,2,FALSE)</f>
        <v xml:space="preserve">  Flavio</v>
      </c>
      <c r="C48" s="14">
        <f>VLOOKUP(A48,'Data _Transformation'!A47:Q2376,3,FALSE)</f>
        <v>53.09</v>
      </c>
      <c r="D48" s="14">
        <f>VLOOKUP(A48,'Data _Transformation'!A47:Q2376,4,FALSE)</f>
        <v>4.82</v>
      </c>
      <c r="E48" s="14" t="str">
        <f>VLOOKUP(A48,'Data _Transformation'!A47:Q2376,5,FALSE)</f>
        <v>Yes</v>
      </c>
      <c r="F48" s="14" t="str">
        <f>VLOOKUP(A48,'Data _Transformation'!A47:Q2376,6,FALSE)</f>
        <v>No</v>
      </c>
      <c r="G48" s="14" t="str">
        <f>VLOOKUP(A48,'Data _Transformation'!A47:Q2376,7,FALSE)</f>
        <v>No</v>
      </c>
      <c r="H48" s="14">
        <f>VLOOKUP(A48,'Data _Transformation'!A47:Q2376,8,FALSE)</f>
        <v>2</v>
      </c>
      <c r="I48" s="14" t="str">
        <f>VLOOKUP(A48,'Data _Transformation'!A47:Q2376,9,FALSE)</f>
        <v>Smoker</v>
      </c>
      <c r="J48" s="14" t="str">
        <f>VLOOKUP(A48,'Data _Transformation'!A47:Q2376,10,FALSE)</f>
        <v>Obesity</v>
      </c>
      <c r="K48" s="14" t="str">
        <f>VLOOKUP(A48,'Data _Transformation'!A47:Q2376,11,FALSE)</f>
        <v>Normal</v>
      </c>
      <c r="L48" s="39">
        <f>VLOOKUP(A48,'Data _Transformation'!A47:Q2376,12,FALSE)</f>
        <v>37189</v>
      </c>
      <c r="M48" s="40">
        <f>VLOOKUP(A48,'Data _Transformation'!A47:Q2376,13,FALSE)</f>
        <v>1141</v>
      </c>
      <c r="N48" s="14" t="str">
        <f>VLOOKUP(A48,'Data _Transformation'!A47:Q2376,14,FALSE)</f>
        <v>tier - 3</v>
      </c>
      <c r="O48" s="14" t="str">
        <f>VLOOKUP(A48,'Data _Transformation'!A47:Q2376,15,FALSE)</f>
        <v>tier - 1</v>
      </c>
      <c r="P48" s="14" t="str">
        <f>VLOOKUP(A48,'Data _Transformation'!A47:Q2376,16,0)</f>
        <v>R1013</v>
      </c>
      <c r="Q48" s="42">
        <f>VLOOKUP(A48,'Data _Transformation'!A47:Q2376,17,0)</f>
        <v>21</v>
      </c>
    </row>
    <row r="49" spans="1:17" ht="15.6" x14ac:dyDescent="0.3">
      <c r="A49" s="41" t="s">
        <v>136</v>
      </c>
      <c r="B49" s="14" t="str">
        <f>VLOOKUP(A49,'Data _Transformation'!A48:Q2377,2,FALSE)</f>
        <v xml:space="preserve">  Ryan</v>
      </c>
      <c r="C49" s="14">
        <f>VLOOKUP(A49,'Data _Transformation'!A48:Q2377,3,FALSE)</f>
        <v>31.79</v>
      </c>
      <c r="D49" s="14">
        <f>VLOOKUP(A49,'Data _Transformation'!A48:Q2377,4,FALSE)</f>
        <v>5.51</v>
      </c>
      <c r="E49" s="14" t="str">
        <f>VLOOKUP(A49,'Data _Transformation'!A48:Q2377,5,FALSE)</f>
        <v>Yes</v>
      </c>
      <c r="F49" s="14" t="str">
        <f>VLOOKUP(A49,'Data _Transformation'!A48:Q2377,6,FALSE)</f>
        <v>No</v>
      </c>
      <c r="G49" s="14" t="str">
        <f>VLOOKUP(A49,'Data _Transformation'!A48:Q2377,7,FALSE)</f>
        <v>No</v>
      </c>
      <c r="H49" s="14">
        <f>VLOOKUP(A49,'Data _Transformation'!A48:Q2377,8,FALSE)</f>
        <v>2</v>
      </c>
      <c r="I49" s="14" t="str">
        <f>VLOOKUP(A49,'Data _Transformation'!A48:Q2377,9,FALSE)</f>
        <v>Smoker</v>
      </c>
      <c r="J49" s="14" t="str">
        <f>VLOOKUP(A49,'Data _Transformation'!A48:Q2377,10,FALSE)</f>
        <v>Obesity</v>
      </c>
      <c r="K49" s="14" t="str">
        <f>VLOOKUP(A49,'Data _Transformation'!A48:Q2377,11,FALSE)</f>
        <v>Normal</v>
      </c>
      <c r="L49" s="39">
        <f>VLOOKUP(A49,'Data _Transformation'!A48:Q2377,12,FALSE)</f>
        <v>38242</v>
      </c>
      <c r="M49" s="40">
        <f>VLOOKUP(A49,'Data _Transformation'!A48:Q2377,13,FALSE)</f>
        <v>1141.45</v>
      </c>
      <c r="N49" s="14" t="str">
        <f>VLOOKUP(A49,'Data _Transformation'!A48:Q2377,14,FALSE)</f>
        <v>tier - 3</v>
      </c>
      <c r="O49" s="14" t="str">
        <f>VLOOKUP(A49,'Data _Transformation'!A48:Q2377,15,FALSE)</f>
        <v>tier - 3</v>
      </c>
      <c r="P49" s="14" t="str">
        <f>VLOOKUP(A49,'Data _Transformation'!A48:Q2377,16,0)</f>
        <v>R1013</v>
      </c>
      <c r="Q49" s="42">
        <f>VLOOKUP(A49,'Data _Transformation'!A48:Q2377,17,0)</f>
        <v>18</v>
      </c>
    </row>
    <row r="50" spans="1:17" ht="15.6" x14ac:dyDescent="0.3">
      <c r="A50" s="41" t="s">
        <v>138</v>
      </c>
      <c r="B50" s="14" t="str">
        <f>VLOOKUP(A50,'Data _Transformation'!A49:Q2378,2,FALSE)</f>
        <v xml:space="preserve">  Anthony J</v>
      </c>
      <c r="C50" s="14">
        <f>VLOOKUP(A50,'Data _Transformation'!A49:Q2378,3,FALSE)</f>
        <v>41.895000000000003</v>
      </c>
      <c r="D50" s="14">
        <f>VLOOKUP(A50,'Data _Transformation'!A49:Q2378,4,FALSE)</f>
        <v>10.87</v>
      </c>
      <c r="E50" s="14" t="str">
        <f>VLOOKUP(A50,'Data _Transformation'!A49:Q2378,5,FALSE)</f>
        <v>Yes</v>
      </c>
      <c r="F50" s="14" t="str">
        <f>VLOOKUP(A50,'Data _Transformation'!A49:Q2378,6,FALSE)</f>
        <v>No</v>
      </c>
      <c r="G50" s="14" t="str">
        <f>VLOOKUP(A50,'Data _Transformation'!A49:Q2378,7,FALSE)</f>
        <v>No</v>
      </c>
      <c r="H50" s="14">
        <f>VLOOKUP(A50,'Data _Transformation'!A49:Q2378,8,FALSE)</f>
        <v>1</v>
      </c>
      <c r="I50" s="14" t="str">
        <f>VLOOKUP(A50,'Data _Transformation'!A49:Q2378,9,FALSE)</f>
        <v>Smoker</v>
      </c>
      <c r="J50" s="14" t="str">
        <f>VLOOKUP(A50,'Data _Transformation'!A49:Q2378,10,FALSE)</f>
        <v>Obesity</v>
      </c>
      <c r="K50" s="14" t="str">
        <f>VLOOKUP(A50,'Data _Transformation'!A49:Q2378,11,FALSE)</f>
        <v>Diabetes</v>
      </c>
      <c r="L50" s="39">
        <f>VLOOKUP(A50,'Data _Transformation'!A49:Q2378,12,FALSE)</f>
        <v>37530</v>
      </c>
      <c r="M50" s="40">
        <f>VLOOKUP(A50,'Data _Transformation'!A49:Q2378,13,FALSE)</f>
        <v>1142</v>
      </c>
      <c r="N50" s="14" t="str">
        <f>VLOOKUP(A50,'Data _Transformation'!A49:Q2378,14,FALSE)</f>
        <v>tier - 3</v>
      </c>
      <c r="O50" s="14" t="str">
        <f>VLOOKUP(A50,'Data _Transformation'!A49:Q2378,15,FALSE)</f>
        <v>tier - 2</v>
      </c>
      <c r="P50" s="14" t="str">
        <f>VLOOKUP(A50,'Data _Transformation'!A49:Q2378,16,0)</f>
        <v>R1011</v>
      </c>
      <c r="Q50" s="42">
        <f>VLOOKUP(A50,'Data _Transformation'!A49:Q2378,17,0)</f>
        <v>20</v>
      </c>
    </row>
    <row r="51" spans="1:17" ht="15.6" x14ac:dyDescent="0.3">
      <c r="A51" s="41" t="s">
        <v>140</v>
      </c>
      <c r="B51" s="14" t="str">
        <f>VLOOKUP(A51,'Data _Transformation'!A50:Q2379,2,FALSE)</f>
        <v xml:space="preserve">  Alex</v>
      </c>
      <c r="C51" s="14">
        <f>VLOOKUP(A51,'Data _Transformation'!A50:Q2379,3,FALSE)</f>
        <v>31.16</v>
      </c>
      <c r="D51" s="14">
        <f>VLOOKUP(A51,'Data _Transformation'!A50:Q2379,4,FALSE)</f>
        <v>9.34</v>
      </c>
      <c r="E51" s="14" t="str">
        <f>VLOOKUP(A51,'Data _Transformation'!A50:Q2379,5,FALSE)</f>
        <v>No</v>
      </c>
      <c r="F51" s="14" t="str">
        <f>VLOOKUP(A51,'Data _Transformation'!A50:Q2379,6,FALSE)</f>
        <v>No</v>
      </c>
      <c r="G51" s="14" t="str">
        <f>VLOOKUP(A51,'Data _Transformation'!A50:Q2379,7,FALSE)</f>
        <v>No</v>
      </c>
      <c r="H51" s="14">
        <f>VLOOKUP(A51,'Data _Transformation'!A50:Q2379,8,FALSE)</f>
        <v>0</v>
      </c>
      <c r="I51" s="14" t="str">
        <f>VLOOKUP(A51,'Data _Transformation'!A50:Q2379,9,FALSE)</f>
        <v>Smoker</v>
      </c>
      <c r="J51" s="14" t="str">
        <f>VLOOKUP(A51,'Data _Transformation'!A50:Q2379,10,FALSE)</f>
        <v>Obesity</v>
      </c>
      <c r="K51" s="14" t="str">
        <f>VLOOKUP(A51,'Data _Transformation'!A50:Q2379,11,FALSE)</f>
        <v>Diabetes</v>
      </c>
      <c r="L51" s="39">
        <f>VLOOKUP(A51,'Data _Transformation'!A50:Q2379,12,FALSE)</f>
        <v>38148</v>
      </c>
      <c r="M51" s="40">
        <f>VLOOKUP(A51,'Data _Transformation'!A50:Q2379,13,FALSE)</f>
        <v>1146.8</v>
      </c>
      <c r="N51" s="14" t="str">
        <f>VLOOKUP(A51,'Data _Transformation'!A50:Q2379,14,FALSE)</f>
        <v>tier - 2</v>
      </c>
      <c r="O51" s="14" t="str">
        <f>VLOOKUP(A51,'Data _Transformation'!A50:Q2379,15,FALSE)</f>
        <v>tier - 2</v>
      </c>
      <c r="P51" s="14" t="str">
        <f>VLOOKUP(A51,'Data _Transformation'!A50:Q2379,16,0)</f>
        <v>R1013</v>
      </c>
      <c r="Q51" s="42">
        <f>VLOOKUP(A51,'Data _Transformation'!A50:Q2379,17,0)</f>
        <v>18</v>
      </c>
    </row>
    <row r="52" spans="1:17" ht="15.6" x14ac:dyDescent="0.3">
      <c r="A52" s="41" t="s">
        <v>143</v>
      </c>
      <c r="B52" s="14" t="str">
        <f>VLOOKUP(A52,'Data _Transformation'!A51:Q2380,2,FALSE)</f>
        <v xml:space="preserve">  David</v>
      </c>
      <c r="C52" s="14">
        <f>VLOOKUP(A52,'Data _Transformation'!A51:Q2380,3,FALSE)</f>
        <v>34.104999999999997</v>
      </c>
      <c r="D52" s="14">
        <f>VLOOKUP(A52,'Data _Transformation'!A51:Q2380,4,FALSE)</f>
        <v>5.03</v>
      </c>
      <c r="E52" s="14" t="str">
        <f>VLOOKUP(A52,'Data _Transformation'!A51:Q2380,5,FALSE)</f>
        <v>Yes</v>
      </c>
      <c r="F52" s="14" t="str">
        <f>VLOOKUP(A52,'Data _Transformation'!A51:Q2380,6,FALSE)</f>
        <v>No</v>
      </c>
      <c r="G52" s="14" t="str">
        <f>VLOOKUP(A52,'Data _Transformation'!A51:Q2380,7,FALSE)</f>
        <v>Yes</v>
      </c>
      <c r="H52" s="14">
        <f>VLOOKUP(A52,'Data _Transformation'!A51:Q2380,8,FALSE)</f>
        <v>1</v>
      </c>
      <c r="I52" s="14" t="str">
        <f>VLOOKUP(A52,'Data _Transformation'!A51:Q2380,9,FALSE)</f>
        <v>Smoker</v>
      </c>
      <c r="J52" s="14" t="str">
        <f>VLOOKUP(A52,'Data _Transformation'!A51:Q2380,10,FALSE)</f>
        <v>Obesity</v>
      </c>
      <c r="K52" s="14" t="str">
        <f>VLOOKUP(A52,'Data _Transformation'!A51:Q2380,11,FALSE)</f>
        <v>Normal</v>
      </c>
      <c r="L52" s="39">
        <f>VLOOKUP(A52,'Data _Transformation'!A51:Q2380,12,FALSE)</f>
        <v>37784</v>
      </c>
      <c r="M52" s="40">
        <f>VLOOKUP(A52,'Data _Transformation'!A51:Q2380,13,FALSE)</f>
        <v>1149</v>
      </c>
      <c r="N52" s="14" t="str">
        <f>VLOOKUP(A52,'Data _Transformation'!A51:Q2380,14,FALSE)</f>
        <v>tier - 2</v>
      </c>
      <c r="O52" s="14" t="str">
        <f>VLOOKUP(A52,'Data _Transformation'!A51:Q2380,15,FALSE)</f>
        <v>tier - 1</v>
      </c>
      <c r="P52" s="14" t="str">
        <f>VLOOKUP(A52,'Data _Transformation'!A51:Q2380,16,0)</f>
        <v>R1012</v>
      </c>
      <c r="Q52" s="42">
        <f>VLOOKUP(A52,'Data _Transformation'!A51:Q2380,17,0)</f>
        <v>19</v>
      </c>
    </row>
    <row r="53" spans="1:17" ht="15.6" x14ac:dyDescent="0.3">
      <c r="A53" s="41" t="s">
        <v>145</v>
      </c>
      <c r="B53" s="14" t="str">
        <f>VLOOKUP(A53,'Data _Transformation'!A52:Q2381,2,FALSE)</f>
        <v xml:space="preserve">  Andrew B</v>
      </c>
      <c r="C53" s="14">
        <f>VLOOKUP(A53,'Data _Transformation'!A52:Q2381,3,FALSE)</f>
        <v>51.93</v>
      </c>
      <c r="D53" s="14">
        <f>VLOOKUP(A53,'Data _Transformation'!A52:Q2381,4,FALSE)</f>
        <v>11.05</v>
      </c>
      <c r="E53" s="14" t="str">
        <f>VLOOKUP(A53,'Data _Transformation'!A52:Q2381,5,FALSE)</f>
        <v>No</v>
      </c>
      <c r="F53" s="14" t="str">
        <f>VLOOKUP(A53,'Data _Transformation'!A52:Q2381,6,FALSE)</f>
        <v>No</v>
      </c>
      <c r="G53" s="14" t="str">
        <f>VLOOKUP(A53,'Data _Transformation'!A52:Q2381,7,FALSE)</f>
        <v>No</v>
      </c>
      <c r="H53" s="14">
        <f>VLOOKUP(A53,'Data _Transformation'!A52:Q2381,8,FALSE)</f>
        <v>0</v>
      </c>
      <c r="I53" s="14" t="str">
        <f>VLOOKUP(A53,'Data _Transformation'!A52:Q2381,9,FALSE)</f>
        <v>Smoker</v>
      </c>
      <c r="J53" s="14" t="str">
        <f>VLOOKUP(A53,'Data _Transformation'!A52:Q2381,10,FALSE)</f>
        <v>Obesity</v>
      </c>
      <c r="K53" s="14" t="str">
        <f>VLOOKUP(A53,'Data _Transformation'!A52:Q2381,11,FALSE)</f>
        <v>Diabetes</v>
      </c>
      <c r="L53" s="39">
        <f>VLOOKUP(A53,'Data _Transformation'!A52:Q2381,12,FALSE)</f>
        <v>38186</v>
      </c>
      <c r="M53" s="40">
        <f>VLOOKUP(A53,'Data _Transformation'!A52:Q2381,13,FALSE)</f>
        <v>1149.4000000000001</v>
      </c>
      <c r="N53" s="14" t="str">
        <f>VLOOKUP(A53,'Data _Transformation'!A52:Q2381,14,FALSE)</f>
        <v>tier - 2</v>
      </c>
      <c r="O53" s="14" t="str">
        <f>VLOOKUP(A53,'Data _Transformation'!A52:Q2381,15,FALSE)</f>
        <v>tier - 2</v>
      </c>
      <c r="P53" s="14" t="str">
        <f>VLOOKUP(A53,'Data _Transformation'!A52:Q2381,16,0)</f>
        <v>R1013</v>
      </c>
      <c r="Q53" s="42">
        <f>VLOOKUP(A53,'Data _Transformation'!A52:Q2381,17,0)</f>
        <v>18</v>
      </c>
    </row>
    <row r="54" spans="1:17" ht="15.6" x14ac:dyDescent="0.3">
      <c r="A54" s="41" t="s">
        <v>147</v>
      </c>
      <c r="B54" s="14" t="str">
        <f>VLOOKUP(A54,'Data _Transformation'!A53:Q2382,2,FALSE)</f>
        <v xml:space="preserve">  Dara E</v>
      </c>
      <c r="C54" s="14">
        <f>VLOOKUP(A54,'Data _Transformation'!A53:Q2382,3,FALSE)</f>
        <v>38.950000000000003</v>
      </c>
      <c r="D54" s="14">
        <f>VLOOKUP(A54,'Data _Transformation'!A53:Q2382,4,FALSE)</f>
        <v>11.95</v>
      </c>
      <c r="E54" s="14" t="str">
        <f>VLOOKUP(A54,'Data _Transformation'!A53:Q2382,5,FALSE)</f>
        <v>No</v>
      </c>
      <c r="F54" s="14" t="str">
        <f>VLOOKUP(A54,'Data _Transformation'!A53:Q2382,6,FALSE)</f>
        <v>No</v>
      </c>
      <c r="G54" s="14" t="str">
        <f>VLOOKUP(A54,'Data _Transformation'!A53:Q2382,7,FALSE)</f>
        <v>No</v>
      </c>
      <c r="H54" s="14">
        <f>VLOOKUP(A54,'Data _Transformation'!A53:Q2382,8,FALSE)</f>
        <v>0</v>
      </c>
      <c r="I54" s="14" t="str">
        <f>VLOOKUP(A54,'Data _Transformation'!A53:Q2382,9,FALSE)</f>
        <v>Smoker</v>
      </c>
      <c r="J54" s="14" t="str">
        <f>VLOOKUP(A54,'Data _Transformation'!A53:Q2382,10,FALSE)</f>
        <v>Obesity</v>
      </c>
      <c r="K54" s="14" t="str">
        <f>VLOOKUP(A54,'Data _Transformation'!A53:Q2382,11,FALSE)</f>
        <v>Diabetes</v>
      </c>
      <c r="L54" s="39">
        <f>VLOOKUP(A54,'Data _Transformation'!A53:Q2382,12,FALSE)</f>
        <v>34541</v>
      </c>
      <c r="M54" s="40">
        <f>VLOOKUP(A54,'Data _Transformation'!A53:Q2382,13,FALSE)</f>
        <v>1158.32</v>
      </c>
      <c r="N54" s="14" t="str">
        <f>VLOOKUP(A54,'Data _Transformation'!A53:Q2382,14,FALSE)</f>
        <v>tier - 2</v>
      </c>
      <c r="O54" s="14" t="str">
        <f>VLOOKUP(A54,'Data _Transformation'!A53:Q2382,15,FALSE)</f>
        <v>tier - 1</v>
      </c>
      <c r="P54" s="14" t="str">
        <f>VLOOKUP(A54,'Data _Transformation'!A53:Q2382,16,0)</f>
        <v>R1013</v>
      </c>
      <c r="Q54" s="42">
        <f>VLOOKUP(A54,'Data _Transformation'!A53:Q2382,17,0)</f>
        <v>28</v>
      </c>
    </row>
    <row r="55" spans="1:17" ht="15.6" x14ac:dyDescent="0.3">
      <c r="A55" s="41" t="s">
        <v>150</v>
      </c>
      <c r="B55" s="14" t="str">
        <f>VLOOKUP(A55,'Data _Transformation'!A54:Q2383,2,FALSE)</f>
        <v xml:space="preserve">  Inna</v>
      </c>
      <c r="C55" s="14">
        <f>VLOOKUP(A55,'Data _Transformation'!A54:Q2383,3,FALSE)</f>
        <v>36.630000000000003</v>
      </c>
      <c r="D55" s="14">
        <f>VLOOKUP(A55,'Data _Transformation'!A54:Q2383,4,FALSE)</f>
        <v>7.72</v>
      </c>
      <c r="E55" s="14" t="str">
        <f>VLOOKUP(A55,'Data _Transformation'!A54:Q2383,5,FALSE)</f>
        <v>Yes</v>
      </c>
      <c r="F55" s="14" t="str">
        <f>VLOOKUP(A55,'Data _Transformation'!A54:Q2383,6,FALSE)</f>
        <v>No</v>
      </c>
      <c r="G55" s="14" t="str">
        <f>VLOOKUP(A55,'Data _Transformation'!A54:Q2383,7,FALSE)</f>
        <v>No</v>
      </c>
      <c r="H55" s="14">
        <f>VLOOKUP(A55,'Data _Transformation'!A54:Q2383,8,FALSE)</f>
        <v>1</v>
      </c>
      <c r="I55" s="14" t="str">
        <f>VLOOKUP(A55,'Data _Transformation'!A54:Q2383,9,FALSE)</f>
        <v>Smoker</v>
      </c>
      <c r="J55" s="14" t="str">
        <f>VLOOKUP(A55,'Data _Transformation'!A54:Q2383,10,FALSE)</f>
        <v>Obesity</v>
      </c>
      <c r="K55" s="14" t="str">
        <f>VLOOKUP(A55,'Data _Transformation'!A54:Q2383,11,FALSE)</f>
        <v>Diabetes</v>
      </c>
      <c r="L55" s="39">
        <f>VLOOKUP(A55,'Data _Transformation'!A54:Q2383,12,FALSE)</f>
        <v>38302</v>
      </c>
      <c r="M55" s="40">
        <f>VLOOKUP(A55,'Data _Transformation'!A54:Q2383,13,FALSE)</f>
        <v>1163.46</v>
      </c>
      <c r="N55" s="14" t="str">
        <f>VLOOKUP(A55,'Data _Transformation'!A54:Q2383,14,FALSE)</f>
        <v>tier - 2</v>
      </c>
      <c r="O55" s="14" t="str">
        <f>VLOOKUP(A55,'Data _Transformation'!A54:Q2383,15,FALSE)</f>
        <v>tier - 3</v>
      </c>
      <c r="P55" s="14" t="str">
        <f>VLOOKUP(A55,'Data _Transformation'!A54:Q2383,16,0)</f>
        <v>R1013</v>
      </c>
      <c r="Q55" s="42">
        <f>VLOOKUP(A55,'Data _Transformation'!A54:Q2383,17,0)</f>
        <v>18</v>
      </c>
    </row>
    <row r="56" spans="1:17" ht="15.6" x14ac:dyDescent="0.3">
      <c r="A56" s="41" t="s">
        <v>152</v>
      </c>
      <c r="B56" s="14" t="str">
        <f>VLOOKUP(A56,'Data _Transformation'!A55:Q2384,2,FALSE)</f>
        <v xml:space="preserve">  Ari</v>
      </c>
      <c r="C56" s="14">
        <f>VLOOKUP(A56,'Data _Transformation'!A55:Q2384,3,FALSE)</f>
        <v>34.200000000000003</v>
      </c>
      <c r="D56" s="14">
        <f>VLOOKUP(A56,'Data _Transformation'!A55:Q2384,4,FALSE)</f>
        <v>5.75</v>
      </c>
      <c r="E56" s="14" t="str">
        <f>VLOOKUP(A56,'Data _Transformation'!A55:Q2384,5,FALSE)</f>
        <v>No</v>
      </c>
      <c r="F56" s="14" t="str">
        <f>VLOOKUP(A56,'Data _Transformation'!A55:Q2384,6,FALSE)</f>
        <v>No</v>
      </c>
      <c r="G56" s="14" t="str">
        <f>VLOOKUP(A56,'Data _Transformation'!A55:Q2384,7,FALSE)</f>
        <v>No</v>
      </c>
      <c r="H56" s="14">
        <f>VLOOKUP(A56,'Data _Transformation'!A55:Q2384,8,FALSE)</f>
        <v>2</v>
      </c>
      <c r="I56" s="14" t="str">
        <f>VLOOKUP(A56,'Data _Transformation'!A55:Q2384,9,FALSE)</f>
        <v>Smoker</v>
      </c>
      <c r="J56" s="14" t="str">
        <f>VLOOKUP(A56,'Data _Transformation'!A55:Q2384,10,FALSE)</f>
        <v>Obesity</v>
      </c>
      <c r="K56" s="14" t="str">
        <f>VLOOKUP(A56,'Data _Transformation'!A55:Q2384,11,FALSE)</f>
        <v>Prediabetes</v>
      </c>
      <c r="L56" s="39">
        <f>VLOOKUP(A56,'Data _Transformation'!A55:Q2384,12,FALSE)</f>
        <v>37418</v>
      </c>
      <c r="M56" s="40">
        <f>VLOOKUP(A56,'Data _Transformation'!A55:Q2384,13,FALSE)</f>
        <v>1165</v>
      </c>
      <c r="N56" s="14" t="str">
        <f>VLOOKUP(A56,'Data _Transformation'!A55:Q2384,14,FALSE)</f>
        <v>tier - 2</v>
      </c>
      <c r="O56" s="14" t="str">
        <f>VLOOKUP(A56,'Data _Transformation'!A55:Q2384,15,FALSE)</f>
        <v>tier - 3</v>
      </c>
      <c r="P56" s="14" t="str">
        <f>VLOOKUP(A56,'Data _Transformation'!A55:Q2384,16,0)</f>
        <v>R1012</v>
      </c>
      <c r="Q56" s="42">
        <f>VLOOKUP(A56,'Data _Transformation'!A55:Q2384,17,0)</f>
        <v>20</v>
      </c>
    </row>
    <row r="57" spans="1:17" ht="15.6" x14ac:dyDescent="0.3">
      <c r="A57" s="41" t="s">
        <v>154</v>
      </c>
      <c r="B57" s="14" t="str">
        <f>VLOOKUP(A57,'Data _Transformation'!A56:Q2385,2,FALSE)</f>
        <v xml:space="preserve">  Lindsey</v>
      </c>
      <c r="C57" s="14">
        <f>VLOOKUP(A57,'Data _Transformation'!A56:Q2385,3,FALSE)</f>
        <v>50.63</v>
      </c>
      <c r="D57" s="14">
        <f>VLOOKUP(A57,'Data _Transformation'!A56:Q2385,4,FALSE)</f>
        <v>11.89</v>
      </c>
      <c r="E57" s="14" t="str">
        <f>VLOOKUP(A57,'Data _Transformation'!A56:Q2385,5,FALSE)</f>
        <v>No</v>
      </c>
      <c r="F57" s="14" t="str">
        <f>VLOOKUP(A57,'Data _Transformation'!A56:Q2385,6,FALSE)</f>
        <v>No</v>
      </c>
      <c r="G57" s="14" t="str">
        <f>VLOOKUP(A57,'Data _Transformation'!A56:Q2385,7,FALSE)</f>
        <v>No</v>
      </c>
      <c r="H57" s="14">
        <f>VLOOKUP(A57,'Data _Transformation'!A56:Q2385,8,FALSE)</f>
        <v>0</v>
      </c>
      <c r="I57" s="14" t="str">
        <f>VLOOKUP(A57,'Data _Transformation'!A56:Q2385,9,FALSE)</f>
        <v>Smoker</v>
      </c>
      <c r="J57" s="14" t="str">
        <f>VLOOKUP(A57,'Data _Transformation'!A56:Q2385,10,FALSE)</f>
        <v>Obesity</v>
      </c>
      <c r="K57" s="14" t="str">
        <f>VLOOKUP(A57,'Data _Transformation'!A56:Q2385,11,FALSE)</f>
        <v>Diabetes</v>
      </c>
      <c r="L57" s="39">
        <f>VLOOKUP(A57,'Data _Transformation'!A56:Q2385,12,FALSE)</f>
        <v>37207</v>
      </c>
      <c r="M57" s="40">
        <f>VLOOKUP(A57,'Data _Transformation'!A56:Q2385,13,FALSE)</f>
        <v>1167</v>
      </c>
      <c r="N57" s="14" t="str">
        <f>VLOOKUP(A57,'Data _Transformation'!A56:Q2385,14,FALSE)</f>
        <v>tier - 2</v>
      </c>
      <c r="O57" s="14" t="str">
        <f>VLOOKUP(A57,'Data _Transformation'!A56:Q2385,15,FALSE)</f>
        <v>tier - 1</v>
      </c>
      <c r="P57" s="14" t="str">
        <f>VLOOKUP(A57,'Data _Transformation'!A56:Q2385,16,0)</f>
        <v>R1013</v>
      </c>
      <c r="Q57" s="42">
        <f>VLOOKUP(A57,'Data _Transformation'!A56:Q2385,17,0)</f>
        <v>21</v>
      </c>
    </row>
    <row r="58" spans="1:17" ht="15.6" x14ac:dyDescent="0.3">
      <c r="A58" s="41" t="s">
        <v>156</v>
      </c>
      <c r="B58" s="14" t="str">
        <f>VLOOKUP(A58,'Data _Transformation'!A57:Q2386,2,FALSE)</f>
        <v xml:space="preserve">  Kenny</v>
      </c>
      <c r="C58" s="14">
        <f>VLOOKUP(A58,'Data _Transformation'!A57:Q2386,3,FALSE)</f>
        <v>36.479999999999997</v>
      </c>
      <c r="D58" s="14">
        <f>VLOOKUP(A58,'Data _Transformation'!A57:Q2386,4,FALSE)</f>
        <v>6.2</v>
      </c>
      <c r="E58" s="14" t="str">
        <f>VLOOKUP(A58,'Data _Transformation'!A57:Q2386,5,FALSE)</f>
        <v>No</v>
      </c>
      <c r="F58" s="14" t="str">
        <f>VLOOKUP(A58,'Data _Transformation'!A57:Q2386,6,FALSE)</f>
        <v>No</v>
      </c>
      <c r="G58" s="14" t="str">
        <f>VLOOKUP(A58,'Data _Transformation'!A57:Q2386,7,FALSE)</f>
        <v>No</v>
      </c>
      <c r="H58" s="14">
        <f>VLOOKUP(A58,'Data _Transformation'!A57:Q2386,8,FALSE)</f>
        <v>0</v>
      </c>
      <c r="I58" s="14" t="str">
        <f>VLOOKUP(A58,'Data _Transformation'!A57:Q2386,9,FALSE)</f>
        <v>Smoker</v>
      </c>
      <c r="J58" s="14" t="str">
        <f>VLOOKUP(A58,'Data _Transformation'!A57:Q2386,10,FALSE)</f>
        <v>Obesity</v>
      </c>
      <c r="K58" s="14" t="str">
        <f>VLOOKUP(A58,'Data _Transformation'!A57:Q2386,11,FALSE)</f>
        <v>Prediabetes</v>
      </c>
      <c r="L58" s="39">
        <f>VLOOKUP(A58,'Data _Transformation'!A57:Q2386,12,FALSE)</f>
        <v>35288</v>
      </c>
      <c r="M58" s="40">
        <f>VLOOKUP(A58,'Data _Transformation'!A57:Q2386,13,FALSE)</f>
        <v>1178</v>
      </c>
      <c r="N58" s="14" t="str">
        <f>VLOOKUP(A58,'Data _Transformation'!A57:Q2386,14,FALSE)</f>
        <v>tier - 2</v>
      </c>
      <c r="O58" s="14" t="str">
        <f>VLOOKUP(A58,'Data _Transformation'!A57:Q2386,15,FALSE)</f>
        <v>tier - 3</v>
      </c>
      <c r="P58" s="14" t="str">
        <f>VLOOKUP(A58,'Data _Transformation'!A57:Q2386,16,0)</f>
        <v>R1013</v>
      </c>
      <c r="Q58" s="42">
        <f>VLOOKUP(A58,'Data _Transformation'!A57:Q2386,17,0)</f>
        <v>26</v>
      </c>
    </row>
    <row r="59" spans="1:17" ht="15.6" x14ac:dyDescent="0.3">
      <c r="A59" s="41" t="s">
        <v>159</v>
      </c>
      <c r="B59" s="14" t="str">
        <f>VLOOKUP(A59,'Data _Transformation'!A58:Q2387,2,FALSE)</f>
        <v xml:space="preserve">  Louise</v>
      </c>
      <c r="C59" s="14">
        <f>VLOOKUP(A59,'Data _Transformation'!A58:Q2387,3,FALSE)</f>
        <v>54.82</v>
      </c>
      <c r="D59" s="14">
        <f>VLOOKUP(A59,'Data _Transformation'!A58:Q2387,4,FALSE)</f>
        <v>10.61</v>
      </c>
      <c r="E59" s="14" t="str">
        <f>VLOOKUP(A59,'Data _Transformation'!A58:Q2387,5,FALSE)</f>
        <v>No</v>
      </c>
      <c r="F59" s="14" t="str">
        <f>VLOOKUP(A59,'Data _Transformation'!A58:Q2387,6,FALSE)</f>
        <v>No</v>
      </c>
      <c r="G59" s="14" t="str">
        <f>VLOOKUP(A59,'Data _Transformation'!A58:Q2387,7,FALSE)</f>
        <v>No</v>
      </c>
      <c r="H59" s="14">
        <f>VLOOKUP(A59,'Data _Transformation'!A58:Q2387,8,FALSE)</f>
        <v>0</v>
      </c>
      <c r="I59" s="14" t="str">
        <f>VLOOKUP(A59,'Data _Transformation'!A58:Q2387,9,FALSE)</f>
        <v>Smoker</v>
      </c>
      <c r="J59" s="14" t="str">
        <f>VLOOKUP(A59,'Data _Transformation'!A58:Q2387,10,FALSE)</f>
        <v>Obesity</v>
      </c>
      <c r="K59" s="14" t="str">
        <f>VLOOKUP(A59,'Data _Transformation'!A58:Q2387,11,FALSE)</f>
        <v>Diabetes</v>
      </c>
      <c r="L59" s="39">
        <f>VLOOKUP(A59,'Data _Transformation'!A58:Q2387,12,FALSE)</f>
        <v>35609</v>
      </c>
      <c r="M59" s="40">
        <f>VLOOKUP(A59,'Data _Transformation'!A58:Q2387,13,FALSE)</f>
        <v>1178.07</v>
      </c>
      <c r="N59" s="14" t="str">
        <f>VLOOKUP(A59,'Data _Transformation'!A58:Q2387,14,FALSE)</f>
        <v>tier - 2</v>
      </c>
      <c r="O59" s="14" t="str">
        <f>VLOOKUP(A59,'Data _Transformation'!A58:Q2387,15,FALSE)</f>
        <v>tier - 2</v>
      </c>
      <c r="P59" s="14" t="str">
        <f>VLOOKUP(A59,'Data _Transformation'!A58:Q2387,16,0)</f>
        <v>R1013</v>
      </c>
      <c r="Q59" s="42">
        <f>VLOOKUP(A59,'Data _Transformation'!A58:Q2387,17,0)</f>
        <v>25</v>
      </c>
    </row>
    <row r="60" spans="1:17" ht="15.6" x14ac:dyDescent="0.3">
      <c r="A60" s="41" t="s">
        <v>161</v>
      </c>
      <c r="B60" s="14" t="str">
        <f>VLOOKUP(A60,'Data _Transformation'!A59:Q2388,2,FALSE)</f>
        <v xml:space="preserve">  Cameron</v>
      </c>
      <c r="C60" s="14">
        <f>VLOOKUP(A60,'Data _Transformation'!A59:Q2388,3,FALSE)</f>
        <v>38.06</v>
      </c>
      <c r="D60" s="14">
        <f>VLOOKUP(A60,'Data _Transformation'!A59:Q2388,4,FALSE)</f>
        <v>6.04</v>
      </c>
      <c r="E60" s="14" t="str">
        <f>VLOOKUP(A60,'Data _Transformation'!A59:Q2388,5,FALSE)</f>
        <v>No</v>
      </c>
      <c r="F60" s="14" t="str">
        <f>VLOOKUP(A60,'Data _Transformation'!A59:Q2388,6,FALSE)</f>
        <v>No</v>
      </c>
      <c r="G60" s="14" t="str">
        <f>VLOOKUP(A60,'Data _Transformation'!A59:Q2388,7,FALSE)</f>
        <v>Yes</v>
      </c>
      <c r="H60" s="14">
        <f>VLOOKUP(A60,'Data _Transformation'!A59:Q2388,8,FALSE)</f>
        <v>1</v>
      </c>
      <c r="I60" s="14" t="str">
        <f>VLOOKUP(A60,'Data _Transformation'!A59:Q2388,9,FALSE)</f>
        <v>Smoker</v>
      </c>
      <c r="J60" s="14" t="str">
        <f>VLOOKUP(A60,'Data _Transformation'!A59:Q2388,10,FALSE)</f>
        <v>Obesity</v>
      </c>
      <c r="K60" s="14" t="str">
        <f>VLOOKUP(A60,'Data _Transformation'!A59:Q2388,11,FALSE)</f>
        <v>Prediabetes</v>
      </c>
      <c r="L60" s="39">
        <f>VLOOKUP(A60,'Data _Transformation'!A59:Q2388,12,FALSE)</f>
        <v>37494</v>
      </c>
      <c r="M60" s="40">
        <f>VLOOKUP(A60,'Data _Transformation'!A59:Q2388,13,FALSE)</f>
        <v>1191</v>
      </c>
      <c r="N60" s="14" t="str">
        <f>VLOOKUP(A60,'Data _Transformation'!A59:Q2388,14,FALSE)</f>
        <v>tier - 2</v>
      </c>
      <c r="O60" s="14" t="str">
        <f>VLOOKUP(A60,'Data _Transformation'!A59:Q2388,15,FALSE)</f>
        <v>tier - 1</v>
      </c>
      <c r="P60" s="14" t="str">
        <f>VLOOKUP(A60,'Data _Transformation'!A59:Q2388,16,0)</f>
        <v>R1013</v>
      </c>
      <c r="Q60" s="42">
        <f>VLOOKUP(A60,'Data _Transformation'!A59:Q2388,17,0)</f>
        <v>20</v>
      </c>
    </row>
    <row r="61" spans="1:17" ht="15.6" x14ac:dyDescent="0.3">
      <c r="A61" s="41" t="s">
        <v>163</v>
      </c>
      <c r="B61" s="14" t="str">
        <f>VLOOKUP(A61,'Data _Transformation'!A60:Q2389,2,FALSE)</f>
        <v xml:space="preserve">  Katie T</v>
      </c>
      <c r="C61" s="14">
        <f>VLOOKUP(A61,'Data _Transformation'!A60:Q2389,3,FALSE)</f>
        <v>51.48</v>
      </c>
      <c r="D61" s="14">
        <f>VLOOKUP(A61,'Data _Transformation'!A60:Q2389,4,FALSE)</f>
        <v>9.33</v>
      </c>
      <c r="E61" s="14" t="str">
        <f>VLOOKUP(A61,'Data _Transformation'!A60:Q2389,5,FALSE)</f>
        <v>Yes</v>
      </c>
      <c r="F61" s="14" t="str">
        <f>VLOOKUP(A61,'Data _Transformation'!A60:Q2389,6,FALSE)</f>
        <v>No</v>
      </c>
      <c r="G61" s="14" t="str">
        <f>VLOOKUP(A61,'Data _Transformation'!A60:Q2389,7,FALSE)</f>
        <v>No</v>
      </c>
      <c r="H61" s="14">
        <f>VLOOKUP(A61,'Data _Transformation'!A60:Q2389,8,FALSE)</f>
        <v>0</v>
      </c>
      <c r="I61" s="14" t="str">
        <f>VLOOKUP(A61,'Data _Transformation'!A60:Q2389,9,FALSE)</f>
        <v>Smoker</v>
      </c>
      <c r="J61" s="14" t="str">
        <f>VLOOKUP(A61,'Data _Transformation'!A60:Q2389,10,FALSE)</f>
        <v>Obesity</v>
      </c>
      <c r="K61" s="14" t="str">
        <f>VLOOKUP(A61,'Data _Transformation'!A60:Q2389,11,FALSE)</f>
        <v>Diabetes</v>
      </c>
      <c r="L61" s="39">
        <f>VLOOKUP(A61,'Data _Transformation'!A60:Q2389,12,FALSE)</f>
        <v>36339</v>
      </c>
      <c r="M61" s="40">
        <f>VLOOKUP(A61,'Data _Transformation'!A60:Q2389,13,FALSE)</f>
        <v>1200</v>
      </c>
      <c r="N61" s="14" t="str">
        <f>VLOOKUP(A61,'Data _Transformation'!A60:Q2389,14,FALSE)</f>
        <v>tier - 2</v>
      </c>
      <c r="O61" s="14" t="str">
        <f>VLOOKUP(A61,'Data _Transformation'!A60:Q2389,15,FALSE)</f>
        <v>tier - 3</v>
      </c>
      <c r="P61" s="14" t="str">
        <f>VLOOKUP(A61,'Data _Transformation'!A60:Q2389,16,0)</f>
        <v>R1012</v>
      </c>
      <c r="Q61" s="42">
        <f>VLOOKUP(A61,'Data _Transformation'!A60:Q2389,17,0)</f>
        <v>23</v>
      </c>
    </row>
    <row r="62" spans="1:17" ht="15.6" x14ac:dyDescent="0.3">
      <c r="A62" s="41" t="s">
        <v>165</v>
      </c>
      <c r="B62" s="14" t="str">
        <f>VLOOKUP(A62,'Data _Transformation'!A61:Q2390,2,FALSE)</f>
        <v xml:space="preserve">  Casey</v>
      </c>
      <c r="C62" s="14">
        <f>VLOOKUP(A62,'Data _Transformation'!A61:Q2390,3,FALSE)</f>
        <v>52.06</v>
      </c>
      <c r="D62" s="14">
        <f>VLOOKUP(A62,'Data _Transformation'!A61:Q2390,4,FALSE)</f>
        <v>11.47</v>
      </c>
      <c r="E62" s="14" t="str">
        <f>VLOOKUP(A62,'Data _Transformation'!A61:Q2390,5,FALSE)</f>
        <v>No</v>
      </c>
      <c r="F62" s="14" t="str">
        <f>VLOOKUP(A62,'Data _Transformation'!A61:Q2390,6,FALSE)</f>
        <v>No</v>
      </c>
      <c r="G62" s="14" t="str">
        <f>VLOOKUP(A62,'Data _Transformation'!A61:Q2390,7,FALSE)</f>
        <v>No</v>
      </c>
      <c r="H62" s="14">
        <f>VLOOKUP(A62,'Data _Transformation'!A61:Q2390,8,FALSE)</f>
        <v>0</v>
      </c>
      <c r="I62" s="14" t="str">
        <f>VLOOKUP(A62,'Data _Transformation'!A61:Q2390,9,FALSE)</f>
        <v>Smoker</v>
      </c>
      <c r="J62" s="14" t="str">
        <f>VLOOKUP(A62,'Data _Transformation'!A61:Q2390,10,FALSE)</f>
        <v>Obesity</v>
      </c>
      <c r="K62" s="14" t="str">
        <f>VLOOKUP(A62,'Data _Transformation'!A61:Q2390,11,FALSE)</f>
        <v>Diabetes</v>
      </c>
      <c r="L62" s="39">
        <f>VLOOKUP(A62,'Data _Transformation'!A61:Q2390,12,FALSE)</f>
        <v>33883</v>
      </c>
      <c r="M62" s="40">
        <f>VLOOKUP(A62,'Data _Transformation'!A61:Q2390,13,FALSE)</f>
        <v>1200.55</v>
      </c>
      <c r="N62" s="14" t="str">
        <f>VLOOKUP(A62,'Data _Transformation'!A61:Q2390,14,FALSE)</f>
        <v>tier - 2</v>
      </c>
      <c r="O62" s="14" t="str">
        <f>VLOOKUP(A62,'Data _Transformation'!A61:Q2390,15,FALSE)</f>
        <v>tier - 3</v>
      </c>
      <c r="P62" s="14" t="str">
        <f>VLOOKUP(A62,'Data _Transformation'!A61:Q2390,16,0)</f>
        <v>R1013</v>
      </c>
      <c r="Q62" s="42">
        <f>VLOOKUP(A62,'Data _Transformation'!A61:Q2390,17,0)</f>
        <v>30</v>
      </c>
    </row>
    <row r="63" spans="1:17" ht="15.6" x14ac:dyDescent="0.3">
      <c r="A63" s="41" t="s">
        <v>169</v>
      </c>
      <c r="B63" s="14" t="str">
        <f>VLOOKUP(A63,'Data _Transformation'!A62:Q2391,2,FALSE)</f>
        <v xml:space="preserve">  David</v>
      </c>
      <c r="C63" s="14">
        <f>VLOOKUP(A63,'Data _Transformation'!A62:Q2391,3,FALSE)</f>
        <v>30.684999999999999</v>
      </c>
      <c r="D63" s="14">
        <f>VLOOKUP(A63,'Data _Transformation'!A62:Q2391,4,FALSE)</f>
        <v>7.02</v>
      </c>
      <c r="E63" s="14" t="str">
        <f>VLOOKUP(A63,'Data _Transformation'!A62:Q2391,5,FALSE)</f>
        <v>Yes</v>
      </c>
      <c r="F63" s="14" t="str">
        <f>VLOOKUP(A63,'Data _Transformation'!A62:Q2391,6,FALSE)</f>
        <v>No</v>
      </c>
      <c r="G63" s="14" t="str">
        <f>VLOOKUP(A63,'Data _Transformation'!A62:Q2391,7,FALSE)</f>
        <v>No</v>
      </c>
      <c r="H63" s="14">
        <f>VLOOKUP(A63,'Data _Transformation'!A62:Q2391,8,FALSE)</f>
        <v>0</v>
      </c>
      <c r="I63" s="14" t="str">
        <f>VLOOKUP(A63,'Data _Transformation'!A62:Q2391,9,FALSE)</f>
        <v>Smoker</v>
      </c>
      <c r="J63" s="14" t="str">
        <f>VLOOKUP(A63,'Data _Transformation'!A62:Q2391,10,FALSE)</f>
        <v>Obesity</v>
      </c>
      <c r="K63" s="14" t="str">
        <f>VLOOKUP(A63,'Data _Transformation'!A62:Q2391,11,FALSE)</f>
        <v>Diabetes</v>
      </c>
      <c r="L63" s="39">
        <f>VLOOKUP(A63,'Data _Transformation'!A62:Q2391,12,FALSE)</f>
        <v>38140</v>
      </c>
      <c r="M63" s="40">
        <f>VLOOKUP(A63,'Data _Transformation'!A62:Q2391,13,FALSE)</f>
        <v>1210</v>
      </c>
      <c r="N63" s="14" t="str">
        <f>VLOOKUP(A63,'Data _Transformation'!A62:Q2391,14,FALSE)</f>
        <v>tier - 2</v>
      </c>
      <c r="O63" s="14" t="str">
        <f>VLOOKUP(A63,'Data _Transformation'!A62:Q2391,15,FALSE)</f>
        <v>tier - 1</v>
      </c>
      <c r="P63" s="14" t="str">
        <f>VLOOKUP(A63,'Data _Transformation'!A62:Q2391,16,0)</f>
        <v>R1013</v>
      </c>
      <c r="Q63" s="42">
        <f>VLOOKUP(A63,'Data _Transformation'!A62:Q2391,17,0)</f>
        <v>19</v>
      </c>
    </row>
    <row r="64" spans="1:17" ht="15.6" x14ac:dyDescent="0.3">
      <c r="A64" s="41" t="s">
        <v>172</v>
      </c>
      <c r="B64" s="14" t="str">
        <f>VLOOKUP(A64,'Data _Transformation'!A63:Q2392,2,FALSE)</f>
        <v xml:space="preserve">  Bryson C</v>
      </c>
      <c r="C64" s="14">
        <f>VLOOKUP(A64,'Data _Transformation'!A63:Q2392,3,FALSE)</f>
        <v>36.08</v>
      </c>
      <c r="D64" s="14">
        <f>VLOOKUP(A64,'Data _Transformation'!A63:Q2392,4,FALSE)</f>
        <v>8.8000000000000007</v>
      </c>
      <c r="E64" s="14" t="str">
        <f>VLOOKUP(A64,'Data _Transformation'!A63:Q2392,5,FALSE)</f>
        <v>Yes</v>
      </c>
      <c r="F64" s="14" t="str">
        <f>VLOOKUP(A64,'Data _Transformation'!A63:Q2392,6,FALSE)</f>
        <v>No</v>
      </c>
      <c r="G64" s="14" t="str">
        <f>VLOOKUP(A64,'Data _Transformation'!A63:Q2392,7,FALSE)</f>
        <v>No</v>
      </c>
      <c r="H64" s="14">
        <f>VLOOKUP(A64,'Data _Transformation'!A63:Q2392,8,FALSE)</f>
        <v>1</v>
      </c>
      <c r="I64" s="14" t="str">
        <f>VLOOKUP(A64,'Data _Transformation'!A63:Q2392,9,FALSE)</f>
        <v>Smoker</v>
      </c>
      <c r="J64" s="14" t="str">
        <f>VLOOKUP(A64,'Data _Transformation'!A63:Q2392,10,FALSE)</f>
        <v>Obesity</v>
      </c>
      <c r="K64" s="14" t="str">
        <f>VLOOKUP(A64,'Data _Transformation'!A63:Q2392,11,FALSE)</f>
        <v>Diabetes</v>
      </c>
      <c r="L64" s="39">
        <f>VLOOKUP(A64,'Data _Transformation'!A63:Q2392,12,FALSE)</f>
        <v>35373</v>
      </c>
      <c r="M64" s="40">
        <f>VLOOKUP(A64,'Data _Transformation'!A63:Q2392,13,FALSE)</f>
        <v>1220</v>
      </c>
      <c r="N64" s="14" t="str">
        <f>VLOOKUP(A64,'Data _Transformation'!A63:Q2392,14,FALSE)</f>
        <v>tier - 2</v>
      </c>
      <c r="O64" s="14" t="str">
        <f>VLOOKUP(A64,'Data _Transformation'!A63:Q2392,15,FALSE)</f>
        <v>tier - 3</v>
      </c>
      <c r="P64" s="14" t="str">
        <f>VLOOKUP(A64,'Data _Transformation'!A63:Q2392,16,0)</f>
        <v>R1012</v>
      </c>
      <c r="Q64" s="42">
        <f>VLOOKUP(A64,'Data _Transformation'!A63:Q2392,17,0)</f>
        <v>26</v>
      </c>
    </row>
    <row r="65" spans="1:17" ht="15.6" x14ac:dyDescent="0.3">
      <c r="A65" s="41" t="s">
        <v>174</v>
      </c>
      <c r="B65" s="14" t="str">
        <f>VLOOKUP(A65,'Data _Transformation'!A64:Q2393,2,FALSE)</f>
        <v xml:space="preserve">  Megan</v>
      </c>
      <c r="C65" s="14">
        <f>VLOOKUP(A65,'Data _Transformation'!A64:Q2393,3,FALSE)</f>
        <v>54.99</v>
      </c>
      <c r="D65" s="14">
        <f>VLOOKUP(A65,'Data _Transformation'!A64:Q2393,4,FALSE)</f>
        <v>8.68</v>
      </c>
      <c r="E65" s="14" t="str">
        <f>VLOOKUP(A65,'Data _Transformation'!A64:Q2393,5,FALSE)</f>
        <v>No</v>
      </c>
      <c r="F65" s="14" t="str">
        <f>VLOOKUP(A65,'Data _Transformation'!A64:Q2393,6,FALSE)</f>
        <v>No</v>
      </c>
      <c r="G65" s="14" t="str">
        <f>VLOOKUP(A65,'Data _Transformation'!A64:Q2393,7,FALSE)</f>
        <v>No</v>
      </c>
      <c r="H65" s="14">
        <f>VLOOKUP(A65,'Data _Transformation'!A64:Q2393,8,FALSE)</f>
        <v>2</v>
      </c>
      <c r="I65" s="14" t="str">
        <f>VLOOKUP(A65,'Data _Transformation'!A64:Q2393,9,FALSE)</f>
        <v>Smoker</v>
      </c>
      <c r="J65" s="14" t="str">
        <f>VLOOKUP(A65,'Data _Transformation'!A64:Q2393,10,FALSE)</f>
        <v>Obesity</v>
      </c>
      <c r="K65" s="14" t="str">
        <f>VLOOKUP(A65,'Data _Transformation'!A64:Q2393,11,FALSE)</f>
        <v>Diabetes</v>
      </c>
      <c r="L65" s="39">
        <f>VLOOKUP(A65,'Data _Transformation'!A64:Q2393,12,FALSE)</f>
        <v>38177</v>
      </c>
      <c r="M65" s="40">
        <f>VLOOKUP(A65,'Data _Transformation'!A64:Q2393,13,FALSE)</f>
        <v>1224</v>
      </c>
      <c r="N65" s="14" t="str">
        <f>VLOOKUP(A65,'Data _Transformation'!A64:Q2393,14,FALSE)</f>
        <v>tier - 2</v>
      </c>
      <c r="O65" s="14" t="str">
        <f>VLOOKUP(A65,'Data _Transformation'!A64:Q2393,15,FALSE)</f>
        <v>tier - 1</v>
      </c>
      <c r="P65" s="14" t="str">
        <f>VLOOKUP(A65,'Data _Transformation'!A64:Q2393,16,0)</f>
        <v>R1013</v>
      </c>
      <c r="Q65" s="42">
        <f>VLOOKUP(A65,'Data _Transformation'!A64:Q2393,17,0)</f>
        <v>18</v>
      </c>
    </row>
    <row r="66" spans="1:17" ht="15.6" x14ac:dyDescent="0.3">
      <c r="A66" s="41" t="s">
        <v>176</v>
      </c>
      <c r="B66" s="14" t="str">
        <f>VLOOKUP(A66,'Data _Transformation'!A65:Q2394,2,FALSE)</f>
        <v xml:space="preserve">  Daniel</v>
      </c>
      <c r="C66" s="14">
        <f>VLOOKUP(A66,'Data _Transformation'!A65:Q2394,3,FALSE)</f>
        <v>35.97</v>
      </c>
      <c r="D66" s="14">
        <f>VLOOKUP(A66,'Data _Transformation'!A65:Q2394,4,FALSE)</f>
        <v>6.12</v>
      </c>
      <c r="E66" s="14" t="str">
        <f>VLOOKUP(A66,'Data _Transformation'!A65:Q2394,5,FALSE)</f>
        <v>No</v>
      </c>
      <c r="F66" s="14" t="str">
        <f>VLOOKUP(A66,'Data _Transformation'!A65:Q2394,6,FALSE)</f>
        <v>No</v>
      </c>
      <c r="G66" s="14" t="str">
        <f>VLOOKUP(A66,'Data _Transformation'!A65:Q2394,7,FALSE)</f>
        <v>Yes</v>
      </c>
      <c r="H66" s="14">
        <f>VLOOKUP(A66,'Data _Transformation'!A65:Q2394,8,FALSE)</f>
        <v>1</v>
      </c>
      <c r="I66" s="14" t="str">
        <f>VLOOKUP(A66,'Data _Transformation'!A65:Q2394,9,FALSE)</f>
        <v>Smoker</v>
      </c>
      <c r="J66" s="14" t="str">
        <f>VLOOKUP(A66,'Data _Transformation'!A65:Q2394,10,FALSE)</f>
        <v>Obesity</v>
      </c>
      <c r="K66" s="14" t="str">
        <f>VLOOKUP(A66,'Data _Transformation'!A65:Q2394,11,FALSE)</f>
        <v>Prediabetes</v>
      </c>
      <c r="L66" s="39">
        <f>VLOOKUP(A66,'Data _Transformation'!A65:Q2394,12,FALSE)</f>
        <v>38276</v>
      </c>
      <c r="M66" s="40">
        <f>VLOOKUP(A66,'Data _Transformation'!A65:Q2394,13,FALSE)</f>
        <v>1228</v>
      </c>
      <c r="N66" s="14" t="str">
        <f>VLOOKUP(A66,'Data _Transformation'!A65:Q2394,14,FALSE)</f>
        <v>tier - 2</v>
      </c>
      <c r="O66" s="14" t="str">
        <f>VLOOKUP(A66,'Data _Transformation'!A65:Q2394,15,FALSE)</f>
        <v>tier - 1</v>
      </c>
      <c r="P66" s="14" t="str">
        <f>VLOOKUP(A66,'Data _Transformation'!A65:Q2394,16,0)</f>
        <v>R1012</v>
      </c>
      <c r="Q66" s="42">
        <f>VLOOKUP(A66,'Data _Transformation'!A65:Q2394,17,0)</f>
        <v>18</v>
      </c>
    </row>
    <row r="67" spans="1:17" ht="15.6" x14ac:dyDescent="0.3">
      <c r="A67" s="41" t="s">
        <v>179</v>
      </c>
      <c r="B67" s="14" t="str">
        <f>VLOOKUP(A67,'Data _Transformation'!A66:Q2395,2,FALSE)</f>
        <v xml:space="preserve">  Steven M</v>
      </c>
      <c r="C67" s="14">
        <f>VLOOKUP(A67,'Data _Transformation'!A66:Q2395,3,FALSE)</f>
        <v>45.54</v>
      </c>
      <c r="D67" s="14">
        <f>VLOOKUP(A67,'Data _Transformation'!A66:Q2395,4,FALSE)</f>
        <v>5.4</v>
      </c>
      <c r="E67" s="14" t="str">
        <f>VLOOKUP(A67,'Data _Transformation'!A66:Q2395,5,FALSE)</f>
        <v>Yes</v>
      </c>
      <c r="F67" s="14" t="str">
        <f>VLOOKUP(A67,'Data _Transformation'!A66:Q2395,6,FALSE)</f>
        <v>No</v>
      </c>
      <c r="G67" s="14" t="str">
        <f>VLOOKUP(A67,'Data _Transformation'!A66:Q2395,7,FALSE)</f>
        <v>Yes</v>
      </c>
      <c r="H67" s="14">
        <f>VLOOKUP(A67,'Data _Transformation'!A66:Q2395,8,FALSE)</f>
        <v>1</v>
      </c>
      <c r="I67" s="14" t="str">
        <f>VLOOKUP(A67,'Data _Transformation'!A66:Q2395,9,FALSE)</f>
        <v>Smoker</v>
      </c>
      <c r="J67" s="14" t="str">
        <f>VLOOKUP(A67,'Data _Transformation'!A66:Q2395,10,FALSE)</f>
        <v>Obesity</v>
      </c>
      <c r="K67" s="14" t="str">
        <f>VLOOKUP(A67,'Data _Transformation'!A66:Q2395,11,FALSE)</f>
        <v>Normal</v>
      </c>
      <c r="L67" s="39">
        <f>VLOOKUP(A67,'Data _Transformation'!A66:Q2395,12,FALSE)</f>
        <v>35989</v>
      </c>
      <c r="M67" s="40">
        <f>VLOOKUP(A67,'Data _Transformation'!A66:Q2395,13,FALSE)</f>
        <v>1234</v>
      </c>
      <c r="N67" s="14" t="str">
        <f>VLOOKUP(A67,'Data _Transformation'!A66:Q2395,14,FALSE)</f>
        <v>tier - 2</v>
      </c>
      <c r="O67" s="14" t="str">
        <f>VLOOKUP(A67,'Data _Transformation'!A66:Q2395,15,FALSE)</f>
        <v>tier - 1</v>
      </c>
      <c r="P67" s="14" t="str">
        <f>VLOOKUP(A67,'Data _Transformation'!A66:Q2395,16,0)</f>
        <v>R1013</v>
      </c>
      <c r="Q67" s="42">
        <f>VLOOKUP(A67,'Data _Transformation'!A66:Q2395,17,0)</f>
        <v>24</v>
      </c>
    </row>
    <row r="68" spans="1:17" ht="15.6" x14ac:dyDescent="0.3">
      <c r="A68" s="41" t="s">
        <v>181</v>
      </c>
      <c r="B68" s="14" t="str">
        <f>VLOOKUP(A68,'Data _Transformation'!A67:Q2396,2,FALSE)</f>
        <v xml:space="preserve">  Jenna L</v>
      </c>
      <c r="C68" s="14">
        <f>VLOOKUP(A68,'Data _Transformation'!A67:Q2396,3,FALSE)</f>
        <v>35.53</v>
      </c>
      <c r="D68" s="14">
        <f>VLOOKUP(A68,'Data _Transformation'!A67:Q2396,4,FALSE)</f>
        <v>4.3600000000000003</v>
      </c>
      <c r="E68" s="14" t="str">
        <f>VLOOKUP(A68,'Data _Transformation'!A67:Q2396,5,FALSE)</f>
        <v>Yes</v>
      </c>
      <c r="F68" s="14" t="str">
        <f>VLOOKUP(A68,'Data _Transformation'!A67:Q2396,6,FALSE)</f>
        <v>No</v>
      </c>
      <c r="G68" s="14" t="str">
        <f>VLOOKUP(A68,'Data _Transformation'!A67:Q2396,7,FALSE)</f>
        <v>No</v>
      </c>
      <c r="H68" s="14">
        <f>VLOOKUP(A68,'Data _Transformation'!A67:Q2396,8,FALSE)</f>
        <v>0</v>
      </c>
      <c r="I68" s="14" t="str">
        <f>VLOOKUP(A68,'Data _Transformation'!A67:Q2396,9,FALSE)</f>
        <v>Smoker</v>
      </c>
      <c r="J68" s="14" t="str">
        <f>VLOOKUP(A68,'Data _Transformation'!A67:Q2396,10,FALSE)</f>
        <v>Obesity</v>
      </c>
      <c r="K68" s="14" t="str">
        <f>VLOOKUP(A68,'Data _Transformation'!A67:Q2396,11,FALSE)</f>
        <v>Normal</v>
      </c>
      <c r="L68" s="39">
        <f>VLOOKUP(A68,'Data _Transformation'!A67:Q2396,12,FALSE)</f>
        <v>37602</v>
      </c>
      <c r="M68" s="40">
        <f>VLOOKUP(A68,'Data _Transformation'!A67:Q2396,13,FALSE)</f>
        <v>1237</v>
      </c>
      <c r="N68" s="14" t="str">
        <f>VLOOKUP(A68,'Data _Transformation'!A67:Q2396,14,FALSE)</f>
        <v>tier - 2</v>
      </c>
      <c r="O68" s="14" t="str">
        <f>VLOOKUP(A68,'Data _Transformation'!A67:Q2396,15,FALSE)</f>
        <v>tier - 2</v>
      </c>
      <c r="P68" s="14" t="str">
        <f>VLOOKUP(A68,'Data _Transformation'!A67:Q2396,16,0)</f>
        <v>R1013</v>
      </c>
      <c r="Q68" s="42">
        <f>VLOOKUP(A68,'Data _Transformation'!A67:Q2396,17,0)</f>
        <v>20</v>
      </c>
    </row>
    <row r="69" spans="1:17" ht="15.6" x14ac:dyDescent="0.3">
      <c r="A69" s="41" t="s">
        <v>183</v>
      </c>
      <c r="B69" s="14" t="str">
        <f>VLOOKUP(A69,'Data _Transformation'!A68:Q2397,2,FALSE)</f>
        <v xml:space="preserve">  Freeman</v>
      </c>
      <c r="C69" s="14">
        <f>VLOOKUP(A69,'Data _Transformation'!A68:Q2397,3,FALSE)</f>
        <v>30.8</v>
      </c>
      <c r="D69" s="14">
        <f>VLOOKUP(A69,'Data _Transformation'!A68:Q2397,4,FALSE)</f>
        <v>9.77</v>
      </c>
      <c r="E69" s="14" t="str">
        <f>VLOOKUP(A69,'Data _Transformation'!A68:Q2397,5,FALSE)</f>
        <v>No</v>
      </c>
      <c r="F69" s="14" t="str">
        <f>VLOOKUP(A69,'Data _Transformation'!A68:Q2397,6,FALSE)</f>
        <v>No</v>
      </c>
      <c r="G69" s="14" t="str">
        <f>VLOOKUP(A69,'Data _Transformation'!A68:Q2397,7,FALSE)</f>
        <v>No</v>
      </c>
      <c r="H69" s="14">
        <f>VLOOKUP(A69,'Data _Transformation'!A68:Q2397,8,FALSE)</f>
        <v>0</v>
      </c>
      <c r="I69" s="14" t="str">
        <f>VLOOKUP(A69,'Data _Transformation'!A68:Q2397,9,FALSE)</f>
        <v>Smoker</v>
      </c>
      <c r="J69" s="14" t="str">
        <f>VLOOKUP(A69,'Data _Transformation'!A68:Q2397,10,FALSE)</f>
        <v>Obesity</v>
      </c>
      <c r="K69" s="14" t="str">
        <f>VLOOKUP(A69,'Data _Transformation'!A68:Q2397,11,FALSE)</f>
        <v>Diabetes</v>
      </c>
      <c r="L69" s="39">
        <f>VLOOKUP(A69,'Data _Transformation'!A68:Q2397,12,FALSE)</f>
        <v>36079</v>
      </c>
      <c r="M69" s="40">
        <f>VLOOKUP(A69,'Data _Transformation'!A68:Q2397,13,FALSE)</f>
        <v>1240</v>
      </c>
      <c r="N69" s="14" t="str">
        <f>VLOOKUP(A69,'Data _Transformation'!A68:Q2397,14,FALSE)</f>
        <v>tier - 2</v>
      </c>
      <c r="O69" s="14" t="str">
        <f>VLOOKUP(A69,'Data _Transformation'!A68:Q2397,15,FALSE)</f>
        <v>tier - 1</v>
      </c>
      <c r="P69" s="14" t="str">
        <f>VLOOKUP(A69,'Data _Transformation'!A68:Q2397,16,0)</f>
        <v>R1012</v>
      </c>
      <c r="Q69" s="42">
        <f>VLOOKUP(A69,'Data _Transformation'!A68:Q2397,17,0)</f>
        <v>24</v>
      </c>
    </row>
    <row r="70" spans="1:17" ht="15.6" x14ac:dyDescent="0.3">
      <c r="A70" s="41" t="s">
        <v>186</v>
      </c>
      <c r="B70" s="14" t="str">
        <f>VLOOKUP(A70,'Data _Transformation'!A69:Q2398,2,FALSE)</f>
        <v xml:space="preserve">  Jeff</v>
      </c>
      <c r="C70" s="14">
        <f>VLOOKUP(A70,'Data _Transformation'!A69:Q2398,3,FALSE)</f>
        <v>38.39</v>
      </c>
      <c r="D70" s="14">
        <f>VLOOKUP(A70,'Data _Transformation'!A69:Q2398,4,FALSE)</f>
        <v>4.25</v>
      </c>
      <c r="E70" s="14" t="str">
        <f>VLOOKUP(A70,'Data _Transformation'!A69:Q2398,5,FALSE)</f>
        <v>No</v>
      </c>
      <c r="F70" s="14" t="str">
        <f>VLOOKUP(A70,'Data _Transformation'!A69:Q2398,6,FALSE)</f>
        <v>No</v>
      </c>
      <c r="G70" s="14" t="str">
        <f>VLOOKUP(A70,'Data _Transformation'!A69:Q2398,7,FALSE)</f>
        <v>No</v>
      </c>
      <c r="H70" s="14">
        <f>VLOOKUP(A70,'Data _Transformation'!A69:Q2398,8,FALSE)</f>
        <v>1</v>
      </c>
      <c r="I70" s="14" t="str">
        <f>VLOOKUP(A70,'Data _Transformation'!A69:Q2398,9,FALSE)</f>
        <v>Smoker</v>
      </c>
      <c r="J70" s="14" t="str">
        <f>VLOOKUP(A70,'Data _Transformation'!A69:Q2398,10,FALSE)</f>
        <v>Obesity</v>
      </c>
      <c r="K70" s="14" t="str">
        <f>VLOOKUP(A70,'Data _Transformation'!A69:Q2398,11,FALSE)</f>
        <v>Normal</v>
      </c>
      <c r="L70" s="39">
        <f>VLOOKUP(A70,'Data _Transformation'!A69:Q2398,12,FALSE)</f>
        <v>37438</v>
      </c>
      <c r="M70" s="40">
        <f>VLOOKUP(A70,'Data _Transformation'!A69:Q2398,13,FALSE)</f>
        <v>1241</v>
      </c>
      <c r="N70" s="14" t="str">
        <f>VLOOKUP(A70,'Data _Transformation'!A69:Q2398,14,FALSE)</f>
        <v>tier - 2</v>
      </c>
      <c r="O70" s="14" t="str">
        <f>VLOOKUP(A70,'Data _Transformation'!A69:Q2398,15,FALSE)</f>
        <v>tier - 2</v>
      </c>
      <c r="P70" s="14" t="str">
        <f>VLOOKUP(A70,'Data _Transformation'!A69:Q2398,16,0)</f>
        <v>R1013</v>
      </c>
      <c r="Q70" s="42">
        <f>VLOOKUP(A70,'Data _Transformation'!A69:Q2398,17,0)</f>
        <v>20</v>
      </c>
    </row>
    <row r="71" spans="1:17" ht="15.6" x14ac:dyDescent="0.3">
      <c r="A71" s="41" t="s">
        <v>188</v>
      </c>
      <c r="B71" s="14" t="str">
        <f>VLOOKUP(A71,'Data _Transformation'!A70:Q2399,2,FALSE)</f>
        <v xml:space="preserve">  Elenilton V</v>
      </c>
      <c r="C71" s="14">
        <f>VLOOKUP(A71,'Data _Transformation'!A70:Q2399,3,FALSE)</f>
        <v>32.299999999999997</v>
      </c>
      <c r="D71" s="14">
        <f>VLOOKUP(A71,'Data _Transformation'!A70:Q2399,4,FALSE)</f>
        <v>4.76</v>
      </c>
      <c r="E71" s="14" t="str">
        <f>VLOOKUP(A71,'Data _Transformation'!A70:Q2399,5,FALSE)</f>
        <v>No</v>
      </c>
      <c r="F71" s="14" t="str">
        <f>VLOOKUP(A71,'Data _Transformation'!A70:Q2399,6,FALSE)</f>
        <v>No</v>
      </c>
      <c r="G71" s="14" t="str">
        <f>VLOOKUP(A71,'Data _Transformation'!A70:Q2399,7,FALSE)</f>
        <v>No</v>
      </c>
      <c r="H71" s="14">
        <f>VLOOKUP(A71,'Data _Transformation'!A70:Q2399,8,FALSE)</f>
        <v>2</v>
      </c>
      <c r="I71" s="14" t="str">
        <f>VLOOKUP(A71,'Data _Transformation'!A70:Q2399,9,FALSE)</f>
        <v>Smoker</v>
      </c>
      <c r="J71" s="14" t="str">
        <f>VLOOKUP(A71,'Data _Transformation'!A70:Q2399,10,FALSE)</f>
        <v>Obesity</v>
      </c>
      <c r="K71" s="14" t="str">
        <f>VLOOKUP(A71,'Data _Transformation'!A70:Q2399,11,FALSE)</f>
        <v>Normal</v>
      </c>
      <c r="L71" s="39">
        <f>VLOOKUP(A71,'Data _Transformation'!A70:Q2399,12,FALSE)</f>
        <v>37835</v>
      </c>
      <c r="M71" s="40">
        <f>VLOOKUP(A71,'Data _Transformation'!A70:Q2399,13,FALSE)</f>
        <v>1241.57</v>
      </c>
      <c r="N71" s="14" t="str">
        <f>VLOOKUP(A71,'Data _Transformation'!A70:Q2399,14,FALSE)</f>
        <v>tier - 2</v>
      </c>
      <c r="O71" s="14" t="str">
        <f>VLOOKUP(A71,'Data _Transformation'!A70:Q2399,15,FALSE)</f>
        <v>tier - 2</v>
      </c>
      <c r="P71" s="14" t="str">
        <f>VLOOKUP(A71,'Data _Transformation'!A70:Q2399,16,0)</f>
        <v>R1011</v>
      </c>
      <c r="Q71" s="42">
        <f>VLOOKUP(A71,'Data _Transformation'!A70:Q2399,17,0)</f>
        <v>19</v>
      </c>
    </row>
    <row r="72" spans="1:17" ht="15.6" x14ac:dyDescent="0.3">
      <c r="A72" s="41" t="s">
        <v>190</v>
      </c>
      <c r="B72" s="14" t="str">
        <f>VLOOKUP(A72,'Data _Transformation'!A71:Q2400,2,FALSE)</f>
        <v xml:space="preserve">  Maurya</v>
      </c>
      <c r="C72" s="14">
        <f>VLOOKUP(A72,'Data _Transformation'!A71:Q2400,3,FALSE)</f>
        <v>48.8</v>
      </c>
      <c r="D72" s="14">
        <f>VLOOKUP(A72,'Data _Transformation'!A71:Q2400,4,FALSE)</f>
        <v>6.22</v>
      </c>
      <c r="E72" s="14" t="str">
        <f>VLOOKUP(A72,'Data _Transformation'!A71:Q2400,5,FALSE)</f>
        <v>Yes</v>
      </c>
      <c r="F72" s="14" t="str">
        <f>VLOOKUP(A72,'Data _Transformation'!A71:Q2400,6,FALSE)</f>
        <v>No</v>
      </c>
      <c r="G72" s="14" t="str">
        <f>VLOOKUP(A72,'Data _Transformation'!A71:Q2400,7,FALSE)</f>
        <v>No</v>
      </c>
      <c r="H72" s="14">
        <f>VLOOKUP(A72,'Data _Transformation'!A71:Q2400,8,FALSE)</f>
        <v>2</v>
      </c>
      <c r="I72" s="14" t="str">
        <f>VLOOKUP(A72,'Data _Transformation'!A71:Q2400,9,FALSE)</f>
        <v>Smoker</v>
      </c>
      <c r="J72" s="14" t="str">
        <f>VLOOKUP(A72,'Data _Transformation'!A71:Q2400,10,FALSE)</f>
        <v>Obesity</v>
      </c>
      <c r="K72" s="14" t="str">
        <f>VLOOKUP(A72,'Data _Transformation'!A71:Q2400,11,FALSE)</f>
        <v>Prediabetes</v>
      </c>
      <c r="L72" s="39">
        <f>VLOOKUP(A72,'Data _Transformation'!A71:Q2400,12,FALSE)</f>
        <v>37879</v>
      </c>
      <c r="M72" s="40">
        <f>VLOOKUP(A72,'Data _Transformation'!A71:Q2400,13,FALSE)</f>
        <v>1242.26</v>
      </c>
      <c r="N72" s="14" t="str">
        <f>VLOOKUP(A72,'Data _Transformation'!A71:Q2400,14,FALSE)</f>
        <v>tier - 2</v>
      </c>
      <c r="O72" s="14" t="str">
        <f>VLOOKUP(A72,'Data _Transformation'!A71:Q2400,15,FALSE)</f>
        <v>tier - 1</v>
      </c>
      <c r="P72" s="14" t="str">
        <f>VLOOKUP(A72,'Data _Transformation'!A71:Q2400,16,0)</f>
        <v>R1011</v>
      </c>
      <c r="Q72" s="42">
        <f>VLOOKUP(A72,'Data _Transformation'!A71:Q2400,17,0)</f>
        <v>19</v>
      </c>
    </row>
    <row r="73" spans="1:17" ht="15.6" x14ac:dyDescent="0.3">
      <c r="A73" s="41" t="s">
        <v>192</v>
      </c>
      <c r="B73" s="14" t="str">
        <f>VLOOKUP(A73,'Data _Transformation'!A72:Q2401,2,FALSE)</f>
        <v xml:space="preserve">  Samantha C</v>
      </c>
      <c r="C73" s="14">
        <f>VLOOKUP(A73,'Data _Transformation'!A72:Q2401,3,FALSE)</f>
        <v>45.5</v>
      </c>
      <c r="D73" s="14">
        <f>VLOOKUP(A73,'Data _Transformation'!A72:Q2401,4,FALSE)</f>
        <v>7.96</v>
      </c>
      <c r="E73" s="14" t="str">
        <f>VLOOKUP(A73,'Data _Transformation'!A72:Q2401,5,FALSE)</f>
        <v>No</v>
      </c>
      <c r="F73" s="14" t="str">
        <f>VLOOKUP(A73,'Data _Transformation'!A72:Q2401,6,FALSE)</f>
        <v>No</v>
      </c>
      <c r="G73" s="14" t="str">
        <f>VLOOKUP(A73,'Data _Transformation'!A72:Q2401,7,FALSE)</f>
        <v>No</v>
      </c>
      <c r="H73" s="14">
        <f>VLOOKUP(A73,'Data _Transformation'!A72:Q2401,8,FALSE)</f>
        <v>0</v>
      </c>
      <c r="I73" s="14" t="str">
        <f>VLOOKUP(A73,'Data _Transformation'!A72:Q2401,9,FALSE)</f>
        <v>Smoker</v>
      </c>
      <c r="J73" s="14" t="str">
        <f>VLOOKUP(A73,'Data _Transformation'!A72:Q2401,10,FALSE)</f>
        <v>Obesity</v>
      </c>
      <c r="K73" s="14" t="str">
        <f>VLOOKUP(A73,'Data _Transformation'!A72:Q2401,11,FALSE)</f>
        <v>Diabetes</v>
      </c>
      <c r="L73" s="39">
        <f>VLOOKUP(A73,'Data _Transformation'!A72:Q2401,12,FALSE)</f>
        <v>37872</v>
      </c>
      <c r="M73" s="40">
        <f>VLOOKUP(A73,'Data _Transformation'!A72:Q2401,13,FALSE)</f>
        <v>1242.82</v>
      </c>
      <c r="N73" s="14" t="str">
        <f>VLOOKUP(A73,'Data _Transformation'!A72:Q2401,14,FALSE)</f>
        <v>tier - 2</v>
      </c>
      <c r="O73" s="14" t="str">
        <f>VLOOKUP(A73,'Data _Transformation'!A72:Q2401,15,FALSE)</f>
        <v>tier - 1</v>
      </c>
      <c r="P73" s="14" t="str">
        <f>VLOOKUP(A73,'Data _Transformation'!A72:Q2401,16,0)</f>
        <v>R1011</v>
      </c>
      <c r="Q73" s="42">
        <f>VLOOKUP(A73,'Data _Transformation'!A72:Q2401,17,0)</f>
        <v>19</v>
      </c>
    </row>
    <row r="74" spans="1:17" ht="15.6" x14ac:dyDescent="0.3">
      <c r="A74" s="41" t="s">
        <v>196</v>
      </c>
      <c r="B74" s="14" t="str">
        <f>VLOOKUP(A74,'Data _Transformation'!A73:Q2402,2,FALSE)</f>
        <v xml:space="preserve">  Bethany A</v>
      </c>
      <c r="C74" s="14">
        <f>VLOOKUP(A74,'Data _Transformation'!A73:Q2402,3,FALSE)</f>
        <v>53.61</v>
      </c>
      <c r="D74" s="14">
        <f>VLOOKUP(A74,'Data _Transformation'!A73:Q2402,4,FALSE)</f>
        <v>10.92</v>
      </c>
      <c r="E74" s="14" t="str">
        <f>VLOOKUP(A74,'Data _Transformation'!A73:Q2402,5,FALSE)</f>
        <v>Yes</v>
      </c>
      <c r="F74" s="14" t="str">
        <f>VLOOKUP(A74,'Data _Transformation'!A73:Q2402,6,FALSE)</f>
        <v>No</v>
      </c>
      <c r="G74" s="14" t="str">
        <f>VLOOKUP(A74,'Data _Transformation'!A73:Q2402,7,FALSE)</f>
        <v>No</v>
      </c>
      <c r="H74" s="14">
        <f>VLOOKUP(A74,'Data _Transformation'!A73:Q2402,8,FALSE)</f>
        <v>1</v>
      </c>
      <c r="I74" s="14" t="str">
        <f>VLOOKUP(A74,'Data _Transformation'!A73:Q2402,9,FALSE)</f>
        <v>Smoker</v>
      </c>
      <c r="J74" s="14" t="str">
        <f>VLOOKUP(A74,'Data _Transformation'!A73:Q2402,10,FALSE)</f>
        <v>Obesity</v>
      </c>
      <c r="K74" s="14" t="str">
        <f>VLOOKUP(A74,'Data _Transformation'!A73:Q2402,11,FALSE)</f>
        <v>Diabetes</v>
      </c>
      <c r="L74" s="39">
        <f>VLOOKUP(A74,'Data _Transformation'!A73:Q2402,12,FALSE)</f>
        <v>37879</v>
      </c>
      <c r="M74" s="40">
        <f>VLOOKUP(A74,'Data _Transformation'!A73:Q2402,13,FALSE)</f>
        <v>1252.4100000000001</v>
      </c>
      <c r="N74" s="14" t="str">
        <f>VLOOKUP(A74,'Data _Transformation'!A73:Q2402,14,FALSE)</f>
        <v>tier - 2</v>
      </c>
      <c r="O74" s="14" t="str">
        <f>VLOOKUP(A74,'Data _Transformation'!A73:Q2402,15,FALSE)</f>
        <v>tier - 3</v>
      </c>
      <c r="P74" s="14" t="str">
        <f>VLOOKUP(A74,'Data _Transformation'!A73:Q2402,16,0)</f>
        <v>R1011</v>
      </c>
      <c r="Q74" s="42">
        <f>VLOOKUP(A74,'Data _Transformation'!A73:Q2402,17,0)</f>
        <v>19</v>
      </c>
    </row>
    <row r="75" spans="1:17" ht="15.6" x14ac:dyDescent="0.3">
      <c r="A75" s="41" t="s">
        <v>198</v>
      </c>
      <c r="B75" s="14" t="str">
        <f>VLOOKUP(A75,'Data _Transformation'!A74:Q2403,2,FALSE)</f>
        <v xml:space="preserve">  Yves</v>
      </c>
      <c r="C75" s="14">
        <f>VLOOKUP(A75,'Data _Transformation'!A74:Q2403,3,FALSE)</f>
        <v>36.19</v>
      </c>
      <c r="D75" s="14">
        <f>VLOOKUP(A75,'Data _Transformation'!A74:Q2403,4,FALSE)</f>
        <v>11.51</v>
      </c>
      <c r="E75" s="14" t="str">
        <f>VLOOKUP(A75,'Data _Transformation'!A74:Q2403,5,FALSE)</f>
        <v>Yes</v>
      </c>
      <c r="F75" s="14" t="str">
        <f>VLOOKUP(A75,'Data _Transformation'!A74:Q2403,6,FALSE)</f>
        <v>No</v>
      </c>
      <c r="G75" s="14" t="str">
        <f>VLOOKUP(A75,'Data _Transformation'!A74:Q2403,7,FALSE)</f>
        <v>No</v>
      </c>
      <c r="H75" s="14">
        <f>VLOOKUP(A75,'Data _Transformation'!A74:Q2403,8,FALSE)</f>
        <v>1</v>
      </c>
      <c r="I75" s="14" t="str">
        <f>VLOOKUP(A75,'Data _Transformation'!A74:Q2403,9,FALSE)</f>
        <v>Smoker</v>
      </c>
      <c r="J75" s="14" t="str">
        <f>VLOOKUP(A75,'Data _Transformation'!A74:Q2403,10,FALSE)</f>
        <v>Obesity</v>
      </c>
      <c r="K75" s="14" t="str">
        <f>VLOOKUP(A75,'Data _Transformation'!A74:Q2403,11,FALSE)</f>
        <v>Diabetes</v>
      </c>
      <c r="L75" s="39">
        <f>VLOOKUP(A75,'Data _Transformation'!A74:Q2403,12,FALSE)</f>
        <v>35738</v>
      </c>
      <c r="M75" s="40">
        <f>VLOOKUP(A75,'Data _Transformation'!A74:Q2403,13,FALSE)</f>
        <v>1253</v>
      </c>
      <c r="N75" s="14" t="str">
        <f>VLOOKUP(A75,'Data _Transformation'!A74:Q2403,14,FALSE)</f>
        <v>tier - 2</v>
      </c>
      <c r="O75" s="14" t="str">
        <f>VLOOKUP(A75,'Data _Transformation'!A74:Q2403,15,FALSE)</f>
        <v>tier - 2</v>
      </c>
      <c r="P75" s="14" t="str">
        <f>VLOOKUP(A75,'Data _Transformation'!A74:Q2403,16,0)</f>
        <v>R1013</v>
      </c>
      <c r="Q75" s="42">
        <f>VLOOKUP(A75,'Data _Transformation'!A74:Q2403,17,0)</f>
        <v>25</v>
      </c>
    </row>
    <row r="76" spans="1:17" ht="15.6" x14ac:dyDescent="0.3">
      <c r="A76" s="41" t="s">
        <v>200</v>
      </c>
      <c r="B76" s="14" t="str">
        <f>VLOOKUP(A76,'Data _Transformation'!A75:Q2404,2,FALSE)</f>
        <v xml:space="preserve">  Danielle</v>
      </c>
      <c r="C76" s="14">
        <f>VLOOKUP(A76,'Data _Transformation'!A75:Q2404,3,FALSE)</f>
        <v>34.6</v>
      </c>
      <c r="D76" s="14">
        <f>VLOOKUP(A76,'Data _Transformation'!A75:Q2404,4,FALSE)</f>
        <v>5.99</v>
      </c>
      <c r="E76" s="14" t="str">
        <f>VLOOKUP(A76,'Data _Transformation'!A75:Q2404,5,FALSE)</f>
        <v>Yes</v>
      </c>
      <c r="F76" s="14" t="str">
        <f>VLOOKUP(A76,'Data _Transformation'!A75:Q2404,6,FALSE)</f>
        <v>No</v>
      </c>
      <c r="G76" s="14" t="str">
        <f>VLOOKUP(A76,'Data _Transformation'!A75:Q2404,7,FALSE)</f>
        <v>No</v>
      </c>
      <c r="H76" s="14">
        <f>VLOOKUP(A76,'Data _Transformation'!A75:Q2404,8,FALSE)</f>
        <v>0</v>
      </c>
      <c r="I76" s="14" t="str">
        <f>VLOOKUP(A76,'Data _Transformation'!A75:Q2404,9,FALSE)</f>
        <v>Smoker</v>
      </c>
      <c r="J76" s="14" t="str">
        <f>VLOOKUP(A76,'Data _Transformation'!A75:Q2404,10,FALSE)</f>
        <v>Obesity</v>
      </c>
      <c r="K76" s="14" t="str">
        <f>VLOOKUP(A76,'Data _Transformation'!A75:Q2404,11,FALSE)</f>
        <v>Prediabetes</v>
      </c>
      <c r="L76" s="39">
        <f>VLOOKUP(A76,'Data _Transformation'!A75:Q2404,12,FALSE)</f>
        <v>37965</v>
      </c>
      <c r="M76" s="40">
        <f>VLOOKUP(A76,'Data _Transformation'!A75:Q2404,13,FALSE)</f>
        <v>1253.94</v>
      </c>
      <c r="N76" s="14" t="str">
        <f>VLOOKUP(A76,'Data _Transformation'!A75:Q2404,14,FALSE)</f>
        <v>tier - 2</v>
      </c>
      <c r="O76" s="14" t="str">
        <f>VLOOKUP(A76,'Data _Transformation'!A75:Q2404,15,FALSE)</f>
        <v>tier - 2</v>
      </c>
      <c r="P76" s="14" t="str">
        <f>VLOOKUP(A76,'Data _Transformation'!A75:Q2404,16,0)</f>
        <v>R1011</v>
      </c>
      <c r="Q76" s="42">
        <f>VLOOKUP(A76,'Data _Transformation'!A75:Q2404,17,0)</f>
        <v>19</v>
      </c>
    </row>
    <row r="77" spans="1:17" ht="15.6" x14ac:dyDescent="0.3">
      <c r="A77" s="41" t="s">
        <v>204</v>
      </c>
      <c r="B77" s="14" t="str">
        <f>VLOOKUP(A77,'Data _Transformation'!A76:Q2405,2,FALSE)</f>
        <v xml:space="preserve">  Julia</v>
      </c>
      <c r="C77" s="14">
        <f>VLOOKUP(A77,'Data _Transformation'!A76:Q2405,3,FALSE)</f>
        <v>54.12</v>
      </c>
      <c r="D77" s="14">
        <f>VLOOKUP(A77,'Data _Transformation'!A76:Q2405,4,FALSE)</f>
        <v>11.57</v>
      </c>
      <c r="E77" s="14" t="str">
        <f>VLOOKUP(A77,'Data _Transformation'!A76:Q2405,5,FALSE)</f>
        <v>No</v>
      </c>
      <c r="F77" s="14" t="str">
        <f>VLOOKUP(A77,'Data _Transformation'!A76:Q2405,6,FALSE)</f>
        <v>No</v>
      </c>
      <c r="G77" s="14" t="str">
        <f>VLOOKUP(A77,'Data _Transformation'!A76:Q2405,7,FALSE)</f>
        <v>No</v>
      </c>
      <c r="H77" s="14">
        <f>VLOOKUP(A77,'Data _Transformation'!A76:Q2405,8,FALSE)</f>
        <v>0</v>
      </c>
      <c r="I77" s="14" t="str">
        <f>VLOOKUP(A77,'Data _Transformation'!A76:Q2405,9,FALSE)</f>
        <v>Smoker</v>
      </c>
      <c r="J77" s="14" t="str">
        <f>VLOOKUP(A77,'Data _Transformation'!A76:Q2405,10,FALSE)</f>
        <v>Obesity</v>
      </c>
      <c r="K77" s="14" t="str">
        <f>VLOOKUP(A77,'Data _Transformation'!A76:Q2405,11,FALSE)</f>
        <v>Diabetes</v>
      </c>
      <c r="L77" s="39">
        <f>VLOOKUP(A77,'Data _Transformation'!A76:Q2405,12,FALSE)</f>
        <v>37907</v>
      </c>
      <c r="M77" s="40">
        <f>VLOOKUP(A77,'Data _Transformation'!A76:Q2405,13,FALSE)</f>
        <v>1256.3</v>
      </c>
      <c r="N77" s="14" t="str">
        <f>VLOOKUP(A77,'Data _Transformation'!A76:Q2405,14,FALSE)</f>
        <v>tier - 2</v>
      </c>
      <c r="O77" s="14" t="str">
        <f>VLOOKUP(A77,'Data _Transformation'!A76:Q2405,15,FALSE)</f>
        <v>tier - 3</v>
      </c>
      <c r="P77" s="14" t="str">
        <f>VLOOKUP(A77,'Data _Transformation'!A76:Q2405,16,0)</f>
        <v>R1011</v>
      </c>
      <c r="Q77" s="42">
        <f>VLOOKUP(A77,'Data _Transformation'!A76:Q2405,17,0)</f>
        <v>19</v>
      </c>
    </row>
    <row r="78" spans="1:17" ht="15.6" x14ac:dyDescent="0.3">
      <c r="A78" s="41" t="s">
        <v>206</v>
      </c>
      <c r="B78" s="14" t="str">
        <f>VLOOKUP(A78,'Data _Transformation'!A77:Q2406,2,FALSE)</f>
        <v xml:space="preserve">  Joshua</v>
      </c>
      <c r="C78" s="14">
        <f>VLOOKUP(A78,'Data _Transformation'!A77:Q2406,3,FALSE)</f>
        <v>48.82</v>
      </c>
      <c r="D78" s="14">
        <f>VLOOKUP(A78,'Data _Transformation'!A77:Q2406,4,FALSE)</f>
        <v>6.67</v>
      </c>
      <c r="E78" s="14" t="str">
        <f>VLOOKUP(A78,'Data _Transformation'!A77:Q2406,5,FALSE)</f>
        <v>Yes</v>
      </c>
      <c r="F78" s="14" t="str">
        <f>VLOOKUP(A78,'Data _Transformation'!A77:Q2406,6,FALSE)</f>
        <v>No</v>
      </c>
      <c r="G78" s="14" t="str">
        <f>VLOOKUP(A78,'Data _Transformation'!A77:Q2406,7,FALSE)</f>
        <v>No</v>
      </c>
      <c r="H78" s="14">
        <f>VLOOKUP(A78,'Data _Transformation'!A77:Q2406,8,FALSE)</f>
        <v>0</v>
      </c>
      <c r="I78" s="14" t="str">
        <f>VLOOKUP(A78,'Data _Transformation'!A77:Q2406,9,FALSE)</f>
        <v>Smoker</v>
      </c>
      <c r="J78" s="14" t="str">
        <f>VLOOKUP(A78,'Data _Transformation'!A77:Q2406,10,FALSE)</f>
        <v>Obesity</v>
      </c>
      <c r="K78" s="14" t="str">
        <f>VLOOKUP(A78,'Data _Transformation'!A77:Q2406,11,FALSE)</f>
        <v>Diabetes</v>
      </c>
      <c r="L78" s="39">
        <f>VLOOKUP(A78,'Data _Transformation'!A77:Q2406,12,FALSE)</f>
        <v>37924</v>
      </c>
      <c r="M78" s="40">
        <f>VLOOKUP(A78,'Data _Transformation'!A77:Q2406,13,FALSE)</f>
        <v>1261.44</v>
      </c>
      <c r="N78" s="14" t="str">
        <f>VLOOKUP(A78,'Data _Transformation'!A77:Q2406,14,FALSE)</f>
        <v>tier - 2</v>
      </c>
      <c r="O78" s="14" t="str">
        <f>VLOOKUP(A78,'Data _Transformation'!A77:Q2406,15,FALSE)</f>
        <v>tier - 3</v>
      </c>
      <c r="P78" s="14" t="str">
        <f>VLOOKUP(A78,'Data _Transformation'!A77:Q2406,16,0)</f>
        <v>R1011</v>
      </c>
      <c r="Q78" s="42">
        <f>VLOOKUP(A78,'Data _Transformation'!A77:Q2406,17,0)</f>
        <v>19</v>
      </c>
    </row>
    <row r="79" spans="1:17" ht="15.6" x14ac:dyDescent="0.3">
      <c r="A79" s="41" t="s">
        <v>208</v>
      </c>
      <c r="B79" s="14" t="str">
        <f>VLOOKUP(A79,'Data _Transformation'!A78:Q2407,2,FALSE)</f>
        <v xml:space="preserve">  Jennifer</v>
      </c>
      <c r="C79" s="14">
        <f>VLOOKUP(A79,'Data _Transformation'!A78:Q2407,3,FALSE)</f>
        <v>51.01</v>
      </c>
      <c r="D79" s="14">
        <f>VLOOKUP(A79,'Data _Transformation'!A78:Q2407,4,FALSE)</f>
        <v>9.1999999999999993</v>
      </c>
      <c r="E79" s="14" t="str">
        <f>VLOOKUP(A79,'Data _Transformation'!A78:Q2407,5,FALSE)</f>
        <v>No</v>
      </c>
      <c r="F79" s="14" t="str">
        <f>VLOOKUP(A79,'Data _Transformation'!A78:Q2407,6,FALSE)</f>
        <v>No</v>
      </c>
      <c r="G79" s="14" t="str">
        <f>VLOOKUP(A79,'Data _Transformation'!A78:Q2407,7,FALSE)</f>
        <v>No</v>
      </c>
      <c r="H79" s="14">
        <f>VLOOKUP(A79,'Data _Transformation'!A78:Q2407,8,FALSE)</f>
        <v>0</v>
      </c>
      <c r="I79" s="14" t="str">
        <f>VLOOKUP(A79,'Data _Transformation'!A78:Q2407,9,FALSE)</f>
        <v>Smoker</v>
      </c>
      <c r="J79" s="14" t="str">
        <f>VLOOKUP(A79,'Data _Transformation'!A78:Q2407,10,FALSE)</f>
        <v>Obesity</v>
      </c>
      <c r="K79" s="14" t="str">
        <f>VLOOKUP(A79,'Data _Transformation'!A78:Q2407,11,FALSE)</f>
        <v>Diabetes</v>
      </c>
      <c r="L79" s="39">
        <f>VLOOKUP(A79,'Data _Transformation'!A78:Q2407,12,FALSE)</f>
        <v>37848</v>
      </c>
      <c r="M79" s="40">
        <f>VLOOKUP(A79,'Data _Transformation'!A78:Q2407,13,FALSE)</f>
        <v>1261.8599999999999</v>
      </c>
      <c r="N79" s="14" t="str">
        <f>VLOOKUP(A79,'Data _Transformation'!A78:Q2407,14,FALSE)</f>
        <v>tier - 2</v>
      </c>
      <c r="O79" s="14" t="str">
        <f>VLOOKUP(A79,'Data _Transformation'!A78:Q2407,15,FALSE)</f>
        <v>tier - 3</v>
      </c>
      <c r="P79" s="14" t="str">
        <f>VLOOKUP(A79,'Data _Transformation'!A78:Q2407,16,0)</f>
        <v>R1011</v>
      </c>
      <c r="Q79" s="42">
        <f>VLOOKUP(A79,'Data _Transformation'!A78:Q2407,17,0)</f>
        <v>19</v>
      </c>
    </row>
    <row r="80" spans="1:17" ht="15.6" x14ac:dyDescent="0.3">
      <c r="A80" s="41" t="s">
        <v>211</v>
      </c>
      <c r="B80" s="14" t="str">
        <f>VLOOKUP(A80,'Data _Transformation'!A79:Q2408,2,FALSE)</f>
        <v xml:space="preserve">  Gwen M</v>
      </c>
      <c r="C80" s="14">
        <f>VLOOKUP(A80,'Data _Transformation'!A79:Q2408,3,FALSE)</f>
        <v>45.65</v>
      </c>
      <c r="D80" s="14">
        <f>VLOOKUP(A80,'Data _Transformation'!A79:Q2408,4,FALSE)</f>
        <v>5.1100000000000003</v>
      </c>
      <c r="E80" s="14" t="str">
        <f>VLOOKUP(A80,'Data _Transformation'!A79:Q2408,5,FALSE)</f>
        <v>Yes</v>
      </c>
      <c r="F80" s="14" t="str">
        <f>VLOOKUP(A80,'Data _Transformation'!A79:Q2408,6,FALSE)</f>
        <v>No</v>
      </c>
      <c r="G80" s="14" t="str">
        <f>VLOOKUP(A80,'Data _Transformation'!A79:Q2408,7,FALSE)</f>
        <v>No</v>
      </c>
      <c r="H80" s="14">
        <f>VLOOKUP(A80,'Data _Transformation'!A79:Q2408,8,FALSE)</f>
        <v>1</v>
      </c>
      <c r="I80" s="14" t="str">
        <f>VLOOKUP(A80,'Data _Transformation'!A79:Q2408,9,FALSE)</f>
        <v>Smoker</v>
      </c>
      <c r="J80" s="14" t="str">
        <f>VLOOKUP(A80,'Data _Transformation'!A79:Q2408,10,FALSE)</f>
        <v>Obesity</v>
      </c>
      <c r="K80" s="14" t="str">
        <f>VLOOKUP(A80,'Data _Transformation'!A79:Q2408,11,FALSE)</f>
        <v>Normal</v>
      </c>
      <c r="L80" s="39">
        <f>VLOOKUP(A80,'Data _Transformation'!A79:Q2408,12,FALSE)</f>
        <v>37946</v>
      </c>
      <c r="M80" s="40">
        <f>VLOOKUP(A80,'Data _Transformation'!A79:Q2408,13,FALSE)</f>
        <v>1263.25</v>
      </c>
      <c r="N80" s="14" t="str">
        <f>VLOOKUP(A80,'Data _Transformation'!A79:Q2408,14,FALSE)</f>
        <v>tier - 2</v>
      </c>
      <c r="O80" s="14" t="str">
        <f>VLOOKUP(A80,'Data _Transformation'!A79:Q2408,15,FALSE)</f>
        <v>tier - 3</v>
      </c>
      <c r="P80" s="14" t="str">
        <f>VLOOKUP(A80,'Data _Transformation'!A79:Q2408,16,0)</f>
        <v>R1011</v>
      </c>
      <c r="Q80" s="42">
        <f>VLOOKUP(A80,'Data _Transformation'!A79:Q2408,17,0)</f>
        <v>19</v>
      </c>
    </row>
    <row r="81" spans="1:17" ht="15.6" x14ac:dyDescent="0.3">
      <c r="A81" s="41" t="s">
        <v>213</v>
      </c>
      <c r="B81" s="14" t="str">
        <f>VLOOKUP(A81,'Data _Transformation'!A80:Q2409,2,FALSE)</f>
        <v xml:space="preserve">  Patrick</v>
      </c>
      <c r="C81" s="14">
        <f>VLOOKUP(A81,'Data _Transformation'!A80:Q2409,3,FALSE)</f>
        <v>52.9</v>
      </c>
      <c r="D81" s="14">
        <f>VLOOKUP(A81,'Data _Transformation'!A80:Q2409,4,FALSE)</f>
        <v>5.34</v>
      </c>
      <c r="E81" s="14" t="str">
        <f>VLOOKUP(A81,'Data _Transformation'!A80:Q2409,5,FALSE)</f>
        <v>No</v>
      </c>
      <c r="F81" s="14" t="str">
        <f>VLOOKUP(A81,'Data _Transformation'!A80:Q2409,6,FALSE)</f>
        <v>No</v>
      </c>
      <c r="G81" s="14" t="str">
        <f>VLOOKUP(A81,'Data _Transformation'!A80:Q2409,7,FALSE)</f>
        <v>No</v>
      </c>
      <c r="H81" s="14">
        <f>VLOOKUP(A81,'Data _Transformation'!A80:Q2409,8,FALSE)</f>
        <v>0</v>
      </c>
      <c r="I81" s="14" t="str">
        <f>VLOOKUP(A81,'Data _Transformation'!A80:Q2409,9,FALSE)</f>
        <v>Smoker</v>
      </c>
      <c r="J81" s="14" t="str">
        <f>VLOOKUP(A81,'Data _Transformation'!A80:Q2409,10,FALSE)</f>
        <v>Obesity</v>
      </c>
      <c r="K81" s="14" t="str">
        <f>VLOOKUP(A81,'Data _Transformation'!A80:Q2409,11,FALSE)</f>
        <v>Normal</v>
      </c>
      <c r="L81" s="39">
        <f>VLOOKUP(A81,'Data _Transformation'!A80:Q2409,12,FALSE)</f>
        <v>37594</v>
      </c>
      <c r="M81" s="40">
        <f>VLOOKUP(A81,'Data _Transformation'!A80:Q2409,13,FALSE)</f>
        <v>1267</v>
      </c>
      <c r="N81" s="14" t="str">
        <f>VLOOKUP(A81,'Data _Transformation'!A80:Q2409,14,FALSE)</f>
        <v>tier - 2</v>
      </c>
      <c r="O81" s="14" t="str">
        <f>VLOOKUP(A81,'Data _Transformation'!A80:Q2409,15,FALSE)</f>
        <v>tier - 1</v>
      </c>
      <c r="P81" s="14" t="str">
        <f>VLOOKUP(A81,'Data _Transformation'!A80:Q2409,16,0)</f>
        <v>R1013</v>
      </c>
      <c r="Q81" s="42">
        <f>VLOOKUP(A81,'Data _Transformation'!A80:Q2409,17,0)</f>
        <v>20</v>
      </c>
    </row>
    <row r="82" spans="1:17" ht="15.6" x14ac:dyDescent="0.3">
      <c r="A82" s="41" t="s">
        <v>215</v>
      </c>
      <c r="B82" s="14" t="str">
        <f>VLOOKUP(A82,'Data _Transformation'!A81:Q2410,2,FALSE)</f>
        <v xml:space="preserve">  Kate</v>
      </c>
      <c r="C82" s="14">
        <f>VLOOKUP(A82,'Data _Transformation'!A81:Q2410,3,FALSE)</f>
        <v>45.41</v>
      </c>
      <c r="D82" s="14">
        <f>VLOOKUP(A82,'Data _Transformation'!A81:Q2410,4,FALSE)</f>
        <v>4.03</v>
      </c>
      <c r="E82" s="14" t="str">
        <f>VLOOKUP(A82,'Data _Transformation'!A81:Q2410,5,FALSE)</f>
        <v>Yes</v>
      </c>
      <c r="F82" s="14" t="str">
        <f>VLOOKUP(A82,'Data _Transformation'!A81:Q2410,6,FALSE)</f>
        <v>No</v>
      </c>
      <c r="G82" s="14" t="str">
        <f>VLOOKUP(A82,'Data _Transformation'!A81:Q2410,7,FALSE)</f>
        <v>No</v>
      </c>
      <c r="H82" s="14">
        <f>VLOOKUP(A82,'Data _Transformation'!A81:Q2410,8,FALSE)</f>
        <v>1</v>
      </c>
      <c r="I82" s="14" t="str">
        <f>VLOOKUP(A82,'Data _Transformation'!A81:Q2410,9,FALSE)</f>
        <v>Smoker</v>
      </c>
      <c r="J82" s="14" t="str">
        <f>VLOOKUP(A82,'Data _Transformation'!A81:Q2410,10,FALSE)</f>
        <v>Obesity</v>
      </c>
      <c r="K82" s="14" t="str">
        <f>VLOOKUP(A82,'Data _Transformation'!A81:Q2410,11,FALSE)</f>
        <v>Normal</v>
      </c>
      <c r="L82" s="39">
        <f>VLOOKUP(A82,'Data _Transformation'!A81:Q2410,12,FALSE)</f>
        <v>35729</v>
      </c>
      <c r="M82" s="40">
        <f>VLOOKUP(A82,'Data _Transformation'!A81:Q2410,13,FALSE)</f>
        <v>1276</v>
      </c>
      <c r="N82" s="14" t="str">
        <f>VLOOKUP(A82,'Data _Transformation'!A81:Q2410,14,FALSE)</f>
        <v>tier - 2</v>
      </c>
      <c r="O82" s="14" t="str">
        <f>VLOOKUP(A82,'Data _Transformation'!A81:Q2410,15,FALSE)</f>
        <v>tier - 2</v>
      </c>
      <c r="P82" s="14" t="str">
        <f>VLOOKUP(A82,'Data _Transformation'!A81:Q2410,16,0)</f>
        <v>R1012</v>
      </c>
      <c r="Q82" s="42">
        <f>VLOOKUP(A82,'Data _Transformation'!A81:Q2410,17,0)</f>
        <v>25</v>
      </c>
    </row>
    <row r="83" spans="1:17" ht="15.6" x14ac:dyDescent="0.3">
      <c r="A83" s="41" t="s">
        <v>217</v>
      </c>
      <c r="B83" s="14" t="str">
        <f>VLOOKUP(A83,'Data _Transformation'!A82:Q2411,2,FALSE)</f>
        <v xml:space="preserve">  Kevin</v>
      </c>
      <c r="C83" s="14">
        <f>VLOOKUP(A83,'Data _Transformation'!A82:Q2411,3,FALSE)</f>
        <v>49.41</v>
      </c>
      <c r="D83" s="14">
        <f>VLOOKUP(A83,'Data _Transformation'!A82:Q2411,4,FALSE)</f>
        <v>4.2300000000000004</v>
      </c>
      <c r="E83" s="14" t="str">
        <f>VLOOKUP(A83,'Data _Transformation'!A82:Q2411,5,FALSE)</f>
        <v>Yes</v>
      </c>
      <c r="F83" s="14" t="str">
        <f>VLOOKUP(A83,'Data _Transformation'!A82:Q2411,6,FALSE)</f>
        <v>No</v>
      </c>
      <c r="G83" s="14" t="str">
        <f>VLOOKUP(A83,'Data _Transformation'!A82:Q2411,7,FALSE)</f>
        <v>Yes</v>
      </c>
      <c r="H83" s="14">
        <f>VLOOKUP(A83,'Data _Transformation'!A82:Q2411,8,FALSE)</f>
        <v>1</v>
      </c>
      <c r="I83" s="14" t="str">
        <f>VLOOKUP(A83,'Data _Transformation'!A82:Q2411,9,FALSE)</f>
        <v>Smoker</v>
      </c>
      <c r="J83" s="14" t="str">
        <f>VLOOKUP(A83,'Data _Transformation'!A82:Q2411,10,FALSE)</f>
        <v>Obesity</v>
      </c>
      <c r="K83" s="14" t="str">
        <f>VLOOKUP(A83,'Data _Transformation'!A82:Q2411,11,FALSE)</f>
        <v>Normal</v>
      </c>
      <c r="L83" s="39">
        <f>VLOOKUP(A83,'Data _Transformation'!A82:Q2411,12,FALSE)</f>
        <v>38260</v>
      </c>
      <c r="M83" s="40">
        <f>VLOOKUP(A83,'Data _Transformation'!A82:Q2411,13,FALSE)</f>
        <v>1283</v>
      </c>
      <c r="N83" s="14" t="str">
        <f>VLOOKUP(A83,'Data _Transformation'!A82:Q2411,14,FALSE)</f>
        <v>tier - 2</v>
      </c>
      <c r="O83" s="14" t="str">
        <f>VLOOKUP(A83,'Data _Transformation'!A82:Q2411,15,FALSE)</f>
        <v>tier - 1</v>
      </c>
      <c r="P83" s="14" t="str">
        <f>VLOOKUP(A83,'Data _Transformation'!A82:Q2411,16,0)</f>
        <v>R1013</v>
      </c>
      <c r="Q83" s="42">
        <f>VLOOKUP(A83,'Data _Transformation'!A82:Q2411,17,0)</f>
        <v>18</v>
      </c>
    </row>
    <row r="84" spans="1:17" ht="15.6" x14ac:dyDescent="0.3">
      <c r="A84" s="41" t="s">
        <v>219</v>
      </c>
      <c r="B84" s="14" t="str">
        <f>VLOOKUP(A84,'Data _Transformation'!A83:Q2412,2,FALSE)</f>
        <v xml:space="preserve">  Stephen II</v>
      </c>
      <c r="C84" s="14">
        <f>VLOOKUP(A84,'Data _Transformation'!A83:Q2412,3,FALSE)</f>
        <v>31.824999999999999</v>
      </c>
      <c r="D84" s="14">
        <f>VLOOKUP(A84,'Data _Transformation'!A83:Q2412,4,FALSE)</f>
        <v>4.0599999999999996</v>
      </c>
      <c r="E84" s="14" t="str">
        <f>VLOOKUP(A84,'Data _Transformation'!A83:Q2412,5,FALSE)</f>
        <v>No</v>
      </c>
      <c r="F84" s="14" t="str">
        <f>VLOOKUP(A84,'Data _Transformation'!A83:Q2412,6,FALSE)</f>
        <v>No</v>
      </c>
      <c r="G84" s="14" t="str">
        <f>VLOOKUP(A84,'Data _Transformation'!A83:Q2412,7,FALSE)</f>
        <v>No</v>
      </c>
      <c r="H84" s="14">
        <f>VLOOKUP(A84,'Data _Transformation'!A83:Q2412,8,FALSE)</f>
        <v>2</v>
      </c>
      <c r="I84" s="14" t="str">
        <f>VLOOKUP(A84,'Data _Transformation'!A83:Q2412,9,FALSE)</f>
        <v>Smoker</v>
      </c>
      <c r="J84" s="14" t="str">
        <f>VLOOKUP(A84,'Data _Transformation'!A83:Q2412,10,FALSE)</f>
        <v>Obesity</v>
      </c>
      <c r="K84" s="14" t="str">
        <f>VLOOKUP(A84,'Data _Transformation'!A83:Q2412,11,FALSE)</f>
        <v>Normal</v>
      </c>
      <c r="L84" s="39">
        <f>VLOOKUP(A84,'Data _Transformation'!A83:Q2412,12,FALSE)</f>
        <v>38196</v>
      </c>
      <c r="M84" s="40">
        <f>VLOOKUP(A84,'Data _Transformation'!A83:Q2412,13,FALSE)</f>
        <v>1285</v>
      </c>
      <c r="N84" s="14" t="str">
        <f>VLOOKUP(A84,'Data _Transformation'!A83:Q2412,14,FALSE)</f>
        <v>tier - 2</v>
      </c>
      <c r="O84" s="14" t="str">
        <f>VLOOKUP(A84,'Data _Transformation'!A83:Q2412,15,FALSE)</f>
        <v>tier - 3</v>
      </c>
      <c r="P84" s="14" t="str">
        <f>VLOOKUP(A84,'Data _Transformation'!A83:Q2412,16,0)</f>
        <v>R1013</v>
      </c>
      <c r="Q84" s="42">
        <f>VLOOKUP(A84,'Data _Transformation'!A83:Q2412,17,0)</f>
        <v>18</v>
      </c>
    </row>
    <row r="85" spans="1:17" ht="15.6" x14ac:dyDescent="0.3">
      <c r="A85" s="41" t="s">
        <v>222</v>
      </c>
      <c r="B85" s="14" t="str">
        <f>VLOOKUP(A85,'Data _Transformation'!A84:Q2413,2,FALSE)</f>
        <v xml:space="preserve">  Philip</v>
      </c>
      <c r="C85" s="14">
        <f>VLOOKUP(A85,'Data _Transformation'!A84:Q2413,3,FALSE)</f>
        <v>51.28</v>
      </c>
      <c r="D85" s="14">
        <f>VLOOKUP(A85,'Data _Transformation'!A84:Q2413,4,FALSE)</f>
        <v>4.68</v>
      </c>
      <c r="E85" s="14" t="str">
        <f>VLOOKUP(A85,'Data _Transformation'!A84:Q2413,5,FALSE)</f>
        <v>No</v>
      </c>
      <c r="F85" s="14" t="str">
        <f>VLOOKUP(A85,'Data _Transformation'!A84:Q2413,6,FALSE)</f>
        <v>No</v>
      </c>
      <c r="G85" s="14" t="str">
        <f>VLOOKUP(A85,'Data _Transformation'!A84:Q2413,7,FALSE)</f>
        <v>No</v>
      </c>
      <c r="H85" s="14">
        <f>VLOOKUP(A85,'Data _Transformation'!A84:Q2413,8,FALSE)</f>
        <v>2</v>
      </c>
      <c r="I85" s="14" t="str">
        <f>VLOOKUP(A85,'Data _Transformation'!A84:Q2413,9,FALSE)</f>
        <v>Smoker</v>
      </c>
      <c r="J85" s="14" t="str">
        <f>VLOOKUP(A85,'Data _Transformation'!A84:Q2413,10,FALSE)</f>
        <v>Obesity</v>
      </c>
      <c r="K85" s="14" t="str">
        <f>VLOOKUP(A85,'Data _Transformation'!A84:Q2413,11,FALSE)</f>
        <v>Normal</v>
      </c>
      <c r="L85" s="39">
        <f>VLOOKUP(A85,'Data _Transformation'!A84:Q2413,12,FALSE)</f>
        <v>36703</v>
      </c>
      <c r="M85" s="40">
        <f>VLOOKUP(A85,'Data _Transformation'!A84:Q2413,13,FALSE)</f>
        <v>1286</v>
      </c>
      <c r="N85" s="14" t="str">
        <f>VLOOKUP(A85,'Data _Transformation'!A84:Q2413,14,FALSE)</f>
        <v>tier - 2</v>
      </c>
      <c r="O85" s="14" t="str">
        <f>VLOOKUP(A85,'Data _Transformation'!A84:Q2413,15,FALSE)</f>
        <v>tier - 2</v>
      </c>
      <c r="P85" s="14" t="str">
        <f>VLOOKUP(A85,'Data _Transformation'!A84:Q2413,16,0)</f>
        <v>R1013</v>
      </c>
      <c r="Q85" s="42">
        <f>VLOOKUP(A85,'Data _Transformation'!A84:Q2413,17,0)</f>
        <v>22</v>
      </c>
    </row>
    <row r="86" spans="1:17" ht="15.6" x14ac:dyDescent="0.3">
      <c r="A86" s="41" t="s">
        <v>224</v>
      </c>
      <c r="B86" s="14" t="str">
        <f>VLOOKUP(A86,'Data _Transformation'!A85:Q2414,2,FALSE)</f>
        <v xml:space="preserve">  Brett A</v>
      </c>
      <c r="C86" s="14">
        <f>VLOOKUP(A86,'Data _Transformation'!A85:Q2414,3,FALSE)</f>
        <v>34.96</v>
      </c>
      <c r="D86" s="14">
        <f>VLOOKUP(A86,'Data _Transformation'!A85:Q2414,4,FALSE)</f>
        <v>4.34</v>
      </c>
      <c r="E86" s="14" t="str">
        <f>VLOOKUP(A86,'Data _Transformation'!A85:Q2414,5,FALSE)</f>
        <v>No</v>
      </c>
      <c r="F86" s="14" t="str">
        <f>VLOOKUP(A86,'Data _Transformation'!A85:Q2414,6,FALSE)</f>
        <v>No</v>
      </c>
      <c r="G86" s="14" t="str">
        <f>VLOOKUP(A86,'Data _Transformation'!A85:Q2414,7,FALSE)</f>
        <v>Yes</v>
      </c>
      <c r="H86" s="14">
        <f>VLOOKUP(A86,'Data _Transformation'!A85:Q2414,8,FALSE)</f>
        <v>1</v>
      </c>
      <c r="I86" s="14" t="str">
        <f>VLOOKUP(A86,'Data _Transformation'!A85:Q2414,9,FALSE)</f>
        <v>Smoker</v>
      </c>
      <c r="J86" s="14" t="str">
        <f>VLOOKUP(A86,'Data _Transformation'!A85:Q2414,10,FALSE)</f>
        <v>Obesity</v>
      </c>
      <c r="K86" s="14" t="str">
        <f>VLOOKUP(A86,'Data _Transformation'!A85:Q2414,11,FALSE)</f>
        <v>Normal</v>
      </c>
      <c r="L86" s="39">
        <f>VLOOKUP(A86,'Data _Transformation'!A85:Q2414,12,FALSE)</f>
        <v>35950</v>
      </c>
      <c r="M86" s="40">
        <f>VLOOKUP(A86,'Data _Transformation'!A85:Q2414,13,FALSE)</f>
        <v>1290.93</v>
      </c>
      <c r="N86" s="14" t="str">
        <f>VLOOKUP(A86,'Data _Transformation'!A85:Q2414,14,FALSE)</f>
        <v>tier - 2</v>
      </c>
      <c r="O86" s="14" t="str">
        <f>VLOOKUP(A86,'Data _Transformation'!A85:Q2414,15,FALSE)</f>
        <v>tier - 2</v>
      </c>
      <c r="P86" s="14" t="str">
        <f>VLOOKUP(A86,'Data _Transformation'!A85:Q2414,16,0)</f>
        <v>R1013</v>
      </c>
      <c r="Q86" s="42">
        <f>VLOOKUP(A86,'Data _Transformation'!A85:Q2414,17,0)</f>
        <v>25</v>
      </c>
    </row>
    <row r="87" spans="1:17" ht="15.6" x14ac:dyDescent="0.3">
      <c r="A87" s="41" t="s">
        <v>226</v>
      </c>
      <c r="B87" s="14" t="str">
        <f>VLOOKUP(A87,'Data _Transformation'!A86:Q2415,2,FALSE)</f>
        <v xml:space="preserve">  Rebecca</v>
      </c>
      <c r="C87" s="14">
        <f>VLOOKUP(A87,'Data _Transformation'!A86:Q2415,3,FALSE)</f>
        <v>33.11</v>
      </c>
      <c r="D87" s="14">
        <f>VLOOKUP(A87,'Data _Transformation'!A86:Q2415,4,FALSE)</f>
        <v>10.51</v>
      </c>
      <c r="E87" s="14" t="str">
        <f>VLOOKUP(A87,'Data _Transformation'!A86:Q2415,5,FALSE)</f>
        <v>No</v>
      </c>
      <c r="F87" s="14" t="str">
        <f>VLOOKUP(A87,'Data _Transformation'!A86:Q2415,6,FALSE)</f>
        <v>No</v>
      </c>
      <c r="G87" s="14" t="str">
        <f>VLOOKUP(A87,'Data _Transformation'!A86:Q2415,7,FALSE)</f>
        <v>No</v>
      </c>
      <c r="H87" s="14">
        <f>VLOOKUP(A87,'Data _Transformation'!A86:Q2415,8,FALSE)</f>
        <v>0</v>
      </c>
      <c r="I87" s="14" t="str">
        <f>VLOOKUP(A87,'Data _Transformation'!A86:Q2415,9,FALSE)</f>
        <v>Smoker</v>
      </c>
      <c r="J87" s="14" t="str">
        <f>VLOOKUP(A87,'Data _Transformation'!A86:Q2415,10,FALSE)</f>
        <v>Obesity</v>
      </c>
      <c r="K87" s="14" t="str">
        <f>VLOOKUP(A87,'Data _Transformation'!A86:Q2415,11,FALSE)</f>
        <v>Diabetes</v>
      </c>
      <c r="L87" s="39">
        <f>VLOOKUP(A87,'Data _Transformation'!A86:Q2415,12,FALSE)</f>
        <v>37224</v>
      </c>
      <c r="M87" s="40">
        <f>VLOOKUP(A87,'Data _Transformation'!A86:Q2415,13,FALSE)</f>
        <v>1293</v>
      </c>
      <c r="N87" s="14" t="str">
        <f>VLOOKUP(A87,'Data _Transformation'!A86:Q2415,14,FALSE)</f>
        <v>tier - 2</v>
      </c>
      <c r="O87" s="14" t="str">
        <f>VLOOKUP(A87,'Data _Transformation'!A86:Q2415,15,FALSE)</f>
        <v>tier - 3</v>
      </c>
      <c r="P87" s="14" t="str">
        <f>VLOOKUP(A87,'Data _Transformation'!A86:Q2415,16,0)</f>
        <v>R1012</v>
      </c>
      <c r="Q87" s="42">
        <f>VLOOKUP(A87,'Data _Transformation'!A86:Q2415,17,0)</f>
        <v>21</v>
      </c>
    </row>
    <row r="88" spans="1:17" ht="15.6" x14ac:dyDescent="0.3">
      <c r="A88" s="41" t="s">
        <v>229</v>
      </c>
      <c r="B88" s="14" t="str">
        <f>VLOOKUP(A88,'Data _Transformation'!A87:Q2416,2,FALSE)</f>
        <v xml:space="preserve">  Kelley</v>
      </c>
      <c r="C88" s="14">
        <f>VLOOKUP(A88,'Data _Transformation'!A87:Q2416,3,FALSE)</f>
        <v>54.74</v>
      </c>
      <c r="D88" s="14">
        <f>VLOOKUP(A88,'Data _Transformation'!A87:Q2416,4,FALSE)</f>
        <v>5.84</v>
      </c>
      <c r="E88" s="14" t="str">
        <f>VLOOKUP(A88,'Data _Transformation'!A87:Q2416,5,FALSE)</f>
        <v>Yes</v>
      </c>
      <c r="F88" s="14" t="str">
        <f>VLOOKUP(A88,'Data _Transformation'!A87:Q2416,6,FALSE)</f>
        <v>No</v>
      </c>
      <c r="G88" s="14" t="str">
        <f>VLOOKUP(A88,'Data _Transformation'!A87:Q2416,7,FALSE)</f>
        <v>Yes</v>
      </c>
      <c r="H88" s="14">
        <f>VLOOKUP(A88,'Data _Transformation'!A87:Q2416,8,FALSE)</f>
        <v>1</v>
      </c>
      <c r="I88" s="14" t="str">
        <f>VLOOKUP(A88,'Data _Transformation'!A87:Q2416,9,FALSE)</f>
        <v>Smoker</v>
      </c>
      <c r="J88" s="14" t="str">
        <f>VLOOKUP(A88,'Data _Transformation'!A87:Q2416,10,FALSE)</f>
        <v>Obesity</v>
      </c>
      <c r="K88" s="14" t="str">
        <f>VLOOKUP(A88,'Data _Transformation'!A87:Q2416,11,FALSE)</f>
        <v>Prediabetes</v>
      </c>
      <c r="L88" s="39">
        <f>VLOOKUP(A88,'Data _Transformation'!A87:Q2416,12,FALSE)</f>
        <v>37600</v>
      </c>
      <c r="M88" s="40">
        <f>VLOOKUP(A88,'Data _Transformation'!A87:Q2416,13,FALSE)</f>
        <v>1304</v>
      </c>
      <c r="N88" s="14" t="str">
        <f>VLOOKUP(A88,'Data _Transformation'!A87:Q2416,14,FALSE)</f>
        <v>tier - 2</v>
      </c>
      <c r="O88" s="14" t="str">
        <f>VLOOKUP(A88,'Data _Transformation'!A87:Q2416,15,FALSE)</f>
        <v>tier - 2</v>
      </c>
      <c r="P88" s="14" t="str">
        <f>VLOOKUP(A88,'Data _Transformation'!A87:Q2416,16,0)</f>
        <v>R1012</v>
      </c>
      <c r="Q88" s="42">
        <f>VLOOKUP(A88,'Data _Transformation'!A87:Q2416,17,0)</f>
        <v>20</v>
      </c>
    </row>
    <row r="89" spans="1:17" ht="15.6" x14ac:dyDescent="0.3">
      <c r="A89" s="41" t="s">
        <v>231</v>
      </c>
      <c r="B89" s="14" t="str">
        <f>VLOOKUP(A89,'Data _Transformation'!A88:Q2417,2,FALSE)</f>
        <v xml:space="preserve">  Abigail K</v>
      </c>
      <c r="C89" s="14">
        <f>VLOOKUP(A89,'Data _Transformation'!A88:Q2417,3,FALSE)</f>
        <v>32.56</v>
      </c>
      <c r="D89" s="14">
        <f>VLOOKUP(A89,'Data _Transformation'!A88:Q2417,4,FALSE)</f>
        <v>5.41</v>
      </c>
      <c r="E89" s="14" t="str">
        <f>VLOOKUP(A89,'Data _Transformation'!A88:Q2417,5,FALSE)</f>
        <v>No</v>
      </c>
      <c r="F89" s="14" t="str">
        <f>VLOOKUP(A89,'Data _Transformation'!A88:Q2417,6,FALSE)</f>
        <v>No</v>
      </c>
      <c r="G89" s="14" t="str">
        <f>VLOOKUP(A89,'Data _Transformation'!A88:Q2417,7,FALSE)</f>
        <v>Yes</v>
      </c>
      <c r="H89" s="14">
        <f>VLOOKUP(A89,'Data _Transformation'!A88:Q2417,8,FALSE)</f>
        <v>1</v>
      </c>
      <c r="I89" s="14" t="str">
        <f>VLOOKUP(A89,'Data _Transformation'!A88:Q2417,9,FALSE)</f>
        <v>Smoker</v>
      </c>
      <c r="J89" s="14" t="str">
        <f>VLOOKUP(A89,'Data _Transformation'!A88:Q2417,10,FALSE)</f>
        <v>Obesity</v>
      </c>
      <c r="K89" s="14" t="str">
        <f>VLOOKUP(A89,'Data _Transformation'!A88:Q2417,11,FALSE)</f>
        <v>Normal</v>
      </c>
      <c r="L89" s="39">
        <f>VLOOKUP(A89,'Data _Transformation'!A88:Q2417,12,FALSE)</f>
        <v>36496</v>
      </c>
      <c r="M89" s="40">
        <f>VLOOKUP(A89,'Data _Transformation'!A88:Q2417,13,FALSE)</f>
        <v>1304</v>
      </c>
      <c r="N89" s="14" t="str">
        <f>VLOOKUP(A89,'Data _Transformation'!A88:Q2417,14,FALSE)</f>
        <v>tier - 2</v>
      </c>
      <c r="O89" s="14" t="str">
        <f>VLOOKUP(A89,'Data _Transformation'!A88:Q2417,15,FALSE)</f>
        <v>tier - 2</v>
      </c>
      <c r="P89" s="14" t="str">
        <f>VLOOKUP(A89,'Data _Transformation'!A88:Q2417,16,0)</f>
        <v>R1013</v>
      </c>
      <c r="Q89" s="42">
        <f>VLOOKUP(A89,'Data _Transformation'!A88:Q2417,17,0)</f>
        <v>23</v>
      </c>
    </row>
    <row r="90" spans="1:17" ht="15.6" x14ac:dyDescent="0.3">
      <c r="A90" s="41" t="s">
        <v>234</v>
      </c>
      <c r="B90" s="14" t="str">
        <f>VLOOKUP(A90,'Data _Transformation'!A89:Q2418,2,FALSE)</f>
        <v xml:space="preserve">  Hope</v>
      </c>
      <c r="C90" s="14">
        <f>VLOOKUP(A90,'Data _Transformation'!A89:Q2418,3,FALSE)</f>
        <v>39.049999999999997</v>
      </c>
      <c r="D90" s="14">
        <f>VLOOKUP(A90,'Data _Transformation'!A89:Q2418,4,FALSE)</f>
        <v>6.06</v>
      </c>
      <c r="E90" s="14" t="str">
        <f>VLOOKUP(A90,'Data _Transformation'!A89:Q2418,5,FALSE)</f>
        <v>No</v>
      </c>
      <c r="F90" s="14" t="str">
        <f>VLOOKUP(A90,'Data _Transformation'!A89:Q2418,6,FALSE)</f>
        <v>No</v>
      </c>
      <c r="G90" s="14" t="str">
        <f>VLOOKUP(A90,'Data _Transformation'!A89:Q2418,7,FALSE)</f>
        <v>No</v>
      </c>
      <c r="H90" s="14">
        <f>VLOOKUP(A90,'Data _Transformation'!A89:Q2418,8,FALSE)</f>
        <v>1</v>
      </c>
      <c r="I90" s="14" t="str">
        <f>VLOOKUP(A90,'Data _Transformation'!A89:Q2418,9,FALSE)</f>
        <v>Smoker</v>
      </c>
      <c r="J90" s="14" t="str">
        <f>VLOOKUP(A90,'Data _Transformation'!A89:Q2418,10,FALSE)</f>
        <v>Obesity</v>
      </c>
      <c r="K90" s="14" t="str">
        <f>VLOOKUP(A90,'Data _Transformation'!A89:Q2418,11,FALSE)</f>
        <v>Prediabetes</v>
      </c>
      <c r="L90" s="39">
        <f>VLOOKUP(A90,'Data _Transformation'!A89:Q2418,12,FALSE)</f>
        <v>37542</v>
      </c>
      <c r="M90" s="40">
        <f>VLOOKUP(A90,'Data _Transformation'!A89:Q2418,13,FALSE)</f>
        <v>1315</v>
      </c>
      <c r="N90" s="14" t="str">
        <f>VLOOKUP(A90,'Data _Transformation'!A89:Q2418,14,FALSE)</f>
        <v>tier - 2</v>
      </c>
      <c r="O90" s="14" t="str">
        <f>VLOOKUP(A90,'Data _Transformation'!A89:Q2418,15,FALSE)</f>
        <v>tier - 2</v>
      </c>
      <c r="P90" s="14" t="str">
        <f>VLOOKUP(A90,'Data _Transformation'!A89:Q2418,16,0)</f>
        <v>R1013</v>
      </c>
      <c r="Q90" s="42">
        <f>VLOOKUP(A90,'Data _Transformation'!A89:Q2418,17,0)</f>
        <v>20</v>
      </c>
    </row>
    <row r="91" spans="1:17" ht="15.6" x14ac:dyDescent="0.3">
      <c r="A91" s="41" t="s">
        <v>237</v>
      </c>
      <c r="B91" s="14" t="str">
        <f>VLOOKUP(A91,'Data _Transformation'!A90:Q2419,2,FALSE)</f>
        <v xml:space="preserve">  Elyse M</v>
      </c>
      <c r="C91" s="14">
        <f>VLOOKUP(A91,'Data _Transformation'!A90:Q2419,3,FALSE)</f>
        <v>42.75</v>
      </c>
      <c r="D91" s="14">
        <f>VLOOKUP(A91,'Data _Transformation'!A90:Q2419,4,FALSE)</f>
        <v>4.22</v>
      </c>
      <c r="E91" s="14" t="str">
        <f>VLOOKUP(A91,'Data _Transformation'!A90:Q2419,5,FALSE)</f>
        <v>No</v>
      </c>
      <c r="F91" s="14" t="str">
        <f>VLOOKUP(A91,'Data _Transformation'!A90:Q2419,6,FALSE)</f>
        <v>No</v>
      </c>
      <c r="G91" s="14" t="str">
        <f>VLOOKUP(A91,'Data _Transformation'!A90:Q2419,7,FALSE)</f>
        <v>No</v>
      </c>
      <c r="H91" s="14">
        <f>VLOOKUP(A91,'Data _Transformation'!A90:Q2419,8,FALSE)</f>
        <v>0</v>
      </c>
      <c r="I91" s="14" t="str">
        <f>VLOOKUP(A91,'Data _Transformation'!A90:Q2419,9,FALSE)</f>
        <v>Smoker</v>
      </c>
      <c r="J91" s="14" t="str">
        <f>VLOOKUP(A91,'Data _Transformation'!A90:Q2419,10,FALSE)</f>
        <v>Obesity</v>
      </c>
      <c r="K91" s="14" t="str">
        <f>VLOOKUP(A91,'Data _Transformation'!A90:Q2419,11,FALSE)</f>
        <v>Normal</v>
      </c>
      <c r="L91" s="39">
        <f>VLOOKUP(A91,'Data _Transformation'!A90:Q2419,12,FALSE)</f>
        <v>36447</v>
      </c>
      <c r="M91" s="40">
        <f>VLOOKUP(A91,'Data _Transformation'!A90:Q2419,13,FALSE)</f>
        <v>1329.17</v>
      </c>
      <c r="N91" s="14" t="str">
        <f>VLOOKUP(A91,'Data _Transformation'!A90:Q2419,14,FALSE)</f>
        <v>tier - 2</v>
      </c>
      <c r="O91" s="14" t="str">
        <f>VLOOKUP(A91,'Data _Transformation'!A90:Q2419,15,FALSE)</f>
        <v>tier - 3</v>
      </c>
      <c r="P91" s="14" t="str">
        <f>VLOOKUP(A91,'Data _Transformation'!A90:Q2419,16,0)</f>
        <v>R1013</v>
      </c>
      <c r="Q91" s="42">
        <f>VLOOKUP(A91,'Data _Transformation'!A90:Q2419,17,0)</f>
        <v>23</v>
      </c>
    </row>
    <row r="92" spans="1:17" ht="15.6" x14ac:dyDescent="0.3">
      <c r="A92" s="41" t="s">
        <v>239</v>
      </c>
      <c r="B92" s="14" t="str">
        <f>VLOOKUP(A92,'Data _Transformation'!A91:Q2420,2,FALSE)</f>
        <v xml:space="preserve">  Nicholas</v>
      </c>
      <c r="C92" s="14">
        <f>VLOOKUP(A92,'Data _Transformation'!A91:Q2420,3,FALSE)</f>
        <v>50.58</v>
      </c>
      <c r="D92" s="14">
        <f>VLOOKUP(A92,'Data _Transformation'!A91:Q2420,4,FALSE)</f>
        <v>5.12</v>
      </c>
      <c r="E92" s="14" t="str">
        <f>VLOOKUP(A92,'Data _Transformation'!A91:Q2420,5,FALSE)</f>
        <v>No</v>
      </c>
      <c r="F92" s="14" t="str">
        <f>VLOOKUP(A92,'Data _Transformation'!A91:Q2420,6,FALSE)</f>
        <v>No</v>
      </c>
      <c r="G92" s="14" t="str">
        <f>VLOOKUP(A92,'Data _Transformation'!A91:Q2420,7,FALSE)</f>
        <v>No</v>
      </c>
      <c r="H92" s="14">
        <f>VLOOKUP(A92,'Data _Transformation'!A91:Q2420,8,FALSE)</f>
        <v>2</v>
      </c>
      <c r="I92" s="14" t="str">
        <f>VLOOKUP(A92,'Data _Transformation'!A91:Q2420,9,FALSE)</f>
        <v>Smoker</v>
      </c>
      <c r="J92" s="14" t="str">
        <f>VLOOKUP(A92,'Data _Transformation'!A91:Q2420,10,FALSE)</f>
        <v>Obesity</v>
      </c>
      <c r="K92" s="14" t="str">
        <f>VLOOKUP(A92,'Data _Transformation'!A91:Q2420,11,FALSE)</f>
        <v>Normal</v>
      </c>
      <c r="L92" s="39">
        <f>VLOOKUP(A92,'Data _Transformation'!A91:Q2420,12,FALSE)</f>
        <v>35988</v>
      </c>
      <c r="M92" s="40">
        <f>VLOOKUP(A92,'Data _Transformation'!A91:Q2420,13,FALSE)</f>
        <v>1332.61</v>
      </c>
      <c r="N92" s="14" t="str">
        <f>VLOOKUP(A92,'Data _Transformation'!A91:Q2420,14,FALSE)</f>
        <v>tier - 2</v>
      </c>
      <c r="O92" s="14" t="str">
        <f>VLOOKUP(A92,'Data _Transformation'!A91:Q2420,15,FALSE)</f>
        <v>tier - 3</v>
      </c>
      <c r="P92" s="14" t="str">
        <f>VLOOKUP(A92,'Data _Transformation'!A91:Q2420,16,0)</f>
        <v>R1013</v>
      </c>
      <c r="Q92" s="42">
        <f>VLOOKUP(A92,'Data _Transformation'!A91:Q2420,17,0)</f>
        <v>24</v>
      </c>
    </row>
    <row r="93" spans="1:17" ht="15.6" x14ac:dyDescent="0.3">
      <c r="A93" s="41" t="s">
        <v>242</v>
      </c>
      <c r="B93" s="14" t="str">
        <f>VLOOKUP(A93,'Data _Transformation'!A92:Q2421,2,FALSE)</f>
        <v xml:space="preserve">  David</v>
      </c>
      <c r="C93" s="14">
        <f>VLOOKUP(A93,'Data _Transformation'!A92:Q2421,3,FALSE)</f>
        <v>30.495000000000001</v>
      </c>
      <c r="D93" s="14">
        <f>VLOOKUP(A93,'Data _Transformation'!A92:Q2421,4,FALSE)</f>
        <v>4.57</v>
      </c>
      <c r="E93" s="14" t="str">
        <f>VLOOKUP(A93,'Data _Transformation'!A92:Q2421,5,FALSE)</f>
        <v>Yes</v>
      </c>
      <c r="F93" s="14" t="str">
        <f>VLOOKUP(A93,'Data _Transformation'!A92:Q2421,6,FALSE)</f>
        <v>No</v>
      </c>
      <c r="G93" s="14" t="str">
        <f>VLOOKUP(A93,'Data _Transformation'!A92:Q2421,7,FALSE)</f>
        <v>No</v>
      </c>
      <c r="H93" s="14">
        <f>VLOOKUP(A93,'Data _Transformation'!A92:Q2421,8,FALSE)</f>
        <v>0</v>
      </c>
      <c r="I93" s="14" t="str">
        <f>VLOOKUP(A93,'Data _Transformation'!A92:Q2421,9,FALSE)</f>
        <v>Smoker</v>
      </c>
      <c r="J93" s="14" t="str">
        <f>VLOOKUP(A93,'Data _Transformation'!A92:Q2421,10,FALSE)</f>
        <v>Obesity</v>
      </c>
      <c r="K93" s="14" t="str">
        <f>VLOOKUP(A93,'Data _Transformation'!A92:Q2421,11,FALSE)</f>
        <v>Normal</v>
      </c>
      <c r="L93" s="39">
        <f>VLOOKUP(A93,'Data _Transformation'!A92:Q2421,12,FALSE)</f>
        <v>34910</v>
      </c>
      <c r="M93" s="40">
        <f>VLOOKUP(A93,'Data _Transformation'!A92:Q2421,13,FALSE)</f>
        <v>1338</v>
      </c>
      <c r="N93" s="14" t="str">
        <f>VLOOKUP(A93,'Data _Transformation'!A92:Q2421,14,FALSE)</f>
        <v>tier - 2</v>
      </c>
      <c r="O93" s="14" t="str">
        <f>VLOOKUP(A93,'Data _Transformation'!A92:Q2421,15,FALSE)</f>
        <v>tier - 3</v>
      </c>
      <c r="P93" s="14" t="str">
        <f>VLOOKUP(A93,'Data _Transformation'!A92:Q2421,16,0)</f>
        <v>R1012</v>
      </c>
      <c r="Q93" s="42">
        <f>VLOOKUP(A93,'Data _Transformation'!A92:Q2421,17,0)</f>
        <v>27</v>
      </c>
    </row>
    <row r="94" spans="1:17" ht="15.6" x14ac:dyDescent="0.3">
      <c r="A94" s="41" t="s">
        <v>245</v>
      </c>
      <c r="B94" s="14" t="str">
        <f>VLOOKUP(A94,'Data _Transformation'!A93:Q2422,2,FALSE)</f>
        <v xml:space="preserve">  Natalie</v>
      </c>
      <c r="C94" s="14">
        <f>VLOOKUP(A94,'Data _Transformation'!A93:Q2422,3,FALSE)</f>
        <v>48.31</v>
      </c>
      <c r="D94" s="14">
        <f>VLOOKUP(A94,'Data _Transformation'!A93:Q2422,4,FALSE)</f>
        <v>9.58</v>
      </c>
      <c r="E94" s="14" t="str">
        <f>VLOOKUP(A94,'Data _Transformation'!A93:Q2422,5,FALSE)</f>
        <v>Yes</v>
      </c>
      <c r="F94" s="14" t="str">
        <f>VLOOKUP(A94,'Data _Transformation'!A93:Q2422,6,FALSE)</f>
        <v>No</v>
      </c>
      <c r="G94" s="14" t="str">
        <f>VLOOKUP(A94,'Data _Transformation'!A93:Q2422,7,FALSE)</f>
        <v>No</v>
      </c>
      <c r="H94" s="14">
        <f>VLOOKUP(A94,'Data _Transformation'!A93:Q2422,8,FALSE)</f>
        <v>2</v>
      </c>
      <c r="I94" s="14" t="str">
        <f>VLOOKUP(A94,'Data _Transformation'!A93:Q2422,9,FALSE)</f>
        <v>Smoker</v>
      </c>
      <c r="J94" s="14" t="str">
        <f>VLOOKUP(A94,'Data _Transformation'!A93:Q2422,10,FALSE)</f>
        <v>Obesity</v>
      </c>
      <c r="K94" s="14" t="str">
        <f>VLOOKUP(A94,'Data _Transformation'!A93:Q2422,11,FALSE)</f>
        <v>Diabetes</v>
      </c>
      <c r="L94" s="39">
        <f>VLOOKUP(A94,'Data _Transformation'!A93:Q2422,12,FALSE)</f>
        <v>35741</v>
      </c>
      <c r="M94" s="40">
        <f>VLOOKUP(A94,'Data _Transformation'!A93:Q2422,13,FALSE)</f>
        <v>1341.16</v>
      </c>
      <c r="N94" s="14" t="str">
        <f>VLOOKUP(A94,'Data _Transformation'!A93:Q2422,14,FALSE)</f>
        <v>tier - 2</v>
      </c>
      <c r="O94" s="14" t="str">
        <f>VLOOKUP(A94,'Data _Transformation'!A93:Q2422,15,FALSE)</f>
        <v>tier - 2</v>
      </c>
      <c r="P94" s="14" t="str">
        <f>VLOOKUP(A94,'Data _Transformation'!A93:Q2422,16,0)</f>
        <v>R1012</v>
      </c>
      <c r="Q94" s="42">
        <f>VLOOKUP(A94,'Data _Transformation'!A93:Q2422,17,0)</f>
        <v>25</v>
      </c>
    </row>
    <row r="95" spans="1:17" ht="15.6" x14ac:dyDescent="0.3">
      <c r="A95" s="41" t="s">
        <v>247</v>
      </c>
      <c r="B95" s="14" t="str">
        <f>VLOOKUP(A95,'Data _Transformation'!A94:Q2423,2,FALSE)</f>
        <v xml:space="preserve">  Thomas</v>
      </c>
      <c r="C95" s="14">
        <f>VLOOKUP(A95,'Data _Transformation'!A94:Q2423,3,FALSE)</f>
        <v>48.99</v>
      </c>
      <c r="D95" s="14">
        <f>VLOOKUP(A95,'Data _Transformation'!A94:Q2423,4,FALSE)</f>
        <v>9.7799999999999994</v>
      </c>
      <c r="E95" s="14" t="str">
        <f>VLOOKUP(A95,'Data _Transformation'!A94:Q2423,5,FALSE)</f>
        <v>Yes</v>
      </c>
      <c r="F95" s="14" t="str">
        <f>VLOOKUP(A95,'Data _Transformation'!A94:Q2423,6,FALSE)</f>
        <v>No</v>
      </c>
      <c r="G95" s="14" t="str">
        <f>VLOOKUP(A95,'Data _Transformation'!A94:Q2423,7,FALSE)</f>
        <v>No</v>
      </c>
      <c r="H95" s="14">
        <f>VLOOKUP(A95,'Data _Transformation'!A94:Q2423,8,FALSE)</f>
        <v>1</v>
      </c>
      <c r="I95" s="14" t="str">
        <f>VLOOKUP(A95,'Data _Transformation'!A94:Q2423,9,FALSE)</f>
        <v>Smoker</v>
      </c>
      <c r="J95" s="14" t="str">
        <f>VLOOKUP(A95,'Data _Transformation'!A94:Q2423,10,FALSE)</f>
        <v>Obesity</v>
      </c>
      <c r="K95" s="14" t="str">
        <f>VLOOKUP(A95,'Data _Transformation'!A94:Q2423,11,FALSE)</f>
        <v>Diabetes</v>
      </c>
      <c r="L95" s="39">
        <f>VLOOKUP(A95,'Data _Transformation'!A94:Q2423,12,FALSE)</f>
        <v>36132</v>
      </c>
      <c r="M95" s="40">
        <f>VLOOKUP(A95,'Data _Transformation'!A94:Q2423,13,FALSE)</f>
        <v>1359</v>
      </c>
      <c r="N95" s="14" t="str">
        <f>VLOOKUP(A95,'Data _Transformation'!A94:Q2423,14,FALSE)</f>
        <v>tier - 2</v>
      </c>
      <c r="O95" s="14" t="str">
        <f>VLOOKUP(A95,'Data _Transformation'!A94:Q2423,15,FALSE)</f>
        <v>tier - 1</v>
      </c>
      <c r="P95" s="14" t="str">
        <f>VLOOKUP(A95,'Data _Transformation'!A94:Q2423,16,0)</f>
        <v>R1013</v>
      </c>
      <c r="Q95" s="42">
        <f>VLOOKUP(A95,'Data _Transformation'!A94:Q2423,17,0)</f>
        <v>24</v>
      </c>
    </row>
    <row r="96" spans="1:17" ht="15.6" x14ac:dyDescent="0.3">
      <c r="A96" s="41" t="s">
        <v>249</v>
      </c>
      <c r="B96" s="14" t="str">
        <f>VLOOKUP(A96,'Data _Transformation'!A95:Q2424,2,FALSE)</f>
        <v xml:space="preserve">  Pamela J</v>
      </c>
      <c r="C96" s="14">
        <f>VLOOKUP(A96,'Data _Transformation'!A95:Q2424,3,FALSE)</f>
        <v>38.39</v>
      </c>
      <c r="D96" s="14">
        <f>VLOOKUP(A96,'Data _Transformation'!A95:Q2424,4,FALSE)</f>
        <v>4.1100000000000003</v>
      </c>
      <c r="E96" s="14" t="str">
        <f>VLOOKUP(A96,'Data _Transformation'!A95:Q2424,5,FALSE)</f>
        <v>Yes</v>
      </c>
      <c r="F96" s="14" t="str">
        <f>VLOOKUP(A96,'Data _Transformation'!A95:Q2424,6,FALSE)</f>
        <v>No</v>
      </c>
      <c r="G96" s="14" t="str">
        <f>VLOOKUP(A96,'Data _Transformation'!A95:Q2424,7,FALSE)</f>
        <v>No</v>
      </c>
      <c r="H96" s="14">
        <f>VLOOKUP(A96,'Data _Transformation'!A95:Q2424,8,FALSE)</f>
        <v>0</v>
      </c>
      <c r="I96" s="14" t="str">
        <f>VLOOKUP(A96,'Data _Transformation'!A95:Q2424,9,FALSE)</f>
        <v>Smoker</v>
      </c>
      <c r="J96" s="14" t="str">
        <f>VLOOKUP(A96,'Data _Transformation'!A95:Q2424,10,FALSE)</f>
        <v>Obesity</v>
      </c>
      <c r="K96" s="14" t="str">
        <f>VLOOKUP(A96,'Data _Transformation'!A95:Q2424,11,FALSE)</f>
        <v>Normal</v>
      </c>
      <c r="L96" s="39">
        <f>VLOOKUP(A96,'Data _Transformation'!A95:Q2424,12,FALSE)</f>
        <v>37483</v>
      </c>
      <c r="M96" s="40">
        <f>VLOOKUP(A96,'Data _Transformation'!A95:Q2424,13,FALSE)</f>
        <v>1382</v>
      </c>
      <c r="N96" s="14" t="str">
        <f>VLOOKUP(A96,'Data _Transformation'!A95:Q2424,14,FALSE)</f>
        <v>tier - 2</v>
      </c>
      <c r="O96" s="14" t="str">
        <f>VLOOKUP(A96,'Data _Transformation'!A95:Q2424,15,FALSE)</f>
        <v>tier - 1</v>
      </c>
      <c r="P96" s="14" t="str">
        <f>VLOOKUP(A96,'Data _Transformation'!A95:Q2424,16,0)</f>
        <v>R1013</v>
      </c>
      <c r="Q96" s="42">
        <f>VLOOKUP(A96,'Data _Transformation'!A95:Q2424,17,0)</f>
        <v>20</v>
      </c>
    </row>
    <row r="97" spans="1:17" ht="15.6" x14ac:dyDescent="0.3">
      <c r="A97" s="41" t="s">
        <v>252</v>
      </c>
      <c r="B97" s="14" t="str">
        <f>VLOOKUP(A97,'Data _Transformation'!A96:Q2425,2,FALSE)</f>
        <v xml:space="preserve">  Jessica</v>
      </c>
      <c r="C97" s="14">
        <f>VLOOKUP(A97,'Data _Transformation'!A96:Q2425,3,FALSE)</f>
        <v>44.34</v>
      </c>
      <c r="D97" s="14">
        <f>VLOOKUP(A97,'Data _Transformation'!A96:Q2425,4,FALSE)</f>
        <v>4.0199999999999996</v>
      </c>
      <c r="E97" s="14" t="str">
        <f>VLOOKUP(A97,'Data _Transformation'!A96:Q2425,5,FALSE)</f>
        <v>Yes</v>
      </c>
      <c r="F97" s="14" t="str">
        <f>VLOOKUP(A97,'Data _Transformation'!A96:Q2425,6,FALSE)</f>
        <v>No</v>
      </c>
      <c r="G97" s="14" t="str">
        <f>VLOOKUP(A97,'Data _Transformation'!A96:Q2425,7,FALSE)</f>
        <v>No</v>
      </c>
      <c r="H97" s="14">
        <f>VLOOKUP(A97,'Data _Transformation'!A96:Q2425,8,FALSE)</f>
        <v>2</v>
      </c>
      <c r="I97" s="14" t="str">
        <f>VLOOKUP(A97,'Data _Transformation'!A96:Q2425,9,FALSE)</f>
        <v>Smoker</v>
      </c>
      <c r="J97" s="14" t="str">
        <f>VLOOKUP(A97,'Data _Transformation'!A96:Q2425,10,FALSE)</f>
        <v>Obesity</v>
      </c>
      <c r="K97" s="14" t="str">
        <f>VLOOKUP(A97,'Data _Transformation'!A96:Q2425,11,FALSE)</f>
        <v>Normal</v>
      </c>
      <c r="L97" s="39">
        <f>VLOOKUP(A97,'Data _Transformation'!A96:Q2425,12,FALSE)</f>
        <v>36347</v>
      </c>
      <c r="M97" s="40">
        <f>VLOOKUP(A97,'Data _Transformation'!A96:Q2425,13,FALSE)</f>
        <v>1389</v>
      </c>
      <c r="N97" s="14" t="str">
        <f>VLOOKUP(A97,'Data _Transformation'!A96:Q2425,14,FALSE)</f>
        <v>tier - 2</v>
      </c>
      <c r="O97" s="14" t="str">
        <f>VLOOKUP(A97,'Data _Transformation'!A96:Q2425,15,FALSE)</f>
        <v>tier - 2</v>
      </c>
      <c r="P97" s="14" t="str">
        <f>VLOOKUP(A97,'Data _Transformation'!A96:Q2425,16,0)</f>
        <v>R1013</v>
      </c>
      <c r="Q97" s="42">
        <f>VLOOKUP(A97,'Data _Transformation'!A96:Q2425,17,0)</f>
        <v>23</v>
      </c>
    </row>
    <row r="98" spans="1:17" ht="15.6" x14ac:dyDescent="0.3">
      <c r="A98" s="41" t="s">
        <v>255</v>
      </c>
      <c r="B98" s="14" t="str">
        <f>VLOOKUP(A98,'Data _Transformation'!A97:Q2426,2,FALSE)</f>
        <v xml:space="preserve">  Ron N</v>
      </c>
      <c r="C98" s="14">
        <f>VLOOKUP(A98,'Data _Transformation'!A97:Q2426,3,FALSE)</f>
        <v>41.51</v>
      </c>
      <c r="D98" s="14">
        <f>VLOOKUP(A98,'Data _Transformation'!A97:Q2426,4,FALSE)</f>
        <v>6.92</v>
      </c>
      <c r="E98" s="14" t="str">
        <f>VLOOKUP(A98,'Data _Transformation'!A97:Q2426,5,FALSE)</f>
        <v>No</v>
      </c>
      <c r="F98" s="14" t="str">
        <f>VLOOKUP(A98,'Data _Transformation'!A97:Q2426,6,FALSE)</f>
        <v>No</v>
      </c>
      <c r="G98" s="14" t="str">
        <f>VLOOKUP(A98,'Data _Transformation'!A97:Q2426,7,FALSE)</f>
        <v>No</v>
      </c>
      <c r="H98" s="14">
        <f>VLOOKUP(A98,'Data _Transformation'!A97:Q2426,8,FALSE)</f>
        <v>0</v>
      </c>
      <c r="I98" s="14" t="str">
        <f>VLOOKUP(A98,'Data _Transformation'!A97:Q2426,9,FALSE)</f>
        <v>Smoker</v>
      </c>
      <c r="J98" s="14" t="str">
        <f>VLOOKUP(A98,'Data _Transformation'!A97:Q2426,10,FALSE)</f>
        <v>Obesity</v>
      </c>
      <c r="K98" s="14" t="str">
        <f>VLOOKUP(A98,'Data _Transformation'!A97:Q2426,11,FALSE)</f>
        <v>Diabetes</v>
      </c>
      <c r="L98" s="39">
        <f>VLOOKUP(A98,'Data _Transformation'!A97:Q2426,12,FALSE)</f>
        <v>37574</v>
      </c>
      <c r="M98" s="40">
        <f>VLOOKUP(A98,'Data _Transformation'!A97:Q2426,13,FALSE)</f>
        <v>1390</v>
      </c>
      <c r="N98" s="14" t="str">
        <f>VLOOKUP(A98,'Data _Transformation'!A97:Q2426,14,FALSE)</f>
        <v>tier - 2</v>
      </c>
      <c r="O98" s="14" t="str">
        <f>VLOOKUP(A98,'Data _Transformation'!A97:Q2426,15,FALSE)</f>
        <v>tier - 2</v>
      </c>
      <c r="P98" s="14" t="str">
        <f>VLOOKUP(A98,'Data _Transformation'!A97:Q2426,16,0)</f>
        <v>R1013</v>
      </c>
      <c r="Q98" s="42">
        <f>VLOOKUP(A98,'Data _Transformation'!A97:Q2426,17,0)</f>
        <v>20</v>
      </c>
    </row>
    <row r="99" spans="1:17" ht="15.6" x14ac:dyDescent="0.3">
      <c r="A99" s="41" t="s">
        <v>257</v>
      </c>
      <c r="B99" s="14" t="str">
        <f>VLOOKUP(A99,'Data _Transformation'!A98:Q2427,2,FALSE)</f>
        <v xml:space="preserve">  Daniel</v>
      </c>
      <c r="C99" s="14">
        <f>VLOOKUP(A99,'Data _Transformation'!A98:Q2427,3,FALSE)</f>
        <v>48.2</v>
      </c>
      <c r="D99" s="14">
        <f>VLOOKUP(A99,'Data _Transformation'!A98:Q2427,4,FALSE)</f>
        <v>4.84</v>
      </c>
      <c r="E99" s="14" t="str">
        <f>VLOOKUP(A99,'Data _Transformation'!A98:Q2427,5,FALSE)</f>
        <v>No</v>
      </c>
      <c r="F99" s="14" t="str">
        <f>VLOOKUP(A99,'Data _Transformation'!A98:Q2427,6,FALSE)</f>
        <v>No</v>
      </c>
      <c r="G99" s="14" t="str">
        <f>VLOOKUP(A99,'Data _Transformation'!A98:Q2427,7,FALSE)</f>
        <v>No</v>
      </c>
      <c r="H99" s="14">
        <f>VLOOKUP(A99,'Data _Transformation'!A98:Q2427,8,FALSE)</f>
        <v>0</v>
      </c>
      <c r="I99" s="14" t="str">
        <f>VLOOKUP(A99,'Data _Transformation'!A98:Q2427,9,FALSE)</f>
        <v>Smoker</v>
      </c>
      <c r="J99" s="14" t="str">
        <f>VLOOKUP(A99,'Data _Transformation'!A98:Q2427,10,FALSE)</f>
        <v>Obesity</v>
      </c>
      <c r="K99" s="14" t="str">
        <f>VLOOKUP(A99,'Data _Transformation'!A98:Q2427,11,FALSE)</f>
        <v>Normal</v>
      </c>
      <c r="L99" s="39">
        <f>VLOOKUP(A99,'Data _Transformation'!A98:Q2427,12,FALSE)</f>
        <v>37612</v>
      </c>
      <c r="M99" s="40">
        <f>VLOOKUP(A99,'Data _Transformation'!A98:Q2427,13,FALSE)</f>
        <v>1391.53</v>
      </c>
      <c r="N99" s="14" t="str">
        <f>VLOOKUP(A99,'Data _Transformation'!A98:Q2427,14,FALSE)</f>
        <v>tier - 2</v>
      </c>
      <c r="O99" s="14" t="str">
        <f>VLOOKUP(A99,'Data _Transformation'!A98:Q2427,15,FALSE)</f>
        <v>tier - 1</v>
      </c>
      <c r="P99" s="14" t="str">
        <f>VLOOKUP(A99,'Data _Transformation'!A98:Q2427,16,0)</f>
        <v>R1013</v>
      </c>
      <c r="Q99" s="42">
        <f>VLOOKUP(A99,'Data _Transformation'!A98:Q2427,17,0)</f>
        <v>20</v>
      </c>
    </row>
    <row r="100" spans="1:17" ht="15.6" x14ac:dyDescent="0.3">
      <c r="A100" s="41" t="s">
        <v>260</v>
      </c>
      <c r="B100" s="14" t="str">
        <f>VLOOKUP(A100,'Data _Transformation'!A99:Q2428,2,FALSE)</f>
        <v xml:space="preserve">  Brian</v>
      </c>
      <c r="C100" s="14">
        <f>VLOOKUP(A100,'Data _Transformation'!A99:Q2428,3,FALSE)</f>
        <v>35.75</v>
      </c>
      <c r="D100" s="14">
        <f>VLOOKUP(A100,'Data _Transformation'!A99:Q2428,4,FALSE)</f>
        <v>8</v>
      </c>
      <c r="E100" s="14" t="str">
        <f>VLOOKUP(A100,'Data _Transformation'!A99:Q2428,5,FALSE)</f>
        <v>Yes</v>
      </c>
      <c r="F100" s="14" t="str">
        <f>VLOOKUP(A100,'Data _Transformation'!A99:Q2428,6,FALSE)</f>
        <v>No</v>
      </c>
      <c r="G100" s="14" t="str">
        <f>VLOOKUP(A100,'Data _Transformation'!A99:Q2428,7,FALSE)</f>
        <v>No</v>
      </c>
      <c r="H100" s="14">
        <f>VLOOKUP(A100,'Data _Transformation'!A99:Q2428,8,FALSE)</f>
        <v>0</v>
      </c>
      <c r="I100" s="14" t="str">
        <f>VLOOKUP(A100,'Data _Transformation'!A99:Q2428,9,FALSE)</f>
        <v>Smoker</v>
      </c>
      <c r="J100" s="14" t="str">
        <f>VLOOKUP(A100,'Data _Transformation'!A99:Q2428,10,FALSE)</f>
        <v>Obesity</v>
      </c>
      <c r="K100" s="14" t="str">
        <f>VLOOKUP(A100,'Data _Transformation'!A99:Q2428,11,FALSE)</f>
        <v>Diabetes</v>
      </c>
      <c r="L100" s="39">
        <f>VLOOKUP(A100,'Data _Transformation'!A99:Q2428,12,FALSE)</f>
        <v>36043</v>
      </c>
      <c r="M100" s="40">
        <f>VLOOKUP(A100,'Data _Transformation'!A99:Q2428,13,FALSE)</f>
        <v>1400.44</v>
      </c>
      <c r="N100" s="14" t="str">
        <f>VLOOKUP(A100,'Data _Transformation'!A99:Q2428,14,FALSE)</f>
        <v>tier - 2</v>
      </c>
      <c r="O100" s="14" t="str">
        <f>VLOOKUP(A100,'Data _Transformation'!A99:Q2428,15,FALSE)</f>
        <v>tier - 2</v>
      </c>
      <c r="P100" s="14" t="str">
        <f>VLOOKUP(A100,'Data _Transformation'!A99:Q2428,16,0)</f>
        <v>R1013</v>
      </c>
      <c r="Q100" s="42">
        <f>VLOOKUP(A100,'Data _Transformation'!A99:Q2428,17,0)</f>
        <v>24</v>
      </c>
    </row>
    <row r="101" spans="1:17" ht="15.6" x14ac:dyDescent="0.3">
      <c r="A101" s="41" t="s">
        <v>262</v>
      </c>
      <c r="B101" s="14" t="str">
        <f>VLOOKUP(A101,'Data _Transformation'!A100:Q2429,2,FALSE)</f>
        <v xml:space="preserve">  Sari</v>
      </c>
      <c r="C101" s="14">
        <f>VLOOKUP(A101,'Data _Transformation'!A100:Q2429,3,FALSE)</f>
        <v>53.81</v>
      </c>
      <c r="D101" s="14">
        <f>VLOOKUP(A101,'Data _Transformation'!A100:Q2429,4,FALSE)</f>
        <v>8.77</v>
      </c>
      <c r="E101" s="14" t="str">
        <f>VLOOKUP(A101,'Data _Transformation'!A100:Q2429,5,FALSE)</f>
        <v>Yes</v>
      </c>
      <c r="F101" s="14" t="str">
        <f>VLOOKUP(A101,'Data _Transformation'!A100:Q2429,6,FALSE)</f>
        <v>No</v>
      </c>
      <c r="G101" s="14" t="str">
        <f>VLOOKUP(A101,'Data _Transformation'!A100:Q2429,7,FALSE)</f>
        <v>No</v>
      </c>
      <c r="H101" s="14">
        <f>VLOOKUP(A101,'Data _Transformation'!A100:Q2429,8,FALSE)</f>
        <v>0</v>
      </c>
      <c r="I101" s="14" t="str">
        <f>VLOOKUP(A101,'Data _Transformation'!A100:Q2429,9,FALSE)</f>
        <v>Smoker</v>
      </c>
      <c r="J101" s="14" t="str">
        <f>VLOOKUP(A101,'Data _Transformation'!A100:Q2429,10,FALSE)</f>
        <v>Obesity</v>
      </c>
      <c r="K101" s="14" t="str">
        <f>VLOOKUP(A101,'Data _Transformation'!A100:Q2429,11,FALSE)</f>
        <v>Diabetes</v>
      </c>
      <c r="L101" s="39">
        <f>VLOOKUP(A101,'Data _Transformation'!A100:Q2429,12,FALSE)</f>
        <v>35730</v>
      </c>
      <c r="M101" s="40">
        <f>VLOOKUP(A101,'Data _Transformation'!A100:Q2429,13,FALSE)</f>
        <v>1402</v>
      </c>
      <c r="N101" s="14" t="str">
        <f>VLOOKUP(A101,'Data _Transformation'!A100:Q2429,14,FALSE)</f>
        <v>tier - 2</v>
      </c>
      <c r="O101" s="14" t="str">
        <f>VLOOKUP(A101,'Data _Transformation'!A100:Q2429,15,FALSE)</f>
        <v>tier - 3</v>
      </c>
      <c r="P101" s="14" t="str">
        <f>VLOOKUP(A101,'Data _Transformation'!A100:Q2429,16,0)</f>
        <v>R1011</v>
      </c>
      <c r="Q101" s="42">
        <f>VLOOKUP(A101,'Data _Transformation'!A100:Q2429,17,0)</f>
        <v>25</v>
      </c>
    </row>
    <row r="102" spans="1:17" ht="15.6" x14ac:dyDescent="0.3">
      <c r="A102" s="41" t="s">
        <v>264</v>
      </c>
      <c r="B102" s="14" t="str">
        <f>VLOOKUP(A102,'Data _Transformation'!A101:Q2430,2,FALSE)</f>
        <v xml:space="preserve">  Robert M</v>
      </c>
      <c r="C102" s="14">
        <f>VLOOKUP(A102,'Data _Transformation'!A101:Q2430,3,FALSE)</f>
        <v>49.48</v>
      </c>
      <c r="D102" s="14">
        <f>VLOOKUP(A102,'Data _Transformation'!A101:Q2430,4,FALSE)</f>
        <v>4.96</v>
      </c>
      <c r="E102" s="14" t="str">
        <f>VLOOKUP(A102,'Data _Transformation'!A101:Q2430,5,FALSE)</f>
        <v>No</v>
      </c>
      <c r="F102" s="14" t="str">
        <f>VLOOKUP(A102,'Data _Transformation'!A101:Q2430,6,FALSE)</f>
        <v>No</v>
      </c>
      <c r="G102" s="14" t="str">
        <f>VLOOKUP(A102,'Data _Transformation'!A101:Q2430,7,FALSE)</f>
        <v>Yes</v>
      </c>
      <c r="H102" s="14">
        <f>VLOOKUP(A102,'Data _Transformation'!A101:Q2430,8,FALSE)</f>
        <v>1</v>
      </c>
      <c r="I102" s="14" t="str">
        <f>VLOOKUP(A102,'Data _Transformation'!A101:Q2430,9,FALSE)</f>
        <v>Smoker</v>
      </c>
      <c r="J102" s="14" t="str">
        <f>VLOOKUP(A102,'Data _Transformation'!A101:Q2430,10,FALSE)</f>
        <v>Obesity</v>
      </c>
      <c r="K102" s="14" t="str">
        <f>VLOOKUP(A102,'Data _Transformation'!A101:Q2430,11,FALSE)</f>
        <v>Normal</v>
      </c>
      <c r="L102" s="39">
        <f>VLOOKUP(A102,'Data _Transformation'!A101:Q2430,12,FALSE)</f>
        <v>35239</v>
      </c>
      <c r="M102" s="40">
        <f>VLOOKUP(A102,'Data _Transformation'!A101:Q2430,13,FALSE)</f>
        <v>1417</v>
      </c>
      <c r="N102" s="14" t="str">
        <f>VLOOKUP(A102,'Data _Transformation'!A101:Q2430,14,FALSE)</f>
        <v>tier - 2</v>
      </c>
      <c r="O102" s="14" t="str">
        <f>VLOOKUP(A102,'Data _Transformation'!A101:Q2430,15,FALSE)</f>
        <v>tier - 3</v>
      </c>
      <c r="P102" s="14" t="str">
        <f>VLOOKUP(A102,'Data _Transformation'!A101:Q2430,16,0)</f>
        <v>R1013</v>
      </c>
      <c r="Q102" s="42">
        <f>VLOOKUP(A102,'Data _Transformation'!A101:Q2430,17,0)</f>
        <v>26</v>
      </c>
    </row>
    <row r="103" spans="1:17" ht="15.6" x14ac:dyDescent="0.3">
      <c r="A103" s="41" t="s">
        <v>267</v>
      </c>
      <c r="B103" s="14" t="str">
        <f>VLOOKUP(A103,'Data _Transformation'!A102:Q2431,2,FALSE)</f>
        <v xml:space="preserve">  Ricardo</v>
      </c>
      <c r="C103" s="14">
        <f>VLOOKUP(A103,'Data _Transformation'!A102:Q2431,3,FALSE)</f>
        <v>34.1</v>
      </c>
      <c r="D103" s="14">
        <f>VLOOKUP(A103,'Data _Transformation'!A102:Q2431,4,FALSE)</f>
        <v>4.43</v>
      </c>
      <c r="E103" s="14" t="str">
        <f>VLOOKUP(A103,'Data _Transformation'!A102:Q2431,5,FALSE)</f>
        <v>Yes</v>
      </c>
      <c r="F103" s="14" t="str">
        <f>VLOOKUP(A103,'Data _Transformation'!A102:Q2431,6,FALSE)</f>
        <v>No</v>
      </c>
      <c r="G103" s="14" t="str">
        <f>VLOOKUP(A103,'Data _Transformation'!A102:Q2431,7,FALSE)</f>
        <v>No</v>
      </c>
      <c r="H103" s="14">
        <f>VLOOKUP(A103,'Data _Transformation'!A102:Q2431,8,FALSE)</f>
        <v>0</v>
      </c>
      <c r="I103" s="14" t="str">
        <f>VLOOKUP(A103,'Data _Transformation'!A102:Q2431,9,FALSE)</f>
        <v>Smoker</v>
      </c>
      <c r="J103" s="14" t="str">
        <f>VLOOKUP(A103,'Data _Transformation'!A102:Q2431,10,FALSE)</f>
        <v>Obesity</v>
      </c>
      <c r="K103" s="14" t="str">
        <f>VLOOKUP(A103,'Data _Transformation'!A102:Q2431,11,FALSE)</f>
        <v>Normal</v>
      </c>
      <c r="L103" s="39">
        <f>VLOOKUP(A103,'Data _Transformation'!A102:Q2431,12,FALSE)</f>
        <v>37126</v>
      </c>
      <c r="M103" s="40">
        <f>VLOOKUP(A103,'Data _Transformation'!A102:Q2431,13,FALSE)</f>
        <v>1421</v>
      </c>
      <c r="N103" s="14" t="str">
        <f>VLOOKUP(A103,'Data _Transformation'!A102:Q2431,14,FALSE)</f>
        <v>tier - 2</v>
      </c>
      <c r="O103" s="14" t="str">
        <f>VLOOKUP(A103,'Data _Transformation'!A102:Q2431,15,FALSE)</f>
        <v>tier - 2</v>
      </c>
      <c r="P103" s="14" t="str">
        <f>VLOOKUP(A103,'Data _Transformation'!A102:Q2431,16,0)</f>
        <v>R1013</v>
      </c>
      <c r="Q103" s="42">
        <f>VLOOKUP(A103,'Data _Transformation'!A102:Q2431,17,0)</f>
        <v>21</v>
      </c>
    </row>
    <row r="104" spans="1:17" ht="15.6" x14ac:dyDescent="0.3">
      <c r="A104" s="41" t="s">
        <v>269</v>
      </c>
      <c r="B104" s="14" t="str">
        <f>VLOOKUP(A104,'Data _Transformation'!A103:Q2432,2,FALSE)</f>
        <v xml:space="preserve">  Gedion</v>
      </c>
      <c r="C104" s="14">
        <f>VLOOKUP(A104,'Data _Transformation'!A103:Q2432,3,FALSE)</f>
        <v>35.299999999999997</v>
      </c>
      <c r="D104" s="14">
        <f>VLOOKUP(A104,'Data _Transformation'!A103:Q2432,4,FALSE)</f>
        <v>5.82</v>
      </c>
      <c r="E104" s="14" t="str">
        <f>VLOOKUP(A104,'Data _Transformation'!A103:Q2432,5,FALSE)</f>
        <v>Yes</v>
      </c>
      <c r="F104" s="14" t="str">
        <f>VLOOKUP(A104,'Data _Transformation'!A103:Q2432,6,FALSE)</f>
        <v>No</v>
      </c>
      <c r="G104" s="14" t="str">
        <f>VLOOKUP(A104,'Data _Transformation'!A103:Q2432,7,FALSE)</f>
        <v>Yes</v>
      </c>
      <c r="H104" s="14">
        <f>VLOOKUP(A104,'Data _Transformation'!A103:Q2432,8,FALSE)</f>
        <v>1</v>
      </c>
      <c r="I104" s="14" t="str">
        <f>VLOOKUP(A104,'Data _Transformation'!A103:Q2432,9,FALSE)</f>
        <v>Smoker</v>
      </c>
      <c r="J104" s="14" t="str">
        <f>VLOOKUP(A104,'Data _Transformation'!A103:Q2432,10,FALSE)</f>
        <v>Obesity</v>
      </c>
      <c r="K104" s="14" t="str">
        <f>VLOOKUP(A104,'Data _Transformation'!A103:Q2432,11,FALSE)</f>
        <v>Prediabetes</v>
      </c>
      <c r="L104" s="39">
        <f>VLOOKUP(A104,'Data _Transformation'!A103:Q2432,12,FALSE)</f>
        <v>35769</v>
      </c>
      <c r="M104" s="40">
        <f>VLOOKUP(A104,'Data _Transformation'!A103:Q2432,13,FALSE)</f>
        <v>1422</v>
      </c>
      <c r="N104" s="14" t="str">
        <f>VLOOKUP(A104,'Data _Transformation'!A103:Q2432,14,FALSE)</f>
        <v>tier - 2</v>
      </c>
      <c r="O104" s="14" t="str">
        <f>VLOOKUP(A104,'Data _Transformation'!A103:Q2432,15,FALSE)</f>
        <v>tier - 2</v>
      </c>
      <c r="P104" s="14" t="str">
        <f>VLOOKUP(A104,'Data _Transformation'!A103:Q2432,16,0)</f>
        <v>R1013</v>
      </c>
      <c r="Q104" s="42">
        <f>VLOOKUP(A104,'Data _Transformation'!A103:Q2432,17,0)</f>
        <v>25</v>
      </c>
    </row>
    <row r="105" spans="1:17" ht="15.6" x14ac:dyDescent="0.3">
      <c r="A105" s="41" t="s">
        <v>271</v>
      </c>
      <c r="B105" s="14" t="str">
        <f>VLOOKUP(A105,'Data _Transformation'!A104:Q2433,2,FALSE)</f>
        <v xml:space="preserve">  Mark</v>
      </c>
      <c r="C105" s="14">
        <f>VLOOKUP(A105,'Data _Transformation'!A104:Q2433,3,FALSE)</f>
        <v>43.83</v>
      </c>
      <c r="D105" s="14">
        <f>VLOOKUP(A105,'Data _Transformation'!A104:Q2433,4,FALSE)</f>
        <v>6.03</v>
      </c>
      <c r="E105" s="14" t="str">
        <f>VLOOKUP(A105,'Data _Transformation'!A104:Q2433,5,FALSE)</f>
        <v>Yes</v>
      </c>
      <c r="F105" s="14" t="str">
        <f>VLOOKUP(A105,'Data _Transformation'!A104:Q2433,6,FALSE)</f>
        <v>No</v>
      </c>
      <c r="G105" s="14" t="str">
        <f>VLOOKUP(A105,'Data _Transformation'!A104:Q2433,7,FALSE)</f>
        <v>No</v>
      </c>
      <c r="H105" s="14">
        <f>VLOOKUP(A105,'Data _Transformation'!A104:Q2433,8,FALSE)</f>
        <v>2</v>
      </c>
      <c r="I105" s="14" t="str">
        <f>VLOOKUP(A105,'Data _Transformation'!A104:Q2433,9,FALSE)</f>
        <v>Smoker</v>
      </c>
      <c r="J105" s="14" t="str">
        <f>VLOOKUP(A105,'Data _Transformation'!A104:Q2433,10,FALSE)</f>
        <v>Obesity</v>
      </c>
      <c r="K105" s="14" t="str">
        <f>VLOOKUP(A105,'Data _Transformation'!A104:Q2433,11,FALSE)</f>
        <v>Prediabetes</v>
      </c>
      <c r="L105" s="39">
        <f>VLOOKUP(A105,'Data _Transformation'!A104:Q2433,12,FALSE)</f>
        <v>36770</v>
      </c>
      <c r="M105" s="40">
        <f>VLOOKUP(A105,'Data _Transformation'!A104:Q2433,13,FALSE)</f>
        <v>1438</v>
      </c>
      <c r="N105" s="14" t="str">
        <f>VLOOKUP(A105,'Data _Transformation'!A104:Q2433,14,FALSE)</f>
        <v>tier - 2</v>
      </c>
      <c r="O105" s="14" t="str">
        <f>VLOOKUP(A105,'Data _Transformation'!A104:Q2433,15,FALSE)</f>
        <v>tier - 2</v>
      </c>
      <c r="P105" s="14" t="str">
        <f>VLOOKUP(A105,'Data _Transformation'!A104:Q2433,16,0)</f>
        <v>R1013</v>
      </c>
      <c r="Q105" s="42">
        <f>VLOOKUP(A105,'Data _Transformation'!A104:Q2433,17,0)</f>
        <v>22</v>
      </c>
    </row>
    <row r="106" spans="1:17" ht="15.6" x14ac:dyDescent="0.3">
      <c r="A106" s="41" t="s">
        <v>274</v>
      </c>
      <c r="B106" s="14" t="str">
        <f>VLOOKUP(A106,'Data _Transformation'!A105:Q2434,2,FALSE)</f>
        <v xml:space="preserve">  Gamini P</v>
      </c>
      <c r="C106" s="14">
        <f>VLOOKUP(A106,'Data _Transformation'!A105:Q2434,3,FALSE)</f>
        <v>50.07</v>
      </c>
      <c r="D106" s="14">
        <f>VLOOKUP(A106,'Data _Transformation'!A105:Q2434,4,FALSE)</f>
        <v>9.27</v>
      </c>
      <c r="E106" s="14" t="str">
        <f>VLOOKUP(A106,'Data _Transformation'!A105:Q2434,5,FALSE)</f>
        <v>No</v>
      </c>
      <c r="F106" s="14" t="str">
        <f>VLOOKUP(A106,'Data _Transformation'!A105:Q2434,6,FALSE)</f>
        <v>No</v>
      </c>
      <c r="G106" s="14" t="str">
        <f>VLOOKUP(A106,'Data _Transformation'!A105:Q2434,7,FALSE)</f>
        <v>No</v>
      </c>
      <c r="H106" s="14">
        <f>VLOOKUP(A106,'Data _Transformation'!A105:Q2434,8,FALSE)</f>
        <v>0</v>
      </c>
      <c r="I106" s="14" t="str">
        <f>VLOOKUP(A106,'Data _Transformation'!A105:Q2434,9,FALSE)</f>
        <v>Smoker</v>
      </c>
      <c r="J106" s="14" t="str">
        <f>VLOOKUP(A106,'Data _Transformation'!A105:Q2434,10,FALSE)</f>
        <v>Obesity</v>
      </c>
      <c r="K106" s="14" t="str">
        <f>VLOOKUP(A106,'Data _Transformation'!A105:Q2434,11,FALSE)</f>
        <v>Diabetes</v>
      </c>
      <c r="L106" s="39">
        <f>VLOOKUP(A106,'Data _Transformation'!A105:Q2434,12,FALSE)</f>
        <v>35600</v>
      </c>
      <c r="M106" s="40">
        <f>VLOOKUP(A106,'Data _Transformation'!A105:Q2434,13,FALSE)</f>
        <v>1445</v>
      </c>
      <c r="N106" s="14" t="str">
        <f>VLOOKUP(A106,'Data _Transformation'!A105:Q2434,14,FALSE)</f>
        <v>tier - 2</v>
      </c>
      <c r="O106" s="14" t="str">
        <f>VLOOKUP(A106,'Data _Transformation'!A105:Q2434,15,FALSE)</f>
        <v>tier - 1</v>
      </c>
      <c r="P106" s="14" t="str">
        <f>VLOOKUP(A106,'Data _Transformation'!A105:Q2434,16,0)</f>
        <v>R1013</v>
      </c>
      <c r="Q106" s="42">
        <f>VLOOKUP(A106,'Data _Transformation'!A105:Q2434,17,0)</f>
        <v>25</v>
      </c>
    </row>
    <row r="107" spans="1:17" ht="15.6" x14ac:dyDescent="0.3">
      <c r="A107" s="41" t="s">
        <v>276</v>
      </c>
      <c r="B107" s="14" t="str">
        <f>VLOOKUP(A107,'Data _Transformation'!A106:Q2435,2,FALSE)</f>
        <v xml:space="preserve">  Emily J</v>
      </c>
      <c r="C107" s="14">
        <f>VLOOKUP(A107,'Data _Transformation'!A106:Q2435,3,FALSE)</f>
        <v>32.774999999999999</v>
      </c>
      <c r="D107" s="14">
        <f>VLOOKUP(A107,'Data _Transformation'!A106:Q2435,4,FALSE)</f>
        <v>5.53</v>
      </c>
      <c r="E107" s="14" t="str">
        <f>VLOOKUP(A107,'Data _Transformation'!A106:Q2435,5,FALSE)</f>
        <v>No</v>
      </c>
      <c r="F107" s="14" t="str">
        <f>VLOOKUP(A107,'Data _Transformation'!A106:Q2435,6,FALSE)</f>
        <v>No</v>
      </c>
      <c r="G107" s="14" t="str">
        <f>VLOOKUP(A107,'Data _Transformation'!A106:Q2435,7,FALSE)</f>
        <v>No</v>
      </c>
      <c r="H107" s="14">
        <f>VLOOKUP(A107,'Data _Transformation'!A106:Q2435,8,FALSE)</f>
        <v>0</v>
      </c>
      <c r="I107" s="14" t="str">
        <f>VLOOKUP(A107,'Data _Transformation'!A106:Q2435,9,FALSE)</f>
        <v>Smoker</v>
      </c>
      <c r="J107" s="14" t="str">
        <f>VLOOKUP(A107,'Data _Transformation'!A106:Q2435,10,FALSE)</f>
        <v>Obesity</v>
      </c>
      <c r="K107" s="14" t="str">
        <f>VLOOKUP(A107,'Data _Transformation'!A106:Q2435,11,FALSE)</f>
        <v>Normal</v>
      </c>
      <c r="L107" s="39">
        <f>VLOOKUP(A107,'Data _Transformation'!A106:Q2435,12,FALSE)</f>
        <v>37792</v>
      </c>
      <c r="M107" s="40">
        <f>VLOOKUP(A107,'Data _Transformation'!A106:Q2435,13,FALSE)</f>
        <v>1467</v>
      </c>
      <c r="N107" s="14" t="str">
        <f>VLOOKUP(A107,'Data _Transformation'!A106:Q2435,14,FALSE)</f>
        <v>tier - 2</v>
      </c>
      <c r="O107" s="14" t="str">
        <f>VLOOKUP(A107,'Data _Transformation'!A106:Q2435,15,FALSE)</f>
        <v>tier - 2</v>
      </c>
      <c r="P107" s="14" t="str">
        <f>VLOOKUP(A107,'Data _Transformation'!A106:Q2435,16,0)</f>
        <v>R1013</v>
      </c>
      <c r="Q107" s="42">
        <f>VLOOKUP(A107,'Data _Transformation'!A106:Q2435,17,0)</f>
        <v>19</v>
      </c>
    </row>
    <row r="108" spans="1:17" ht="15.6" x14ac:dyDescent="0.3">
      <c r="A108" s="41" t="s">
        <v>279</v>
      </c>
      <c r="B108" s="14" t="str">
        <f>VLOOKUP(A108,'Data _Transformation'!A107:Q2436,2,FALSE)</f>
        <v xml:space="preserve">  Amanda</v>
      </c>
      <c r="C108" s="14">
        <f>VLOOKUP(A108,'Data _Transformation'!A107:Q2436,3,FALSE)</f>
        <v>34.104999999999997</v>
      </c>
      <c r="D108" s="14">
        <f>VLOOKUP(A108,'Data _Transformation'!A107:Q2436,4,FALSE)</f>
        <v>5.07</v>
      </c>
      <c r="E108" s="14" t="str">
        <f>VLOOKUP(A108,'Data _Transformation'!A107:Q2436,5,FALSE)</f>
        <v>No</v>
      </c>
      <c r="F108" s="14" t="str">
        <f>VLOOKUP(A108,'Data _Transformation'!A107:Q2436,6,FALSE)</f>
        <v>No</v>
      </c>
      <c r="G108" s="14" t="str">
        <f>VLOOKUP(A108,'Data _Transformation'!A107:Q2436,7,FALSE)</f>
        <v>No</v>
      </c>
      <c r="H108" s="14">
        <f>VLOOKUP(A108,'Data _Transformation'!A107:Q2436,8,FALSE)</f>
        <v>1</v>
      </c>
      <c r="I108" s="14" t="str">
        <f>VLOOKUP(A108,'Data _Transformation'!A107:Q2436,9,FALSE)</f>
        <v>Smoker</v>
      </c>
      <c r="J108" s="14" t="str">
        <f>VLOOKUP(A108,'Data _Transformation'!A107:Q2436,10,FALSE)</f>
        <v>Obesity</v>
      </c>
      <c r="K108" s="14" t="str">
        <f>VLOOKUP(A108,'Data _Transformation'!A107:Q2436,11,FALSE)</f>
        <v>Normal</v>
      </c>
      <c r="L108" s="39">
        <f>VLOOKUP(A108,'Data _Transformation'!A107:Q2436,12,FALSE)</f>
        <v>36136</v>
      </c>
      <c r="M108" s="40">
        <f>VLOOKUP(A108,'Data _Transformation'!A107:Q2436,13,FALSE)</f>
        <v>1477</v>
      </c>
      <c r="N108" s="14" t="str">
        <f>VLOOKUP(A108,'Data _Transformation'!A107:Q2436,14,FALSE)</f>
        <v>tier - 2</v>
      </c>
      <c r="O108" s="14" t="str">
        <f>VLOOKUP(A108,'Data _Transformation'!A107:Q2436,15,FALSE)</f>
        <v>tier - 1</v>
      </c>
      <c r="P108" s="14" t="str">
        <f>VLOOKUP(A108,'Data _Transformation'!A107:Q2436,16,0)</f>
        <v>R1013</v>
      </c>
      <c r="Q108" s="42">
        <f>VLOOKUP(A108,'Data _Transformation'!A107:Q2436,17,0)</f>
        <v>24</v>
      </c>
    </row>
    <row r="109" spans="1:17" ht="15.6" x14ac:dyDescent="0.3">
      <c r="A109" s="41" t="s">
        <v>281</v>
      </c>
      <c r="B109" s="14" t="str">
        <f>VLOOKUP(A109,'Data _Transformation'!A108:Q2437,2,FALSE)</f>
        <v xml:space="preserve">  Nicholas</v>
      </c>
      <c r="C109" s="14">
        <f>VLOOKUP(A109,'Data _Transformation'!A108:Q2437,3,FALSE)</f>
        <v>48.93</v>
      </c>
      <c r="D109" s="14">
        <f>VLOOKUP(A109,'Data _Transformation'!A108:Q2437,4,FALSE)</f>
        <v>11.17</v>
      </c>
      <c r="E109" s="14" t="str">
        <f>VLOOKUP(A109,'Data _Transformation'!A108:Q2437,5,FALSE)</f>
        <v>Yes</v>
      </c>
      <c r="F109" s="14" t="str">
        <f>VLOOKUP(A109,'Data _Transformation'!A108:Q2437,6,FALSE)</f>
        <v>No</v>
      </c>
      <c r="G109" s="14" t="str">
        <f>VLOOKUP(A109,'Data _Transformation'!A108:Q2437,7,FALSE)</f>
        <v>No</v>
      </c>
      <c r="H109" s="14">
        <f>VLOOKUP(A109,'Data _Transformation'!A108:Q2437,8,FALSE)</f>
        <v>1</v>
      </c>
      <c r="I109" s="14" t="str">
        <f>VLOOKUP(A109,'Data _Transformation'!A108:Q2437,9,FALSE)</f>
        <v>Smoker</v>
      </c>
      <c r="J109" s="14" t="str">
        <f>VLOOKUP(A109,'Data _Transformation'!A108:Q2437,10,FALSE)</f>
        <v>Obesity</v>
      </c>
      <c r="K109" s="14" t="str">
        <f>VLOOKUP(A109,'Data _Transformation'!A108:Q2437,11,FALSE)</f>
        <v>Diabetes</v>
      </c>
      <c r="L109" s="39">
        <f>VLOOKUP(A109,'Data _Transformation'!A108:Q2437,12,FALSE)</f>
        <v>35590</v>
      </c>
      <c r="M109" s="40">
        <f>VLOOKUP(A109,'Data _Transformation'!A108:Q2437,13,FALSE)</f>
        <v>1481</v>
      </c>
      <c r="N109" s="14" t="str">
        <f>VLOOKUP(A109,'Data _Transformation'!A108:Q2437,14,FALSE)</f>
        <v>tier - 2</v>
      </c>
      <c r="O109" s="14" t="str">
        <f>VLOOKUP(A109,'Data _Transformation'!A108:Q2437,15,FALSE)</f>
        <v>tier - 1</v>
      </c>
      <c r="P109" s="14" t="str">
        <f>VLOOKUP(A109,'Data _Transformation'!A108:Q2437,16,0)</f>
        <v>R1012</v>
      </c>
      <c r="Q109" s="42">
        <f>VLOOKUP(A109,'Data _Transformation'!A108:Q2437,17,0)</f>
        <v>25</v>
      </c>
    </row>
    <row r="110" spans="1:17" ht="15.6" x14ac:dyDescent="0.3">
      <c r="A110" s="41" t="s">
        <v>284</v>
      </c>
      <c r="B110" s="14" t="str">
        <f>VLOOKUP(A110,'Data _Transformation'!A109:Q2438,2,FALSE)</f>
        <v xml:space="preserve">  Knox</v>
      </c>
      <c r="C110" s="14">
        <f>VLOOKUP(A110,'Data _Transformation'!A109:Q2438,3,FALSE)</f>
        <v>37.07</v>
      </c>
      <c r="D110" s="14">
        <f>VLOOKUP(A110,'Data _Transformation'!A109:Q2438,4,FALSE)</f>
        <v>6.14</v>
      </c>
      <c r="E110" s="14" t="str">
        <f>VLOOKUP(A110,'Data _Transformation'!A109:Q2438,5,FALSE)</f>
        <v>Yes</v>
      </c>
      <c r="F110" s="14" t="str">
        <f>VLOOKUP(A110,'Data _Transformation'!A109:Q2438,6,FALSE)</f>
        <v>No</v>
      </c>
      <c r="G110" s="14" t="str">
        <f>VLOOKUP(A110,'Data _Transformation'!A109:Q2438,7,FALSE)</f>
        <v>No</v>
      </c>
      <c r="H110" s="14">
        <f>VLOOKUP(A110,'Data _Transformation'!A109:Q2438,8,FALSE)</f>
        <v>0</v>
      </c>
      <c r="I110" s="14" t="str">
        <f>VLOOKUP(A110,'Data _Transformation'!A109:Q2438,9,FALSE)</f>
        <v>Smoker</v>
      </c>
      <c r="J110" s="14" t="str">
        <f>VLOOKUP(A110,'Data _Transformation'!A109:Q2438,10,FALSE)</f>
        <v>Obesity</v>
      </c>
      <c r="K110" s="14" t="str">
        <f>VLOOKUP(A110,'Data _Transformation'!A109:Q2438,11,FALSE)</f>
        <v>Prediabetes</v>
      </c>
      <c r="L110" s="39">
        <f>VLOOKUP(A110,'Data _Transformation'!A109:Q2438,12,FALSE)</f>
        <v>34979</v>
      </c>
      <c r="M110" s="40">
        <f>VLOOKUP(A110,'Data _Transformation'!A109:Q2438,13,FALSE)</f>
        <v>1493</v>
      </c>
      <c r="N110" s="14" t="str">
        <f>VLOOKUP(A110,'Data _Transformation'!A109:Q2438,14,FALSE)</f>
        <v>tier - 2</v>
      </c>
      <c r="O110" s="14" t="str">
        <f>VLOOKUP(A110,'Data _Transformation'!A109:Q2438,15,FALSE)</f>
        <v>tier - 3</v>
      </c>
      <c r="P110" s="14" t="str">
        <f>VLOOKUP(A110,'Data _Transformation'!A109:Q2438,16,0)</f>
        <v>R1013</v>
      </c>
      <c r="Q110" s="42">
        <f>VLOOKUP(A110,'Data _Transformation'!A109:Q2438,17,0)</f>
        <v>27</v>
      </c>
    </row>
    <row r="111" spans="1:17" ht="15.6" x14ac:dyDescent="0.3">
      <c r="A111" s="41" t="s">
        <v>286</v>
      </c>
      <c r="B111" s="14" t="str">
        <f>VLOOKUP(A111,'Data _Transformation'!A110:Q2439,2,FALSE)</f>
        <v xml:space="preserve">  Yianna</v>
      </c>
      <c r="C111" s="14">
        <f>VLOOKUP(A111,'Data _Transformation'!A110:Q2439,3,FALSE)</f>
        <v>51.51</v>
      </c>
      <c r="D111" s="14">
        <f>VLOOKUP(A111,'Data _Transformation'!A110:Q2439,4,FALSE)</f>
        <v>6.26</v>
      </c>
      <c r="E111" s="14" t="str">
        <f>VLOOKUP(A111,'Data _Transformation'!A110:Q2439,5,FALSE)</f>
        <v>Yes</v>
      </c>
      <c r="F111" s="14" t="str">
        <f>VLOOKUP(A111,'Data _Transformation'!A110:Q2439,6,FALSE)</f>
        <v>No</v>
      </c>
      <c r="G111" s="14" t="str">
        <f>VLOOKUP(A111,'Data _Transformation'!A110:Q2439,7,FALSE)</f>
        <v>Yes</v>
      </c>
      <c r="H111" s="14">
        <f>VLOOKUP(A111,'Data _Transformation'!A110:Q2439,8,FALSE)</f>
        <v>1</v>
      </c>
      <c r="I111" s="14" t="str">
        <f>VLOOKUP(A111,'Data _Transformation'!A110:Q2439,9,FALSE)</f>
        <v>Smoker</v>
      </c>
      <c r="J111" s="14" t="str">
        <f>VLOOKUP(A111,'Data _Transformation'!A110:Q2439,10,FALSE)</f>
        <v>Obesity</v>
      </c>
      <c r="K111" s="14" t="str">
        <f>VLOOKUP(A111,'Data _Transformation'!A110:Q2439,11,FALSE)</f>
        <v>Prediabetes</v>
      </c>
      <c r="L111" s="39">
        <f>VLOOKUP(A111,'Data _Transformation'!A110:Q2439,12,FALSE)</f>
        <v>35965</v>
      </c>
      <c r="M111" s="40">
        <f>VLOOKUP(A111,'Data _Transformation'!A110:Q2439,13,FALSE)</f>
        <v>1497</v>
      </c>
      <c r="N111" s="14" t="str">
        <f>VLOOKUP(A111,'Data _Transformation'!A110:Q2439,14,FALSE)</f>
        <v>tier - 2</v>
      </c>
      <c r="O111" s="14" t="str">
        <f>VLOOKUP(A111,'Data _Transformation'!A110:Q2439,15,FALSE)</f>
        <v>tier - 2</v>
      </c>
      <c r="P111" s="14" t="str">
        <f>VLOOKUP(A111,'Data _Transformation'!A110:Q2439,16,0)</f>
        <v>R1013</v>
      </c>
      <c r="Q111" s="42">
        <f>VLOOKUP(A111,'Data _Transformation'!A110:Q2439,17,0)</f>
        <v>24</v>
      </c>
    </row>
    <row r="112" spans="1:17" ht="15.6" x14ac:dyDescent="0.3">
      <c r="A112" s="41" t="s">
        <v>289</v>
      </c>
      <c r="B112" s="14" t="str">
        <f>VLOOKUP(A112,'Data _Transformation'!A111:Q2440,2,FALSE)</f>
        <v xml:space="preserve">  Roberta</v>
      </c>
      <c r="C112" s="14">
        <f>VLOOKUP(A112,'Data _Transformation'!A111:Q2440,3,FALSE)</f>
        <v>34.799999999999997</v>
      </c>
      <c r="D112" s="14">
        <f>VLOOKUP(A112,'Data _Transformation'!A111:Q2440,4,FALSE)</f>
        <v>4.72</v>
      </c>
      <c r="E112" s="14" t="str">
        <f>VLOOKUP(A112,'Data _Transformation'!A111:Q2440,5,FALSE)</f>
        <v>Yes</v>
      </c>
      <c r="F112" s="14" t="str">
        <f>VLOOKUP(A112,'Data _Transformation'!A111:Q2440,6,FALSE)</f>
        <v>No</v>
      </c>
      <c r="G112" s="14" t="str">
        <f>VLOOKUP(A112,'Data _Transformation'!A111:Q2440,7,FALSE)</f>
        <v>No</v>
      </c>
      <c r="H112" s="14">
        <f>VLOOKUP(A112,'Data _Transformation'!A111:Q2440,8,FALSE)</f>
        <v>0</v>
      </c>
      <c r="I112" s="14" t="str">
        <f>VLOOKUP(A112,'Data _Transformation'!A111:Q2440,9,FALSE)</f>
        <v>Smoker</v>
      </c>
      <c r="J112" s="14" t="str">
        <f>VLOOKUP(A112,'Data _Transformation'!A111:Q2440,10,FALSE)</f>
        <v>Obesity</v>
      </c>
      <c r="K112" s="14" t="str">
        <f>VLOOKUP(A112,'Data _Transformation'!A111:Q2440,11,FALSE)</f>
        <v>Normal</v>
      </c>
      <c r="L112" s="39">
        <f>VLOOKUP(A112,'Data _Transformation'!A111:Q2440,12,FALSE)</f>
        <v>37128</v>
      </c>
      <c r="M112" s="40">
        <f>VLOOKUP(A112,'Data _Transformation'!A111:Q2440,13,FALSE)</f>
        <v>1515.34</v>
      </c>
      <c r="N112" s="14" t="str">
        <f>VLOOKUP(A112,'Data _Transformation'!A111:Q2440,14,FALSE)</f>
        <v>tier - 2</v>
      </c>
      <c r="O112" s="14" t="str">
        <f>VLOOKUP(A112,'Data _Transformation'!A111:Q2440,15,FALSE)</f>
        <v>tier - 3</v>
      </c>
      <c r="P112" s="14" t="str">
        <f>VLOOKUP(A112,'Data _Transformation'!A111:Q2440,16,0)</f>
        <v>R1013</v>
      </c>
      <c r="Q112" s="42">
        <f>VLOOKUP(A112,'Data _Transformation'!A111:Q2440,17,0)</f>
        <v>21</v>
      </c>
    </row>
    <row r="113" spans="1:17" ht="15.6" x14ac:dyDescent="0.3">
      <c r="A113" s="41" t="s">
        <v>291</v>
      </c>
      <c r="B113" s="14" t="str">
        <f>VLOOKUP(A113,'Data _Transformation'!A112:Q2441,2,FALSE)</f>
        <v xml:space="preserve">  Benjamin P</v>
      </c>
      <c r="C113" s="14">
        <f>VLOOKUP(A113,'Data _Transformation'!A112:Q2441,3,FALSE)</f>
        <v>36.67</v>
      </c>
      <c r="D113" s="14">
        <f>VLOOKUP(A113,'Data _Transformation'!A112:Q2441,4,FALSE)</f>
        <v>5.18</v>
      </c>
      <c r="E113" s="14" t="str">
        <f>VLOOKUP(A113,'Data _Transformation'!A112:Q2441,5,FALSE)</f>
        <v>No</v>
      </c>
      <c r="F113" s="14" t="str">
        <f>VLOOKUP(A113,'Data _Transformation'!A112:Q2441,6,FALSE)</f>
        <v>No</v>
      </c>
      <c r="G113" s="14" t="str">
        <f>VLOOKUP(A113,'Data _Transformation'!A112:Q2441,7,FALSE)</f>
        <v>No</v>
      </c>
      <c r="H113" s="14">
        <f>VLOOKUP(A113,'Data _Transformation'!A112:Q2441,8,FALSE)</f>
        <v>1</v>
      </c>
      <c r="I113" s="14" t="str">
        <f>VLOOKUP(A113,'Data _Transformation'!A112:Q2441,9,FALSE)</f>
        <v>Smoker</v>
      </c>
      <c r="J113" s="14" t="str">
        <f>VLOOKUP(A113,'Data _Transformation'!A112:Q2441,10,FALSE)</f>
        <v>Obesity</v>
      </c>
      <c r="K113" s="14" t="str">
        <f>VLOOKUP(A113,'Data _Transformation'!A112:Q2441,11,FALSE)</f>
        <v>Normal</v>
      </c>
      <c r="L113" s="39">
        <f>VLOOKUP(A113,'Data _Transformation'!A112:Q2441,12,FALSE)</f>
        <v>37079</v>
      </c>
      <c r="M113" s="40">
        <f>VLOOKUP(A113,'Data _Transformation'!A112:Q2441,13,FALSE)</f>
        <v>1526.31</v>
      </c>
      <c r="N113" s="14" t="str">
        <f>VLOOKUP(A113,'Data _Transformation'!A112:Q2441,14,FALSE)</f>
        <v>tier - 2</v>
      </c>
      <c r="O113" s="14" t="str">
        <f>VLOOKUP(A113,'Data _Transformation'!A112:Q2441,15,FALSE)</f>
        <v>tier - 3</v>
      </c>
      <c r="P113" s="14" t="str">
        <f>VLOOKUP(A113,'Data _Transformation'!A112:Q2441,16,0)</f>
        <v>R1011</v>
      </c>
      <c r="Q113" s="42">
        <f>VLOOKUP(A113,'Data _Transformation'!A112:Q2441,17,0)</f>
        <v>21</v>
      </c>
    </row>
    <row r="114" spans="1:17" ht="15.6" x14ac:dyDescent="0.3">
      <c r="A114" s="41" t="s">
        <v>294</v>
      </c>
      <c r="B114" s="14" t="str">
        <f>VLOOKUP(A114,'Data _Transformation'!A113:Q2442,2,FALSE)</f>
        <v xml:space="preserve">  Craig</v>
      </c>
      <c r="C114" s="14">
        <f>VLOOKUP(A114,'Data _Transformation'!A113:Q2442,3,FALSE)</f>
        <v>30.9</v>
      </c>
      <c r="D114" s="14">
        <f>VLOOKUP(A114,'Data _Transformation'!A113:Q2442,4,FALSE)</f>
        <v>9.4</v>
      </c>
      <c r="E114" s="14" t="str">
        <f>VLOOKUP(A114,'Data _Transformation'!A113:Q2442,5,FALSE)</f>
        <v>No</v>
      </c>
      <c r="F114" s="14" t="str">
        <f>VLOOKUP(A114,'Data _Transformation'!A113:Q2442,6,FALSE)</f>
        <v>No</v>
      </c>
      <c r="G114" s="14" t="str">
        <f>VLOOKUP(A114,'Data _Transformation'!A113:Q2442,7,FALSE)</f>
        <v>No</v>
      </c>
      <c r="H114" s="14">
        <f>VLOOKUP(A114,'Data _Transformation'!A113:Q2442,8,FALSE)</f>
        <v>2</v>
      </c>
      <c r="I114" s="14" t="str">
        <f>VLOOKUP(A114,'Data _Transformation'!A113:Q2442,9,FALSE)</f>
        <v>Smoker</v>
      </c>
      <c r="J114" s="14" t="str">
        <f>VLOOKUP(A114,'Data _Transformation'!A113:Q2442,10,FALSE)</f>
        <v>Obesity</v>
      </c>
      <c r="K114" s="14" t="str">
        <f>VLOOKUP(A114,'Data _Transformation'!A113:Q2442,11,FALSE)</f>
        <v>Diabetes</v>
      </c>
      <c r="L114" s="39">
        <f>VLOOKUP(A114,'Data _Transformation'!A113:Q2442,12,FALSE)</f>
        <v>37044</v>
      </c>
      <c r="M114" s="40">
        <f>VLOOKUP(A114,'Data _Transformation'!A113:Q2442,13,FALSE)</f>
        <v>1532.47</v>
      </c>
      <c r="N114" s="14" t="str">
        <f>VLOOKUP(A114,'Data _Transformation'!A113:Q2442,14,FALSE)</f>
        <v>tier - 2</v>
      </c>
      <c r="O114" s="14" t="str">
        <f>VLOOKUP(A114,'Data _Transformation'!A113:Q2442,15,FALSE)</f>
        <v>tier - 2</v>
      </c>
      <c r="P114" s="14" t="str">
        <f>VLOOKUP(A114,'Data _Transformation'!A113:Q2442,16,0)</f>
        <v>R1013</v>
      </c>
      <c r="Q114" s="42">
        <f>VLOOKUP(A114,'Data _Transformation'!A113:Q2442,17,0)</f>
        <v>22</v>
      </c>
    </row>
    <row r="115" spans="1:17" ht="15.6" x14ac:dyDescent="0.3">
      <c r="A115" s="41" t="s">
        <v>296</v>
      </c>
      <c r="B115" s="14" t="str">
        <f>VLOOKUP(A115,'Data _Transformation'!A114:Q2443,2,FALSE)</f>
        <v xml:space="preserve">  Ann</v>
      </c>
      <c r="C115" s="14">
        <f>VLOOKUP(A115,'Data _Transformation'!A114:Q2443,3,FALSE)</f>
        <v>30.495000000000001</v>
      </c>
      <c r="D115" s="14">
        <f>VLOOKUP(A115,'Data _Transformation'!A114:Q2443,4,FALSE)</f>
        <v>6.29</v>
      </c>
      <c r="E115" s="14" t="str">
        <f>VLOOKUP(A115,'Data _Transformation'!A114:Q2443,5,FALSE)</f>
        <v>No</v>
      </c>
      <c r="F115" s="14" t="str">
        <f>VLOOKUP(A115,'Data _Transformation'!A114:Q2443,6,FALSE)</f>
        <v>No</v>
      </c>
      <c r="G115" s="14" t="str">
        <f>VLOOKUP(A115,'Data _Transformation'!A114:Q2443,7,FALSE)</f>
        <v>No</v>
      </c>
      <c r="H115" s="14">
        <f>VLOOKUP(A115,'Data _Transformation'!A114:Q2443,8,FALSE)</f>
        <v>0</v>
      </c>
      <c r="I115" s="14" t="str">
        <f>VLOOKUP(A115,'Data _Transformation'!A114:Q2443,9,FALSE)</f>
        <v>Smoker</v>
      </c>
      <c r="J115" s="14" t="str">
        <f>VLOOKUP(A115,'Data _Transformation'!A114:Q2443,10,FALSE)</f>
        <v>Obesity</v>
      </c>
      <c r="K115" s="14" t="str">
        <f>VLOOKUP(A115,'Data _Transformation'!A114:Q2443,11,FALSE)</f>
        <v>Prediabetes</v>
      </c>
      <c r="L115" s="39">
        <f>VLOOKUP(A115,'Data _Transformation'!A114:Q2443,12,FALSE)</f>
        <v>37230</v>
      </c>
      <c r="M115" s="40">
        <f>VLOOKUP(A115,'Data _Transformation'!A114:Q2443,13,FALSE)</f>
        <v>1534.3</v>
      </c>
      <c r="N115" s="14" t="str">
        <f>VLOOKUP(A115,'Data _Transformation'!A114:Q2443,14,FALSE)</f>
        <v>tier - 2</v>
      </c>
      <c r="O115" s="14" t="str">
        <f>VLOOKUP(A115,'Data _Transformation'!A114:Q2443,15,FALSE)</f>
        <v>tier - 2</v>
      </c>
      <c r="P115" s="14" t="str">
        <f>VLOOKUP(A115,'Data _Transformation'!A114:Q2443,16,0)</f>
        <v>R1013</v>
      </c>
      <c r="Q115" s="42">
        <f>VLOOKUP(A115,'Data _Transformation'!A114:Q2443,17,0)</f>
        <v>21</v>
      </c>
    </row>
    <row r="116" spans="1:17" ht="15.6" x14ac:dyDescent="0.3">
      <c r="A116" s="41" t="s">
        <v>299</v>
      </c>
      <c r="B116" s="14" t="str">
        <f>VLOOKUP(A116,'Data _Transformation'!A115:Q2444,2,FALSE)</f>
        <v xml:space="preserve">  Jamie P</v>
      </c>
      <c r="C116" s="14">
        <f>VLOOKUP(A116,'Data _Transformation'!A115:Q2444,3,FALSE)</f>
        <v>44.88</v>
      </c>
      <c r="D116" s="14">
        <f>VLOOKUP(A116,'Data _Transformation'!A115:Q2444,4,FALSE)</f>
        <v>6.04</v>
      </c>
      <c r="E116" s="14" t="str">
        <f>VLOOKUP(A116,'Data _Transformation'!A115:Q2444,5,FALSE)</f>
        <v>No</v>
      </c>
      <c r="F116" s="14" t="str">
        <f>VLOOKUP(A116,'Data _Transformation'!A115:Q2444,6,FALSE)</f>
        <v>No</v>
      </c>
      <c r="G116" s="14" t="str">
        <f>VLOOKUP(A116,'Data _Transformation'!A115:Q2444,7,FALSE)</f>
        <v>Yes</v>
      </c>
      <c r="H116" s="14">
        <f>VLOOKUP(A116,'Data _Transformation'!A115:Q2444,8,FALSE)</f>
        <v>1</v>
      </c>
      <c r="I116" s="14" t="str">
        <f>VLOOKUP(A116,'Data _Transformation'!A115:Q2444,9,FALSE)</f>
        <v>Smoker</v>
      </c>
      <c r="J116" s="14" t="str">
        <f>VLOOKUP(A116,'Data _Transformation'!A115:Q2444,10,FALSE)</f>
        <v>Obesity</v>
      </c>
      <c r="K116" s="14" t="str">
        <f>VLOOKUP(A116,'Data _Transformation'!A115:Q2444,11,FALSE)</f>
        <v>Prediabetes</v>
      </c>
      <c r="L116" s="39">
        <f>VLOOKUP(A116,'Data _Transformation'!A115:Q2444,12,FALSE)</f>
        <v>33869</v>
      </c>
      <c r="M116" s="40">
        <f>VLOOKUP(A116,'Data _Transformation'!A115:Q2444,13,FALSE)</f>
        <v>1566.88</v>
      </c>
      <c r="N116" s="14" t="str">
        <f>VLOOKUP(A116,'Data _Transformation'!A115:Q2444,14,FALSE)</f>
        <v>tier - 2</v>
      </c>
      <c r="O116" s="14" t="str">
        <f>VLOOKUP(A116,'Data _Transformation'!A115:Q2444,15,FALSE)</f>
        <v>tier - 1</v>
      </c>
      <c r="P116" s="14" t="str">
        <f>VLOOKUP(A116,'Data _Transformation'!A115:Q2444,16,0)</f>
        <v>R1013</v>
      </c>
      <c r="Q116" s="42">
        <f>VLOOKUP(A116,'Data _Transformation'!A115:Q2444,17,0)</f>
        <v>30</v>
      </c>
    </row>
    <row r="117" spans="1:17" ht="15.6" x14ac:dyDescent="0.3">
      <c r="A117" s="41" t="s">
        <v>301</v>
      </c>
      <c r="B117" s="14" t="str">
        <f>VLOOKUP(A117,'Data _Transformation'!A116:Q2445,2,FALSE)</f>
        <v xml:space="preserve">  John</v>
      </c>
      <c r="C117" s="14">
        <f>VLOOKUP(A117,'Data _Transformation'!A116:Q2445,3,FALSE)</f>
        <v>44.32</v>
      </c>
      <c r="D117" s="14">
        <f>VLOOKUP(A117,'Data _Transformation'!A116:Q2445,4,FALSE)</f>
        <v>10.55</v>
      </c>
      <c r="E117" s="14" t="str">
        <f>VLOOKUP(A117,'Data _Transformation'!A116:Q2445,5,FALSE)</f>
        <v>No</v>
      </c>
      <c r="F117" s="14" t="str">
        <f>VLOOKUP(A117,'Data _Transformation'!A116:Q2445,6,FALSE)</f>
        <v>No</v>
      </c>
      <c r="G117" s="14" t="str">
        <f>VLOOKUP(A117,'Data _Transformation'!A116:Q2445,7,FALSE)</f>
        <v>No</v>
      </c>
      <c r="H117" s="14">
        <f>VLOOKUP(A117,'Data _Transformation'!A116:Q2445,8,FALSE)</f>
        <v>0</v>
      </c>
      <c r="I117" s="14" t="str">
        <f>VLOOKUP(A117,'Data _Transformation'!A116:Q2445,9,FALSE)</f>
        <v>Smoker</v>
      </c>
      <c r="J117" s="14" t="str">
        <f>VLOOKUP(A117,'Data _Transformation'!A116:Q2445,10,FALSE)</f>
        <v>Obesity</v>
      </c>
      <c r="K117" s="14" t="str">
        <f>VLOOKUP(A117,'Data _Transformation'!A116:Q2445,11,FALSE)</f>
        <v>Diabetes</v>
      </c>
      <c r="L117" s="39">
        <f>VLOOKUP(A117,'Data _Transformation'!A116:Q2445,12,FALSE)</f>
        <v>38310</v>
      </c>
      <c r="M117" s="40">
        <f>VLOOKUP(A117,'Data _Transformation'!A116:Q2445,13,FALSE)</f>
        <v>1607.51</v>
      </c>
      <c r="N117" s="14" t="str">
        <f>VLOOKUP(A117,'Data _Transformation'!A116:Q2445,14,FALSE)</f>
        <v>tier - 2</v>
      </c>
      <c r="O117" s="14" t="str">
        <f>VLOOKUP(A117,'Data _Transformation'!A116:Q2445,15,FALSE)</f>
        <v>tier - 3</v>
      </c>
      <c r="P117" s="14" t="str">
        <f>VLOOKUP(A117,'Data _Transformation'!A116:Q2445,16,0)</f>
        <v>R1013</v>
      </c>
      <c r="Q117" s="42">
        <f>VLOOKUP(A117,'Data _Transformation'!A116:Q2445,17,0)</f>
        <v>18</v>
      </c>
    </row>
    <row r="118" spans="1:17" ht="15.6" x14ac:dyDescent="0.3">
      <c r="A118" s="41" t="s">
        <v>303</v>
      </c>
      <c r="B118" s="14" t="str">
        <f>VLOOKUP(A118,'Data _Transformation'!A117:Q2446,2,FALSE)</f>
        <v xml:space="preserve">  Charlie</v>
      </c>
      <c r="C118" s="14">
        <f>VLOOKUP(A118,'Data _Transformation'!A117:Q2446,3,FALSE)</f>
        <v>46.39</v>
      </c>
      <c r="D118" s="14">
        <f>VLOOKUP(A118,'Data _Transformation'!A117:Q2446,4,FALSE)</f>
        <v>5.09</v>
      </c>
      <c r="E118" s="14" t="str">
        <f>VLOOKUP(A118,'Data _Transformation'!A117:Q2446,5,FALSE)</f>
        <v>No</v>
      </c>
      <c r="F118" s="14" t="str">
        <f>VLOOKUP(A118,'Data _Transformation'!A117:Q2446,6,FALSE)</f>
        <v>No</v>
      </c>
      <c r="G118" s="14" t="str">
        <f>VLOOKUP(A118,'Data _Transformation'!A117:Q2446,7,FALSE)</f>
        <v>No</v>
      </c>
      <c r="H118" s="14">
        <f>VLOOKUP(A118,'Data _Transformation'!A117:Q2446,8,FALSE)</f>
        <v>0</v>
      </c>
      <c r="I118" s="14" t="str">
        <f>VLOOKUP(A118,'Data _Transformation'!A117:Q2446,9,FALSE)</f>
        <v>Smoker</v>
      </c>
      <c r="J118" s="14" t="str">
        <f>VLOOKUP(A118,'Data _Transformation'!A117:Q2446,10,FALSE)</f>
        <v>Obesity</v>
      </c>
      <c r="K118" s="14" t="str">
        <f>VLOOKUP(A118,'Data _Transformation'!A117:Q2446,11,FALSE)</f>
        <v>Normal</v>
      </c>
      <c r="L118" s="39">
        <f>VLOOKUP(A118,'Data _Transformation'!A117:Q2446,12,FALSE)</f>
        <v>38190</v>
      </c>
      <c r="M118" s="40">
        <f>VLOOKUP(A118,'Data _Transformation'!A117:Q2446,13,FALSE)</f>
        <v>1615.77</v>
      </c>
      <c r="N118" s="14" t="str">
        <f>VLOOKUP(A118,'Data _Transformation'!A117:Q2446,14,FALSE)</f>
        <v>tier - 2</v>
      </c>
      <c r="O118" s="14" t="str">
        <f>VLOOKUP(A118,'Data _Transformation'!A117:Q2446,15,FALSE)</f>
        <v>tier - 1</v>
      </c>
      <c r="P118" s="14" t="str">
        <f>VLOOKUP(A118,'Data _Transformation'!A117:Q2446,16,0)</f>
        <v>R1013</v>
      </c>
      <c r="Q118" s="42">
        <f>VLOOKUP(A118,'Data _Transformation'!A117:Q2446,17,0)</f>
        <v>18</v>
      </c>
    </row>
    <row r="119" spans="1:17" ht="15.6" x14ac:dyDescent="0.3">
      <c r="A119" s="41" t="s">
        <v>306</v>
      </c>
      <c r="B119" s="14" t="str">
        <f>VLOOKUP(A119,'Data _Transformation'!A118:Q2447,2,FALSE)</f>
        <v xml:space="preserve">  Meb</v>
      </c>
      <c r="C119" s="14">
        <f>VLOOKUP(A119,'Data _Transformation'!A118:Q2447,3,FALSE)</f>
        <v>42.13</v>
      </c>
      <c r="D119" s="14">
        <f>VLOOKUP(A119,'Data _Transformation'!A118:Q2447,4,FALSE)</f>
        <v>5.2</v>
      </c>
      <c r="E119" s="14" t="str">
        <f>VLOOKUP(A119,'Data _Transformation'!A118:Q2447,5,FALSE)</f>
        <v>Yes</v>
      </c>
      <c r="F119" s="14" t="str">
        <f>VLOOKUP(A119,'Data _Transformation'!A118:Q2447,6,FALSE)</f>
        <v>No</v>
      </c>
      <c r="G119" s="14" t="str">
        <f>VLOOKUP(A119,'Data _Transformation'!A118:Q2447,7,FALSE)</f>
        <v>No</v>
      </c>
      <c r="H119" s="14">
        <f>VLOOKUP(A119,'Data _Transformation'!A118:Q2447,8,FALSE)</f>
        <v>1</v>
      </c>
      <c r="I119" s="14" t="str">
        <f>VLOOKUP(A119,'Data _Transformation'!A118:Q2447,9,FALSE)</f>
        <v>Smoker</v>
      </c>
      <c r="J119" s="14" t="str">
        <f>VLOOKUP(A119,'Data _Transformation'!A118:Q2447,10,FALSE)</f>
        <v>Obesity</v>
      </c>
      <c r="K119" s="14" t="str">
        <f>VLOOKUP(A119,'Data _Transformation'!A118:Q2447,11,FALSE)</f>
        <v>Normal</v>
      </c>
      <c r="L119" s="39">
        <f>VLOOKUP(A119,'Data _Transformation'!A118:Q2447,12,FALSE)</f>
        <v>34916</v>
      </c>
      <c r="M119" s="40">
        <f>VLOOKUP(A119,'Data _Transformation'!A118:Q2447,13,FALSE)</f>
        <v>1617.16</v>
      </c>
      <c r="N119" s="14" t="str">
        <f>VLOOKUP(A119,'Data _Transformation'!A118:Q2447,14,FALSE)</f>
        <v>tier - 2</v>
      </c>
      <c r="O119" s="14" t="str">
        <f>VLOOKUP(A119,'Data _Transformation'!A118:Q2447,15,FALSE)</f>
        <v>tier - 1</v>
      </c>
      <c r="P119" s="14" t="str">
        <f>VLOOKUP(A119,'Data _Transformation'!A118:Q2447,16,0)</f>
        <v>R1013</v>
      </c>
      <c r="Q119" s="42">
        <f>VLOOKUP(A119,'Data _Transformation'!A118:Q2447,17,0)</f>
        <v>27</v>
      </c>
    </row>
    <row r="120" spans="1:17" ht="15.6" x14ac:dyDescent="0.3">
      <c r="A120" s="41" t="s">
        <v>308</v>
      </c>
      <c r="B120" s="14" t="str">
        <f>VLOOKUP(A120,'Data _Transformation'!A119:Q2448,2,FALSE)</f>
        <v xml:space="preserve">  Aaqib L</v>
      </c>
      <c r="C120" s="14">
        <f>VLOOKUP(A120,'Data _Transformation'!A119:Q2448,3,FALSE)</f>
        <v>30.78</v>
      </c>
      <c r="D120" s="14">
        <f>VLOOKUP(A120,'Data _Transformation'!A119:Q2448,4,FALSE)</f>
        <v>8.4499999999999993</v>
      </c>
      <c r="E120" s="14" t="str">
        <f>VLOOKUP(A120,'Data _Transformation'!A119:Q2448,5,FALSE)</f>
        <v>Yes</v>
      </c>
      <c r="F120" s="14" t="str">
        <f>VLOOKUP(A120,'Data _Transformation'!A119:Q2448,6,FALSE)</f>
        <v>No</v>
      </c>
      <c r="G120" s="14" t="str">
        <f>VLOOKUP(A120,'Data _Transformation'!A119:Q2448,7,FALSE)</f>
        <v>No</v>
      </c>
      <c r="H120" s="14">
        <f>VLOOKUP(A120,'Data _Transformation'!A119:Q2448,8,FALSE)</f>
        <v>0</v>
      </c>
      <c r="I120" s="14" t="str">
        <f>VLOOKUP(A120,'Data _Transformation'!A119:Q2448,9,FALSE)</f>
        <v>Smoker</v>
      </c>
      <c r="J120" s="14" t="str">
        <f>VLOOKUP(A120,'Data _Transformation'!A119:Q2448,10,FALSE)</f>
        <v>Obesity</v>
      </c>
      <c r="K120" s="14" t="str">
        <f>VLOOKUP(A120,'Data _Transformation'!A119:Q2448,11,FALSE)</f>
        <v>Diabetes</v>
      </c>
      <c r="L120" s="39">
        <f>VLOOKUP(A120,'Data _Transformation'!A119:Q2448,12,FALSE)</f>
        <v>37878</v>
      </c>
      <c r="M120" s="40">
        <f>VLOOKUP(A120,'Data _Transformation'!A119:Q2448,13,FALSE)</f>
        <v>1621.34</v>
      </c>
      <c r="N120" s="14" t="str">
        <f>VLOOKUP(A120,'Data _Transformation'!A119:Q2448,14,FALSE)</f>
        <v>tier - 2</v>
      </c>
      <c r="O120" s="14" t="str">
        <f>VLOOKUP(A120,'Data _Transformation'!A119:Q2448,15,FALSE)</f>
        <v>tier - 2</v>
      </c>
      <c r="P120" s="14" t="str">
        <f>VLOOKUP(A120,'Data _Transformation'!A119:Q2448,16,0)</f>
        <v>R1012</v>
      </c>
      <c r="Q120" s="42">
        <f>VLOOKUP(A120,'Data _Transformation'!A119:Q2448,17,0)</f>
        <v>19</v>
      </c>
    </row>
    <row r="121" spans="1:17" ht="15.6" x14ac:dyDescent="0.3">
      <c r="A121" s="41" t="s">
        <v>311</v>
      </c>
      <c r="B121" s="14" t="str">
        <f>VLOOKUP(A121,'Data _Transformation'!A120:Q2449,2,FALSE)</f>
        <v xml:space="preserve">  Craig A</v>
      </c>
      <c r="C121" s="14">
        <f>VLOOKUP(A121,'Data _Transformation'!A120:Q2449,3,FALSE)</f>
        <v>31.35</v>
      </c>
      <c r="D121" s="14">
        <f>VLOOKUP(A121,'Data _Transformation'!A120:Q2449,4,FALSE)</f>
        <v>9.5399999999999991</v>
      </c>
      <c r="E121" s="14" t="str">
        <f>VLOOKUP(A121,'Data _Transformation'!A120:Q2449,5,FALSE)</f>
        <v>No</v>
      </c>
      <c r="F121" s="14" t="str">
        <f>VLOOKUP(A121,'Data _Transformation'!A120:Q2449,6,FALSE)</f>
        <v>No</v>
      </c>
      <c r="G121" s="14" t="str">
        <f>VLOOKUP(A121,'Data _Transformation'!A120:Q2449,7,FALSE)</f>
        <v>No</v>
      </c>
      <c r="H121" s="14">
        <f>VLOOKUP(A121,'Data _Transformation'!A120:Q2449,8,FALSE)</f>
        <v>0</v>
      </c>
      <c r="I121" s="14" t="str">
        <f>VLOOKUP(A121,'Data _Transformation'!A120:Q2449,9,FALSE)</f>
        <v>Smoker</v>
      </c>
      <c r="J121" s="14" t="str">
        <f>VLOOKUP(A121,'Data _Transformation'!A120:Q2449,10,FALSE)</f>
        <v>Obesity</v>
      </c>
      <c r="K121" s="14" t="str">
        <f>VLOOKUP(A121,'Data _Transformation'!A120:Q2449,11,FALSE)</f>
        <v>Diabetes</v>
      </c>
      <c r="L121" s="39">
        <f>VLOOKUP(A121,'Data _Transformation'!A120:Q2449,12,FALSE)</f>
        <v>38220</v>
      </c>
      <c r="M121" s="40">
        <f>VLOOKUP(A121,'Data _Transformation'!A120:Q2449,13,FALSE)</f>
        <v>1621.88</v>
      </c>
      <c r="N121" s="14" t="str">
        <f>VLOOKUP(A121,'Data _Transformation'!A120:Q2449,14,FALSE)</f>
        <v>tier - 2</v>
      </c>
      <c r="O121" s="14" t="str">
        <f>VLOOKUP(A121,'Data _Transformation'!A120:Q2449,15,FALSE)</f>
        <v>tier - 2</v>
      </c>
      <c r="P121" s="14" t="str">
        <f>VLOOKUP(A121,'Data _Transformation'!A120:Q2449,16,0)</f>
        <v>R1013</v>
      </c>
      <c r="Q121" s="42">
        <f>VLOOKUP(A121,'Data _Transformation'!A120:Q2449,17,0)</f>
        <v>18</v>
      </c>
    </row>
    <row r="122" spans="1:17" ht="15.6" x14ac:dyDescent="0.3">
      <c r="A122" s="41" t="s">
        <v>313</v>
      </c>
      <c r="B122" s="14" t="str">
        <f>VLOOKUP(A122,'Data _Transformation'!A121:Q2450,2,FALSE)</f>
        <v xml:space="preserve">  Meredith</v>
      </c>
      <c r="C122" s="14">
        <f>VLOOKUP(A122,'Data _Transformation'!A121:Q2450,3,FALSE)</f>
        <v>41.46</v>
      </c>
      <c r="D122" s="14">
        <f>VLOOKUP(A122,'Data _Transformation'!A121:Q2450,4,FALSE)</f>
        <v>4.99</v>
      </c>
      <c r="E122" s="14" t="str">
        <f>VLOOKUP(A122,'Data _Transformation'!A121:Q2450,5,FALSE)</f>
        <v>Yes</v>
      </c>
      <c r="F122" s="14" t="str">
        <f>VLOOKUP(A122,'Data _Transformation'!A121:Q2450,6,FALSE)</f>
        <v>No</v>
      </c>
      <c r="G122" s="14" t="str">
        <f>VLOOKUP(A122,'Data _Transformation'!A121:Q2450,7,FALSE)</f>
        <v>No</v>
      </c>
      <c r="H122" s="14">
        <f>VLOOKUP(A122,'Data _Transformation'!A121:Q2450,8,FALSE)</f>
        <v>2</v>
      </c>
      <c r="I122" s="14" t="str">
        <f>VLOOKUP(A122,'Data _Transformation'!A121:Q2450,9,FALSE)</f>
        <v>Smoker</v>
      </c>
      <c r="J122" s="14" t="str">
        <f>VLOOKUP(A122,'Data _Transformation'!A121:Q2450,10,FALSE)</f>
        <v>Obesity</v>
      </c>
      <c r="K122" s="14" t="str">
        <f>VLOOKUP(A122,'Data _Transformation'!A121:Q2450,11,FALSE)</f>
        <v>Normal</v>
      </c>
      <c r="L122" s="39">
        <f>VLOOKUP(A122,'Data _Transformation'!A121:Q2450,12,FALSE)</f>
        <v>38193</v>
      </c>
      <c r="M122" s="40">
        <f>VLOOKUP(A122,'Data _Transformation'!A121:Q2450,13,FALSE)</f>
        <v>1622.19</v>
      </c>
      <c r="N122" s="14" t="str">
        <f>VLOOKUP(A122,'Data _Transformation'!A121:Q2450,14,FALSE)</f>
        <v>tier - 2</v>
      </c>
      <c r="O122" s="14" t="str">
        <f>VLOOKUP(A122,'Data _Transformation'!A121:Q2450,15,FALSE)</f>
        <v>tier - 1</v>
      </c>
      <c r="P122" s="14" t="str">
        <f>VLOOKUP(A122,'Data _Transformation'!A121:Q2450,16,0)</f>
        <v>R1013</v>
      </c>
      <c r="Q122" s="42">
        <f>VLOOKUP(A122,'Data _Transformation'!A121:Q2450,17,0)</f>
        <v>18</v>
      </c>
    </row>
    <row r="123" spans="1:17" ht="15.6" x14ac:dyDescent="0.3">
      <c r="A123" s="41" t="s">
        <v>315</v>
      </c>
      <c r="B123" s="14" t="str">
        <f>VLOOKUP(A123,'Data _Transformation'!A122:Q2451,2,FALSE)</f>
        <v xml:space="preserve">  Doug</v>
      </c>
      <c r="C123" s="14">
        <f>VLOOKUP(A123,'Data _Transformation'!A122:Q2451,3,FALSE)</f>
        <v>48</v>
      </c>
      <c r="D123" s="14">
        <f>VLOOKUP(A123,'Data _Transformation'!A122:Q2451,4,FALSE)</f>
        <v>10.54</v>
      </c>
      <c r="E123" s="14" t="str">
        <f>VLOOKUP(A123,'Data _Transformation'!A122:Q2451,5,FALSE)</f>
        <v>No</v>
      </c>
      <c r="F123" s="14" t="str">
        <f>VLOOKUP(A123,'Data _Transformation'!A122:Q2451,6,FALSE)</f>
        <v>No</v>
      </c>
      <c r="G123" s="14" t="str">
        <f>VLOOKUP(A123,'Data _Transformation'!A122:Q2451,7,FALSE)</f>
        <v>No</v>
      </c>
      <c r="H123" s="14">
        <f>VLOOKUP(A123,'Data _Transformation'!A122:Q2451,8,FALSE)</f>
        <v>0</v>
      </c>
      <c r="I123" s="14" t="str">
        <f>VLOOKUP(A123,'Data _Transformation'!A122:Q2451,9,FALSE)</f>
        <v>Smoker</v>
      </c>
      <c r="J123" s="14" t="str">
        <f>VLOOKUP(A123,'Data _Transformation'!A122:Q2451,10,FALSE)</f>
        <v>Obesity</v>
      </c>
      <c r="K123" s="14" t="str">
        <f>VLOOKUP(A123,'Data _Transformation'!A122:Q2451,11,FALSE)</f>
        <v>Diabetes</v>
      </c>
      <c r="L123" s="39">
        <f>VLOOKUP(A123,'Data _Transformation'!A122:Q2451,12,FALSE)</f>
        <v>37873</v>
      </c>
      <c r="M123" s="40">
        <f>VLOOKUP(A123,'Data _Transformation'!A122:Q2451,13,FALSE)</f>
        <v>1625.43</v>
      </c>
      <c r="N123" s="14" t="str">
        <f>VLOOKUP(A123,'Data _Transformation'!A122:Q2451,14,FALSE)</f>
        <v>tier - 2</v>
      </c>
      <c r="O123" s="14" t="str">
        <f>VLOOKUP(A123,'Data _Transformation'!A122:Q2451,15,FALSE)</f>
        <v>tier - 3</v>
      </c>
      <c r="P123" s="14" t="str">
        <f>VLOOKUP(A123,'Data _Transformation'!A122:Q2451,16,0)</f>
        <v>R1012</v>
      </c>
      <c r="Q123" s="42">
        <f>VLOOKUP(A123,'Data _Transformation'!A122:Q2451,17,0)</f>
        <v>19</v>
      </c>
    </row>
    <row r="124" spans="1:17" ht="15.6" x14ac:dyDescent="0.3">
      <c r="A124" s="41" t="s">
        <v>318</v>
      </c>
      <c r="B124" s="14" t="str">
        <f>VLOOKUP(A124,'Data _Transformation'!A123:Q2452,2,FALSE)</f>
        <v xml:space="preserve">  Elizabeth J</v>
      </c>
      <c r="C124" s="14">
        <f>VLOOKUP(A124,'Data _Transformation'!A123:Q2452,3,FALSE)</f>
        <v>49.13</v>
      </c>
      <c r="D124" s="14">
        <f>VLOOKUP(A124,'Data _Transformation'!A123:Q2452,4,FALSE)</f>
        <v>4.54</v>
      </c>
      <c r="E124" s="14" t="str">
        <f>VLOOKUP(A124,'Data _Transformation'!A123:Q2452,5,FALSE)</f>
        <v>No</v>
      </c>
      <c r="F124" s="14" t="str">
        <f>VLOOKUP(A124,'Data _Transformation'!A123:Q2452,6,FALSE)</f>
        <v>No</v>
      </c>
      <c r="G124" s="14" t="str">
        <f>VLOOKUP(A124,'Data _Transformation'!A123:Q2452,7,FALSE)</f>
        <v>No</v>
      </c>
      <c r="H124" s="14">
        <f>VLOOKUP(A124,'Data _Transformation'!A123:Q2452,8,FALSE)</f>
        <v>0</v>
      </c>
      <c r="I124" s="14" t="str">
        <f>VLOOKUP(A124,'Data _Transformation'!A123:Q2452,9,FALSE)</f>
        <v>Smoker</v>
      </c>
      <c r="J124" s="14" t="str">
        <f>VLOOKUP(A124,'Data _Transformation'!A123:Q2452,10,FALSE)</f>
        <v>Obesity</v>
      </c>
      <c r="K124" s="14" t="str">
        <f>VLOOKUP(A124,'Data _Transformation'!A123:Q2452,11,FALSE)</f>
        <v>Normal</v>
      </c>
      <c r="L124" s="39">
        <f>VLOOKUP(A124,'Data _Transformation'!A123:Q2452,12,FALSE)</f>
        <v>37959</v>
      </c>
      <c r="M124" s="40">
        <f>VLOOKUP(A124,'Data _Transformation'!A123:Q2452,13,FALSE)</f>
        <v>1627.28</v>
      </c>
      <c r="N124" s="14" t="str">
        <f>VLOOKUP(A124,'Data _Transformation'!A123:Q2452,14,FALSE)</f>
        <v>tier - 2</v>
      </c>
      <c r="O124" s="14" t="str">
        <f>VLOOKUP(A124,'Data _Transformation'!A123:Q2452,15,FALSE)</f>
        <v>tier - 2</v>
      </c>
      <c r="P124" s="14" t="str">
        <f>VLOOKUP(A124,'Data _Transformation'!A123:Q2452,16,0)</f>
        <v>R1012</v>
      </c>
      <c r="Q124" s="42">
        <f>VLOOKUP(A124,'Data _Transformation'!A123:Q2452,17,0)</f>
        <v>19</v>
      </c>
    </row>
    <row r="125" spans="1:17" ht="15.6" x14ac:dyDescent="0.3">
      <c r="A125" s="41" t="s">
        <v>320</v>
      </c>
      <c r="B125" s="14" t="str">
        <f>VLOOKUP(A125,'Data _Transformation'!A124:Q2453,2,FALSE)</f>
        <v xml:space="preserve">  Matthew P</v>
      </c>
      <c r="C125" s="14">
        <f>VLOOKUP(A125,'Data _Transformation'!A124:Q2453,3,FALSE)</f>
        <v>37.799999999999997</v>
      </c>
      <c r="D125" s="14">
        <f>VLOOKUP(A125,'Data _Transformation'!A124:Q2453,4,FALSE)</f>
        <v>6.29</v>
      </c>
      <c r="E125" s="14" t="str">
        <f>VLOOKUP(A125,'Data _Transformation'!A124:Q2453,5,FALSE)</f>
        <v>No</v>
      </c>
      <c r="F125" s="14" t="str">
        <f>VLOOKUP(A125,'Data _Transformation'!A124:Q2453,6,FALSE)</f>
        <v>No</v>
      </c>
      <c r="G125" s="14" t="str">
        <f>VLOOKUP(A125,'Data _Transformation'!A124:Q2453,7,FALSE)</f>
        <v>No</v>
      </c>
      <c r="H125" s="14">
        <f>VLOOKUP(A125,'Data _Transformation'!A124:Q2453,8,FALSE)</f>
        <v>1</v>
      </c>
      <c r="I125" s="14" t="str">
        <f>VLOOKUP(A125,'Data _Transformation'!A124:Q2453,9,FALSE)</f>
        <v>Smoker</v>
      </c>
      <c r="J125" s="14" t="str">
        <f>VLOOKUP(A125,'Data _Transformation'!A124:Q2453,10,FALSE)</f>
        <v>Obesity</v>
      </c>
      <c r="K125" s="14" t="str">
        <f>VLOOKUP(A125,'Data _Transformation'!A124:Q2453,11,FALSE)</f>
        <v>Prediabetes</v>
      </c>
      <c r="L125" s="39">
        <f>VLOOKUP(A125,'Data _Transformation'!A124:Q2453,12,FALSE)</f>
        <v>37819</v>
      </c>
      <c r="M125" s="40">
        <f>VLOOKUP(A125,'Data _Transformation'!A124:Q2453,13,FALSE)</f>
        <v>1628.47</v>
      </c>
      <c r="N125" s="14" t="str">
        <f>VLOOKUP(A125,'Data _Transformation'!A124:Q2453,14,FALSE)</f>
        <v>tier - 2</v>
      </c>
      <c r="O125" s="14" t="str">
        <f>VLOOKUP(A125,'Data _Transformation'!A124:Q2453,15,FALSE)</f>
        <v>tier - 1</v>
      </c>
      <c r="P125" s="14" t="str">
        <f>VLOOKUP(A125,'Data _Transformation'!A124:Q2453,16,0)</f>
        <v>R1012</v>
      </c>
      <c r="Q125" s="42">
        <f>VLOOKUP(A125,'Data _Transformation'!A124:Q2453,17,0)</f>
        <v>19</v>
      </c>
    </row>
    <row r="126" spans="1:17" ht="15.6" x14ac:dyDescent="0.3">
      <c r="A126" s="41" t="s">
        <v>323</v>
      </c>
      <c r="B126" s="14" t="str">
        <f>VLOOKUP(A126,'Data _Transformation'!A125:Q2454,2,FALSE)</f>
        <v xml:space="preserve">  Guillermo Sr</v>
      </c>
      <c r="C126" s="14">
        <f>VLOOKUP(A126,'Data _Transformation'!A125:Q2454,3,FALSE)</f>
        <v>38.299999999999997</v>
      </c>
      <c r="D126" s="14">
        <f>VLOOKUP(A126,'Data _Transformation'!A125:Q2454,4,FALSE)</f>
        <v>9.51</v>
      </c>
      <c r="E126" s="14" t="str">
        <f>VLOOKUP(A126,'Data _Transformation'!A125:Q2454,5,FALSE)</f>
        <v>No</v>
      </c>
      <c r="F126" s="14" t="str">
        <f>VLOOKUP(A126,'Data _Transformation'!A125:Q2454,6,FALSE)</f>
        <v>No</v>
      </c>
      <c r="G126" s="14" t="str">
        <f>VLOOKUP(A126,'Data _Transformation'!A125:Q2454,7,FALSE)</f>
        <v>No</v>
      </c>
      <c r="H126" s="14">
        <f>VLOOKUP(A126,'Data _Transformation'!A125:Q2454,8,FALSE)</f>
        <v>0</v>
      </c>
      <c r="I126" s="14" t="str">
        <f>VLOOKUP(A126,'Data _Transformation'!A125:Q2454,9,FALSE)</f>
        <v>Smoker</v>
      </c>
      <c r="J126" s="14" t="str">
        <f>VLOOKUP(A126,'Data _Transformation'!A125:Q2454,10,FALSE)</f>
        <v>Obesity</v>
      </c>
      <c r="K126" s="14" t="str">
        <f>VLOOKUP(A126,'Data _Transformation'!A125:Q2454,11,FALSE)</f>
        <v>Diabetes</v>
      </c>
      <c r="L126" s="39">
        <f>VLOOKUP(A126,'Data _Transformation'!A125:Q2454,12,FALSE)</f>
        <v>38264</v>
      </c>
      <c r="M126" s="40">
        <f>VLOOKUP(A126,'Data _Transformation'!A125:Q2454,13,FALSE)</f>
        <v>1629.83</v>
      </c>
      <c r="N126" s="14" t="str">
        <f>VLOOKUP(A126,'Data _Transformation'!A125:Q2454,14,FALSE)</f>
        <v>tier - 2</v>
      </c>
      <c r="O126" s="14" t="str">
        <f>VLOOKUP(A126,'Data _Transformation'!A125:Q2454,15,FALSE)</f>
        <v>tier - 2</v>
      </c>
      <c r="P126" s="14" t="str">
        <f>VLOOKUP(A126,'Data _Transformation'!A125:Q2454,16,0)</f>
        <v>R1013</v>
      </c>
      <c r="Q126" s="42">
        <f>VLOOKUP(A126,'Data _Transformation'!A125:Q2454,17,0)</f>
        <v>18</v>
      </c>
    </row>
    <row r="127" spans="1:17" ht="15.6" x14ac:dyDescent="0.3">
      <c r="A127" s="41" t="s">
        <v>325</v>
      </c>
      <c r="B127" s="14" t="str">
        <f>VLOOKUP(A127,'Data _Transformation'!A126:Q2455,2,FALSE)</f>
        <v xml:space="preserve">  Ryan C</v>
      </c>
      <c r="C127" s="14">
        <f>VLOOKUP(A127,'Data _Transformation'!A126:Q2455,3,FALSE)</f>
        <v>32.774999999999999</v>
      </c>
      <c r="D127" s="14">
        <f>VLOOKUP(A127,'Data _Transformation'!A126:Q2455,4,FALSE)</f>
        <v>4.72</v>
      </c>
      <c r="E127" s="14" t="str">
        <f>VLOOKUP(A127,'Data _Transformation'!A126:Q2455,5,FALSE)</f>
        <v>No</v>
      </c>
      <c r="F127" s="14" t="str">
        <f>VLOOKUP(A127,'Data _Transformation'!A126:Q2455,6,FALSE)</f>
        <v>No</v>
      </c>
      <c r="G127" s="14" t="str">
        <f>VLOOKUP(A127,'Data _Transformation'!A126:Q2455,7,FALSE)</f>
        <v>No</v>
      </c>
      <c r="H127" s="14">
        <f>VLOOKUP(A127,'Data _Transformation'!A126:Q2455,8,FALSE)</f>
        <v>0</v>
      </c>
      <c r="I127" s="14" t="str">
        <f>VLOOKUP(A127,'Data _Transformation'!A126:Q2455,9,FALSE)</f>
        <v>Smoker</v>
      </c>
      <c r="J127" s="14" t="str">
        <f>VLOOKUP(A127,'Data _Transformation'!A126:Q2455,10,FALSE)</f>
        <v>Obesity</v>
      </c>
      <c r="K127" s="14" t="str">
        <f>VLOOKUP(A127,'Data _Transformation'!A126:Q2455,11,FALSE)</f>
        <v>Normal</v>
      </c>
      <c r="L127" s="39">
        <f>VLOOKUP(A127,'Data _Transformation'!A126:Q2455,12,FALSE)</f>
        <v>38326</v>
      </c>
      <c r="M127" s="40">
        <f>VLOOKUP(A127,'Data _Transformation'!A126:Q2455,13,FALSE)</f>
        <v>1631.67</v>
      </c>
      <c r="N127" s="14" t="str">
        <f>VLOOKUP(A127,'Data _Transformation'!A126:Q2455,14,FALSE)</f>
        <v>tier - 2</v>
      </c>
      <c r="O127" s="14" t="str">
        <f>VLOOKUP(A127,'Data _Transformation'!A126:Q2455,15,FALSE)</f>
        <v>tier - 3</v>
      </c>
      <c r="P127" s="14" t="str">
        <f>VLOOKUP(A127,'Data _Transformation'!A126:Q2455,16,0)</f>
        <v>R1013</v>
      </c>
      <c r="Q127" s="42">
        <f>VLOOKUP(A127,'Data _Transformation'!A126:Q2455,17,0)</f>
        <v>18</v>
      </c>
    </row>
    <row r="128" spans="1:17" ht="15.6" x14ac:dyDescent="0.3">
      <c r="A128" s="41" t="s">
        <v>327</v>
      </c>
      <c r="B128" s="14" t="str">
        <f>VLOOKUP(A128,'Data _Transformation'!A127:Q2456,2,FALSE)</f>
        <v xml:space="preserve">  Dane</v>
      </c>
      <c r="C128" s="14">
        <f>VLOOKUP(A128,'Data _Transformation'!A127:Q2456,3,FALSE)</f>
        <v>34.200000000000003</v>
      </c>
      <c r="D128" s="14">
        <f>VLOOKUP(A128,'Data _Transformation'!A127:Q2456,4,FALSE)</f>
        <v>5.91</v>
      </c>
      <c r="E128" s="14" t="str">
        <f>VLOOKUP(A128,'Data _Transformation'!A127:Q2456,5,FALSE)</f>
        <v>Yes</v>
      </c>
      <c r="F128" s="14" t="str">
        <f>VLOOKUP(A128,'Data _Transformation'!A127:Q2456,6,FALSE)</f>
        <v>No</v>
      </c>
      <c r="G128" s="14" t="str">
        <f>VLOOKUP(A128,'Data _Transformation'!A127:Q2456,7,FALSE)</f>
        <v>No</v>
      </c>
      <c r="H128" s="14">
        <f>VLOOKUP(A128,'Data _Transformation'!A127:Q2456,8,FALSE)</f>
        <v>0</v>
      </c>
      <c r="I128" s="14" t="str">
        <f>VLOOKUP(A128,'Data _Transformation'!A127:Q2456,9,FALSE)</f>
        <v>Smoker</v>
      </c>
      <c r="J128" s="14" t="str">
        <f>VLOOKUP(A128,'Data _Transformation'!A127:Q2456,10,FALSE)</f>
        <v>Obesity</v>
      </c>
      <c r="K128" s="14" t="str">
        <f>VLOOKUP(A128,'Data _Transformation'!A127:Q2456,11,FALSE)</f>
        <v>Prediabetes</v>
      </c>
      <c r="L128" s="39">
        <f>VLOOKUP(A128,'Data _Transformation'!A127:Q2456,12,FALSE)</f>
        <v>38177</v>
      </c>
      <c r="M128" s="40">
        <f>VLOOKUP(A128,'Data _Transformation'!A127:Q2456,13,FALSE)</f>
        <v>1631.82</v>
      </c>
      <c r="N128" s="14" t="str">
        <f>VLOOKUP(A128,'Data _Transformation'!A127:Q2456,14,FALSE)</f>
        <v>tier - 2</v>
      </c>
      <c r="O128" s="14" t="str">
        <f>VLOOKUP(A128,'Data _Transformation'!A127:Q2456,15,FALSE)</f>
        <v>tier - 1</v>
      </c>
      <c r="P128" s="14" t="str">
        <f>VLOOKUP(A128,'Data _Transformation'!A127:Q2456,16,0)</f>
        <v>R1013</v>
      </c>
      <c r="Q128" s="42">
        <f>VLOOKUP(A128,'Data _Transformation'!A127:Q2456,17,0)</f>
        <v>18</v>
      </c>
    </row>
    <row r="129" spans="1:17" ht="15.6" x14ac:dyDescent="0.3">
      <c r="A129" s="41" t="s">
        <v>330</v>
      </c>
      <c r="B129" s="14" t="str">
        <f>VLOOKUP(A129,'Data _Transformation'!A128:Q2457,2,FALSE)</f>
        <v xml:space="preserve">  Jonas</v>
      </c>
      <c r="C129" s="14">
        <f>VLOOKUP(A129,'Data _Transformation'!A128:Q2457,3,FALSE)</f>
        <v>30.2</v>
      </c>
      <c r="D129" s="14">
        <f>VLOOKUP(A129,'Data _Transformation'!A128:Q2457,4,FALSE)</f>
        <v>9.58</v>
      </c>
      <c r="E129" s="14" t="str">
        <f>VLOOKUP(A129,'Data _Transformation'!A128:Q2457,5,FALSE)</f>
        <v>No</v>
      </c>
      <c r="F129" s="14" t="str">
        <f>VLOOKUP(A129,'Data _Transformation'!A128:Q2457,6,FALSE)</f>
        <v>No</v>
      </c>
      <c r="G129" s="14" t="str">
        <f>VLOOKUP(A129,'Data _Transformation'!A128:Q2457,7,FALSE)</f>
        <v>No</v>
      </c>
      <c r="H129" s="14">
        <f>VLOOKUP(A129,'Data _Transformation'!A128:Q2457,8,FALSE)</f>
        <v>0</v>
      </c>
      <c r="I129" s="14" t="str">
        <f>VLOOKUP(A129,'Data _Transformation'!A128:Q2457,9,FALSE)</f>
        <v>Smoker</v>
      </c>
      <c r="J129" s="14" t="str">
        <f>VLOOKUP(A129,'Data _Transformation'!A128:Q2457,10,FALSE)</f>
        <v>Obesity</v>
      </c>
      <c r="K129" s="14" t="str">
        <f>VLOOKUP(A129,'Data _Transformation'!A128:Q2457,11,FALSE)</f>
        <v>Diabetes</v>
      </c>
      <c r="L129" s="39">
        <f>VLOOKUP(A129,'Data _Transformation'!A128:Q2457,12,FALSE)</f>
        <v>37897</v>
      </c>
      <c r="M129" s="40">
        <f>VLOOKUP(A129,'Data _Transformation'!A128:Q2457,13,FALSE)</f>
        <v>1632.04</v>
      </c>
      <c r="N129" s="14" t="str">
        <f>VLOOKUP(A129,'Data _Transformation'!A128:Q2457,14,FALSE)</f>
        <v>tier - 2</v>
      </c>
      <c r="O129" s="14" t="str">
        <f>VLOOKUP(A129,'Data _Transformation'!A128:Q2457,15,FALSE)</f>
        <v>tier - 2</v>
      </c>
      <c r="P129" s="14" t="str">
        <f>VLOOKUP(A129,'Data _Transformation'!A128:Q2457,16,0)</f>
        <v>R1012</v>
      </c>
      <c r="Q129" s="42">
        <f>VLOOKUP(A129,'Data _Transformation'!A128:Q2457,17,0)</f>
        <v>19</v>
      </c>
    </row>
    <row r="130" spans="1:17" ht="15.6" x14ac:dyDescent="0.3">
      <c r="A130" s="41" t="s">
        <v>332</v>
      </c>
      <c r="B130" s="14" t="str">
        <f>VLOOKUP(A130,'Data _Transformation'!A129:Q2458,2,FALSE)</f>
        <v xml:space="preserve">  George E</v>
      </c>
      <c r="C130" s="14">
        <f>VLOOKUP(A130,'Data _Transformation'!A129:Q2458,3,FALSE)</f>
        <v>48.32</v>
      </c>
      <c r="D130" s="14">
        <f>VLOOKUP(A130,'Data _Transformation'!A129:Q2458,4,FALSE)</f>
        <v>5.77</v>
      </c>
      <c r="E130" s="14" t="str">
        <f>VLOOKUP(A130,'Data _Transformation'!A129:Q2458,5,FALSE)</f>
        <v>No</v>
      </c>
      <c r="F130" s="14" t="str">
        <f>VLOOKUP(A130,'Data _Transformation'!A129:Q2458,6,FALSE)</f>
        <v>No</v>
      </c>
      <c r="G130" s="14" t="str">
        <f>VLOOKUP(A130,'Data _Transformation'!A129:Q2458,7,FALSE)</f>
        <v>No</v>
      </c>
      <c r="H130" s="14">
        <f>VLOOKUP(A130,'Data _Transformation'!A129:Q2458,8,FALSE)</f>
        <v>0</v>
      </c>
      <c r="I130" s="14" t="str">
        <f>VLOOKUP(A130,'Data _Transformation'!A129:Q2458,9,FALSE)</f>
        <v>Smoker</v>
      </c>
      <c r="J130" s="14" t="str">
        <f>VLOOKUP(A130,'Data _Transformation'!A129:Q2458,10,FALSE)</f>
        <v>Obesity</v>
      </c>
      <c r="K130" s="14" t="str">
        <f>VLOOKUP(A130,'Data _Transformation'!A129:Q2458,11,FALSE)</f>
        <v>Prediabetes</v>
      </c>
      <c r="L130" s="39">
        <f>VLOOKUP(A130,'Data _Transformation'!A129:Q2458,12,FALSE)</f>
        <v>37880</v>
      </c>
      <c r="M130" s="40">
        <f>VLOOKUP(A130,'Data _Transformation'!A129:Q2458,13,FALSE)</f>
        <v>1632.56</v>
      </c>
      <c r="N130" s="14" t="str">
        <f>VLOOKUP(A130,'Data _Transformation'!A129:Q2458,14,FALSE)</f>
        <v>tier - 2</v>
      </c>
      <c r="O130" s="14" t="str">
        <f>VLOOKUP(A130,'Data _Transformation'!A129:Q2458,15,FALSE)</f>
        <v>tier - 2</v>
      </c>
      <c r="P130" s="14" t="str">
        <f>VLOOKUP(A130,'Data _Transformation'!A129:Q2458,16,0)</f>
        <v>R1012</v>
      </c>
      <c r="Q130" s="42">
        <f>VLOOKUP(A130,'Data _Transformation'!A129:Q2458,17,0)</f>
        <v>19</v>
      </c>
    </row>
    <row r="131" spans="1:17" ht="15.6" x14ac:dyDescent="0.3">
      <c r="A131" s="41" t="s">
        <v>335</v>
      </c>
      <c r="B131" s="14" t="str">
        <f>VLOOKUP(A131,'Data _Transformation'!A130:Q2459,2,FALSE)</f>
        <v xml:space="preserve">  Sara S</v>
      </c>
      <c r="C131" s="14">
        <f>VLOOKUP(A131,'Data _Transformation'!A130:Q2459,3,FALSE)</f>
        <v>44.86</v>
      </c>
      <c r="D131" s="14">
        <f>VLOOKUP(A131,'Data _Transformation'!A130:Q2459,4,FALSE)</f>
        <v>4.38</v>
      </c>
      <c r="E131" s="14" t="str">
        <f>VLOOKUP(A131,'Data _Transformation'!A130:Q2459,5,FALSE)</f>
        <v>Yes</v>
      </c>
      <c r="F131" s="14" t="str">
        <f>VLOOKUP(A131,'Data _Transformation'!A130:Q2459,6,FALSE)</f>
        <v>No</v>
      </c>
      <c r="G131" s="14" t="str">
        <f>VLOOKUP(A131,'Data _Transformation'!A130:Q2459,7,FALSE)</f>
        <v>No</v>
      </c>
      <c r="H131" s="14">
        <f>VLOOKUP(A131,'Data _Transformation'!A130:Q2459,8,FALSE)</f>
        <v>0</v>
      </c>
      <c r="I131" s="14" t="str">
        <f>VLOOKUP(A131,'Data _Transformation'!A130:Q2459,9,FALSE)</f>
        <v>Smoker</v>
      </c>
      <c r="J131" s="14" t="str">
        <f>VLOOKUP(A131,'Data _Transformation'!A130:Q2459,10,FALSE)</f>
        <v>Obesity</v>
      </c>
      <c r="K131" s="14" t="str">
        <f>VLOOKUP(A131,'Data _Transformation'!A130:Q2459,11,FALSE)</f>
        <v>Normal</v>
      </c>
      <c r="L131" s="39">
        <f>VLOOKUP(A131,'Data _Transformation'!A130:Q2459,12,FALSE)</f>
        <v>38334</v>
      </c>
      <c r="M131" s="40">
        <f>VLOOKUP(A131,'Data _Transformation'!A130:Q2459,13,FALSE)</f>
        <v>1633.04</v>
      </c>
      <c r="N131" s="14" t="str">
        <f>VLOOKUP(A131,'Data _Transformation'!A130:Q2459,14,FALSE)</f>
        <v>tier - 2</v>
      </c>
      <c r="O131" s="14" t="str">
        <f>VLOOKUP(A131,'Data _Transformation'!A130:Q2459,15,FALSE)</f>
        <v>tier - 2</v>
      </c>
      <c r="P131" s="14" t="str">
        <f>VLOOKUP(A131,'Data _Transformation'!A130:Q2459,16,0)</f>
        <v>R1013</v>
      </c>
      <c r="Q131" s="42">
        <f>VLOOKUP(A131,'Data _Transformation'!A130:Q2459,17,0)</f>
        <v>18</v>
      </c>
    </row>
    <row r="132" spans="1:17" ht="15.6" x14ac:dyDescent="0.3">
      <c r="A132" s="41" t="s">
        <v>337</v>
      </c>
      <c r="B132" s="14" t="str">
        <f>VLOOKUP(A132,'Data _Transformation'!A131:Q2460,2,FALSE)</f>
        <v xml:space="preserve">  Nick</v>
      </c>
      <c r="C132" s="14">
        <f>VLOOKUP(A132,'Data _Transformation'!A131:Q2460,3,FALSE)</f>
        <v>52.15</v>
      </c>
      <c r="D132" s="14">
        <f>VLOOKUP(A132,'Data _Transformation'!A131:Q2460,4,FALSE)</f>
        <v>5.65</v>
      </c>
      <c r="E132" s="14" t="str">
        <f>VLOOKUP(A132,'Data _Transformation'!A131:Q2460,5,FALSE)</f>
        <v>No</v>
      </c>
      <c r="F132" s="14" t="str">
        <f>VLOOKUP(A132,'Data _Transformation'!A131:Q2460,6,FALSE)</f>
        <v>No</v>
      </c>
      <c r="G132" s="14" t="str">
        <f>VLOOKUP(A132,'Data _Transformation'!A131:Q2460,7,FALSE)</f>
        <v>No</v>
      </c>
      <c r="H132" s="14">
        <f>VLOOKUP(A132,'Data _Transformation'!A131:Q2460,8,FALSE)</f>
        <v>1</v>
      </c>
      <c r="I132" s="14" t="str">
        <f>VLOOKUP(A132,'Data _Transformation'!A131:Q2460,9,FALSE)</f>
        <v>Smoker</v>
      </c>
      <c r="J132" s="14" t="str">
        <f>VLOOKUP(A132,'Data _Transformation'!A131:Q2460,10,FALSE)</f>
        <v>Obesity</v>
      </c>
      <c r="K132" s="14" t="str">
        <f>VLOOKUP(A132,'Data _Transformation'!A131:Q2460,11,FALSE)</f>
        <v>Normal</v>
      </c>
      <c r="L132" s="39">
        <f>VLOOKUP(A132,'Data _Transformation'!A131:Q2460,12,FALSE)</f>
        <v>38207</v>
      </c>
      <c r="M132" s="40">
        <f>VLOOKUP(A132,'Data _Transformation'!A131:Q2460,13,FALSE)</f>
        <v>1633.96</v>
      </c>
      <c r="N132" s="14" t="str">
        <f>VLOOKUP(A132,'Data _Transformation'!A131:Q2460,14,FALSE)</f>
        <v>tier - 2</v>
      </c>
      <c r="O132" s="14" t="str">
        <f>VLOOKUP(A132,'Data _Transformation'!A131:Q2460,15,FALSE)</f>
        <v>tier - 1</v>
      </c>
      <c r="P132" s="14" t="str">
        <f>VLOOKUP(A132,'Data _Transformation'!A131:Q2460,16,0)</f>
        <v>R1013</v>
      </c>
      <c r="Q132" s="42">
        <f>VLOOKUP(A132,'Data _Transformation'!A131:Q2460,17,0)</f>
        <v>18</v>
      </c>
    </row>
    <row r="133" spans="1:17" ht="15.6" x14ac:dyDescent="0.3">
      <c r="A133" s="41" t="s">
        <v>339</v>
      </c>
      <c r="B133" s="14" t="str">
        <f>VLOOKUP(A133,'Data _Transformation'!A132:Q2461,2,FALSE)</f>
        <v xml:space="preserve">  Timothy</v>
      </c>
      <c r="C133" s="14">
        <f>VLOOKUP(A133,'Data _Transformation'!A132:Q2461,3,FALSE)</f>
        <v>41.12</v>
      </c>
      <c r="D133" s="14">
        <f>VLOOKUP(A133,'Data _Transformation'!A132:Q2461,4,FALSE)</f>
        <v>7.54</v>
      </c>
      <c r="E133" s="14" t="str">
        <f>VLOOKUP(A133,'Data _Transformation'!A132:Q2461,5,FALSE)</f>
        <v>Yes</v>
      </c>
      <c r="F133" s="14" t="str">
        <f>VLOOKUP(A133,'Data _Transformation'!A132:Q2461,6,FALSE)</f>
        <v>No</v>
      </c>
      <c r="G133" s="14" t="str">
        <f>VLOOKUP(A133,'Data _Transformation'!A132:Q2461,7,FALSE)</f>
        <v>No</v>
      </c>
      <c r="H133" s="14">
        <f>VLOOKUP(A133,'Data _Transformation'!A132:Q2461,8,FALSE)</f>
        <v>0</v>
      </c>
      <c r="I133" s="14" t="str">
        <f>VLOOKUP(A133,'Data _Transformation'!A132:Q2461,9,FALSE)</f>
        <v>Smoker</v>
      </c>
      <c r="J133" s="14" t="str">
        <f>VLOOKUP(A133,'Data _Transformation'!A132:Q2461,10,FALSE)</f>
        <v>Obesity</v>
      </c>
      <c r="K133" s="14" t="str">
        <f>VLOOKUP(A133,'Data _Transformation'!A132:Q2461,11,FALSE)</f>
        <v>Diabetes</v>
      </c>
      <c r="L133" s="39">
        <f>VLOOKUP(A133,'Data _Transformation'!A132:Q2461,12,FALSE)</f>
        <v>38151</v>
      </c>
      <c r="M133" s="40">
        <f>VLOOKUP(A133,'Data _Transformation'!A132:Q2461,13,FALSE)</f>
        <v>1634.57</v>
      </c>
      <c r="N133" s="14" t="str">
        <f>VLOOKUP(A133,'Data _Transformation'!A132:Q2461,14,FALSE)</f>
        <v>tier - 2</v>
      </c>
      <c r="O133" s="14" t="str">
        <f>VLOOKUP(A133,'Data _Transformation'!A132:Q2461,15,FALSE)</f>
        <v>tier - 2</v>
      </c>
      <c r="P133" s="14" t="str">
        <f>VLOOKUP(A133,'Data _Transformation'!A132:Q2461,16,0)</f>
        <v>R1013</v>
      </c>
      <c r="Q133" s="42">
        <f>VLOOKUP(A133,'Data _Transformation'!A132:Q2461,17,0)</f>
        <v>18</v>
      </c>
    </row>
    <row r="134" spans="1:17" ht="15.6" x14ac:dyDescent="0.3">
      <c r="A134" s="41" t="s">
        <v>342</v>
      </c>
      <c r="B134" s="14" t="str">
        <f>VLOOKUP(A134,'Data _Transformation'!A133:Q2462,2,FALSE)</f>
        <v xml:space="preserve">  Becky L</v>
      </c>
      <c r="C134" s="14">
        <f>VLOOKUP(A134,'Data _Transformation'!A133:Q2462,3,FALSE)</f>
        <v>38.39</v>
      </c>
      <c r="D134" s="14">
        <f>VLOOKUP(A134,'Data _Transformation'!A133:Q2462,4,FALSE)</f>
        <v>5.1100000000000003</v>
      </c>
      <c r="E134" s="14" t="str">
        <f>VLOOKUP(A134,'Data _Transformation'!A133:Q2462,5,FALSE)</f>
        <v>Yes</v>
      </c>
      <c r="F134" s="14" t="str">
        <f>VLOOKUP(A134,'Data _Transformation'!A133:Q2462,6,FALSE)</f>
        <v>No</v>
      </c>
      <c r="G134" s="14" t="str">
        <f>VLOOKUP(A134,'Data _Transformation'!A133:Q2462,7,FALSE)</f>
        <v>No</v>
      </c>
      <c r="H134" s="14">
        <f>VLOOKUP(A134,'Data _Transformation'!A133:Q2462,8,FALSE)</f>
        <v>1</v>
      </c>
      <c r="I134" s="14" t="str">
        <f>VLOOKUP(A134,'Data _Transformation'!A133:Q2462,9,FALSE)</f>
        <v>Smoker</v>
      </c>
      <c r="J134" s="14" t="str">
        <f>VLOOKUP(A134,'Data _Transformation'!A133:Q2462,10,FALSE)</f>
        <v>Obesity</v>
      </c>
      <c r="K134" s="14" t="str">
        <f>VLOOKUP(A134,'Data _Transformation'!A133:Q2462,11,FALSE)</f>
        <v>Normal</v>
      </c>
      <c r="L134" s="39">
        <f>VLOOKUP(A134,'Data _Transformation'!A133:Q2462,12,FALSE)</f>
        <v>37985</v>
      </c>
      <c r="M134" s="40">
        <f>VLOOKUP(A134,'Data _Transformation'!A133:Q2462,13,FALSE)</f>
        <v>1635.73</v>
      </c>
      <c r="N134" s="14" t="str">
        <f>VLOOKUP(A134,'Data _Transformation'!A133:Q2462,14,FALSE)</f>
        <v>tier - 2</v>
      </c>
      <c r="O134" s="14" t="str">
        <f>VLOOKUP(A134,'Data _Transformation'!A133:Q2462,15,FALSE)</f>
        <v>tier - 3</v>
      </c>
      <c r="P134" s="14" t="str">
        <f>VLOOKUP(A134,'Data _Transformation'!A133:Q2462,16,0)</f>
        <v>R1012</v>
      </c>
      <c r="Q134" s="42">
        <f>VLOOKUP(A134,'Data _Transformation'!A133:Q2462,17,0)</f>
        <v>19</v>
      </c>
    </row>
    <row r="135" spans="1:17" ht="15.6" x14ac:dyDescent="0.3">
      <c r="A135" s="41" t="s">
        <v>344</v>
      </c>
      <c r="B135" s="14" t="str">
        <f>VLOOKUP(A135,'Data _Transformation'!A134:Q2463,2,FALSE)</f>
        <v xml:space="preserve">  Steph K</v>
      </c>
      <c r="C135" s="14">
        <f>VLOOKUP(A135,'Data _Transformation'!A134:Q2463,3,FALSE)</f>
        <v>46.85</v>
      </c>
      <c r="D135" s="14">
        <f>VLOOKUP(A135,'Data _Transformation'!A134:Q2463,4,FALSE)</f>
        <v>4.25</v>
      </c>
      <c r="E135" s="14" t="str">
        <f>VLOOKUP(A135,'Data _Transformation'!A134:Q2463,5,FALSE)</f>
        <v>No</v>
      </c>
      <c r="F135" s="14" t="str">
        <f>VLOOKUP(A135,'Data _Transformation'!A134:Q2463,6,FALSE)</f>
        <v>No</v>
      </c>
      <c r="G135" s="14" t="str">
        <f>VLOOKUP(A135,'Data _Transformation'!A134:Q2463,7,FALSE)</f>
        <v>Yes</v>
      </c>
      <c r="H135" s="14">
        <f>VLOOKUP(A135,'Data _Transformation'!A134:Q2463,8,FALSE)</f>
        <v>1</v>
      </c>
      <c r="I135" s="14" t="str">
        <f>VLOOKUP(A135,'Data _Transformation'!A134:Q2463,9,FALSE)</f>
        <v>Smoker</v>
      </c>
      <c r="J135" s="14" t="str">
        <f>VLOOKUP(A135,'Data _Transformation'!A134:Q2463,10,FALSE)</f>
        <v>Obesity</v>
      </c>
      <c r="K135" s="14" t="str">
        <f>VLOOKUP(A135,'Data _Transformation'!A134:Q2463,11,FALSE)</f>
        <v>Normal</v>
      </c>
      <c r="L135" s="39">
        <f>VLOOKUP(A135,'Data _Transformation'!A134:Q2463,12,FALSE)</f>
        <v>37880</v>
      </c>
      <c r="M135" s="40">
        <f>VLOOKUP(A135,'Data _Transformation'!A134:Q2463,13,FALSE)</f>
        <v>1639.56</v>
      </c>
      <c r="N135" s="14" t="str">
        <f>VLOOKUP(A135,'Data _Transformation'!A134:Q2463,14,FALSE)</f>
        <v>tier - 2</v>
      </c>
      <c r="O135" s="14" t="str">
        <f>VLOOKUP(A135,'Data _Transformation'!A134:Q2463,15,FALSE)</f>
        <v>tier - 2</v>
      </c>
      <c r="P135" s="14" t="str">
        <f>VLOOKUP(A135,'Data _Transformation'!A134:Q2463,16,0)</f>
        <v>R1012</v>
      </c>
      <c r="Q135" s="42">
        <f>VLOOKUP(A135,'Data _Transformation'!A134:Q2463,17,0)</f>
        <v>19</v>
      </c>
    </row>
    <row r="136" spans="1:17" ht="15.6" x14ac:dyDescent="0.3">
      <c r="A136" s="41" t="s">
        <v>347</v>
      </c>
      <c r="B136" s="14" t="str">
        <f>VLOOKUP(A136,'Data _Transformation'!A135:Q2464,2,FALSE)</f>
        <v xml:space="preserve">  Kristine B</v>
      </c>
      <c r="C136" s="14">
        <f>VLOOKUP(A136,'Data _Transformation'!A135:Q2464,3,FALSE)</f>
        <v>42.24</v>
      </c>
      <c r="D136" s="14">
        <f>VLOOKUP(A136,'Data _Transformation'!A135:Q2464,4,FALSE)</f>
        <v>5.55</v>
      </c>
      <c r="E136" s="14" t="str">
        <f>VLOOKUP(A136,'Data _Transformation'!A135:Q2464,5,FALSE)</f>
        <v>No</v>
      </c>
      <c r="F136" s="14" t="str">
        <f>VLOOKUP(A136,'Data _Transformation'!A135:Q2464,6,FALSE)</f>
        <v>yes</v>
      </c>
      <c r="G136" s="14" t="str">
        <f>VLOOKUP(A136,'Data _Transformation'!A135:Q2464,7,FALSE)</f>
        <v>No</v>
      </c>
      <c r="H136" s="14">
        <f>VLOOKUP(A136,'Data _Transformation'!A135:Q2464,8,FALSE)</f>
        <v>1</v>
      </c>
      <c r="I136" s="14" t="str">
        <f>VLOOKUP(A136,'Data _Transformation'!A135:Q2464,9,FALSE)</f>
        <v>Smoker</v>
      </c>
      <c r="J136" s="14" t="str">
        <f>VLOOKUP(A136,'Data _Transformation'!A135:Q2464,10,FALSE)</f>
        <v>Obesity</v>
      </c>
      <c r="K136" s="14" t="str">
        <f>VLOOKUP(A136,'Data _Transformation'!A135:Q2464,11,FALSE)</f>
        <v>Normal</v>
      </c>
      <c r="L136" s="39">
        <f>VLOOKUP(A136,'Data _Transformation'!A135:Q2464,12,FALSE)</f>
        <v>37854</v>
      </c>
      <c r="M136" s="40">
        <f>VLOOKUP(A136,'Data _Transformation'!A135:Q2464,13,FALSE)</f>
        <v>1639.56</v>
      </c>
      <c r="N136" s="14" t="str">
        <f>VLOOKUP(A136,'Data _Transformation'!A135:Q2464,14,FALSE)</f>
        <v>tier - 2</v>
      </c>
      <c r="O136" s="14" t="str">
        <f>VLOOKUP(A136,'Data _Transformation'!A135:Q2464,15,FALSE)</f>
        <v>tier - 2</v>
      </c>
      <c r="P136" s="14" t="str">
        <f>VLOOKUP(A136,'Data _Transformation'!A135:Q2464,16,0)</f>
        <v>R1012</v>
      </c>
      <c r="Q136" s="42">
        <f>VLOOKUP(A136,'Data _Transformation'!A135:Q2464,17,0)</f>
        <v>19</v>
      </c>
    </row>
    <row r="137" spans="1:17" ht="15.6" x14ac:dyDescent="0.3">
      <c r="A137" s="41" t="s">
        <v>349</v>
      </c>
      <c r="B137" s="14" t="str">
        <f>VLOOKUP(A137,'Data _Transformation'!A136:Q2465,2,FALSE)</f>
        <v xml:space="preserve">  Taylor B</v>
      </c>
      <c r="C137" s="14">
        <f>VLOOKUP(A137,'Data _Transformation'!A136:Q2465,3,FALSE)</f>
        <v>34.39</v>
      </c>
      <c r="D137" s="14">
        <f>VLOOKUP(A137,'Data _Transformation'!A136:Q2465,4,FALSE)</f>
        <v>5.78</v>
      </c>
      <c r="E137" s="14" t="str">
        <f>VLOOKUP(A137,'Data _Transformation'!A136:Q2465,5,FALSE)</f>
        <v>No</v>
      </c>
      <c r="F137" s="14" t="str">
        <f>VLOOKUP(A137,'Data _Transformation'!A136:Q2465,6,FALSE)</f>
        <v>No</v>
      </c>
      <c r="G137" s="14" t="str">
        <f>VLOOKUP(A137,'Data _Transformation'!A136:Q2465,7,FALSE)</f>
        <v>No</v>
      </c>
      <c r="H137" s="14">
        <f>VLOOKUP(A137,'Data _Transformation'!A136:Q2465,8,FALSE)</f>
        <v>0</v>
      </c>
      <c r="I137" s="14" t="str">
        <f>VLOOKUP(A137,'Data _Transformation'!A136:Q2465,9,FALSE)</f>
        <v>Smoker</v>
      </c>
      <c r="J137" s="14" t="str">
        <f>VLOOKUP(A137,'Data _Transformation'!A136:Q2465,10,FALSE)</f>
        <v>Obesity</v>
      </c>
      <c r="K137" s="14" t="str">
        <f>VLOOKUP(A137,'Data _Transformation'!A136:Q2465,11,FALSE)</f>
        <v>Prediabetes</v>
      </c>
      <c r="L137" s="39">
        <f>VLOOKUP(A137,'Data _Transformation'!A136:Q2465,12,FALSE)</f>
        <v>37985</v>
      </c>
      <c r="M137" s="40">
        <f>VLOOKUP(A137,'Data _Transformation'!A136:Q2465,13,FALSE)</f>
        <v>1646.43</v>
      </c>
      <c r="N137" s="14" t="str">
        <f>VLOOKUP(A137,'Data _Transformation'!A136:Q2465,14,FALSE)</f>
        <v>tier - 2</v>
      </c>
      <c r="O137" s="14" t="str">
        <f>VLOOKUP(A137,'Data _Transformation'!A136:Q2465,15,FALSE)</f>
        <v>tier - 1</v>
      </c>
      <c r="P137" s="14" t="str">
        <f>VLOOKUP(A137,'Data _Transformation'!A136:Q2465,16,0)</f>
        <v>R1012</v>
      </c>
      <c r="Q137" s="42">
        <f>VLOOKUP(A137,'Data _Transformation'!A136:Q2465,17,0)</f>
        <v>19</v>
      </c>
    </row>
    <row r="138" spans="1:17" ht="15.6" x14ac:dyDescent="0.3">
      <c r="A138" s="41" t="s">
        <v>351</v>
      </c>
      <c r="B138" s="14" t="str">
        <f>VLOOKUP(A138,'Data _Transformation'!A137:Q2466,2,FALSE)</f>
        <v xml:space="preserve">  William</v>
      </c>
      <c r="C138" s="14">
        <f>VLOOKUP(A138,'Data _Transformation'!A137:Q2466,3,FALSE)</f>
        <v>42.89</v>
      </c>
      <c r="D138" s="14">
        <f>VLOOKUP(A138,'Data _Transformation'!A137:Q2466,4,FALSE)</f>
        <v>5.28</v>
      </c>
      <c r="E138" s="14" t="str">
        <f>VLOOKUP(A138,'Data _Transformation'!A137:Q2466,5,FALSE)</f>
        <v>Yes</v>
      </c>
      <c r="F138" s="14" t="str">
        <f>VLOOKUP(A138,'Data _Transformation'!A137:Q2466,6,FALSE)</f>
        <v>No</v>
      </c>
      <c r="G138" s="14" t="str">
        <f>VLOOKUP(A138,'Data _Transformation'!A137:Q2466,7,FALSE)</f>
        <v>No</v>
      </c>
      <c r="H138" s="14">
        <f>VLOOKUP(A138,'Data _Transformation'!A137:Q2466,8,FALSE)</f>
        <v>0</v>
      </c>
      <c r="I138" s="14" t="str">
        <f>VLOOKUP(A138,'Data _Transformation'!A137:Q2466,9,FALSE)</f>
        <v>Smoker</v>
      </c>
      <c r="J138" s="14" t="str">
        <f>VLOOKUP(A138,'Data _Transformation'!A137:Q2466,10,FALSE)</f>
        <v>Obesity</v>
      </c>
      <c r="K138" s="14" t="str">
        <f>VLOOKUP(A138,'Data _Transformation'!A137:Q2466,11,FALSE)</f>
        <v>Normal</v>
      </c>
      <c r="L138" s="39">
        <f>VLOOKUP(A138,'Data _Transformation'!A137:Q2466,12,FALSE)</f>
        <v>36822</v>
      </c>
      <c r="M138" s="40">
        <f>VLOOKUP(A138,'Data _Transformation'!A137:Q2466,13,FALSE)</f>
        <v>1665</v>
      </c>
      <c r="N138" s="14" t="str">
        <f>VLOOKUP(A138,'Data _Transformation'!A137:Q2466,14,FALSE)</f>
        <v>tier - 2</v>
      </c>
      <c r="O138" s="14" t="str">
        <f>VLOOKUP(A138,'Data _Transformation'!A137:Q2466,15,FALSE)</f>
        <v>tier - 2</v>
      </c>
      <c r="P138" s="14" t="str">
        <f>VLOOKUP(A138,'Data _Transformation'!A137:Q2466,16,0)</f>
        <v>R1013</v>
      </c>
      <c r="Q138" s="42">
        <f>VLOOKUP(A138,'Data _Transformation'!A137:Q2466,17,0)</f>
        <v>22</v>
      </c>
    </row>
    <row r="139" spans="1:17" ht="15.6" x14ac:dyDescent="0.3">
      <c r="A139" s="41" t="s">
        <v>354</v>
      </c>
      <c r="B139" s="14" t="str">
        <f>VLOOKUP(A139,'Data _Transformation'!A138:Q2467,2,FALSE)</f>
        <v xml:space="preserve">  Sage</v>
      </c>
      <c r="C139" s="14">
        <f>VLOOKUP(A139,'Data _Transformation'!A138:Q2467,3,FALSE)</f>
        <v>36.299999999999997</v>
      </c>
      <c r="D139" s="14">
        <f>VLOOKUP(A139,'Data _Transformation'!A138:Q2467,4,FALSE)</f>
        <v>5.39</v>
      </c>
      <c r="E139" s="14" t="str">
        <f>VLOOKUP(A139,'Data _Transformation'!A138:Q2467,5,FALSE)</f>
        <v>No</v>
      </c>
      <c r="F139" s="14" t="str">
        <f>VLOOKUP(A139,'Data _Transformation'!A138:Q2467,6,FALSE)</f>
        <v>No</v>
      </c>
      <c r="G139" s="14" t="str">
        <f>VLOOKUP(A139,'Data _Transformation'!A138:Q2467,7,FALSE)</f>
        <v>No</v>
      </c>
      <c r="H139" s="14">
        <f>VLOOKUP(A139,'Data _Transformation'!A138:Q2467,8,FALSE)</f>
        <v>0</v>
      </c>
      <c r="I139" s="14" t="str">
        <f>VLOOKUP(A139,'Data _Transformation'!A138:Q2467,9,FALSE)</f>
        <v>Smoker</v>
      </c>
      <c r="J139" s="14" t="str">
        <f>VLOOKUP(A139,'Data _Transformation'!A138:Q2467,10,FALSE)</f>
        <v>Obesity</v>
      </c>
      <c r="K139" s="14" t="str">
        <f>VLOOKUP(A139,'Data _Transformation'!A138:Q2467,11,FALSE)</f>
        <v>Normal</v>
      </c>
      <c r="L139" s="39">
        <f>VLOOKUP(A139,'Data _Transformation'!A138:Q2467,12,FALSE)</f>
        <v>36687</v>
      </c>
      <c r="M139" s="40">
        <f>VLOOKUP(A139,'Data _Transformation'!A138:Q2467,13,FALSE)</f>
        <v>1674.63</v>
      </c>
      <c r="N139" s="14" t="str">
        <f>VLOOKUP(A139,'Data _Transformation'!A138:Q2467,14,FALSE)</f>
        <v>tier - 2</v>
      </c>
      <c r="O139" s="14" t="str">
        <f>VLOOKUP(A139,'Data _Transformation'!A138:Q2467,15,FALSE)</f>
        <v>tier - 2</v>
      </c>
      <c r="P139" s="14" t="str">
        <f>VLOOKUP(A139,'Data _Transformation'!A138:Q2467,16,0)</f>
        <v>R1013</v>
      </c>
      <c r="Q139" s="42">
        <f>VLOOKUP(A139,'Data _Transformation'!A138:Q2467,17,0)</f>
        <v>22</v>
      </c>
    </row>
    <row r="140" spans="1:17" ht="15.6" x14ac:dyDescent="0.3">
      <c r="A140" s="41" t="s">
        <v>356</v>
      </c>
      <c r="B140" s="14" t="str">
        <f>VLOOKUP(A140,'Data _Transformation'!A139:Q2468,2,FALSE)</f>
        <v xml:space="preserve">  Cole</v>
      </c>
      <c r="C140" s="14">
        <f>VLOOKUP(A140,'Data _Transformation'!A139:Q2468,3,FALSE)</f>
        <v>35.200000000000003</v>
      </c>
      <c r="D140" s="14">
        <f>VLOOKUP(A140,'Data _Transformation'!A139:Q2468,4,FALSE)</f>
        <v>8.01</v>
      </c>
      <c r="E140" s="14" t="str">
        <f>VLOOKUP(A140,'Data _Transformation'!A139:Q2468,5,FALSE)</f>
        <v>Yes</v>
      </c>
      <c r="F140" s="14" t="str">
        <f>VLOOKUP(A140,'Data _Transformation'!A139:Q2468,6,FALSE)</f>
        <v>No</v>
      </c>
      <c r="G140" s="14" t="str">
        <f>VLOOKUP(A140,'Data _Transformation'!A139:Q2468,7,FALSE)</f>
        <v>No</v>
      </c>
      <c r="H140" s="14">
        <f>VLOOKUP(A140,'Data _Transformation'!A139:Q2468,8,FALSE)</f>
        <v>1</v>
      </c>
      <c r="I140" s="14" t="str">
        <f>VLOOKUP(A140,'Data _Transformation'!A139:Q2468,9,FALSE)</f>
        <v>Smoker</v>
      </c>
      <c r="J140" s="14" t="str">
        <f>VLOOKUP(A140,'Data _Transformation'!A139:Q2468,10,FALSE)</f>
        <v>Obesity</v>
      </c>
      <c r="K140" s="14" t="str">
        <f>VLOOKUP(A140,'Data _Transformation'!A139:Q2468,11,FALSE)</f>
        <v>Diabetes</v>
      </c>
      <c r="L140" s="39">
        <f>VLOOKUP(A140,'Data _Transformation'!A139:Q2468,12,FALSE)</f>
        <v>36820</v>
      </c>
      <c r="M140" s="40">
        <f>VLOOKUP(A140,'Data _Transformation'!A139:Q2468,13,FALSE)</f>
        <v>1682.6</v>
      </c>
      <c r="N140" s="14" t="str">
        <f>VLOOKUP(A140,'Data _Transformation'!A139:Q2468,14,FALSE)</f>
        <v>tier - 2</v>
      </c>
      <c r="O140" s="14" t="str">
        <f>VLOOKUP(A140,'Data _Transformation'!A139:Q2468,15,FALSE)</f>
        <v>tier - 2</v>
      </c>
      <c r="P140" s="14" t="str">
        <f>VLOOKUP(A140,'Data _Transformation'!A139:Q2468,16,0)</f>
        <v>R1011</v>
      </c>
      <c r="Q140" s="42">
        <f>VLOOKUP(A140,'Data _Transformation'!A139:Q2468,17,0)</f>
        <v>22</v>
      </c>
    </row>
    <row r="141" spans="1:17" ht="15.6" x14ac:dyDescent="0.3">
      <c r="A141" s="41" t="s">
        <v>358</v>
      </c>
      <c r="B141" s="14" t="str">
        <f>VLOOKUP(A141,'Data _Transformation'!A140:Q2469,2,FALSE)</f>
        <v xml:space="preserve">  Jesse</v>
      </c>
      <c r="C141" s="14">
        <f>VLOOKUP(A141,'Data _Transformation'!A140:Q2469,3,FALSE)</f>
        <v>53.62</v>
      </c>
      <c r="D141" s="14">
        <f>VLOOKUP(A141,'Data _Transformation'!A140:Q2469,4,FALSE)</f>
        <v>5.21</v>
      </c>
      <c r="E141" s="14" t="str">
        <f>VLOOKUP(A141,'Data _Transformation'!A140:Q2469,5,FALSE)</f>
        <v>No</v>
      </c>
      <c r="F141" s="14" t="str">
        <f>VLOOKUP(A141,'Data _Transformation'!A140:Q2469,6,FALSE)</f>
        <v>No</v>
      </c>
      <c r="G141" s="14" t="str">
        <f>VLOOKUP(A141,'Data _Transformation'!A140:Q2469,7,FALSE)</f>
        <v>No</v>
      </c>
      <c r="H141" s="14">
        <f>VLOOKUP(A141,'Data _Transformation'!A140:Q2469,8,FALSE)</f>
        <v>0</v>
      </c>
      <c r="I141" s="14" t="str">
        <f>VLOOKUP(A141,'Data _Transformation'!A140:Q2469,9,FALSE)</f>
        <v>Smoker</v>
      </c>
      <c r="J141" s="14" t="str">
        <f>VLOOKUP(A141,'Data _Transformation'!A140:Q2469,10,FALSE)</f>
        <v>Obesity</v>
      </c>
      <c r="K141" s="14" t="str">
        <f>VLOOKUP(A141,'Data _Transformation'!A140:Q2469,11,FALSE)</f>
        <v>Normal</v>
      </c>
      <c r="L141" s="39">
        <f>VLOOKUP(A141,'Data _Transformation'!A140:Q2469,12,FALSE)</f>
        <v>38308</v>
      </c>
      <c r="M141" s="40">
        <f>VLOOKUP(A141,'Data _Transformation'!A140:Q2469,13,FALSE)</f>
        <v>1694.8</v>
      </c>
      <c r="N141" s="14" t="str">
        <f>VLOOKUP(A141,'Data _Transformation'!A140:Q2469,14,FALSE)</f>
        <v>tier - 2</v>
      </c>
      <c r="O141" s="14" t="str">
        <f>VLOOKUP(A141,'Data _Transformation'!A140:Q2469,15,FALSE)</f>
        <v>tier - 2</v>
      </c>
      <c r="P141" s="14" t="str">
        <f>VLOOKUP(A141,'Data _Transformation'!A140:Q2469,16,0)</f>
        <v>R1015</v>
      </c>
      <c r="Q141" s="42">
        <f>VLOOKUP(A141,'Data _Transformation'!A140:Q2469,17,0)</f>
        <v>18</v>
      </c>
    </row>
    <row r="142" spans="1:17" ht="15.6" x14ac:dyDescent="0.3">
      <c r="A142" s="41" t="s">
        <v>361</v>
      </c>
      <c r="B142" s="14" t="str">
        <f>VLOOKUP(A142,'Data _Transformation'!A141:Q2470,2,FALSE)</f>
        <v xml:space="preserve">  Tammi J</v>
      </c>
      <c r="C142" s="14">
        <f>VLOOKUP(A142,'Data _Transformation'!A141:Q2470,3,FALSE)</f>
        <v>36.67</v>
      </c>
      <c r="D142" s="14">
        <f>VLOOKUP(A142,'Data _Transformation'!A141:Q2470,4,FALSE)</f>
        <v>6.27</v>
      </c>
      <c r="E142" s="14" t="str">
        <f>VLOOKUP(A142,'Data _Transformation'!A141:Q2470,5,FALSE)</f>
        <v>No</v>
      </c>
      <c r="F142" s="14" t="str">
        <f>VLOOKUP(A142,'Data _Transformation'!A141:Q2470,6,FALSE)</f>
        <v>No</v>
      </c>
      <c r="G142" s="14" t="str">
        <f>VLOOKUP(A142,'Data _Transformation'!A141:Q2470,7,FALSE)</f>
        <v>No</v>
      </c>
      <c r="H142" s="14">
        <f>VLOOKUP(A142,'Data _Transformation'!A141:Q2470,8,FALSE)</f>
        <v>0</v>
      </c>
      <c r="I142" s="14" t="str">
        <f>VLOOKUP(A142,'Data _Transformation'!A141:Q2470,9,FALSE)</f>
        <v>Smoker</v>
      </c>
      <c r="J142" s="14" t="str">
        <f>VLOOKUP(A142,'Data _Transformation'!A141:Q2470,10,FALSE)</f>
        <v>Obesity</v>
      </c>
      <c r="K142" s="14" t="str">
        <f>VLOOKUP(A142,'Data _Transformation'!A141:Q2470,11,FALSE)</f>
        <v>Prediabetes</v>
      </c>
      <c r="L142" s="39">
        <f>VLOOKUP(A142,'Data _Transformation'!A141:Q2470,12,FALSE)</f>
        <v>38331</v>
      </c>
      <c r="M142" s="40">
        <f>VLOOKUP(A142,'Data _Transformation'!A141:Q2470,13,FALSE)</f>
        <v>1702.46</v>
      </c>
      <c r="N142" s="14" t="str">
        <f>VLOOKUP(A142,'Data _Transformation'!A141:Q2470,14,FALSE)</f>
        <v>tier - 2</v>
      </c>
      <c r="O142" s="14" t="str">
        <f>VLOOKUP(A142,'Data _Transformation'!A141:Q2470,15,FALSE)</f>
        <v>tier - 3</v>
      </c>
      <c r="P142" s="14" t="str">
        <f>VLOOKUP(A142,'Data _Transformation'!A141:Q2470,16,0)</f>
        <v>R1019</v>
      </c>
      <c r="Q142" s="42">
        <f>VLOOKUP(A142,'Data _Transformation'!A141:Q2470,17,0)</f>
        <v>18</v>
      </c>
    </row>
    <row r="143" spans="1:17" ht="15.6" x14ac:dyDescent="0.3">
      <c r="A143" s="41" t="s">
        <v>363</v>
      </c>
      <c r="B143" s="14" t="str">
        <f>VLOOKUP(A143,'Data _Transformation'!A142:Q2471,2,FALSE)</f>
        <v xml:space="preserve">  Matthew S</v>
      </c>
      <c r="C143" s="14">
        <f>VLOOKUP(A143,'Data _Transformation'!A142:Q2471,3,FALSE)</f>
        <v>33.4</v>
      </c>
      <c r="D143" s="14">
        <f>VLOOKUP(A143,'Data _Transformation'!A142:Q2471,4,FALSE)</f>
        <v>10.73</v>
      </c>
      <c r="E143" s="14" t="str">
        <f>VLOOKUP(A143,'Data _Transformation'!A142:Q2471,5,FALSE)</f>
        <v>Yes</v>
      </c>
      <c r="F143" s="14" t="str">
        <f>VLOOKUP(A143,'Data _Transformation'!A142:Q2471,6,FALSE)</f>
        <v>No</v>
      </c>
      <c r="G143" s="14" t="str">
        <f>VLOOKUP(A143,'Data _Transformation'!A142:Q2471,7,FALSE)</f>
        <v>No</v>
      </c>
      <c r="H143" s="14">
        <f>VLOOKUP(A143,'Data _Transformation'!A142:Q2471,8,FALSE)</f>
        <v>1</v>
      </c>
      <c r="I143" s="14" t="str">
        <f>VLOOKUP(A143,'Data _Transformation'!A142:Q2471,9,FALSE)</f>
        <v>Smoker</v>
      </c>
      <c r="J143" s="14" t="str">
        <f>VLOOKUP(A143,'Data _Transformation'!A142:Q2471,10,FALSE)</f>
        <v>Obesity</v>
      </c>
      <c r="K143" s="14" t="str">
        <f>VLOOKUP(A143,'Data _Transformation'!A142:Q2471,11,FALSE)</f>
        <v>Diabetes</v>
      </c>
      <c r="L143" s="39">
        <f>VLOOKUP(A143,'Data _Transformation'!A142:Q2471,12,FALSE)</f>
        <v>38298</v>
      </c>
      <c r="M143" s="40">
        <f>VLOOKUP(A143,'Data _Transformation'!A142:Q2471,13,FALSE)</f>
        <v>1704.57</v>
      </c>
      <c r="N143" s="14" t="str">
        <f>VLOOKUP(A143,'Data _Transformation'!A142:Q2471,14,FALSE)</f>
        <v>tier - 2</v>
      </c>
      <c r="O143" s="14" t="str">
        <f>VLOOKUP(A143,'Data _Transformation'!A142:Q2471,15,FALSE)</f>
        <v>tier - 1</v>
      </c>
      <c r="P143" s="14" t="str">
        <f>VLOOKUP(A143,'Data _Transformation'!A142:Q2471,16,0)</f>
        <v>R1016</v>
      </c>
      <c r="Q143" s="42">
        <f>VLOOKUP(A143,'Data _Transformation'!A142:Q2471,17,0)</f>
        <v>18</v>
      </c>
    </row>
    <row r="144" spans="1:17" ht="15.6" x14ac:dyDescent="0.3">
      <c r="A144" s="41" t="s">
        <v>365</v>
      </c>
      <c r="B144" s="14" t="str">
        <f>VLOOKUP(A144,'Data _Transformation'!A143:Q2472,2,FALSE)</f>
        <v xml:space="preserve">  Eric</v>
      </c>
      <c r="C144" s="14">
        <f>VLOOKUP(A144,'Data _Transformation'!A143:Q2472,3,FALSE)</f>
        <v>42.71</v>
      </c>
      <c r="D144" s="14">
        <f>VLOOKUP(A144,'Data _Transformation'!A143:Q2472,4,FALSE)</f>
        <v>10.52</v>
      </c>
      <c r="E144" s="14" t="str">
        <f>VLOOKUP(A144,'Data _Transformation'!A143:Q2472,5,FALSE)</f>
        <v>No</v>
      </c>
      <c r="F144" s="14" t="str">
        <f>VLOOKUP(A144,'Data _Transformation'!A143:Q2472,6,FALSE)</f>
        <v>No</v>
      </c>
      <c r="G144" s="14" t="str">
        <f>VLOOKUP(A144,'Data _Transformation'!A143:Q2472,7,FALSE)</f>
        <v>No</v>
      </c>
      <c r="H144" s="14">
        <f>VLOOKUP(A144,'Data _Transformation'!A143:Q2472,8,FALSE)</f>
        <v>0</v>
      </c>
      <c r="I144" s="14" t="str">
        <f>VLOOKUP(A144,'Data _Transformation'!A143:Q2472,9,FALSE)</f>
        <v>Smoker</v>
      </c>
      <c r="J144" s="14" t="str">
        <f>VLOOKUP(A144,'Data _Transformation'!A143:Q2472,10,FALSE)</f>
        <v>Obesity</v>
      </c>
      <c r="K144" s="14" t="str">
        <f>VLOOKUP(A144,'Data _Transformation'!A143:Q2472,11,FALSE)</f>
        <v>Diabetes</v>
      </c>
      <c r="L144" s="39">
        <f>VLOOKUP(A144,'Data _Transformation'!A143:Q2472,12,FALSE)</f>
        <v>38335</v>
      </c>
      <c r="M144" s="40">
        <f>VLOOKUP(A144,'Data _Transformation'!A143:Q2472,13,FALSE)</f>
        <v>1704.7</v>
      </c>
      <c r="N144" s="14" t="str">
        <f>VLOOKUP(A144,'Data _Transformation'!A143:Q2472,14,FALSE)</f>
        <v>tier - 2</v>
      </c>
      <c r="O144" s="14" t="str">
        <f>VLOOKUP(A144,'Data _Transformation'!A143:Q2472,15,FALSE)</f>
        <v>tier - 3</v>
      </c>
      <c r="P144" s="14" t="str">
        <f>VLOOKUP(A144,'Data _Transformation'!A143:Q2472,16,0)</f>
        <v>R1018</v>
      </c>
      <c r="Q144" s="42">
        <f>VLOOKUP(A144,'Data _Transformation'!A143:Q2472,17,0)</f>
        <v>18</v>
      </c>
    </row>
    <row r="145" spans="1:17" ht="15.6" x14ac:dyDescent="0.3">
      <c r="A145" s="41" t="s">
        <v>368</v>
      </c>
      <c r="B145" s="14" t="str">
        <f>VLOOKUP(A145,'Data _Transformation'!A144:Q2473,2,FALSE)</f>
        <v xml:space="preserve">  Valeria R</v>
      </c>
      <c r="C145" s="14">
        <f>VLOOKUP(A145,'Data _Transformation'!A144:Q2473,3,FALSE)</f>
        <v>41.52</v>
      </c>
      <c r="D145" s="14">
        <f>VLOOKUP(A145,'Data _Transformation'!A144:Q2473,4,FALSE)</f>
        <v>11.82</v>
      </c>
      <c r="E145" s="14" t="str">
        <f>VLOOKUP(A145,'Data _Transformation'!A144:Q2473,5,FALSE)</f>
        <v>Yes</v>
      </c>
      <c r="F145" s="14" t="str">
        <f>VLOOKUP(A145,'Data _Transformation'!A144:Q2473,6,FALSE)</f>
        <v>No</v>
      </c>
      <c r="G145" s="14" t="str">
        <f>VLOOKUP(A145,'Data _Transformation'!A144:Q2473,7,FALSE)</f>
        <v>No</v>
      </c>
      <c r="H145" s="14">
        <f>VLOOKUP(A145,'Data _Transformation'!A144:Q2473,8,FALSE)</f>
        <v>2</v>
      </c>
      <c r="I145" s="14" t="str">
        <f>VLOOKUP(A145,'Data _Transformation'!A144:Q2473,9,FALSE)</f>
        <v>Smoker</v>
      </c>
      <c r="J145" s="14" t="str">
        <f>VLOOKUP(A145,'Data _Transformation'!A144:Q2473,10,FALSE)</f>
        <v>Obesity</v>
      </c>
      <c r="K145" s="14" t="str">
        <f>VLOOKUP(A145,'Data _Transformation'!A144:Q2473,11,FALSE)</f>
        <v>Diabetes</v>
      </c>
      <c r="L145" s="39">
        <f>VLOOKUP(A145,'Data _Transformation'!A144:Q2473,12,FALSE)</f>
        <v>38327</v>
      </c>
      <c r="M145" s="40">
        <f>VLOOKUP(A145,'Data _Transformation'!A144:Q2473,13,FALSE)</f>
        <v>1705.62</v>
      </c>
      <c r="N145" s="14" t="str">
        <f>VLOOKUP(A145,'Data _Transformation'!A144:Q2473,14,FALSE)</f>
        <v>tier - 2</v>
      </c>
      <c r="O145" s="14" t="str">
        <f>VLOOKUP(A145,'Data _Transformation'!A144:Q2473,15,FALSE)</f>
        <v>tier - 2</v>
      </c>
      <c r="P145" s="14" t="str">
        <f>VLOOKUP(A145,'Data _Transformation'!A144:Q2473,16,0)</f>
        <v>R1015</v>
      </c>
      <c r="Q145" s="42">
        <f>VLOOKUP(A145,'Data _Transformation'!A144:Q2473,17,0)</f>
        <v>18</v>
      </c>
    </row>
    <row r="146" spans="1:17" ht="15.6" x14ac:dyDescent="0.3">
      <c r="A146" s="41" t="s">
        <v>370</v>
      </c>
      <c r="B146" s="14" t="str">
        <f>VLOOKUP(A146,'Data _Transformation'!A145:Q2474,2,FALSE)</f>
        <v xml:space="preserve">  Michael P</v>
      </c>
      <c r="C146" s="14">
        <f>VLOOKUP(A146,'Data _Transformation'!A145:Q2474,3,FALSE)</f>
        <v>39.4</v>
      </c>
      <c r="D146" s="14">
        <f>VLOOKUP(A146,'Data _Transformation'!A145:Q2474,4,FALSE)</f>
        <v>6.76</v>
      </c>
      <c r="E146" s="14" t="str">
        <f>VLOOKUP(A146,'Data _Transformation'!A145:Q2474,5,FALSE)</f>
        <v>No</v>
      </c>
      <c r="F146" s="14" t="str">
        <f>VLOOKUP(A146,'Data _Transformation'!A145:Q2474,6,FALSE)</f>
        <v>No</v>
      </c>
      <c r="G146" s="14" t="str">
        <f>VLOOKUP(A146,'Data _Transformation'!A145:Q2474,7,FALSE)</f>
        <v>No</v>
      </c>
      <c r="H146" s="14">
        <f>VLOOKUP(A146,'Data _Transformation'!A145:Q2474,8,FALSE)</f>
        <v>0</v>
      </c>
      <c r="I146" s="14" t="str">
        <f>VLOOKUP(A146,'Data _Transformation'!A145:Q2474,9,FALSE)</f>
        <v>Smoker</v>
      </c>
      <c r="J146" s="14" t="str">
        <f>VLOOKUP(A146,'Data _Transformation'!A145:Q2474,10,FALSE)</f>
        <v>Obesity</v>
      </c>
      <c r="K146" s="14" t="str">
        <f>VLOOKUP(A146,'Data _Transformation'!A145:Q2474,11,FALSE)</f>
        <v>Diabetes</v>
      </c>
      <c r="L146" s="39">
        <f>VLOOKUP(A146,'Data _Transformation'!A145:Q2474,12,FALSE)</f>
        <v>38277</v>
      </c>
      <c r="M146" s="40">
        <f>VLOOKUP(A146,'Data _Transformation'!A145:Q2474,13,FALSE)</f>
        <v>1708</v>
      </c>
      <c r="N146" s="14" t="str">
        <f>VLOOKUP(A146,'Data _Transformation'!A145:Q2474,14,FALSE)</f>
        <v>tier - 3</v>
      </c>
      <c r="O146" s="14" t="str">
        <f>VLOOKUP(A146,'Data _Transformation'!A145:Q2474,15,FALSE)</f>
        <v>tier - 2</v>
      </c>
      <c r="P146" s="14" t="str">
        <f>VLOOKUP(A146,'Data _Transformation'!A145:Q2474,16,0)</f>
        <v>R1016</v>
      </c>
      <c r="Q146" s="42">
        <f>VLOOKUP(A146,'Data _Transformation'!A145:Q2474,17,0)</f>
        <v>18</v>
      </c>
    </row>
    <row r="147" spans="1:17" ht="15.6" x14ac:dyDescent="0.3">
      <c r="A147" s="41" t="s">
        <v>372</v>
      </c>
      <c r="B147" s="14" t="str">
        <f>VLOOKUP(A147,'Data _Transformation'!A146:Q2475,2,FALSE)</f>
        <v xml:space="preserve">  Rami</v>
      </c>
      <c r="C147" s="14">
        <f>VLOOKUP(A147,'Data _Transformation'!A146:Q2475,3,FALSE)</f>
        <v>46.45</v>
      </c>
      <c r="D147" s="14">
        <f>VLOOKUP(A147,'Data _Transformation'!A146:Q2475,4,FALSE)</f>
        <v>5.62</v>
      </c>
      <c r="E147" s="14" t="str">
        <f>VLOOKUP(A147,'Data _Transformation'!A146:Q2475,5,FALSE)</f>
        <v>No</v>
      </c>
      <c r="F147" s="14" t="str">
        <f>VLOOKUP(A147,'Data _Transformation'!A146:Q2475,6,FALSE)</f>
        <v>No</v>
      </c>
      <c r="G147" s="14" t="str">
        <f>VLOOKUP(A147,'Data _Transformation'!A146:Q2475,7,FALSE)</f>
        <v>No</v>
      </c>
      <c r="H147" s="14">
        <f>VLOOKUP(A147,'Data _Transformation'!A146:Q2475,8,FALSE)</f>
        <v>0</v>
      </c>
      <c r="I147" s="14" t="str">
        <f>VLOOKUP(A147,'Data _Transformation'!A146:Q2475,9,FALSE)</f>
        <v>Smoker</v>
      </c>
      <c r="J147" s="14" t="str">
        <f>VLOOKUP(A147,'Data _Transformation'!A146:Q2475,10,FALSE)</f>
        <v>Obesity</v>
      </c>
      <c r="K147" s="14" t="str">
        <f>VLOOKUP(A147,'Data _Transformation'!A146:Q2475,11,FALSE)</f>
        <v>Normal</v>
      </c>
      <c r="L147" s="39">
        <f>VLOOKUP(A147,'Data _Transformation'!A146:Q2475,12,FALSE)</f>
        <v>38333</v>
      </c>
      <c r="M147" s="40">
        <f>VLOOKUP(A147,'Data _Transformation'!A146:Q2475,13,FALSE)</f>
        <v>1708.93</v>
      </c>
      <c r="N147" s="14" t="str">
        <f>VLOOKUP(A147,'Data _Transformation'!A146:Q2475,14,FALSE)</f>
        <v>tier - 3</v>
      </c>
      <c r="O147" s="14" t="str">
        <f>VLOOKUP(A147,'Data _Transformation'!A146:Q2475,15,FALSE)</f>
        <v>tier - 1</v>
      </c>
      <c r="P147" s="14" t="str">
        <f>VLOOKUP(A147,'Data _Transformation'!A146:Q2475,16,0)</f>
        <v>R1019</v>
      </c>
      <c r="Q147" s="42">
        <f>VLOOKUP(A147,'Data _Transformation'!A146:Q2475,17,0)</f>
        <v>18</v>
      </c>
    </row>
    <row r="148" spans="1:17" ht="15.6" x14ac:dyDescent="0.3">
      <c r="A148" s="41" t="s">
        <v>374</v>
      </c>
      <c r="B148" s="14" t="str">
        <f>VLOOKUP(A148,'Data _Transformation'!A147:Q2476,2,FALSE)</f>
        <v xml:space="preserve">  Denis</v>
      </c>
      <c r="C148" s="14">
        <f>VLOOKUP(A148,'Data _Transformation'!A147:Q2476,3,FALSE)</f>
        <v>35.75</v>
      </c>
      <c r="D148" s="14">
        <f>VLOOKUP(A148,'Data _Transformation'!A147:Q2476,4,FALSE)</f>
        <v>4.1900000000000004</v>
      </c>
      <c r="E148" s="14" t="str">
        <f>VLOOKUP(A148,'Data _Transformation'!A147:Q2476,5,FALSE)</f>
        <v>No</v>
      </c>
      <c r="F148" s="14" t="str">
        <f>VLOOKUP(A148,'Data _Transformation'!A147:Q2476,6,FALSE)</f>
        <v>No</v>
      </c>
      <c r="G148" s="14" t="str">
        <f>VLOOKUP(A148,'Data _Transformation'!A147:Q2476,7,FALSE)</f>
        <v>No</v>
      </c>
      <c r="H148" s="14">
        <f>VLOOKUP(A148,'Data _Transformation'!A147:Q2476,8,FALSE)</f>
        <v>0</v>
      </c>
      <c r="I148" s="14" t="str">
        <f>VLOOKUP(A148,'Data _Transformation'!A147:Q2476,9,FALSE)</f>
        <v>Smoker</v>
      </c>
      <c r="J148" s="14" t="str">
        <f>VLOOKUP(A148,'Data _Transformation'!A147:Q2476,10,FALSE)</f>
        <v>Obesity</v>
      </c>
      <c r="K148" s="14" t="str">
        <f>VLOOKUP(A148,'Data _Transformation'!A147:Q2476,11,FALSE)</f>
        <v>Normal</v>
      </c>
      <c r="L148" s="39">
        <f>VLOOKUP(A148,'Data _Transformation'!A147:Q2476,12,FALSE)</f>
        <v>38249</v>
      </c>
      <c r="M148" s="40">
        <f>VLOOKUP(A148,'Data _Transformation'!A147:Q2476,13,FALSE)</f>
        <v>1711.03</v>
      </c>
      <c r="N148" s="14" t="str">
        <f>VLOOKUP(A148,'Data _Transformation'!A147:Q2476,14,FALSE)</f>
        <v>tier - 3</v>
      </c>
      <c r="O148" s="14" t="str">
        <f>VLOOKUP(A148,'Data _Transformation'!A147:Q2476,15,FALSE)</f>
        <v>tier - 3</v>
      </c>
      <c r="P148" s="14" t="str">
        <f>VLOOKUP(A148,'Data _Transformation'!A147:Q2476,16,0)</f>
        <v>R1013</v>
      </c>
      <c r="Q148" s="42">
        <f>VLOOKUP(A148,'Data _Transformation'!A147:Q2476,17,0)</f>
        <v>18</v>
      </c>
    </row>
    <row r="149" spans="1:17" ht="15.6" x14ac:dyDescent="0.3">
      <c r="A149" s="41" t="s">
        <v>377</v>
      </c>
      <c r="B149" s="14" t="str">
        <f>VLOOKUP(A149,'Data _Transformation'!A148:Q2477,2,FALSE)</f>
        <v xml:space="preserve">  Brian E</v>
      </c>
      <c r="C149" s="14">
        <f>VLOOKUP(A149,'Data _Transformation'!A148:Q2477,3,FALSE)</f>
        <v>26.07</v>
      </c>
      <c r="D149" s="14">
        <f>VLOOKUP(A149,'Data _Transformation'!A148:Q2477,4,FALSE)</f>
        <v>5.32</v>
      </c>
      <c r="E149" s="14" t="str">
        <f>VLOOKUP(A149,'Data _Transformation'!A148:Q2477,5,FALSE)</f>
        <v>No</v>
      </c>
      <c r="F149" s="14" t="str">
        <f>VLOOKUP(A149,'Data _Transformation'!A148:Q2477,6,FALSE)</f>
        <v>No</v>
      </c>
      <c r="G149" s="14" t="str">
        <f>VLOOKUP(A149,'Data _Transformation'!A148:Q2477,7,FALSE)</f>
        <v>No</v>
      </c>
      <c r="H149" s="14">
        <f>VLOOKUP(A149,'Data _Transformation'!A148:Q2477,8,FALSE)</f>
        <v>0</v>
      </c>
      <c r="I149" s="14" t="str">
        <f>VLOOKUP(A149,'Data _Transformation'!A148:Q2477,9,FALSE)</f>
        <v>Smoker</v>
      </c>
      <c r="J149" s="14" t="str">
        <f>VLOOKUP(A149,'Data _Transformation'!A148:Q2477,10,FALSE)</f>
        <v>Over weight</v>
      </c>
      <c r="K149" s="14" t="str">
        <f>VLOOKUP(A149,'Data _Transformation'!A148:Q2477,11,FALSE)</f>
        <v>Normal</v>
      </c>
      <c r="L149" s="39">
        <f>VLOOKUP(A149,'Data _Transformation'!A148:Q2477,12,FALSE)</f>
        <v>38251</v>
      </c>
      <c r="M149" s="40">
        <f>VLOOKUP(A149,'Data _Transformation'!A148:Q2477,13,FALSE)</f>
        <v>1712.23</v>
      </c>
      <c r="N149" s="14" t="str">
        <f>VLOOKUP(A149,'Data _Transformation'!A148:Q2477,14,FALSE)</f>
        <v>tier - 3</v>
      </c>
      <c r="O149" s="14" t="str">
        <f>VLOOKUP(A149,'Data _Transformation'!A148:Q2477,15,FALSE)</f>
        <v>tier - 1</v>
      </c>
      <c r="P149" s="14" t="str">
        <f>VLOOKUP(A149,'Data _Transformation'!A148:Q2477,16,0)</f>
        <v>R1016</v>
      </c>
      <c r="Q149" s="42">
        <f>VLOOKUP(A149,'Data _Transformation'!A148:Q2477,17,0)</f>
        <v>18</v>
      </c>
    </row>
    <row r="150" spans="1:17" ht="15.6" x14ac:dyDescent="0.3">
      <c r="A150" s="41" t="s">
        <v>379</v>
      </c>
      <c r="B150" s="14" t="str">
        <f>VLOOKUP(A150,'Data _Transformation'!A149:Q2478,2,FALSE)</f>
        <v xml:space="preserve">  Bonnie</v>
      </c>
      <c r="C150" s="14">
        <f>VLOOKUP(A150,'Data _Transformation'!A149:Q2478,3,FALSE)</f>
        <v>36.54</v>
      </c>
      <c r="D150" s="14">
        <f>VLOOKUP(A150,'Data _Transformation'!A149:Q2478,4,FALSE)</f>
        <v>4.46</v>
      </c>
      <c r="E150" s="14" t="str">
        <f>VLOOKUP(A150,'Data _Transformation'!A149:Q2478,5,FALSE)</f>
        <v>Yes</v>
      </c>
      <c r="F150" s="14" t="str">
        <f>VLOOKUP(A150,'Data _Transformation'!A149:Q2478,6,FALSE)</f>
        <v>No</v>
      </c>
      <c r="G150" s="14" t="str">
        <f>VLOOKUP(A150,'Data _Transformation'!A149:Q2478,7,FALSE)</f>
        <v>No</v>
      </c>
      <c r="H150" s="14">
        <f>VLOOKUP(A150,'Data _Transformation'!A149:Q2478,8,FALSE)</f>
        <v>1</v>
      </c>
      <c r="I150" s="14" t="str">
        <f>VLOOKUP(A150,'Data _Transformation'!A149:Q2478,9,FALSE)</f>
        <v>Smoker</v>
      </c>
      <c r="J150" s="14" t="str">
        <f>VLOOKUP(A150,'Data _Transformation'!A149:Q2478,10,FALSE)</f>
        <v>Obesity</v>
      </c>
      <c r="K150" s="14" t="str">
        <f>VLOOKUP(A150,'Data _Transformation'!A149:Q2478,11,FALSE)</f>
        <v>Normal</v>
      </c>
      <c r="L150" s="39">
        <f>VLOOKUP(A150,'Data _Transformation'!A149:Q2478,12,FALSE)</f>
        <v>38148</v>
      </c>
      <c r="M150" s="40">
        <f>VLOOKUP(A150,'Data _Transformation'!A149:Q2478,13,FALSE)</f>
        <v>1719.44</v>
      </c>
      <c r="N150" s="14" t="str">
        <f>VLOOKUP(A150,'Data _Transformation'!A149:Q2478,14,FALSE)</f>
        <v>tier - 3</v>
      </c>
      <c r="O150" s="14" t="str">
        <f>VLOOKUP(A150,'Data _Transformation'!A149:Q2478,15,FALSE)</f>
        <v>tier - 3</v>
      </c>
      <c r="P150" s="14" t="str">
        <f>VLOOKUP(A150,'Data _Transformation'!A149:Q2478,16,0)</f>
        <v>R1013</v>
      </c>
      <c r="Q150" s="42">
        <f>VLOOKUP(A150,'Data _Transformation'!A149:Q2478,17,0)</f>
        <v>18</v>
      </c>
    </row>
    <row r="151" spans="1:17" ht="15.6" x14ac:dyDescent="0.3">
      <c r="A151" s="41" t="s">
        <v>381</v>
      </c>
      <c r="B151" s="14" t="str">
        <f>VLOOKUP(A151,'Data _Transformation'!A150:Q2479,2,FALSE)</f>
        <v xml:space="preserve">  Michael P</v>
      </c>
      <c r="C151" s="14">
        <f>VLOOKUP(A151,'Data _Transformation'!A150:Q2479,3,FALSE)</f>
        <v>51.64</v>
      </c>
      <c r="D151" s="14">
        <f>VLOOKUP(A151,'Data _Transformation'!A150:Q2479,4,FALSE)</f>
        <v>5.65</v>
      </c>
      <c r="E151" s="14" t="str">
        <f>VLOOKUP(A151,'Data _Transformation'!A150:Q2479,5,FALSE)</f>
        <v>No</v>
      </c>
      <c r="F151" s="14" t="str">
        <f>VLOOKUP(A151,'Data _Transformation'!A150:Q2479,6,FALSE)</f>
        <v>No</v>
      </c>
      <c r="G151" s="14" t="str">
        <f>VLOOKUP(A151,'Data _Transformation'!A150:Q2479,7,FALSE)</f>
        <v>No</v>
      </c>
      <c r="H151" s="14">
        <f>VLOOKUP(A151,'Data _Transformation'!A150:Q2479,8,FALSE)</f>
        <v>0</v>
      </c>
      <c r="I151" s="14" t="str">
        <f>VLOOKUP(A151,'Data _Transformation'!A150:Q2479,9,FALSE)</f>
        <v>Smoker</v>
      </c>
      <c r="J151" s="14" t="str">
        <f>VLOOKUP(A151,'Data _Transformation'!A150:Q2479,10,FALSE)</f>
        <v>Obesity</v>
      </c>
      <c r="K151" s="14" t="str">
        <f>VLOOKUP(A151,'Data _Transformation'!A150:Q2479,11,FALSE)</f>
        <v>Normal</v>
      </c>
      <c r="L151" s="39">
        <f>VLOOKUP(A151,'Data _Transformation'!A150:Q2479,12,FALSE)</f>
        <v>38241</v>
      </c>
      <c r="M151" s="40">
        <f>VLOOKUP(A151,'Data _Transformation'!A150:Q2479,13,FALSE)</f>
        <v>1720.35</v>
      </c>
      <c r="N151" s="14" t="str">
        <f>VLOOKUP(A151,'Data _Transformation'!A150:Q2479,14,FALSE)</f>
        <v>tier - 3</v>
      </c>
      <c r="O151" s="14" t="str">
        <f>VLOOKUP(A151,'Data _Transformation'!A150:Q2479,15,FALSE)</f>
        <v>tier - 3</v>
      </c>
      <c r="P151" s="14" t="str">
        <f>VLOOKUP(A151,'Data _Transformation'!A150:Q2479,16,0)</f>
        <v>R1013</v>
      </c>
      <c r="Q151" s="42">
        <f>VLOOKUP(A151,'Data _Transformation'!A150:Q2479,17,0)</f>
        <v>18</v>
      </c>
    </row>
    <row r="152" spans="1:17" ht="15.6" x14ac:dyDescent="0.3">
      <c r="A152" s="41" t="s">
        <v>384</v>
      </c>
      <c r="B152" s="14" t="str">
        <f>VLOOKUP(A152,'Data _Transformation'!A151:Q2480,2,FALSE)</f>
        <v xml:space="preserve">  Paul</v>
      </c>
      <c r="C152" s="14">
        <f>VLOOKUP(A152,'Data _Transformation'!A151:Q2480,3,FALSE)</f>
        <v>42.83</v>
      </c>
      <c r="D152" s="14">
        <f>VLOOKUP(A152,'Data _Transformation'!A151:Q2480,4,FALSE)</f>
        <v>6.04</v>
      </c>
      <c r="E152" s="14" t="str">
        <f>VLOOKUP(A152,'Data _Transformation'!A151:Q2480,5,FALSE)</f>
        <v>No</v>
      </c>
      <c r="F152" s="14" t="str">
        <f>VLOOKUP(A152,'Data _Transformation'!A151:Q2480,6,FALSE)</f>
        <v>No</v>
      </c>
      <c r="G152" s="14" t="str">
        <f>VLOOKUP(A152,'Data _Transformation'!A151:Q2480,7,FALSE)</f>
        <v>No</v>
      </c>
      <c r="H152" s="14">
        <f>VLOOKUP(A152,'Data _Transformation'!A151:Q2480,8,FALSE)</f>
        <v>2</v>
      </c>
      <c r="I152" s="14" t="str">
        <f>VLOOKUP(A152,'Data _Transformation'!A151:Q2480,9,FALSE)</f>
        <v>Smoker</v>
      </c>
      <c r="J152" s="14" t="str">
        <f>VLOOKUP(A152,'Data _Transformation'!A151:Q2480,10,FALSE)</f>
        <v>Obesity</v>
      </c>
      <c r="K152" s="14" t="str">
        <f>VLOOKUP(A152,'Data _Transformation'!A151:Q2480,11,FALSE)</f>
        <v>Prediabetes</v>
      </c>
      <c r="L152" s="39">
        <f>VLOOKUP(A152,'Data _Transformation'!A151:Q2480,12,FALSE)</f>
        <v>38281</v>
      </c>
      <c r="M152" s="40">
        <f>VLOOKUP(A152,'Data _Transformation'!A151:Q2480,13,FALSE)</f>
        <v>1725.55</v>
      </c>
      <c r="N152" s="14" t="str">
        <f>VLOOKUP(A152,'Data _Transformation'!A151:Q2480,14,FALSE)</f>
        <v>tier - 3</v>
      </c>
      <c r="O152" s="14" t="str">
        <f>VLOOKUP(A152,'Data _Transformation'!A151:Q2480,15,FALSE)</f>
        <v>tier - 2</v>
      </c>
      <c r="P152" s="14" t="str">
        <f>VLOOKUP(A152,'Data _Transformation'!A151:Q2480,16,0)</f>
        <v>R1013</v>
      </c>
      <c r="Q152" s="42">
        <f>VLOOKUP(A152,'Data _Transformation'!A151:Q2480,17,0)</f>
        <v>18</v>
      </c>
    </row>
    <row r="153" spans="1:17" ht="15.6" x14ac:dyDescent="0.3">
      <c r="A153" s="41" t="s">
        <v>386</v>
      </c>
      <c r="B153" s="14" t="str">
        <f>VLOOKUP(A153,'Data _Transformation'!A152:Q2481,2,FALSE)</f>
        <v xml:space="preserve">  Michael</v>
      </c>
      <c r="C153" s="14">
        <f>VLOOKUP(A153,'Data _Transformation'!A152:Q2481,3,FALSE)</f>
        <v>40.15</v>
      </c>
      <c r="D153" s="14">
        <f>VLOOKUP(A153,'Data _Transformation'!A152:Q2481,4,FALSE)</f>
        <v>5.76</v>
      </c>
      <c r="E153" s="14" t="str">
        <f>VLOOKUP(A153,'Data _Transformation'!A152:Q2481,5,FALSE)</f>
        <v>No</v>
      </c>
      <c r="F153" s="14" t="str">
        <f>VLOOKUP(A153,'Data _Transformation'!A152:Q2481,6,FALSE)</f>
        <v>No</v>
      </c>
      <c r="G153" s="14" t="str">
        <f>VLOOKUP(A153,'Data _Transformation'!A152:Q2481,7,FALSE)</f>
        <v>No</v>
      </c>
      <c r="H153" s="14">
        <f>VLOOKUP(A153,'Data _Transformation'!A152:Q2481,8,FALSE)</f>
        <v>1</v>
      </c>
      <c r="I153" s="14" t="str">
        <f>VLOOKUP(A153,'Data _Transformation'!A152:Q2481,9,FALSE)</f>
        <v>Smoker</v>
      </c>
      <c r="J153" s="14" t="str">
        <f>VLOOKUP(A153,'Data _Transformation'!A152:Q2481,10,FALSE)</f>
        <v>Obesity</v>
      </c>
      <c r="K153" s="14" t="str">
        <f>VLOOKUP(A153,'Data _Transformation'!A152:Q2481,11,FALSE)</f>
        <v>Prediabetes</v>
      </c>
      <c r="L153" s="39">
        <f>VLOOKUP(A153,'Data _Transformation'!A152:Q2481,12,FALSE)</f>
        <v>38239</v>
      </c>
      <c r="M153" s="40">
        <f>VLOOKUP(A153,'Data _Transformation'!A152:Q2481,13,FALSE)</f>
        <v>1727.54</v>
      </c>
      <c r="N153" s="14" t="str">
        <f>VLOOKUP(A153,'Data _Transformation'!A152:Q2481,14,FALSE)</f>
        <v>tier - 3</v>
      </c>
      <c r="O153" s="14" t="str">
        <f>VLOOKUP(A153,'Data _Transformation'!A152:Q2481,15,FALSE)</f>
        <v>tier - 1</v>
      </c>
      <c r="P153" s="14" t="str">
        <f>VLOOKUP(A153,'Data _Transformation'!A152:Q2481,16,0)</f>
        <v>R1013</v>
      </c>
      <c r="Q153" s="42">
        <f>VLOOKUP(A153,'Data _Transformation'!A152:Q2481,17,0)</f>
        <v>18</v>
      </c>
    </row>
    <row r="154" spans="1:17" ht="15.6" x14ac:dyDescent="0.3">
      <c r="A154" s="41" t="s">
        <v>389</v>
      </c>
      <c r="B154" s="14" t="str">
        <f>VLOOKUP(A154,'Data _Transformation'!A153:Q2482,2,FALSE)</f>
        <v xml:space="preserve">  Samuel</v>
      </c>
      <c r="C154" s="14">
        <f>VLOOKUP(A154,'Data _Transformation'!A153:Q2482,3,FALSE)</f>
        <v>27.8</v>
      </c>
      <c r="D154" s="14">
        <f>VLOOKUP(A154,'Data _Transformation'!A153:Q2482,4,FALSE)</f>
        <v>4.3600000000000003</v>
      </c>
      <c r="E154" s="14" t="str">
        <f>VLOOKUP(A154,'Data _Transformation'!A153:Q2482,5,FALSE)</f>
        <v>No</v>
      </c>
      <c r="F154" s="14" t="str">
        <f>VLOOKUP(A154,'Data _Transformation'!A153:Q2482,6,FALSE)</f>
        <v>No</v>
      </c>
      <c r="G154" s="14" t="str">
        <f>VLOOKUP(A154,'Data _Transformation'!A153:Q2482,7,FALSE)</f>
        <v>Yes</v>
      </c>
      <c r="H154" s="14">
        <f>VLOOKUP(A154,'Data _Transformation'!A153:Q2482,8,FALSE)</f>
        <v>1</v>
      </c>
      <c r="I154" s="14" t="str">
        <f>VLOOKUP(A154,'Data _Transformation'!A153:Q2482,9,FALSE)</f>
        <v>Smoker</v>
      </c>
      <c r="J154" s="14" t="str">
        <f>VLOOKUP(A154,'Data _Transformation'!A153:Q2482,10,FALSE)</f>
        <v>Over weight</v>
      </c>
      <c r="K154" s="14" t="str">
        <f>VLOOKUP(A154,'Data _Transformation'!A153:Q2482,11,FALSE)</f>
        <v>Normal</v>
      </c>
      <c r="L154" s="39">
        <f>VLOOKUP(A154,'Data _Transformation'!A153:Q2482,12,FALSE)</f>
        <v>37946</v>
      </c>
      <c r="M154" s="40">
        <f>VLOOKUP(A154,'Data _Transformation'!A153:Q2482,13,FALSE)</f>
        <v>1727.79</v>
      </c>
      <c r="N154" s="14" t="str">
        <f>VLOOKUP(A154,'Data _Transformation'!A153:Q2482,14,FALSE)</f>
        <v>tier - 3</v>
      </c>
      <c r="O154" s="14" t="str">
        <f>VLOOKUP(A154,'Data _Transformation'!A153:Q2482,15,FALSE)</f>
        <v>tier - 3</v>
      </c>
      <c r="P154" s="14" t="str">
        <f>VLOOKUP(A154,'Data _Transformation'!A153:Q2482,16,0)</f>
        <v>R1011</v>
      </c>
      <c r="Q154" s="42">
        <f>VLOOKUP(A154,'Data _Transformation'!A153:Q2482,17,0)</f>
        <v>19</v>
      </c>
    </row>
    <row r="155" spans="1:17" ht="15.6" x14ac:dyDescent="0.3">
      <c r="A155" s="41" t="s">
        <v>391</v>
      </c>
      <c r="B155" s="14" t="str">
        <f>VLOOKUP(A155,'Data _Transformation'!A154:Q2483,2,FALSE)</f>
        <v xml:space="preserve">  Matthew</v>
      </c>
      <c r="C155" s="14">
        <f>VLOOKUP(A155,'Data _Transformation'!A154:Q2483,3,FALSE)</f>
        <v>45.81</v>
      </c>
      <c r="D155" s="14">
        <f>VLOOKUP(A155,'Data _Transformation'!A154:Q2483,4,FALSE)</f>
        <v>4.76</v>
      </c>
      <c r="E155" s="14" t="str">
        <f>VLOOKUP(A155,'Data _Transformation'!A154:Q2483,5,FALSE)</f>
        <v>Yes</v>
      </c>
      <c r="F155" s="14" t="str">
        <f>VLOOKUP(A155,'Data _Transformation'!A154:Q2483,6,FALSE)</f>
        <v>No</v>
      </c>
      <c r="G155" s="14" t="str">
        <f>VLOOKUP(A155,'Data _Transformation'!A154:Q2483,7,FALSE)</f>
        <v>Yes</v>
      </c>
      <c r="H155" s="14">
        <f>VLOOKUP(A155,'Data _Transformation'!A154:Q2483,8,FALSE)</f>
        <v>1</v>
      </c>
      <c r="I155" s="14" t="str">
        <f>VLOOKUP(A155,'Data _Transformation'!A154:Q2483,9,FALSE)</f>
        <v>Smoker</v>
      </c>
      <c r="J155" s="14" t="str">
        <f>VLOOKUP(A155,'Data _Transformation'!A154:Q2483,10,FALSE)</f>
        <v>Obesity</v>
      </c>
      <c r="K155" s="14" t="str">
        <f>VLOOKUP(A155,'Data _Transformation'!A154:Q2483,11,FALSE)</f>
        <v>Normal</v>
      </c>
      <c r="L155" s="39">
        <f>VLOOKUP(A155,'Data _Transformation'!A154:Q2483,12,FALSE)</f>
        <v>37865</v>
      </c>
      <c r="M155" s="40">
        <f>VLOOKUP(A155,'Data _Transformation'!A154:Q2483,13,FALSE)</f>
        <v>1728.9</v>
      </c>
      <c r="N155" s="14" t="str">
        <f>VLOOKUP(A155,'Data _Transformation'!A154:Q2483,14,FALSE)</f>
        <v>tier - 3</v>
      </c>
      <c r="O155" s="14" t="str">
        <f>VLOOKUP(A155,'Data _Transformation'!A154:Q2483,15,FALSE)</f>
        <v>tier - 2</v>
      </c>
      <c r="P155" s="14" t="str">
        <f>VLOOKUP(A155,'Data _Transformation'!A154:Q2483,16,0)</f>
        <v>R1011</v>
      </c>
      <c r="Q155" s="42">
        <f>VLOOKUP(A155,'Data _Transformation'!A154:Q2483,17,0)</f>
        <v>19</v>
      </c>
    </row>
    <row r="156" spans="1:17" ht="15.6" x14ac:dyDescent="0.3">
      <c r="A156" s="41" t="s">
        <v>393</v>
      </c>
      <c r="B156" s="14" t="str">
        <f>VLOOKUP(A156,'Data _Transformation'!A155:Q2484,2,FALSE)</f>
        <v xml:space="preserve">  Daniel</v>
      </c>
      <c r="C156" s="14">
        <f>VLOOKUP(A156,'Data _Transformation'!A155:Q2484,3,FALSE)</f>
        <v>34.43</v>
      </c>
      <c r="D156" s="14">
        <f>VLOOKUP(A156,'Data _Transformation'!A155:Q2484,4,FALSE)</f>
        <v>10.82</v>
      </c>
      <c r="E156" s="14" t="str">
        <f>VLOOKUP(A156,'Data _Transformation'!A155:Q2484,5,FALSE)</f>
        <v>Yes</v>
      </c>
      <c r="F156" s="14" t="str">
        <f>VLOOKUP(A156,'Data _Transformation'!A155:Q2484,6,FALSE)</f>
        <v>No</v>
      </c>
      <c r="G156" s="14" t="str">
        <f>VLOOKUP(A156,'Data _Transformation'!A155:Q2484,7,FALSE)</f>
        <v>No</v>
      </c>
      <c r="H156" s="14">
        <f>VLOOKUP(A156,'Data _Transformation'!A155:Q2484,8,FALSE)</f>
        <v>1</v>
      </c>
      <c r="I156" s="14" t="str">
        <f>VLOOKUP(A156,'Data _Transformation'!A155:Q2484,9,FALSE)</f>
        <v>Smoker</v>
      </c>
      <c r="J156" s="14" t="str">
        <f>VLOOKUP(A156,'Data _Transformation'!A155:Q2484,10,FALSE)</f>
        <v>Obesity</v>
      </c>
      <c r="K156" s="14" t="str">
        <f>VLOOKUP(A156,'Data _Transformation'!A155:Q2484,11,FALSE)</f>
        <v>Diabetes</v>
      </c>
      <c r="L156" s="39">
        <f>VLOOKUP(A156,'Data _Transformation'!A155:Q2484,12,FALSE)</f>
        <v>37934</v>
      </c>
      <c r="M156" s="40">
        <f>VLOOKUP(A156,'Data _Transformation'!A155:Q2484,13,FALSE)</f>
        <v>1731.68</v>
      </c>
      <c r="N156" s="14" t="str">
        <f>VLOOKUP(A156,'Data _Transformation'!A155:Q2484,14,FALSE)</f>
        <v>tier - 3</v>
      </c>
      <c r="O156" s="14" t="str">
        <f>VLOOKUP(A156,'Data _Transformation'!A155:Q2484,15,FALSE)</f>
        <v>tier - 2</v>
      </c>
      <c r="P156" s="14" t="str">
        <f>VLOOKUP(A156,'Data _Transformation'!A155:Q2484,16,0)</f>
        <v>R1011</v>
      </c>
      <c r="Q156" s="42">
        <f>VLOOKUP(A156,'Data _Transformation'!A155:Q2484,17,0)</f>
        <v>19</v>
      </c>
    </row>
    <row r="157" spans="1:17" ht="15.6" x14ac:dyDescent="0.3">
      <c r="A157" s="41" t="s">
        <v>396</v>
      </c>
      <c r="B157" s="14" t="str">
        <f>VLOOKUP(A157,'Data _Transformation'!A156:Q2485,2,FALSE)</f>
        <v xml:space="preserve">  Syndy</v>
      </c>
      <c r="C157" s="14">
        <f>VLOOKUP(A157,'Data _Transformation'!A156:Q2485,3,FALSE)</f>
        <v>41.33</v>
      </c>
      <c r="D157" s="14">
        <f>VLOOKUP(A157,'Data _Transformation'!A156:Q2485,4,FALSE)</f>
        <v>4.01</v>
      </c>
      <c r="E157" s="14" t="str">
        <f>VLOOKUP(A157,'Data _Transformation'!A156:Q2485,5,FALSE)</f>
        <v>Yes</v>
      </c>
      <c r="F157" s="14" t="str">
        <f>VLOOKUP(A157,'Data _Transformation'!A156:Q2485,6,FALSE)</f>
        <v>No</v>
      </c>
      <c r="G157" s="14" t="str">
        <f>VLOOKUP(A157,'Data _Transformation'!A156:Q2485,7,FALSE)</f>
        <v>No</v>
      </c>
      <c r="H157" s="14">
        <f>VLOOKUP(A157,'Data _Transformation'!A156:Q2485,8,FALSE)</f>
        <v>0</v>
      </c>
      <c r="I157" s="14" t="str">
        <f>VLOOKUP(A157,'Data _Transformation'!A156:Q2485,9,FALSE)</f>
        <v>Smoker</v>
      </c>
      <c r="J157" s="14" t="str">
        <f>VLOOKUP(A157,'Data _Transformation'!A156:Q2485,10,FALSE)</f>
        <v>Obesity</v>
      </c>
      <c r="K157" s="14" t="str">
        <f>VLOOKUP(A157,'Data _Transformation'!A156:Q2485,11,FALSE)</f>
        <v>Normal</v>
      </c>
      <c r="L157" s="39">
        <f>VLOOKUP(A157,'Data _Transformation'!A156:Q2485,12,FALSE)</f>
        <v>37939</v>
      </c>
      <c r="M157" s="40">
        <f>VLOOKUP(A157,'Data _Transformation'!A156:Q2485,13,FALSE)</f>
        <v>1737.38</v>
      </c>
      <c r="N157" s="14" t="str">
        <f>VLOOKUP(A157,'Data _Transformation'!A156:Q2485,14,FALSE)</f>
        <v>tier - 3</v>
      </c>
      <c r="O157" s="14" t="str">
        <f>VLOOKUP(A157,'Data _Transformation'!A156:Q2485,15,FALSE)</f>
        <v>tier - 2</v>
      </c>
      <c r="P157" s="14" t="str">
        <f>VLOOKUP(A157,'Data _Transformation'!A156:Q2485,16,0)</f>
        <v>R1011</v>
      </c>
      <c r="Q157" s="42">
        <f>VLOOKUP(A157,'Data _Transformation'!A156:Q2485,17,0)</f>
        <v>19</v>
      </c>
    </row>
    <row r="158" spans="1:17" ht="15.6" x14ac:dyDescent="0.3">
      <c r="A158" s="41" t="s">
        <v>398</v>
      </c>
      <c r="B158" s="14" t="str">
        <f>VLOOKUP(A158,'Data _Transformation'!A157:Q2486,2,FALSE)</f>
        <v xml:space="preserve">  Aleksandra</v>
      </c>
      <c r="C158" s="14">
        <f>VLOOKUP(A158,'Data _Transformation'!A157:Q2486,3,FALSE)</f>
        <v>31.92</v>
      </c>
      <c r="D158" s="14">
        <f>VLOOKUP(A158,'Data _Transformation'!A157:Q2486,4,FALSE)</f>
        <v>5.12</v>
      </c>
      <c r="E158" s="14" t="str">
        <f>VLOOKUP(A158,'Data _Transformation'!A157:Q2486,5,FALSE)</f>
        <v>Yes</v>
      </c>
      <c r="F158" s="14" t="str">
        <f>VLOOKUP(A158,'Data _Transformation'!A157:Q2486,6,FALSE)</f>
        <v>No</v>
      </c>
      <c r="G158" s="14" t="str">
        <f>VLOOKUP(A158,'Data _Transformation'!A157:Q2486,7,FALSE)</f>
        <v>No</v>
      </c>
      <c r="H158" s="14">
        <f>VLOOKUP(A158,'Data _Transformation'!A157:Q2486,8,FALSE)</f>
        <v>1</v>
      </c>
      <c r="I158" s="14" t="str">
        <f>VLOOKUP(A158,'Data _Transformation'!A157:Q2486,9,FALSE)</f>
        <v>Smoker</v>
      </c>
      <c r="J158" s="14" t="str">
        <f>VLOOKUP(A158,'Data _Transformation'!A157:Q2486,10,FALSE)</f>
        <v>Obesity</v>
      </c>
      <c r="K158" s="14" t="str">
        <f>VLOOKUP(A158,'Data _Transformation'!A157:Q2486,11,FALSE)</f>
        <v>Normal</v>
      </c>
      <c r="L158" s="39">
        <f>VLOOKUP(A158,'Data _Transformation'!A157:Q2486,12,FALSE)</f>
        <v>37827</v>
      </c>
      <c r="M158" s="40">
        <f>VLOOKUP(A158,'Data _Transformation'!A157:Q2486,13,FALSE)</f>
        <v>1743.21</v>
      </c>
      <c r="N158" s="14" t="str">
        <f>VLOOKUP(A158,'Data _Transformation'!A157:Q2486,14,FALSE)</f>
        <v>tier - 3</v>
      </c>
      <c r="O158" s="14" t="str">
        <f>VLOOKUP(A158,'Data _Transformation'!A157:Q2486,15,FALSE)</f>
        <v>tier - 1</v>
      </c>
      <c r="P158" s="14" t="str">
        <f>VLOOKUP(A158,'Data _Transformation'!A157:Q2486,16,0)</f>
        <v>R1011</v>
      </c>
      <c r="Q158" s="42">
        <f>VLOOKUP(A158,'Data _Transformation'!A157:Q2486,17,0)</f>
        <v>19</v>
      </c>
    </row>
    <row r="159" spans="1:17" ht="15.6" x14ac:dyDescent="0.3">
      <c r="A159" s="41" t="s">
        <v>400</v>
      </c>
      <c r="B159" s="14" t="str">
        <f>VLOOKUP(A159,'Data _Transformation'!A158:Q2487,2,FALSE)</f>
        <v xml:space="preserve">  Steeve T Sr</v>
      </c>
      <c r="C159" s="14">
        <f>VLOOKUP(A159,'Data _Transformation'!A158:Q2487,3,FALSE)</f>
        <v>39.799999999999997</v>
      </c>
      <c r="D159" s="14">
        <f>VLOOKUP(A159,'Data _Transformation'!A158:Q2487,4,FALSE)</f>
        <v>10.54</v>
      </c>
      <c r="E159" s="14" t="str">
        <f>VLOOKUP(A159,'Data _Transformation'!A158:Q2487,5,FALSE)</f>
        <v>Yes</v>
      </c>
      <c r="F159" s="14" t="str">
        <f>VLOOKUP(A159,'Data _Transformation'!A158:Q2487,6,FALSE)</f>
        <v>No</v>
      </c>
      <c r="G159" s="14" t="str">
        <f>VLOOKUP(A159,'Data _Transformation'!A158:Q2487,7,FALSE)</f>
        <v>No</v>
      </c>
      <c r="H159" s="14">
        <f>VLOOKUP(A159,'Data _Transformation'!A158:Q2487,8,FALSE)</f>
        <v>2</v>
      </c>
      <c r="I159" s="14" t="str">
        <f>VLOOKUP(A159,'Data _Transformation'!A158:Q2487,9,FALSE)</f>
        <v>Smoker</v>
      </c>
      <c r="J159" s="14" t="str">
        <f>VLOOKUP(A159,'Data _Transformation'!A158:Q2487,10,FALSE)</f>
        <v>Obesity</v>
      </c>
      <c r="K159" s="14" t="str">
        <f>VLOOKUP(A159,'Data _Transformation'!A158:Q2487,11,FALSE)</f>
        <v>Diabetes</v>
      </c>
      <c r="L159" s="39">
        <f>VLOOKUP(A159,'Data _Transformation'!A158:Q2487,12,FALSE)</f>
        <v>37830</v>
      </c>
      <c r="M159" s="40">
        <f>VLOOKUP(A159,'Data _Transformation'!A158:Q2487,13,FALSE)</f>
        <v>1744.47</v>
      </c>
      <c r="N159" s="14" t="str">
        <f>VLOOKUP(A159,'Data _Transformation'!A158:Q2487,14,FALSE)</f>
        <v>tier - 3</v>
      </c>
      <c r="O159" s="14" t="str">
        <f>VLOOKUP(A159,'Data _Transformation'!A158:Q2487,15,FALSE)</f>
        <v>tier - 1</v>
      </c>
      <c r="P159" s="14" t="str">
        <f>VLOOKUP(A159,'Data _Transformation'!A158:Q2487,16,0)</f>
        <v>R1011</v>
      </c>
      <c r="Q159" s="42">
        <f>VLOOKUP(A159,'Data _Transformation'!A158:Q2487,17,0)</f>
        <v>19</v>
      </c>
    </row>
    <row r="160" spans="1:17" ht="15.6" x14ac:dyDescent="0.3">
      <c r="A160" s="41" t="s">
        <v>402</v>
      </c>
      <c r="B160" s="14" t="str">
        <f>VLOOKUP(A160,'Data _Transformation'!A159:Q2488,2,FALSE)</f>
        <v xml:space="preserve">  Richard</v>
      </c>
      <c r="C160" s="14">
        <f>VLOOKUP(A160,'Data _Transformation'!A159:Q2488,3,FALSE)</f>
        <v>42.82</v>
      </c>
      <c r="D160" s="14">
        <f>VLOOKUP(A160,'Data _Transformation'!A159:Q2488,4,FALSE)</f>
        <v>4.21</v>
      </c>
      <c r="E160" s="14" t="str">
        <f>VLOOKUP(A160,'Data _Transformation'!A159:Q2488,5,FALSE)</f>
        <v>No</v>
      </c>
      <c r="F160" s="14" t="str">
        <f>VLOOKUP(A160,'Data _Transformation'!A159:Q2488,6,FALSE)</f>
        <v>No</v>
      </c>
      <c r="G160" s="14" t="str">
        <f>VLOOKUP(A160,'Data _Transformation'!A159:Q2488,7,FALSE)</f>
        <v>No</v>
      </c>
      <c r="H160" s="14">
        <f>VLOOKUP(A160,'Data _Transformation'!A159:Q2488,8,FALSE)</f>
        <v>0</v>
      </c>
      <c r="I160" s="14" t="str">
        <f>VLOOKUP(A160,'Data _Transformation'!A159:Q2488,9,FALSE)</f>
        <v>Smoker</v>
      </c>
      <c r="J160" s="14" t="str">
        <f>VLOOKUP(A160,'Data _Transformation'!A159:Q2488,10,FALSE)</f>
        <v>Obesity</v>
      </c>
      <c r="K160" s="14" t="str">
        <f>VLOOKUP(A160,'Data _Transformation'!A159:Q2488,11,FALSE)</f>
        <v>Normal</v>
      </c>
      <c r="L160" s="39">
        <f>VLOOKUP(A160,'Data _Transformation'!A159:Q2488,12,FALSE)</f>
        <v>37890</v>
      </c>
      <c r="M160" s="40">
        <f>VLOOKUP(A160,'Data _Transformation'!A159:Q2488,13,FALSE)</f>
        <v>1748.77</v>
      </c>
      <c r="N160" s="14" t="str">
        <f>VLOOKUP(A160,'Data _Transformation'!A159:Q2488,14,FALSE)</f>
        <v>tier - 3</v>
      </c>
      <c r="O160" s="14" t="str">
        <f>VLOOKUP(A160,'Data _Transformation'!A159:Q2488,15,FALSE)</f>
        <v>tier - 1</v>
      </c>
      <c r="P160" s="14" t="str">
        <f>VLOOKUP(A160,'Data _Transformation'!A159:Q2488,16,0)</f>
        <v>R1011</v>
      </c>
      <c r="Q160" s="42">
        <f>VLOOKUP(A160,'Data _Transformation'!A159:Q2488,17,0)</f>
        <v>19</v>
      </c>
    </row>
    <row r="161" spans="1:17" ht="15.6" x14ac:dyDescent="0.3">
      <c r="A161" s="41" t="s">
        <v>404</v>
      </c>
      <c r="B161" s="14" t="str">
        <f>VLOOKUP(A161,'Data _Transformation'!A160:Q2489,2,FALSE)</f>
        <v xml:space="preserve">  Aaron T</v>
      </c>
      <c r="C161" s="14">
        <f>VLOOKUP(A161,'Data _Transformation'!A160:Q2489,3,FALSE)</f>
        <v>33.630000000000003</v>
      </c>
      <c r="D161" s="14">
        <f>VLOOKUP(A161,'Data _Transformation'!A160:Q2489,4,FALSE)</f>
        <v>5.42</v>
      </c>
      <c r="E161" s="14" t="str">
        <f>VLOOKUP(A161,'Data _Transformation'!A160:Q2489,5,FALSE)</f>
        <v>No</v>
      </c>
      <c r="F161" s="14" t="str">
        <f>VLOOKUP(A161,'Data _Transformation'!A160:Q2489,6,FALSE)</f>
        <v>No</v>
      </c>
      <c r="G161" s="14" t="str">
        <f>VLOOKUP(A161,'Data _Transformation'!A160:Q2489,7,FALSE)</f>
        <v>No</v>
      </c>
      <c r="H161" s="14">
        <f>VLOOKUP(A161,'Data _Transformation'!A160:Q2489,8,FALSE)</f>
        <v>0</v>
      </c>
      <c r="I161" s="14" t="str">
        <f>VLOOKUP(A161,'Data _Transformation'!A160:Q2489,9,FALSE)</f>
        <v>Smoker</v>
      </c>
      <c r="J161" s="14" t="str">
        <f>VLOOKUP(A161,'Data _Transformation'!A160:Q2489,10,FALSE)</f>
        <v>Obesity</v>
      </c>
      <c r="K161" s="14" t="str">
        <f>VLOOKUP(A161,'Data _Transformation'!A160:Q2489,11,FALSE)</f>
        <v>Normal</v>
      </c>
      <c r="L161" s="39">
        <f>VLOOKUP(A161,'Data _Transformation'!A160:Q2489,12,FALSE)</f>
        <v>36075</v>
      </c>
      <c r="M161" s="40">
        <f>VLOOKUP(A161,'Data _Transformation'!A160:Q2489,13,FALSE)</f>
        <v>1756.6</v>
      </c>
      <c r="N161" s="14" t="str">
        <f>VLOOKUP(A161,'Data _Transformation'!A160:Q2489,14,FALSE)</f>
        <v>tier - 3</v>
      </c>
      <c r="O161" s="14" t="str">
        <f>VLOOKUP(A161,'Data _Transformation'!A160:Q2489,15,FALSE)</f>
        <v>tier - 3</v>
      </c>
      <c r="P161" s="14" t="str">
        <f>VLOOKUP(A161,'Data _Transformation'!A160:Q2489,16,0)</f>
        <v>R1013</v>
      </c>
      <c r="Q161" s="42">
        <f>VLOOKUP(A161,'Data _Transformation'!A160:Q2489,17,0)</f>
        <v>24</v>
      </c>
    </row>
    <row r="162" spans="1:17" ht="15.6" x14ac:dyDescent="0.3">
      <c r="A162" s="41" t="s">
        <v>406</v>
      </c>
      <c r="B162" s="14" t="str">
        <f>VLOOKUP(A162,'Data _Transformation'!A161:Q2490,2,FALSE)</f>
        <v xml:space="preserve">  Akira</v>
      </c>
      <c r="C162" s="14">
        <f>VLOOKUP(A162,'Data _Transformation'!A161:Q2490,3,FALSE)</f>
        <v>37.07</v>
      </c>
      <c r="D162" s="14">
        <f>VLOOKUP(A162,'Data _Transformation'!A161:Q2490,4,FALSE)</f>
        <v>4.28</v>
      </c>
      <c r="E162" s="14" t="str">
        <f>VLOOKUP(A162,'Data _Transformation'!A161:Q2490,5,FALSE)</f>
        <v>No</v>
      </c>
      <c r="F162" s="14" t="str">
        <f>VLOOKUP(A162,'Data _Transformation'!A161:Q2490,6,FALSE)</f>
        <v>yes</v>
      </c>
      <c r="G162" s="14" t="str">
        <f>VLOOKUP(A162,'Data _Transformation'!A161:Q2490,7,FALSE)</f>
        <v>No</v>
      </c>
      <c r="H162" s="14">
        <f>VLOOKUP(A162,'Data _Transformation'!A161:Q2490,8,FALSE)</f>
        <v>1</v>
      </c>
      <c r="I162" s="14" t="str">
        <f>VLOOKUP(A162,'Data _Transformation'!A161:Q2490,9,FALSE)</f>
        <v>Smoker</v>
      </c>
      <c r="J162" s="14" t="str">
        <f>VLOOKUP(A162,'Data _Transformation'!A161:Q2490,10,FALSE)</f>
        <v>Obesity</v>
      </c>
      <c r="K162" s="14" t="str">
        <f>VLOOKUP(A162,'Data _Transformation'!A161:Q2490,11,FALSE)</f>
        <v>Normal</v>
      </c>
      <c r="L162" s="39">
        <f>VLOOKUP(A162,'Data _Transformation'!A161:Q2490,12,FALSE)</f>
        <v>37944</v>
      </c>
      <c r="M162" s="40">
        <f>VLOOKUP(A162,'Data _Transformation'!A161:Q2490,13,FALSE)</f>
        <v>1759.34</v>
      </c>
      <c r="N162" s="14" t="str">
        <f>VLOOKUP(A162,'Data _Transformation'!A161:Q2490,14,FALSE)</f>
        <v>tier - 3</v>
      </c>
      <c r="O162" s="14" t="str">
        <f>VLOOKUP(A162,'Data _Transformation'!A161:Q2490,15,FALSE)</f>
        <v>tier - 1</v>
      </c>
      <c r="P162" s="14" t="str">
        <f>VLOOKUP(A162,'Data _Transformation'!A161:Q2490,16,0)</f>
        <v>R1011</v>
      </c>
      <c r="Q162" s="42">
        <f>VLOOKUP(A162,'Data _Transformation'!A161:Q2490,17,0)</f>
        <v>19</v>
      </c>
    </row>
    <row r="163" spans="1:17" ht="15.6" x14ac:dyDescent="0.3">
      <c r="A163" s="41" t="s">
        <v>409</v>
      </c>
      <c r="B163" s="14" t="str">
        <f>VLOOKUP(A163,'Data _Transformation'!A162:Q2491,2,FALSE)</f>
        <v xml:space="preserve">  Ben</v>
      </c>
      <c r="C163" s="14">
        <f>VLOOKUP(A163,'Data _Transformation'!A162:Q2491,3,FALSE)</f>
        <v>35.625</v>
      </c>
      <c r="D163" s="14">
        <f>VLOOKUP(A163,'Data _Transformation'!A162:Q2491,4,FALSE)</f>
        <v>8.9</v>
      </c>
      <c r="E163" s="14" t="str">
        <f>VLOOKUP(A163,'Data _Transformation'!A162:Q2491,5,FALSE)</f>
        <v>No</v>
      </c>
      <c r="F163" s="14" t="str">
        <f>VLOOKUP(A163,'Data _Transformation'!A162:Q2491,6,FALSE)</f>
        <v>No</v>
      </c>
      <c r="G163" s="14" t="str">
        <f>VLOOKUP(A163,'Data _Transformation'!A162:Q2491,7,FALSE)</f>
        <v>No</v>
      </c>
      <c r="H163" s="14">
        <f>VLOOKUP(A163,'Data _Transformation'!A162:Q2491,8,FALSE)</f>
        <v>0</v>
      </c>
      <c r="I163" s="14" t="str">
        <f>VLOOKUP(A163,'Data _Transformation'!A162:Q2491,9,FALSE)</f>
        <v>Smoker</v>
      </c>
      <c r="J163" s="14" t="str">
        <f>VLOOKUP(A163,'Data _Transformation'!A162:Q2491,10,FALSE)</f>
        <v>Obesity</v>
      </c>
      <c r="K163" s="14" t="str">
        <f>VLOOKUP(A163,'Data _Transformation'!A162:Q2491,11,FALSE)</f>
        <v>Diabetes</v>
      </c>
      <c r="L163" s="39">
        <f>VLOOKUP(A163,'Data _Transformation'!A162:Q2491,12,FALSE)</f>
        <v>37603</v>
      </c>
      <c r="M163" s="40">
        <f>VLOOKUP(A163,'Data _Transformation'!A162:Q2491,13,FALSE)</f>
        <v>1769.53</v>
      </c>
      <c r="N163" s="14" t="str">
        <f>VLOOKUP(A163,'Data _Transformation'!A162:Q2491,14,FALSE)</f>
        <v>tier - 3</v>
      </c>
      <c r="O163" s="14" t="str">
        <f>VLOOKUP(A163,'Data _Transformation'!A162:Q2491,15,FALSE)</f>
        <v>tier - 3</v>
      </c>
      <c r="P163" s="14" t="str">
        <f>VLOOKUP(A163,'Data _Transformation'!A162:Q2491,16,0)</f>
        <v>R1012</v>
      </c>
      <c r="Q163" s="42">
        <f>VLOOKUP(A163,'Data _Transformation'!A162:Q2491,17,0)</f>
        <v>20</v>
      </c>
    </row>
    <row r="164" spans="1:17" ht="15.6" x14ac:dyDescent="0.3">
      <c r="A164" s="41" t="s">
        <v>411</v>
      </c>
      <c r="B164" s="14" t="str">
        <f>VLOOKUP(A164,'Data _Transformation'!A163:Q2492,2,FALSE)</f>
        <v xml:space="preserve">  Jana</v>
      </c>
      <c r="C164" s="14">
        <f>VLOOKUP(A164,'Data _Transformation'!A163:Q2492,3,FALSE)</f>
        <v>42.69</v>
      </c>
      <c r="D164" s="14">
        <f>VLOOKUP(A164,'Data _Transformation'!A163:Q2492,4,FALSE)</f>
        <v>4.8899999999999997</v>
      </c>
      <c r="E164" s="14" t="str">
        <f>VLOOKUP(A164,'Data _Transformation'!A163:Q2492,5,FALSE)</f>
        <v>No</v>
      </c>
      <c r="F164" s="14" t="str">
        <f>VLOOKUP(A164,'Data _Transformation'!A163:Q2492,6,FALSE)</f>
        <v>No</v>
      </c>
      <c r="G164" s="14" t="str">
        <f>VLOOKUP(A164,'Data _Transformation'!A163:Q2492,7,FALSE)</f>
        <v>Yes</v>
      </c>
      <c r="H164" s="14">
        <f>VLOOKUP(A164,'Data _Transformation'!A163:Q2492,8,FALSE)</f>
        <v>1</v>
      </c>
      <c r="I164" s="14" t="str">
        <f>VLOOKUP(A164,'Data _Transformation'!A163:Q2492,9,FALSE)</f>
        <v>Smoker</v>
      </c>
      <c r="J164" s="14" t="str">
        <f>VLOOKUP(A164,'Data _Transformation'!A163:Q2492,10,FALSE)</f>
        <v>Obesity</v>
      </c>
      <c r="K164" s="14" t="str">
        <f>VLOOKUP(A164,'Data _Transformation'!A163:Q2492,11,FALSE)</f>
        <v>Normal</v>
      </c>
      <c r="L164" s="39">
        <f>VLOOKUP(A164,'Data _Transformation'!A163:Q2492,12,FALSE)</f>
        <v>36428</v>
      </c>
      <c r="M164" s="40">
        <f>VLOOKUP(A164,'Data _Transformation'!A163:Q2492,13,FALSE)</f>
        <v>1815.88</v>
      </c>
      <c r="N164" s="14" t="str">
        <f>VLOOKUP(A164,'Data _Transformation'!A163:Q2492,14,FALSE)</f>
        <v>tier - 3</v>
      </c>
      <c r="O164" s="14" t="str">
        <f>VLOOKUP(A164,'Data _Transformation'!A163:Q2492,15,FALSE)</f>
        <v>tier - 3</v>
      </c>
      <c r="P164" s="14" t="str">
        <f>VLOOKUP(A164,'Data _Transformation'!A163:Q2492,16,0)</f>
        <v>R1013</v>
      </c>
      <c r="Q164" s="42">
        <f>VLOOKUP(A164,'Data _Transformation'!A163:Q2492,17,0)</f>
        <v>23</v>
      </c>
    </row>
    <row r="165" spans="1:17" ht="15.6" x14ac:dyDescent="0.3">
      <c r="A165" s="41" t="s">
        <v>413</v>
      </c>
      <c r="B165" s="14" t="str">
        <f>VLOOKUP(A165,'Data _Transformation'!A164:Q2493,2,FALSE)</f>
        <v xml:space="preserve">  Jay T</v>
      </c>
      <c r="C165" s="14">
        <f>VLOOKUP(A165,'Data _Transformation'!A164:Q2493,3,FALSE)</f>
        <v>37.869999999999997</v>
      </c>
      <c r="D165" s="14">
        <f>VLOOKUP(A165,'Data _Transformation'!A164:Q2493,4,FALSE)</f>
        <v>4.29</v>
      </c>
      <c r="E165" s="14" t="str">
        <f>VLOOKUP(A165,'Data _Transformation'!A164:Q2493,5,FALSE)</f>
        <v>Yes</v>
      </c>
      <c r="F165" s="14" t="str">
        <f>VLOOKUP(A165,'Data _Transformation'!A164:Q2493,6,FALSE)</f>
        <v>No</v>
      </c>
      <c r="G165" s="14" t="str">
        <f>VLOOKUP(A165,'Data _Transformation'!A164:Q2493,7,FALSE)</f>
        <v>Yes</v>
      </c>
      <c r="H165" s="14">
        <f>VLOOKUP(A165,'Data _Transformation'!A164:Q2493,8,FALSE)</f>
        <v>1</v>
      </c>
      <c r="I165" s="14" t="str">
        <f>VLOOKUP(A165,'Data _Transformation'!A164:Q2493,9,FALSE)</f>
        <v>Smoker</v>
      </c>
      <c r="J165" s="14" t="str">
        <f>VLOOKUP(A165,'Data _Transformation'!A164:Q2493,10,FALSE)</f>
        <v>Obesity</v>
      </c>
      <c r="K165" s="14" t="str">
        <f>VLOOKUP(A165,'Data _Transformation'!A164:Q2493,11,FALSE)</f>
        <v>Normal</v>
      </c>
      <c r="L165" s="39">
        <f>VLOOKUP(A165,'Data _Transformation'!A164:Q2493,12,FALSE)</f>
        <v>38218</v>
      </c>
      <c r="M165" s="40">
        <f>VLOOKUP(A165,'Data _Transformation'!A164:Q2493,13,FALSE)</f>
        <v>1822.54</v>
      </c>
      <c r="N165" s="14" t="str">
        <f>VLOOKUP(A165,'Data _Transformation'!A164:Q2493,14,FALSE)</f>
        <v>tier - 3</v>
      </c>
      <c r="O165" s="14" t="str">
        <f>VLOOKUP(A165,'Data _Transformation'!A164:Q2493,15,FALSE)</f>
        <v>tier - 1</v>
      </c>
      <c r="P165" s="14" t="str">
        <f>VLOOKUP(A165,'Data _Transformation'!A164:Q2493,16,0)</f>
        <v>R1012</v>
      </c>
      <c r="Q165" s="42">
        <f>VLOOKUP(A165,'Data _Transformation'!A164:Q2493,17,0)</f>
        <v>18</v>
      </c>
    </row>
    <row r="166" spans="1:17" ht="15.6" x14ac:dyDescent="0.3">
      <c r="A166" s="41" t="s">
        <v>416</v>
      </c>
      <c r="B166" s="14" t="str">
        <f>VLOOKUP(A166,'Data _Transformation'!A165:Q2494,2,FALSE)</f>
        <v xml:space="preserve">  Marie-Helene</v>
      </c>
      <c r="C166" s="14">
        <f>VLOOKUP(A166,'Data _Transformation'!A165:Q2494,3,FALSE)</f>
        <v>40.61</v>
      </c>
      <c r="D166" s="14">
        <f>VLOOKUP(A166,'Data _Transformation'!A165:Q2494,4,FALSE)</f>
        <v>8</v>
      </c>
      <c r="E166" s="14" t="str">
        <f>VLOOKUP(A166,'Data _Transformation'!A165:Q2494,5,FALSE)</f>
        <v>Yes</v>
      </c>
      <c r="F166" s="14" t="str">
        <f>VLOOKUP(A166,'Data _Transformation'!A165:Q2494,6,FALSE)</f>
        <v>No</v>
      </c>
      <c r="G166" s="14" t="str">
        <f>VLOOKUP(A166,'Data _Transformation'!A165:Q2494,7,FALSE)</f>
        <v>No</v>
      </c>
      <c r="H166" s="14">
        <f>VLOOKUP(A166,'Data _Transformation'!A165:Q2494,8,FALSE)</f>
        <v>1</v>
      </c>
      <c r="I166" s="14" t="str">
        <f>VLOOKUP(A166,'Data _Transformation'!A165:Q2494,9,FALSE)</f>
        <v>Smoker</v>
      </c>
      <c r="J166" s="14" t="str">
        <f>VLOOKUP(A166,'Data _Transformation'!A165:Q2494,10,FALSE)</f>
        <v>Obesity</v>
      </c>
      <c r="K166" s="14" t="str">
        <f>VLOOKUP(A166,'Data _Transformation'!A165:Q2494,11,FALSE)</f>
        <v>Diabetes</v>
      </c>
      <c r="L166" s="39">
        <f>VLOOKUP(A166,'Data _Transformation'!A165:Q2494,12,FALSE)</f>
        <v>36481</v>
      </c>
      <c r="M166" s="40">
        <f>VLOOKUP(A166,'Data _Transformation'!A165:Q2494,13,FALSE)</f>
        <v>1824.29</v>
      </c>
      <c r="N166" s="14" t="str">
        <f>VLOOKUP(A166,'Data _Transformation'!A165:Q2494,14,FALSE)</f>
        <v>tier - 3</v>
      </c>
      <c r="O166" s="14" t="str">
        <f>VLOOKUP(A166,'Data _Transformation'!A165:Q2494,15,FALSE)</f>
        <v>tier - 3</v>
      </c>
      <c r="P166" s="14" t="str">
        <f>VLOOKUP(A166,'Data _Transformation'!A165:Q2494,16,0)</f>
        <v>R1013</v>
      </c>
      <c r="Q166" s="42">
        <f>VLOOKUP(A166,'Data _Transformation'!A165:Q2494,17,0)</f>
        <v>23</v>
      </c>
    </row>
    <row r="167" spans="1:17" ht="15.6" x14ac:dyDescent="0.3">
      <c r="A167" s="41" t="s">
        <v>418</v>
      </c>
      <c r="B167" s="14" t="str">
        <f>VLOOKUP(A167,'Data _Transformation'!A166:Q2495,2,FALSE)</f>
        <v xml:space="preserve">  Bret R</v>
      </c>
      <c r="C167" s="14">
        <f>VLOOKUP(A167,'Data _Transformation'!A166:Q2495,3,FALSE)</f>
        <v>30.78</v>
      </c>
      <c r="D167" s="14">
        <f>VLOOKUP(A167,'Data _Transformation'!A166:Q2495,4,FALSE)</f>
        <v>4.67</v>
      </c>
      <c r="E167" s="14" t="str">
        <f>VLOOKUP(A167,'Data _Transformation'!A166:Q2495,5,FALSE)</f>
        <v>Yes</v>
      </c>
      <c r="F167" s="14" t="str">
        <f>VLOOKUP(A167,'Data _Transformation'!A166:Q2495,6,FALSE)</f>
        <v>No</v>
      </c>
      <c r="G167" s="14" t="str">
        <f>VLOOKUP(A167,'Data _Transformation'!A166:Q2495,7,FALSE)</f>
        <v>No</v>
      </c>
      <c r="H167" s="14">
        <f>VLOOKUP(A167,'Data _Transformation'!A166:Q2495,8,FALSE)</f>
        <v>0</v>
      </c>
      <c r="I167" s="14" t="str">
        <f>VLOOKUP(A167,'Data _Transformation'!A166:Q2495,9,FALSE)</f>
        <v>Smoker</v>
      </c>
      <c r="J167" s="14" t="str">
        <f>VLOOKUP(A167,'Data _Transformation'!A166:Q2495,10,FALSE)</f>
        <v>Obesity</v>
      </c>
      <c r="K167" s="14" t="str">
        <f>VLOOKUP(A167,'Data _Transformation'!A166:Q2495,11,FALSE)</f>
        <v>Normal</v>
      </c>
      <c r="L167" s="39">
        <f>VLOOKUP(A167,'Data _Transformation'!A166:Q2495,12,FALSE)</f>
        <v>36434</v>
      </c>
      <c r="M167" s="40">
        <f>VLOOKUP(A167,'Data _Transformation'!A166:Q2495,13,FALSE)</f>
        <v>1826.84</v>
      </c>
      <c r="N167" s="14" t="str">
        <f>VLOOKUP(A167,'Data _Transformation'!A166:Q2495,14,FALSE)</f>
        <v>tier - 3</v>
      </c>
      <c r="O167" s="14" t="str">
        <f>VLOOKUP(A167,'Data _Transformation'!A166:Q2495,15,FALSE)</f>
        <v>tier - 2</v>
      </c>
      <c r="P167" s="14" t="str">
        <f>VLOOKUP(A167,'Data _Transformation'!A166:Q2495,16,0)</f>
        <v>R1011</v>
      </c>
      <c r="Q167" s="42">
        <f>VLOOKUP(A167,'Data _Transformation'!A166:Q2495,17,0)</f>
        <v>23</v>
      </c>
    </row>
    <row r="168" spans="1:17" ht="15.6" x14ac:dyDescent="0.3">
      <c r="A168" s="41" t="s">
        <v>420</v>
      </c>
      <c r="B168" s="14" t="str">
        <f>VLOOKUP(A168,'Data _Transformation'!A167:Q2496,2,FALSE)</f>
        <v xml:space="preserve">  Gardner L</v>
      </c>
      <c r="C168" s="14">
        <f>VLOOKUP(A168,'Data _Transformation'!A167:Q2496,3,FALSE)</f>
        <v>49.49</v>
      </c>
      <c r="D168" s="14">
        <f>VLOOKUP(A168,'Data _Transformation'!A167:Q2496,4,FALSE)</f>
        <v>4.5</v>
      </c>
      <c r="E168" s="14" t="str">
        <f>VLOOKUP(A168,'Data _Transformation'!A167:Q2496,5,FALSE)</f>
        <v>No</v>
      </c>
      <c r="F168" s="14" t="str">
        <f>VLOOKUP(A168,'Data _Transformation'!A167:Q2496,6,FALSE)</f>
        <v>No</v>
      </c>
      <c r="G168" s="14" t="str">
        <f>VLOOKUP(A168,'Data _Transformation'!A167:Q2496,7,FALSE)</f>
        <v>No</v>
      </c>
      <c r="H168" s="14">
        <f>VLOOKUP(A168,'Data _Transformation'!A167:Q2496,8,FALSE)</f>
        <v>0</v>
      </c>
      <c r="I168" s="14" t="str">
        <f>VLOOKUP(A168,'Data _Transformation'!A167:Q2496,9,FALSE)</f>
        <v>Smoker</v>
      </c>
      <c r="J168" s="14" t="str">
        <f>VLOOKUP(A168,'Data _Transformation'!A167:Q2496,10,FALSE)</f>
        <v>Obesity</v>
      </c>
      <c r="K168" s="14" t="str">
        <f>VLOOKUP(A168,'Data _Transformation'!A167:Q2496,11,FALSE)</f>
        <v>Normal</v>
      </c>
      <c r="L168" s="39">
        <f>VLOOKUP(A168,'Data _Transformation'!A167:Q2496,12,FALSE)</f>
        <v>37844</v>
      </c>
      <c r="M168" s="40">
        <f>VLOOKUP(A168,'Data _Transformation'!A167:Q2496,13,FALSE)</f>
        <v>1832.09</v>
      </c>
      <c r="N168" s="14" t="str">
        <f>VLOOKUP(A168,'Data _Transformation'!A167:Q2496,14,FALSE)</f>
        <v>tier - 3</v>
      </c>
      <c r="O168" s="14" t="str">
        <f>VLOOKUP(A168,'Data _Transformation'!A167:Q2496,15,FALSE)</f>
        <v>tier - 3</v>
      </c>
      <c r="P168" s="14" t="str">
        <f>VLOOKUP(A168,'Data _Transformation'!A167:Q2496,16,0)</f>
        <v>R1011</v>
      </c>
      <c r="Q168" s="42">
        <f>VLOOKUP(A168,'Data _Transformation'!A167:Q2496,17,0)</f>
        <v>19</v>
      </c>
    </row>
    <row r="169" spans="1:17" ht="15.6" x14ac:dyDescent="0.3">
      <c r="A169" s="41" t="s">
        <v>423</v>
      </c>
      <c r="B169" s="14" t="str">
        <f>VLOOKUP(A169,'Data _Transformation'!A168:Q2497,2,FALSE)</f>
        <v xml:space="preserve">  Bobby</v>
      </c>
      <c r="C169" s="14">
        <f>VLOOKUP(A169,'Data _Transformation'!A168:Q2497,3,FALSE)</f>
        <v>37.619999999999997</v>
      </c>
      <c r="D169" s="14">
        <f>VLOOKUP(A169,'Data _Transformation'!A168:Q2497,4,FALSE)</f>
        <v>6.32</v>
      </c>
      <c r="E169" s="14" t="str">
        <f>VLOOKUP(A169,'Data _Transformation'!A168:Q2497,5,FALSE)</f>
        <v>Yes</v>
      </c>
      <c r="F169" s="14" t="str">
        <f>VLOOKUP(A169,'Data _Transformation'!A168:Q2497,6,FALSE)</f>
        <v>yes</v>
      </c>
      <c r="G169" s="14" t="str">
        <f>VLOOKUP(A169,'Data _Transformation'!A168:Q2497,7,FALSE)</f>
        <v>No</v>
      </c>
      <c r="H169" s="14">
        <f>VLOOKUP(A169,'Data _Transformation'!A168:Q2497,8,FALSE)</f>
        <v>2</v>
      </c>
      <c r="I169" s="14" t="str">
        <f>VLOOKUP(A169,'Data _Transformation'!A168:Q2497,9,FALSE)</f>
        <v>Smoker</v>
      </c>
      <c r="J169" s="14" t="str">
        <f>VLOOKUP(A169,'Data _Transformation'!A168:Q2497,10,FALSE)</f>
        <v>Obesity</v>
      </c>
      <c r="K169" s="14" t="str">
        <f>VLOOKUP(A169,'Data _Transformation'!A168:Q2497,11,FALSE)</f>
        <v>Prediabetes</v>
      </c>
      <c r="L169" s="39">
        <f>VLOOKUP(A169,'Data _Transformation'!A168:Q2497,12,FALSE)</f>
        <v>37837</v>
      </c>
      <c r="M169" s="40">
        <f>VLOOKUP(A169,'Data _Transformation'!A168:Q2497,13,FALSE)</f>
        <v>1837.24</v>
      </c>
      <c r="N169" s="14" t="str">
        <f>VLOOKUP(A169,'Data _Transformation'!A168:Q2497,14,FALSE)</f>
        <v>tier - 3</v>
      </c>
      <c r="O169" s="14" t="str">
        <f>VLOOKUP(A169,'Data _Transformation'!A168:Q2497,15,FALSE)</f>
        <v>tier - 2</v>
      </c>
      <c r="P169" s="14" t="str">
        <f>VLOOKUP(A169,'Data _Transformation'!A168:Q2497,16,0)</f>
        <v>R1011</v>
      </c>
      <c r="Q169" s="42">
        <f>VLOOKUP(A169,'Data _Transformation'!A168:Q2497,17,0)</f>
        <v>19</v>
      </c>
    </row>
    <row r="170" spans="1:17" ht="15.6" x14ac:dyDescent="0.3">
      <c r="A170" s="41" t="s">
        <v>425</v>
      </c>
      <c r="B170" s="14" t="str">
        <f>VLOOKUP(A170,'Data _Transformation'!A169:Q2498,2,FALSE)</f>
        <v xml:space="preserve">  Natalie</v>
      </c>
      <c r="C170" s="14">
        <f>VLOOKUP(A170,'Data _Transformation'!A169:Q2498,3,FALSE)</f>
        <v>36.08</v>
      </c>
      <c r="D170" s="14">
        <f>VLOOKUP(A170,'Data _Transformation'!A169:Q2498,4,FALSE)</f>
        <v>6.1</v>
      </c>
      <c r="E170" s="14" t="str">
        <f>VLOOKUP(A170,'Data _Transformation'!A169:Q2498,5,FALSE)</f>
        <v>Yes</v>
      </c>
      <c r="F170" s="14" t="str">
        <f>VLOOKUP(A170,'Data _Transformation'!A169:Q2498,6,FALSE)</f>
        <v>No</v>
      </c>
      <c r="G170" s="14" t="str">
        <f>VLOOKUP(A170,'Data _Transformation'!A169:Q2498,7,FALSE)</f>
        <v>No</v>
      </c>
      <c r="H170" s="14">
        <f>VLOOKUP(A170,'Data _Transformation'!A169:Q2498,8,FALSE)</f>
        <v>1</v>
      </c>
      <c r="I170" s="14" t="str">
        <f>VLOOKUP(A170,'Data _Transformation'!A169:Q2498,9,FALSE)</f>
        <v>Smoker</v>
      </c>
      <c r="J170" s="14" t="str">
        <f>VLOOKUP(A170,'Data _Transformation'!A169:Q2498,10,FALSE)</f>
        <v>Obesity</v>
      </c>
      <c r="K170" s="14" t="str">
        <f>VLOOKUP(A170,'Data _Transformation'!A169:Q2498,11,FALSE)</f>
        <v>Prediabetes</v>
      </c>
      <c r="L170" s="39">
        <f>VLOOKUP(A170,'Data _Transformation'!A169:Q2498,12,FALSE)</f>
        <v>36506</v>
      </c>
      <c r="M170" s="40">
        <f>VLOOKUP(A170,'Data _Transformation'!A169:Q2498,13,FALSE)</f>
        <v>1837.28</v>
      </c>
      <c r="N170" s="14" t="str">
        <f>VLOOKUP(A170,'Data _Transformation'!A169:Q2498,14,FALSE)</f>
        <v>tier - 3</v>
      </c>
      <c r="O170" s="14" t="str">
        <f>VLOOKUP(A170,'Data _Transformation'!A169:Q2498,15,FALSE)</f>
        <v>tier - 2</v>
      </c>
      <c r="P170" s="14" t="str">
        <f>VLOOKUP(A170,'Data _Transformation'!A169:Q2498,16,0)</f>
        <v>R1013</v>
      </c>
      <c r="Q170" s="42">
        <f>VLOOKUP(A170,'Data _Transformation'!A169:Q2498,17,0)</f>
        <v>23</v>
      </c>
    </row>
    <row r="171" spans="1:17" ht="15.6" x14ac:dyDescent="0.3">
      <c r="A171" s="41" t="s">
        <v>428</v>
      </c>
      <c r="B171" s="14" t="str">
        <f>VLOOKUP(A171,'Data _Transformation'!A170:Q2499,2,FALSE)</f>
        <v xml:space="preserve">  Lina</v>
      </c>
      <c r="C171" s="14">
        <f>VLOOKUP(A171,'Data _Transformation'!A170:Q2499,3,FALSE)</f>
        <v>33.5</v>
      </c>
      <c r="D171" s="14">
        <f>VLOOKUP(A171,'Data _Transformation'!A170:Q2499,4,FALSE)</f>
        <v>5.4</v>
      </c>
      <c r="E171" s="14" t="str">
        <f>VLOOKUP(A171,'Data _Transformation'!A170:Q2499,5,FALSE)</f>
        <v>No</v>
      </c>
      <c r="F171" s="14" t="str">
        <f>VLOOKUP(A171,'Data _Transformation'!A170:Q2499,6,FALSE)</f>
        <v>No</v>
      </c>
      <c r="G171" s="14" t="str">
        <f>VLOOKUP(A171,'Data _Transformation'!A170:Q2499,7,FALSE)</f>
        <v>No</v>
      </c>
      <c r="H171" s="14">
        <f>VLOOKUP(A171,'Data _Transformation'!A170:Q2499,8,FALSE)</f>
        <v>0</v>
      </c>
      <c r="I171" s="14" t="str">
        <f>VLOOKUP(A171,'Data _Transformation'!A170:Q2499,9,FALSE)</f>
        <v>Smoker</v>
      </c>
      <c r="J171" s="14" t="str">
        <f>VLOOKUP(A171,'Data _Transformation'!A170:Q2499,10,FALSE)</f>
        <v>Obesity</v>
      </c>
      <c r="K171" s="14" t="str">
        <f>VLOOKUP(A171,'Data _Transformation'!A170:Q2499,11,FALSE)</f>
        <v>Normal</v>
      </c>
      <c r="L171" s="39">
        <f>VLOOKUP(A171,'Data _Transformation'!A170:Q2499,12,FALSE)</f>
        <v>37822</v>
      </c>
      <c r="M171" s="40">
        <f>VLOOKUP(A171,'Data _Transformation'!A170:Q2499,13,FALSE)</f>
        <v>1842.52</v>
      </c>
      <c r="N171" s="14" t="str">
        <f>VLOOKUP(A171,'Data _Transformation'!A170:Q2499,14,FALSE)</f>
        <v>tier - 3</v>
      </c>
      <c r="O171" s="14" t="str">
        <f>VLOOKUP(A171,'Data _Transformation'!A170:Q2499,15,FALSE)</f>
        <v>tier - 2</v>
      </c>
      <c r="P171" s="14" t="str">
        <f>VLOOKUP(A171,'Data _Transformation'!A170:Q2499,16,0)</f>
        <v>R1011</v>
      </c>
      <c r="Q171" s="42">
        <f>VLOOKUP(A171,'Data _Transformation'!A170:Q2499,17,0)</f>
        <v>19</v>
      </c>
    </row>
    <row r="172" spans="1:17" ht="15.6" x14ac:dyDescent="0.3">
      <c r="A172" s="41" t="s">
        <v>430</v>
      </c>
      <c r="B172" s="14" t="str">
        <f>VLOOKUP(A172,'Data _Transformation'!A171:Q2500,2,FALSE)</f>
        <v xml:space="preserve">  Zebulon</v>
      </c>
      <c r="C172" s="14">
        <f>VLOOKUP(A172,'Data _Transformation'!A171:Q2500,3,FALSE)</f>
        <v>47.46</v>
      </c>
      <c r="D172" s="14">
        <f>VLOOKUP(A172,'Data _Transformation'!A171:Q2500,4,FALSE)</f>
        <v>6.24</v>
      </c>
      <c r="E172" s="14" t="str">
        <f>VLOOKUP(A172,'Data _Transformation'!A171:Q2500,5,FALSE)</f>
        <v>Yes</v>
      </c>
      <c r="F172" s="14" t="str">
        <f>VLOOKUP(A172,'Data _Transformation'!A171:Q2500,6,FALSE)</f>
        <v>No</v>
      </c>
      <c r="G172" s="14" t="str">
        <f>VLOOKUP(A172,'Data _Transformation'!A171:Q2500,7,FALSE)</f>
        <v>No</v>
      </c>
      <c r="H172" s="14">
        <f>VLOOKUP(A172,'Data _Transformation'!A171:Q2500,8,FALSE)</f>
        <v>1</v>
      </c>
      <c r="I172" s="14" t="str">
        <f>VLOOKUP(A172,'Data _Transformation'!A171:Q2500,9,FALSE)</f>
        <v>Smoker</v>
      </c>
      <c r="J172" s="14" t="str">
        <f>VLOOKUP(A172,'Data _Transformation'!A171:Q2500,10,FALSE)</f>
        <v>Obesity</v>
      </c>
      <c r="K172" s="14" t="str">
        <f>VLOOKUP(A172,'Data _Transformation'!A171:Q2500,11,FALSE)</f>
        <v>Prediabetes</v>
      </c>
      <c r="L172" s="39">
        <f>VLOOKUP(A172,'Data _Transformation'!A171:Q2500,12,FALSE)</f>
        <v>34674</v>
      </c>
      <c r="M172" s="40">
        <f>VLOOKUP(A172,'Data _Transformation'!A171:Q2500,13,FALSE)</f>
        <v>1850.55</v>
      </c>
      <c r="N172" s="14" t="str">
        <f>VLOOKUP(A172,'Data _Transformation'!A171:Q2500,14,FALSE)</f>
        <v>tier - 3</v>
      </c>
      <c r="O172" s="14" t="str">
        <f>VLOOKUP(A172,'Data _Transformation'!A171:Q2500,15,FALSE)</f>
        <v>tier - 2</v>
      </c>
      <c r="P172" s="14" t="str">
        <f>VLOOKUP(A172,'Data _Transformation'!A171:Q2500,16,0)</f>
        <v>R1012</v>
      </c>
      <c r="Q172" s="42">
        <f>VLOOKUP(A172,'Data _Transformation'!A171:Q2500,17,0)</f>
        <v>28</v>
      </c>
    </row>
    <row r="173" spans="1:17" ht="15.6" x14ac:dyDescent="0.3">
      <c r="A173" s="41" t="s">
        <v>432</v>
      </c>
      <c r="B173" s="14" t="str">
        <f>VLOOKUP(A173,'Data _Transformation'!A172:Q2501,2,FALSE)</f>
        <v xml:space="preserve">  Amanda</v>
      </c>
      <c r="C173" s="14">
        <f>VLOOKUP(A173,'Data _Transformation'!A172:Q2501,3,FALSE)</f>
        <v>49.24</v>
      </c>
      <c r="D173" s="14">
        <f>VLOOKUP(A173,'Data _Transformation'!A172:Q2501,4,FALSE)</f>
        <v>4.45</v>
      </c>
      <c r="E173" s="14" t="str">
        <f>VLOOKUP(A173,'Data _Transformation'!A172:Q2501,5,FALSE)</f>
        <v>No</v>
      </c>
      <c r="F173" s="14" t="str">
        <f>VLOOKUP(A173,'Data _Transformation'!A172:Q2501,6,FALSE)</f>
        <v>No</v>
      </c>
      <c r="G173" s="14" t="str">
        <f>VLOOKUP(A173,'Data _Transformation'!A172:Q2501,7,FALSE)</f>
        <v>No</v>
      </c>
      <c r="H173" s="14">
        <f>VLOOKUP(A173,'Data _Transformation'!A172:Q2501,8,FALSE)</f>
        <v>0</v>
      </c>
      <c r="I173" s="14" t="str">
        <f>VLOOKUP(A173,'Data _Transformation'!A172:Q2501,9,FALSE)</f>
        <v>Smoker</v>
      </c>
      <c r="J173" s="14" t="str">
        <f>VLOOKUP(A173,'Data _Transformation'!A172:Q2501,10,FALSE)</f>
        <v>Obesity</v>
      </c>
      <c r="K173" s="14" t="str">
        <f>VLOOKUP(A173,'Data _Transformation'!A172:Q2501,11,FALSE)</f>
        <v>Normal</v>
      </c>
      <c r="L173" s="39">
        <f>VLOOKUP(A173,'Data _Transformation'!A172:Q2501,12,FALSE)</f>
        <v>38348</v>
      </c>
      <c r="M173" s="40">
        <f>VLOOKUP(A173,'Data _Transformation'!A172:Q2501,13,FALSE)</f>
        <v>1863.45</v>
      </c>
      <c r="N173" s="14" t="str">
        <f>VLOOKUP(A173,'Data _Transformation'!A172:Q2501,14,FALSE)</f>
        <v>tier - 3</v>
      </c>
      <c r="O173" s="14" t="str">
        <f>VLOOKUP(A173,'Data _Transformation'!A172:Q2501,15,FALSE)</f>
        <v>tier - 1</v>
      </c>
      <c r="P173" s="14" t="str">
        <f>VLOOKUP(A173,'Data _Transformation'!A172:Q2501,16,0)</f>
        <v>R1025</v>
      </c>
      <c r="Q173" s="42">
        <f>VLOOKUP(A173,'Data _Transformation'!A172:Q2501,17,0)</f>
        <v>18</v>
      </c>
    </row>
    <row r="174" spans="1:17" ht="15.6" x14ac:dyDescent="0.3">
      <c r="A174" s="41" t="s">
        <v>435</v>
      </c>
      <c r="B174" s="14" t="str">
        <f>VLOOKUP(A174,'Data _Transformation'!A173:Q2502,2,FALSE)</f>
        <v xml:space="preserve">  Greg</v>
      </c>
      <c r="C174" s="14">
        <f>VLOOKUP(A174,'Data _Transformation'!A173:Q2502,3,FALSE)</f>
        <v>54.4</v>
      </c>
      <c r="D174" s="14">
        <f>VLOOKUP(A174,'Data _Transformation'!A173:Q2502,4,FALSE)</f>
        <v>5.22</v>
      </c>
      <c r="E174" s="14" t="str">
        <f>VLOOKUP(A174,'Data _Transformation'!A173:Q2502,5,FALSE)</f>
        <v>No</v>
      </c>
      <c r="F174" s="14" t="str">
        <f>VLOOKUP(A174,'Data _Transformation'!A173:Q2502,6,FALSE)</f>
        <v>No</v>
      </c>
      <c r="G174" s="14" t="str">
        <f>VLOOKUP(A174,'Data _Transformation'!A173:Q2502,7,FALSE)</f>
        <v>No</v>
      </c>
      <c r="H174" s="14">
        <f>VLOOKUP(A174,'Data _Transformation'!A173:Q2502,8,FALSE)</f>
        <v>1</v>
      </c>
      <c r="I174" s="14" t="str">
        <f>VLOOKUP(A174,'Data _Transformation'!A173:Q2502,9,FALSE)</f>
        <v>Smoker</v>
      </c>
      <c r="J174" s="14" t="str">
        <f>VLOOKUP(A174,'Data _Transformation'!A173:Q2502,10,FALSE)</f>
        <v>Obesity</v>
      </c>
      <c r="K174" s="14" t="str">
        <f>VLOOKUP(A174,'Data _Transformation'!A173:Q2502,11,FALSE)</f>
        <v>Normal</v>
      </c>
      <c r="L174" s="39">
        <f>VLOOKUP(A174,'Data _Transformation'!A173:Q2502,12,FALSE)</f>
        <v>35248</v>
      </c>
      <c r="M174" s="40">
        <f>VLOOKUP(A174,'Data _Transformation'!A173:Q2502,13,FALSE)</f>
        <v>1865.98</v>
      </c>
      <c r="N174" s="14" t="str">
        <f>VLOOKUP(A174,'Data _Transformation'!A173:Q2502,14,FALSE)</f>
        <v>tier - 3</v>
      </c>
      <c r="O174" s="14" t="str">
        <f>VLOOKUP(A174,'Data _Transformation'!A173:Q2502,15,FALSE)</f>
        <v>tier - 3</v>
      </c>
      <c r="P174" s="14" t="str">
        <f>VLOOKUP(A174,'Data _Transformation'!A173:Q2502,16,0)</f>
        <v>R1012</v>
      </c>
      <c r="Q174" s="42">
        <f>VLOOKUP(A174,'Data _Transformation'!A173:Q2502,17,0)</f>
        <v>26</v>
      </c>
    </row>
    <row r="175" spans="1:17" ht="15.6" x14ac:dyDescent="0.3">
      <c r="A175" s="41" t="s">
        <v>437</v>
      </c>
      <c r="B175" s="14" t="str">
        <f>VLOOKUP(A175,'Data _Transformation'!A174:Q2503,2,FALSE)</f>
        <v xml:space="preserve">  John</v>
      </c>
      <c r="C175" s="14">
        <f>VLOOKUP(A175,'Data _Transformation'!A174:Q2503,3,FALSE)</f>
        <v>35.53</v>
      </c>
      <c r="D175" s="14">
        <f>VLOOKUP(A175,'Data _Transformation'!A174:Q2503,4,FALSE)</f>
        <v>4.6100000000000003</v>
      </c>
      <c r="E175" s="14" t="str">
        <f>VLOOKUP(A175,'Data _Transformation'!A174:Q2503,5,FALSE)</f>
        <v>No</v>
      </c>
      <c r="F175" s="14" t="str">
        <f>VLOOKUP(A175,'Data _Transformation'!A174:Q2503,6,FALSE)</f>
        <v>No</v>
      </c>
      <c r="G175" s="14" t="str">
        <f>VLOOKUP(A175,'Data _Transformation'!A174:Q2503,7,FALSE)</f>
        <v>No</v>
      </c>
      <c r="H175" s="14">
        <f>VLOOKUP(A175,'Data _Transformation'!A174:Q2503,8,FALSE)</f>
        <v>1</v>
      </c>
      <c r="I175" s="14" t="str">
        <f>VLOOKUP(A175,'Data _Transformation'!A174:Q2503,9,FALSE)</f>
        <v>Smoker</v>
      </c>
      <c r="J175" s="14" t="str">
        <f>VLOOKUP(A175,'Data _Transformation'!A174:Q2503,10,FALSE)</f>
        <v>Obesity</v>
      </c>
      <c r="K175" s="14" t="str">
        <f>VLOOKUP(A175,'Data _Transformation'!A174:Q2503,11,FALSE)</f>
        <v>Normal</v>
      </c>
      <c r="L175" s="39">
        <f>VLOOKUP(A175,'Data _Transformation'!A174:Q2503,12,FALSE)</f>
        <v>37521</v>
      </c>
      <c r="M175" s="40">
        <f>VLOOKUP(A175,'Data _Transformation'!A174:Q2503,13,FALSE)</f>
        <v>1875.34</v>
      </c>
      <c r="N175" s="14" t="str">
        <f>VLOOKUP(A175,'Data _Transformation'!A174:Q2503,14,FALSE)</f>
        <v>tier - 3</v>
      </c>
      <c r="O175" s="14" t="str">
        <f>VLOOKUP(A175,'Data _Transformation'!A174:Q2503,15,FALSE)</f>
        <v>tier - 2</v>
      </c>
      <c r="P175" s="14" t="str">
        <f>VLOOKUP(A175,'Data _Transformation'!A174:Q2503,16,0)</f>
        <v>R1011</v>
      </c>
      <c r="Q175" s="42">
        <f>VLOOKUP(A175,'Data _Transformation'!A174:Q2503,17,0)</f>
        <v>20</v>
      </c>
    </row>
    <row r="176" spans="1:17" ht="15.6" x14ac:dyDescent="0.3">
      <c r="A176" s="41" t="s">
        <v>440</v>
      </c>
      <c r="B176" s="14" t="str">
        <f>VLOOKUP(A176,'Data _Transformation'!A175:Q2504,2,FALSE)</f>
        <v xml:space="preserve">  Kelsey A</v>
      </c>
      <c r="C176" s="14">
        <f>VLOOKUP(A176,'Data _Transformation'!A175:Q2504,3,FALSE)</f>
        <v>39.729999999999997</v>
      </c>
      <c r="D176" s="14">
        <f>VLOOKUP(A176,'Data _Transformation'!A175:Q2504,4,FALSE)</f>
        <v>6.24</v>
      </c>
      <c r="E176" s="14" t="str">
        <f>VLOOKUP(A176,'Data _Transformation'!A175:Q2504,5,FALSE)</f>
        <v>No</v>
      </c>
      <c r="F176" s="14" t="str">
        <f>VLOOKUP(A176,'Data _Transformation'!A175:Q2504,6,FALSE)</f>
        <v>No</v>
      </c>
      <c r="G176" s="14" t="str">
        <f>VLOOKUP(A176,'Data _Transformation'!A175:Q2504,7,FALSE)</f>
        <v>No</v>
      </c>
      <c r="H176" s="14">
        <f>VLOOKUP(A176,'Data _Transformation'!A175:Q2504,8,FALSE)</f>
        <v>0</v>
      </c>
      <c r="I176" s="14" t="str">
        <f>VLOOKUP(A176,'Data _Transformation'!A175:Q2504,9,FALSE)</f>
        <v>Smoker</v>
      </c>
      <c r="J176" s="14" t="str">
        <f>VLOOKUP(A176,'Data _Transformation'!A175:Q2504,10,FALSE)</f>
        <v>Obesity</v>
      </c>
      <c r="K176" s="14" t="str">
        <f>VLOOKUP(A176,'Data _Transformation'!A175:Q2504,11,FALSE)</f>
        <v>Prediabetes</v>
      </c>
      <c r="L176" s="39">
        <f>VLOOKUP(A176,'Data _Transformation'!A175:Q2504,12,FALSE)</f>
        <v>37558</v>
      </c>
      <c r="M176" s="40">
        <f>VLOOKUP(A176,'Data _Transformation'!A175:Q2504,13,FALSE)</f>
        <v>1877.93</v>
      </c>
      <c r="N176" s="14" t="str">
        <f>VLOOKUP(A176,'Data _Transformation'!A175:Q2504,14,FALSE)</f>
        <v>tier - 3</v>
      </c>
      <c r="O176" s="14" t="str">
        <f>VLOOKUP(A176,'Data _Transformation'!A175:Q2504,15,FALSE)</f>
        <v>tier - 1</v>
      </c>
      <c r="P176" s="14" t="str">
        <f>VLOOKUP(A176,'Data _Transformation'!A175:Q2504,16,0)</f>
        <v>R1013</v>
      </c>
      <c r="Q176" s="42">
        <f>VLOOKUP(A176,'Data _Transformation'!A175:Q2504,17,0)</f>
        <v>20</v>
      </c>
    </row>
    <row r="177" spans="1:17" ht="15.6" x14ac:dyDescent="0.3">
      <c r="A177" s="41" t="s">
        <v>442</v>
      </c>
      <c r="B177" s="14" t="str">
        <f>VLOOKUP(A177,'Data _Transformation'!A176:Q2505,2,FALSE)</f>
        <v xml:space="preserve">  Bronwen L</v>
      </c>
      <c r="C177" s="14">
        <f>VLOOKUP(A177,'Data _Transformation'!A176:Q2505,3,FALSE)</f>
        <v>35.68</v>
      </c>
      <c r="D177" s="14">
        <f>VLOOKUP(A177,'Data _Transformation'!A176:Q2505,4,FALSE)</f>
        <v>10.039999999999999</v>
      </c>
      <c r="E177" s="14" t="str">
        <f>VLOOKUP(A177,'Data _Transformation'!A176:Q2505,5,FALSE)</f>
        <v>No</v>
      </c>
      <c r="F177" s="14" t="str">
        <f>VLOOKUP(A177,'Data _Transformation'!A176:Q2505,6,FALSE)</f>
        <v>No</v>
      </c>
      <c r="G177" s="14" t="str">
        <f>VLOOKUP(A177,'Data _Transformation'!A176:Q2505,7,FALSE)</f>
        <v>No</v>
      </c>
      <c r="H177" s="14">
        <f>VLOOKUP(A177,'Data _Transformation'!A176:Q2505,8,FALSE)</f>
        <v>0</v>
      </c>
      <c r="I177" s="14" t="str">
        <f>VLOOKUP(A177,'Data _Transformation'!A176:Q2505,9,FALSE)</f>
        <v>Smoker</v>
      </c>
      <c r="J177" s="14" t="str">
        <f>VLOOKUP(A177,'Data _Transformation'!A176:Q2505,10,FALSE)</f>
        <v>Obesity</v>
      </c>
      <c r="K177" s="14" t="str">
        <f>VLOOKUP(A177,'Data _Transformation'!A176:Q2505,11,FALSE)</f>
        <v>Diabetes</v>
      </c>
      <c r="L177" s="39">
        <f>VLOOKUP(A177,'Data _Transformation'!A176:Q2505,12,FALSE)</f>
        <v>37497</v>
      </c>
      <c r="M177" s="40">
        <f>VLOOKUP(A177,'Data _Transformation'!A176:Q2505,13,FALSE)</f>
        <v>1880.07</v>
      </c>
      <c r="N177" s="14" t="str">
        <f>VLOOKUP(A177,'Data _Transformation'!A176:Q2505,14,FALSE)</f>
        <v>tier - 3</v>
      </c>
      <c r="O177" s="14" t="str">
        <f>VLOOKUP(A177,'Data _Transformation'!A176:Q2505,15,FALSE)</f>
        <v>tier - 2</v>
      </c>
      <c r="P177" s="14" t="str">
        <f>VLOOKUP(A177,'Data _Transformation'!A176:Q2505,16,0)</f>
        <v>R1013</v>
      </c>
      <c r="Q177" s="42">
        <f>VLOOKUP(A177,'Data _Transformation'!A176:Q2505,17,0)</f>
        <v>20</v>
      </c>
    </row>
    <row r="178" spans="1:17" ht="15.6" x14ac:dyDescent="0.3">
      <c r="A178" s="41" t="s">
        <v>445</v>
      </c>
      <c r="B178" s="14" t="str">
        <f>VLOOKUP(A178,'Data _Transformation'!A177:Q2506,2,FALSE)</f>
        <v xml:space="preserve">  Manuela</v>
      </c>
      <c r="C178" s="14">
        <f>VLOOKUP(A178,'Data _Transformation'!A177:Q2506,3,FALSE)</f>
        <v>48.86</v>
      </c>
      <c r="D178" s="14">
        <f>VLOOKUP(A178,'Data _Transformation'!A177:Q2506,4,FALSE)</f>
        <v>6.09</v>
      </c>
      <c r="E178" s="14" t="str">
        <f>VLOOKUP(A178,'Data _Transformation'!A177:Q2506,5,FALSE)</f>
        <v>No</v>
      </c>
      <c r="F178" s="14" t="str">
        <f>VLOOKUP(A178,'Data _Transformation'!A177:Q2506,6,FALSE)</f>
        <v>No</v>
      </c>
      <c r="G178" s="14" t="str">
        <f>VLOOKUP(A178,'Data _Transformation'!A177:Q2506,7,FALSE)</f>
        <v>No</v>
      </c>
      <c r="H178" s="14">
        <f>VLOOKUP(A178,'Data _Transformation'!A177:Q2506,8,FALSE)</f>
        <v>0</v>
      </c>
      <c r="I178" s="14" t="str">
        <f>VLOOKUP(A178,'Data _Transformation'!A177:Q2506,9,FALSE)</f>
        <v>Smoker</v>
      </c>
      <c r="J178" s="14" t="str">
        <f>VLOOKUP(A178,'Data _Transformation'!A177:Q2506,10,FALSE)</f>
        <v>Obesity</v>
      </c>
      <c r="K178" s="14" t="str">
        <f>VLOOKUP(A178,'Data _Transformation'!A177:Q2506,11,FALSE)</f>
        <v>Prediabetes</v>
      </c>
      <c r="L178" s="39">
        <f>VLOOKUP(A178,'Data _Transformation'!A177:Q2506,12,FALSE)</f>
        <v>37489</v>
      </c>
      <c r="M178" s="40">
        <f>VLOOKUP(A178,'Data _Transformation'!A177:Q2506,13,FALSE)</f>
        <v>1880.49</v>
      </c>
      <c r="N178" s="14" t="str">
        <f>VLOOKUP(A178,'Data _Transformation'!A177:Q2506,14,FALSE)</f>
        <v>tier - 3</v>
      </c>
      <c r="O178" s="14" t="str">
        <f>VLOOKUP(A178,'Data _Transformation'!A177:Q2506,15,FALSE)</f>
        <v>tier - 1</v>
      </c>
      <c r="P178" s="14" t="str">
        <f>VLOOKUP(A178,'Data _Transformation'!A177:Q2506,16,0)</f>
        <v>R1011</v>
      </c>
      <c r="Q178" s="42">
        <f>VLOOKUP(A178,'Data _Transformation'!A177:Q2506,17,0)</f>
        <v>20</v>
      </c>
    </row>
    <row r="179" spans="1:17" ht="15.6" x14ac:dyDescent="0.3">
      <c r="A179" s="41" t="s">
        <v>447</v>
      </c>
      <c r="B179" s="14" t="str">
        <f>VLOOKUP(A179,'Data _Transformation'!A178:Q2507,2,FALSE)</f>
        <v xml:space="preserve">  Jennifer L</v>
      </c>
      <c r="C179" s="14">
        <f>VLOOKUP(A179,'Data _Transformation'!A178:Q2507,3,FALSE)</f>
        <v>34.799999999999997</v>
      </c>
      <c r="D179" s="14">
        <f>VLOOKUP(A179,'Data _Transformation'!A178:Q2507,4,FALSE)</f>
        <v>11.4</v>
      </c>
      <c r="E179" s="14" t="str">
        <f>VLOOKUP(A179,'Data _Transformation'!A178:Q2507,5,FALSE)</f>
        <v>Yes</v>
      </c>
      <c r="F179" s="14" t="str">
        <f>VLOOKUP(A179,'Data _Transformation'!A178:Q2507,6,FALSE)</f>
        <v>No</v>
      </c>
      <c r="G179" s="14" t="str">
        <f>VLOOKUP(A179,'Data _Transformation'!A178:Q2507,7,FALSE)</f>
        <v>Yes</v>
      </c>
      <c r="H179" s="14">
        <f>VLOOKUP(A179,'Data _Transformation'!A178:Q2507,8,FALSE)</f>
        <v>1</v>
      </c>
      <c r="I179" s="14" t="str">
        <f>VLOOKUP(A179,'Data _Transformation'!A178:Q2507,9,FALSE)</f>
        <v>Nonsmoker</v>
      </c>
      <c r="J179" s="14" t="str">
        <f>VLOOKUP(A179,'Data _Transformation'!A178:Q2507,10,FALSE)</f>
        <v>Obesity</v>
      </c>
      <c r="K179" s="14" t="str">
        <f>VLOOKUP(A179,'Data _Transformation'!A178:Q2507,11,FALSE)</f>
        <v>Diabetes</v>
      </c>
      <c r="L179" s="39">
        <f>VLOOKUP(A179,'Data _Transformation'!A178:Q2507,12,FALSE)</f>
        <v>37113</v>
      </c>
      <c r="M179" s="40">
        <f>VLOOKUP(A179,'Data _Transformation'!A178:Q2507,13,FALSE)</f>
        <v>1906.36</v>
      </c>
      <c r="N179" s="14" t="str">
        <f>VLOOKUP(A179,'Data _Transformation'!A178:Q2507,14,FALSE)</f>
        <v>tier - 3</v>
      </c>
      <c r="O179" s="14" t="str">
        <f>VLOOKUP(A179,'Data _Transformation'!A178:Q2507,15,FALSE)</f>
        <v>tier - 1</v>
      </c>
      <c r="P179" s="14" t="str">
        <f>VLOOKUP(A179,'Data _Transformation'!A178:Q2507,16,0)</f>
        <v>R1012</v>
      </c>
      <c r="Q179" s="42">
        <f>VLOOKUP(A179,'Data _Transformation'!A178:Q2507,17,0)</f>
        <v>21</v>
      </c>
    </row>
    <row r="180" spans="1:17" ht="15.6" x14ac:dyDescent="0.3">
      <c r="A180" s="41" t="s">
        <v>450</v>
      </c>
      <c r="B180" s="14" t="str">
        <f>VLOOKUP(A180,'Data _Transformation'!A179:Q2508,2,FALSE)</f>
        <v xml:space="preserve">  Abby W</v>
      </c>
      <c r="C180" s="14">
        <f>VLOOKUP(A180,'Data _Transformation'!A179:Q2508,3,FALSE)</f>
        <v>32.49</v>
      </c>
      <c r="D180" s="14">
        <f>VLOOKUP(A180,'Data _Transformation'!A179:Q2508,4,FALSE)</f>
        <v>4.29</v>
      </c>
      <c r="E180" s="14" t="str">
        <f>VLOOKUP(A180,'Data _Transformation'!A179:Q2508,5,FALSE)</f>
        <v>No</v>
      </c>
      <c r="F180" s="14" t="str">
        <f>VLOOKUP(A180,'Data _Transformation'!A179:Q2508,6,FALSE)</f>
        <v>No</v>
      </c>
      <c r="G180" s="14" t="str">
        <f>VLOOKUP(A180,'Data _Transformation'!A179:Q2508,7,FALSE)</f>
        <v>Yes</v>
      </c>
      <c r="H180" s="14">
        <f>VLOOKUP(A180,'Data _Transformation'!A179:Q2508,8,FALSE)</f>
        <v>1</v>
      </c>
      <c r="I180" s="14" t="str">
        <f>VLOOKUP(A180,'Data _Transformation'!A179:Q2508,9,FALSE)</f>
        <v>Smoker</v>
      </c>
      <c r="J180" s="14" t="str">
        <f>VLOOKUP(A180,'Data _Transformation'!A179:Q2508,10,FALSE)</f>
        <v>Obesity</v>
      </c>
      <c r="K180" s="14" t="str">
        <f>VLOOKUP(A180,'Data _Transformation'!A179:Q2508,11,FALSE)</f>
        <v>Normal</v>
      </c>
      <c r="L180" s="39">
        <f>VLOOKUP(A180,'Data _Transformation'!A179:Q2508,12,FALSE)</f>
        <v>34613</v>
      </c>
      <c r="M180" s="40">
        <f>VLOOKUP(A180,'Data _Transformation'!A179:Q2508,13,FALSE)</f>
        <v>1908.9</v>
      </c>
      <c r="N180" s="14" t="str">
        <f>VLOOKUP(A180,'Data _Transformation'!A179:Q2508,14,FALSE)</f>
        <v>tier - 3</v>
      </c>
      <c r="O180" s="14" t="str">
        <f>VLOOKUP(A180,'Data _Transformation'!A179:Q2508,15,FALSE)</f>
        <v>tier - 3</v>
      </c>
      <c r="P180" s="14" t="str">
        <f>VLOOKUP(A180,'Data _Transformation'!A179:Q2508,16,0)</f>
        <v>R1013</v>
      </c>
      <c r="Q180" s="42">
        <f>VLOOKUP(A180,'Data _Transformation'!A179:Q2508,17,0)</f>
        <v>28</v>
      </c>
    </row>
    <row r="181" spans="1:17" ht="15.6" x14ac:dyDescent="0.3">
      <c r="A181" s="41" t="s">
        <v>452</v>
      </c>
      <c r="B181" s="14" t="str">
        <f>VLOOKUP(A181,'Data _Transformation'!A180:Q2509,2,FALSE)</f>
        <v xml:space="preserve">  Tyler</v>
      </c>
      <c r="C181" s="14">
        <f>VLOOKUP(A181,'Data _Transformation'!A180:Q2509,3,FALSE)</f>
        <v>39</v>
      </c>
      <c r="D181" s="14">
        <f>VLOOKUP(A181,'Data _Transformation'!A180:Q2509,4,FALSE)</f>
        <v>5.7</v>
      </c>
      <c r="E181" s="14" t="str">
        <f>VLOOKUP(A181,'Data _Transformation'!A180:Q2509,5,FALSE)</f>
        <v>No</v>
      </c>
      <c r="F181" s="14" t="str">
        <f>VLOOKUP(A181,'Data _Transformation'!A180:Q2509,6,FALSE)</f>
        <v>No</v>
      </c>
      <c r="G181" s="14" t="str">
        <f>VLOOKUP(A181,'Data _Transformation'!A180:Q2509,7,FALSE)</f>
        <v>No</v>
      </c>
      <c r="H181" s="14">
        <f>VLOOKUP(A181,'Data _Transformation'!A180:Q2509,8,FALSE)</f>
        <v>2</v>
      </c>
      <c r="I181" s="14" t="str">
        <f>VLOOKUP(A181,'Data _Transformation'!A180:Q2509,9,FALSE)</f>
        <v>Smoker</v>
      </c>
      <c r="J181" s="14" t="str">
        <f>VLOOKUP(A181,'Data _Transformation'!A180:Q2509,10,FALSE)</f>
        <v>Obesity</v>
      </c>
      <c r="K181" s="14" t="str">
        <f>VLOOKUP(A181,'Data _Transformation'!A180:Q2509,11,FALSE)</f>
        <v>Prediabetes</v>
      </c>
      <c r="L181" s="39">
        <f>VLOOKUP(A181,'Data _Transformation'!A180:Q2509,12,FALSE)</f>
        <v>37106</v>
      </c>
      <c r="M181" s="40">
        <f>VLOOKUP(A181,'Data _Transformation'!A180:Q2509,13,FALSE)</f>
        <v>1909.53</v>
      </c>
      <c r="N181" s="14" t="str">
        <f>VLOOKUP(A181,'Data _Transformation'!A180:Q2509,14,FALSE)</f>
        <v>tier - 3</v>
      </c>
      <c r="O181" s="14" t="str">
        <f>VLOOKUP(A181,'Data _Transformation'!A180:Q2509,15,FALSE)</f>
        <v>tier - 3</v>
      </c>
      <c r="P181" s="14" t="str">
        <f>VLOOKUP(A181,'Data _Transformation'!A180:Q2509,16,0)</f>
        <v>R1012</v>
      </c>
      <c r="Q181" s="42">
        <f>VLOOKUP(A181,'Data _Transformation'!A180:Q2509,17,0)</f>
        <v>21</v>
      </c>
    </row>
    <row r="182" spans="1:17" ht="15.6" x14ac:dyDescent="0.3">
      <c r="A182" s="41" t="s">
        <v>454</v>
      </c>
      <c r="B182" s="14" t="str">
        <f>VLOOKUP(A182,'Data _Transformation'!A181:Q2510,2,FALSE)</f>
        <v xml:space="preserve">  Jeffrey</v>
      </c>
      <c r="C182" s="14">
        <f>VLOOKUP(A182,'Data _Transformation'!A181:Q2510,3,FALSE)</f>
        <v>35.299999999999997</v>
      </c>
      <c r="D182" s="14">
        <f>VLOOKUP(A182,'Data _Transformation'!A181:Q2510,4,FALSE)</f>
        <v>6.09</v>
      </c>
      <c r="E182" s="14" t="str">
        <f>VLOOKUP(A182,'Data _Transformation'!A181:Q2510,5,FALSE)</f>
        <v>No</v>
      </c>
      <c r="F182" s="14" t="str">
        <f>VLOOKUP(A182,'Data _Transformation'!A181:Q2510,6,FALSE)</f>
        <v>No</v>
      </c>
      <c r="G182" s="14" t="str">
        <f>VLOOKUP(A182,'Data _Transformation'!A181:Q2510,7,FALSE)</f>
        <v>No</v>
      </c>
      <c r="H182" s="14">
        <f>VLOOKUP(A182,'Data _Transformation'!A181:Q2510,8,FALSE)</f>
        <v>1</v>
      </c>
      <c r="I182" s="14" t="str">
        <f>VLOOKUP(A182,'Data _Transformation'!A181:Q2510,9,FALSE)</f>
        <v>Smoker</v>
      </c>
      <c r="J182" s="14" t="str">
        <f>VLOOKUP(A182,'Data _Transformation'!A181:Q2510,10,FALSE)</f>
        <v>Obesity</v>
      </c>
      <c r="K182" s="14" t="str">
        <f>VLOOKUP(A182,'Data _Transformation'!A181:Q2510,11,FALSE)</f>
        <v>Prediabetes</v>
      </c>
      <c r="L182" s="39">
        <f>VLOOKUP(A182,'Data _Transformation'!A181:Q2510,12,FALSE)</f>
        <v>37234</v>
      </c>
      <c r="M182" s="40">
        <f>VLOOKUP(A182,'Data _Transformation'!A181:Q2510,13,FALSE)</f>
        <v>1917.32</v>
      </c>
      <c r="N182" s="14" t="str">
        <f>VLOOKUP(A182,'Data _Transformation'!A181:Q2510,14,FALSE)</f>
        <v>tier - 3</v>
      </c>
      <c r="O182" s="14" t="str">
        <f>VLOOKUP(A182,'Data _Transformation'!A181:Q2510,15,FALSE)</f>
        <v>tier - 2</v>
      </c>
      <c r="P182" s="14" t="str">
        <f>VLOOKUP(A182,'Data _Transformation'!A181:Q2510,16,0)</f>
        <v>R1012</v>
      </c>
      <c r="Q182" s="42">
        <f>VLOOKUP(A182,'Data _Transformation'!A181:Q2510,17,0)</f>
        <v>21</v>
      </c>
    </row>
    <row r="183" spans="1:17" ht="15.6" x14ac:dyDescent="0.3">
      <c r="A183" s="41" t="s">
        <v>457</v>
      </c>
      <c r="B183" s="14" t="str">
        <f>VLOOKUP(A183,'Data _Transformation'!A182:Q2511,2,FALSE)</f>
        <v xml:space="preserve">  Matthew F</v>
      </c>
      <c r="C183" s="14">
        <f>VLOOKUP(A183,'Data _Transformation'!A182:Q2511,3,FALSE)</f>
        <v>33.42</v>
      </c>
      <c r="D183" s="14">
        <f>VLOOKUP(A183,'Data _Transformation'!A182:Q2511,4,FALSE)</f>
        <v>10.67</v>
      </c>
      <c r="E183" s="14" t="str">
        <f>VLOOKUP(A183,'Data _Transformation'!A182:Q2511,5,FALSE)</f>
        <v>No</v>
      </c>
      <c r="F183" s="14" t="str">
        <f>VLOOKUP(A183,'Data _Transformation'!A182:Q2511,6,FALSE)</f>
        <v>No</v>
      </c>
      <c r="G183" s="14" t="str">
        <f>VLOOKUP(A183,'Data _Transformation'!A182:Q2511,7,FALSE)</f>
        <v>No</v>
      </c>
      <c r="H183" s="14">
        <f>VLOOKUP(A183,'Data _Transformation'!A182:Q2511,8,FALSE)</f>
        <v>0</v>
      </c>
      <c r="I183" s="14" t="str">
        <f>VLOOKUP(A183,'Data _Transformation'!A182:Q2511,9,FALSE)</f>
        <v>Smoker</v>
      </c>
      <c r="J183" s="14" t="str">
        <f>VLOOKUP(A183,'Data _Transformation'!A182:Q2511,10,FALSE)</f>
        <v>Obesity</v>
      </c>
      <c r="K183" s="14" t="str">
        <f>VLOOKUP(A183,'Data _Transformation'!A182:Q2511,11,FALSE)</f>
        <v>Diabetes</v>
      </c>
      <c r="L183" s="39">
        <f>VLOOKUP(A183,'Data _Transformation'!A182:Q2511,12,FALSE)</f>
        <v>37506</v>
      </c>
      <c r="M183" s="40">
        <f>VLOOKUP(A183,'Data _Transformation'!A182:Q2511,13,FALSE)</f>
        <v>1964.78</v>
      </c>
      <c r="N183" s="14" t="str">
        <f>VLOOKUP(A183,'Data _Transformation'!A182:Q2511,14,FALSE)</f>
        <v>tier - 3</v>
      </c>
      <c r="O183" s="14" t="str">
        <f>VLOOKUP(A183,'Data _Transformation'!A182:Q2511,15,FALSE)</f>
        <v>tier - 1</v>
      </c>
      <c r="P183" s="14" t="str">
        <f>VLOOKUP(A183,'Data _Transformation'!A182:Q2511,16,0)</f>
        <v>R1011</v>
      </c>
      <c r="Q183" s="42">
        <f>VLOOKUP(A183,'Data _Transformation'!A182:Q2511,17,0)</f>
        <v>20</v>
      </c>
    </row>
    <row r="184" spans="1:17" ht="15.6" x14ac:dyDescent="0.3">
      <c r="A184" s="41" t="s">
        <v>459</v>
      </c>
      <c r="B184" s="14" t="str">
        <f>VLOOKUP(A184,'Data _Transformation'!A183:Q2512,2,FALSE)</f>
        <v xml:space="preserve">  Ryan J</v>
      </c>
      <c r="C184" s="14">
        <f>VLOOKUP(A184,'Data _Transformation'!A183:Q2512,3,FALSE)</f>
        <v>37.18</v>
      </c>
      <c r="D184" s="14">
        <f>VLOOKUP(A184,'Data _Transformation'!A183:Q2512,4,FALSE)</f>
        <v>6.75</v>
      </c>
      <c r="E184" s="14" t="str">
        <f>VLOOKUP(A184,'Data _Transformation'!A183:Q2512,5,FALSE)</f>
        <v>Yes</v>
      </c>
      <c r="F184" s="14" t="str">
        <f>VLOOKUP(A184,'Data _Transformation'!A183:Q2512,6,FALSE)</f>
        <v>No</v>
      </c>
      <c r="G184" s="14" t="str">
        <f>VLOOKUP(A184,'Data _Transformation'!A183:Q2512,7,FALSE)</f>
        <v>No</v>
      </c>
      <c r="H184" s="14">
        <f>VLOOKUP(A184,'Data _Transformation'!A183:Q2512,8,FALSE)</f>
        <v>2</v>
      </c>
      <c r="I184" s="14" t="str">
        <f>VLOOKUP(A184,'Data _Transformation'!A183:Q2512,9,FALSE)</f>
        <v>Smoker</v>
      </c>
      <c r="J184" s="14" t="str">
        <f>VLOOKUP(A184,'Data _Transformation'!A183:Q2512,10,FALSE)</f>
        <v>Obesity</v>
      </c>
      <c r="K184" s="14" t="str">
        <f>VLOOKUP(A184,'Data _Transformation'!A183:Q2512,11,FALSE)</f>
        <v>Diabetes</v>
      </c>
      <c r="L184" s="39">
        <f>VLOOKUP(A184,'Data _Transformation'!A183:Q2512,12,FALSE)</f>
        <v>37466</v>
      </c>
      <c r="M184" s="40">
        <f>VLOOKUP(A184,'Data _Transformation'!A183:Q2512,13,FALSE)</f>
        <v>1967.02</v>
      </c>
      <c r="N184" s="14" t="str">
        <f>VLOOKUP(A184,'Data _Transformation'!A183:Q2512,14,FALSE)</f>
        <v>tier - 3</v>
      </c>
      <c r="O184" s="14" t="str">
        <f>VLOOKUP(A184,'Data _Transformation'!A183:Q2512,15,FALSE)</f>
        <v>tier - 2</v>
      </c>
      <c r="P184" s="14" t="str">
        <f>VLOOKUP(A184,'Data _Transformation'!A183:Q2512,16,0)</f>
        <v>R1016</v>
      </c>
      <c r="Q184" s="42">
        <f>VLOOKUP(A184,'Data _Transformation'!A183:Q2512,17,0)</f>
        <v>20</v>
      </c>
    </row>
    <row r="185" spans="1:17" ht="15.6" x14ac:dyDescent="0.3">
      <c r="A185" s="41" t="s">
        <v>461</v>
      </c>
      <c r="B185" s="14" t="str">
        <f>VLOOKUP(A185,'Data _Transformation'!A184:Q2513,2,FALSE)</f>
        <v xml:space="preserve">  Amy</v>
      </c>
      <c r="C185" s="14">
        <f>VLOOKUP(A185,'Data _Transformation'!A184:Q2513,3,FALSE)</f>
        <v>33.33</v>
      </c>
      <c r="D185" s="14">
        <f>VLOOKUP(A185,'Data _Transformation'!A184:Q2513,4,FALSE)</f>
        <v>9.26</v>
      </c>
      <c r="E185" s="14" t="str">
        <f>VLOOKUP(A185,'Data _Transformation'!A184:Q2513,5,FALSE)</f>
        <v>Yes</v>
      </c>
      <c r="F185" s="14" t="str">
        <f>VLOOKUP(A185,'Data _Transformation'!A184:Q2513,6,FALSE)</f>
        <v>No</v>
      </c>
      <c r="G185" s="14" t="str">
        <f>VLOOKUP(A185,'Data _Transformation'!A184:Q2513,7,FALSE)</f>
        <v>No</v>
      </c>
      <c r="H185" s="14">
        <f>VLOOKUP(A185,'Data _Transformation'!A184:Q2513,8,FALSE)</f>
        <v>2</v>
      </c>
      <c r="I185" s="14" t="str">
        <f>VLOOKUP(A185,'Data _Transformation'!A184:Q2513,9,FALSE)</f>
        <v>Nonsmoker</v>
      </c>
      <c r="J185" s="14" t="str">
        <f>VLOOKUP(A185,'Data _Transformation'!A184:Q2513,10,FALSE)</f>
        <v>Obesity</v>
      </c>
      <c r="K185" s="14" t="str">
        <f>VLOOKUP(A185,'Data _Transformation'!A184:Q2513,11,FALSE)</f>
        <v>Diabetes</v>
      </c>
      <c r="L185" s="39">
        <f>VLOOKUP(A185,'Data _Transformation'!A184:Q2513,12,FALSE)</f>
        <v>36066</v>
      </c>
      <c r="M185" s="40">
        <f>VLOOKUP(A185,'Data _Transformation'!A184:Q2513,13,FALSE)</f>
        <v>1969.61</v>
      </c>
      <c r="N185" s="14" t="str">
        <f>VLOOKUP(A185,'Data _Transformation'!A184:Q2513,14,FALSE)</f>
        <v>tier - 3</v>
      </c>
      <c r="O185" s="14" t="str">
        <f>VLOOKUP(A185,'Data _Transformation'!A184:Q2513,15,FALSE)</f>
        <v>tier - 3</v>
      </c>
      <c r="P185" s="14" t="str">
        <f>VLOOKUP(A185,'Data _Transformation'!A184:Q2513,16,0)</f>
        <v>R1011</v>
      </c>
      <c r="Q185" s="42">
        <f>VLOOKUP(A185,'Data _Transformation'!A184:Q2513,17,0)</f>
        <v>24</v>
      </c>
    </row>
    <row r="186" spans="1:17" ht="15.6" x14ac:dyDescent="0.3">
      <c r="A186" s="41" t="s">
        <v>464</v>
      </c>
      <c r="B186" s="14" t="str">
        <f>VLOOKUP(A186,'Data _Transformation'!A185:Q2514,2,FALSE)</f>
        <v xml:space="preserve">  Andrew P</v>
      </c>
      <c r="C186" s="14">
        <f>VLOOKUP(A186,'Data _Transformation'!A185:Q2514,3,FALSE)</f>
        <v>53.21</v>
      </c>
      <c r="D186" s="14">
        <f>VLOOKUP(A186,'Data _Transformation'!A185:Q2514,4,FALSE)</f>
        <v>4.2699999999999996</v>
      </c>
      <c r="E186" s="14" t="str">
        <f>VLOOKUP(A186,'Data _Transformation'!A185:Q2514,5,FALSE)</f>
        <v>No</v>
      </c>
      <c r="F186" s="14" t="str">
        <f>VLOOKUP(A186,'Data _Transformation'!A185:Q2514,6,FALSE)</f>
        <v>No</v>
      </c>
      <c r="G186" s="14" t="str">
        <f>VLOOKUP(A186,'Data _Transformation'!A185:Q2514,7,FALSE)</f>
        <v>No</v>
      </c>
      <c r="H186" s="14">
        <f>VLOOKUP(A186,'Data _Transformation'!A185:Q2514,8,FALSE)</f>
        <v>1</v>
      </c>
      <c r="I186" s="14" t="str">
        <f>VLOOKUP(A186,'Data _Transformation'!A185:Q2514,9,FALSE)</f>
        <v>Smoker</v>
      </c>
      <c r="J186" s="14" t="str">
        <f>VLOOKUP(A186,'Data _Transformation'!A185:Q2514,10,FALSE)</f>
        <v>Obesity</v>
      </c>
      <c r="K186" s="14" t="str">
        <f>VLOOKUP(A186,'Data _Transformation'!A185:Q2514,11,FALSE)</f>
        <v>Normal</v>
      </c>
      <c r="L186" s="39">
        <f>VLOOKUP(A186,'Data _Transformation'!A185:Q2514,12,FALSE)</f>
        <v>36073</v>
      </c>
      <c r="M186" s="40">
        <f>VLOOKUP(A186,'Data _Transformation'!A185:Q2514,13,FALSE)</f>
        <v>1972.95</v>
      </c>
      <c r="N186" s="14" t="str">
        <f>VLOOKUP(A186,'Data _Transformation'!A185:Q2514,14,FALSE)</f>
        <v>tier - 3</v>
      </c>
      <c r="O186" s="14" t="str">
        <f>VLOOKUP(A186,'Data _Transformation'!A185:Q2514,15,FALSE)</f>
        <v>tier - 1</v>
      </c>
      <c r="P186" s="14" t="str">
        <f>VLOOKUP(A186,'Data _Transformation'!A185:Q2514,16,0)</f>
        <v>R1011</v>
      </c>
      <c r="Q186" s="42">
        <f>VLOOKUP(A186,'Data _Transformation'!A185:Q2514,17,0)</f>
        <v>24</v>
      </c>
    </row>
    <row r="187" spans="1:17" ht="15.6" x14ac:dyDescent="0.3">
      <c r="A187" s="41" t="s">
        <v>466</v>
      </c>
      <c r="B187" s="14" t="str">
        <f>VLOOKUP(A187,'Data _Transformation'!A186:Q2515,2,FALSE)</f>
        <v xml:space="preserve">  George M</v>
      </c>
      <c r="C187" s="14">
        <f>VLOOKUP(A187,'Data _Transformation'!A186:Q2515,3,FALSE)</f>
        <v>38.729999999999997</v>
      </c>
      <c r="D187" s="14">
        <f>VLOOKUP(A187,'Data _Transformation'!A186:Q2515,4,FALSE)</f>
        <v>11.51</v>
      </c>
      <c r="E187" s="14" t="str">
        <f>VLOOKUP(A187,'Data _Transformation'!A186:Q2515,5,FALSE)</f>
        <v>No</v>
      </c>
      <c r="F187" s="14" t="str">
        <f>VLOOKUP(A187,'Data _Transformation'!A186:Q2515,6,FALSE)</f>
        <v>No</v>
      </c>
      <c r="G187" s="14" t="str">
        <f>VLOOKUP(A187,'Data _Transformation'!A186:Q2515,7,FALSE)</f>
        <v>No</v>
      </c>
      <c r="H187" s="14">
        <f>VLOOKUP(A187,'Data _Transformation'!A186:Q2515,8,FALSE)</f>
        <v>2</v>
      </c>
      <c r="I187" s="14" t="str">
        <f>VLOOKUP(A187,'Data _Transformation'!A186:Q2515,9,FALSE)</f>
        <v>Smoker</v>
      </c>
      <c r="J187" s="14" t="str">
        <f>VLOOKUP(A187,'Data _Transformation'!A186:Q2515,10,FALSE)</f>
        <v>Obesity</v>
      </c>
      <c r="K187" s="14" t="str">
        <f>VLOOKUP(A187,'Data _Transformation'!A186:Q2515,11,FALSE)</f>
        <v>Diabetes</v>
      </c>
      <c r="L187" s="39">
        <f>VLOOKUP(A187,'Data _Transformation'!A186:Q2515,12,FALSE)</f>
        <v>36067</v>
      </c>
      <c r="M187" s="40">
        <f>VLOOKUP(A187,'Data _Transformation'!A186:Q2515,13,FALSE)</f>
        <v>1977.82</v>
      </c>
      <c r="N187" s="14" t="str">
        <f>VLOOKUP(A187,'Data _Transformation'!A186:Q2515,14,FALSE)</f>
        <v>tier - 3</v>
      </c>
      <c r="O187" s="14" t="str">
        <f>VLOOKUP(A187,'Data _Transformation'!A186:Q2515,15,FALSE)</f>
        <v>tier - 1</v>
      </c>
      <c r="P187" s="14" t="str">
        <f>VLOOKUP(A187,'Data _Transformation'!A186:Q2515,16,0)</f>
        <v>R1011</v>
      </c>
      <c r="Q187" s="42">
        <f>VLOOKUP(A187,'Data _Transformation'!A186:Q2515,17,0)</f>
        <v>24</v>
      </c>
    </row>
    <row r="188" spans="1:17" ht="15.6" x14ac:dyDescent="0.3">
      <c r="A188" s="41" t="s">
        <v>468</v>
      </c>
      <c r="B188" s="14" t="str">
        <f>VLOOKUP(A188,'Data _Transformation'!A187:Q2516,2,FALSE)</f>
        <v xml:space="preserve">  Sarah</v>
      </c>
      <c r="C188" s="14">
        <f>VLOOKUP(A188,'Data _Transformation'!A187:Q2516,3,FALSE)</f>
        <v>29.73</v>
      </c>
      <c r="D188" s="14">
        <f>VLOOKUP(A188,'Data _Transformation'!A187:Q2516,4,FALSE)</f>
        <v>7.22</v>
      </c>
      <c r="E188" s="14" t="str">
        <f>VLOOKUP(A188,'Data _Transformation'!A187:Q2516,5,FALSE)</f>
        <v>No</v>
      </c>
      <c r="F188" s="14" t="str">
        <f>VLOOKUP(A188,'Data _Transformation'!A187:Q2516,6,FALSE)</f>
        <v>No</v>
      </c>
      <c r="G188" s="14" t="str">
        <f>VLOOKUP(A188,'Data _Transformation'!A187:Q2516,7,FALSE)</f>
        <v>No</v>
      </c>
      <c r="H188" s="14">
        <f>VLOOKUP(A188,'Data _Transformation'!A187:Q2516,8,FALSE)</f>
        <v>0</v>
      </c>
      <c r="I188" s="14" t="str">
        <f>VLOOKUP(A188,'Data _Transformation'!A187:Q2516,9,FALSE)</f>
        <v>Smoker</v>
      </c>
      <c r="J188" s="14" t="str">
        <f>VLOOKUP(A188,'Data _Transformation'!A187:Q2516,10,FALSE)</f>
        <v>Over weight</v>
      </c>
      <c r="K188" s="14" t="str">
        <f>VLOOKUP(A188,'Data _Transformation'!A187:Q2516,11,FALSE)</f>
        <v>Diabetes</v>
      </c>
      <c r="L188" s="39">
        <f>VLOOKUP(A188,'Data _Transformation'!A187:Q2516,12,FALSE)</f>
        <v>37453</v>
      </c>
      <c r="M188" s="40">
        <f>VLOOKUP(A188,'Data _Transformation'!A187:Q2516,13,FALSE)</f>
        <v>1980.07</v>
      </c>
      <c r="N188" s="14" t="str">
        <f>VLOOKUP(A188,'Data _Transformation'!A187:Q2516,14,FALSE)</f>
        <v>tier - 3</v>
      </c>
      <c r="O188" s="14" t="str">
        <f>VLOOKUP(A188,'Data _Transformation'!A187:Q2516,15,FALSE)</f>
        <v>tier - 3</v>
      </c>
      <c r="P188" s="14" t="str">
        <f>VLOOKUP(A188,'Data _Transformation'!A187:Q2516,16,0)</f>
        <v>R1011</v>
      </c>
      <c r="Q188" s="42">
        <f>VLOOKUP(A188,'Data _Transformation'!A187:Q2516,17,0)</f>
        <v>20</v>
      </c>
    </row>
    <row r="189" spans="1:17" ht="15.6" x14ac:dyDescent="0.3">
      <c r="A189" s="41" t="s">
        <v>472</v>
      </c>
      <c r="B189" s="14" t="str">
        <f>VLOOKUP(A189,'Data _Transformation'!A188:Q2517,2,FALSE)</f>
        <v xml:space="preserve">  Lara</v>
      </c>
      <c r="C189" s="14">
        <f>VLOOKUP(A189,'Data _Transformation'!A188:Q2517,3,FALSE)</f>
        <v>34.700000000000003</v>
      </c>
      <c r="D189" s="14">
        <f>VLOOKUP(A189,'Data _Transformation'!A188:Q2517,4,FALSE)</f>
        <v>4.37</v>
      </c>
      <c r="E189" s="14" t="str">
        <f>VLOOKUP(A189,'Data _Transformation'!A188:Q2517,5,FALSE)</f>
        <v>No</v>
      </c>
      <c r="F189" s="14" t="str">
        <f>VLOOKUP(A189,'Data _Transformation'!A188:Q2517,6,FALSE)</f>
        <v>No</v>
      </c>
      <c r="G189" s="14" t="str">
        <f>VLOOKUP(A189,'Data _Transformation'!A188:Q2517,7,FALSE)</f>
        <v>Yes</v>
      </c>
      <c r="H189" s="14">
        <f>VLOOKUP(A189,'Data _Transformation'!A188:Q2517,8,FALSE)</f>
        <v>1</v>
      </c>
      <c r="I189" s="14" t="str">
        <f>VLOOKUP(A189,'Data _Transformation'!A188:Q2517,9,FALSE)</f>
        <v>Smoker</v>
      </c>
      <c r="J189" s="14" t="str">
        <f>VLOOKUP(A189,'Data _Transformation'!A188:Q2517,10,FALSE)</f>
        <v>Obesity</v>
      </c>
      <c r="K189" s="14" t="str">
        <f>VLOOKUP(A189,'Data _Transformation'!A188:Q2517,11,FALSE)</f>
        <v>Normal</v>
      </c>
      <c r="L189" s="39">
        <f>VLOOKUP(A189,'Data _Transformation'!A188:Q2517,12,FALSE)</f>
        <v>36158</v>
      </c>
      <c r="M189" s="40">
        <f>VLOOKUP(A189,'Data _Transformation'!A188:Q2517,13,FALSE)</f>
        <v>1981.58</v>
      </c>
      <c r="N189" s="14" t="str">
        <f>VLOOKUP(A189,'Data _Transformation'!A188:Q2517,14,FALSE)</f>
        <v>tier - 3</v>
      </c>
      <c r="O189" s="14" t="str">
        <f>VLOOKUP(A189,'Data _Transformation'!A188:Q2517,15,FALSE)</f>
        <v>tier - 1</v>
      </c>
      <c r="P189" s="14" t="str">
        <f>VLOOKUP(A189,'Data _Transformation'!A188:Q2517,16,0)</f>
        <v>R1013</v>
      </c>
      <c r="Q189" s="42">
        <f>VLOOKUP(A189,'Data _Transformation'!A188:Q2517,17,0)</f>
        <v>24</v>
      </c>
    </row>
    <row r="190" spans="1:17" ht="15.6" x14ac:dyDescent="0.3">
      <c r="A190" s="41" t="s">
        <v>474</v>
      </c>
      <c r="B190" s="14" t="str">
        <f>VLOOKUP(A190,'Data _Transformation'!A189:Q2518,2,FALSE)</f>
        <v xml:space="preserve">  Sebastien</v>
      </c>
      <c r="C190" s="14">
        <f>VLOOKUP(A190,'Data _Transformation'!A189:Q2518,3,FALSE)</f>
        <v>38.28</v>
      </c>
      <c r="D190" s="14">
        <f>VLOOKUP(A190,'Data _Transformation'!A189:Q2518,4,FALSE)</f>
        <v>11.56</v>
      </c>
      <c r="E190" s="14" t="str">
        <f>VLOOKUP(A190,'Data _Transformation'!A189:Q2518,5,FALSE)</f>
        <v>Yes</v>
      </c>
      <c r="F190" s="14" t="str">
        <f>VLOOKUP(A190,'Data _Transformation'!A189:Q2518,6,FALSE)</f>
        <v>No</v>
      </c>
      <c r="G190" s="14" t="str">
        <f>VLOOKUP(A190,'Data _Transformation'!A189:Q2518,7,FALSE)</f>
        <v>No</v>
      </c>
      <c r="H190" s="14">
        <f>VLOOKUP(A190,'Data _Transformation'!A189:Q2518,8,FALSE)</f>
        <v>1</v>
      </c>
      <c r="I190" s="14" t="str">
        <f>VLOOKUP(A190,'Data _Transformation'!A189:Q2518,9,FALSE)</f>
        <v>Smoker</v>
      </c>
      <c r="J190" s="14" t="str">
        <f>VLOOKUP(A190,'Data _Transformation'!A189:Q2518,10,FALSE)</f>
        <v>Obesity</v>
      </c>
      <c r="K190" s="14" t="str">
        <f>VLOOKUP(A190,'Data _Transformation'!A189:Q2518,11,FALSE)</f>
        <v>Diabetes</v>
      </c>
      <c r="L190" s="39">
        <f>VLOOKUP(A190,'Data _Transformation'!A189:Q2518,12,FALSE)</f>
        <v>37528</v>
      </c>
      <c r="M190" s="40">
        <f>VLOOKUP(A190,'Data _Transformation'!A189:Q2518,13,FALSE)</f>
        <v>1984.45</v>
      </c>
      <c r="N190" s="14" t="str">
        <f>VLOOKUP(A190,'Data _Transformation'!A189:Q2518,14,FALSE)</f>
        <v>tier - 3</v>
      </c>
      <c r="O190" s="14" t="str">
        <f>VLOOKUP(A190,'Data _Transformation'!A189:Q2518,15,FALSE)</f>
        <v>tier - 3</v>
      </c>
      <c r="P190" s="14" t="str">
        <f>VLOOKUP(A190,'Data _Transformation'!A189:Q2518,16,0)</f>
        <v>R1016</v>
      </c>
      <c r="Q190" s="42">
        <f>VLOOKUP(A190,'Data _Transformation'!A189:Q2518,17,0)</f>
        <v>20</v>
      </c>
    </row>
    <row r="191" spans="1:17" ht="15.6" x14ac:dyDescent="0.3">
      <c r="A191" s="41" t="s">
        <v>477</v>
      </c>
      <c r="B191" s="14" t="str">
        <f>VLOOKUP(A191,'Data _Transformation'!A190:Q2519,2,FALSE)</f>
        <v xml:space="preserve">  Padraig</v>
      </c>
      <c r="C191" s="14">
        <f>VLOOKUP(A191,'Data _Transformation'!A190:Q2519,3,FALSE)</f>
        <v>33.57</v>
      </c>
      <c r="D191" s="14">
        <f>VLOOKUP(A191,'Data _Transformation'!A190:Q2519,4,FALSE)</f>
        <v>8.82</v>
      </c>
      <c r="E191" s="14" t="str">
        <f>VLOOKUP(A191,'Data _Transformation'!A190:Q2519,5,FALSE)</f>
        <v>Yes</v>
      </c>
      <c r="F191" s="14" t="str">
        <f>VLOOKUP(A191,'Data _Transformation'!A190:Q2519,6,FALSE)</f>
        <v>No</v>
      </c>
      <c r="G191" s="14" t="str">
        <f>VLOOKUP(A191,'Data _Transformation'!A190:Q2519,7,FALSE)</f>
        <v>No</v>
      </c>
      <c r="H191" s="14">
        <f>VLOOKUP(A191,'Data _Transformation'!A190:Q2519,8,FALSE)</f>
        <v>0</v>
      </c>
      <c r="I191" s="14" t="str">
        <f>VLOOKUP(A191,'Data _Transformation'!A190:Q2519,9,FALSE)</f>
        <v>Smoker</v>
      </c>
      <c r="J191" s="14" t="str">
        <f>VLOOKUP(A191,'Data _Transformation'!A190:Q2519,10,FALSE)</f>
        <v>Obesity</v>
      </c>
      <c r="K191" s="14" t="str">
        <f>VLOOKUP(A191,'Data _Transformation'!A190:Q2519,11,FALSE)</f>
        <v>Diabetes</v>
      </c>
      <c r="L191" s="39">
        <f>VLOOKUP(A191,'Data _Transformation'!A190:Q2519,12,FALSE)</f>
        <v>36052</v>
      </c>
      <c r="M191" s="40">
        <f>VLOOKUP(A191,'Data _Transformation'!A190:Q2519,13,FALSE)</f>
        <v>1986.93</v>
      </c>
      <c r="N191" s="14" t="str">
        <f>VLOOKUP(A191,'Data _Transformation'!A190:Q2519,14,FALSE)</f>
        <v>tier - 3</v>
      </c>
      <c r="O191" s="14" t="str">
        <f>VLOOKUP(A191,'Data _Transformation'!A190:Q2519,15,FALSE)</f>
        <v>tier - 2</v>
      </c>
      <c r="P191" s="14" t="str">
        <f>VLOOKUP(A191,'Data _Transformation'!A190:Q2519,16,0)</f>
        <v>R1013</v>
      </c>
      <c r="Q191" s="42">
        <f>VLOOKUP(A191,'Data _Transformation'!A190:Q2519,17,0)</f>
        <v>24</v>
      </c>
    </row>
    <row r="192" spans="1:17" ht="15.6" x14ac:dyDescent="0.3">
      <c r="A192" s="41" t="s">
        <v>479</v>
      </c>
      <c r="B192" s="14" t="str">
        <f>VLOOKUP(A192,'Data _Transformation'!A191:Q2520,2,FALSE)</f>
        <v xml:space="preserve">  Heather</v>
      </c>
      <c r="C192" s="14">
        <f>VLOOKUP(A192,'Data _Transformation'!A191:Q2520,3,FALSE)</f>
        <v>52.06</v>
      </c>
      <c r="D192" s="14">
        <f>VLOOKUP(A192,'Data _Transformation'!A191:Q2520,4,FALSE)</f>
        <v>4.6900000000000004</v>
      </c>
      <c r="E192" s="14" t="str">
        <f>VLOOKUP(A192,'Data _Transformation'!A191:Q2520,5,FALSE)</f>
        <v>No</v>
      </c>
      <c r="F192" s="14" t="str">
        <f>VLOOKUP(A192,'Data _Transformation'!A191:Q2520,6,FALSE)</f>
        <v>No</v>
      </c>
      <c r="G192" s="14" t="str">
        <f>VLOOKUP(A192,'Data _Transformation'!A191:Q2520,7,FALSE)</f>
        <v>No</v>
      </c>
      <c r="H192" s="14">
        <f>VLOOKUP(A192,'Data _Transformation'!A191:Q2520,8,FALSE)</f>
        <v>1</v>
      </c>
      <c r="I192" s="14" t="str">
        <f>VLOOKUP(A192,'Data _Transformation'!A191:Q2520,9,FALSE)</f>
        <v>Smoker</v>
      </c>
      <c r="J192" s="14" t="str">
        <f>VLOOKUP(A192,'Data _Transformation'!A191:Q2520,10,FALSE)</f>
        <v>Obesity</v>
      </c>
      <c r="K192" s="14" t="str">
        <f>VLOOKUP(A192,'Data _Transformation'!A191:Q2520,11,FALSE)</f>
        <v>Normal</v>
      </c>
      <c r="L192" s="39">
        <f>VLOOKUP(A192,'Data _Transformation'!A191:Q2520,12,FALSE)</f>
        <v>37117</v>
      </c>
      <c r="M192" s="40">
        <f>VLOOKUP(A192,'Data _Transformation'!A191:Q2520,13,FALSE)</f>
        <v>2007.95</v>
      </c>
      <c r="N192" s="14" t="str">
        <f>VLOOKUP(A192,'Data _Transformation'!A191:Q2520,14,FALSE)</f>
        <v>tier - 3</v>
      </c>
      <c r="O192" s="14" t="str">
        <f>VLOOKUP(A192,'Data _Transformation'!A191:Q2520,15,FALSE)</f>
        <v>tier - 2</v>
      </c>
      <c r="P192" s="14" t="str">
        <f>VLOOKUP(A192,'Data _Transformation'!A191:Q2520,16,0)</f>
        <v>R1011</v>
      </c>
      <c r="Q192" s="42">
        <f>VLOOKUP(A192,'Data _Transformation'!A191:Q2520,17,0)</f>
        <v>21</v>
      </c>
    </row>
    <row r="193" spans="1:17" ht="15.6" x14ac:dyDescent="0.3">
      <c r="A193" s="41" t="s">
        <v>481</v>
      </c>
      <c r="B193" s="14" t="str">
        <f>VLOOKUP(A193,'Data _Transformation'!A192:Q2521,2,FALSE)</f>
        <v xml:space="preserve">  Jorge</v>
      </c>
      <c r="C193" s="14">
        <f>VLOOKUP(A193,'Data _Transformation'!A192:Q2521,3,FALSE)</f>
        <v>38.17</v>
      </c>
      <c r="D193" s="14">
        <f>VLOOKUP(A193,'Data _Transformation'!A192:Q2521,4,FALSE)</f>
        <v>4.53</v>
      </c>
      <c r="E193" s="14" t="str">
        <f>VLOOKUP(A193,'Data _Transformation'!A192:Q2521,5,FALSE)</f>
        <v>No</v>
      </c>
      <c r="F193" s="14" t="str">
        <f>VLOOKUP(A193,'Data _Transformation'!A192:Q2521,6,FALSE)</f>
        <v>yes</v>
      </c>
      <c r="G193" s="14" t="str">
        <f>VLOOKUP(A193,'Data _Transformation'!A192:Q2521,7,FALSE)</f>
        <v>No</v>
      </c>
      <c r="H193" s="14">
        <f>VLOOKUP(A193,'Data _Transformation'!A192:Q2521,8,FALSE)</f>
        <v>1</v>
      </c>
      <c r="I193" s="14" t="str">
        <f>VLOOKUP(A193,'Data _Transformation'!A192:Q2521,9,FALSE)</f>
        <v>Smoker</v>
      </c>
      <c r="J193" s="14" t="str">
        <f>VLOOKUP(A193,'Data _Transformation'!A192:Q2521,10,FALSE)</f>
        <v>Obesity</v>
      </c>
      <c r="K193" s="14" t="str">
        <f>VLOOKUP(A193,'Data _Transformation'!A192:Q2521,11,FALSE)</f>
        <v>Normal</v>
      </c>
      <c r="L193" s="39">
        <f>VLOOKUP(A193,'Data _Transformation'!A192:Q2521,12,FALSE)</f>
        <v>37073</v>
      </c>
      <c r="M193" s="40">
        <f>VLOOKUP(A193,'Data _Transformation'!A192:Q2521,13,FALSE)</f>
        <v>2020.18</v>
      </c>
      <c r="N193" s="14" t="str">
        <f>VLOOKUP(A193,'Data _Transformation'!A192:Q2521,14,FALSE)</f>
        <v>tier - 3</v>
      </c>
      <c r="O193" s="14" t="str">
        <f>VLOOKUP(A193,'Data _Transformation'!A192:Q2521,15,FALSE)</f>
        <v>tier - 1</v>
      </c>
      <c r="P193" s="14" t="str">
        <f>VLOOKUP(A193,'Data _Transformation'!A192:Q2521,16,0)</f>
        <v>R1011</v>
      </c>
      <c r="Q193" s="42">
        <f>VLOOKUP(A193,'Data _Transformation'!A192:Q2521,17,0)</f>
        <v>21</v>
      </c>
    </row>
    <row r="194" spans="1:17" ht="15.6" x14ac:dyDescent="0.3">
      <c r="A194" s="41" t="s">
        <v>483</v>
      </c>
      <c r="B194" s="14" t="str">
        <f>VLOOKUP(A194,'Data _Transformation'!A193:Q2522,2,FALSE)</f>
        <v xml:space="preserve">  Jack R</v>
      </c>
      <c r="C194" s="14">
        <f>VLOOKUP(A194,'Data _Transformation'!A193:Q2522,3,FALSE)</f>
        <v>36.954999999999998</v>
      </c>
      <c r="D194" s="14">
        <f>VLOOKUP(A194,'Data _Transformation'!A193:Q2522,4,FALSE)</f>
        <v>5.84</v>
      </c>
      <c r="E194" s="14" t="str">
        <f>VLOOKUP(A194,'Data _Transformation'!A193:Q2522,5,FALSE)</f>
        <v>No</v>
      </c>
      <c r="F194" s="14" t="str">
        <f>VLOOKUP(A194,'Data _Transformation'!A193:Q2522,6,FALSE)</f>
        <v>No</v>
      </c>
      <c r="G194" s="14" t="str">
        <f>VLOOKUP(A194,'Data _Transformation'!A193:Q2522,7,FALSE)</f>
        <v>Yes</v>
      </c>
      <c r="H194" s="14">
        <f>VLOOKUP(A194,'Data _Transformation'!A193:Q2522,8,FALSE)</f>
        <v>1</v>
      </c>
      <c r="I194" s="14" t="str">
        <f>VLOOKUP(A194,'Data _Transformation'!A193:Q2522,9,FALSE)</f>
        <v>Smoker</v>
      </c>
      <c r="J194" s="14" t="str">
        <f>VLOOKUP(A194,'Data _Transformation'!A193:Q2522,10,FALSE)</f>
        <v>Obesity</v>
      </c>
      <c r="K194" s="14" t="str">
        <f>VLOOKUP(A194,'Data _Transformation'!A193:Q2522,11,FALSE)</f>
        <v>Prediabetes</v>
      </c>
      <c r="L194" s="39">
        <f>VLOOKUP(A194,'Data _Transformation'!A193:Q2522,12,FALSE)</f>
        <v>37140</v>
      </c>
      <c r="M194" s="40">
        <f>VLOOKUP(A194,'Data _Transformation'!A193:Q2522,13,FALSE)</f>
        <v>2020.55</v>
      </c>
      <c r="N194" s="14" t="str">
        <f>VLOOKUP(A194,'Data _Transformation'!A193:Q2522,14,FALSE)</f>
        <v>tier - 3</v>
      </c>
      <c r="O194" s="14" t="str">
        <f>VLOOKUP(A194,'Data _Transformation'!A193:Q2522,15,FALSE)</f>
        <v>tier - 2</v>
      </c>
      <c r="P194" s="14" t="str">
        <f>VLOOKUP(A194,'Data _Transformation'!A193:Q2522,16,0)</f>
        <v>R1013</v>
      </c>
      <c r="Q194" s="42">
        <f>VLOOKUP(A194,'Data _Transformation'!A193:Q2522,17,0)</f>
        <v>21</v>
      </c>
    </row>
    <row r="195" spans="1:17" ht="15.6" x14ac:dyDescent="0.3">
      <c r="A195" s="41" t="s">
        <v>485</v>
      </c>
      <c r="B195" s="14" t="str">
        <f>VLOOKUP(A195,'Data _Transformation'!A194:Q2523,2,FALSE)</f>
        <v xml:space="preserve">  Felix</v>
      </c>
      <c r="C195" s="14">
        <f>VLOOKUP(A195,'Data _Transformation'!A194:Q2523,3,FALSE)</f>
        <v>34.4</v>
      </c>
      <c r="D195" s="14">
        <f>VLOOKUP(A195,'Data _Transformation'!A194:Q2523,4,FALSE)</f>
        <v>4.9000000000000004</v>
      </c>
      <c r="E195" s="14" t="str">
        <f>VLOOKUP(A195,'Data _Transformation'!A194:Q2523,5,FALSE)</f>
        <v>No</v>
      </c>
      <c r="F195" s="14" t="str">
        <f>VLOOKUP(A195,'Data _Transformation'!A194:Q2523,6,FALSE)</f>
        <v>No</v>
      </c>
      <c r="G195" s="14" t="str">
        <f>VLOOKUP(A195,'Data _Transformation'!A194:Q2523,7,FALSE)</f>
        <v>Yes</v>
      </c>
      <c r="H195" s="14">
        <f>VLOOKUP(A195,'Data _Transformation'!A194:Q2523,8,FALSE)</f>
        <v>1</v>
      </c>
      <c r="I195" s="14" t="str">
        <f>VLOOKUP(A195,'Data _Transformation'!A194:Q2523,9,FALSE)</f>
        <v>Smoker</v>
      </c>
      <c r="J195" s="14" t="str">
        <f>VLOOKUP(A195,'Data _Transformation'!A194:Q2523,10,FALSE)</f>
        <v>Obesity</v>
      </c>
      <c r="K195" s="14" t="str">
        <f>VLOOKUP(A195,'Data _Transformation'!A194:Q2523,11,FALSE)</f>
        <v>Normal</v>
      </c>
      <c r="L195" s="39">
        <f>VLOOKUP(A195,'Data _Transformation'!A194:Q2523,12,FALSE)</f>
        <v>37107</v>
      </c>
      <c r="M195" s="40">
        <f>VLOOKUP(A195,'Data _Transformation'!A194:Q2523,13,FALSE)</f>
        <v>2026.97</v>
      </c>
      <c r="N195" s="14" t="str">
        <f>VLOOKUP(A195,'Data _Transformation'!A194:Q2523,14,FALSE)</f>
        <v>tier - 3</v>
      </c>
      <c r="O195" s="14" t="str">
        <f>VLOOKUP(A195,'Data _Transformation'!A194:Q2523,15,FALSE)</f>
        <v>tier - 2</v>
      </c>
      <c r="P195" s="14" t="str">
        <f>VLOOKUP(A195,'Data _Transformation'!A194:Q2523,16,0)</f>
        <v>R1013</v>
      </c>
      <c r="Q195" s="42">
        <f>VLOOKUP(A195,'Data _Transformation'!A194:Q2523,17,0)</f>
        <v>21</v>
      </c>
    </row>
    <row r="196" spans="1:17" ht="15.6" x14ac:dyDescent="0.3">
      <c r="A196" s="41" t="s">
        <v>488</v>
      </c>
      <c r="B196" s="14" t="str">
        <f>VLOOKUP(A196,'Data _Transformation'!A195:Q2524,2,FALSE)</f>
        <v xml:space="preserve">  Christopher C</v>
      </c>
      <c r="C196" s="14">
        <f>VLOOKUP(A196,'Data _Transformation'!A195:Q2524,3,FALSE)</f>
        <v>31.73</v>
      </c>
      <c r="D196" s="14">
        <f>VLOOKUP(A196,'Data _Transformation'!A195:Q2524,4,FALSE)</f>
        <v>4.3</v>
      </c>
      <c r="E196" s="14" t="str">
        <f>VLOOKUP(A196,'Data _Transformation'!A195:Q2524,5,FALSE)</f>
        <v>No</v>
      </c>
      <c r="F196" s="14" t="str">
        <f>VLOOKUP(A196,'Data _Transformation'!A195:Q2524,6,FALSE)</f>
        <v>No</v>
      </c>
      <c r="G196" s="14" t="str">
        <f>VLOOKUP(A196,'Data _Transformation'!A195:Q2524,7,FALSE)</f>
        <v>No</v>
      </c>
      <c r="H196" s="14">
        <f>VLOOKUP(A196,'Data _Transformation'!A195:Q2524,8,FALSE)</f>
        <v>0</v>
      </c>
      <c r="I196" s="14" t="str">
        <f>VLOOKUP(A196,'Data _Transformation'!A195:Q2524,9,FALSE)</f>
        <v>Smoker</v>
      </c>
      <c r="J196" s="14" t="str">
        <f>VLOOKUP(A196,'Data _Transformation'!A195:Q2524,10,FALSE)</f>
        <v>Obesity</v>
      </c>
      <c r="K196" s="14" t="str">
        <f>VLOOKUP(A196,'Data _Transformation'!A195:Q2524,11,FALSE)</f>
        <v>Normal</v>
      </c>
      <c r="L196" s="39">
        <f>VLOOKUP(A196,'Data _Transformation'!A195:Q2524,12,FALSE)</f>
        <v>36771</v>
      </c>
      <c r="M196" s="40">
        <f>VLOOKUP(A196,'Data _Transformation'!A195:Q2524,13,FALSE)</f>
        <v>2045.69</v>
      </c>
      <c r="N196" s="14" t="str">
        <f>VLOOKUP(A196,'Data _Transformation'!A195:Q2524,14,FALSE)</f>
        <v>tier - 3</v>
      </c>
      <c r="O196" s="14" t="str">
        <f>VLOOKUP(A196,'Data _Transformation'!A195:Q2524,15,FALSE)</f>
        <v>tier - 3</v>
      </c>
      <c r="P196" s="14" t="str">
        <f>VLOOKUP(A196,'Data _Transformation'!A195:Q2524,16,0)</f>
        <v>R1012</v>
      </c>
      <c r="Q196" s="42">
        <f>VLOOKUP(A196,'Data _Transformation'!A195:Q2524,17,0)</f>
        <v>22</v>
      </c>
    </row>
    <row r="197" spans="1:17" ht="15.6" x14ac:dyDescent="0.3">
      <c r="A197" s="41" t="s">
        <v>490</v>
      </c>
      <c r="B197" s="14" t="str">
        <f>VLOOKUP(A197,'Data _Transformation'!A196:Q2525,2,FALSE)</f>
        <v xml:space="preserve">  Jesse</v>
      </c>
      <c r="C197" s="14">
        <f>VLOOKUP(A197,'Data _Transformation'!A196:Q2525,3,FALSE)</f>
        <v>36.64</v>
      </c>
      <c r="D197" s="14">
        <f>VLOOKUP(A197,'Data _Transformation'!A196:Q2525,4,FALSE)</f>
        <v>11.34</v>
      </c>
      <c r="E197" s="14" t="str">
        <f>VLOOKUP(A197,'Data _Transformation'!A196:Q2525,5,FALSE)</f>
        <v>No</v>
      </c>
      <c r="F197" s="14" t="str">
        <f>VLOOKUP(A197,'Data _Transformation'!A196:Q2525,6,FALSE)</f>
        <v>No</v>
      </c>
      <c r="G197" s="14" t="str">
        <f>VLOOKUP(A197,'Data _Transformation'!A196:Q2525,7,FALSE)</f>
        <v>No</v>
      </c>
      <c r="H197" s="14">
        <f>VLOOKUP(A197,'Data _Transformation'!A196:Q2525,8,FALSE)</f>
        <v>0</v>
      </c>
      <c r="I197" s="14" t="str">
        <f>VLOOKUP(A197,'Data _Transformation'!A196:Q2525,9,FALSE)</f>
        <v>Smoker</v>
      </c>
      <c r="J197" s="14" t="str">
        <f>VLOOKUP(A197,'Data _Transformation'!A196:Q2525,10,FALSE)</f>
        <v>Obesity</v>
      </c>
      <c r="K197" s="14" t="str">
        <f>VLOOKUP(A197,'Data _Transformation'!A196:Q2525,11,FALSE)</f>
        <v>Diabetes</v>
      </c>
      <c r="L197" s="39">
        <f>VLOOKUP(A197,'Data _Transformation'!A196:Q2525,12,FALSE)</f>
        <v>36733</v>
      </c>
      <c r="M197" s="40">
        <f>VLOOKUP(A197,'Data _Transformation'!A196:Q2525,13,FALSE)</f>
        <v>2055.3200000000002</v>
      </c>
      <c r="N197" s="14" t="str">
        <f>VLOOKUP(A197,'Data _Transformation'!A196:Q2525,14,FALSE)</f>
        <v>tier - 3</v>
      </c>
      <c r="O197" s="14" t="str">
        <f>VLOOKUP(A197,'Data _Transformation'!A196:Q2525,15,FALSE)</f>
        <v>tier - 3</v>
      </c>
      <c r="P197" s="14" t="str">
        <f>VLOOKUP(A197,'Data _Transformation'!A196:Q2525,16,0)</f>
        <v>R1012</v>
      </c>
      <c r="Q197" s="42">
        <f>VLOOKUP(A197,'Data _Transformation'!A196:Q2525,17,0)</f>
        <v>22</v>
      </c>
    </row>
    <row r="198" spans="1:17" ht="15.6" x14ac:dyDescent="0.3">
      <c r="A198" s="41" t="s">
        <v>492</v>
      </c>
      <c r="B198" s="14" t="str">
        <f>VLOOKUP(A198,'Data _Transformation'!A197:Q2526,2,FALSE)</f>
        <v xml:space="preserve">  Jill</v>
      </c>
      <c r="C198" s="14">
        <f>VLOOKUP(A198,'Data _Transformation'!A197:Q2526,3,FALSE)</f>
        <v>36.85</v>
      </c>
      <c r="D198" s="14">
        <f>VLOOKUP(A198,'Data _Transformation'!A197:Q2526,4,FALSE)</f>
        <v>5.88</v>
      </c>
      <c r="E198" s="14" t="str">
        <f>VLOOKUP(A198,'Data _Transformation'!A197:Q2526,5,FALSE)</f>
        <v>No</v>
      </c>
      <c r="F198" s="14" t="str">
        <f>VLOOKUP(A198,'Data _Transformation'!A197:Q2526,6,FALSE)</f>
        <v>yes</v>
      </c>
      <c r="G198" s="14" t="str">
        <f>VLOOKUP(A198,'Data _Transformation'!A197:Q2526,7,FALSE)</f>
        <v>No</v>
      </c>
      <c r="H198" s="14">
        <f>VLOOKUP(A198,'Data _Transformation'!A197:Q2526,8,FALSE)</f>
        <v>1</v>
      </c>
      <c r="I198" s="14" t="str">
        <f>VLOOKUP(A198,'Data _Transformation'!A197:Q2526,9,FALSE)</f>
        <v>Smoker</v>
      </c>
      <c r="J198" s="14" t="str">
        <f>VLOOKUP(A198,'Data _Transformation'!A197:Q2526,10,FALSE)</f>
        <v>Obesity</v>
      </c>
      <c r="K198" s="14" t="str">
        <f>VLOOKUP(A198,'Data _Transformation'!A197:Q2526,11,FALSE)</f>
        <v>Prediabetes</v>
      </c>
      <c r="L198" s="39">
        <f>VLOOKUP(A198,'Data _Transformation'!A197:Q2526,12,FALSE)</f>
        <v>38150</v>
      </c>
      <c r="M198" s="40">
        <f>VLOOKUP(A198,'Data _Transformation'!A197:Q2526,13,FALSE)</f>
        <v>2094.1</v>
      </c>
      <c r="N198" s="14" t="str">
        <f>VLOOKUP(A198,'Data _Transformation'!A197:Q2526,14,FALSE)</f>
        <v>tier - 3</v>
      </c>
      <c r="O198" s="14" t="str">
        <f>VLOOKUP(A198,'Data _Transformation'!A197:Q2526,15,FALSE)</f>
        <v>tier - 2</v>
      </c>
      <c r="P198" s="14" t="str">
        <f>VLOOKUP(A198,'Data _Transformation'!A197:Q2526,16,0)</f>
        <v>R1025</v>
      </c>
      <c r="Q198" s="42">
        <f>VLOOKUP(A198,'Data _Transformation'!A197:Q2526,17,0)</f>
        <v>18</v>
      </c>
    </row>
    <row r="199" spans="1:17" ht="15.6" x14ac:dyDescent="0.3">
      <c r="A199" s="41" t="s">
        <v>495</v>
      </c>
      <c r="B199" s="14" t="str">
        <f>VLOOKUP(A199,'Data _Transformation'!A198:Q2527,2,FALSE)</f>
        <v xml:space="preserve">  William</v>
      </c>
      <c r="C199" s="14">
        <f>VLOOKUP(A199,'Data _Transformation'!A198:Q2527,3,FALSE)</f>
        <v>33.33</v>
      </c>
      <c r="D199" s="14">
        <f>VLOOKUP(A199,'Data _Transformation'!A198:Q2527,4,FALSE)</f>
        <v>5.01</v>
      </c>
      <c r="E199" s="14" t="str">
        <f>VLOOKUP(A199,'Data _Transformation'!A198:Q2527,5,FALSE)</f>
        <v>Yes</v>
      </c>
      <c r="F199" s="14" t="str">
        <f>VLOOKUP(A199,'Data _Transformation'!A198:Q2527,6,FALSE)</f>
        <v>No</v>
      </c>
      <c r="G199" s="14" t="str">
        <f>VLOOKUP(A199,'Data _Transformation'!A198:Q2527,7,FALSE)</f>
        <v>Yes</v>
      </c>
      <c r="H199" s="14">
        <f>VLOOKUP(A199,'Data _Transformation'!A198:Q2527,8,FALSE)</f>
        <v>1</v>
      </c>
      <c r="I199" s="14" t="str">
        <f>VLOOKUP(A199,'Data _Transformation'!A198:Q2527,9,FALSE)</f>
        <v>Smoker</v>
      </c>
      <c r="J199" s="14" t="str">
        <f>VLOOKUP(A199,'Data _Transformation'!A198:Q2527,10,FALSE)</f>
        <v>Obesity</v>
      </c>
      <c r="K199" s="14" t="str">
        <f>VLOOKUP(A199,'Data _Transformation'!A198:Q2527,11,FALSE)</f>
        <v>Normal</v>
      </c>
      <c r="L199" s="39">
        <f>VLOOKUP(A199,'Data _Transformation'!A198:Q2527,12,FALSE)</f>
        <v>37117</v>
      </c>
      <c r="M199" s="40">
        <f>VLOOKUP(A199,'Data _Transformation'!A198:Q2527,13,FALSE)</f>
        <v>2102.2600000000002</v>
      </c>
      <c r="N199" s="14" t="str">
        <f>VLOOKUP(A199,'Data _Transformation'!A198:Q2527,14,FALSE)</f>
        <v>tier - 3</v>
      </c>
      <c r="O199" s="14" t="str">
        <f>VLOOKUP(A199,'Data _Transformation'!A198:Q2527,15,FALSE)</f>
        <v>tier - 2</v>
      </c>
      <c r="P199" s="14" t="str">
        <f>VLOOKUP(A199,'Data _Transformation'!A198:Q2527,16,0)</f>
        <v>R1019</v>
      </c>
      <c r="Q199" s="42">
        <f>VLOOKUP(A199,'Data _Transformation'!A198:Q2527,17,0)</f>
        <v>21</v>
      </c>
    </row>
    <row r="200" spans="1:17" ht="15.6" x14ac:dyDescent="0.3">
      <c r="A200" s="41" t="s">
        <v>497</v>
      </c>
      <c r="B200" s="14" t="str">
        <f>VLOOKUP(A200,'Data _Transformation'!A199:Q2528,2,FALSE)</f>
        <v xml:space="preserve">  Alejandro</v>
      </c>
      <c r="C200" s="14">
        <f>VLOOKUP(A200,'Data _Transformation'!A199:Q2528,3,FALSE)</f>
        <v>39.14</v>
      </c>
      <c r="D200" s="14">
        <f>VLOOKUP(A200,'Data _Transformation'!A199:Q2528,4,FALSE)</f>
        <v>4.4000000000000004</v>
      </c>
      <c r="E200" s="14" t="str">
        <f>VLOOKUP(A200,'Data _Transformation'!A199:Q2528,5,FALSE)</f>
        <v>No</v>
      </c>
      <c r="F200" s="14" t="str">
        <f>VLOOKUP(A200,'Data _Transformation'!A199:Q2528,6,FALSE)</f>
        <v>No</v>
      </c>
      <c r="G200" s="14" t="str">
        <f>VLOOKUP(A200,'Data _Transformation'!A199:Q2528,7,FALSE)</f>
        <v>Yes</v>
      </c>
      <c r="H200" s="14">
        <f>VLOOKUP(A200,'Data _Transformation'!A199:Q2528,8,FALSE)</f>
        <v>1</v>
      </c>
      <c r="I200" s="14" t="str">
        <f>VLOOKUP(A200,'Data _Transformation'!A199:Q2528,9,FALSE)</f>
        <v>Smoker</v>
      </c>
      <c r="J200" s="14" t="str">
        <f>VLOOKUP(A200,'Data _Transformation'!A199:Q2528,10,FALSE)</f>
        <v>Obesity</v>
      </c>
      <c r="K200" s="14" t="str">
        <f>VLOOKUP(A200,'Data _Transformation'!A199:Q2528,11,FALSE)</f>
        <v>Normal</v>
      </c>
      <c r="L200" s="39">
        <f>VLOOKUP(A200,'Data _Transformation'!A199:Q2528,12,FALSE)</f>
        <v>37064</v>
      </c>
      <c r="M200" s="40">
        <f>VLOOKUP(A200,'Data _Transformation'!A199:Q2528,13,FALSE)</f>
        <v>2103.08</v>
      </c>
      <c r="N200" s="14" t="str">
        <f>VLOOKUP(A200,'Data _Transformation'!A199:Q2528,14,FALSE)</f>
        <v>tier - 3</v>
      </c>
      <c r="O200" s="14" t="str">
        <f>VLOOKUP(A200,'Data _Transformation'!A199:Q2528,15,FALSE)</f>
        <v>tier - 2</v>
      </c>
      <c r="P200" s="14" t="str">
        <f>VLOOKUP(A200,'Data _Transformation'!A199:Q2528,16,0)</f>
        <v>R1011</v>
      </c>
      <c r="Q200" s="42">
        <f>VLOOKUP(A200,'Data _Transformation'!A199:Q2528,17,0)</f>
        <v>21</v>
      </c>
    </row>
    <row r="201" spans="1:17" ht="15.6" x14ac:dyDescent="0.3">
      <c r="A201" s="41" t="s">
        <v>499</v>
      </c>
      <c r="B201" s="14" t="str">
        <f>VLOOKUP(A201,'Data _Transformation'!A200:Q2529,2,FALSE)</f>
        <v xml:space="preserve">  Ian E</v>
      </c>
      <c r="C201" s="14">
        <f>VLOOKUP(A201,'Data _Transformation'!A200:Q2529,3,FALSE)</f>
        <v>32.9</v>
      </c>
      <c r="D201" s="14">
        <f>VLOOKUP(A201,'Data _Transformation'!A200:Q2529,4,FALSE)</f>
        <v>6.26</v>
      </c>
      <c r="E201" s="14" t="str">
        <f>VLOOKUP(A201,'Data _Transformation'!A200:Q2529,5,FALSE)</f>
        <v>Yes</v>
      </c>
      <c r="F201" s="14" t="str">
        <f>VLOOKUP(A201,'Data _Transformation'!A200:Q2529,6,FALSE)</f>
        <v>No</v>
      </c>
      <c r="G201" s="14" t="str">
        <f>VLOOKUP(A201,'Data _Transformation'!A200:Q2529,7,FALSE)</f>
        <v>No</v>
      </c>
      <c r="H201" s="14">
        <f>VLOOKUP(A201,'Data _Transformation'!A200:Q2529,8,FALSE)</f>
        <v>0</v>
      </c>
      <c r="I201" s="14" t="str">
        <f>VLOOKUP(A201,'Data _Transformation'!A200:Q2529,9,FALSE)</f>
        <v>Smoker</v>
      </c>
      <c r="J201" s="14" t="str">
        <f>VLOOKUP(A201,'Data _Transformation'!A200:Q2529,10,FALSE)</f>
        <v>Obesity</v>
      </c>
      <c r="K201" s="14" t="str">
        <f>VLOOKUP(A201,'Data _Transformation'!A200:Q2529,11,FALSE)</f>
        <v>Prediabetes</v>
      </c>
      <c r="L201" s="39">
        <f>VLOOKUP(A201,'Data _Transformation'!A200:Q2529,12,FALSE)</f>
        <v>37223</v>
      </c>
      <c r="M201" s="40">
        <f>VLOOKUP(A201,'Data _Transformation'!A200:Q2529,13,FALSE)</f>
        <v>2104.11</v>
      </c>
      <c r="N201" s="14" t="str">
        <f>VLOOKUP(A201,'Data _Transformation'!A200:Q2529,14,FALSE)</f>
        <v>tier - 2</v>
      </c>
      <c r="O201" s="14" t="str">
        <f>VLOOKUP(A201,'Data _Transformation'!A200:Q2529,15,FALSE)</f>
        <v>tier - 1</v>
      </c>
      <c r="P201" s="14" t="str">
        <f>VLOOKUP(A201,'Data _Transformation'!A200:Q2529,16,0)</f>
        <v>R1016</v>
      </c>
      <c r="Q201" s="42">
        <f>VLOOKUP(A201,'Data _Transformation'!A200:Q2529,17,0)</f>
        <v>21</v>
      </c>
    </row>
    <row r="202" spans="1:17" ht="15.6" x14ac:dyDescent="0.3">
      <c r="A202" s="41" t="s">
        <v>502</v>
      </c>
      <c r="B202" s="14" t="str">
        <f>VLOOKUP(A202,'Data _Transformation'!A201:Q2530,2,FALSE)</f>
        <v xml:space="preserve">  Hector Sr</v>
      </c>
      <c r="C202" s="14">
        <f>VLOOKUP(A202,'Data _Transformation'!A201:Q2530,3,FALSE)</f>
        <v>29.78</v>
      </c>
      <c r="D202" s="14">
        <f>VLOOKUP(A202,'Data _Transformation'!A201:Q2530,4,FALSE)</f>
        <v>10.27</v>
      </c>
      <c r="E202" s="14" t="str">
        <f>VLOOKUP(A202,'Data _Transformation'!A201:Q2530,5,FALSE)</f>
        <v>Yes</v>
      </c>
      <c r="F202" s="14" t="str">
        <f>VLOOKUP(A202,'Data _Transformation'!A201:Q2530,6,FALSE)</f>
        <v>No</v>
      </c>
      <c r="G202" s="14" t="str">
        <f>VLOOKUP(A202,'Data _Transformation'!A201:Q2530,7,FALSE)</f>
        <v>Yes</v>
      </c>
      <c r="H202" s="14">
        <f>VLOOKUP(A202,'Data _Transformation'!A201:Q2530,8,FALSE)</f>
        <v>1</v>
      </c>
      <c r="I202" s="14" t="str">
        <f>VLOOKUP(A202,'Data _Transformation'!A201:Q2530,9,FALSE)</f>
        <v>Smoker</v>
      </c>
      <c r="J202" s="14" t="str">
        <f>VLOOKUP(A202,'Data _Transformation'!A201:Q2530,10,FALSE)</f>
        <v>Over weight</v>
      </c>
      <c r="K202" s="14" t="str">
        <f>VLOOKUP(A202,'Data _Transformation'!A201:Q2530,11,FALSE)</f>
        <v>Diabetes</v>
      </c>
      <c r="L202" s="39">
        <f>VLOOKUP(A202,'Data _Transformation'!A201:Q2530,12,FALSE)</f>
        <v>32710</v>
      </c>
      <c r="M202" s="40">
        <f>VLOOKUP(A202,'Data _Transformation'!A201:Q2530,13,FALSE)</f>
        <v>2106.2600000000002</v>
      </c>
      <c r="N202" s="14" t="str">
        <f>VLOOKUP(A202,'Data _Transformation'!A201:Q2530,14,FALSE)</f>
        <v>tier - 2</v>
      </c>
      <c r="O202" s="14" t="str">
        <f>VLOOKUP(A202,'Data _Transformation'!A201:Q2530,15,FALSE)</f>
        <v>tier - 2</v>
      </c>
      <c r="P202" s="14" t="str">
        <f>VLOOKUP(A202,'Data _Transformation'!A201:Q2530,16,0)</f>
        <v>R1013</v>
      </c>
      <c r="Q202" s="42">
        <f>VLOOKUP(A202,'Data _Transformation'!A201:Q2530,17,0)</f>
        <v>33</v>
      </c>
    </row>
    <row r="203" spans="1:17" ht="15.6" x14ac:dyDescent="0.3">
      <c r="A203" s="41" t="s">
        <v>504</v>
      </c>
      <c r="B203" s="14" t="str">
        <f>VLOOKUP(A203,'Data _Transformation'!A202:Q2531,2,FALSE)</f>
        <v xml:space="preserve">  Rebecca</v>
      </c>
      <c r="C203" s="14">
        <f>VLOOKUP(A203,'Data _Transformation'!A202:Q2531,3,FALSE)</f>
        <v>32.78</v>
      </c>
      <c r="D203" s="14">
        <f>VLOOKUP(A203,'Data _Transformation'!A202:Q2531,4,FALSE)</f>
        <v>5.27</v>
      </c>
      <c r="E203" s="14" t="str">
        <f>VLOOKUP(A203,'Data _Transformation'!A202:Q2531,5,FALSE)</f>
        <v>No</v>
      </c>
      <c r="F203" s="14" t="str">
        <f>VLOOKUP(A203,'Data _Transformation'!A202:Q2531,6,FALSE)</f>
        <v>No</v>
      </c>
      <c r="G203" s="14" t="str">
        <f>VLOOKUP(A203,'Data _Transformation'!A202:Q2531,7,FALSE)</f>
        <v>No</v>
      </c>
      <c r="H203" s="14">
        <f>VLOOKUP(A203,'Data _Transformation'!A202:Q2531,8,FALSE)</f>
        <v>0</v>
      </c>
      <c r="I203" s="14" t="str">
        <f>VLOOKUP(A203,'Data _Transformation'!A202:Q2531,9,FALSE)</f>
        <v>Smoker</v>
      </c>
      <c r="J203" s="14" t="str">
        <f>VLOOKUP(A203,'Data _Transformation'!A202:Q2531,10,FALSE)</f>
        <v>Obesity</v>
      </c>
      <c r="K203" s="14" t="str">
        <f>VLOOKUP(A203,'Data _Transformation'!A202:Q2531,11,FALSE)</f>
        <v>Normal</v>
      </c>
      <c r="L203" s="39">
        <f>VLOOKUP(A203,'Data _Transformation'!A202:Q2531,12,FALSE)</f>
        <v>37894</v>
      </c>
      <c r="M203" s="40">
        <f>VLOOKUP(A203,'Data _Transformation'!A202:Q2531,13,FALSE)</f>
        <v>2117.34</v>
      </c>
      <c r="N203" s="14" t="str">
        <f>VLOOKUP(A203,'Data _Transformation'!A202:Q2531,14,FALSE)</f>
        <v>tier - 2</v>
      </c>
      <c r="O203" s="14" t="str">
        <f>VLOOKUP(A203,'Data _Transformation'!A202:Q2531,15,FALSE)</f>
        <v>tier - 3</v>
      </c>
      <c r="P203" s="14" t="str">
        <f>VLOOKUP(A203,'Data _Transformation'!A202:Q2531,16,0)</f>
        <v>R1012</v>
      </c>
      <c r="Q203" s="42">
        <f>VLOOKUP(A203,'Data _Transformation'!A202:Q2531,17,0)</f>
        <v>19</v>
      </c>
    </row>
    <row r="204" spans="1:17" ht="15.6" x14ac:dyDescent="0.3">
      <c r="A204" s="41" t="s">
        <v>506</v>
      </c>
      <c r="B204" s="14" t="str">
        <f>VLOOKUP(A204,'Data _Transformation'!A203:Q2532,2,FALSE)</f>
        <v xml:space="preserve">  Matt</v>
      </c>
      <c r="C204" s="14">
        <f>VLOOKUP(A204,'Data _Transformation'!A203:Q2532,3,FALSE)</f>
        <v>41.65</v>
      </c>
      <c r="D204" s="14">
        <f>VLOOKUP(A204,'Data _Transformation'!A203:Q2532,4,FALSE)</f>
        <v>10.73</v>
      </c>
      <c r="E204" s="14" t="str">
        <f>VLOOKUP(A204,'Data _Transformation'!A203:Q2532,5,FALSE)</f>
        <v>Yes</v>
      </c>
      <c r="F204" s="14" t="str">
        <f>VLOOKUP(A204,'Data _Transformation'!A203:Q2532,6,FALSE)</f>
        <v>No</v>
      </c>
      <c r="G204" s="14" t="str">
        <f>VLOOKUP(A204,'Data _Transformation'!A203:Q2532,7,FALSE)</f>
        <v>No</v>
      </c>
      <c r="H204" s="14">
        <f>VLOOKUP(A204,'Data _Transformation'!A203:Q2532,8,FALSE)</f>
        <v>0</v>
      </c>
      <c r="I204" s="14" t="str">
        <f>VLOOKUP(A204,'Data _Transformation'!A203:Q2532,9,FALSE)</f>
        <v>Smoker</v>
      </c>
      <c r="J204" s="14" t="str">
        <f>VLOOKUP(A204,'Data _Transformation'!A203:Q2532,10,FALSE)</f>
        <v>Obesity</v>
      </c>
      <c r="K204" s="14" t="str">
        <f>VLOOKUP(A204,'Data _Transformation'!A203:Q2532,11,FALSE)</f>
        <v>Diabetes</v>
      </c>
      <c r="L204" s="39">
        <f>VLOOKUP(A204,'Data _Transformation'!A203:Q2532,12,FALSE)</f>
        <v>38295</v>
      </c>
      <c r="M204" s="40">
        <f>VLOOKUP(A204,'Data _Transformation'!A203:Q2532,13,FALSE)</f>
        <v>2118.61</v>
      </c>
      <c r="N204" s="14" t="str">
        <f>VLOOKUP(A204,'Data _Transformation'!A203:Q2532,14,FALSE)</f>
        <v>tier - 2</v>
      </c>
      <c r="O204" s="14" t="str">
        <f>VLOOKUP(A204,'Data _Transformation'!A203:Q2532,15,FALSE)</f>
        <v>tier - 1</v>
      </c>
      <c r="P204" s="14" t="str">
        <f>VLOOKUP(A204,'Data _Transformation'!A203:Q2532,16,0)</f>
        <v>R1012</v>
      </c>
      <c r="Q204" s="42">
        <f>VLOOKUP(A204,'Data _Transformation'!A203:Q2532,17,0)</f>
        <v>18</v>
      </c>
    </row>
    <row r="205" spans="1:17" ht="15.6" x14ac:dyDescent="0.3">
      <c r="A205" s="41" t="s">
        <v>509</v>
      </c>
      <c r="B205" s="14" t="str">
        <f>VLOOKUP(A205,'Data _Transformation'!A204:Q2533,2,FALSE)</f>
        <v xml:space="preserve">  Elizabeth H</v>
      </c>
      <c r="C205" s="14">
        <f>VLOOKUP(A205,'Data _Transformation'!A204:Q2533,3,FALSE)</f>
        <v>50.79</v>
      </c>
      <c r="D205" s="14">
        <f>VLOOKUP(A205,'Data _Transformation'!A204:Q2533,4,FALSE)</f>
        <v>4.45</v>
      </c>
      <c r="E205" s="14" t="str">
        <f>VLOOKUP(A205,'Data _Transformation'!A204:Q2533,5,FALSE)</f>
        <v>No</v>
      </c>
      <c r="F205" s="14" t="str">
        <f>VLOOKUP(A205,'Data _Transformation'!A204:Q2533,6,FALSE)</f>
        <v>No</v>
      </c>
      <c r="G205" s="14" t="str">
        <f>VLOOKUP(A205,'Data _Transformation'!A204:Q2533,7,FALSE)</f>
        <v>No</v>
      </c>
      <c r="H205" s="14">
        <f>VLOOKUP(A205,'Data _Transformation'!A204:Q2533,8,FALSE)</f>
        <v>1</v>
      </c>
      <c r="I205" s="14" t="str">
        <f>VLOOKUP(A205,'Data _Transformation'!A204:Q2533,9,FALSE)</f>
        <v>Smoker</v>
      </c>
      <c r="J205" s="14" t="str">
        <f>VLOOKUP(A205,'Data _Transformation'!A204:Q2533,10,FALSE)</f>
        <v>Obesity</v>
      </c>
      <c r="K205" s="14" t="str">
        <f>VLOOKUP(A205,'Data _Transformation'!A204:Q2533,11,FALSE)</f>
        <v>Normal</v>
      </c>
      <c r="L205" s="39">
        <f>VLOOKUP(A205,'Data _Transformation'!A204:Q2533,12,FALSE)</f>
        <v>37863</v>
      </c>
      <c r="M205" s="40">
        <f>VLOOKUP(A205,'Data _Transformation'!A204:Q2533,13,FALSE)</f>
        <v>2128.4299999999998</v>
      </c>
      <c r="N205" s="14" t="str">
        <f>VLOOKUP(A205,'Data _Transformation'!A204:Q2533,14,FALSE)</f>
        <v>tier - 2</v>
      </c>
      <c r="O205" s="14" t="str">
        <f>VLOOKUP(A205,'Data _Transformation'!A204:Q2533,15,FALSE)</f>
        <v>tier - 1</v>
      </c>
      <c r="P205" s="14" t="str">
        <f>VLOOKUP(A205,'Data _Transformation'!A204:Q2533,16,0)</f>
        <v>R1012</v>
      </c>
      <c r="Q205" s="42">
        <f>VLOOKUP(A205,'Data _Transformation'!A204:Q2533,17,0)</f>
        <v>19</v>
      </c>
    </row>
    <row r="206" spans="1:17" ht="15.6" x14ac:dyDescent="0.3">
      <c r="A206" s="41" t="s">
        <v>511</v>
      </c>
      <c r="B206" s="14" t="str">
        <f>VLOOKUP(A206,'Data _Transformation'!A205:Q2534,2,FALSE)</f>
        <v xml:space="preserve">  Grace</v>
      </c>
      <c r="C206" s="14">
        <f>VLOOKUP(A206,'Data _Transformation'!A205:Q2534,3,FALSE)</f>
        <v>35.43</v>
      </c>
      <c r="D206" s="14">
        <f>VLOOKUP(A206,'Data _Transformation'!A205:Q2534,4,FALSE)</f>
        <v>5.25</v>
      </c>
      <c r="E206" s="14" t="str">
        <f>VLOOKUP(A206,'Data _Transformation'!A205:Q2534,5,FALSE)</f>
        <v>Yes</v>
      </c>
      <c r="F206" s="14" t="str">
        <f>VLOOKUP(A206,'Data _Transformation'!A205:Q2534,6,FALSE)</f>
        <v>No</v>
      </c>
      <c r="G206" s="14" t="str">
        <f>VLOOKUP(A206,'Data _Transformation'!A205:Q2534,7,FALSE)</f>
        <v>No</v>
      </c>
      <c r="H206" s="14">
        <f>VLOOKUP(A206,'Data _Transformation'!A205:Q2534,8,FALSE)</f>
        <v>0</v>
      </c>
      <c r="I206" s="14" t="str">
        <f>VLOOKUP(A206,'Data _Transformation'!A205:Q2534,9,FALSE)</f>
        <v>Smoker</v>
      </c>
      <c r="J206" s="14" t="str">
        <f>VLOOKUP(A206,'Data _Transformation'!A205:Q2534,10,FALSE)</f>
        <v>Obesity</v>
      </c>
      <c r="K206" s="14" t="str">
        <f>VLOOKUP(A206,'Data _Transformation'!A205:Q2534,11,FALSE)</f>
        <v>Normal</v>
      </c>
      <c r="L206" s="39">
        <f>VLOOKUP(A206,'Data _Transformation'!A205:Q2534,12,FALSE)</f>
        <v>37977</v>
      </c>
      <c r="M206" s="40">
        <f>VLOOKUP(A206,'Data _Transformation'!A205:Q2534,13,FALSE)</f>
        <v>2130.6799999999998</v>
      </c>
      <c r="N206" s="14" t="str">
        <f>VLOOKUP(A206,'Data _Transformation'!A205:Q2534,14,FALSE)</f>
        <v>tier - 2</v>
      </c>
      <c r="O206" s="14" t="str">
        <f>VLOOKUP(A206,'Data _Transformation'!A205:Q2534,15,FALSE)</f>
        <v>tier - 3</v>
      </c>
      <c r="P206" s="14" t="str">
        <f>VLOOKUP(A206,'Data _Transformation'!A205:Q2534,16,0)</f>
        <v>R1012</v>
      </c>
      <c r="Q206" s="42">
        <f>VLOOKUP(A206,'Data _Transformation'!A205:Q2534,17,0)</f>
        <v>19</v>
      </c>
    </row>
    <row r="207" spans="1:17" ht="15.6" x14ac:dyDescent="0.3">
      <c r="A207" s="41" t="s">
        <v>514</v>
      </c>
      <c r="B207" s="14" t="str">
        <f>VLOOKUP(A207,'Data _Transformation'!A206:Q2535,2,FALSE)</f>
        <v xml:space="preserve">  Jaime</v>
      </c>
      <c r="C207" s="14">
        <f>VLOOKUP(A207,'Data _Transformation'!A206:Q2535,3,FALSE)</f>
        <v>35.25</v>
      </c>
      <c r="D207" s="14">
        <f>VLOOKUP(A207,'Data _Transformation'!A206:Q2535,4,FALSE)</f>
        <v>9.51</v>
      </c>
      <c r="E207" s="14" t="str">
        <f>VLOOKUP(A207,'Data _Transformation'!A206:Q2535,5,FALSE)</f>
        <v>No</v>
      </c>
      <c r="F207" s="14" t="str">
        <f>VLOOKUP(A207,'Data _Transformation'!A206:Q2535,6,FALSE)</f>
        <v>No</v>
      </c>
      <c r="G207" s="14" t="str">
        <f>VLOOKUP(A207,'Data _Transformation'!A206:Q2535,7,FALSE)</f>
        <v>No</v>
      </c>
      <c r="H207" s="14">
        <f>VLOOKUP(A207,'Data _Transformation'!A206:Q2535,8,FALSE)</f>
        <v>0</v>
      </c>
      <c r="I207" s="14" t="str">
        <f>VLOOKUP(A207,'Data _Transformation'!A206:Q2535,9,FALSE)</f>
        <v>Smoker</v>
      </c>
      <c r="J207" s="14" t="str">
        <f>VLOOKUP(A207,'Data _Transformation'!A206:Q2535,10,FALSE)</f>
        <v>Obesity</v>
      </c>
      <c r="K207" s="14" t="str">
        <f>VLOOKUP(A207,'Data _Transformation'!A206:Q2535,11,FALSE)</f>
        <v>Diabetes</v>
      </c>
      <c r="L207" s="39">
        <f>VLOOKUP(A207,'Data _Transformation'!A206:Q2535,12,FALSE)</f>
        <v>37865</v>
      </c>
      <c r="M207" s="40">
        <f>VLOOKUP(A207,'Data _Transformation'!A206:Q2535,13,FALSE)</f>
        <v>2134.9</v>
      </c>
      <c r="N207" s="14" t="str">
        <f>VLOOKUP(A207,'Data _Transformation'!A206:Q2535,14,FALSE)</f>
        <v>tier - 2</v>
      </c>
      <c r="O207" s="14" t="str">
        <f>VLOOKUP(A207,'Data _Transformation'!A206:Q2535,15,FALSE)</f>
        <v>tier - 3</v>
      </c>
      <c r="P207" s="14" t="str">
        <f>VLOOKUP(A207,'Data _Transformation'!A206:Q2535,16,0)</f>
        <v>R1012</v>
      </c>
      <c r="Q207" s="42">
        <f>VLOOKUP(A207,'Data _Transformation'!A206:Q2535,17,0)</f>
        <v>19</v>
      </c>
    </row>
    <row r="208" spans="1:17" ht="15.6" x14ac:dyDescent="0.3">
      <c r="A208" s="41" t="s">
        <v>516</v>
      </c>
      <c r="B208" s="14" t="str">
        <f>VLOOKUP(A208,'Data _Transformation'!A207:Q2536,2,FALSE)</f>
        <v xml:space="preserve">  Calesse</v>
      </c>
      <c r="C208" s="14">
        <f>VLOOKUP(A208,'Data _Transformation'!A207:Q2536,3,FALSE)</f>
        <v>36.85</v>
      </c>
      <c r="D208" s="14">
        <f>VLOOKUP(A208,'Data _Transformation'!A207:Q2536,4,FALSE)</f>
        <v>11.12</v>
      </c>
      <c r="E208" s="14" t="str">
        <f>VLOOKUP(A208,'Data _Transformation'!A207:Q2536,5,FALSE)</f>
        <v>No</v>
      </c>
      <c r="F208" s="14" t="str">
        <f>VLOOKUP(A208,'Data _Transformation'!A207:Q2536,6,FALSE)</f>
        <v>No</v>
      </c>
      <c r="G208" s="14" t="str">
        <f>VLOOKUP(A208,'Data _Transformation'!A207:Q2536,7,FALSE)</f>
        <v>No</v>
      </c>
      <c r="H208" s="14">
        <f>VLOOKUP(A208,'Data _Transformation'!A207:Q2536,8,FALSE)</f>
        <v>0</v>
      </c>
      <c r="I208" s="14" t="str">
        <f>VLOOKUP(A208,'Data _Transformation'!A207:Q2536,9,FALSE)</f>
        <v>Smoker</v>
      </c>
      <c r="J208" s="14" t="str">
        <f>VLOOKUP(A208,'Data _Transformation'!A207:Q2536,10,FALSE)</f>
        <v>Obesity</v>
      </c>
      <c r="K208" s="14" t="str">
        <f>VLOOKUP(A208,'Data _Transformation'!A207:Q2536,11,FALSE)</f>
        <v>Diabetes</v>
      </c>
      <c r="L208" s="39">
        <f>VLOOKUP(A208,'Data _Transformation'!A207:Q2536,12,FALSE)</f>
        <v>37890</v>
      </c>
      <c r="M208" s="40">
        <f>VLOOKUP(A208,'Data _Transformation'!A207:Q2536,13,FALSE)</f>
        <v>2136.88</v>
      </c>
      <c r="N208" s="14" t="str">
        <f>VLOOKUP(A208,'Data _Transformation'!A207:Q2536,14,FALSE)</f>
        <v>tier - 2</v>
      </c>
      <c r="O208" s="14" t="str">
        <f>VLOOKUP(A208,'Data _Transformation'!A207:Q2536,15,FALSE)</f>
        <v>tier - 2</v>
      </c>
      <c r="P208" s="14" t="str">
        <f>VLOOKUP(A208,'Data _Transformation'!A207:Q2536,16,0)</f>
        <v>R1012</v>
      </c>
      <c r="Q208" s="42">
        <f>VLOOKUP(A208,'Data _Transformation'!A207:Q2536,17,0)</f>
        <v>19</v>
      </c>
    </row>
    <row r="209" spans="1:17" ht="15.6" x14ac:dyDescent="0.3">
      <c r="A209" s="41" t="s">
        <v>518</v>
      </c>
      <c r="B209" s="14" t="str">
        <f>VLOOKUP(A209,'Data _Transformation'!A208:Q2537,2,FALSE)</f>
        <v xml:space="preserve">  Kate L</v>
      </c>
      <c r="C209" s="14">
        <f>VLOOKUP(A209,'Data _Transformation'!A208:Q2537,3,FALSE)</f>
        <v>31.02</v>
      </c>
      <c r="D209" s="14">
        <f>VLOOKUP(A209,'Data _Transformation'!A208:Q2537,4,FALSE)</f>
        <v>4.5599999999999996</v>
      </c>
      <c r="E209" s="14" t="str">
        <f>VLOOKUP(A209,'Data _Transformation'!A208:Q2537,5,FALSE)</f>
        <v>No</v>
      </c>
      <c r="F209" s="14" t="str">
        <f>VLOOKUP(A209,'Data _Transformation'!A208:Q2537,6,FALSE)</f>
        <v>yes</v>
      </c>
      <c r="G209" s="14" t="str">
        <f>VLOOKUP(A209,'Data _Transformation'!A208:Q2537,7,FALSE)</f>
        <v>No</v>
      </c>
      <c r="H209" s="14">
        <f>VLOOKUP(A209,'Data _Transformation'!A208:Q2537,8,FALSE)</f>
        <v>1</v>
      </c>
      <c r="I209" s="14" t="str">
        <f>VLOOKUP(A209,'Data _Transformation'!A208:Q2537,9,FALSE)</f>
        <v>Smoker</v>
      </c>
      <c r="J209" s="14" t="str">
        <f>VLOOKUP(A209,'Data _Transformation'!A208:Q2537,10,FALSE)</f>
        <v>Obesity</v>
      </c>
      <c r="K209" s="14" t="str">
        <f>VLOOKUP(A209,'Data _Transformation'!A208:Q2537,11,FALSE)</f>
        <v>Normal</v>
      </c>
      <c r="L209" s="39">
        <f>VLOOKUP(A209,'Data _Transformation'!A208:Q2537,12,FALSE)</f>
        <v>35676</v>
      </c>
      <c r="M209" s="40">
        <f>VLOOKUP(A209,'Data _Transformation'!A208:Q2537,13,FALSE)</f>
        <v>2137.65</v>
      </c>
      <c r="N209" s="14" t="str">
        <f>VLOOKUP(A209,'Data _Transformation'!A208:Q2537,14,FALSE)</f>
        <v>tier - 3</v>
      </c>
      <c r="O209" s="14" t="str">
        <f>VLOOKUP(A209,'Data _Transformation'!A208:Q2537,15,FALSE)</f>
        <v>tier - 1</v>
      </c>
      <c r="P209" s="14" t="str">
        <f>VLOOKUP(A209,'Data _Transformation'!A208:Q2537,16,0)</f>
        <v>R1013</v>
      </c>
      <c r="Q209" s="42">
        <f>VLOOKUP(A209,'Data _Transformation'!A208:Q2537,17,0)</f>
        <v>25</v>
      </c>
    </row>
    <row r="210" spans="1:17" ht="15.6" x14ac:dyDescent="0.3">
      <c r="A210" s="41" t="s">
        <v>521</v>
      </c>
      <c r="B210" s="14" t="str">
        <f>VLOOKUP(A210,'Data _Transformation'!A209:Q2538,2,FALSE)</f>
        <v xml:space="preserve">  Sergey</v>
      </c>
      <c r="C210" s="14">
        <f>VLOOKUP(A210,'Data _Transformation'!A209:Q2538,3,FALSE)</f>
        <v>35.6</v>
      </c>
      <c r="D210" s="14">
        <f>VLOOKUP(A210,'Data _Transformation'!A209:Q2538,4,FALSE)</f>
        <v>4.0199999999999996</v>
      </c>
      <c r="E210" s="14" t="str">
        <f>VLOOKUP(A210,'Data _Transformation'!A209:Q2538,5,FALSE)</f>
        <v>Yes</v>
      </c>
      <c r="F210" s="14" t="str">
        <f>VLOOKUP(A210,'Data _Transformation'!A209:Q2538,6,FALSE)</f>
        <v>yes</v>
      </c>
      <c r="G210" s="14" t="str">
        <f>VLOOKUP(A210,'Data _Transformation'!A209:Q2538,7,FALSE)</f>
        <v>No</v>
      </c>
      <c r="H210" s="14">
        <f>VLOOKUP(A210,'Data _Transformation'!A209:Q2538,8,FALSE)</f>
        <v>2</v>
      </c>
      <c r="I210" s="14" t="str">
        <f>VLOOKUP(A210,'Data _Transformation'!A209:Q2538,9,FALSE)</f>
        <v>Smoker</v>
      </c>
      <c r="J210" s="14" t="str">
        <f>VLOOKUP(A210,'Data _Transformation'!A209:Q2538,10,FALSE)</f>
        <v>Obesity</v>
      </c>
      <c r="K210" s="14" t="str">
        <f>VLOOKUP(A210,'Data _Transformation'!A209:Q2538,11,FALSE)</f>
        <v>Normal</v>
      </c>
      <c r="L210" s="39">
        <f>VLOOKUP(A210,'Data _Transformation'!A209:Q2538,12,FALSE)</f>
        <v>37852</v>
      </c>
      <c r="M210" s="40">
        <f>VLOOKUP(A210,'Data _Transformation'!A209:Q2538,13,FALSE)</f>
        <v>2138.0700000000002</v>
      </c>
      <c r="N210" s="14" t="str">
        <f>VLOOKUP(A210,'Data _Transformation'!A209:Q2538,14,FALSE)</f>
        <v>tier - 2</v>
      </c>
      <c r="O210" s="14" t="str">
        <f>VLOOKUP(A210,'Data _Transformation'!A209:Q2538,15,FALSE)</f>
        <v>tier - 1</v>
      </c>
      <c r="P210" s="14" t="str">
        <f>VLOOKUP(A210,'Data _Transformation'!A209:Q2538,16,0)</f>
        <v>R1012</v>
      </c>
      <c r="Q210" s="42">
        <f>VLOOKUP(A210,'Data _Transformation'!A209:Q2538,17,0)</f>
        <v>19</v>
      </c>
    </row>
    <row r="211" spans="1:17" ht="15.6" x14ac:dyDescent="0.3">
      <c r="A211" s="41" t="s">
        <v>523</v>
      </c>
      <c r="B211" s="14" t="str">
        <f>VLOOKUP(A211,'Data _Transformation'!A210:Q2539,2,FALSE)</f>
        <v xml:space="preserve">  Timothy V</v>
      </c>
      <c r="C211" s="14">
        <f>VLOOKUP(A211,'Data _Transformation'!A210:Q2539,3,FALSE)</f>
        <v>34.39</v>
      </c>
      <c r="D211" s="14">
        <f>VLOOKUP(A211,'Data _Transformation'!A210:Q2539,4,FALSE)</f>
        <v>8.7200000000000006</v>
      </c>
      <c r="E211" s="14" t="str">
        <f>VLOOKUP(A211,'Data _Transformation'!A210:Q2539,5,FALSE)</f>
        <v>No</v>
      </c>
      <c r="F211" s="14" t="str">
        <f>VLOOKUP(A211,'Data _Transformation'!A210:Q2539,6,FALSE)</f>
        <v>No</v>
      </c>
      <c r="G211" s="14" t="str">
        <f>VLOOKUP(A211,'Data _Transformation'!A210:Q2539,7,FALSE)</f>
        <v>No</v>
      </c>
      <c r="H211" s="14">
        <f>VLOOKUP(A211,'Data _Transformation'!A210:Q2539,8,FALSE)</f>
        <v>0</v>
      </c>
      <c r="I211" s="14" t="str">
        <f>VLOOKUP(A211,'Data _Transformation'!A210:Q2539,9,FALSE)</f>
        <v>Smoker</v>
      </c>
      <c r="J211" s="14" t="str">
        <f>VLOOKUP(A211,'Data _Transformation'!A210:Q2539,10,FALSE)</f>
        <v>Obesity</v>
      </c>
      <c r="K211" s="14" t="str">
        <f>VLOOKUP(A211,'Data _Transformation'!A210:Q2539,11,FALSE)</f>
        <v>Diabetes</v>
      </c>
      <c r="L211" s="39">
        <f>VLOOKUP(A211,'Data _Transformation'!A210:Q2539,12,FALSE)</f>
        <v>38264</v>
      </c>
      <c r="M211" s="40">
        <f>VLOOKUP(A211,'Data _Transformation'!A210:Q2539,13,FALSE)</f>
        <v>2144.85</v>
      </c>
      <c r="N211" s="14" t="str">
        <f>VLOOKUP(A211,'Data _Transformation'!A210:Q2539,14,FALSE)</f>
        <v>tier - 2</v>
      </c>
      <c r="O211" s="14" t="str">
        <f>VLOOKUP(A211,'Data _Transformation'!A210:Q2539,15,FALSE)</f>
        <v>tier - 1</v>
      </c>
      <c r="P211" s="14" t="str">
        <f>VLOOKUP(A211,'Data _Transformation'!A210:Q2539,16,0)</f>
        <v>R1011</v>
      </c>
      <c r="Q211" s="42">
        <f>VLOOKUP(A211,'Data _Transformation'!A210:Q2539,17,0)</f>
        <v>18</v>
      </c>
    </row>
    <row r="212" spans="1:17" ht="15.6" x14ac:dyDescent="0.3">
      <c r="A212" s="41" t="s">
        <v>526</v>
      </c>
      <c r="B212" s="14" t="str">
        <f>VLOOKUP(A212,'Data _Transformation'!A211:Q2540,2,FALSE)</f>
        <v xml:space="preserve">  Andrew S</v>
      </c>
      <c r="C212" s="14">
        <f>VLOOKUP(A212,'Data _Transformation'!A211:Q2540,3,FALSE)</f>
        <v>29.06</v>
      </c>
      <c r="D212" s="14">
        <f>VLOOKUP(A212,'Data _Transformation'!A211:Q2540,4,FALSE)</f>
        <v>6.25</v>
      </c>
      <c r="E212" s="14" t="str">
        <f>VLOOKUP(A212,'Data _Transformation'!A211:Q2540,5,FALSE)</f>
        <v>Yes</v>
      </c>
      <c r="F212" s="14" t="str">
        <f>VLOOKUP(A212,'Data _Transformation'!A211:Q2540,6,FALSE)</f>
        <v>No</v>
      </c>
      <c r="G212" s="14" t="str">
        <f>VLOOKUP(A212,'Data _Transformation'!A211:Q2540,7,FALSE)</f>
        <v>No</v>
      </c>
      <c r="H212" s="14">
        <f>VLOOKUP(A212,'Data _Transformation'!A211:Q2540,8,FALSE)</f>
        <v>1</v>
      </c>
      <c r="I212" s="14" t="str">
        <f>VLOOKUP(A212,'Data _Transformation'!A211:Q2540,9,FALSE)</f>
        <v>Smoker</v>
      </c>
      <c r="J212" s="14" t="str">
        <f>VLOOKUP(A212,'Data _Transformation'!A211:Q2540,10,FALSE)</f>
        <v>Over weight</v>
      </c>
      <c r="K212" s="14" t="str">
        <f>VLOOKUP(A212,'Data _Transformation'!A211:Q2540,11,FALSE)</f>
        <v>Prediabetes</v>
      </c>
      <c r="L212" s="39">
        <f>VLOOKUP(A212,'Data _Transformation'!A211:Q2540,12,FALSE)</f>
        <v>36887</v>
      </c>
      <c r="M212" s="40">
        <f>VLOOKUP(A212,'Data _Transformation'!A211:Q2540,13,FALSE)</f>
        <v>2150.4699999999998</v>
      </c>
      <c r="N212" s="14" t="str">
        <f>VLOOKUP(A212,'Data _Transformation'!A211:Q2540,14,FALSE)</f>
        <v>tier - 2</v>
      </c>
      <c r="O212" s="14" t="str">
        <f>VLOOKUP(A212,'Data _Transformation'!A211:Q2540,15,FALSE)</f>
        <v>tier - 3</v>
      </c>
      <c r="P212" s="14" t="str">
        <f>VLOOKUP(A212,'Data _Transformation'!A211:Q2540,16,0)</f>
        <v>R1011</v>
      </c>
      <c r="Q212" s="42">
        <f>VLOOKUP(A212,'Data _Transformation'!A211:Q2540,17,0)</f>
        <v>22</v>
      </c>
    </row>
    <row r="213" spans="1:17" ht="15.6" x14ac:dyDescent="0.3">
      <c r="A213" s="41" t="s">
        <v>528</v>
      </c>
      <c r="B213" s="14" t="str">
        <f>VLOOKUP(A213,'Data _Transformation'!A212:Q2541,2,FALSE)</f>
        <v xml:space="preserve">  Matthew D</v>
      </c>
      <c r="C213" s="14">
        <f>VLOOKUP(A213,'Data _Transformation'!A212:Q2541,3,FALSE)</f>
        <v>35.799999999999997</v>
      </c>
      <c r="D213" s="14">
        <f>VLOOKUP(A213,'Data _Transformation'!A212:Q2541,4,FALSE)</f>
        <v>7.32</v>
      </c>
      <c r="E213" s="14" t="str">
        <f>VLOOKUP(A213,'Data _Transformation'!A212:Q2541,5,FALSE)</f>
        <v>No</v>
      </c>
      <c r="F213" s="14" t="str">
        <f>VLOOKUP(A213,'Data _Transformation'!A212:Q2541,6,FALSE)</f>
        <v>No</v>
      </c>
      <c r="G213" s="14" t="str">
        <f>VLOOKUP(A213,'Data _Transformation'!A212:Q2541,7,FALSE)</f>
        <v>No</v>
      </c>
      <c r="H213" s="14">
        <f>VLOOKUP(A213,'Data _Transformation'!A212:Q2541,8,FALSE)</f>
        <v>2</v>
      </c>
      <c r="I213" s="14" t="str">
        <f>VLOOKUP(A213,'Data _Transformation'!A212:Q2541,9,FALSE)</f>
        <v>Smoker</v>
      </c>
      <c r="J213" s="14" t="str">
        <f>VLOOKUP(A213,'Data _Transformation'!A212:Q2541,10,FALSE)</f>
        <v>Obesity</v>
      </c>
      <c r="K213" s="14" t="str">
        <f>VLOOKUP(A213,'Data _Transformation'!A212:Q2541,11,FALSE)</f>
        <v>Diabetes</v>
      </c>
      <c r="L213" s="39">
        <f>VLOOKUP(A213,'Data _Transformation'!A212:Q2541,12,FALSE)</f>
        <v>36821</v>
      </c>
      <c r="M213" s="40">
        <f>VLOOKUP(A213,'Data _Transformation'!A212:Q2541,13,FALSE)</f>
        <v>2154.36</v>
      </c>
      <c r="N213" s="14" t="str">
        <f>VLOOKUP(A213,'Data _Transformation'!A212:Q2541,14,FALSE)</f>
        <v>tier - 2</v>
      </c>
      <c r="O213" s="14" t="str">
        <f>VLOOKUP(A213,'Data _Transformation'!A212:Q2541,15,FALSE)</f>
        <v>tier - 2</v>
      </c>
      <c r="P213" s="14" t="str">
        <f>VLOOKUP(A213,'Data _Transformation'!A212:Q2541,16,0)</f>
        <v>R1011</v>
      </c>
      <c r="Q213" s="42">
        <f>VLOOKUP(A213,'Data _Transformation'!A212:Q2541,17,0)</f>
        <v>22</v>
      </c>
    </row>
    <row r="214" spans="1:17" ht="15.6" x14ac:dyDescent="0.3">
      <c r="A214" s="41" t="s">
        <v>530</v>
      </c>
      <c r="B214" s="14" t="str">
        <f>VLOOKUP(A214,'Data _Transformation'!A213:Q2542,2,FALSE)</f>
        <v xml:space="preserve">  Jessica</v>
      </c>
      <c r="C214" s="14">
        <f>VLOOKUP(A214,'Data _Transformation'!A213:Q2542,3,FALSE)</f>
        <v>49.8</v>
      </c>
      <c r="D214" s="14">
        <f>VLOOKUP(A214,'Data _Transformation'!A213:Q2542,4,FALSE)</f>
        <v>4.24</v>
      </c>
      <c r="E214" s="14" t="str">
        <f>VLOOKUP(A214,'Data _Transformation'!A213:Q2542,5,FALSE)</f>
        <v>No</v>
      </c>
      <c r="F214" s="14" t="str">
        <f>VLOOKUP(A214,'Data _Transformation'!A213:Q2542,6,FALSE)</f>
        <v>No</v>
      </c>
      <c r="G214" s="14" t="str">
        <f>VLOOKUP(A214,'Data _Transformation'!A213:Q2542,7,FALSE)</f>
        <v>No</v>
      </c>
      <c r="H214" s="14">
        <f>VLOOKUP(A214,'Data _Transformation'!A213:Q2542,8,FALSE)</f>
        <v>1</v>
      </c>
      <c r="I214" s="14" t="str">
        <f>VLOOKUP(A214,'Data _Transformation'!A213:Q2542,9,FALSE)</f>
        <v>Smoker</v>
      </c>
      <c r="J214" s="14" t="str">
        <f>VLOOKUP(A214,'Data _Transformation'!A213:Q2542,10,FALSE)</f>
        <v>Obesity</v>
      </c>
      <c r="K214" s="14" t="str">
        <f>VLOOKUP(A214,'Data _Transformation'!A213:Q2542,11,FALSE)</f>
        <v>Normal</v>
      </c>
      <c r="L214" s="39">
        <f>VLOOKUP(A214,'Data _Transformation'!A213:Q2542,12,FALSE)</f>
        <v>36859</v>
      </c>
      <c r="M214" s="40">
        <f>VLOOKUP(A214,'Data _Transformation'!A213:Q2542,13,FALSE)</f>
        <v>2155.6799999999998</v>
      </c>
      <c r="N214" s="14" t="str">
        <f>VLOOKUP(A214,'Data _Transformation'!A213:Q2542,14,FALSE)</f>
        <v>tier - 2</v>
      </c>
      <c r="O214" s="14" t="str">
        <f>VLOOKUP(A214,'Data _Transformation'!A213:Q2542,15,FALSE)</f>
        <v>tier - 3</v>
      </c>
      <c r="P214" s="14" t="str">
        <f>VLOOKUP(A214,'Data _Transformation'!A213:Q2542,16,0)</f>
        <v>R1013</v>
      </c>
      <c r="Q214" s="42">
        <f>VLOOKUP(A214,'Data _Transformation'!A213:Q2542,17,0)</f>
        <v>22</v>
      </c>
    </row>
    <row r="215" spans="1:17" ht="15.6" x14ac:dyDescent="0.3">
      <c r="A215" s="41" t="s">
        <v>533</v>
      </c>
      <c r="B215" s="14" t="str">
        <f>VLOOKUP(A215,'Data _Transformation'!A214:Q2543,2,FALSE)</f>
        <v xml:space="preserve">  Lawrence</v>
      </c>
      <c r="C215" s="14">
        <f>VLOOKUP(A215,'Data _Transformation'!A214:Q2543,3,FALSE)</f>
        <v>35.71</v>
      </c>
      <c r="D215" s="14">
        <f>VLOOKUP(A215,'Data _Transformation'!A214:Q2543,4,FALSE)</f>
        <v>6.84</v>
      </c>
      <c r="E215" s="14" t="str">
        <f>VLOOKUP(A215,'Data _Transformation'!A214:Q2543,5,FALSE)</f>
        <v>No</v>
      </c>
      <c r="F215" s="14" t="str">
        <f>VLOOKUP(A215,'Data _Transformation'!A214:Q2543,6,FALSE)</f>
        <v>No</v>
      </c>
      <c r="G215" s="14" t="str">
        <f>VLOOKUP(A215,'Data _Transformation'!A214:Q2543,7,FALSE)</f>
        <v>No</v>
      </c>
      <c r="H215" s="14">
        <f>VLOOKUP(A215,'Data _Transformation'!A214:Q2543,8,FALSE)</f>
        <v>2</v>
      </c>
      <c r="I215" s="14" t="str">
        <f>VLOOKUP(A215,'Data _Transformation'!A214:Q2543,9,FALSE)</f>
        <v>Smoker</v>
      </c>
      <c r="J215" s="14" t="str">
        <f>VLOOKUP(A215,'Data _Transformation'!A214:Q2543,10,FALSE)</f>
        <v>Obesity</v>
      </c>
      <c r="K215" s="14" t="str">
        <f>VLOOKUP(A215,'Data _Transformation'!A214:Q2543,11,FALSE)</f>
        <v>Diabetes</v>
      </c>
      <c r="L215" s="39">
        <f>VLOOKUP(A215,'Data _Transformation'!A214:Q2543,12,FALSE)</f>
        <v>36870</v>
      </c>
      <c r="M215" s="40">
        <f>VLOOKUP(A215,'Data _Transformation'!A214:Q2543,13,FALSE)</f>
        <v>2156.75</v>
      </c>
      <c r="N215" s="14" t="str">
        <f>VLOOKUP(A215,'Data _Transformation'!A214:Q2543,14,FALSE)</f>
        <v>tier - 2</v>
      </c>
      <c r="O215" s="14" t="str">
        <f>VLOOKUP(A215,'Data _Transformation'!A214:Q2543,15,FALSE)</f>
        <v>tier - 2</v>
      </c>
      <c r="P215" s="14" t="str">
        <f>VLOOKUP(A215,'Data _Transformation'!A214:Q2543,16,0)</f>
        <v>R1013</v>
      </c>
      <c r="Q215" s="42">
        <f>VLOOKUP(A215,'Data _Transformation'!A214:Q2543,17,0)</f>
        <v>22</v>
      </c>
    </row>
    <row r="216" spans="1:17" ht="15.6" x14ac:dyDescent="0.3">
      <c r="A216" s="41" t="s">
        <v>535</v>
      </c>
      <c r="B216" s="14" t="str">
        <f>VLOOKUP(A216,'Data _Transformation'!A215:Q2544,2,FALSE)</f>
        <v xml:space="preserve">  Alex</v>
      </c>
      <c r="C216" s="14">
        <f>VLOOKUP(A216,'Data _Transformation'!A215:Q2544,3,FALSE)</f>
        <v>30.8</v>
      </c>
      <c r="D216" s="14">
        <f>VLOOKUP(A216,'Data _Transformation'!A215:Q2544,4,FALSE)</f>
        <v>5.23</v>
      </c>
      <c r="E216" s="14" t="str">
        <f>VLOOKUP(A216,'Data _Transformation'!A215:Q2544,5,FALSE)</f>
        <v>Yes</v>
      </c>
      <c r="F216" s="14" t="str">
        <f>VLOOKUP(A216,'Data _Transformation'!A215:Q2544,6,FALSE)</f>
        <v>No</v>
      </c>
      <c r="G216" s="14" t="str">
        <f>VLOOKUP(A216,'Data _Transformation'!A215:Q2544,7,FALSE)</f>
        <v>No</v>
      </c>
      <c r="H216" s="14">
        <f>VLOOKUP(A216,'Data _Transformation'!A215:Q2544,8,FALSE)</f>
        <v>1</v>
      </c>
      <c r="I216" s="14" t="str">
        <f>VLOOKUP(A216,'Data _Transformation'!A215:Q2544,9,FALSE)</f>
        <v>Smoker</v>
      </c>
      <c r="J216" s="14" t="str">
        <f>VLOOKUP(A216,'Data _Transformation'!A215:Q2544,10,FALSE)</f>
        <v>Obesity</v>
      </c>
      <c r="K216" s="14" t="str">
        <f>VLOOKUP(A216,'Data _Transformation'!A215:Q2544,11,FALSE)</f>
        <v>Normal</v>
      </c>
      <c r="L216" s="39">
        <f>VLOOKUP(A216,'Data _Transformation'!A215:Q2544,12,FALSE)</f>
        <v>36761</v>
      </c>
      <c r="M216" s="40">
        <f>VLOOKUP(A216,'Data _Transformation'!A215:Q2544,13,FALSE)</f>
        <v>2166.73</v>
      </c>
      <c r="N216" s="14" t="str">
        <f>VLOOKUP(A216,'Data _Transformation'!A215:Q2544,14,FALSE)</f>
        <v>tier - 2</v>
      </c>
      <c r="O216" s="14" t="str">
        <f>VLOOKUP(A216,'Data _Transformation'!A215:Q2544,15,FALSE)</f>
        <v>tier - 2</v>
      </c>
      <c r="P216" s="14" t="str">
        <f>VLOOKUP(A216,'Data _Transformation'!A215:Q2544,16,0)</f>
        <v>R1011</v>
      </c>
      <c r="Q216" s="42">
        <f>VLOOKUP(A216,'Data _Transformation'!A215:Q2544,17,0)</f>
        <v>22</v>
      </c>
    </row>
    <row r="217" spans="1:17" ht="15.6" x14ac:dyDescent="0.3">
      <c r="A217" s="41" t="s">
        <v>537</v>
      </c>
      <c r="B217" s="14" t="str">
        <f>VLOOKUP(A217,'Data _Transformation'!A216:Q2545,2,FALSE)</f>
        <v xml:space="preserve">  Kevin</v>
      </c>
      <c r="C217" s="14">
        <f>VLOOKUP(A217,'Data _Transformation'!A216:Q2545,3,FALSE)</f>
        <v>33.69</v>
      </c>
      <c r="D217" s="14">
        <f>VLOOKUP(A217,'Data _Transformation'!A216:Q2545,4,FALSE)</f>
        <v>9.68</v>
      </c>
      <c r="E217" s="14" t="str">
        <f>VLOOKUP(A217,'Data _Transformation'!A216:Q2545,5,FALSE)</f>
        <v>No</v>
      </c>
      <c r="F217" s="14" t="str">
        <f>VLOOKUP(A217,'Data _Transformation'!A216:Q2545,6,FALSE)</f>
        <v>No</v>
      </c>
      <c r="G217" s="14" t="str">
        <f>VLOOKUP(A217,'Data _Transformation'!A216:Q2545,7,FALSE)</f>
        <v>No</v>
      </c>
      <c r="H217" s="14">
        <f>VLOOKUP(A217,'Data _Transformation'!A216:Q2545,8,FALSE)</f>
        <v>0</v>
      </c>
      <c r="I217" s="14" t="str">
        <f>VLOOKUP(A217,'Data _Transformation'!A216:Q2545,9,FALSE)</f>
        <v>Smoker</v>
      </c>
      <c r="J217" s="14" t="str">
        <f>VLOOKUP(A217,'Data _Transformation'!A216:Q2545,10,FALSE)</f>
        <v>Obesity</v>
      </c>
      <c r="K217" s="14" t="str">
        <f>VLOOKUP(A217,'Data _Transformation'!A216:Q2545,11,FALSE)</f>
        <v>Diabetes</v>
      </c>
      <c r="L217" s="39">
        <f>VLOOKUP(A217,'Data _Transformation'!A216:Q2545,12,FALSE)</f>
        <v>34604</v>
      </c>
      <c r="M217" s="40">
        <f>VLOOKUP(A217,'Data _Transformation'!A216:Q2545,13,FALSE)</f>
        <v>2170.08</v>
      </c>
      <c r="N217" s="14" t="str">
        <f>VLOOKUP(A217,'Data _Transformation'!A216:Q2545,14,FALSE)</f>
        <v>tier - 2</v>
      </c>
      <c r="O217" s="14" t="str">
        <f>VLOOKUP(A217,'Data _Transformation'!A216:Q2545,15,FALSE)</f>
        <v>tier - 2</v>
      </c>
      <c r="P217" s="14" t="str">
        <f>VLOOKUP(A217,'Data _Transformation'!A216:Q2545,16,0)</f>
        <v>R1013</v>
      </c>
      <c r="Q217" s="42">
        <f>VLOOKUP(A217,'Data _Transformation'!A216:Q2545,17,0)</f>
        <v>28</v>
      </c>
    </row>
    <row r="218" spans="1:17" ht="15.6" x14ac:dyDescent="0.3">
      <c r="A218" s="41" t="s">
        <v>540</v>
      </c>
      <c r="B218" s="14" t="str">
        <f>VLOOKUP(A218,'Data _Transformation'!A217:Q2546,2,FALSE)</f>
        <v xml:space="preserve">  Gavin M</v>
      </c>
      <c r="C218" s="14">
        <f>VLOOKUP(A218,'Data _Transformation'!A217:Q2546,3,FALSE)</f>
        <v>42.27</v>
      </c>
      <c r="D218" s="14">
        <f>VLOOKUP(A218,'Data _Transformation'!A217:Q2546,4,FALSE)</f>
        <v>6.05</v>
      </c>
      <c r="E218" s="14" t="str">
        <f>VLOOKUP(A218,'Data _Transformation'!A217:Q2546,5,FALSE)</f>
        <v>Yes</v>
      </c>
      <c r="F218" s="14" t="str">
        <f>VLOOKUP(A218,'Data _Transformation'!A217:Q2546,6,FALSE)</f>
        <v>No</v>
      </c>
      <c r="G218" s="14" t="str">
        <f>VLOOKUP(A218,'Data _Transformation'!A217:Q2546,7,FALSE)</f>
        <v>No</v>
      </c>
      <c r="H218" s="14">
        <f>VLOOKUP(A218,'Data _Transformation'!A217:Q2546,8,FALSE)</f>
        <v>1</v>
      </c>
      <c r="I218" s="14" t="str">
        <f>VLOOKUP(A218,'Data _Transformation'!A217:Q2546,9,FALSE)</f>
        <v>Smoker</v>
      </c>
      <c r="J218" s="14" t="str">
        <f>VLOOKUP(A218,'Data _Transformation'!A217:Q2546,10,FALSE)</f>
        <v>Obesity</v>
      </c>
      <c r="K218" s="14" t="str">
        <f>VLOOKUP(A218,'Data _Transformation'!A217:Q2546,11,FALSE)</f>
        <v>Prediabetes</v>
      </c>
      <c r="L218" s="39">
        <f>VLOOKUP(A218,'Data _Transformation'!A217:Q2546,12,FALSE)</f>
        <v>33588</v>
      </c>
      <c r="M218" s="40">
        <f>VLOOKUP(A218,'Data _Transformation'!A217:Q2546,13,FALSE)</f>
        <v>2193.1999999999998</v>
      </c>
      <c r="N218" s="14" t="str">
        <f>VLOOKUP(A218,'Data _Transformation'!A217:Q2546,14,FALSE)</f>
        <v>tier - 2</v>
      </c>
      <c r="O218" s="14" t="str">
        <f>VLOOKUP(A218,'Data _Transformation'!A217:Q2546,15,FALSE)</f>
        <v>tier - 2</v>
      </c>
      <c r="P218" s="14" t="str">
        <f>VLOOKUP(A218,'Data _Transformation'!A217:Q2546,16,0)</f>
        <v>R1012</v>
      </c>
      <c r="Q218" s="42">
        <f>VLOOKUP(A218,'Data _Transformation'!A217:Q2546,17,0)</f>
        <v>31</v>
      </c>
    </row>
    <row r="219" spans="1:17" ht="15.6" x14ac:dyDescent="0.3">
      <c r="A219" s="41" t="s">
        <v>542</v>
      </c>
      <c r="B219" s="14" t="str">
        <f>VLOOKUP(A219,'Data _Transformation'!A218:Q2547,2,FALSE)</f>
        <v xml:space="preserve">  Rick E</v>
      </c>
      <c r="C219" s="14">
        <f>VLOOKUP(A219,'Data _Transformation'!A218:Q2547,3,FALSE)</f>
        <v>53.25</v>
      </c>
      <c r="D219" s="14">
        <f>VLOOKUP(A219,'Data _Transformation'!A218:Q2547,4,FALSE)</f>
        <v>6.11</v>
      </c>
      <c r="E219" s="14" t="str">
        <f>VLOOKUP(A219,'Data _Transformation'!A218:Q2547,5,FALSE)</f>
        <v>Yes</v>
      </c>
      <c r="F219" s="14" t="str">
        <f>VLOOKUP(A219,'Data _Transformation'!A218:Q2547,6,FALSE)</f>
        <v>No</v>
      </c>
      <c r="G219" s="14" t="str">
        <f>VLOOKUP(A219,'Data _Transformation'!A218:Q2547,7,FALSE)</f>
        <v>Yes</v>
      </c>
      <c r="H219" s="14">
        <f>VLOOKUP(A219,'Data _Transformation'!A218:Q2547,8,FALSE)</f>
        <v>1</v>
      </c>
      <c r="I219" s="14" t="str">
        <f>VLOOKUP(A219,'Data _Transformation'!A218:Q2547,9,FALSE)</f>
        <v>Smoker</v>
      </c>
      <c r="J219" s="14" t="str">
        <f>VLOOKUP(A219,'Data _Transformation'!A218:Q2547,10,FALSE)</f>
        <v>Obesity</v>
      </c>
      <c r="K219" s="14" t="str">
        <f>VLOOKUP(A219,'Data _Transformation'!A218:Q2547,11,FALSE)</f>
        <v>Prediabetes</v>
      </c>
      <c r="L219" s="39">
        <f>VLOOKUP(A219,'Data _Transformation'!A218:Q2547,12,FALSE)</f>
        <v>38328</v>
      </c>
      <c r="M219" s="40">
        <f>VLOOKUP(A219,'Data _Transformation'!A218:Q2547,13,FALSE)</f>
        <v>2196.4699999999998</v>
      </c>
      <c r="N219" s="14" t="str">
        <f>VLOOKUP(A219,'Data _Transformation'!A218:Q2547,14,FALSE)</f>
        <v>tier - 2</v>
      </c>
      <c r="O219" s="14" t="str">
        <f>VLOOKUP(A219,'Data _Transformation'!A218:Q2547,15,FALSE)</f>
        <v>tier - 3</v>
      </c>
      <c r="P219" s="14" t="str">
        <f>VLOOKUP(A219,'Data _Transformation'!A218:Q2547,16,0)</f>
        <v>R1024</v>
      </c>
      <c r="Q219" s="42">
        <f>VLOOKUP(A219,'Data _Transformation'!A218:Q2547,17,0)</f>
        <v>18</v>
      </c>
    </row>
    <row r="220" spans="1:17" ht="15.6" x14ac:dyDescent="0.3">
      <c r="A220" s="41" t="s">
        <v>544</v>
      </c>
      <c r="B220" s="14" t="str">
        <f>VLOOKUP(A220,'Data _Transformation'!A219:Q2548,2,FALSE)</f>
        <v xml:space="preserve">  Andrea H</v>
      </c>
      <c r="C220" s="14">
        <f>VLOOKUP(A220,'Data _Transformation'!A219:Q2548,3,FALSE)</f>
        <v>26.8</v>
      </c>
      <c r="D220" s="14">
        <f>VLOOKUP(A220,'Data _Transformation'!A219:Q2548,4,FALSE)</f>
        <v>10.93</v>
      </c>
      <c r="E220" s="14" t="str">
        <f>VLOOKUP(A220,'Data _Transformation'!A219:Q2548,5,FALSE)</f>
        <v>Yes</v>
      </c>
      <c r="F220" s="14" t="str">
        <f>VLOOKUP(A220,'Data _Transformation'!A219:Q2548,6,FALSE)</f>
        <v>No</v>
      </c>
      <c r="G220" s="14" t="str">
        <f>VLOOKUP(A220,'Data _Transformation'!A219:Q2548,7,FALSE)</f>
        <v>No</v>
      </c>
      <c r="H220" s="14">
        <f>VLOOKUP(A220,'Data _Transformation'!A219:Q2548,8,FALSE)</f>
        <v>0</v>
      </c>
      <c r="I220" s="14" t="str">
        <f>VLOOKUP(A220,'Data _Transformation'!A219:Q2548,9,FALSE)</f>
        <v>Nonsmoker</v>
      </c>
      <c r="J220" s="14" t="str">
        <f>VLOOKUP(A220,'Data _Transformation'!A219:Q2548,10,FALSE)</f>
        <v>Over weight</v>
      </c>
      <c r="K220" s="14" t="str">
        <f>VLOOKUP(A220,'Data _Transformation'!A219:Q2548,11,FALSE)</f>
        <v>Diabetes</v>
      </c>
      <c r="L220" s="39">
        <f>VLOOKUP(A220,'Data _Transformation'!A219:Q2548,12,FALSE)</f>
        <v>38233</v>
      </c>
      <c r="M220" s="40">
        <f>VLOOKUP(A220,'Data _Transformation'!A219:Q2548,13,FALSE)</f>
        <v>2198.19</v>
      </c>
      <c r="N220" s="14" t="str">
        <f>VLOOKUP(A220,'Data _Transformation'!A219:Q2548,14,FALSE)</f>
        <v>tier - 2</v>
      </c>
      <c r="O220" s="14" t="str">
        <f>VLOOKUP(A220,'Data _Transformation'!A219:Q2548,15,FALSE)</f>
        <v>tier - 1</v>
      </c>
      <c r="P220" s="14" t="str">
        <f>VLOOKUP(A220,'Data _Transformation'!A219:Q2548,16,0)</f>
        <v>R1023</v>
      </c>
      <c r="Q220" s="42">
        <f>VLOOKUP(A220,'Data _Transformation'!A219:Q2548,17,0)</f>
        <v>18</v>
      </c>
    </row>
    <row r="221" spans="1:17" ht="15.6" x14ac:dyDescent="0.3">
      <c r="A221" s="41" t="s">
        <v>547</v>
      </c>
      <c r="B221" s="14" t="str">
        <f>VLOOKUP(A221,'Data _Transformation'!A220:Q2549,2,FALSE)</f>
        <v xml:space="preserve">  Anthony S</v>
      </c>
      <c r="C221" s="14">
        <f>VLOOKUP(A221,'Data _Transformation'!A220:Q2549,3,FALSE)</f>
        <v>28.5</v>
      </c>
      <c r="D221" s="14">
        <f>VLOOKUP(A221,'Data _Transformation'!A220:Q2549,4,FALSE)</f>
        <v>5.12</v>
      </c>
      <c r="E221" s="14" t="str">
        <f>VLOOKUP(A221,'Data _Transformation'!A220:Q2549,5,FALSE)</f>
        <v>No</v>
      </c>
      <c r="F221" s="14" t="str">
        <f>VLOOKUP(A221,'Data _Transformation'!A220:Q2549,6,FALSE)</f>
        <v>No</v>
      </c>
      <c r="G221" s="14" t="str">
        <f>VLOOKUP(A221,'Data _Transformation'!A220:Q2549,7,FALSE)</f>
        <v>No</v>
      </c>
      <c r="H221" s="14">
        <f>VLOOKUP(A221,'Data _Transformation'!A220:Q2549,8,FALSE)</f>
        <v>1</v>
      </c>
      <c r="I221" s="14" t="str">
        <f>VLOOKUP(A221,'Data _Transformation'!A220:Q2549,9,FALSE)</f>
        <v>Smoker</v>
      </c>
      <c r="J221" s="14" t="str">
        <f>VLOOKUP(A221,'Data _Transformation'!A220:Q2549,10,FALSE)</f>
        <v>Over weight</v>
      </c>
      <c r="K221" s="14" t="str">
        <f>VLOOKUP(A221,'Data _Transformation'!A220:Q2549,11,FALSE)</f>
        <v>Normal</v>
      </c>
      <c r="L221" s="39">
        <f>VLOOKUP(A221,'Data _Transformation'!A220:Q2549,12,FALSE)</f>
        <v>38242</v>
      </c>
      <c r="M221" s="40">
        <f>VLOOKUP(A221,'Data _Transformation'!A220:Q2549,13,FALSE)</f>
        <v>2200.83</v>
      </c>
      <c r="N221" s="14" t="str">
        <f>VLOOKUP(A221,'Data _Transformation'!A220:Q2549,14,FALSE)</f>
        <v>tier - 2</v>
      </c>
      <c r="O221" s="14" t="str">
        <f>VLOOKUP(A221,'Data _Transformation'!A220:Q2549,15,FALSE)</f>
        <v>tier - 2</v>
      </c>
      <c r="P221" s="14" t="str">
        <f>VLOOKUP(A221,'Data _Transformation'!A220:Q2549,16,0)</f>
        <v>R1024</v>
      </c>
      <c r="Q221" s="42">
        <f>VLOOKUP(A221,'Data _Transformation'!A220:Q2549,17,0)</f>
        <v>18</v>
      </c>
    </row>
    <row r="222" spans="1:17" ht="15.6" x14ac:dyDescent="0.3">
      <c r="A222" s="41" t="s">
        <v>549</v>
      </c>
      <c r="B222" s="14" t="str">
        <f>VLOOKUP(A222,'Data _Transformation'!A221:Q2550,2,FALSE)</f>
        <v xml:space="preserve">  Erik</v>
      </c>
      <c r="C222" s="14">
        <f>VLOOKUP(A222,'Data _Transformation'!A221:Q2550,3,FALSE)</f>
        <v>22.895</v>
      </c>
      <c r="D222" s="14">
        <f>VLOOKUP(A222,'Data _Transformation'!A221:Q2550,4,FALSE)</f>
        <v>5.72</v>
      </c>
      <c r="E222" s="14" t="str">
        <f>VLOOKUP(A222,'Data _Transformation'!A221:Q2550,5,FALSE)</f>
        <v>No</v>
      </c>
      <c r="F222" s="14" t="str">
        <f>VLOOKUP(A222,'Data _Transformation'!A221:Q2550,6,FALSE)</f>
        <v>No</v>
      </c>
      <c r="G222" s="14" t="str">
        <f>VLOOKUP(A222,'Data _Transformation'!A221:Q2550,7,FALSE)</f>
        <v>No</v>
      </c>
      <c r="H222" s="14">
        <f>VLOOKUP(A222,'Data _Transformation'!A221:Q2550,8,FALSE)</f>
        <v>0</v>
      </c>
      <c r="I222" s="14" t="str">
        <f>VLOOKUP(A222,'Data _Transformation'!A221:Q2550,9,FALSE)</f>
        <v>Smoker</v>
      </c>
      <c r="J222" s="14" t="str">
        <f>VLOOKUP(A222,'Data _Transformation'!A221:Q2550,10,FALSE)</f>
        <v>Normal weight</v>
      </c>
      <c r="K222" s="14" t="str">
        <f>VLOOKUP(A222,'Data _Transformation'!A221:Q2550,11,FALSE)</f>
        <v>Prediabetes</v>
      </c>
      <c r="L222" s="39">
        <f>VLOOKUP(A222,'Data _Transformation'!A221:Q2550,12,FALSE)</f>
        <v>38195</v>
      </c>
      <c r="M222" s="40">
        <f>VLOOKUP(A222,'Data _Transformation'!A221:Q2550,13,FALSE)</f>
        <v>2201.1</v>
      </c>
      <c r="N222" s="14" t="str">
        <f>VLOOKUP(A222,'Data _Transformation'!A221:Q2550,14,FALSE)</f>
        <v>tier - 2</v>
      </c>
      <c r="O222" s="14" t="str">
        <f>VLOOKUP(A222,'Data _Transformation'!A221:Q2550,15,FALSE)</f>
        <v>tier - 3</v>
      </c>
      <c r="P222" s="14" t="str">
        <f>VLOOKUP(A222,'Data _Transformation'!A221:Q2550,16,0)</f>
        <v>R1013</v>
      </c>
      <c r="Q222" s="42">
        <f>VLOOKUP(A222,'Data _Transformation'!A221:Q2550,17,0)</f>
        <v>18</v>
      </c>
    </row>
    <row r="223" spans="1:17" ht="15.6" x14ac:dyDescent="0.3">
      <c r="A223" s="41" t="s">
        <v>551</v>
      </c>
      <c r="B223" s="14" t="str">
        <f>VLOOKUP(A223,'Data _Transformation'!A222:Q2551,2,FALSE)</f>
        <v xml:space="preserve">  Kiley D</v>
      </c>
      <c r="C223" s="14">
        <f>VLOOKUP(A223,'Data _Transformation'!A222:Q2551,3,FALSE)</f>
        <v>34.06</v>
      </c>
      <c r="D223" s="14">
        <f>VLOOKUP(A223,'Data _Transformation'!A222:Q2551,4,FALSE)</f>
        <v>11.83</v>
      </c>
      <c r="E223" s="14" t="str">
        <f>VLOOKUP(A223,'Data _Transformation'!A222:Q2551,5,FALSE)</f>
        <v>Yes</v>
      </c>
      <c r="F223" s="14" t="str">
        <f>VLOOKUP(A223,'Data _Transformation'!A222:Q2551,6,FALSE)</f>
        <v>No</v>
      </c>
      <c r="G223" s="14" t="str">
        <f>VLOOKUP(A223,'Data _Transformation'!A222:Q2551,7,FALSE)</f>
        <v>No</v>
      </c>
      <c r="H223" s="14">
        <f>VLOOKUP(A223,'Data _Transformation'!A222:Q2551,8,FALSE)</f>
        <v>1</v>
      </c>
      <c r="I223" s="14" t="str">
        <f>VLOOKUP(A223,'Data _Transformation'!A222:Q2551,9,FALSE)</f>
        <v>Smoker</v>
      </c>
      <c r="J223" s="14" t="str">
        <f>VLOOKUP(A223,'Data _Transformation'!A222:Q2551,10,FALSE)</f>
        <v>Obesity</v>
      </c>
      <c r="K223" s="14" t="str">
        <f>VLOOKUP(A223,'Data _Transformation'!A222:Q2551,11,FALSE)</f>
        <v>Diabetes</v>
      </c>
      <c r="L223" s="39">
        <f>VLOOKUP(A223,'Data _Transformation'!A222:Q2551,12,FALSE)</f>
        <v>38205</v>
      </c>
      <c r="M223" s="40">
        <f>VLOOKUP(A223,'Data _Transformation'!A222:Q2551,13,FALSE)</f>
        <v>2203.4699999999998</v>
      </c>
      <c r="N223" s="14" t="str">
        <f>VLOOKUP(A223,'Data _Transformation'!A222:Q2551,14,FALSE)</f>
        <v>tier - 2</v>
      </c>
      <c r="O223" s="14" t="str">
        <f>VLOOKUP(A223,'Data _Transformation'!A222:Q2551,15,FALSE)</f>
        <v>tier - 2</v>
      </c>
      <c r="P223" s="14" t="str">
        <f>VLOOKUP(A223,'Data _Transformation'!A222:Q2551,16,0)</f>
        <v>R1024</v>
      </c>
      <c r="Q223" s="42">
        <f>VLOOKUP(A223,'Data _Transformation'!A222:Q2551,17,0)</f>
        <v>18</v>
      </c>
    </row>
    <row r="224" spans="1:17" ht="15.6" x14ac:dyDescent="0.3">
      <c r="A224" s="41" t="s">
        <v>554</v>
      </c>
      <c r="B224" s="14" t="str">
        <f>VLOOKUP(A224,'Data _Transformation'!A223:Q2552,2,FALSE)</f>
        <v xml:space="preserve">  Jennifer</v>
      </c>
      <c r="C224" s="14">
        <f>VLOOKUP(A224,'Data _Transformation'!A223:Q2552,3,FALSE)</f>
        <v>36.409999999999997</v>
      </c>
      <c r="D224" s="14">
        <f>VLOOKUP(A224,'Data _Transformation'!A223:Q2552,4,FALSE)</f>
        <v>4.55</v>
      </c>
      <c r="E224" s="14" t="str">
        <f>VLOOKUP(A224,'Data _Transformation'!A223:Q2552,5,FALSE)</f>
        <v>No</v>
      </c>
      <c r="F224" s="14" t="str">
        <f>VLOOKUP(A224,'Data _Transformation'!A223:Q2552,6,FALSE)</f>
        <v>No</v>
      </c>
      <c r="G224" s="14" t="str">
        <f>VLOOKUP(A224,'Data _Transformation'!A223:Q2552,7,FALSE)</f>
        <v>No</v>
      </c>
      <c r="H224" s="14">
        <f>VLOOKUP(A224,'Data _Transformation'!A223:Q2552,8,FALSE)</f>
        <v>0</v>
      </c>
      <c r="I224" s="14" t="str">
        <f>VLOOKUP(A224,'Data _Transformation'!A223:Q2552,9,FALSE)</f>
        <v>Smoker</v>
      </c>
      <c r="J224" s="14" t="str">
        <f>VLOOKUP(A224,'Data _Transformation'!A223:Q2552,10,FALSE)</f>
        <v>Obesity</v>
      </c>
      <c r="K224" s="14" t="str">
        <f>VLOOKUP(A224,'Data _Transformation'!A223:Q2552,11,FALSE)</f>
        <v>Normal</v>
      </c>
      <c r="L224" s="39">
        <f>VLOOKUP(A224,'Data _Transformation'!A223:Q2552,12,FALSE)</f>
        <v>38288</v>
      </c>
      <c r="M224" s="40">
        <f>VLOOKUP(A224,'Data _Transformation'!A223:Q2552,13,FALSE)</f>
        <v>2203.7399999999998</v>
      </c>
      <c r="N224" s="14" t="str">
        <f>VLOOKUP(A224,'Data _Transformation'!A223:Q2552,14,FALSE)</f>
        <v>tier - 2</v>
      </c>
      <c r="O224" s="14" t="str">
        <f>VLOOKUP(A224,'Data _Transformation'!A223:Q2552,15,FALSE)</f>
        <v>tier - 2</v>
      </c>
      <c r="P224" s="14" t="str">
        <f>VLOOKUP(A224,'Data _Transformation'!A223:Q2552,16,0)</f>
        <v>R1024</v>
      </c>
      <c r="Q224" s="42">
        <f>VLOOKUP(A224,'Data _Transformation'!A223:Q2552,17,0)</f>
        <v>18</v>
      </c>
    </row>
    <row r="225" spans="1:17" ht="15.6" x14ac:dyDescent="0.3">
      <c r="A225" s="41" t="s">
        <v>556</v>
      </c>
      <c r="B225" s="14" t="str">
        <f>VLOOKUP(A225,'Data _Transformation'!A224:Q2553,2,FALSE)</f>
        <v xml:space="preserve">  Chris</v>
      </c>
      <c r="C225" s="14">
        <f>VLOOKUP(A225,'Data _Transformation'!A224:Q2553,3,FALSE)</f>
        <v>52.3</v>
      </c>
      <c r="D225" s="14">
        <f>VLOOKUP(A225,'Data _Transformation'!A224:Q2553,4,FALSE)</f>
        <v>4.87</v>
      </c>
      <c r="E225" s="14" t="str">
        <f>VLOOKUP(A225,'Data _Transformation'!A224:Q2553,5,FALSE)</f>
        <v>Yes</v>
      </c>
      <c r="F225" s="14" t="str">
        <f>VLOOKUP(A225,'Data _Transformation'!A224:Q2553,6,FALSE)</f>
        <v>No</v>
      </c>
      <c r="G225" s="14" t="str">
        <f>VLOOKUP(A225,'Data _Transformation'!A224:Q2553,7,FALSE)</f>
        <v>Yes</v>
      </c>
      <c r="H225" s="14">
        <f>VLOOKUP(A225,'Data _Transformation'!A224:Q2553,8,FALSE)</f>
        <v>1</v>
      </c>
      <c r="I225" s="14" t="str">
        <f>VLOOKUP(A225,'Data _Transformation'!A224:Q2553,9,FALSE)</f>
        <v>Smoker</v>
      </c>
      <c r="J225" s="14" t="str">
        <f>VLOOKUP(A225,'Data _Transformation'!A224:Q2553,10,FALSE)</f>
        <v>Obesity</v>
      </c>
      <c r="K225" s="14" t="str">
        <f>VLOOKUP(A225,'Data _Transformation'!A224:Q2553,11,FALSE)</f>
        <v>Normal</v>
      </c>
      <c r="L225" s="39">
        <f>VLOOKUP(A225,'Data _Transformation'!A224:Q2553,12,FALSE)</f>
        <v>38304</v>
      </c>
      <c r="M225" s="40">
        <f>VLOOKUP(A225,'Data _Transformation'!A224:Q2553,13,FALSE)</f>
        <v>2205.98</v>
      </c>
      <c r="N225" s="14" t="str">
        <f>VLOOKUP(A225,'Data _Transformation'!A224:Q2553,14,FALSE)</f>
        <v>tier - 2</v>
      </c>
      <c r="O225" s="14" t="str">
        <f>VLOOKUP(A225,'Data _Transformation'!A224:Q2553,15,FALSE)</f>
        <v>tier - 3</v>
      </c>
      <c r="P225" s="14" t="str">
        <f>VLOOKUP(A225,'Data _Transformation'!A224:Q2553,16,0)</f>
        <v>R1024</v>
      </c>
      <c r="Q225" s="42">
        <f>VLOOKUP(A225,'Data _Transformation'!A224:Q2553,17,0)</f>
        <v>18</v>
      </c>
    </row>
    <row r="226" spans="1:17" ht="15.6" x14ac:dyDescent="0.3">
      <c r="A226" s="41" t="s">
        <v>558</v>
      </c>
      <c r="B226" s="14" t="str">
        <f>VLOOKUP(A226,'Data _Transformation'!A225:Q2554,2,FALSE)</f>
        <v xml:space="preserve">  Marian M</v>
      </c>
      <c r="C226" s="14">
        <f>VLOOKUP(A226,'Data _Transformation'!A225:Q2554,3,FALSE)</f>
        <v>52.66</v>
      </c>
      <c r="D226" s="14">
        <f>VLOOKUP(A226,'Data _Transformation'!A225:Q2554,4,FALSE)</f>
        <v>4.45</v>
      </c>
      <c r="E226" s="14" t="str">
        <f>VLOOKUP(A226,'Data _Transformation'!A225:Q2554,5,FALSE)</f>
        <v>No</v>
      </c>
      <c r="F226" s="14" t="str">
        <f>VLOOKUP(A226,'Data _Transformation'!A225:Q2554,6,FALSE)</f>
        <v>No</v>
      </c>
      <c r="G226" s="14" t="str">
        <f>VLOOKUP(A226,'Data _Transformation'!A225:Q2554,7,FALSE)</f>
        <v>No</v>
      </c>
      <c r="H226" s="14">
        <f>VLOOKUP(A226,'Data _Transformation'!A225:Q2554,8,FALSE)</f>
        <v>1</v>
      </c>
      <c r="I226" s="14" t="str">
        <f>VLOOKUP(A226,'Data _Transformation'!A225:Q2554,9,FALSE)</f>
        <v>Smoker</v>
      </c>
      <c r="J226" s="14" t="str">
        <f>VLOOKUP(A226,'Data _Transformation'!A225:Q2554,10,FALSE)</f>
        <v>Obesity</v>
      </c>
      <c r="K226" s="14" t="str">
        <f>VLOOKUP(A226,'Data _Transformation'!A225:Q2554,11,FALSE)</f>
        <v>Normal</v>
      </c>
      <c r="L226" s="39">
        <f>VLOOKUP(A226,'Data _Transformation'!A225:Q2554,12,FALSE)</f>
        <v>38205</v>
      </c>
      <c r="M226" s="40">
        <f>VLOOKUP(A226,'Data _Transformation'!A225:Q2554,13,FALSE)</f>
        <v>2207.6999999999998</v>
      </c>
      <c r="N226" s="14" t="str">
        <f>VLOOKUP(A226,'Data _Transformation'!A225:Q2554,14,FALSE)</f>
        <v>tier - 2</v>
      </c>
      <c r="O226" s="14" t="str">
        <f>VLOOKUP(A226,'Data _Transformation'!A225:Q2554,15,FALSE)</f>
        <v>tier - 2</v>
      </c>
      <c r="P226" s="14" t="str">
        <f>VLOOKUP(A226,'Data _Transformation'!A225:Q2554,16,0)</f>
        <v>R1024</v>
      </c>
      <c r="Q226" s="42">
        <f>VLOOKUP(A226,'Data _Transformation'!A225:Q2554,17,0)</f>
        <v>18</v>
      </c>
    </row>
    <row r="227" spans="1:17" ht="15.6" x14ac:dyDescent="0.3">
      <c r="A227" s="41" t="s">
        <v>561</v>
      </c>
      <c r="B227" s="14" t="str">
        <f>VLOOKUP(A227,'Data _Transformation'!A226:Q2555,2,FALSE)</f>
        <v xml:space="preserve">  Jeremy</v>
      </c>
      <c r="C227" s="14">
        <f>VLOOKUP(A227,'Data _Transformation'!A226:Q2555,3,FALSE)</f>
        <v>29.57</v>
      </c>
      <c r="D227" s="14">
        <f>VLOOKUP(A227,'Data _Transformation'!A226:Q2555,4,FALSE)</f>
        <v>9.42</v>
      </c>
      <c r="E227" s="14" t="str">
        <f>VLOOKUP(A227,'Data _Transformation'!A226:Q2555,5,FALSE)</f>
        <v>Yes</v>
      </c>
      <c r="F227" s="14" t="str">
        <f>VLOOKUP(A227,'Data _Transformation'!A226:Q2555,6,FALSE)</f>
        <v>No</v>
      </c>
      <c r="G227" s="14" t="str">
        <f>VLOOKUP(A227,'Data _Transformation'!A226:Q2555,7,FALSE)</f>
        <v>No</v>
      </c>
      <c r="H227" s="14">
        <f>VLOOKUP(A227,'Data _Transformation'!A226:Q2555,8,FALSE)</f>
        <v>0</v>
      </c>
      <c r="I227" s="14" t="str">
        <f>VLOOKUP(A227,'Data _Transformation'!A226:Q2555,9,FALSE)</f>
        <v>Smoker</v>
      </c>
      <c r="J227" s="14" t="str">
        <f>VLOOKUP(A227,'Data _Transformation'!A226:Q2555,10,FALSE)</f>
        <v>Over weight</v>
      </c>
      <c r="K227" s="14" t="str">
        <f>VLOOKUP(A227,'Data _Transformation'!A226:Q2555,11,FALSE)</f>
        <v>Diabetes</v>
      </c>
      <c r="L227" s="39">
        <f>VLOOKUP(A227,'Data _Transformation'!A226:Q2555,12,FALSE)</f>
        <v>38195</v>
      </c>
      <c r="M227" s="40">
        <f>VLOOKUP(A227,'Data _Transformation'!A226:Q2555,13,FALSE)</f>
        <v>2211.13</v>
      </c>
      <c r="N227" s="14" t="str">
        <f>VLOOKUP(A227,'Data _Transformation'!A226:Q2555,14,FALSE)</f>
        <v>tier - 2</v>
      </c>
      <c r="O227" s="14" t="str">
        <f>VLOOKUP(A227,'Data _Transformation'!A226:Q2555,15,FALSE)</f>
        <v>tier - 2</v>
      </c>
      <c r="P227" s="14" t="str">
        <f>VLOOKUP(A227,'Data _Transformation'!A226:Q2555,16,0)</f>
        <v>R1024</v>
      </c>
      <c r="Q227" s="42">
        <f>VLOOKUP(A227,'Data _Transformation'!A226:Q2555,17,0)</f>
        <v>18</v>
      </c>
    </row>
    <row r="228" spans="1:17" ht="15.6" x14ac:dyDescent="0.3">
      <c r="A228" s="41" t="s">
        <v>563</v>
      </c>
      <c r="B228" s="14" t="str">
        <f>VLOOKUP(A228,'Data _Transformation'!A227:Q2556,2,FALSE)</f>
        <v xml:space="preserve">  Allison H</v>
      </c>
      <c r="C228" s="14">
        <f>VLOOKUP(A228,'Data _Transformation'!A227:Q2556,3,FALSE)</f>
        <v>36.99</v>
      </c>
      <c r="D228" s="14">
        <f>VLOOKUP(A228,'Data _Transformation'!A227:Q2556,4,FALSE)</f>
        <v>5.37</v>
      </c>
      <c r="E228" s="14" t="str">
        <f>VLOOKUP(A228,'Data _Transformation'!A227:Q2556,5,FALSE)</f>
        <v>Yes</v>
      </c>
      <c r="F228" s="14" t="str">
        <f>VLOOKUP(A228,'Data _Transformation'!A227:Q2556,6,FALSE)</f>
        <v>No</v>
      </c>
      <c r="G228" s="14" t="str">
        <f>VLOOKUP(A228,'Data _Transformation'!A227:Q2556,7,FALSE)</f>
        <v>Yes</v>
      </c>
      <c r="H228" s="14">
        <f>VLOOKUP(A228,'Data _Transformation'!A227:Q2556,8,FALSE)</f>
        <v>1</v>
      </c>
      <c r="I228" s="14" t="str">
        <f>VLOOKUP(A228,'Data _Transformation'!A227:Q2556,9,FALSE)</f>
        <v>Smoker</v>
      </c>
      <c r="J228" s="14" t="str">
        <f>VLOOKUP(A228,'Data _Transformation'!A227:Q2556,10,FALSE)</f>
        <v>Obesity</v>
      </c>
      <c r="K228" s="14" t="str">
        <f>VLOOKUP(A228,'Data _Transformation'!A227:Q2556,11,FALSE)</f>
        <v>Normal</v>
      </c>
      <c r="L228" s="39">
        <f>VLOOKUP(A228,'Data _Transformation'!A227:Q2556,12,FALSE)</f>
        <v>34655</v>
      </c>
      <c r="M228" s="40">
        <f>VLOOKUP(A228,'Data _Transformation'!A227:Q2556,13,FALSE)</f>
        <v>2213.21</v>
      </c>
      <c r="N228" s="14" t="str">
        <f>VLOOKUP(A228,'Data _Transformation'!A227:Q2556,14,FALSE)</f>
        <v>tier - 2</v>
      </c>
      <c r="O228" s="14" t="str">
        <f>VLOOKUP(A228,'Data _Transformation'!A227:Q2556,15,FALSE)</f>
        <v>tier - 2</v>
      </c>
      <c r="P228" s="14" t="str">
        <f>VLOOKUP(A228,'Data _Transformation'!A227:Q2556,16,0)</f>
        <v>R1013</v>
      </c>
      <c r="Q228" s="42">
        <f>VLOOKUP(A228,'Data _Transformation'!A227:Q2556,17,0)</f>
        <v>28</v>
      </c>
    </row>
    <row r="229" spans="1:17" ht="15.6" x14ac:dyDescent="0.3">
      <c r="A229" s="41" t="s">
        <v>565</v>
      </c>
      <c r="B229" s="14" t="str">
        <f>VLOOKUP(A229,'Data _Transformation'!A228:Q2557,2,FALSE)</f>
        <v xml:space="preserve">  Elizabeth</v>
      </c>
      <c r="C229" s="14">
        <f>VLOOKUP(A229,'Data _Transformation'!A228:Q2557,3,FALSE)</f>
        <v>31.4</v>
      </c>
      <c r="D229" s="14">
        <f>VLOOKUP(A229,'Data _Transformation'!A228:Q2557,4,FALSE)</f>
        <v>4.5999999999999996</v>
      </c>
      <c r="E229" s="14" t="str">
        <f>VLOOKUP(A229,'Data _Transformation'!A228:Q2557,5,FALSE)</f>
        <v>Yes</v>
      </c>
      <c r="F229" s="14" t="str">
        <f>VLOOKUP(A229,'Data _Transformation'!A228:Q2557,6,FALSE)</f>
        <v>No</v>
      </c>
      <c r="G229" s="14" t="str">
        <f>VLOOKUP(A229,'Data _Transformation'!A228:Q2557,7,FALSE)</f>
        <v>No</v>
      </c>
      <c r="H229" s="14">
        <f>VLOOKUP(A229,'Data _Transformation'!A228:Q2557,8,FALSE)</f>
        <v>1</v>
      </c>
      <c r="I229" s="14" t="str">
        <f>VLOOKUP(A229,'Data _Transformation'!A228:Q2557,9,FALSE)</f>
        <v>Smoker</v>
      </c>
      <c r="J229" s="14" t="str">
        <f>VLOOKUP(A229,'Data _Transformation'!A228:Q2557,10,FALSE)</f>
        <v>Obesity</v>
      </c>
      <c r="K229" s="14" t="str">
        <f>VLOOKUP(A229,'Data _Transformation'!A228:Q2557,11,FALSE)</f>
        <v>Normal</v>
      </c>
      <c r="L229" s="39">
        <f>VLOOKUP(A229,'Data _Transformation'!A228:Q2557,12,FALSE)</f>
        <v>38151</v>
      </c>
      <c r="M229" s="40">
        <f>VLOOKUP(A229,'Data _Transformation'!A228:Q2557,13,FALSE)</f>
        <v>2217.4699999999998</v>
      </c>
      <c r="N229" s="14" t="str">
        <f>VLOOKUP(A229,'Data _Transformation'!A228:Q2557,14,FALSE)</f>
        <v>tier - 2</v>
      </c>
      <c r="O229" s="14" t="str">
        <f>VLOOKUP(A229,'Data _Transformation'!A228:Q2557,15,FALSE)</f>
        <v>tier - 1</v>
      </c>
      <c r="P229" s="14" t="str">
        <f>VLOOKUP(A229,'Data _Transformation'!A228:Q2557,16,0)</f>
        <v>R1024</v>
      </c>
      <c r="Q229" s="42">
        <f>VLOOKUP(A229,'Data _Transformation'!A228:Q2557,17,0)</f>
        <v>18</v>
      </c>
    </row>
    <row r="230" spans="1:17" ht="15.6" x14ac:dyDescent="0.3">
      <c r="A230" s="41" t="s">
        <v>568</v>
      </c>
      <c r="B230" s="14" t="str">
        <f>VLOOKUP(A230,'Data _Transformation'!A229:Q2558,2,FALSE)</f>
        <v xml:space="preserve">  Andrew</v>
      </c>
      <c r="C230" s="14">
        <f>VLOOKUP(A230,'Data _Transformation'!A229:Q2558,3,FALSE)</f>
        <v>34.9</v>
      </c>
      <c r="D230" s="14">
        <f>VLOOKUP(A230,'Data _Transformation'!A229:Q2558,4,FALSE)</f>
        <v>6.22</v>
      </c>
      <c r="E230" s="14" t="str">
        <f>VLOOKUP(A230,'Data _Transformation'!A229:Q2558,5,FALSE)</f>
        <v>No</v>
      </c>
      <c r="F230" s="14" t="str">
        <f>VLOOKUP(A230,'Data _Transformation'!A229:Q2558,6,FALSE)</f>
        <v>No</v>
      </c>
      <c r="G230" s="14" t="str">
        <f>VLOOKUP(A230,'Data _Transformation'!A229:Q2558,7,FALSE)</f>
        <v>Yes</v>
      </c>
      <c r="H230" s="14">
        <f>VLOOKUP(A230,'Data _Transformation'!A229:Q2558,8,FALSE)</f>
        <v>1</v>
      </c>
      <c r="I230" s="14" t="str">
        <f>VLOOKUP(A230,'Data _Transformation'!A229:Q2558,9,FALSE)</f>
        <v>Smoker</v>
      </c>
      <c r="J230" s="14" t="str">
        <f>VLOOKUP(A230,'Data _Transformation'!A229:Q2558,10,FALSE)</f>
        <v>Obesity</v>
      </c>
      <c r="K230" s="14" t="str">
        <f>VLOOKUP(A230,'Data _Transformation'!A229:Q2558,11,FALSE)</f>
        <v>Prediabetes</v>
      </c>
      <c r="L230" s="39">
        <f>VLOOKUP(A230,'Data _Transformation'!A229:Q2558,12,FALSE)</f>
        <v>38255</v>
      </c>
      <c r="M230" s="40">
        <f>VLOOKUP(A230,'Data _Transformation'!A229:Q2558,13,FALSE)</f>
        <v>2217.6</v>
      </c>
      <c r="N230" s="14" t="str">
        <f>VLOOKUP(A230,'Data _Transformation'!A229:Q2558,14,FALSE)</f>
        <v>tier - 2</v>
      </c>
      <c r="O230" s="14" t="str">
        <f>VLOOKUP(A230,'Data _Transformation'!A229:Q2558,15,FALSE)</f>
        <v>tier - 1</v>
      </c>
      <c r="P230" s="14" t="str">
        <f>VLOOKUP(A230,'Data _Transformation'!A229:Q2558,16,0)</f>
        <v>R1024</v>
      </c>
      <c r="Q230" s="42">
        <f>VLOOKUP(A230,'Data _Transformation'!A229:Q2558,17,0)</f>
        <v>18</v>
      </c>
    </row>
    <row r="231" spans="1:17" ht="15.6" x14ac:dyDescent="0.3">
      <c r="A231" s="41" t="s">
        <v>570</v>
      </c>
      <c r="B231" s="14" t="str">
        <f>VLOOKUP(A231,'Data _Transformation'!A230:Q2559,2,FALSE)</f>
        <v xml:space="preserve">  Anders J</v>
      </c>
      <c r="C231" s="14">
        <f>VLOOKUP(A231,'Data _Transformation'!A230:Q2559,3,FALSE)</f>
        <v>31.13</v>
      </c>
      <c r="D231" s="14">
        <f>VLOOKUP(A231,'Data _Transformation'!A230:Q2559,4,FALSE)</f>
        <v>4.5199999999999996</v>
      </c>
      <c r="E231" s="14" t="str">
        <f>VLOOKUP(A231,'Data _Transformation'!A230:Q2559,5,FALSE)</f>
        <v>Yes</v>
      </c>
      <c r="F231" s="14" t="str">
        <f>VLOOKUP(A231,'Data _Transformation'!A230:Q2559,6,FALSE)</f>
        <v>No</v>
      </c>
      <c r="G231" s="14" t="str">
        <f>VLOOKUP(A231,'Data _Transformation'!A230:Q2559,7,FALSE)</f>
        <v>No</v>
      </c>
      <c r="H231" s="14">
        <f>VLOOKUP(A231,'Data _Transformation'!A230:Q2559,8,FALSE)</f>
        <v>1</v>
      </c>
      <c r="I231" s="14" t="str">
        <f>VLOOKUP(A231,'Data _Transformation'!A230:Q2559,9,FALSE)</f>
        <v>Smoker</v>
      </c>
      <c r="J231" s="14" t="str">
        <f>VLOOKUP(A231,'Data _Transformation'!A230:Q2559,10,FALSE)</f>
        <v>Obesity</v>
      </c>
      <c r="K231" s="14" t="str">
        <f>VLOOKUP(A231,'Data _Transformation'!A230:Q2559,11,FALSE)</f>
        <v>Normal</v>
      </c>
      <c r="L231" s="39">
        <f>VLOOKUP(A231,'Data _Transformation'!A230:Q2559,12,FALSE)</f>
        <v>38333</v>
      </c>
      <c r="M231" s="40">
        <f>VLOOKUP(A231,'Data _Transformation'!A230:Q2559,13,FALSE)</f>
        <v>2219.4499999999998</v>
      </c>
      <c r="N231" s="14" t="str">
        <f>VLOOKUP(A231,'Data _Transformation'!A230:Q2559,14,FALSE)</f>
        <v>tier - 2</v>
      </c>
      <c r="O231" s="14" t="str">
        <f>VLOOKUP(A231,'Data _Transformation'!A230:Q2559,15,FALSE)</f>
        <v>tier - 1</v>
      </c>
      <c r="P231" s="14" t="str">
        <f>VLOOKUP(A231,'Data _Transformation'!A230:Q2559,16,0)</f>
        <v>R1013</v>
      </c>
      <c r="Q231" s="42">
        <f>VLOOKUP(A231,'Data _Transformation'!A230:Q2559,17,0)</f>
        <v>18</v>
      </c>
    </row>
    <row r="232" spans="1:17" ht="15.6" x14ac:dyDescent="0.3">
      <c r="A232" s="41" t="s">
        <v>572</v>
      </c>
      <c r="B232" s="14" t="str">
        <f>VLOOKUP(A232,'Data _Transformation'!A231:Q2560,2,FALSE)</f>
        <v xml:space="preserve">  Sean</v>
      </c>
      <c r="C232" s="14">
        <f>VLOOKUP(A232,'Data _Transformation'!A231:Q2560,3,FALSE)</f>
        <v>34.799999999999997</v>
      </c>
      <c r="D232" s="14">
        <f>VLOOKUP(A232,'Data _Transformation'!A231:Q2560,4,FALSE)</f>
        <v>6.18</v>
      </c>
      <c r="E232" s="14" t="str">
        <f>VLOOKUP(A232,'Data _Transformation'!A231:Q2560,5,FALSE)</f>
        <v>No</v>
      </c>
      <c r="F232" s="14" t="str">
        <f>VLOOKUP(A232,'Data _Transformation'!A231:Q2560,6,FALSE)</f>
        <v>No</v>
      </c>
      <c r="G232" s="14" t="str">
        <f>VLOOKUP(A232,'Data _Transformation'!A231:Q2560,7,FALSE)</f>
        <v>Yes</v>
      </c>
      <c r="H232" s="14">
        <f>VLOOKUP(A232,'Data _Transformation'!A231:Q2560,8,FALSE)</f>
        <v>1</v>
      </c>
      <c r="I232" s="14" t="str">
        <f>VLOOKUP(A232,'Data _Transformation'!A231:Q2560,9,FALSE)</f>
        <v>Smoker</v>
      </c>
      <c r="J232" s="14" t="str">
        <f>VLOOKUP(A232,'Data _Transformation'!A231:Q2560,10,FALSE)</f>
        <v>Obesity</v>
      </c>
      <c r="K232" s="14" t="str">
        <f>VLOOKUP(A232,'Data _Transformation'!A231:Q2560,11,FALSE)</f>
        <v>Prediabetes</v>
      </c>
      <c r="L232" s="39">
        <f>VLOOKUP(A232,'Data _Transformation'!A231:Q2560,12,FALSE)</f>
        <v>37965</v>
      </c>
      <c r="M232" s="40">
        <f>VLOOKUP(A232,'Data _Transformation'!A231:Q2560,13,FALSE)</f>
        <v>2221.56</v>
      </c>
      <c r="N232" s="14" t="str">
        <f>VLOOKUP(A232,'Data _Transformation'!A231:Q2560,14,FALSE)</f>
        <v>tier - 2</v>
      </c>
      <c r="O232" s="14" t="str">
        <f>VLOOKUP(A232,'Data _Transformation'!A231:Q2560,15,FALSE)</f>
        <v>tier - 3</v>
      </c>
      <c r="P232" s="14" t="str">
        <f>VLOOKUP(A232,'Data _Transformation'!A231:Q2560,16,0)</f>
        <v>R1012</v>
      </c>
      <c r="Q232" s="42">
        <f>VLOOKUP(A232,'Data _Transformation'!A231:Q2560,17,0)</f>
        <v>19</v>
      </c>
    </row>
    <row r="233" spans="1:17" ht="15.6" x14ac:dyDescent="0.3">
      <c r="A233" s="41" t="s">
        <v>575</v>
      </c>
      <c r="B233" s="14" t="str">
        <f>VLOOKUP(A233,'Data _Transformation'!A232:Q2561,2,FALSE)</f>
        <v xml:space="preserve">  Brian M</v>
      </c>
      <c r="C233" s="14">
        <f>VLOOKUP(A233,'Data _Transformation'!A232:Q2561,3,FALSE)</f>
        <v>31.68</v>
      </c>
      <c r="D233" s="14">
        <f>VLOOKUP(A233,'Data _Transformation'!A232:Q2561,4,FALSE)</f>
        <v>4.4000000000000004</v>
      </c>
      <c r="E233" s="14" t="str">
        <f>VLOOKUP(A233,'Data _Transformation'!A232:Q2561,5,FALSE)</f>
        <v>No</v>
      </c>
      <c r="F233" s="14" t="str">
        <f>VLOOKUP(A233,'Data _Transformation'!A232:Q2561,6,FALSE)</f>
        <v>No</v>
      </c>
      <c r="G233" s="14" t="str">
        <f>VLOOKUP(A233,'Data _Transformation'!A232:Q2561,7,FALSE)</f>
        <v>No</v>
      </c>
      <c r="H233" s="14">
        <f>VLOOKUP(A233,'Data _Transformation'!A232:Q2561,8,FALSE)</f>
        <v>0</v>
      </c>
      <c r="I233" s="14" t="str">
        <f>VLOOKUP(A233,'Data _Transformation'!A232:Q2561,9,FALSE)</f>
        <v>Smoker</v>
      </c>
      <c r="J233" s="14" t="str">
        <f>VLOOKUP(A233,'Data _Transformation'!A232:Q2561,10,FALSE)</f>
        <v>Obesity</v>
      </c>
      <c r="K233" s="14" t="str">
        <f>VLOOKUP(A233,'Data _Transformation'!A232:Q2561,11,FALSE)</f>
        <v>Normal</v>
      </c>
      <c r="L233" s="39">
        <f>VLOOKUP(A233,'Data _Transformation'!A232:Q2561,12,FALSE)</f>
        <v>36707</v>
      </c>
      <c r="M233" s="40">
        <f>VLOOKUP(A233,'Data _Transformation'!A232:Q2561,13,FALSE)</f>
        <v>2250.84</v>
      </c>
      <c r="N233" s="14" t="str">
        <f>VLOOKUP(A233,'Data _Transformation'!A232:Q2561,14,FALSE)</f>
        <v>tier - 2</v>
      </c>
      <c r="O233" s="14" t="str">
        <f>VLOOKUP(A233,'Data _Transformation'!A232:Q2561,15,FALSE)</f>
        <v>tier - 2</v>
      </c>
      <c r="P233" s="14" t="str">
        <f>VLOOKUP(A233,'Data _Transformation'!A232:Q2561,16,0)</f>
        <v>R1018</v>
      </c>
      <c r="Q233" s="42">
        <f>VLOOKUP(A233,'Data _Transformation'!A232:Q2561,17,0)</f>
        <v>22</v>
      </c>
    </row>
    <row r="234" spans="1:17" ht="15.6" x14ac:dyDescent="0.3">
      <c r="A234" s="41" t="s">
        <v>577</v>
      </c>
      <c r="B234" s="14" t="str">
        <f>VLOOKUP(A234,'Data _Transformation'!A233:Q2562,2,FALSE)</f>
        <v xml:space="preserve">  Jeremy</v>
      </c>
      <c r="C234" s="14">
        <f>VLOOKUP(A234,'Data _Transformation'!A233:Q2562,3,FALSE)</f>
        <v>33.534999999999997</v>
      </c>
      <c r="D234" s="14">
        <f>VLOOKUP(A234,'Data _Transformation'!A233:Q2562,4,FALSE)</f>
        <v>6.23</v>
      </c>
      <c r="E234" s="14" t="str">
        <f>VLOOKUP(A234,'Data _Transformation'!A233:Q2562,5,FALSE)</f>
        <v>No</v>
      </c>
      <c r="F234" s="14" t="str">
        <f>VLOOKUP(A234,'Data _Transformation'!A233:Q2562,6,FALSE)</f>
        <v>yes</v>
      </c>
      <c r="G234" s="14" t="str">
        <f>VLOOKUP(A234,'Data _Transformation'!A233:Q2562,7,FALSE)</f>
        <v>No</v>
      </c>
      <c r="H234" s="14">
        <f>VLOOKUP(A234,'Data _Transformation'!A233:Q2562,8,FALSE)</f>
        <v>1</v>
      </c>
      <c r="I234" s="14" t="str">
        <f>VLOOKUP(A234,'Data _Transformation'!A233:Q2562,9,FALSE)</f>
        <v>Smoker</v>
      </c>
      <c r="J234" s="14" t="str">
        <f>VLOOKUP(A234,'Data _Transformation'!A233:Q2562,10,FALSE)</f>
        <v>Obesity</v>
      </c>
      <c r="K234" s="14" t="str">
        <f>VLOOKUP(A234,'Data _Transformation'!A233:Q2562,11,FALSE)</f>
        <v>Prediabetes</v>
      </c>
      <c r="L234" s="39">
        <f>VLOOKUP(A234,'Data _Transformation'!A233:Q2562,12,FALSE)</f>
        <v>36871</v>
      </c>
      <c r="M234" s="40">
        <f>VLOOKUP(A234,'Data _Transformation'!A233:Q2562,13,FALSE)</f>
        <v>2254.8000000000002</v>
      </c>
      <c r="N234" s="14" t="str">
        <f>VLOOKUP(A234,'Data _Transformation'!A233:Q2562,14,FALSE)</f>
        <v>tier - 2</v>
      </c>
      <c r="O234" s="14" t="str">
        <f>VLOOKUP(A234,'Data _Transformation'!A233:Q2562,15,FALSE)</f>
        <v>tier - 3</v>
      </c>
      <c r="P234" s="14" t="str">
        <f>VLOOKUP(A234,'Data _Transformation'!A233:Q2562,16,0)</f>
        <v>R1016</v>
      </c>
      <c r="Q234" s="42">
        <f>VLOOKUP(A234,'Data _Transformation'!A233:Q2562,17,0)</f>
        <v>22</v>
      </c>
    </row>
    <row r="235" spans="1:17" ht="15.6" x14ac:dyDescent="0.3">
      <c r="A235" s="41" t="s">
        <v>579</v>
      </c>
      <c r="B235" s="14" t="str">
        <f>VLOOKUP(A235,'Data _Transformation'!A234:Q2563,2,FALSE)</f>
        <v xml:space="preserve">  Susannah</v>
      </c>
      <c r="C235" s="14">
        <f>VLOOKUP(A235,'Data _Transformation'!A234:Q2563,3,FALSE)</f>
        <v>31.92</v>
      </c>
      <c r="D235" s="14">
        <f>VLOOKUP(A235,'Data _Transformation'!A234:Q2563,4,FALSE)</f>
        <v>5.33</v>
      </c>
      <c r="E235" s="14" t="str">
        <f>VLOOKUP(A235,'Data _Transformation'!A234:Q2563,5,FALSE)</f>
        <v>Yes</v>
      </c>
      <c r="F235" s="14" t="str">
        <f>VLOOKUP(A235,'Data _Transformation'!A234:Q2563,6,FALSE)</f>
        <v>No</v>
      </c>
      <c r="G235" s="14" t="str">
        <f>VLOOKUP(A235,'Data _Transformation'!A234:Q2563,7,FALSE)</f>
        <v>No</v>
      </c>
      <c r="H235" s="14">
        <f>VLOOKUP(A235,'Data _Transformation'!A234:Q2563,8,FALSE)</f>
        <v>0</v>
      </c>
      <c r="I235" s="14" t="str">
        <f>VLOOKUP(A235,'Data _Transformation'!A234:Q2563,9,FALSE)</f>
        <v>Smoker</v>
      </c>
      <c r="J235" s="14" t="str">
        <f>VLOOKUP(A235,'Data _Transformation'!A234:Q2563,10,FALSE)</f>
        <v>Obesity</v>
      </c>
      <c r="K235" s="14" t="str">
        <f>VLOOKUP(A235,'Data _Transformation'!A234:Q2563,11,FALSE)</f>
        <v>Normal</v>
      </c>
      <c r="L235" s="39">
        <f>VLOOKUP(A235,'Data _Transformation'!A234:Q2563,12,FALSE)</f>
        <v>37452</v>
      </c>
      <c r="M235" s="40">
        <f>VLOOKUP(A235,'Data _Transformation'!A234:Q2563,13,FALSE)</f>
        <v>2257.48</v>
      </c>
      <c r="N235" s="14" t="str">
        <f>VLOOKUP(A235,'Data _Transformation'!A234:Q2563,14,FALSE)</f>
        <v>tier - 2</v>
      </c>
      <c r="O235" s="14" t="str">
        <f>VLOOKUP(A235,'Data _Transformation'!A234:Q2563,15,FALSE)</f>
        <v>tier - 1</v>
      </c>
      <c r="P235" s="14" t="str">
        <f>VLOOKUP(A235,'Data _Transformation'!A234:Q2563,16,0)</f>
        <v>R1012</v>
      </c>
      <c r="Q235" s="42">
        <f>VLOOKUP(A235,'Data _Transformation'!A234:Q2563,17,0)</f>
        <v>20</v>
      </c>
    </row>
    <row r="236" spans="1:17" ht="15.6" x14ac:dyDescent="0.3">
      <c r="A236" s="41" t="s">
        <v>582</v>
      </c>
      <c r="B236" s="14" t="str">
        <f>VLOOKUP(A236,'Data _Transformation'!A235:Q2564,2,FALSE)</f>
        <v xml:space="preserve">  Randy</v>
      </c>
      <c r="C236" s="14">
        <f>VLOOKUP(A236,'Data _Transformation'!A235:Q2564,3,FALSE)</f>
        <v>32.700000000000003</v>
      </c>
      <c r="D236" s="14">
        <f>VLOOKUP(A236,'Data _Transformation'!A235:Q2564,4,FALSE)</f>
        <v>4.09</v>
      </c>
      <c r="E236" s="14" t="str">
        <f>VLOOKUP(A236,'Data _Transformation'!A235:Q2564,5,FALSE)</f>
        <v>No</v>
      </c>
      <c r="F236" s="14" t="str">
        <f>VLOOKUP(A236,'Data _Transformation'!A235:Q2564,6,FALSE)</f>
        <v>No</v>
      </c>
      <c r="G236" s="14" t="str">
        <f>VLOOKUP(A236,'Data _Transformation'!A235:Q2564,7,FALSE)</f>
        <v>No</v>
      </c>
      <c r="H236" s="14">
        <f>VLOOKUP(A236,'Data _Transformation'!A235:Q2564,8,FALSE)</f>
        <v>1</v>
      </c>
      <c r="I236" s="14" t="str">
        <f>VLOOKUP(A236,'Data _Transformation'!A235:Q2564,9,FALSE)</f>
        <v>Smoker</v>
      </c>
      <c r="J236" s="14" t="str">
        <f>VLOOKUP(A236,'Data _Transformation'!A235:Q2564,10,FALSE)</f>
        <v>Obesity</v>
      </c>
      <c r="K236" s="14" t="str">
        <f>VLOOKUP(A236,'Data _Transformation'!A235:Q2564,11,FALSE)</f>
        <v>Normal</v>
      </c>
      <c r="L236" s="39">
        <f>VLOOKUP(A236,'Data _Transformation'!A235:Q2564,12,FALSE)</f>
        <v>37572</v>
      </c>
      <c r="M236" s="40">
        <f>VLOOKUP(A236,'Data _Transformation'!A235:Q2564,13,FALSE)</f>
        <v>2261.5700000000002</v>
      </c>
      <c r="N236" s="14" t="str">
        <f>VLOOKUP(A236,'Data _Transformation'!A235:Q2564,14,FALSE)</f>
        <v>tier - 2</v>
      </c>
      <c r="O236" s="14" t="str">
        <f>VLOOKUP(A236,'Data _Transformation'!A235:Q2564,15,FALSE)</f>
        <v>tier - 1</v>
      </c>
      <c r="P236" s="14" t="str">
        <f>VLOOKUP(A236,'Data _Transformation'!A235:Q2564,16,0)</f>
        <v>R1012</v>
      </c>
      <c r="Q236" s="42">
        <f>VLOOKUP(A236,'Data _Transformation'!A235:Q2564,17,0)</f>
        <v>20</v>
      </c>
    </row>
    <row r="237" spans="1:17" ht="15.6" x14ac:dyDescent="0.3">
      <c r="A237" s="41" t="s">
        <v>584</v>
      </c>
      <c r="B237" s="14" t="str">
        <f>VLOOKUP(A237,'Data _Transformation'!A236:Q2565,2,FALSE)</f>
        <v xml:space="preserve">  Leslie</v>
      </c>
      <c r="C237" s="14">
        <f>VLOOKUP(A237,'Data _Transformation'!A236:Q2565,3,FALSE)</f>
        <v>41.25</v>
      </c>
      <c r="D237" s="14">
        <f>VLOOKUP(A237,'Data _Transformation'!A236:Q2565,4,FALSE)</f>
        <v>5.19</v>
      </c>
      <c r="E237" s="14" t="str">
        <f>VLOOKUP(A237,'Data _Transformation'!A236:Q2565,5,FALSE)</f>
        <v>No</v>
      </c>
      <c r="F237" s="14" t="str">
        <f>VLOOKUP(A237,'Data _Transformation'!A236:Q2565,6,FALSE)</f>
        <v>No</v>
      </c>
      <c r="G237" s="14" t="str">
        <f>VLOOKUP(A237,'Data _Transformation'!A236:Q2565,7,FALSE)</f>
        <v>No</v>
      </c>
      <c r="H237" s="14">
        <f>VLOOKUP(A237,'Data _Transformation'!A236:Q2565,8,FALSE)</f>
        <v>0</v>
      </c>
      <c r="I237" s="14" t="str">
        <f>VLOOKUP(A237,'Data _Transformation'!A236:Q2565,9,FALSE)</f>
        <v>Smoker</v>
      </c>
      <c r="J237" s="14" t="str">
        <f>VLOOKUP(A237,'Data _Transformation'!A236:Q2565,10,FALSE)</f>
        <v>Obesity</v>
      </c>
      <c r="K237" s="14" t="str">
        <f>VLOOKUP(A237,'Data _Transformation'!A236:Q2565,11,FALSE)</f>
        <v>Normal</v>
      </c>
      <c r="L237" s="39">
        <f>VLOOKUP(A237,'Data _Transformation'!A236:Q2565,12,FALSE)</f>
        <v>33405</v>
      </c>
      <c r="M237" s="40">
        <f>VLOOKUP(A237,'Data _Transformation'!A236:Q2565,13,FALSE)</f>
        <v>2277.7199999999998</v>
      </c>
      <c r="N237" s="14" t="str">
        <f>VLOOKUP(A237,'Data _Transformation'!A236:Q2565,14,FALSE)</f>
        <v>tier - 2</v>
      </c>
      <c r="O237" s="14" t="str">
        <f>VLOOKUP(A237,'Data _Transformation'!A236:Q2565,15,FALSE)</f>
        <v>tier - 1</v>
      </c>
      <c r="P237" s="14" t="str">
        <f>VLOOKUP(A237,'Data _Transformation'!A236:Q2565,16,0)</f>
        <v>R1013</v>
      </c>
      <c r="Q237" s="42">
        <f>VLOOKUP(A237,'Data _Transformation'!A236:Q2565,17,0)</f>
        <v>31</v>
      </c>
    </row>
    <row r="238" spans="1:17" ht="15.6" x14ac:dyDescent="0.3">
      <c r="A238" s="41" t="s">
        <v>586</v>
      </c>
      <c r="B238" s="14" t="str">
        <f>VLOOKUP(A238,'Data _Transformation'!A237:Q2566,2,FALSE)</f>
        <v xml:space="preserve">  Brittany L</v>
      </c>
      <c r="C238" s="14">
        <f>VLOOKUP(A238,'Data _Transformation'!A237:Q2566,3,FALSE)</f>
        <v>33.11</v>
      </c>
      <c r="D238" s="14">
        <f>VLOOKUP(A238,'Data _Transformation'!A237:Q2566,4,FALSE)</f>
        <v>4.12</v>
      </c>
      <c r="E238" s="14" t="str">
        <f>VLOOKUP(A238,'Data _Transformation'!A237:Q2566,5,FALSE)</f>
        <v>No</v>
      </c>
      <c r="F238" s="14" t="str">
        <f>VLOOKUP(A238,'Data _Transformation'!A237:Q2566,6,FALSE)</f>
        <v>No</v>
      </c>
      <c r="G238" s="14" t="str">
        <f>VLOOKUP(A238,'Data _Transformation'!A237:Q2566,7,FALSE)</f>
        <v>Yes</v>
      </c>
      <c r="H238" s="14">
        <f>VLOOKUP(A238,'Data _Transformation'!A237:Q2566,8,FALSE)</f>
        <v>1</v>
      </c>
      <c r="I238" s="14" t="str">
        <f>VLOOKUP(A238,'Data _Transformation'!A237:Q2566,9,FALSE)</f>
        <v>Smoker</v>
      </c>
      <c r="J238" s="14" t="str">
        <f>VLOOKUP(A238,'Data _Transformation'!A237:Q2566,10,FALSE)</f>
        <v>Obesity</v>
      </c>
      <c r="K238" s="14" t="str">
        <f>VLOOKUP(A238,'Data _Transformation'!A237:Q2566,11,FALSE)</f>
        <v>Normal</v>
      </c>
      <c r="L238" s="39">
        <f>VLOOKUP(A238,'Data _Transformation'!A237:Q2566,12,FALSE)</f>
        <v>32786</v>
      </c>
      <c r="M238" s="40">
        <f>VLOOKUP(A238,'Data _Transformation'!A237:Q2566,13,FALSE)</f>
        <v>2295.2399999999998</v>
      </c>
      <c r="N238" s="14" t="str">
        <f>VLOOKUP(A238,'Data _Transformation'!A237:Q2566,14,FALSE)</f>
        <v>tier - 2</v>
      </c>
      <c r="O238" s="14" t="str">
        <f>VLOOKUP(A238,'Data _Transformation'!A237:Q2566,15,FALSE)</f>
        <v>tier - 1</v>
      </c>
      <c r="P238" s="14" t="str">
        <f>VLOOKUP(A238,'Data _Transformation'!A237:Q2566,16,0)</f>
        <v>R1013</v>
      </c>
      <c r="Q238" s="42">
        <f>VLOOKUP(A238,'Data _Transformation'!A237:Q2566,17,0)</f>
        <v>33</v>
      </c>
    </row>
    <row r="239" spans="1:17" ht="15.6" x14ac:dyDescent="0.3">
      <c r="A239" s="41" t="s">
        <v>589</v>
      </c>
      <c r="B239" s="14" t="str">
        <f>VLOOKUP(A239,'Data _Transformation'!A238:Q2567,2,FALSE)</f>
        <v xml:space="preserve">  Cassie J</v>
      </c>
      <c r="C239" s="14">
        <f>VLOOKUP(A239,'Data _Transformation'!A238:Q2567,3,FALSE)</f>
        <v>36.159999999999997</v>
      </c>
      <c r="D239" s="14">
        <f>VLOOKUP(A239,'Data _Transformation'!A238:Q2567,4,FALSE)</f>
        <v>5.0999999999999996</v>
      </c>
      <c r="E239" s="14" t="str">
        <f>VLOOKUP(A239,'Data _Transformation'!A238:Q2567,5,FALSE)</f>
        <v>No</v>
      </c>
      <c r="F239" s="14" t="str">
        <f>VLOOKUP(A239,'Data _Transformation'!A238:Q2567,6,FALSE)</f>
        <v>No</v>
      </c>
      <c r="G239" s="14" t="str">
        <f>VLOOKUP(A239,'Data _Transformation'!A238:Q2567,7,FALSE)</f>
        <v>No</v>
      </c>
      <c r="H239" s="14">
        <f>VLOOKUP(A239,'Data _Transformation'!A238:Q2567,8,FALSE)</f>
        <v>1</v>
      </c>
      <c r="I239" s="14" t="str">
        <f>VLOOKUP(A239,'Data _Transformation'!A238:Q2567,9,FALSE)</f>
        <v>Smoker</v>
      </c>
      <c r="J239" s="14" t="str">
        <f>VLOOKUP(A239,'Data _Transformation'!A238:Q2567,10,FALSE)</f>
        <v>Obesity</v>
      </c>
      <c r="K239" s="14" t="str">
        <f>VLOOKUP(A239,'Data _Transformation'!A238:Q2567,11,FALSE)</f>
        <v>Normal</v>
      </c>
      <c r="L239" s="39">
        <f>VLOOKUP(A239,'Data _Transformation'!A238:Q2567,12,FALSE)</f>
        <v>35397</v>
      </c>
      <c r="M239" s="40">
        <f>VLOOKUP(A239,'Data _Transformation'!A238:Q2567,13,FALSE)</f>
        <v>2302.3000000000002</v>
      </c>
      <c r="N239" s="14" t="str">
        <f>VLOOKUP(A239,'Data _Transformation'!A238:Q2567,14,FALSE)</f>
        <v>tier - 1</v>
      </c>
      <c r="O239" s="14" t="str">
        <f>VLOOKUP(A239,'Data _Transformation'!A238:Q2567,15,FALSE)</f>
        <v>tier - 2</v>
      </c>
      <c r="P239" s="14" t="str">
        <f>VLOOKUP(A239,'Data _Transformation'!A238:Q2567,16,0)</f>
        <v>R1011</v>
      </c>
      <c r="Q239" s="42">
        <f>VLOOKUP(A239,'Data _Transformation'!A238:Q2567,17,0)</f>
        <v>26</v>
      </c>
    </row>
    <row r="240" spans="1:17" ht="15.6" x14ac:dyDescent="0.3">
      <c r="A240" s="41" t="s">
        <v>591</v>
      </c>
      <c r="B240" s="14" t="str">
        <f>VLOOKUP(A240,'Data _Transformation'!A239:Q2568,2,FALSE)</f>
        <v xml:space="preserve">  Peter W</v>
      </c>
      <c r="C240" s="14">
        <f>VLOOKUP(A240,'Data _Transformation'!A239:Q2568,3,FALSE)</f>
        <v>33.72</v>
      </c>
      <c r="D240" s="14">
        <f>VLOOKUP(A240,'Data _Transformation'!A239:Q2568,4,FALSE)</f>
        <v>6.21</v>
      </c>
      <c r="E240" s="14" t="str">
        <f>VLOOKUP(A240,'Data _Transformation'!A239:Q2568,5,FALSE)</f>
        <v>Yes</v>
      </c>
      <c r="F240" s="14" t="str">
        <f>VLOOKUP(A240,'Data _Transformation'!A239:Q2568,6,FALSE)</f>
        <v>No</v>
      </c>
      <c r="G240" s="14" t="str">
        <f>VLOOKUP(A240,'Data _Transformation'!A239:Q2568,7,FALSE)</f>
        <v>Yes</v>
      </c>
      <c r="H240" s="14">
        <f>VLOOKUP(A240,'Data _Transformation'!A239:Q2568,8,FALSE)</f>
        <v>1</v>
      </c>
      <c r="I240" s="14" t="str">
        <f>VLOOKUP(A240,'Data _Transformation'!A239:Q2568,9,FALSE)</f>
        <v>Smoker</v>
      </c>
      <c r="J240" s="14" t="str">
        <f>VLOOKUP(A240,'Data _Transformation'!A239:Q2568,10,FALSE)</f>
        <v>Obesity</v>
      </c>
      <c r="K240" s="14" t="str">
        <f>VLOOKUP(A240,'Data _Transformation'!A239:Q2568,11,FALSE)</f>
        <v>Prediabetes</v>
      </c>
      <c r="L240" s="39">
        <f>VLOOKUP(A240,'Data _Transformation'!A239:Q2568,12,FALSE)</f>
        <v>38236</v>
      </c>
      <c r="M240" s="40">
        <f>VLOOKUP(A240,'Data _Transformation'!A239:Q2568,13,FALSE)</f>
        <v>2304</v>
      </c>
      <c r="N240" s="14" t="str">
        <f>VLOOKUP(A240,'Data _Transformation'!A239:Q2568,14,FALSE)</f>
        <v>tier - 2</v>
      </c>
      <c r="O240" s="14" t="str">
        <f>VLOOKUP(A240,'Data _Transformation'!A239:Q2568,15,FALSE)</f>
        <v>tier - 3</v>
      </c>
      <c r="P240" s="14" t="str">
        <f>VLOOKUP(A240,'Data _Transformation'!A239:Q2568,16,0)</f>
        <v>R1013</v>
      </c>
      <c r="Q240" s="42">
        <f>VLOOKUP(A240,'Data _Transformation'!A239:Q2568,17,0)</f>
        <v>18</v>
      </c>
    </row>
    <row r="241" spans="1:17" ht="15.6" x14ac:dyDescent="0.3">
      <c r="A241" s="41" t="s">
        <v>593</v>
      </c>
      <c r="B241" s="14" t="str">
        <f>VLOOKUP(A241,'Data _Transformation'!A240:Q2569,2,FALSE)</f>
        <v xml:space="preserve">  Douglas</v>
      </c>
      <c r="C241" s="14">
        <f>VLOOKUP(A241,'Data _Transformation'!A240:Q2569,3,FALSE)</f>
        <v>37.74</v>
      </c>
      <c r="D241" s="14">
        <f>VLOOKUP(A241,'Data _Transformation'!A240:Q2569,4,FALSE)</f>
        <v>9.5299999999999994</v>
      </c>
      <c r="E241" s="14" t="str">
        <f>VLOOKUP(A241,'Data _Transformation'!A240:Q2569,5,FALSE)</f>
        <v>Yes</v>
      </c>
      <c r="F241" s="14" t="str">
        <f>VLOOKUP(A241,'Data _Transformation'!A240:Q2569,6,FALSE)</f>
        <v>No</v>
      </c>
      <c r="G241" s="14" t="str">
        <f>VLOOKUP(A241,'Data _Transformation'!A240:Q2569,7,FALSE)</f>
        <v>No</v>
      </c>
      <c r="H241" s="14">
        <f>VLOOKUP(A241,'Data _Transformation'!A240:Q2569,8,FALSE)</f>
        <v>1</v>
      </c>
      <c r="I241" s="14" t="str">
        <f>VLOOKUP(A241,'Data _Transformation'!A240:Q2569,9,FALSE)</f>
        <v>Smoker</v>
      </c>
      <c r="J241" s="14" t="str">
        <f>VLOOKUP(A241,'Data _Transformation'!A240:Q2569,10,FALSE)</f>
        <v>Obesity</v>
      </c>
      <c r="K241" s="14" t="str">
        <f>VLOOKUP(A241,'Data _Transformation'!A240:Q2569,11,FALSE)</f>
        <v>Diabetes</v>
      </c>
      <c r="L241" s="39">
        <f>VLOOKUP(A241,'Data _Transformation'!A240:Q2569,12,FALSE)</f>
        <v>35416</v>
      </c>
      <c r="M241" s="40">
        <f>VLOOKUP(A241,'Data _Transformation'!A240:Q2569,13,FALSE)</f>
        <v>2322.62</v>
      </c>
      <c r="N241" s="14" t="str">
        <f>VLOOKUP(A241,'Data _Transformation'!A240:Q2569,14,FALSE)</f>
        <v>tier - 2</v>
      </c>
      <c r="O241" s="14" t="str">
        <f>VLOOKUP(A241,'Data _Transformation'!A240:Q2569,15,FALSE)</f>
        <v>tier - 1</v>
      </c>
      <c r="P241" s="14" t="str">
        <f>VLOOKUP(A241,'Data _Transformation'!A240:Q2569,16,0)</f>
        <v>R1013</v>
      </c>
      <c r="Q241" s="42">
        <f>VLOOKUP(A241,'Data _Transformation'!A240:Q2569,17,0)</f>
        <v>26</v>
      </c>
    </row>
    <row r="242" spans="1:17" ht="15.6" x14ac:dyDescent="0.3">
      <c r="A242" s="41" t="s">
        <v>596</v>
      </c>
      <c r="B242" s="14" t="str">
        <f>VLOOKUP(A242,'Data _Transformation'!A241:Q2570,2,FALSE)</f>
        <v xml:space="preserve">  Dan</v>
      </c>
      <c r="C242" s="14">
        <f>VLOOKUP(A242,'Data _Transformation'!A241:Q2570,3,FALSE)</f>
        <v>48.75</v>
      </c>
      <c r="D242" s="14">
        <f>VLOOKUP(A242,'Data _Transformation'!A241:Q2570,4,FALSE)</f>
        <v>4.6399999999999997</v>
      </c>
      <c r="E242" s="14" t="str">
        <f>VLOOKUP(A242,'Data _Transformation'!A241:Q2570,5,FALSE)</f>
        <v>Yes</v>
      </c>
      <c r="F242" s="14" t="str">
        <f>VLOOKUP(A242,'Data _Transformation'!A241:Q2570,6,FALSE)</f>
        <v>No</v>
      </c>
      <c r="G242" s="14" t="str">
        <f>VLOOKUP(A242,'Data _Transformation'!A241:Q2570,7,FALSE)</f>
        <v>No</v>
      </c>
      <c r="H242" s="14">
        <f>VLOOKUP(A242,'Data _Transformation'!A241:Q2570,8,FALSE)</f>
        <v>1</v>
      </c>
      <c r="I242" s="14" t="str">
        <f>VLOOKUP(A242,'Data _Transformation'!A241:Q2570,9,FALSE)</f>
        <v>Smoker</v>
      </c>
      <c r="J242" s="14" t="str">
        <f>VLOOKUP(A242,'Data _Transformation'!A241:Q2570,10,FALSE)</f>
        <v>Obesity</v>
      </c>
      <c r="K242" s="14" t="str">
        <f>VLOOKUP(A242,'Data _Transformation'!A241:Q2570,11,FALSE)</f>
        <v>Normal</v>
      </c>
      <c r="L242" s="39">
        <f>VLOOKUP(A242,'Data _Transformation'!A241:Q2570,12,FALSE)</f>
        <v>37943</v>
      </c>
      <c r="M242" s="40">
        <f>VLOOKUP(A242,'Data _Transformation'!A241:Q2570,13,FALSE)</f>
        <v>2331.52</v>
      </c>
      <c r="N242" s="14" t="str">
        <f>VLOOKUP(A242,'Data _Transformation'!A241:Q2570,14,FALSE)</f>
        <v>tier - 2</v>
      </c>
      <c r="O242" s="14" t="str">
        <f>VLOOKUP(A242,'Data _Transformation'!A241:Q2570,15,FALSE)</f>
        <v>tier - 3</v>
      </c>
      <c r="P242" s="14" t="str">
        <f>VLOOKUP(A242,'Data _Transformation'!A241:Q2570,16,0)</f>
        <v>R1011</v>
      </c>
      <c r="Q242" s="42">
        <f>VLOOKUP(A242,'Data _Transformation'!A241:Q2570,17,0)</f>
        <v>19</v>
      </c>
    </row>
    <row r="243" spans="1:17" ht="15.6" x14ac:dyDescent="0.3">
      <c r="A243" s="41" t="s">
        <v>598</v>
      </c>
      <c r="B243" s="14" t="str">
        <f>VLOOKUP(A243,'Data _Transformation'!A242:Q2571,2,FALSE)</f>
        <v xml:space="preserve">  Dan M</v>
      </c>
      <c r="C243" s="14">
        <f>VLOOKUP(A243,'Data _Transformation'!A242:Q2571,3,FALSE)</f>
        <v>31.065000000000001</v>
      </c>
      <c r="D243" s="14">
        <f>VLOOKUP(A243,'Data _Transformation'!A242:Q2571,4,FALSE)</f>
        <v>5.05</v>
      </c>
      <c r="E243" s="14" t="str">
        <f>VLOOKUP(A243,'Data _Transformation'!A242:Q2571,5,FALSE)</f>
        <v>No</v>
      </c>
      <c r="F243" s="14" t="str">
        <f>VLOOKUP(A243,'Data _Transformation'!A242:Q2571,6,FALSE)</f>
        <v>No</v>
      </c>
      <c r="G243" s="14" t="str">
        <f>VLOOKUP(A243,'Data _Transformation'!A242:Q2571,7,FALSE)</f>
        <v>No</v>
      </c>
      <c r="H243" s="14">
        <f>VLOOKUP(A243,'Data _Transformation'!A242:Q2571,8,FALSE)</f>
        <v>1</v>
      </c>
      <c r="I243" s="14" t="str">
        <f>VLOOKUP(A243,'Data _Transformation'!A242:Q2571,9,FALSE)</f>
        <v>Smoker</v>
      </c>
      <c r="J243" s="14" t="str">
        <f>VLOOKUP(A243,'Data _Transformation'!A242:Q2571,10,FALSE)</f>
        <v>Obesity</v>
      </c>
      <c r="K243" s="14" t="str">
        <f>VLOOKUP(A243,'Data _Transformation'!A242:Q2571,11,FALSE)</f>
        <v>Normal</v>
      </c>
      <c r="L243" s="39">
        <f>VLOOKUP(A243,'Data _Transformation'!A242:Q2571,12,FALSE)</f>
        <v>36089</v>
      </c>
      <c r="M243" s="40">
        <f>VLOOKUP(A243,'Data _Transformation'!A242:Q2571,13,FALSE)</f>
        <v>2352.9699999999998</v>
      </c>
      <c r="N243" s="14" t="str">
        <f>VLOOKUP(A243,'Data _Transformation'!A242:Q2571,14,FALSE)</f>
        <v>tier - 3</v>
      </c>
      <c r="O243" s="14" t="str">
        <f>VLOOKUP(A243,'Data _Transformation'!A242:Q2571,15,FALSE)</f>
        <v>tier - 3</v>
      </c>
      <c r="P243" s="14" t="str">
        <f>VLOOKUP(A243,'Data _Transformation'!A242:Q2571,16,0)</f>
        <v>R1012</v>
      </c>
      <c r="Q243" s="42">
        <f>VLOOKUP(A243,'Data _Transformation'!A242:Q2571,17,0)</f>
        <v>24</v>
      </c>
    </row>
    <row r="244" spans="1:17" ht="15.6" x14ac:dyDescent="0.3">
      <c r="A244" s="41" t="s">
        <v>603</v>
      </c>
      <c r="B244" s="14" t="str">
        <f>VLOOKUP(A244,'Data _Transformation'!A243:Q2572,2,FALSE)</f>
        <v xml:space="preserve">  Eric L</v>
      </c>
      <c r="C244" s="14">
        <f>VLOOKUP(A244,'Data _Transformation'!A243:Q2572,3,FALSE)</f>
        <v>23.55</v>
      </c>
      <c r="D244" s="14">
        <f>VLOOKUP(A244,'Data _Transformation'!A243:Q2572,4,FALSE)</f>
        <v>10.38</v>
      </c>
      <c r="E244" s="14" t="str">
        <f>VLOOKUP(A244,'Data _Transformation'!A243:Q2572,5,FALSE)</f>
        <v>No</v>
      </c>
      <c r="F244" s="14" t="str">
        <f>VLOOKUP(A244,'Data _Transformation'!A243:Q2572,6,FALSE)</f>
        <v>No</v>
      </c>
      <c r="G244" s="14" t="str">
        <f>VLOOKUP(A244,'Data _Transformation'!A243:Q2572,7,FALSE)</f>
        <v>No</v>
      </c>
      <c r="H244" s="14">
        <f>VLOOKUP(A244,'Data _Transformation'!A243:Q2572,8,FALSE)</f>
        <v>0</v>
      </c>
      <c r="I244" s="14" t="str">
        <f>VLOOKUP(A244,'Data _Transformation'!A243:Q2572,9,FALSE)</f>
        <v>Smoker</v>
      </c>
      <c r="J244" s="14" t="str">
        <f>VLOOKUP(A244,'Data _Transformation'!A243:Q2572,10,FALSE)</f>
        <v>Normal weight</v>
      </c>
      <c r="K244" s="14" t="str">
        <f>VLOOKUP(A244,'Data _Transformation'!A243:Q2572,11,FALSE)</f>
        <v>Diabetes</v>
      </c>
      <c r="L244" s="39">
        <f>VLOOKUP(A244,'Data _Transformation'!A243:Q2572,12,FALSE)</f>
        <v>37565</v>
      </c>
      <c r="M244" s="40">
        <f>VLOOKUP(A244,'Data _Transformation'!A243:Q2572,13,FALSE)</f>
        <v>2362.23</v>
      </c>
      <c r="N244" s="14" t="str">
        <f>VLOOKUP(A244,'Data _Transformation'!A243:Q2572,14,FALSE)</f>
        <v>tier - 2</v>
      </c>
      <c r="O244" s="14" t="str">
        <f>VLOOKUP(A244,'Data _Transformation'!A243:Q2572,15,FALSE)</f>
        <v>tier - 1</v>
      </c>
      <c r="P244" s="14" t="str">
        <f>VLOOKUP(A244,'Data _Transformation'!A243:Q2572,16,0)</f>
        <v>R1012</v>
      </c>
      <c r="Q244" s="42">
        <f>VLOOKUP(A244,'Data _Transformation'!A243:Q2572,17,0)</f>
        <v>20</v>
      </c>
    </row>
    <row r="245" spans="1:17" ht="15.6" x14ac:dyDescent="0.3">
      <c r="A245" s="41" t="s">
        <v>606</v>
      </c>
      <c r="B245" s="14" t="str">
        <f>VLOOKUP(A245,'Data _Transformation'!A244:Q2573,2,FALSE)</f>
        <v xml:space="preserve">  Les J</v>
      </c>
      <c r="C245" s="14">
        <f>VLOOKUP(A245,'Data _Transformation'!A244:Q2573,3,FALSE)</f>
        <v>30.18</v>
      </c>
      <c r="D245" s="14">
        <f>VLOOKUP(A245,'Data _Transformation'!A244:Q2573,4,FALSE)</f>
        <v>8.31</v>
      </c>
      <c r="E245" s="14" t="str">
        <f>VLOOKUP(A245,'Data _Transformation'!A244:Q2573,5,FALSE)</f>
        <v>Yes</v>
      </c>
      <c r="F245" s="14" t="str">
        <f>VLOOKUP(A245,'Data _Transformation'!A244:Q2573,6,FALSE)</f>
        <v>No</v>
      </c>
      <c r="G245" s="14" t="str">
        <f>VLOOKUP(A245,'Data _Transformation'!A244:Q2573,7,FALSE)</f>
        <v>No</v>
      </c>
      <c r="H245" s="14">
        <f>VLOOKUP(A245,'Data _Transformation'!A244:Q2573,8,FALSE)</f>
        <v>1</v>
      </c>
      <c r="I245" s="14" t="str">
        <f>VLOOKUP(A245,'Data _Transformation'!A244:Q2573,9,FALSE)</f>
        <v>Smoker</v>
      </c>
      <c r="J245" s="14" t="str">
        <f>VLOOKUP(A245,'Data _Transformation'!A244:Q2573,10,FALSE)</f>
        <v>Obesity</v>
      </c>
      <c r="K245" s="14" t="str">
        <f>VLOOKUP(A245,'Data _Transformation'!A244:Q2573,11,FALSE)</f>
        <v>Diabetes</v>
      </c>
      <c r="L245" s="39">
        <f>VLOOKUP(A245,'Data _Transformation'!A244:Q2573,12,FALSE)</f>
        <v>32489</v>
      </c>
      <c r="M245" s="40">
        <f>VLOOKUP(A245,'Data _Transformation'!A244:Q2573,13,FALSE)</f>
        <v>2373.3000000000002</v>
      </c>
      <c r="N245" s="14" t="str">
        <f>VLOOKUP(A245,'Data _Transformation'!A244:Q2573,14,FALSE)</f>
        <v>tier - 2</v>
      </c>
      <c r="O245" s="14" t="str">
        <f>VLOOKUP(A245,'Data _Transformation'!A244:Q2573,15,FALSE)</f>
        <v>tier - 2</v>
      </c>
      <c r="P245" s="14" t="str">
        <f>VLOOKUP(A245,'Data _Transformation'!A244:Q2573,16,0)</f>
        <v>R1013</v>
      </c>
      <c r="Q245" s="42">
        <f>VLOOKUP(A245,'Data _Transformation'!A244:Q2573,17,0)</f>
        <v>34</v>
      </c>
    </row>
    <row r="246" spans="1:17" ht="15.6" x14ac:dyDescent="0.3">
      <c r="A246" s="41" t="s">
        <v>608</v>
      </c>
      <c r="B246" s="14" t="str">
        <f>VLOOKUP(A246,'Data _Transformation'!A245:Q2574,2,FALSE)</f>
        <v xml:space="preserve">  Stephanie</v>
      </c>
      <c r="C246" s="14">
        <f>VLOOKUP(A246,'Data _Transformation'!A245:Q2574,3,FALSE)</f>
        <v>29.94</v>
      </c>
      <c r="D246" s="14">
        <f>VLOOKUP(A246,'Data _Transformation'!A245:Q2574,4,FALSE)</f>
        <v>7.59</v>
      </c>
      <c r="E246" s="14" t="str">
        <f>VLOOKUP(A246,'Data _Transformation'!A245:Q2574,5,FALSE)</f>
        <v>No</v>
      </c>
      <c r="F246" s="14" t="str">
        <f>VLOOKUP(A246,'Data _Transformation'!A245:Q2574,6,FALSE)</f>
        <v>No</v>
      </c>
      <c r="G246" s="14" t="str">
        <f>VLOOKUP(A246,'Data _Transformation'!A245:Q2574,7,FALSE)</f>
        <v>No</v>
      </c>
      <c r="H246" s="14">
        <f>VLOOKUP(A246,'Data _Transformation'!A245:Q2574,8,FALSE)</f>
        <v>0</v>
      </c>
      <c r="I246" s="14" t="str">
        <f>VLOOKUP(A246,'Data _Transformation'!A245:Q2574,9,FALSE)</f>
        <v>Smoker</v>
      </c>
      <c r="J246" s="14" t="str">
        <f>VLOOKUP(A246,'Data _Transformation'!A245:Q2574,10,FALSE)</f>
        <v>Over weight</v>
      </c>
      <c r="K246" s="14" t="str">
        <f>VLOOKUP(A246,'Data _Transformation'!A245:Q2574,11,FALSE)</f>
        <v>Diabetes</v>
      </c>
      <c r="L246" s="39">
        <f>VLOOKUP(A246,'Data _Transformation'!A245:Q2574,12,FALSE)</f>
        <v>36511</v>
      </c>
      <c r="M246" s="40">
        <f>VLOOKUP(A246,'Data _Transformation'!A245:Q2574,13,FALSE)</f>
        <v>2395.17</v>
      </c>
      <c r="N246" s="14" t="str">
        <f>VLOOKUP(A246,'Data _Transformation'!A245:Q2574,14,FALSE)</f>
        <v>tier - 2</v>
      </c>
      <c r="O246" s="14" t="str">
        <f>VLOOKUP(A246,'Data _Transformation'!A245:Q2574,15,FALSE)</f>
        <v>tier - 1</v>
      </c>
      <c r="P246" s="14" t="str">
        <f>VLOOKUP(A246,'Data _Transformation'!A245:Q2574,16,0)</f>
        <v>R1014</v>
      </c>
      <c r="Q246" s="42">
        <f>VLOOKUP(A246,'Data _Transformation'!A245:Q2574,17,0)</f>
        <v>23</v>
      </c>
    </row>
    <row r="247" spans="1:17" ht="15.6" x14ac:dyDescent="0.3">
      <c r="A247" s="41" t="s">
        <v>611</v>
      </c>
      <c r="B247" s="14" t="str">
        <f>VLOOKUP(A247,'Data _Transformation'!A246:Q2575,2,FALSE)</f>
        <v xml:space="preserve">  Melissa Y</v>
      </c>
      <c r="C247" s="14">
        <f>VLOOKUP(A247,'Data _Transformation'!A246:Q2575,3,FALSE)</f>
        <v>31.4</v>
      </c>
      <c r="D247" s="14">
        <f>VLOOKUP(A247,'Data _Transformation'!A246:Q2575,4,FALSE)</f>
        <v>5.49</v>
      </c>
      <c r="E247" s="14" t="str">
        <f>VLOOKUP(A247,'Data _Transformation'!A246:Q2575,5,FALSE)</f>
        <v>No</v>
      </c>
      <c r="F247" s="14" t="str">
        <f>VLOOKUP(A247,'Data _Transformation'!A246:Q2575,6,FALSE)</f>
        <v>No</v>
      </c>
      <c r="G247" s="14" t="str">
        <f>VLOOKUP(A247,'Data _Transformation'!A246:Q2575,7,FALSE)</f>
        <v>No</v>
      </c>
      <c r="H247" s="14">
        <f>VLOOKUP(A247,'Data _Transformation'!A246:Q2575,8,FALSE)</f>
        <v>0</v>
      </c>
      <c r="I247" s="14" t="str">
        <f>VLOOKUP(A247,'Data _Transformation'!A246:Q2575,9,FALSE)</f>
        <v>Smoker</v>
      </c>
      <c r="J247" s="14" t="str">
        <f>VLOOKUP(A247,'Data _Transformation'!A246:Q2575,10,FALSE)</f>
        <v>Obesity</v>
      </c>
      <c r="K247" s="14" t="str">
        <f>VLOOKUP(A247,'Data _Transformation'!A246:Q2575,11,FALSE)</f>
        <v>Normal</v>
      </c>
      <c r="L247" s="39">
        <f>VLOOKUP(A247,'Data _Transformation'!A246:Q2575,12,FALSE)</f>
        <v>36382</v>
      </c>
      <c r="M247" s="40">
        <f>VLOOKUP(A247,'Data _Transformation'!A246:Q2575,13,FALSE)</f>
        <v>2396.1</v>
      </c>
      <c r="N247" s="14" t="str">
        <f>VLOOKUP(A247,'Data _Transformation'!A246:Q2575,14,FALSE)</f>
        <v>tier - 2</v>
      </c>
      <c r="O247" s="14" t="str">
        <f>VLOOKUP(A247,'Data _Transformation'!A246:Q2575,15,FALSE)</f>
        <v>tier - 1</v>
      </c>
      <c r="P247" s="14" t="str">
        <f>VLOOKUP(A247,'Data _Transformation'!A246:Q2575,16,0)</f>
        <v>R1019</v>
      </c>
      <c r="Q247" s="42">
        <f>VLOOKUP(A247,'Data _Transformation'!A246:Q2575,17,0)</f>
        <v>23</v>
      </c>
    </row>
    <row r="248" spans="1:17" ht="15.6" x14ac:dyDescent="0.3">
      <c r="A248" s="41" t="s">
        <v>613</v>
      </c>
      <c r="B248" s="14" t="str">
        <f>VLOOKUP(A248,'Data _Transformation'!A247:Q2576,2,FALSE)</f>
        <v xml:space="preserve">  Ashley</v>
      </c>
      <c r="C248" s="14">
        <f>VLOOKUP(A248,'Data _Transformation'!A247:Q2576,3,FALSE)</f>
        <v>53.06</v>
      </c>
      <c r="D248" s="14">
        <f>VLOOKUP(A248,'Data _Transformation'!A247:Q2576,4,FALSE)</f>
        <v>11.68</v>
      </c>
      <c r="E248" s="14" t="str">
        <f>VLOOKUP(A248,'Data _Transformation'!A247:Q2576,5,FALSE)</f>
        <v>No</v>
      </c>
      <c r="F248" s="14" t="str">
        <f>VLOOKUP(A248,'Data _Transformation'!A247:Q2576,6,FALSE)</f>
        <v>No</v>
      </c>
      <c r="G248" s="14" t="str">
        <f>VLOOKUP(A248,'Data _Transformation'!A247:Q2576,7,FALSE)</f>
        <v>No</v>
      </c>
      <c r="H248" s="14">
        <f>VLOOKUP(A248,'Data _Transformation'!A247:Q2576,8,FALSE)</f>
        <v>0</v>
      </c>
      <c r="I248" s="14" t="str">
        <f>VLOOKUP(A248,'Data _Transformation'!A247:Q2576,9,FALSE)</f>
        <v>Smoker</v>
      </c>
      <c r="J248" s="14" t="str">
        <f>VLOOKUP(A248,'Data _Transformation'!A247:Q2576,10,FALSE)</f>
        <v>Obesity</v>
      </c>
      <c r="K248" s="14" t="str">
        <f>VLOOKUP(A248,'Data _Transformation'!A247:Q2576,11,FALSE)</f>
        <v>Diabetes</v>
      </c>
      <c r="L248" s="39">
        <f>VLOOKUP(A248,'Data _Transformation'!A247:Q2576,12,FALSE)</f>
        <v>37045</v>
      </c>
      <c r="M248" s="40">
        <f>VLOOKUP(A248,'Data _Transformation'!A247:Q2576,13,FALSE)</f>
        <v>2404.73</v>
      </c>
      <c r="N248" s="14" t="str">
        <f>VLOOKUP(A248,'Data _Transformation'!A247:Q2576,14,FALSE)</f>
        <v>tier - 2</v>
      </c>
      <c r="O248" s="14" t="str">
        <f>VLOOKUP(A248,'Data _Transformation'!A247:Q2576,15,FALSE)</f>
        <v>tier - 3</v>
      </c>
      <c r="P248" s="14" t="str">
        <f>VLOOKUP(A248,'Data _Transformation'!A247:Q2576,16,0)</f>
        <v>R1012</v>
      </c>
      <c r="Q248" s="42">
        <f>VLOOKUP(A248,'Data _Transformation'!A247:Q2576,17,0)</f>
        <v>22</v>
      </c>
    </row>
    <row r="249" spans="1:17" ht="15.6" x14ac:dyDescent="0.3">
      <c r="A249" s="41" t="s">
        <v>616</v>
      </c>
      <c r="B249" s="14" t="str">
        <f>VLOOKUP(A249,'Data _Transformation'!A248:Q2577,2,FALSE)</f>
        <v xml:space="preserve">  Stephanie M</v>
      </c>
      <c r="C249" s="14">
        <f>VLOOKUP(A249,'Data _Transformation'!A248:Q2577,3,FALSE)</f>
        <v>30.25</v>
      </c>
      <c r="D249" s="14">
        <f>VLOOKUP(A249,'Data _Transformation'!A248:Q2577,4,FALSE)</f>
        <v>4.1900000000000004</v>
      </c>
      <c r="E249" s="14" t="str">
        <f>VLOOKUP(A249,'Data _Transformation'!A248:Q2577,5,FALSE)</f>
        <v>No</v>
      </c>
      <c r="F249" s="14" t="str">
        <f>VLOOKUP(A249,'Data _Transformation'!A248:Q2577,6,FALSE)</f>
        <v>No</v>
      </c>
      <c r="G249" s="14" t="str">
        <f>VLOOKUP(A249,'Data _Transformation'!A248:Q2577,7,FALSE)</f>
        <v>No</v>
      </c>
      <c r="H249" s="14">
        <f>VLOOKUP(A249,'Data _Transformation'!A248:Q2577,8,FALSE)</f>
        <v>2</v>
      </c>
      <c r="I249" s="14" t="str">
        <f>VLOOKUP(A249,'Data _Transformation'!A248:Q2577,9,FALSE)</f>
        <v>Smoker</v>
      </c>
      <c r="J249" s="14" t="str">
        <f>VLOOKUP(A249,'Data _Transformation'!A248:Q2577,10,FALSE)</f>
        <v>Obesity</v>
      </c>
      <c r="K249" s="14" t="str">
        <f>VLOOKUP(A249,'Data _Transformation'!A248:Q2577,11,FALSE)</f>
        <v>Normal</v>
      </c>
      <c r="L249" s="39">
        <f>VLOOKUP(A249,'Data _Transformation'!A248:Q2577,12,FALSE)</f>
        <v>36476</v>
      </c>
      <c r="M249" s="40">
        <f>VLOOKUP(A249,'Data _Transformation'!A248:Q2577,13,FALSE)</f>
        <v>2416.96</v>
      </c>
      <c r="N249" s="14" t="str">
        <f>VLOOKUP(A249,'Data _Transformation'!A248:Q2577,14,FALSE)</f>
        <v>tier - 2</v>
      </c>
      <c r="O249" s="14" t="str">
        <f>VLOOKUP(A249,'Data _Transformation'!A248:Q2577,15,FALSE)</f>
        <v>tier - 2</v>
      </c>
      <c r="P249" s="14" t="str">
        <f>VLOOKUP(A249,'Data _Transformation'!A248:Q2577,16,0)</f>
        <v>R1011</v>
      </c>
      <c r="Q249" s="42">
        <f>VLOOKUP(A249,'Data _Transformation'!A248:Q2577,17,0)</f>
        <v>23</v>
      </c>
    </row>
    <row r="250" spans="1:17" ht="15.6" x14ac:dyDescent="0.3">
      <c r="A250" s="41" t="s">
        <v>618</v>
      </c>
      <c r="B250" s="14" t="str">
        <f>VLOOKUP(A250,'Data _Transformation'!A249:Q2578,2,FALSE)</f>
        <v xml:space="preserve">  Kylie</v>
      </c>
      <c r="C250" s="14">
        <f>VLOOKUP(A250,'Data _Transformation'!A249:Q2578,3,FALSE)</f>
        <v>46.68</v>
      </c>
      <c r="D250" s="14">
        <f>VLOOKUP(A250,'Data _Transformation'!A249:Q2578,4,FALSE)</f>
        <v>4.01</v>
      </c>
      <c r="E250" s="14" t="str">
        <f>VLOOKUP(A250,'Data _Transformation'!A249:Q2578,5,FALSE)</f>
        <v>No</v>
      </c>
      <c r="F250" s="14" t="str">
        <f>VLOOKUP(A250,'Data _Transformation'!A249:Q2578,6,FALSE)</f>
        <v>No</v>
      </c>
      <c r="G250" s="14" t="str">
        <f>VLOOKUP(A250,'Data _Transformation'!A249:Q2578,7,FALSE)</f>
        <v>No</v>
      </c>
      <c r="H250" s="14">
        <f>VLOOKUP(A250,'Data _Transformation'!A249:Q2578,8,FALSE)</f>
        <v>0</v>
      </c>
      <c r="I250" s="14" t="str">
        <f>VLOOKUP(A250,'Data _Transformation'!A249:Q2578,9,FALSE)</f>
        <v>Smoker</v>
      </c>
      <c r="J250" s="14" t="str">
        <f>VLOOKUP(A250,'Data _Transformation'!A249:Q2578,10,FALSE)</f>
        <v>Obesity</v>
      </c>
      <c r="K250" s="14" t="str">
        <f>VLOOKUP(A250,'Data _Transformation'!A249:Q2578,11,FALSE)</f>
        <v>Normal</v>
      </c>
      <c r="L250" s="39">
        <f>VLOOKUP(A250,'Data _Transformation'!A249:Q2578,12,FALSE)</f>
        <v>36485</v>
      </c>
      <c r="M250" s="40">
        <f>VLOOKUP(A250,'Data _Transformation'!A249:Q2578,13,FALSE)</f>
        <v>2438.06</v>
      </c>
      <c r="N250" s="14" t="str">
        <f>VLOOKUP(A250,'Data _Transformation'!A249:Q2578,14,FALSE)</f>
        <v>tier - 2</v>
      </c>
      <c r="O250" s="14" t="str">
        <f>VLOOKUP(A250,'Data _Transformation'!A249:Q2578,15,FALSE)</f>
        <v>tier - 2</v>
      </c>
      <c r="P250" s="14" t="str">
        <f>VLOOKUP(A250,'Data _Transformation'!A249:Q2578,16,0)</f>
        <v>R1013</v>
      </c>
      <c r="Q250" s="42">
        <f>VLOOKUP(A250,'Data _Transformation'!A249:Q2578,17,0)</f>
        <v>23</v>
      </c>
    </row>
    <row r="251" spans="1:17" ht="15.6" x14ac:dyDescent="0.3">
      <c r="A251" s="41" t="s">
        <v>620</v>
      </c>
      <c r="B251" s="14" t="str">
        <f>VLOOKUP(A251,'Data _Transformation'!A250:Q2579,2,FALSE)</f>
        <v xml:space="preserve">  Kelly</v>
      </c>
      <c r="C251" s="14">
        <f>VLOOKUP(A251,'Data _Transformation'!A250:Q2579,3,FALSE)</f>
        <v>30.4</v>
      </c>
      <c r="D251" s="14">
        <f>VLOOKUP(A251,'Data _Transformation'!A250:Q2579,4,FALSE)</f>
        <v>5.91</v>
      </c>
      <c r="E251" s="14" t="str">
        <f>VLOOKUP(A251,'Data _Transformation'!A250:Q2579,5,FALSE)</f>
        <v>No</v>
      </c>
      <c r="F251" s="14" t="str">
        <f>VLOOKUP(A251,'Data _Transformation'!A250:Q2579,6,FALSE)</f>
        <v>yes</v>
      </c>
      <c r="G251" s="14" t="str">
        <f>VLOOKUP(A251,'Data _Transformation'!A250:Q2579,7,FALSE)</f>
        <v>No</v>
      </c>
      <c r="H251" s="14">
        <f>VLOOKUP(A251,'Data _Transformation'!A250:Q2579,8,FALSE)</f>
        <v>2</v>
      </c>
      <c r="I251" s="14" t="str">
        <f>VLOOKUP(A251,'Data _Transformation'!A250:Q2579,9,FALSE)</f>
        <v>Smoker</v>
      </c>
      <c r="J251" s="14" t="str">
        <f>VLOOKUP(A251,'Data _Transformation'!A250:Q2579,10,FALSE)</f>
        <v>Obesity</v>
      </c>
      <c r="K251" s="14" t="str">
        <f>VLOOKUP(A251,'Data _Transformation'!A250:Q2579,11,FALSE)</f>
        <v>Prediabetes</v>
      </c>
      <c r="L251" s="39">
        <f>VLOOKUP(A251,'Data _Transformation'!A250:Q2579,12,FALSE)</f>
        <v>37466</v>
      </c>
      <c r="M251" s="40">
        <f>VLOOKUP(A251,'Data _Transformation'!A250:Q2579,13,FALSE)</f>
        <v>2457.21</v>
      </c>
      <c r="N251" s="14" t="str">
        <f>VLOOKUP(A251,'Data _Transformation'!A250:Q2579,14,FALSE)</f>
        <v>tier - 2</v>
      </c>
      <c r="O251" s="14" t="str">
        <f>VLOOKUP(A251,'Data _Transformation'!A250:Q2579,15,FALSE)</f>
        <v>tier - 1</v>
      </c>
      <c r="P251" s="14" t="str">
        <f>VLOOKUP(A251,'Data _Transformation'!A250:Q2579,16,0)</f>
        <v>R1024</v>
      </c>
      <c r="Q251" s="42">
        <f>VLOOKUP(A251,'Data _Transformation'!A250:Q2579,17,0)</f>
        <v>20</v>
      </c>
    </row>
    <row r="252" spans="1:17" ht="15.6" x14ac:dyDescent="0.3">
      <c r="A252" s="41" t="s">
        <v>623</v>
      </c>
      <c r="B252" s="14" t="str">
        <f>VLOOKUP(A252,'Data _Transformation'!A251:Q2580,2,FALSE)</f>
        <v xml:space="preserve">  Carrie</v>
      </c>
      <c r="C252" s="14">
        <f>VLOOKUP(A252,'Data _Transformation'!A251:Q2580,3,FALSE)</f>
        <v>30.2</v>
      </c>
      <c r="D252" s="14">
        <f>VLOOKUP(A252,'Data _Transformation'!A251:Q2580,4,FALSE)</f>
        <v>4.47</v>
      </c>
      <c r="E252" s="14" t="str">
        <f>VLOOKUP(A252,'Data _Transformation'!A251:Q2580,5,FALSE)</f>
        <v>Yes</v>
      </c>
      <c r="F252" s="14" t="str">
        <f>VLOOKUP(A252,'Data _Transformation'!A251:Q2580,6,FALSE)</f>
        <v>No</v>
      </c>
      <c r="G252" s="14" t="str">
        <f>VLOOKUP(A252,'Data _Transformation'!A251:Q2580,7,FALSE)</f>
        <v>Yes</v>
      </c>
      <c r="H252" s="14">
        <f>VLOOKUP(A252,'Data _Transformation'!A251:Q2580,8,FALSE)</f>
        <v>1</v>
      </c>
      <c r="I252" s="14" t="str">
        <f>VLOOKUP(A252,'Data _Transformation'!A251:Q2580,9,FALSE)</f>
        <v>Smoker</v>
      </c>
      <c r="J252" s="14" t="str">
        <f>VLOOKUP(A252,'Data _Transformation'!A251:Q2580,10,FALSE)</f>
        <v>Obesity</v>
      </c>
      <c r="K252" s="14" t="str">
        <f>VLOOKUP(A252,'Data _Transformation'!A251:Q2580,11,FALSE)</f>
        <v>Normal</v>
      </c>
      <c r="L252" s="39">
        <f>VLOOKUP(A252,'Data _Transformation'!A251:Q2580,12,FALSE)</f>
        <v>36118</v>
      </c>
      <c r="M252" s="40">
        <f>VLOOKUP(A252,'Data _Transformation'!A251:Q2580,13,FALSE)</f>
        <v>2457.5</v>
      </c>
      <c r="N252" s="14" t="str">
        <f>VLOOKUP(A252,'Data _Transformation'!A251:Q2580,14,FALSE)</f>
        <v>tier - 2</v>
      </c>
      <c r="O252" s="14" t="str">
        <f>VLOOKUP(A252,'Data _Transformation'!A251:Q2580,15,FALSE)</f>
        <v>tier - 1</v>
      </c>
      <c r="P252" s="14" t="str">
        <f>VLOOKUP(A252,'Data _Transformation'!A251:Q2580,16,0)</f>
        <v>R1011</v>
      </c>
      <c r="Q252" s="42">
        <f>VLOOKUP(A252,'Data _Transformation'!A251:Q2580,17,0)</f>
        <v>24</v>
      </c>
    </row>
    <row r="253" spans="1:17" ht="15.6" x14ac:dyDescent="0.3">
      <c r="A253" s="41" t="s">
        <v>625</v>
      </c>
      <c r="B253" s="14" t="str">
        <f>VLOOKUP(A253,'Data _Transformation'!A252:Q2581,2,FALSE)</f>
        <v xml:space="preserve">  Alex</v>
      </c>
      <c r="C253" s="14">
        <f>VLOOKUP(A253,'Data _Transformation'!A252:Q2581,3,FALSE)</f>
        <v>51.18</v>
      </c>
      <c r="D253" s="14">
        <f>VLOOKUP(A253,'Data _Transformation'!A252:Q2581,4,FALSE)</f>
        <v>4.5599999999999996</v>
      </c>
      <c r="E253" s="14" t="str">
        <f>VLOOKUP(A253,'Data _Transformation'!A252:Q2581,5,FALSE)</f>
        <v>Yes</v>
      </c>
      <c r="F253" s="14" t="str">
        <f>VLOOKUP(A253,'Data _Transformation'!A252:Q2581,6,FALSE)</f>
        <v>yes</v>
      </c>
      <c r="G253" s="14" t="str">
        <f>VLOOKUP(A253,'Data _Transformation'!A252:Q2581,7,FALSE)</f>
        <v>No</v>
      </c>
      <c r="H253" s="14">
        <f>VLOOKUP(A253,'Data _Transformation'!A252:Q2581,8,FALSE)</f>
        <v>2</v>
      </c>
      <c r="I253" s="14" t="str">
        <f>VLOOKUP(A253,'Data _Transformation'!A252:Q2581,9,FALSE)</f>
        <v>Smoker</v>
      </c>
      <c r="J253" s="14" t="str">
        <f>VLOOKUP(A253,'Data _Transformation'!A252:Q2581,10,FALSE)</f>
        <v>Obesity</v>
      </c>
      <c r="K253" s="14" t="str">
        <f>VLOOKUP(A253,'Data _Transformation'!A252:Q2581,11,FALSE)</f>
        <v>Normal</v>
      </c>
      <c r="L253" s="39">
        <f>VLOOKUP(A253,'Data _Transformation'!A252:Q2581,12,FALSE)</f>
        <v>37448</v>
      </c>
      <c r="M253" s="40">
        <f>VLOOKUP(A253,'Data _Transformation'!A252:Q2581,13,FALSE)</f>
        <v>2459.7199999999998</v>
      </c>
      <c r="N253" s="14" t="str">
        <f>VLOOKUP(A253,'Data _Transformation'!A252:Q2581,14,FALSE)</f>
        <v>tier - 2</v>
      </c>
      <c r="O253" s="14" t="str">
        <f>VLOOKUP(A253,'Data _Transformation'!A252:Q2581,15,FALSE)</f>
        <v>tier - 2</v>
      </c>
      <c r="P253" s="14" t="str">
        <f>VLOOKUP(A253,'Data _Transformation'!A252:Q2581,16,0)</f>
        <v>R1024</v>
      </c>
      <c r="Q253" s="42">
        <f>VLOOKUP(A253,'Data _Transformation'!A252:Q2581,17,0)</f>
        <v>20</v>
      </c>
    </row>
    <row r="254" spans="1:17" ht="15.6" x14ac:dyDescent="0.3">
      <c r="A254" s="41" t="s">
        <v>628</v>
      </c>
      <c r="B254" s="14" t="str">
        <f>VLOOKUP(A254,'Data _Transformation'!A253:Q2582,2,FALSE)</f>
        <v xml:space="preserve">  Zach S</v>
      </c>
      <c r="C254" s="14">
        <f>VLOOKUP(A254,'Data _Transformation'!A253:Q2582,3,FALSE)</f>
        <v>22.18</v>
      </c>
      <c r="D254" s="14">
        <f>VLOOKUP(A254,'Data _Transformation'!A253:Q2582,4,FALSE)</f>
        <v>9.9</v>
      </c>
      <c r="E254" s="14" t="str">
        <f>VLOOKUP(A254,'Data _Transformation'!A253:Q2582,5,FALSE)</f>
        <v>No</v>
      </c>
      <c r="F254" s="14" t="str">
        <f>VLOOKUP(A254,'Data _Transformation'!A253:Q2582,6,FALSE)</f>
        <v>No</v>
      </c>
      <c r="G254" s="14" t="str">
        <f>VLOOKUP(A254,'Data _Transformation'!A253:Q2582,7,FALSE)</f>
        <v>No</v>
      </c>
      <c r="H254" s="14">
        <f>VLOOKUP(A254,'Data _Transformation'!A253:Q2582,8,FALSE)</f>
        <v>0</v>
      </c>
      <c r="I254" s="14" t="str">
        <f>VLOOKUP(A254,'Data _Transformation'!A253:Q2582,9,FALSE)</f>
        <v>Smoker</v>
      </c>
      <c r="J254" s="14" t="str">
        <f>VLOOKUP(A254,'Data _Transformation'!A253:Q2582,10,FALSE)</f>
        <v>Normal weight</v>
      </c>
      <c r="K254" s="14" t="str">
        <f>VLOOKUP(A254,'Data _Transformation'!A253:Q2582,11,FALSE)</f>
        <v>Diabetes</v>
      </c>
      <c r="L254" s="39">
        <f>VLOOKUP(A254,'Data _Transformation'!A253:Q2582,12,FALSE)</f>
        <v>36024</v>
      </c>
      <c r="M254" s="40">
        <f>VLOOKUP(A254,'Data _Transformation'!A253:Q2582,13,FALSE)</f>
        <v>2464.62</v>
      </c>
      <c r="N254" s="14" t="str">
        <f>VLOOKUP(A254,'Data _Transformation'!A253:Q2582,14,FALSE)</f>
        <v>tier - 2</v>
      </c>
      <c r="O254" s="14" t="str">
        <f>VLOOKUP(A254,'Data _Transformation'!A253:Q2582,15,FALSE)</f>
        <v>tier - 3</v>
      </c>
      <c r="P254" s="14" t="str">
        <f>VLOOKUP(A254,'Data _Transformation'!A253:Q2582,16,0)</f>
        <v>R1013</v>
      </c>
      <c r="Q254" s="42">
        <f>VLOOKUP(A254,'Data _Transformation'!A253:Q2582,17,0)</f>
        <v>24</v>
      </c>
    </row>
    <row r="255" spans="1:17" ht="15.6" x14ac:dyDescent="0.3">
      <c r="A255" s="41" t="s">
        <v>630</v>
      </c>
      <c r="B255" s="14" t="str">
        <f>VLOOKUP(A255,'Data _Transformation'!A254:Q2583,2,FALSE)</f>
        <v xml:space="preserve">  Alan</v>
      </c>
      <c r="C255" s="14">
        <f>VLOOKUP(A255,'Data _Transformation'!A254:Q2583,3,FALSE)</f>
        <v>31.92</v>
      </c>
      <c r="D255" s="14">
        <f>VLOOKUP(A255,'Data _Transformation'!A254:Q2583,4,FALSE)</f>
        <v>5.1100000000000003</v>
      </c>
      <c r="E255" s="14" t="str">
        <f>VLOOKUP(A255,'Data _Transformation'!A254:Q2583,5,FALSE)</f>
        <v>No</v>
      </c>
      <c r="F255" s="14" t="str">
        <f>VLOOKUP(A255,'Data _Transformation'!A254:Q2583,6,FALSE)</f>
        <v>No</v>
      </c>
      <c r="G255" s="14" t="str">
        <f>VLOOKUP(A255,'Data _Transformation'!A254:Q2583,7,FALSE)</f>
        <v>Yes</v>
      </c>
      <c r="H255" s="14">
        <f>VLOOKUP(A255,'Data _Transformation'!A254:Q2583,8,FALSE)</f>
        <v>1</v>
      </c>
      <c r="I255" s="14" t="str">
        <f>VLOOKUP(A255,'Data _Transformation'!A254:Q2583,9,FALSE)</f>
        <v>Smoker</v>
      </c>
      <c r="J255" s="14" t="str">
        <f>VLOOKUP(A255,'Data _Transformation'!A254:Q2583,10,FALSE)</f>
        <v>Obesity</v>
      </c>
      <c r="K255" s="14" t="str">
        <f>VLOOKUP(A255,'Data _Transformation'!A254:Q2583,11,FALSE)</f>
        <v>Normal</v>
      </c>
      <c r="L255" s="39">
        <f>VLOOKUP(A255,'Data _Transformation'!A254:Q2583,12,FALSE)</f>
        <v>35978</v>
      </c>
      <c r="M255" s="40">
        <f>VLOOKUP(A255,'Data _Transformation'!A254:Q2583,13,FALSE)</f>
        <v>2473.33</v>
      </c>
      <c r="N255" s="14" t="str">
        <f>VLOOKUP(A255,'Data _Transformation'!A254:Q2583,14,FALSE)</f>
        <v>tier - 2</v>
      </c>
      <c r="O255" s="14" t="str">
        <f>VLOOKUP(A255,'Data _Transformation'!A254:Q2583,15,FALSE)</f>
        <v>tier - 3</v>
      </c>
      <c r="P255" s="14" t="str">
        <f>VLOOKUP(A255,'Data _Transformation'!A254:Q2583,16,0)</f>
        <v>R1013</v>
      </c>
      <c r="Q255" s="42">
        <f>VLOOKUP(A255,'Data _Transformation'!A254:Q2583,17,0)</f>
        <v>24</v>
      </c>
    </row>
    <row r="256" spans="1:17" ht="15.6" x14ac:dyDescent="0.3">
      <c r="A256" s="41" t="s">
        <v>633</v>
      </c>
      <c r="B256" s="14" t="str">
        <f>VLOOKUP(A256,'Data _Transformation'!A255:Q2584,2,FALSE)</f>
        <v xml:space="preserve">  Nate</v>
      </c>
      <c r="C256" s="14">
        <f>VLOOKUP(A256,'Data _Transformation'!A255:Q2584,3,FALSE)</f>
        <v>31.73</v>
      </c>
      <c r="D256" s="14">
        <f>VLOOKUP(A256,'Data _Transformation'!A255:Q2584,4,FALSE)</f>
        <v>5.73</v>
      </c>
      <c r="E256" s="14" t="str">
        <f>VLOOKUP(A256,'Data _Transformation'!A255:Q2584,5,FALSE)</f>
        <v>No</v>
      </c>
      <c r="F256" s="14" t="str">
        <f>VLOOKUP(A256,'Data _Transformation'!A255:Q2584,6,FALSE)</f>
        <v>yes</v>
      </c>
      <c r="G256" s="14" t="str">
        <f>VLOOKUP(A256,'Data _Transformation'!A255:Q2584,7,FALSE)</f>
        <v>No</v>
      </c>
      <c r="H256" s="14">
        <f>VLOOKUP(A256,'Data _Transformation'!A255:Q2584,8,FALSE)</f>
        <v>1</v>
      </c>
      <c r="I256" s="14" t="str">
        <f>VLOOKUP(A256,'Data _Transformation'!A255:Q2584,9,FALSE)</f>
        <v>Smoker</v>
      </c>
      <c r="J256" s="14" t="str">
        <f>VLOOKUP(A256,'Data _Transformation'!A255:Q2584,10,FALSE)</f>
        <v>Obesity</v>
      </c>
      <c r="K256" s="14" t="str">
        <f>VLOOKUP(A256,'Data _Transformation'!A255:Q2584,11,FALSE)</f>
        <v>Prediabetes</v>
      </c>
      <c r="L256" s="39">
        <f>VLOOKUP(A256,'Data _Transformation'!A255:Q2584,12,FALSE)</f>
        <v>35966</v>
      </c>
      <c r="M256" s="40">
        <f>VLOOKUP(A256,'Data _Transformation'!A255:Q2584,13,FALSE)</f>
        <v>2480.98</v>
      </c>
      <c r="N256" s="14" t="str">
        <f>VLOOKUP(A256,'Data _Transformation'!A255:Q2584,14,FALSE)</f>
        <v>tier - 2</v>
      </c>
      <c r="O256" s="14" t="str">
        <f>VLOOKUP(A256,'Data _Transformation'!A255:Q2584,15,FALSE)</f>
        <v>tier - 2</v>
      </c>
      <c r="P256" s="14" t="str">
        <f>VLOOKUP(A256,'Data _Transformation'!A255:Q2584,16,0)</f>
        <v>R1013</v>
      </c>
      <c r="Q256" s="42">
        <f>VLOOKUP(A256,'Data _Transformation'!A255:Q2584,17,0)</f>
        <v>24</v>
      </c>
    </row>
    <row r="257" spans="1:17" ht="15.6" x14ac:dyDescent="0.3">
      <c r="A257" s="41" t="s">
        <v>635</v>
      </c>
      <c r="B257" s="14" t="str">
        <f>VLOOKUP(A257,'Data _Transformation'!A256:Q2585,2,FALSE)</f>
        <v xml:space="preserve">  Jesse G</v>
      </c>
      <c r="C257" s="14">
        <f>VLOOKUP(A257,'Data _Transformation'!A256:Q2585,3,FALSE)</f>
        <v>45.52</v>
      </c>
      <c r="D257" s="14">
        <f>VLOOKUP(A257,'Data _Transformation'!A256:Q2585,4,FALSE)</f>
        <v>6.04</v>
      </c>
      <c r="E257" s="14" t="str">
        <f>VLOOKUP(A257,'Data _Transformation'!A256:Q2585,5,FALSE)</f>
        <v>No</v>
      </c>
      <c r="F257" s="14" t="str">
        <f>VLOOKUP(A257,'Data _Transformation'!A256:Q2585,6,FALSE)</f>
        <v>No</v>
      </c>
      <c r="G257" s="14" t="str">
        <f>VLOOKUP(A257,'Data _Transformation'!A256:Q2585,7,FALSE)</f>
        <v>Yes</v>
      </c>
      <c r="H257" s="14">
        <f>VLOOKUP(A257,'Data _Transformation'!A256:Q2585,8,FALSE)</f>
        <v>1</v>
      </c>
      <c r="I257" s="14" t="str">
        <f>VLOOKUP(A257,'Data _Transformation'!A256:Q2585,9,FALSE)</f>
        <v>Smoker</v>
      </c>
      <c r="J257" s="14" t="str">
        <f>VLOOKUP(A257,'Data _Transformation'!A256:Q2585,10,FALSE)</f>
        <v>Obesity</v>
      </c>
      <c r="K257" s="14" t="str">
        <f>VLOOKUP(A257,'Data _Transformation'!A256:Q2585,11,FALSE)</f>
        <v>Prediabetes</v>
      </c>
      <c r="L257" s="39">
        <f>VLOOKUP(A257,'Data _Transformation'!A256:Q2585,12,FALSE)</f>
        <v>35009</v>
      </c>
      <c r="M257" s="40">
        <f>VLOOKUP(A257,'Data _Transformation'!A256:Q2585,13,FALSE)</f>
        <v>2483.7399999999998</v>
      </c>
      <c r="N257" s="14" t="str">
        <f>VLOOKUP(A257,'Data _Transformation'!A256:Q2585,14,FALSE)</f>
        <v>tier - 3</v>
      </c>
      <c r="O257" s="14" t="str">
        <f>VLOOKUP(A257,'Data _Transformation'!A256:Q2585,15,FALSE)</f>
        <v>tier - 2</v>
      </c>
      <c r="P257" s="14" t="str">
        <f>VLOOKUP(A257,'Data _Transformation'!A256:Q2585,16,0)</f>
        <v>R1013</v>
      </c>
      <c r="Q257" s="42">
        <f>VLOOKUP(A257,'Data _Transformation'!A256:Q2585,17,0)</f>
        <v>27</v>
      </c>
    </row>
    <row r="258" spans="1:17" ht="15.6" x14ac:dyDescent="0.3">
      <c r="A258" s="41" t="s">
        <v>637</v>
      </c>
      <c r="B258" s="14" t="str">
        <f>VLOOKUP(A258,'Data _Transformation'!A257:Q2586,2,FALSE)</f>
        <v xml:space="preserve">  Jason</v>
      </c>
      <c r="C258" s="14">
        <f>VLOOKUP(A258,'Data _Transformation'!A257:Q2586,3,FALSE)</f>
        <v>52.81</v>
      </c>
      <c r="D258" s="14">
        <f>VLOOKUP(A258,'Data _Transformation'!A257:Q2586,4,FALSE)</f>
        <v>5.19</v>
      </c>
      <c r="E258" s="14" t="str">
        <f>VLOOKUP(A258,'Data _Transformation'!A257:Q2586,5,FALSE)</f>
        <v>No</v>
      </c>
      <c r="F258" s="14" t="str">
        <f>VLOOKUP(A258,'Data _Transformation'!A257:Q2586,6,FALSE)</f>
        <v>No</v>
      </c>
      <c r="G258" s="14" t="str">
        <f>VLOOKUP(A258,'Data _Transformation'!A257:Q2586,7,FALSE)</f>
        <v>Yes</v>
      </c>
      <c r="H258" s="14">
        <f>VLOOKUP(A258,'Data _Transformation'!A257:Q2586,8,FALSE)</f>
        <v>1</v>
      </c>
      <c r="I258" s="14" t="str">
        <f>VLOOKUP(A258,'Data _Transformation'!A257:Q2586,9,FALSE)</f>
        <v>Smoker</v>
      </c>
      <c r="J258" s="14" t="str">
        <f>VLOOKUP(A258,'Data _Transformation'!A257:Q2586,10,FALSE)</f>
        <v>Obesity</v>
      </c>
      <c r="K258" s="14" t="str">
        <f>VLOOKUP(A258,'Data _Transformation'!A257:Q2586,11,FALSE)</f>
        <v>Normal</v>
      </c>
      <c r="L258" s="39">
        <f>VLOOKUP(A258,'Data _Transformation'!A257:Q2586,12,FALSE)</f>
        <v>34986</v>
      </c>
      <c r="M258" s="40">
        <f>VLOOKUP(A258,'Data _Transformation'!A257:Q2586,13,FALSE)</f>
        <v>2494.02</v>
      </c>
      <c r="N258" s="14" t="str">
        <f>VLOOKUP(A258,'Data _Transformation'!A257:Q2586,14,FALSE)</f>
        <v>tier - 3</v>
      </c>
      <c r="O258" s="14" t="str">
        <f>VLOOKUP(A258,'Data _Transformation'!A257:Q2586,15,FALSE)</f>
        <v>tier - 1</v>
      </c>
      <c r="P258" s="14" t="str">
        <f>VLOOKUP(A258,'Data _Transformation'!A257:Q2586,16,0)</f>
        <v>R1011</v>
      </c>
      <c r="Q258" s="42">
        <f>VLOOKUP(A258,'Data _Transformation'!A257:Q2586,17,0)</f>
        <v>27</v>
      </c>
    </row>
    <row r="259" spans="1:17" ht="15.6" x14ac:dyDescent="0.3">
      <c r="A259" s="41" t="s">
        <v>640</v>
      </c>
      <c r="B259" s="14" t="str">
        <f>VLOOKUP(A259,'Data _Transformation'!A258:Q2587,2,FALSE)</f>
        <v xml:space="preserve">  Megan A</v>
      </c>
      <c r="C259" s="14">
        <f>VLOOKUP(A259,'Data _Transformation'!A258:Q2587,3,FALSE)</f>
        <v>33.58</v>
      </c>
      <c r="D259" s="14">
        <f>VLOOKUP(A259,'Data _Transformation'!A258:Q2587,4,FALSE)</f>
        <v>5.56</v>
      </c>
      <c r="E259" s="14" t="str">
        <f>VLOOKUP(A259,'Data _Transformation'!A258:Q2587,5,FALSE)</f>
        <v>No</v>
      </c>
      <c r="F259" s="14" t="str">
        <f>VLOOKUP(A259,'Data _Transformation'!A258:Q2587,6,FALSE)</f>
        <v>No</v>
      </c>
      <c r="G259" s="14" t="str">
        <f>VLOOKUP(A259,'Data _Transformation'!A258:Q2587,7,FALSE)</f>
        <v>No</v>
      </c>
      <c r="H259" s="14">
        <f>VLOOKUP(A259,'Data _Transformation'!A258:Q2587,8,FALSE)</f>
        <v>1</v>
      </c>
      <c r="I259" s="14" t="str">
        <f>VLOOKUP(A259,'Data _Transformation'!A258:Q2587,9,FALSE)</f>
        <v>Smoker</v>
      </c>
      <c r="J259" s="14" t="str">
        <f>VLOOKUP(A259,'Data _Transformation'!A258:Q2587,10,FALSE)</f>
        <v>Obesity</v>
      </c>
      <c r="K259" s="14" t="str">
        <f>VLOOKUP(A259,'Data _Transformation'!A258:Q2587,11,FALSE)</f>
        <v>Normal</v>
      </c>
      <c r="L259" s="39">
        <f>VLOOKUP(A259,'Data _Transformation'!A258:Q2587,12,FALSE)</f>
        <v>34889</v>
      </c>
      <c r="M259" s="40">
        <f>VLOOKUP(A259,'Data _Transformation'!A258:Q2587,13,FALSE)</f>
        <v>2497.04</v>
      </c>
      <c r="N259" s="14" t="str">
        <f>VLOOKUP(A259,'Data _Transformation'!A258:Q2587,14,FALSE)</f>
        <v>tier - 3</v>
      </c>
      <c r="O259" s="14" t="str">
        <f>VLOOKUP(A259,'Data _Transformation'!A258:Q2587,15,FALSE)</f>
        <v>tier - 3</v>
      </c>
      <c r="P259" s="14" t="str">
        <f>VLOOKUP(A259,'Data _Transformation'!A258:Q2587,16,0)</f>
        <v>R1013</v>
      </c>
      <c r="Q259" s="42">
        <f>VLOOKUP(A259,'Data _Transformation'!A258:Q2587,17,0)</f>
        <v>27</v>
      </c>
    </row>
    <row r="260" spans="1:17" ht="15.6" x14ac:dyDescent="0.3">
      <c r="A260" s="41" t="s">
        <v>642</v>
      </c>
      <c r="B260" s="14" t="str">
        <f>VLOOKUP(A260,'Data _Transformation'!A259:Q2588,2,FALSE)</f>
        <v xml:space="preserve">  Luke M</v>
      </c>
      <c r="C260" s="14">
        <f>VLOOKUP(A260,'Data _Transformation'!A259:Q2588,3,FALSE)</f>
        <v>30.684999999999999</v>
      </c>
      <c r="D260" s="14">
        <f>VLOOKUP(A260,'Data _Transformation'!A259:Q2588,4,FALSE)</f>
        <v>8.23</v>
      </c>
      <c r="E260" s="14" t="str">
        <f>VLOOKUP(A260,'Data _Transformation'!A259:Q2588,5,FALSE)</f>
        <v>No</v>
      </c>
      <c r="F260" s="14" t="str">
        <f>VLOOKUP(A260,'Data _Transformation'!A259:Q2588,6,FALSE)</f>
        <v>No</v>
      </c>
      <c r="G260" s="14" t="str">
        <f>VLOOKUP(A260,'Data _Transformation'!A259:Q2588,7,FALSE)</f>
        <v>No</v>
      </c>
      <c r="H260" s="14">
        <f>VLOOKUP(A260,'Data _Transformation'!A259:Q2588,8,FALSE)</f>
        <v>0</v>
      </c>
      <c r="I260" s="14" t="str">
        <f>VLOOKUP(A260,'Data _Transformation'!A259:Q2588,9,FALSE)</f>
        <v>Smoker</v>
      </c>
      <c r="J260" s="14" t="str">
        <f>VLOOKUP(A260,'Data _Transformation'!A259:Q2588,10,FALSE)</f>
        <v>Obesity</v>
      </c>
      <c r="K260" s="14" t="str">
        <f>VLOOKUP(A260,'Data _Transformation'!A259:Q2588,11,FALSE)</f>
        <v>Diabetes</v>
      </c>
      <c r="L260" s="39">
        <f>VLOOKUP(A260,'Data _Transformation'!A259:Q2588,12,FALSE)</f>
        <v>34987</v>
      </c>
      <c r="M260" s="40">
        <f>VLOOKUP(A260,'Data _Transformation'!A259:Q2588,13,FALSE)</f>
        <v>2498.41</v>
      </c>
      <c r="N260" s="14" t="str">
        <f>VLOOKUP(A260,'Data _Transformation'!A259:Q2588,14,FALSE)</f>
        <v>tier - 3</v>
      </c>
      <c r="O260" s="14" t="str">
        <f>VLOOKUP(A260,'Data _Transformation'!A259:Q2588,15,FALSE)</f>
        <v>tier - 3</v>
      </c>
      <c r="P260" s="14" t="str">
        <f>VLOOKUP(A260,'Data _Transformation'!A259:Q2588,16,0)</f>
        <v>R1013</v>
      </c>
      <c r="Q260" s="42">
        <f>VLOOKUP(A260,'Data _Transformation'!A259:Q2588,17,0)</f>
        <v>27</v>
      </c>
    </row>
    <row r="261" spans="1:17" ht="15.6" x14ac:dyDescent="0.3">
      <c r="A261" s="41" t="s">
        <v>645</v>
      </c>
      <c r="B261" s="14" t="str">
        <f>VLOOKUP(A261,'Data _Transformation'!A260:Q2589,2,FALSE)</f>
        <v xml:space="preserve">  Jacy D</v>
      </c>
      <c r="C261" s="14">
        <f>VLOOKUP(A261,'Data _Transformation'!A260:Q2589,3,FALSE)</f>
        <v>37.524999999999999</v>
      </c>
      <c r="D261" s="14">
        <f>VLOOKUP(A261,'Data _Transformation'!A260:Q2589,4,FALSE)</f>
        <v>9.0299999999999994</v>
      </c>
      <c r="E261" s="14" t="str">
        <f>VLOOKUP(A261,'Data _Transformation'!A260:Q2589,5,FALSE)</f>
        <v>Yes</v>
      </c>
      <c r="F261" s="14" t="str">
        <f>VLOOKUP(A261,'Data _Transformation'!A260:Q2589,6,FALSE)</f>
        <v>No</v>
      </c>
      <c r="G261" s="14" t="str">
        <f>VLOOKUP(A261,'Data _Transformation'!A260:Q2589,7,FALSE)</f>
        <v>No</v>
      </c>
      <c r="H261" s="14">
        <f>VLOOKUP(A261,'Data _Transformation'!A260:Q2589,8,FALSE)</f>
        <v>2</v>
      </c>
      <c r="I261" s="14" t="str">
        <f>VLOOKUP(A261,'Data _Transformation'!A260:Q2589,9,FALSE)</f>
        <v>Nonsmoker</v>
      </c>
      <c r="J261" s="14" t="str">
        <f>VLOOKUP(A261,'Data _Transformation'!A260:Q2589,10,FALSE)</f>
        <v>Obesity</v>
      </c>
      <c r="K261" s="14" t="str">
        <f>VLOOKUP(A261,'Data _Transformation'!A260:Q2589,11,FALSE)</f>
        <v>Diabetes</v>
      </c>
      <c r="L261" s="39">
        <f>VLOOKUP(A261,'Data _Transformation'!A260:Q2589,12,FALSE)</f>
        <v>38236</v>
      </c>
      <c r="M261" s="40">
        <f>VLOOKUP(A261,'Data _Transformation'!A260:Q2589,13,FALSE)</f>
        <v>2500.9299999999998</v>
      </c>
      <c r="N261" s="14" t="str">
        <f>VLOOKUP(A261,'Data _Transformation'!A260:Q2589,14,FALSE)</f>
        <v>tier - 2</v>
      </c>
      <c r="O261" s="14" t="str">
        <f>VLOOKUP(A261,'Data _Transformation'!A260:Q2589,15,FALSE)</f>
        <v>tier - 2</v>
      </c>
      <c r="P261" s="14" t="str">
        <f>VLOOKUP(A261,'Data _Transformation'!A260:Q2589,16,0)</f>
        <v>R1012</v>
      </c>
      <c r="Q261" s="42">
        <f>VLOOKUP(A261,'Data _Transformation'!A260:Q2589,17,0)</f>
        <v>18</v>
      </c>
    </row>
    <row r="262" spans="1:17" ht="15.6" x14ac:dyDescent="0.3">
      <c r="A262" s="41" t="s">
        <v>647</v>
      </c>
      <c r="B262" s="14" t="str">
        <f>VLOOKUP(A262,'Data _Transformation'!A261:Q2590,2,FALSE)</f>
        <v xml:space="preserve">  Simon G</v>
      </c>
      <c r="C262" s="14">
        <f>VLOOKUP(A262,'Data _Transformation'!A261:Q2590,3,FALSE)</f>
        <v>34.5</v>
      </c>
      <c r="D262" s="14">
        <f>VLOOKUP(A262,'Data _Transformation'!A261:Q2590,4,FALSE)</f>
        <v>4.07</v>
      </c>
      <c r="E262" s="14" t="str">
        <f>VLOOKUP(A262,'Data _Transformation'!A261:Q2590,5,FALSE)</f>
        <v>Yes</v>
      </c>
      <c r="F262" s="14" t="str">
        <f>VLOOKUP(A262,'Data _Transformation'!A261:Q2590,6,FALSE)</f>
        <v>No</v>
      </c>
      <c r="G262" s="14" t="str">
        <f>VLOOKUP(A262,'Data _Transformation'!A261:Q2590,7,FALSE)</f>
        <v>No</v>
      </c>
      <c r="H262" s="14">
        <f>VLOOKUP(A262,'Data _Transformation'!A261:Q2590,8,FALSE)</f>
        <v>0</v>
      </c>
      <c r="I262" s="14" t="str">
        <f>VLOOKUP(A262,'Data _Transformation'!A261:Q2590,9,FALSE)</f>
        <v>Smoker</v>
      </c>
      <c r="J262" s="14" t="str">
        <f>VLOOKUP(A262,'Data _Transformation'!A261:Q2590,10,FALSE)</f>
        <v>Obesity</v>
      </c>
      <c r="K262" s="14" t="str">
        <f>VLOOKUP(A262,'Data _Transformation'!A261:Q2590,11,FALSE)</f>
        <v>Normal</v>
      </c>
      <c r="L262" s="39">
        <f>VLOOKUP(A262,'Data _Transformation'!A261:Q2590,12,FALSE)</f>
        <v>33455</v>
      </c>
      <c r="M262" s="40">
        <f>VLOOKUP(A262,'Data _Transformation'!A261:Q2590,13,FALSE)</f>
        <v>2510.79</v>
      </c>
      <c r="N262" s="14" t="str">
        <f>VLOOKUP(A262,'Data _Transformation'!A261:Q2590,14,FALSE)</f>
        <v>tier - 2</v>
      </c>
      <c r="O262" s="14" t="str">
        <f>VLOOKUP(A262,'Data _Transformation'!A261:Q2590,15,FALSE)</f>
        <v>tier - 1</v>
      </c>
      <c r="P262" s="14" t="str">
        <f>VLOOKUP(A262,'Data _Transformation'!A261:Q2590,16,0)</f>
        <v>R1013</v>
      </c>
      <c r="Q262" s="42">
        <f>VLOOKUP(A262,'Data _Transformation'!A261:Q2590,17,0)</f>
        <v>31</v>
      </c>
    </row>
    <row r="263" spans="1:17" ht="15.6" x14ac:dyDescent="0.3">
      <c r="A263" s="41" t="s">
        <v>650</v>
      </c>
      <c r="B263" s="14" t="str">
        <f>VLOOKUP(A263,'Data _Transformation'!A262:Q2591,2,FALSE)</f>
        <v xml:space="preserve">  Ainsley E</v>
      </c>
      <c r="C263" s="14">
        <f>VLOOKUP(A263,'Data _Transformation'!A262:Q2591,3,FALSE)</f>
        <v>28.16</v>
      </c>
      <c r="D263" s="14">
        <f>VLOOKUP(A263,'Data _Transformation'!A262:Q2591,4,FALSE)</f>
        <v>5.77</v>
      </c>
      <c r="E263" s="14" t="str">
        <f>VLOOKUP(A263,'Data _Transformation'!A262:Q2591,5,FALSE)</f>
        <v>No</v>
      </c>
      <c r="F263" s="14" t="str">
        <f>VLOOKUP(A263,'Data _Transformation'!A262:Q2591,6,FALSE)</f>
        <v>No</v>
      </c>
      <c r="G263" s="14" t="str">
        <f>VLOOKUP(A263,'Data _Transformation'!A262:Q2591,7,FALSE)</f>
        <v>No</v>
      </c>
      <c r="H263" s="14">
        <f>VLOOKUP(A263,'Data _Transformation'!A262:Q2591,8,FALSE)</f>
        <v>2</v>
      </c>
      <c r="I263" s="14" t="str">
        <f>VLOOKUP(A263,'Data _Transformation'!A262:Q2591,9,FALSE)</f>
        <v>Smoker</v>
      </c>
      <c r="J263" s="14" t="str">
        <f>VLOOKUP(A263,'Data _Transformation'!A262:Q2591,10,FALSE)</f>
        <v>Over weight</v>
      </c>
      <c r="K263" s="14" t="str">
        <f>VLOOKUP(A263,'Data _Transformation'!A262:Q2591,11,FALSE)</f>
        <v>Prediabetes</v>
      </c>
      <c r="L263" s="39">
        <f>VLOOKUP(A263,'Data _Transformation'!A262:Q2591,12,FALSE)</f>
        <v>35736</v>
      </c>
      <c r="M263" s="40">
        <f>VLOOKUP(A263,'Data _Transformation'!A262:Q2591,13,FALSE)</f>
        <v>2523.17</v>
      </c>
      <c r="N263" s="14" t="str">
        <f>VLOOKUP(A263,'Data _Transformation'!A262:Q2591,14,FALSE)</f>
        <v>tier - 3</v>
      </c>
      <c r="O263" s="14" t="str">
        <f>VLOOKUP(A263,'Data _Transformation'!A262:Q2591,15,FALSE)</f>
        <v>tier - 1</v>
      </c>
      <c r="P263" s="14" t="str">
        <f>VLOOKUP(A263,'Data _Transformation'!A262:Q2591,16,0)</f>
        <v>R1012</v>
      </c>
      <c r="Q263" s="42">
        <f>VLOOKUP(A263,'Data _Transformation'!A262:Q2591,17,0)</f>
        <v>25</v>
      </c>
    </row>
    <row r="264" spans="1:17" ht="15.6" x14ac:dyDescent="0.3">
      <c r="A264" s="41" t="s">
        <v>652</v>
      </c>
      <c r="B264" s="14" t="str">
        <f>VLOOKUP(A264,'Data _Transformation'!A263:Q2592,2,FALSE)</f>
        <v xml:space="preserve">  Erica A</v>
      </c>
      <c r="C264" s="14">
        <f>VLOOKUP(A264,'Data _Transformation'!A263:Q2592,3,FALSE)</f>
        <v>30.02</v>
      </c>
      <c r="D264" s="14">
        <f>VLOOKUP(A264,'Data _Transformation'!A263:Q2592,4,FALSE)</f>
        <v>5.98</v>
      </c>
      <c r="E264" s="14" t="str">
        <f>VLOOKUP(A264,'Data _Transformation'!A263:Q2592,5,FALSE)</f>
        <v>No</v>
      </c>
      <c r="F264" s="14" t="str">
        <f>VLOOKUP(A264,'Data _Transformation'!A263:Q2592,6,FALSE)</f>
        <v>No</v>
      </c>
      <c r="G264" s="14" t="str">
        <f>VLOOKUP(A264,'Data _Transformation'!A263:Q2592,7,FALSE)</f>
        <v>Yes</v>
      </c>
      <c r="H264" s="14">
        <f>VLOOKUP(A264,'Data _Transformation'!A263:Q2592,8,FALSE)</f>
        <v>1</v>
      </c>
      <c r="I264" s="14" t="str">
        <f>VLOOKUP(A264,'Data _Transformation'!A263:Q2592,9,FALSE)</f>
        <v>Smoker</v>
      </c>
      <c r="J264" s="14" t="str">
        <f>VLOOKUP(A264,'Data _Transformation'!A263:Q2592,10,FALSE)</f>
        <v>Obesity</v>
      </c>
      <c r="K264" s="14" t="str">
        <f>VLOOKUP(A264,'Data _Transformation'!A263:Q2592,11,FALSE)</f>
        <v>Prediabetes</v>
      </c>
      <c r="L264" s="39">
        <f>VLOOKUP(A264,'Data _Transformation'!A263:Q2592,12,FALSE)</f>
        <v>36763</v>
      </c>
      <c r="M264" s="40">
        <f>VLOOKUP(A264,'Data _Transformation'!A263:Q2592,13,FALSE)</f>
        <v>2527.8200000000002</v>
      </c>
      <c r="N264" s="14" t="str">
        <f>VLOOKUP(A264,'Data _Transformation'!A263:Q2592,14,FALSE)</f>
        <v>tier - 2</v>
      </c>
      <c r="O264" s="14" t="str">
        <f>VLOOKUP(A264,'Data _Transformation'!A263:Q2592,15,FALSE)</f>
        <v>tier - 3</v>
      </c>
      <c r="P264" s="14" t="str">
        <f>VLOOKUP(A264,'Data _Transformation'!A263:Q2592,16,0)</f>
        <v>R1012</v>
      </c>
      <c r="Q264" s="42">
        <f>VLOOKUP(A264,'Data _Transformation'!A263:Q2592,17,0)</f>
        <v>22</v>
      </c>
    </row>
    <row r="265" spans="1:17" ht="15.6" x14ac:dyDescent="0.3">
      <c r="A265" s="41" t="s">
        <v>654</v>
      </c>
      <c r="B265" s="14" t="str">
        <f>VLOOKUP(A265,'Data _Transformation'!A264:Q2593,2,FALSE)</f>
        <v xml:space="preserve">  Erik</v>
      </c>
      <c r="C265" s="14">
        <f>VLOOKUP(A265,'Data _Transformation'!A264:Q2593,3,FALSE)</f>
        <v>37.82</v>
      </c>
      <c r="D265" s="14">
        <f>VLOOKUP(A265,'Data _Transformation'!A264:Q2593,4,FALSE)</f>
        <v>6.01</v>
      </c>
      <c r="E265" s="14" t="str">
        <f>VLOOKUP(A265,'Data _Transformation'!A264:Q2593,5,FALSE)</f>
        <v>No</v>
      </c>
      <c r="F265" s="14" t="str">
        <f>VLOOKUP(A265,'Data _Transformation'!A264:Q2593,6,FALSE)</f>
        <v>No</v>
      </c>
      <c r="G265" s="14" t="str">
        <f>VLOOKUP(A265,'Data _Transformation'!A264:Q2593,7,FALSE)</f>
        <v>No</v>
      </c>
      <c r="H265" s="14">
        <f>VLOOKUP(A265,'Data _Transformation'!A264:Q2593,8,FALSE)</f>
        <v>0</v>
      </c>
      <c r="I265" s="14" t="str">
        <f>VLOOKUP(A265,'Data _Transformation'!A264:Q2593,9,FALSE)</f>
        <v>Smoker</v>
      </c>
      <c r="J265" s="14" t="str">
        <f>VLOOKUP(A265,'Data _Transformation'!A264:Q2593,10,FALSE)</f>
        <v>Obesity</v>
      </c>
      <c r="K265" s="14" t="str">
        <f>VLOOKUP(A265,'Data _Transformation'!A264:Q2593,11,FALSE)</f>
        <v>Prediabetes</v>
      </c>
      <c r="L265" s="39">
        <f>VLOOKUP(A265,'Data _Transformation'!A264:Q2593,12,FALSE)</f>
        <v>35639</v>
      </c>
      <c r="M265" s="40">
        <f>VLOOKUP(A265,'Data _Transformation'!A264:Q2593,13,FALSE)</f>
        <v>2534.39</v>
      </c>
      <c r="N265" s="14" t="str">
        <f>VLOOKUP(A265,'Data _Transformation'!A264:Q2593,14,FALSE)</f>
        <v>tier - 3</v>
      </c>
      <c r="O265" s="14" t="str">
        <f>VLOOKUP(A265,'Data _Transformation'!A264:Q2593,15,FALSE)</f>
        <v>tier - 3</v>
      </c>
      <c r="P265" s="14" t="str">
        <f>VLOOKUP(A265,'Data _Transformation'!A264:Q2593,16,0)</f>
        <v>R1012</v>
      </c>
      <c r="Q265" s="42">
        <f>VLOOKUP(A265,'Data _Transformation'!A264:Q2593,17,0)</f>
        <v>25</v>
      </c>
    </row>
    <row r="266" spans="1:17" ht="15.6" x14ac:dyDescent="0.3">
      <c r="A266" s="41" t="s">
        <v>657</v>
      </c>
      <c r="B266" s="14" t="str">
        <f>VLOOKUP(A266,'Data _Transformation'!A265:Q2594,2,FALSE)</f>
        <v xml:space="preserve">  Erin C</v>
      </c>
      <c r="C266" s="14">
        <f>VLOOKUP(A266,'Data _Transformation'!A265:Q2594,3,FALSE)</f>
        <v>33.14</v>
      </c>
      <c r="D266" s="14">
        <f>VLOOKUP(A266,'Data _Transformation'!A265:Q2594,4,FALSE)</f>
        <v>5.67</v>
      </c>
      <c r="E266" s="14" t="str">
        <f>VLOOKUP(A266,'Data _Transformation'!A265:Q2594,5,FALSE)</f>
        <v>Yes</v>
      </c>
      <c r="F266" s="14" t="str">
        <f>VLOOKUP(A266,'Data _Transformation'!A265:Q2594,6,FALSE)</f>
        <v>No</v>
      </c>
      <c r="G266" s="14" t="str">
        <f>VLOOKUP(A266,'Data _Transformation'!A265:Q2594,7,FALSE)</f>
        <v>No</v>
      </c>
      <c r="H266" s="14">
        <f>VLOOKUP(A266,'Data _Transformation'!A265:Q2594,8,FALSE)</f>
        <v>0</v>
      </c>
      <c r="I266" s="14" t="str">
        <f>VLOOKUP(A266,'Data _Transformation'!A265:Q2594,9,FALSE)</f>
        <v>Smoker</v>
      </c>
      <c r="J266" s="14" t="str">
        <f>VLOOKUP(A266,'Data _Transformation'!A265:Q2594,10,FALSE)</f>
        <v>Obesity</v>
      </c>
      <c r="K266" s="14" t="str">
        <f>VLOOKUP(A266,'Data _Transformation'!A265:Q2594,11,FALSE)</f>
        <v>Normal</v>
      </c>
      <c r="L266" s="39">
        <f>VLOOKUP(A266,'Data _Transformation'!A265:Q2594,12,FALSE)</f>
        <v>33147</v>
      </c>
      <c r="M266" s="40">
        <f>VLOOKUP(A266,'Data _Transformation'!A265:Q2594,13,FALSE)</f>
        <v>2540.39</v>
      </c>
      <c r="N266" s="14" t="str">
        <f>VLOOKUP(A266,'Data _Transformation'!A265:Q2594,14,FALSE)</f>
        <v>tier - 2</v>
      </c>
      <c r="O266" s="14" t="str">
        <f>VLOOKUP(A266,'Data _Transformation'!A265:Q2594,15,FALSE)</f>
        <v>tier - 2</v>
      </c>
      <c r="P266" s="14" t="str">
        <f>VLOOKUP(A266,'Data _Transformation'!A265:Q2594,16,0)</f>
        <v>R1013</v>
      </c>
      <c r="Q266" s="42">
        <f>VLOOKUP(A266,'Data _Transformation'!A265:Q2594,17,0)</f>
        <v>32</v>
      </c>
    </row>
    <row r="267" spans="1:17" ht="15.6" x14ac:dyDescent="0.3">
      <c r="A267" s="41" t="s">
        <v>659</v>
      </c>
      <c r="B267" s="14" t="str">
        <f>VLOOKUP(A267,'Data _Transformation'!A266:Q2595,2,FALSE)</f>
        <v xml:space="preserve">  Adrienne</v>
      </c>
      <c r="C267" s="14">
        <f>VLOOKUP(A267,'Data _Transformation'!A266:Q2595,3,FALSE)</f>
        <v>25.14</v>
      </c>
      <c r="D267" s="14">
        <f>VLOOKUP(A267,'Data _Transformation'!A266:Q2595,4,FALSE)</f>
        <v>6.02</v>
      </c>
      <c r="E267" s="14" t="str">
        <f>VLOOKUP(A267,'Data _Transformation'!A266:Q2595,5,FALSE)</f>
        <v>Yes</v>
      </c>
      <c r="F267" s="14" t="str">
        <f>VLOOKUP(A267,'Data _Transformation'!A266:Q2595,6,FALSE)</f>
        <v>No</v>
      </c>
      <c r="G267" s="14" t="str">
        <f>VLOOKUP(A267,'Data _Transformation'!A266:Q2595,7,FALSE)</f>
        <v>Yes</v>
      </c>
      <c r="H267" s="14">
        <f>VLOOKUP(A267,'Data _Transformation'!A266:Q2595,8,FALSE)</f>
        <v>1</v>
      </c>
      <c r="I267" s="14" t="str">
        <f>VLOOKUP(A267,'Data _Transformation'!A266:Q2595,9,FALSE)</f>
        <v>Smoker</v>
      </c>
      <c r="J267" s="14" t="str">
        <f>VLOOKUP(A267,'Data _Transformation'!A266:Q2595,10,FALSE)</f>
        <v>Over weight</v>
      </c>
      <c r="K267" s="14" t="str">
        <f>VLOOKUP(A267,'Data _Transformation'!A266:Q2595,11,FALSE)</f>
        <v>Prediabetes</v>
      </c>
      <c r="L267" s="39">
        <f>VLOOKUP(A267,'Data _Transformation'!A266:Q2595,12,FALSE)</f>
        <v>33559</v>
      </c>
      <c r="M267" s="40">
        <f>VLOOKUP(A267,'Data _Transformation'!A266:Q2595,13,FALSE)</f>
        <v>2545.6799999999998</v>
      </c>
      <c r="N267" s="14" t="str">
        <f>VLOOKUP(A267,'Data _Transformation'!A266:Q2595,14,FALSE)</f>
        <v>tier - 2</v>
      </c>
      <c r="O267" s="14" t="str">
        <f>VLOOKUP(A267,'Data _Transformation'!A266:Q2595,15,FALSE)</f>
        <v>tier - 1</v>
      </c>
      <c r="P267" s="14" t="str">
        <f>VLOOKUP(A267,'Data _Transformation'!A266:Q2595,16,0)</f>
        <v>R1013</v>
      </c>
      <c r="Q267" s="42">
        <f>VLOOKUP(A267,'Data _Transformation'!A266:Q2595,17,0)</f>
        <v>31</v>
      </c>
    </row>
    <row r="268" spans="1:17" ht="15.6" x14ac:dyDescent="0.3">
      <c r="A268" s="41" t="s">
        <v>662</v>
      </c>
      <c r="B268" s="14" t="str">
        <f>VLOOKUP(A268,'Data _Transformation'!A267:Q2596,2,FALSE)</f>
        <v xml:space="preserve">  Adam</v>
      </c>
      <c r="C268" s="14">
        <f>VLOOKUP(A268,'Data _Transformation'!A267:Q2596,3,FALSE)</f>
        <v>20.18</v>
      </c>
      <c r="D268" s="14">
        <f>VLOOKUP(A268,'Data _Transformation'!A267:Q2596,4,FALSE)</f>
        <v>11.19</v>
      </c>
      <c r="E268" s="14" t="str">
        <f>VLOOKUP(A268,'Data _Transformation'!A267:Q2596,5,FALSE)</f>
        <v>No</v>
      </c>
      <c r="F268" s="14" t="str">
        <f>VLOOKUP(A268,'Data _Transformation'!A267:Q2596,6,FALSE)</f>
        <v>No</v>
      </c>
      <c r="G268" s="14" t="str">
        <f>VLOOKUP(A268,'Data _Transformation'!A267:Q2596,7,FALSE)</f>
        <v>No</v>
      </c>
      <c r="H268" s="14">
        <f>VLOOKUP(A268,'Data _Transformation'!A267:Q2596,8,FALSE)</f>
        <v>0</v>
      </c>
      <c r="I268" s="14" t="str">
        <f>VLOOKUP(A268,'Data _Transformation'!A267:Q2596,9,FALSE)</f>
        <v>Smoker</v>
      </c>
      <c r="J268" s="14" t="str">
        <f>VLOOKUP(A268,'Data _Transformation'!A267:Q2596,10,FALSE)</f>
        <v>Normal weight</v>
      </c>
      <c r="K268" s="14" t="str">
        <f>VLOOKUP(A268,'Data _Transformation'!A267:Q2596,11,FALSE)</f>
        <v>Diabetes</v>
      </c>
      <c r="L268" s="39">
        <f>VLOOKUP(A268,'Data _Transformation'!A267:Q2596,12,FALSE)</f>
        <v>37540</v>
      </c>
      <c r="M268" s="40">
        <f>VLOOKUP(A268,'Data _Transformation'!A267:Q2596,13,FALSE)</f>
        <v>2566.4699999999998</v>
      </c>
      <c r="N268" s="14" t="str">
        <f>VLOOKUP(A268,'Data _Transformation'!A267:Q2596,14,FALSE)</f>
        <v>tier - 2</v>
      </c>
      <c r="O268" s="14" t="str">
        <f>VLOOKUP(A268,'Data _Transformation'!A267:Q2596,15,FALSE)</f>
        <v>tier - 3</v>
      </c>
      <c r="P268" s="14" t="str">
        <f>VLOOKUP(A268,'Data _Transformation'!A267:Q2596,16,0)</f>
        <v>R1013</v>
      </c>
      <c r="Q268" s="42">
        <f>VLOOKUP(A268,'Data _Transformation'!A267:Q2596,17,0)</f>
        <v>20</v>
      </c>
    </row>
    <row r="269" spans="1:17" ht="15.6" x14ac:dyDescent="0.3">
      <c r="A269" s="41" t="s">
        <v>664</v>
      </c>
      <c r="B269" s="14" t="str">
        <f>VLOOKUP(A269,'Data _Transformation'!A268:Q2597,2,FALSE)</f>
        <v xml:space="preserve">  Yutaka</v>
      </c>
      <c r="C269" s="14">
        <f>VLOOKUP(A269,'Data _Transformation'!A268:Q2597,3,FALSE)</f>
        <v>44.36</v>
      </c>
      <c r="D269" s="14">
        <f>VLOOKUP(A269,'Data _Transformation'!A268:Q2597,4,FALSE)</f>
        <v>5.1100000000000003</v>
      </c>
      <c r="E269" s="14" t="str">
        <f>VLOOKUP(A269,'Data _Transformation'!A268:Q2597,5,FALSE)</f>
        <v>No</v>
      </c>
      <c r="F269" s="14" t="str">
        <f>VLOOKUP(A269,'Data _Transformation'!A268:Q2597,6,FALSE)</f>
        <v>No</v>
      </c>
      <c r="G269" s="14" t="str">
        <f>VLOOKUP(A269,'Data _Transformation'!A268:Q2597,7,FALSE)</f>
        <v>No</v>
      </c>
      <c r="H269" s="14">
        <f>VLOOKUP(A269,'Data _Transformation'!A268:Q2597,8,FALSE)</f>
        <v>0</v>
      </c>
      <c r="I269" s="14" t="str">
        <f>VLOOKUP(A269,'Data _Transformation'!A268:Q2597,9,FALSE)</f>
        <v>Smoker</v>
      </c>
      <c r="J269" s="14" t="str">
        <f>VLOOKUP(A269,'Data _Transformation'!A268:Q2597,10,FALSE)</f>
        <v>Obesity</v>
      </c>
      <c r="K269" s="14" t="str">
        <f>VLOOKUP(A269,'Data _Transformation'!A268:Q2597,11,FALSE)</f>
        <v>Normal</v>
      </c>
      <c r="L269" s="39">
        <f>VLOOKUP(A269,'Data _Transformation'!A268:Q2597,12,FALSE)</f>
        <v>37457</v>
      </c>
      <c r="M269" s="40">
        <f>VLOOKUP(A269,'Data _Transformation'!A268:Q2597,13,FALSE)</f>
        <v>2585.04</v>
      </c>
      <c r="N269" s="14" t="str">
        <f>VLOOKUP(A269,'Data _Transformation'!A268:Q2597,14,FALSE)</f>
        <v>tier - 2</v>
      </c>
      <c r="O269" s="14" t="str">
        <f>VLOOKUP(A269,'Data _Transformation'!A268:Q2597,15,FALSE)</f>
        <v>tier - 2</v>
      </c>
      <c r="P269" s="14" t="str">
        <f>VLOOKUP(A269,'Data _Transformation'!A268:Q2597,16,0)</f>
        <v>R1021</v>
      </c>
      <c r="Q269" s="42">
        <f>VLOOKUP(A269,'Data _Transformation'!A268:Q2597,17,0)</f>
        <v>20</v>
      </c>
    </row>
    <row r="270" spans="1:17" ht="15.6" x14ac:dyDescent="0.3">
      <c r="A270" s="41" t="s">
        <v>666</v>
      </c>
      <c r="B270" s="14" t="str">
        <f>VLOOKUP(A270,'Data _Transformation'!A269:Q2598,2,FALSE)</f>
        <v xml:space="preserve">  Tyler M</v>
      </c>
      <c r="C270" s="14">
        <f>VLOOKUP(A270,'Data _Transformation'!A269:Q2598,3,FALSE)</f>
        <v>23.82</v>
      </c>
      <c r="D270" s="14">
        <f>VLOOKUP(A270,'Data _Transformation'!A269:Q2598,4,FALSE)</f>
        <v>10.85</v>
      </c>
      <c r="E270" s="14" t="str">
        <f>VLOOKUP(A270,'Data _Transformation'!A269:Q2598,5,FALSE)</f>
        <v>Yes</v>
      </c>
      <c r="F270" s="14" t="str">
        <f>VLOOKUP(A270,'Data _Transformation'!A269:Q2598,6,FALSE)</f>
        <v>No</v>
      </c>
      <c r="G270" s="14" t="str">
        <f>VLOOKUP(A270,'Data _Transformation'!A269:Q2598,7,FALSE)</f>
        <v>No</v>
      </c>
      <c r="H270" s="14">
        <f>VLOOKUP(A270,'Data _Transformation'!A269:Q2598,8,FALSE)</f>
        <v>0</v>
      </c>
      <c r="I270" s="14" t="str">
        <f>VLOOKUP(A270,'Data _Transformation'!A269:Q2598,9,FALSE)</f>
        <v>Smoker</v>
      </c>
      <c r="J270" s="14" t="str">
        <f>VLOOKUP(A270,'Data _Transformation'!A269:Q2598,10,FALSE)</f>
        <v>Normal weight</v>
      </c>
      <c r="K270" s="14" t="str">
        <f>VLOOKUP(A270,'Data _Transformation'!A269:Q2598,11,FALSE)</f>
        <v>Diabetes</v>
      </c>
      <c r="L270" s="39">
        <f>VLOOKUP(A270,'Data _Transformation'!A269:Q2598,12,FALSE)</f>
        <v>37179</v>
      </c>
      <c r="M270" s="40">
        <f>VLOOKUP(A270,'Data _Transformation'!A269:Q2598,13,FALSE)</f>
        <v>2585.27</v>
      </c>
      <c r="N270" s="14" t="str">
        <f>VLOOKUP(A270,'Data _Transformation'!A269:Q2598,14,FALSE)</f>
        <v>tier - 2</v>
      </c>
      <c r="O270" s="14" t="str">
        <f>VLOOKUP(A270,'Data _Transformation'!A269:Q2598,15,FALSE)</f>
        <v>tier - 3</v>
      </c>
      <c r="P270" s="14" t="str">
        <f>VLOOKUP(A270,'Data _Transformation'!A269:Q2598,16,0)</f>
        <v>R1011</v>
      </c>
      <c r="Q270" s="42">
        <f>VLOOKUP(A270,'Data _Transformation'!A269:Q2598,17,0)</f>
        <v>21</v>
      </c>
    </row>
    <row r="271" spans="1:17" ht="15.6" x14ac:dyDescent="0.3">
      <c r="A271" s="41" t="s">
        <v>669</v>
      </c>
      <c r="B271" s="14" t="str">
        <f>VLOOKUP(A271,'Data _Transformation'!A270:Q2599,2,FALSE)</f>
        <v xml:space="preserve">  Stephen</v>
      </c>
      <c r="C271" s="14">
        <f>VLOOKUP(A271,'Data _Transformation'!A270:Q2599,3,FALSE)</f>
        <v>45</v>
      </c>
      <c r="D271" s="14">
        <f>VLOOKUP(A271,'Data _Transformation'!A270:Q2599,4,FALSE)</f>
        <v>5.24</v>
      </c>
      <c r="E271" s="14" t="str">
        <f>VLOOKUP(A271,'Data _Transformation'!A270:Q2599,5,FALSE)</f>
        <v>Yes</v>
      </c>
      <c r="F271" s="14" t="str">
        <f>VLOOKUP(A271,'Data _Transformation'!A270:Q2599,6,FALSE)</f>
        <v>No</v>
      </c>
      <c r="G271" s="14" t="str">
        <f>VLOOKUP(A271,'Data _Transformation'!A270:Q2599,7,FALSE)</f>
        <v>No</v>
      </c>
      <c r="H271" s="14">
        <f>VLOOKUP(A271,'Data _Transformation'!A270:Q2599,8,FALSE)</f>
        <v>1</v>
      </c>
      <c r="I271" s="14" t="str">
        <f>VLOOKUP(A271,'Data _Transformation'!A270:Q2599,9,FALSE)</f>
        <v>Smoker</v>
      </c>
      <c r="J271" s="14" t="str">
        <f>VLOOKUP(A271,'Data _Transformation'!A270:Q2599,10,FALSE)</f>
        <v>Obesity</v>
      </c>
      <c r="K271" s="14" t="str">
        <f>VLOOKUP(A271,'Data _Transformation'!A270:Q2599,11,FALSE)</f>
        <v>Normal</v>
      </c>
      <c r="L271" s="39">
        <f>VLOOKUP(A271,'Data _Transformation'!A270:Q2599,12,FALSE)</f>
        <v>37100</v>
      </c>
      <c r="M271" s="40">
        <f>VLOOKUP(A271,'Data _Transformation'!A270:Q2599,13,FALSE)</f>
        <v>2585.85</v>
      </c>
      <c r="N271" s="14" t="str">
        <f>VLOOKUP(A271,'Data _Transformation'!A270:Q2599,14,FALSE)</f>
        <v>tier - 2</v>
      </c>
      <c r="O271" s="14" t="str">
        <f>VLOOKUP(A271,'Data _Transformation'!A270:Q2599,15,FALSE)</f>
        <v>tier - 2</v>
      </c>
      <c r="P271" s="14" t="str">
        <f>VLOOKUP(A271,'Data _Transformation'!A270:Q2599,16,0)</f>
        <v>R1024</v>
      </c>
      <c r="Q271" s="42">
        <f>VLOOKUP(A271,'Data _Transformation'!A270:Q2599,17,0)</f>
        <v>21</v>
      </c>
    </row>
    <row r="272" spans="1:17" ht="15.6" x14ac:dyDescent="0.3">
      <c r="A272" s="41" t="s">
        <v>671</v>
      </c>
      <c r="B272" s="14" t="str">
        <f>VLOOKUP(A272,'Data _Transformation'!A271:Q2600,2,FALSE)</f>
        <v xml:space="preserve">  Andrew B</v>
      </c>
      <c r="C272" s="14">
        <f>VLOOKUP(A272,'Data _Transformation'!A271:Q2600,3,FALSE)</f>
        <v>26.62</v>
      </c>
      <c r="D272" s="14">
        <f>VLOOKUP(A272,'Data _Transformation'!A271:Q2600,4,FALSE)</f>
        <v>10.08</v>
      </c>
      <c r="E272" s="14" t="str">
        <f>VLOOKUP(A272,'Data _Transformation'!A271:Q2600,5,FALSE)</f>
        <v>No</v>
      </c>
      <c r="F272" s="14" t="str">
        <f>VLOOKUP(A272,'Data _Transformation'!A271:Q2600,6,FALSE)</f>
        <v>No</v>
      </c>
      <c r="G272" s="14" t="str">
        <f>VLOOKUP(A272,'Data _Transformation'!A271:Q2600,7,FALSE)</f>
        <v>No</v>
      </c>
      <c r="H272" s="14">
        <f>VLOOKUP(A272,'Data _Transformation'!A271:Q2600,8,FALSE)</f>
        <v>0</v>
      </c>
      <c r="I272" s="14" t="str">
        <f>VLOOKUP(A272,'Data _Transformation'!A271:Q2600,9,FALSE)</f>
        <v>Smoker</v>
      </c>
      <c r="J272" s="14" t="str">
        <f>VLOOKUP(A272,'Data _Transformation'!A271:Q2600,10,FALSE)</f>
        <v>Over weight</v>
      </c>
      <c r="K272" s="14" t="str">
        <f>VLOOKUP(A272,'Data _Transformation'!A271:Q2600,11,FALSE)</f>
        <v>Diabetes</v>
      </c>
      <c r="L272" s="39">
        <f>VLOOKUP(A272,'Data _Transformation'!A271:Q2600,12,FALSE)</f>
        <v>37129</v>
      </c>
      <c r="M272" s="40">
        <f>VLOOKUP(A272,'Data _Transformation'!A271:Q2600,13,FALSE)</f>
        <v>2597.7800000000002</v>
      </c>
      <c r="N272" s="14" t="str">
        <f>VLOOKUP(A272,'Data _Transformation'!A271:Q2600,14,FALSE)</f>
        <v>tier - 2</v>
      </c>
      <c r="O272" s="14" t="str">
        <f>VLOOKUP(A272,'Data _Transformation'!A271:Q2600,15,FALSE)</f>
        <v>tier - 1</v>
      </c>
      <c r="P272" s="14" t="str">
        <f>VLOOKUP(A272,'Data _Transformation'!A271:Q2600,16,0)</f>
        <v>R1011</v>
      </c>
      <c r="Q272" s="42">
        <f>VLOOKUP(A272,'Data _Transformation'!A271:Q2600,17,0)</f>
        <v>21</v>
      </c>
    </row>
    <row r="273" spans="1:17" ht="15.6" x14ac:dyDescent="0.3">
      <c r="A273" s="41" t="s">
        <v>673</v>
      </c>
      <c r="B273" s="14" t="str">
        <f>VLOOKUP(A273,'Data _Transformation'!A272:Q2601,2,FALSE)</f>
        <v xml:space="preserve">  James</v>
      </c>
      <c r="C273" s="14">
        <f>VLOOKUP(A273,'Data _Transformation'!A272:Q2601,3,FALSE)</f>
        <v>32.67</v>
      </c>
      <c r="D273" s="14">
        <f>VLOOKUP(A273,'Data _Transformation'!A272:Q2601,4,FALSE)</f>
        <v>10.97</v>
      </c>
      <c r="E273" s="14" t="str">
        <f>VLOOKUP(A273,'Data _Transformation'!A272:Q2601,5,FALSE)</f>
        <v>Yes</v>
      </c>
      <c r="F273" s="14" t="str">
        <f>VLOOKUP(A273,'Data _Transformation'!A272:Q2601,6,FALSE)</f>
        <v>No</v>
      </c>
      <c r="G273" s="14" t="str">
        <f>VLOOKUP(A273,'Data _Transformation'!A272:Q2601,7,FALSE)</f>
        <v>No</v>
      </c>
      <c r="H273" s="14">
        <f>VLOOKUP(A273,'Data _Transformation'!A272:Q2601,8,FALSE)</f>
        <v>0</v>
      </c>
      <c r="I273" s="14" t="str">
        <f>VLOOKUP(A273,'Data _Transformation'!A272:Q2601,9,FALSE)</f>
        <v>Smoker</v>
      </c>
      <c r="J273" s="14" t="str">
        <f>VLOOKUP(A273,'Data _Transformation'!A272:Q2601,10,FALSE)</f>
        <v>Obesity</v>
      </c>
      <c r="K273" s="14" t="str">
        <f>VLOOKUP(A273,'Data _Transformation'!A272:Q2601,11,FALSE)</f>
        <v>Diabetes</v>
      </c>
      <c r="L273" s="39">
        <f>VLOOKUP(A273,'Data _Transformation'!A272:Q2601,12,FALSE)</f>
        <v>35668</v>
      </c>
      <c r="M273" s="40">
        <f>VLOOKUP(A273,'Data _Transformation'!A272:Q2601,13,FALSE)</f>
        <v>2632.99</v>
      </c>
      <c r="N273" s="14" t="str">
        <f>VLOOKUP(A273,'Data _Transformation'!A272:Q2601,14,FALSE)</f>
        <v>tier - 2</v>
      </c>
      <c r="O273" s="14" t="str">
        <f>VLOOKUP(A273,'Data _Transformation'!A272:Q2601,15,FALSE)</f>
        <v>tier - 1</v>
      </c>
      <c r="P273" s="14" t="str">
        <f>VLOOKUP(A273,'Data _Transformation'!A272:Q2601,16,0)</f>
        <v>R1011</v>
      </c>
      <c r="Q273" s="42">
        <f>VLOOKUP(A273,'Data _Transformation'!A272:Q2601,17,0)</f>
        <v>25</v>
      </c>
    </row>
    <row r="274" spans="1:17" ht="15.6" x14ac:dyDescent="0.3">
      <c r="A274" s="41" t="s">
        <v>676</v>
      </c>
      <c r="B274" s="14" t="str">
        <f>VLOOKUP(A274,'Data _Transformation'!A273:Q2602,2,FALSE)</f>
        <v xml:space="preserve">  Shawn P</v>
      </c>
      <c r="C274" s="14">
        <f>VLOOKUP(A274,'Data _Transformation'!A273:Q2602,3,FALSE)</f>
        <v>44.44</v>
      </c>
      <c r="D274" s="14">
        <f>VLOOKUP(A274,'Data _Transformation'!A273:Q2602,4,FALSE)</f>
        <v>4.9000000000000004</v>
      </c>
      <c r="E274" s="14" t="str">
        <f>VLOOKUP(A274,'Data _Transformation'!A273:Q2602,5,FALSE)</f>
        <v>Yes</v>
      </c>
      <c r="F274" s="14" t="str">
        <f>VLOOKUP(A274,'Data _Transformation'!A273:Q2602,6,FALSE)</f>
        <v>No</v>
      </c>
      <c r="G274" s="14" t="str">
        <f>VLOOKUP(A274,'Data _Transformation'!A273:Q2602,7,FALSE)</f>
        <v>No</v>
      </c>
      <c r="H274" s="14">
        <f>VLOOKUP(A274,'Data _Transformation'!A273:Q2602,8,FALSE)</f>
        <v>1</v>
      </c>
      <c r="I274" s="14" t="str">
        <f>VLOOKUP(A274,'Data _Transformation'!A273:Q2602,9,FALSE)</f>
        <v>Smoker</v>
      </c>
      <c r="J274" s="14" t="str">
        <f>VLOOKUP(A274,'Data _Transformation'!A273:Q2602,10,FALSE)</f>
        <v>Obesity</v>
      </c>
      <c r="K274" s="14" t="str">
        <f>VLOOKUP(A274,'Data _Transformation'!A273:Q2602,11,FALSE)</f>
        <v>Normal</v>
      </c>
      <c r="L274" s="39">
        <f>VLOOKUP(A274,'Data _Transformation'!A273:Q2602,12,FALSE)</f>
        <v>36701</v>
      </c>
      <c r="M274" s="40">
        <f>VLOOKUP(A274,'Data _Transformation'!A273:Q2602,13,FALSE)</f>
        <v>2639.04</v>
      </c>
      <c r="N274" s="14" t="str">
        <f>VLOOKUP(A274,'Data _Transformation'!A273:Q2602,14,FALSE)</f>
        <v>tier - 2</v>
      </c>
      <c r="O274" s="14" t="str">
        <f>VLOOKUP(A274,'Data _Transformation'!A273:Q2602,15,FALSE)</f>
        <v>tier - 2</v>
      </c>
      <c r="P274" s="14" t="str">
        <f>VLOOKUP(A274,'Data _Transformation'!A273:Q2602,16,0)</f>
        <v>R1012</v>
      </c>
      <c r="Q274" s="42">
        <f>VLOOKUP(A274,'Data _Transformation'!A273:Q2602,17,0)</f>
        <v>22</v>
      </c>
    </row>
    <row r="275" spans="1:17" ht="15.6" x14ac:dyDescent="0.3">
      <c r="A275" s="41" t="s">
        <v>678</v>
      </c>
      <c r="B275" s="14" t="str">
        <f>VLOOKUP(A275,'Data _Transformation'!A274:Q2603,2,FALSE)</f>
        <v xml:space="preserve">  Matt</v>
      </c>
      <c r="C275" s="14">
        <f>VLOOKUP(A275,'Data _Transformation'!A274:Q2603,3,FALSE)</f>
        <v>28.31</v>
      </c>
      <c r="D275" s="14">
        <f>VLOOKUP(A275,'Data _Transformation'!A274:Q2603,4,FALSE)</f>
        <v>5.33</v>
      </c>
      <c r="E275" s="14" t="str">
        <f>VLOOKUP(A275,'Data _Transformation'!A274:Q2603,5,FALSE)</f>
        <v>No</v>
      </c>
      <c r="F275" s="14" t="str">
        <f>VLOOKUP(A275,'Data _Transformation'!A274:Q2603,6,FALSE)</f>
        <v>No</v>
      </c>
      <c r="G275" s="14" t="str">
        <f>VLOOKUP(A275,'Data _Transformation'!A274:Q2603,7,FALSE)</f>
        <v>No</v>
      </c>
      <c r="H275" s="14">
        <f>VLOOKUP(A275,'Data _Transformation'!A274:Q2603,8,FALSE)</f>
        <v>0</v>
      </c>
      <c r="I275" s="14" t="str">
        <f>VLOOKUP(A275,'Data _Transformation'!A274:Q2603,9,FALSE)</f>
        <v>Smoker</v>
      </c>
      <c r="J275" s="14" t="str">
        <f>VLOOKUP(A275,'Data _Transformation'!A274:Q2603,10,FALSE)</f>
        <v>Over weight</v>
      </c>
      <c r="K275" s="14" t="str">
        <f>VLOOKUP(A275,'Data _Transformation'!A274:Q2603,11,FALSE)</f>
        <v>Normal</v>
      </c>
      <c r="L275" s="39">
        <f>VLOOKUP(A275,'Data _Transformation'!A274:Q2603,12,FALSE)</f>
        <v>36869</v>
      </c>
      <c r="M275" s="40">
        <f>VLOOKUP(A275,'Data _Transformation'!A274:Q2603,13,FALSE)</f>
        <v>2643.27</v>
      </c>
      <c r="N275" s="14" t="str">
        <f>VLOOKUP(A275,'Data _Transformation'!A274:Q2603,14,FALSE)</f>
        <v>tier - 2</v>
      </c>
      <c r="O275" s="14" t="str">
        <f>VLOOKUP(A275,'Data _Transformation'!A274:Q2603,15,FALSE)</f>
        <v>tier - 1</v>
      </c>
      <c r="P275" s="14" t="str">
        <f>VLOOKUP(A275,'Data _Transformation'!A274:Q2603,16,0)</f>
        <v>R1012</v>
      </c>
      <c r="Q275" s="42">
        <f>VLOOKUP(A275,'Data _Transformation'!A274:Q2603,17,0)</f>
        <v>22</v>
      </c>
    </row>
    <row r="276" spans="1:17" ht="15.6" x14ac:dyDescent="0.3">
      <c r="A276" s="41" t="s">
        <v>680</v>
      </c>
      <c r="B276" s="14" t="str">
        <f>VLOOKUP(A276,'Data _Transformation'!A275:Q2604,2,FALSE)</f>
        <v xml:space="preserve">  Nathaniel</v>
      </c>
      <c r="C276" s="14">
        <f>VLOOKUP(A276,'Data _Transformation'!A275:Q2604,3,FALSE)</f>
        <v>25.05</v>
      </c>
      <c r="D276" s="14">
        <f>VLOOKUP(A276,'Data _Transformation'!A275:Q2604,4,FALSE)</f>
        <v>4.6100000000000003</v>
      </c>
      <c r="E276" s="14" t="str">
        <f>VLOOKUP(A276,'Data _Transformation'!A275:Q2604,5,FALSE)</f>
        <v>No</v>
      </c>
      <c r="F276" s="14" t="str">
        <f>VLOOKUP(A276,'Data _Transformation'!A275:Q2604,6,FALSE)</f>
        <v>No</v>
      </c>
      <c r="G276" s="14" t="str">
        <f>VLOOKUP(A276,'Data _Transformation'!A275:Q2604,7,FALSE)</f>
        <v>No</v>
      </c>
      <c r="H276" s="14">
        <f>VLOOKUP(A276,'Data _Transformation'!A275:Q2604,8,FALSE)</f>
        <v>2</v>
      </c>
      <c r="I276" s="14" t="str">
        <f>VLOOKUP(A276,'Data _Transformation'!A275:Q2604,9,FALSE)</f>
        <v>Smoker</v>
      </c>
      <c r="J276" s="14" t="str">
        <f>VLOOKUP(A276,'Data _Transformation'!A275:Q2604,10,FALSE)</f>
        <v>Over weight</v>
      </c>
      <c r="K276" s="14" t="str">
        <f>VLOOKUP(A276,'Data _Transformation'!A275:Q2604,11,FALSE)</f>
        <v>Normal</v>
      </c>
      <c r="L276" s="39">
        <f>VLOOKUP(A276,'Data _Transformation'!A275:Q2604,12,FALSE)</f>
        <v>35282</v>
      </c>
      <c r="M276" s="40">
        <f>VLOOKUP(A276,'Data _Transformation'!A275:Q2604,13,FALSE)</f>
        <v>2680.95</v>
      </c>
      <c r="N276" s="14" t="str">
        <f>VLOOKUP(A276,'Data _Transformation'!A275:Q2604,14,FALSE)</f>
        <v>tier - 3</v>
      </c>
      <c r="O276" s="14" t="str">
        <f>VLOOKUP(A276,'Data _Transformation'!A275:Q2604,15,FALSE)</f>
        <v>tier - 2</v>
      </c>
      <c r="P276" s="14" t="str">
        <f>VLOOKUP(A276,'Data _Transformation'!A275:Q2604,16,0)</f>
        <v>R1012</v>
      </c>
      <c r="Q276" s="42">
        <f>VLOOKUP(A276,'Data _Transformation'!A275:Q2604,17,0)</f>
        <v>26</v>
      </c>
    </row>
    <row r="277" spans="1:17" ht="15.6" x14ac:dyDescent="0.3">
      <c r="A277" s="41" t="s">
        <v>683</v>
      </c>
      <c r="B277" s="14" t="str">
        <f>VLOOKUP(A277,'Data _Transformation'!A276:Q2605,2,FALSE)</f>
        <v xml:space="preserve">  Kevin D</v>
      </c>
      <c r="C277" s="14">
        <f>VLOOKUP(A277,'Data _Transformation'!A276:Q2605,3,FALSE)</f>
        <v>28.34</v>
      </c>
      <c r="D277" s="14">
        <f>VLOOKUP(A277,'Data _Transformation'!A276:Q2605,4,FALSE)</f>
        <v>8.18</v>
      </c>
      <c r="E277" s="14" t="str">
        <f>VLOOKUP(A277,'Data _Transformation'!A276:Q2605,5,FALSE)</f>
        <v>No</v>
      </c>
      <c r="F277" s="14" t="str">
        <f>VLOOKUP(A277,'Data _Transformation'!A276:Q2605,6,FALSE)</f>
        <v>No</v>
      </c>
      <c r="G277" s="14" t="str">
        <f>VLOOKUP(A277,'Data _Transformation'!A276:Q2605,7,FALSE)</f>
        <v>No</v>
      </c>
      <c r="H277" s="14">
        <f>VLOOKUP(A277,'Data _Transformation'!A276:Q2605,8,FALSE)</f>
        <v>0</v>
      </c>
      <c r="I277" s="14" t="str">
        <f>VLOOKUP(A277,'Data _Transformation'!A276:Q2605,9,FALSE)</f>
        <v>Smoker</v>
      </c>
      <c r="J277" s="14" t="str">
        <f>VLOOKUP(A277,'Data _Transformation'!A276:Q2605,10,FALSE)</f>
        <v>Over weight</v>
      </c>
      <c r="K277" s="14" t="str">
        <f>VLOOKUP(A277,'Data _Transformation'!A276:Q2605,11,FALSE)</f>
        <v>Diabetes</v>
      </c>
      <c r="L277" s="39">
        <f>VLOOKUP(A277,'Data _Transformation'!A276:Q2605,12,FALSE)</f>
        <v>34594</v>
      </c>
      <c r="M277" s="40">
        <f>VLOOKUP(A277,'Data _Transformation'!A276:Q2605,13,FALSE)</f>
        <v>2684.69</v>
      </c>
      <c r="N277" s="14" t="str">
        <f>VLOOKUP(A277,'Data _Transformation'!A276:Q2605,14,FALSE)</f>
        <v>tier - 2</v>
      </c>
      <c r="O277" s="14" t="str">
        <f>VLOOKUP(A277,'Data _Transformation'!A276:Q2605,15,FALSE)</f>
        <v>tier - 2</v>
      </c>
      <c r="P277" s="14" t="str">
        <f>VLOOKUP(A277,'Data _Transformation'!A276:Q2605,16,0)</f>
        <v>R1013</v>
      </c>
      <c r="Q277" s="42">
        <f>VLOOKUP(A277,'Data _Transformation'!A276:Q2605,17,0)</f>
        <v>28</v>
      </c>
    </row>
    <row r="278" spans="1:17" ht="15.6" x14ac:dyDescent="0.3">
      <c r="A278" s="41" t="s">
        <v>685</v>
      </c>
      <c r="B278" s="14" t="str">
        <f>VLOOKUP(A278,'Data _Transformation'!A277:Q2606,2,FALSE)</f>
        <v xml:space="preserve">  Joan</v>
      </c>
      <c r="C278" s="14">
        <f>VLOOKUP(A278,'Data _Transformation'!A277:Q2606,3,FALSE)</f>
        <v>17.765000000000001</v>
      </c>
      <c r="D278" s="14">
        <f>VLOOKUP(A278,'Data _Transformation'!A277:Q2606,4,FALSE)</f>
        <v>5.62</v>
      </c>
      <c r="E278" s="14" t="str">
        <f>VLOOKUP(A278,'Data _Transformation'!A277:Q2606,5,FALSE)</f>
        <v>No</v>
      </c>
      <c r="F278" s="14" t="str">
        <f>VLOOKUP(A278,'Data _Transformation'!A277:Q2606,6,FALSE)</f>
        <v>No</v>
      </c>
      <c r="G278" s="14" t="str">
        <f>VLOOKUP(A278,'Data _Transformation'!A277:Q2606,7,FALSE)</f>
        <v>No</v>
      </c>
      <c r="H278" s="14">
        <f>VLOOKUP(A278,'Data _Transformation'!A277:Q2606,8,FALSE)</f>
        <v>0</v>
      </c>
      <c r="I278" s="14" t="str">
        <f>VLOOKUP(A278,'Data _Transformation'!A277:Q2606,9,FALSE)</f>
        <v>Smoker</v>
      </c>
      <c r="J278" s="14" t="str">
        <f>VLOOKUP(A278,'Data _Transformation'!A277:Q2606,10,FALSE)</f>
        <v>Under weight</v>
      </c>
      <c r="K278" s="14" t="str">
        <f>VLOOKUP(A278,'Data _Transformation'!A277:Q2606,11,FALSE)</f>
        <v>Normal</v>
      </c>
      <c r="L278" s="39">
        <f>VLOOKUP(A278,'Data _Transformation'!A277:Q2606,12,FALSE)</f>
        <v>34609</v>
      </c>
      <c r="M278" s="40">
        <f>VLOOKUP(A278,'Data _Transformation'!A277:Q2606,13,FALSE)</f>
        <v>2689.5</v>
      </c>
      <c r="N278" s="14" t="str">
        <f>VLOOKUP(A278,'Data _Transformation'!A277:Q2606,14,FALSE)</f>
        <v>tier - 3</v>
      </c>
      <c r="O278" s="14" t="str">
        <f>VLOOKUP(A278,'Data _Transformation'!A277:Q2606,15,FALSE)</f>
        <v>tier - 2</v>
      </c>
      <c r="P278" s="14" t="str">
        <f>VLOOKUP(A278,'Data _Transformation'!A277:Q2606,16,0)</f>
        <v>R1013</v>
      </c>
      <c r="Q278" s="42">
        <f>VLOOKUP(A278,'Data _Transformation'!A277:Q2606,17,0)</f>
        <v>28</v>
      </c>
    </row>
    <row r="279" spans="1:17" ht="15.6" x14ac:dyDescent="0.3">
      <c r="A279" s="41" t="s">
        <v>688</v>
      </c>
      <c r="B279" s="14" t="str">
        <f>VLOOKUP(A279,'Data _Transformation'!A278:Q2607,2,FALSE)</f>
        <v xml:space="preserve">  Christopher A</v>
      </c>
      <c r="C279" s="14">
        <f>VLOOKUP(A279,'Data _Transformation'!A278:Q2607,3,FALSE)</f>
        <v>36.119999999999997</v>
      </c>
      <c r="D279" s="14">
        <f>VLOOKUP(A279,'Data _Transformation'!A278:Q2607,4,FALSE)</f>
        <v>5.82</v>
      </c>
      <c r="E279" s="14" t="str">
        <f>VLOOKUP(A279,'Data _Transformation'!A278:Q2607,5,FALSE)</f>
        <v>No</v>
      </c>
      <c r="F279" s="14" t="str">
        <f>VLOOKUP(A279,'Data _Transformation'!A278:Q2607,6,FALSE)</f>
        <v>No</v>
      </c>
      <c r="G279" s="14" t="str">
        <f>VLOOKUP(A279,'Data _Transformation'!A278:Q2607,7,FALSE)</f>
        <v>No</v>
      </c>
      <c r="H279" s="14">
        <f>VLOOKUP(A279,'Data _Transformation'!A278:Q2607,8,FALSE)</f>
        <v>0</v>
      </c>
      <c r="I279" s="14" t="str">
        <f>VLOOKUP(A279,'Data _Transformation'!A278:Q2607,9,FALSE)</f>
        <v>Smoker</v>
      </c>
      <c r="J279" s="14" t="str">
        <f>VLOOKUP(A279,'Data _Transformation'!A278:Q2607,10,FALSE)</f>
        <v>Obesity</v>
      </c>
      <c r="K279" s="14" t="str">
        <f>VLOOKUP(A279,'Data _Transformation'!A278:Q2607,11,FALSE)</f>
        <v>Prediabetes</v>
      </c>
      <c r="L279" s="39">
        <f>VLOOKUP(A279,'Data _Transformation'!A278:Q2607,12,FALSE)</f>
        <v>36322</v>
      </c>
      <c r="M279" s="40">
        <f>VLOOKUP(A279,'Data _Transformation'!A278:Q2607,13,FALSE)</f>
        <v>2690.11</v>
      </c>
      <c r="N279" s="14" t="str">
        <f>VLOOKUP(A279,'Data _Transformation'!A278:Q2607,14,FALSE)</f>
        <v>tier - 2</v>
      </c>
      <c r="O279" s="14" t="str">
        <f>VLOOKUP(A279,'Data _Transformation'!A278:Q2607,15,FALSE)</f>
        <v>tier - 2</v>
      </c>
      <c r="P279" s="14" t="str">
        <f>VLOOKUP(A279,'Data _Transformation'!A278:Q2607,16,0)</f>
        <v>R1012</v>
      </c>
      <c r="Q279" s="42">
        <f>VLOOKUP(A279,'Data _Transformation'!A278:Q2607,17,0)</f>
        <v>23</v>
      </c>
    </row>
    <row r="280" spans="1:17" ht="15.6" x14ac:dyDescent="0.3">
      <c r="A280" s="41" t="s">
        <v>690</v>
      </c>
      <c r="B280" s="14" t="str">
        <f>VLOOKUP(A280,'Data _Transformation'!A279:Q2608,2,FALSE)</f>
        <v xml:space="preserve">  Kacy L</v>
      </c>
      <c r="C280" s="14">
        <f>VLOOKUP(A280,'Data _Transformation'!A279:Q2608,3,FALSE)</f>
        <v>23.19</v>
      </c>
      <c r="D280" s="14">
        <f>VLOOKUP(A280,'Data _Transformation'!A279:Q2608,4,FALSE)</f>
        <v>7.66</v>
      </c>
      <c r="E280" s="14" t="str">
        <f>VLOOKUP(A280,'Data _Transformation'!A279:Q2608,5,FALSE)</f>
        <v>No</v>
      </c>
      <c r="F280" s="14" t="str">
        <f>VLOOKUP(A280,'Data _Transformation'!A279:Q2608,6,FALSE)</f>
        <v>No</v>
      </c>
      <c r="G280" s="14" t="str">
        <f>VLOOKUP(A280,'Data _Transformation'!A279:Q2608,7,FALSE)</f>
        <v>No</v>
      </c>
      <c r="H280" s="14">
        <f>VLOOKUP(A280,'Data _Transformation'!A279:Q2608,8,FALSE)</f>
        <v>0</v>
      </c>
      <c r="I280" s="14" t="str">
        <f>VLOOKUP(A280,'Data _Transformation'!A279:Q2608,9,FALSE)</f>
        <v>Smoker</v>
      </c>
      <c r="J280" s="14" t="str">
        <f>VLOOKUP(A280,'Data _Transformation'!A279:Q2608,10,FALSE)</f>
        <v>Normal weight</v>
      </c>
      <c r="K280" s="14" t="str">
        <f>VLOOKUP(A280,'Data _Transformation'!A279:Q2608,11,FALSE)</f>
        <v>Diabetes</v>
      </c>
      <c r="L280" s="39">
        <f>VLOOKUP(A280,'Data _Transformation'!A279:Q2608,12,FALSE)</f>
        <v>35229</v>
      </c>
      <c r="M280" s="40">
        <f>VLOOKUP(A280,'Data _Transformation'!A279:Q2608,13,FALSE)</f>
        <v>2699.57</v>
      </c>
      <c r="N280" s="14" t="str">
        <f>VLOOKUP(A280,'Data _Transformation'!A279:Q2608,14,FALSE)</f>
        <v>tier - 2</v>
      </c>
      <c r="O280" s="14" t="str">
        <f>VLOOKUP(A280,'Data _Transformation'!A279:Q2608,15,FALSE)</f>
        <v>tier - 1</v>
      </c>
      <c r="P280" s="14" t="str">
        <f>VLOOKUP(A280,'Data _Transformation'!A279:Q2608,16,0)</f>
        <v>R1012</v>
      </c>
      <c r="Q280" s="42">
        <f>VLOOKUP(A280,'Data _Transformation'!A279:Q2608,17,0)</f>
        <v>26</v>
      </c>
    </row>
    <row r="281" spans="1:17" ht="15.6" x14ac:dyDescent="0.3">
      <c r="A281" s="41" t="s">
        <v>692</v>
      </c>
      <c r="B281" s="14" t="str">
        <f>VLOOKUP(A281,'Data _Transformation'!A280:Q2609,2,FALSE)</f>
        <v xml:space="preserve">  Benjamin H</v>
      </c>
      <c r="C281" s="14">
        <f>VLOOKUP(A281,'Data _Transformation'!A280:Q2609,3,FALSE)</f>
        <v>35.99</v>
      </c>
      <c r="D281" s="14">
        <f>VLOOKUP(A281,'Data _Transformation'!A280:Q2609,4,FALSE)</f>
        <v>4.2300000000000004</v>
      </c>
      <c r="E281" s="14" t="str">
        <f>VLOOKUP(A281,'Data _Transformation'!A280:Q2609,5,FALSE)</f>
        <v>No</v>
      </c>
      <c r="F281" s="14" t="str">
        <f>VLOOKUP(A281,'Data _Transformation'!A280:Q2609,6,FALSE)</f>
        <v>No</v>
      </c>
      <c r="G281" s="14" t="str">
        <f>VLOOKUP(A281,'Data _Transformation'!A280:Q2609,7,FALSE)</f>
        <v>No</v>
      </c>
      <c r="H281" s="14">
        <f>VLOOKUP(A281,'Data _Transformation'!A280:Q2609,8,FALSE)</f>
        <v>0</v>
      </c>
      <c r="I281" s="14" t="str">
        <f>VLOOKUP(A281,'Data _Transformation'!A280:Q2609,9,FALSE)</f>
        <v>Smoker</v>
      </c>
      <c r="J281" s="14" t="str">
        <f>VLOOKUP(A281,'Data _Transformation'!A280:Q2609,10,FALSE)</f>
        <v>Obesity</v>
      </c>
      <c r="K281" s="14" t="str">
        <f>VLOOKUP(A281,'Data _Transformation'!A280:Q2609,11,FALSE)</f>
        <v>Normal</v>
      </c>
      <c r="L281" s="39">
        <f>VLOOKUP(A281,'Data _Transformation'!A280:Q2609,12,FALSE)</f>
        <v>37819</v>
      </c>
      <c r="M281" s="40">
        <f>VLOOKUP(A281,'Data _Transformation'!A280:Q2609,13,FALSE)</f>
        <v>2709.11</v>
      </c>
      <c r="N281" s="14" t="str">
        <f>VLOOKUP(A281,'Data _Transformation'!A280:Q2609,14,FALSE)</f>
        <v>tier - 2</v>
      </c>
      <c r="O281" s="14" t="str">
        <f>VLOOKUP(A281,'Data _Transformation'!A280:Q2609,15,FALSE)</f>
        <v>tier - 2</v>
      </c>
      <c r="P281" s="14" t="str">
        <f>VLOOKUP(A281,'Data _Transformation'!A280:Q2609,16,0)</f>
        <v>R1012</v>
      </c>
      <c r="Q281" s="42">
        <f>VLOOKUP(A281,'Data _Transformation'!A280:Q2609,17,0)</f>
        <v>19</v>
      </c>
    </row>
    <row r="282" spans="1:17" ht="15.6" x14ac:dyDescent="0.3">
      <c r="A282" s="41" t="s">
        <v>695</v>
      </c>
      <c r="B282" s="14" t="str">
        <f>VLOOKUP(A282,'Data _Transformation'!A281:Q2610,2,FALSE)</f>
        <v xml:space="preserve">  Xaviour J</v>
      </c>
      <c r="C282" s="14">
        <f>VLOOKUP(A282,'Data _Transformation'!A281:Q2610,3,FALSE)</f>
        <v>30.25</v>
      </c>
      <c r="D282" s="14">
        <f>VLOOKUP(A282,'Data _Transformation'!A281:Q2610,4,FALSE)</f>
        <v>5.58</v>
      </c>
      <c r="E282" s="14" t="str">
        <f>VLOOKUP(A282,'Data _Transformation'!A281:Q2610,5,FALSE)</f>
        <v>No</v>
      </c>
      <c r="F282" s="14" t="str">
        <f>VLOOKUP(A282,'Data _Transformation'!A281:Q2610,6,FALSE)</f>
        <v>No</v>
      </c>
      <c r="G282" s="14" t="str">
        <f>VLOOKUP(A282,'Data _Transformation'!A281:Q2610,7,FALSE)</f>
        <v>Yes</v>
      </c>
      <c r="H282" s="14">
        <f>VLOOKUP(A282,'Data _Transformation'!A281:Q2610,8,FALSE)</f>
        <v>1</v>
      </c>
      <c r="I282" s="14" t="str">
        <f>VLOOKUP(A282,'Data _Transformation'!A281:Q2610,9,FALSE)</f>
        <v>Smoker</v>
      </c>
      <c r="J282" s="14" t="str">
        <f>VLOOKUP(A282,'Data _Transformation'!A281:Q2610,10,FALSE)</f>
        <v>Obesity</v>
      </c>
      <c r="K282" s="14" t="str">
        <f>VLOOKUP(A282,'Data _Transformation'!A281:Q2610,11,FALSE)</f>
        <v>Normal</v>
      </c>
      <c r="L282" s="39">
        <f>VLOOKUP(A282,'Data _Transformation'!A281:Q2610,12,FALSE)</f>
        <v>37946</v>
      </c>
      <c r="M282" s="40">
        <f>VLOOKUP(A282,'Data _Transformation'!A281:Q2610,13,FALSE)</f>
        <v>2709.24</v>
      </c>
      <c r="N282" s="14" t="str">
        <f>VLOOKUP(A282,'Data _Transformation'!A281:Q2610,14,FALSE)</f>
        <v>tier - 2</v>
      </c>
      <c r="O282" s="14" t="str">
        <f>VLOOKUP(A282,'Data _Transformation'!A281:Q2610,15,FALSE)</f>
        <v>tier - 2</v>
      </c>
      <c r="P282" s="14" t="str">
        <f>VLOOKUP(A282,'Data _Transformation'!A281:Q2610,16,0)</f>
        <v>R1012</v>
      </c>
      <c r="Q282" s="42">
        <f>VLOOKUP(A282,'Data _Transformation'!A281:Q2610,17,0)</f>
        <v>19</v>
      </c>
    </row>
    <row r="283" spans="1:17" ht="15.6" x14ac:dyDescent="0.3">
      <c r="A283" s="41" t="s">
        <v>697</v>
      </c>
      <c r="B283" s="14" t="str">
        <f>VLOOKUP(A283,'Data _Transformation'!A282:Q2611,2,FALSE)</f>
        <v xml:space="preserve">  Michael T</v>
      </c>
      <c r="C283" s="14">
        <f>VLOOKUP(A283,'Data _Transformation'!A282:Q2611,3,FALSE)</f>
        <v>26.24</v>
      </c>
      <c r="D283" s="14">
        <f>VLOOKUP(A283,'Data _Transformation'!A282:Q2611,4,FALSE)</f>
        <v>6.26</v>
      </c>
      <c r="E283" s="14" t="str">
        <f>VLOOKUP(A283,'Data _Transformation'!A282:Q2611,5,FALSE)</f>
        <v>Yes</v>
      </c>
      <c r="F283" s="14" t="str">
        <f>VLOOKUP(A283,'Data _Transformation'!A282:Q2611,6,FALSE)</f>
        <v>No</v>
      </c>
      <c r="G283" s="14" t="str">
        <f>VLOOKUP(A283,'Data _Transformation'!A282:Q2611,7,FALSE)</f>
        <v>No</v>
      </c>
      <c r="H283" s="14">
        <f>VLOOKUP(A283,'Data _Transformation'!A282:Q2611,8,FALSE)</f>
        <v>0</v>
      </c>
      <c r="I283" s="14" t="str">
        <f>VLOOKUP(A283,'Data _Transformation'!A282:Q2611,9,FALSE)</f>
        <v>Smoker</v>
      </c>
      <c r="J283" s="14" t="str">
        <f>VLOOKUP(A283,'Data _Transformation'!A282:Q2611,10,FALSE)</f>
        <v>Over weight</v>
      </c>
      <c r="K283" s="14" t="str">
        <f>VLOOKUP(A283,'Data _Transformation'!A282:Q2611,11,FALSE)</f>
        <v>Prediabetes</v>
      </c>
      <c r="L283" s="39">
        <f>VLOOKUP(A283,'Data _Transformation'!A282:Q2611,12,FALSE)</f>
        <v>37956</v>
      </c>
      <c r="M283" s="40">
        <f>VLOOKUP(A283,'Data _Transformation'!A282:Q2611,13,FALSE)</f>
        <v>2710.83</v>
      </c>
      <c r="N283" s="14" t="str">
        <f>VLOOKUP(A283,'Data _Transformation'!A282:Q2611,14,FALSE)</f>
        <v>tier - 2</v>
      </c>
      <c r="O283" s="14" t="str">
        <f>VLOOKUP(A283,'Data _Transformation'!A282:Q2611,15,FALSE)</f>
        <v>tier - 3</v>
      </c>
      <c r="P283" s="14" t="str">
        <f>VLOOKUP(A283,'Data _Transformation'!A282:Q2611,16,0)</f>
        <v>R1012</v>
      </c>
      <c r="Q283" s="42">
        <f>VLOOKUP(A283,'Data _Transformation'!A282:Q2611,17,0)</f>
        <v>19</v>
      </c>
    </row>
    <row r="284" spans="1:17" ht="15.6" x14ac:dyDescent="0.3">
      <c r="A284" s="41" t="s">
        <v>700</v>
      </c>
      <c r="B284" s="14" t="str">
        <f>VLOOKUP(A284,'Data _Transformation'!A283:Q2612,2,FALSE)</f>
        <v xml:space="preserve">  Bradley</v>
      </c>
      <c r="C284" s="14">
        <f>VLOOKUP(A284,'Data _Transformation'!A283:Q2612,3,FALSE)</f>
        <v>31.36</v>
      </c>
      <c r="D284" s="14">
        <f>VLOOKUP(A284,'Data _Transformation'!A283:Q2612,4,FALSE)</f>
        <v>10.6</v>
      </c>
      <c r="E284" s="14" t="str">
        <f>VLOOKUP(A284,'Data _Transformation'!A283:Q2612,5,FALSE)</f>
        <v>Yes</v>
      </c>
      <c r="F284" s="14" t="str">
        <f>VLOOKUP(A284,'Data _Transformation'!A283:Q2612,6,FALSE)</f>
        <v>No</v>
      </c>
      <c r="G284" s="14" t="str">
        <f>VLOOKUP(A284,'Data _Transformation'!A283:Q2612,7,FALSE)</f>
        <v>No</v>
      </c>
      <c r="H284" s="14">
        <f>VLOOKUP(A284,'Data _Transformation'!A283:Q2612,8,FALSE)</f>
        <v>0</v>
      </c>
      <c r="I284" s="14" t="str">
        <f>VLOOKUP(A284,'Data _Transformation'!A283:Q2612,9,FALSE)</f>
        <v>Smoker</v>
      </c>
      <c r="J284" s="14" t="str">
        <f>VLOOKUP(A284,'Data _Transformation'!A283:Q2612,10,FALSE)</f>
        <v>Obesity</v>
      </c>
      <c r="K284" s="14" t="str">
        <f>VLOOKUP(A284,'Data _Transformation'!A283:Q2612,11,FALSE)</f>
        <v>Diabetes</v>
      </c>
      <c r="L284" s="39">
        <f>VLOOKUP(A284,'Data _Transformation'!A283:Q2612,12,FALSE)</f>
        <v>37839</v>
      </c>
      <c r="M284" s="40">
        <f>VLOOKUP(A284,'Data _Transformation'!A283:Q2612,13,FALSE)</f>
        <v>2719.28</v>
      </c>
      <c r="N284" s="14" t="str">
        <f>VLOOKUP(A284,'Data _Transformation'!A283:Q2612,14,FALSE)</f>
        <v>tier - 2</v>
      </c>
      <c r="O284" s="14" t="str">
        <f>VLOOKUP(A284,'Data _Transformation'!A283:Q2612,15,FALSE)</f>
        <v>tier - 2</v>
      </c>
      <c r="P284" s="14" t="str">
        <f>VLOOKUP(A284,'Data _Transformation'!A283:Q2612,16,0)</f>
        <v>R1012</v>
      </c>
      <c r="Q284" s="42">
        <f>VLOOKUP(A284,'Data _Transformation'!A283:Q2612,17,0)</f>
        <v>19</v>
      </c>
    </row>
    <row r="285" spans="1:17" ht="15.6" x14ac:dyDescent="0.3">
      <c r="A285" s="41" t="s">
        <v>702</v>
      </c>
      <c r="B285" s="14" t="str">
        <f>VLOOKUP(A285,'Data _Transformation'!A284:Q2613,2,FALSE)</f>
        <v xml:space="preserve">  Andrea</v>
      </c>
      <c r="C285" s="14">
        <f>VLOOKUP(A285,'Data _Transformation'!A284:Q2613,3,FALSE)</f>
        <v>25.69</v>
      </c>
      <c r="D285" s="14">
        <f>VLOOKUP(A285,'Data _Transformation'!A284:Q2613,4,FALSE)</f>
        <v>4.78</v>
      </c>
      <c r="E285" s="14" t="str">
        <f>VLOOKUP(A285,'Data _Transformation'!A284:Q2613,5,FALSE)</f>
        <v>Yes</v>
      </c>
      <c r="F285" s="14" t="str">
        <f>VLOOKUP(A285,'Data _Transformation'!A284:Q2613,6,FALSE)</f>
        <v>No</v>
      </c>
      <c r="G285" s="14" t="str">
        <f>VLOOKUP(A285,'Data _Transformation'!A284:Q2613,7,FALSE)</f>
        <v>No</v>
      </c>
      <c r="H285" s="14">
        <f>VLOOKUP(A285,'Data _Transformation'!A284:Q2613,8,FALSE)</f>
        <v>0</v>
      </c>
      <c r="I285" s="14" t="str">
        <f>VLOOKUP(A285,'Data _Transformation'!A284:Q2613,9,FALSE)</f>
        <v>Smoker</v>
      </c>
      <c r="J285" s="14" t="str">
        <f>VLOOKUP(A285,'Data _Transformation'!A284:Q2613,10,FALSE)</f>
        <v>Over weight</v>
      </c>
      <c r="K285" s="14" t="str">
        <f>VLOOKUP(A285,'Data _Transformation'!A284:Q2613,11,FALSE)</f>
        <v>Normal</v>
      </c>
      <c r="L285" s="39">
        <f>VLOOKUP(A285,'Data _Transformation'!A284:Q2613,12,FALSE)</f>
        <v>35733</v>
      </c>
      <c r="M285" s="40">
        <f>VLOOKUP(A285,'Data _Transformation'!A284:Q2613,13,FALSE)</f>
        <v>2721.32</v>
      </c>
      <c r="N285" s="14" t="str">
        <f>VLOOKUP(A285,'Data _Transformation'!A284:Q2613,14,FALSE)</f>
        <v>tier - 1</v>
      </c>
      <c r="O285" s="14" t="str">
        <f>VLOOKUP(A285,'Data _Transformation'!A284:Q2613,15,FALSE)</f>
        <v>tier - 3</v>
      </c>
      <c r="P285" s="14" t="str">
        <f>VLOOKUP(A285,'Data _Transformation'!A284:Q2613,16,0)</f>
        <v>R1014</v>
      </c>
      <c r="Q285" s="42">
        <f>VLOOKUP(A285,'Data _Transformation'!A284:Q2613,17,0)</f>
        <v>25</v>
      </c>
    </row>
    <row r="286" spans="1:17" ht="15.6" x14ac:dyDescent="0.3">
      <c r="A286" s="41" t="s">
        <v>704</v>
      </c>
      <c r="B286" s="14" t="str">
        <f>VLOOKUP(A286,'Data _Transformation'!A285:Q2614,2,FALSE)</f>
        <v xml:space="preserve">  Nancy M</v>
      </c>
      <c r="C286" s="14">
        <f>VLOOKUP(A286,'Data _Transformation'!A285:Q2614,3,FALSE)</f>
        <v>25.46</v>
      </c>
      <c r="D286" s="14">
        <f>VLOOKUP(A286,'Data _Transformation'!A285:Q2614,4,FALSE)</f>
        <v>6.03</v>
      </c>
      <c r="E286" s="14" t="str">
        <f>VLOOKUP(A286,'Data _Transformation'!A285:Q2614,5,FALSE)</f>
        <v>No</v>
      </c>
      <c r="F286" s="14" t="str">
        <f>VLOOKUP(A286,'Data _Transformation'!A285:Q2614,6,FALSE)</f>
        <v>No</v>
      </c>
      <c r="G286" s="14" t="str">
        <f>VLOOKUP(A286,'Data _Transformation'!A285:Q2614,7,FALSE)</f>
        <v>No</v>
      </c>
      <c r="H286" s="14">
        <f>VLOOKUP(A286,'Data _Transformation'!A285:Q2614,8,FALSE)</f>
        <v>2</v>
      </c>
      <c r="I286" s="14" t="str">
        <f>VLOOKUP(A286,'Data _Transformation'!A285:Q2614,9,FALSE)</f>
        <v>Smoker</v>
      </c>
      <c r="J286" s="14" t="str">
        <f>VLOOKUP(A286,'Data _Transformation'!A285:Q2614,10,FALSE)</f>
        <v>Over weight</v>
      </c>
      <c r="K286" s="14" t="str">
        <f>VLOOKUP(A286,'Data _Transformation'!A285:Q2614,11,FALSE)</f>
        <v>Prediabetes</v>
      </c>
      <c r="L286" s="39">
        <f>VLOOKUP(A286,'Data _Transformation'!A285:Q2614,12,FALSE)</f>
        <v>32375</v>
      </c>
      <c r="M286" s="40">
        <f>VLOOKUP(A286,'Data _Transformation'!A285:Q2614,13,FALSE)</f>
        <v>2726.06</v>
      </c>
      <c r="N286" s="14" t="str">
        <f>VLOOKUP(A286,'Data _Transformation'!A285:Q2614,14,FALSE)</f>
        <v>tier - 2</v>
      </c>
      <c r="O286" s="14" t="str">
        <f>VLOOKUP(A286,'Data _Transformation'!A285:Q2614,15,FALSE)</f>
        <v>tier - 2</v>
      </c>
      <c r="P286" s="14" t="str">
        <f>VLOOKUP(A286,'Data _Transformation'!A285:Q2614,16,0)</f>
        <v>R1013</v>
      </c>
      <c r="Q286" s="42">
        <f>VLOOKUP(A286,'Data _Transformation'!A285:Q2614,17,0)</f>
        <v>34</v>
      </c>
    </row>
    <row r="287" spans="1:17" ht="15.6" x14ac:dyDescent="0.3">
      <c r="A287" s="41" t="s">
        <v>707</v>
      </c>
      <c r="B287" s="14" t="str">
        <f>VLOOKUP(A287,'Data _Transformation'!A286:Q2615,2,FALSE)</f>
        <v xml:space="preserve">  Matt</v>
      </c>
      <c r="C287" s="14">
        <f>VLOOKUP(A287,'Data _Transformation'!A286:Q2615,3,FALSE)</f>
        <v>31.83</v>
      </c>
      <c r="D287" s="14">
        <f>VLOOKUP(A287,'Data _Transformation'!A286:Q2615,4,FALSE)</f>
        <v>11.55</v>
      </c>
      <c r="E287" s="14" t="str">
        <f>VLOOKUP(A287,'Data _Transformation'!A286:Q2615,5,FALSE)</f>
        <v>Yes</v>
      </c>
      <c r="F287" s="14" t="str">
        <f>VLOOKUP(A287,'Data _Transformation'!A286:Q2615,6,FALSE)</f>
        <v>No</v>
      </c>
      <c r="G287" s="14" t="str">
        <f>VLOOKUP(A287,'Data _Transformation'!A286:Q2615,7,FALSE)</f>
        <v>No</v>
      </c>
      <c r="H287" s="14">
        <f>VLOOKUP(A287,'Data _Transformation'!A286:Q2615,8,FALSE)</f>
        <v>1</v>
      </c>
      <c r="I287" s="14" t="str">
        <f>VLOOKUP(A287,'Data _Transformation'!A286:Q2615,9,FALSE)</f>
        <v>Smoker</v>
      </c>
      <c r="J287" s="14" t="str">
        <f>VLOOKUP(A287,'Data _Transformation'!A286:Q2615,10,FALSE)</f>
        <v>Obesity</v>
      </c>
      <c r="K287" s="14" t="str">
        <f>VLOOKUP(A287,'Data _Transformation'!A286:Q2615,11,FALSE)</f>
        <v>Diabetes</v>
      </c>
      <c r="L287" s="39">
        <f>VLOOKUP(A287,'Data _Transformation'!A286:Q2615,12,FALSE)</f>
        <v>35709</v>
      </c>
      <c r="M287" s="40">
        <f>VLOOKUP(A287,'Data _Transformation'!A286:Q2615,13,FALSE)</f>
        <v>2727.4</v>
      </c>
      <c r="N287" s="14" t="str">
        <f>VLOOKUP(A287,'Data _Transformation'!A286:Q2615,14,FALSE)</f>
        <v>tier - 3</v>
      </c>
      <c r="O287" s="14" t="str">
        <f>VLOOKUP(A287,'Data _Transformation'!A286:Q2615,15,FALSE)</f>
        <v>tier - 3</v>
      </c>
      <c r="P287" s="14" t="str">
        <f>VLOOKUP(A287,'Data _Transformation'!A286:Q2615,16,0)</f>
        <v>R1016</v>
      </c>
      <c r="Q287" s="42">
        <f>VLOOKUP(A287,'Data _Transformation'!A286:Q2615,17,0)</f>
        <v>25</v>
      </c>
    </row>
    <row r="288" spans="1:17" ht="15.6" x14ac:dyDescent="0.3">
      <c r="A288" s="41" t="s">
        <v>709</v>
      </c>
      <c r="B288" s="14" t="str">
        <f>VLOOKUP(A288,'Data _Transformation'!A287:Q2616,2,FALSE)</f>
        <v xml:space="preserve">  Lee</v>
      </c>
      <c r="C288" s="14">
        <f>VLOOKUP(A288,'Data _Transformation'!A287:Q2616,3,FALSE)</f>
        <v>24.43</v>
      </c>
      <c r="D288" s="14">
        <f>VLOOKUP(A288,'Data _Transformation'!A287:Q2616,4,FALSE)</f>
        <v>7.59</v>
      </c>
      <c r="E288" s="14" t="str">
        <f>VLOOKUP(A288,'Data _Transformation'!A287:Q2616,5,FALSE)</f>
        <v>Yes</v>
      </c>
      <c r="F288" s="14" t="str">
        <f>VLOOKUP(A288,'Data _Transformation'!A287:Q2616,6,FALSE)</f>
        <v>No</v>
      </c>
      <c r="G288" s="14" t="str">
        <f>VLOOKUP(A288,'Data _Transformation'!A287:Q2616,7,FALSE)</f>
        <v>No</v>
      </c>
      <c r="H288" s="14">
        <f>VLOOKUP(A288,'Data _Transformation'!A287:Q2616,8,FALSE)</f>
        <v>1</v>
      </c>
      <c r="I288" s="14" t="str">
        <f>VLOOKUP(A288,'Data _Transformation'!A287:Q2616,9,FALSE)</f>
        <v>Smoker</v>
      </c>
      <c r="J288" s="14" t="str">
        <f>VLOOKUP(A288,'Data _Transformation'!A287:Q2616,10,FALSE)</f>
        <v>Normal weight</v>
      </c>
      <c r="K288" s="14" t="str">
        <f>VLOOKUP(A288,'Data _Transformation'!A287:Q2616,11,FALSE)</f>
        <v>Diabetes</v>
      </c>
      <c r="L288" s="39">
        <f>VLOOKUP(A288,'Data _Transformation'!A287:Q2616,12,FALSE)</f>
        <v>37958</v>
      </c>
      <c r="M288" s="40">
        <f>VLOOKUP(A288,'Data _Transformation'!A287:Q2616,13,FALSE)</f>
        <v>2730.11</v>
      </c>
      <c r="N288" s="14" t="str">
        <f>VLOOKUP(A288,'Data _Transformation'!A287:Q2616,14,FALSE)</f>
        <v>tier - 2</v>
      </c>
      <c r="O288" s="14" t="str">
        <f>VLOOKUP(A288,'Data _Transformation'!A287:Q2616,15,FALSE)</f>
        <v>tier - 3</v>
      </c>
      <c r="P288" s="14" t="str">
        <f>VLOOKUP(A288,'Data _Transformation'!A287:Q2616,16,0)</f>
        <v>R1012</v>
      </c>
      <c r="Q288" s="42">
        <f>VLOOKUP(A288,'Data _Transformation'!A287:Q2616,17,0)</f>
        <v>19</v>
      </c>
    </row>
    <row r="289" spans="1:17" ht="15.6" x14ac:dyDescent="0.3">
      <c r="A289" s="41" t="s">
        <v>712</v>
      </c>
      <c r="B289" s="14" t="str">
        <f>VLOOKUP(A289,'Data _Transformation'!A288:Q2617,2,FALSE)</f>
        <v xml:space="preserve">  Chris</v>
      </c>
      <c r="C289" s="14">
        <f>VLOOKUP(A289,'Data _Transformation'!A288:Q2617,3,FALSE)</f>
        <v>41.9</v>
      </c>
      <c r="D289" s="14">
        <f>VLOOKUP(A289,'Data _Transformation'!A288:Q2617,4,FALSE)</f>
        <v>4.26</v>
      </c>
      <c r="E289" s="14" t="str">
        <f>VLOOKUP(A289,'Data _Transformation'!A288:Q2617,5,FALSE)</f>
        <v>No</v>
      </c>
      <c r="F289" s="14" t="str">
        <f>VLOOKUP(A289,'Data _Transformation'!A288:Q2617,6,FALSE)</f>
        <v>No</v>
      </c>
      <c r="G289" s="14" t="str">
        <f>VLOOKUP(A289,'Data _Transformation'!A288:Q2617,7,FALSE)</f>
        <v>No</v>
      </c>
      <c r="H289" s="14">
        <f>VLOOKUP(A289,'Data _Transformation'!A288:Q2617,8,FALSE)</f>
        <v>0</v>
      </c>
      <c r="I289" s="14" t="str">
        <f>VLOOKUP(A289,'Data _Transformation'!A288:Q2617,9,FALSE)</f>
        <v>Smoker</v>
      </c>
      <c r="J289" s="14" t="str">
        <f>VLOOKUP(A289,'Data _Transformation'!A288:Q2617,10,FALSE)</f>
        <v>Obesity</v>
      </c>
      <c r="K289" s="14" t="str">
        <f>VLOOKUP(A289,'Data _Transformation'!A288:Q2617,11,FALSE)</f>
        <v>Normal</v>
      </c>
      <c r="L289" s="39">
        <f>VLOOKUP(A289,'Data _Transformation'!A288:Q2617,12,FALSE)</f>
        <v>36877</v>
      </c>
      <c r="M289" s="40">
        <f>VLOOKUP(A289,'Data _Transformation'!A288:Q2617,13,FALSE)</f>
        <v>2731.91</v>
      </c>
      <c r="N289" s="14" t="str">
        <f>VLOOKUP(A289,'Data _Transformation'!A288:Q2617,14,FALSE)</f>
        <v>tier - 2</v>
      </c>
      <c r="O289" s="14" t="str">
        <f>VLOOKUP(A289,'Data _Transformation'!A288:Q2617,15,FALSE)</f>
        <v>tier - 3</v>
      </c>
      <c r="P289" s="14" t="str">
        <f>VLOOKUP(A289,'Data _Transformation'!A288:Q2617,16,0)</f>
        <v>R1024</v>
      </c>
      <c r="Q289" s="42">
        <f>VLOOKUP(A289,'Data _Transformation'!A288:Q2617,17,0)</f>
        <v>22</v>
      </c>
    </row>
    <row r="290" spans="1:17" ht="15.6" x14ac:dyDescent="0.3">
      <c r="A290" s="41" t="s">
        <v>714</v>
      </c>
      <c r="B290" s="14" t="str">
        <f>VLOOKUP(A290,'Data _Transformation'!A289:Q2618,2,FALSE)</f>
        <v xml:space="preserve">  Erik T</v>
      </c>
      <c r="C290" s="14">
        <f>VLOOKUP(A290,'Data _Transformation'!A289:Q2618,3,FALSE)</f>
        <v>22.88</v>
      </c>
      <c r="D290" s="14">
        <f>VLOOKUP(A290,'Data _Transformation'!A289:Q2618,4,FALSE)</f>
        <v>5.9</v>
      </c>
      <c r="E290" s="14" t="str">
        <f>VLOOKUP(A290,'Data _Transformation'!A289:Q2618,5,FALSE)</f>
        <v>Yes</v>
      </c>
      <c r="F290" s="14" t="str">
        <f>VLOOKUP(A290,'Data _Transformation'!A289:Q2618,6,FALSE)</f>
        <v>No</v>
      </c>
      <c r="G290" s="14" t="str">
        <f>VLOOKUP(A290,'Data _Transformation'!A289:Q2618,7,FALSE)</f>
        <v>Yes</v>
      </c>
      <c r="H290" s="14">
        <f>VLOOKUP(A290,'Data _Transformation'!A289:Q2618,8,FALSE)</f>
        <v>1</v>
      </c>
      <c r="I290" s="14" t="str">
        <f>VLOOKUP(A290,'Data _Transformation'!A289:Q2618,9,FALSE)</f>
        <v>Smoker</v>
      </c>
      <c r="J290" s="14" t="str">
        <f>VLOOKUP(A290,'Data _Transformation'!A289:Q2618,10,FALSE)</f>
        <v>Normal weight</v>
      </c>
      <c r="K290" s="14" t="str">
        <f>VLOOKUP(A290,'Data _Transformation'!A289:Q2618,11,FALSE)</f>
        <v>Prediabetes</v>
      </c>
      <c r="L290" s="39">
        <f>VLOOKUP(A290,'Data _Transformation'!A289:Q2618,12,FALSE)</f>
        <v>36802</v>
      </c>
      <c r="M290" s="40">
        <f>VLOOKUP(A290,'Data _Transformation'!A289:Q2618,13,FALSE)</f>
        <v>2741.95</v>
      </c>
      <c r="N290" s="14" t="str">
        <f>VLOOKUP(A290,'Data _Transformation'!A289:Q2618,14,FALSE)</f>
        <v>tier - 2</v>
      </c>
      <c r="O290" s="14" t="str">
        <f>VLOOKUP(A290,'Data _Transformation'!A289:Q2618,15,FALSE)</f>
        <v>tier - 3</v>
      </c>
      <c r="P290" s="14" t="str">
        <f>VLOOKUP(A290,'Data _Transformation'!A289:Q2618,16,0)</f>
        <v>R1024</v>
      </c>
      <c r="Q290" s="42">
        <f>VLOOKUP(A290,'Data _Transformation'!A289:Q2618,17,0)</f>
        <v>22</v>
      </c>
    </row>
    <row r="291" spans="1:17" ht="15.6" x14ac:dyDescent="0.3">
      <c r="A291" s="41" t="s">
        <v>716</v>
      </c>
      <c r="B291" s="14" t="str">
        <f>VLOOKUP(A291,'Data _Transformation'!A290:Q2619,2,FALSE)</f>
        <v xml:space="preserve">  Rod W</v>
      </c>
      <c r="C291" s="14">
        <f>VLOOKUP(A291,'Data _Transformation'!A290:Q2619,3,FALSE)</f>
        <v>29.734999999999999</v>
      </c>
      <c r="D291" s="14">
        <f>VLOOKUP(A291,'Data _Transformation'!A290:Q2619,4,FALSE)</f>
        <v>7.79</v>
      </c>
      <c r="E291" s="14" t="str">
        <f>VLOOKUP(A291,'Data _Transformation'!A290:Q2619,5,FALSE)</f>
        <v>No</v>
      </c>
      <c r="F291" s="14" t="str">
        <f>VLOOKUP(A291,'Data _Transformation'!A290:Q2619,6,FALSE)</f>
        <v>No</v>
      </c>
      <c r="G291" s="14" t="str">
        <f>VLOOKUP(A291,'Data _Transformation'!A290:Q2619,7,FALSE)</f>
        <v>No</v>
      </c>
      <c r="H291" s="14">
        <f>VLOOKUP(A291,'Data _Transformation'!A290:Q2619,8,FALSE)</f>
        <v>0</v>
      </c>
      <c r="I291" s="14" t="str">
        <f>VLOOKUP(A291,'Data _Transformation'!A290:Q2619,9,FALSE)</f>
        <v>Nonsmoker</v>
      </c>
      <c r="J291" s="14" t="str">
        <f>VLOOKUP(A291,'Data _Transformation'!A290:Q2619,10,FALSE)</f>
        <v>Over weight</v>
      </c>
      <c r="K291" s="14" t="str">
        <f>VLOOKUP(A291,'Data _Transformation'!A290:Q2619,11,FALSE)</f>
        <v>Diabetes</v>
      </c>
      <c r="L291" s="39">
        <f>VLOOKUP(A291,'Data _Transformation'!A290:Q2619,12,FALSE)</f>
        <v>36810</v>
      </c>
      <c r="M291" s="40">
        <f>VLOOKUP(A291,'Data _Transformation'!A290:Q2619,13,FALSE)</f>
        <v>2755.02</v>
      </c>
      <c r="N291" s="14" t="str">
        <f>VLOOKUP(A291,'Data _Transformation'!A290:Q2619,14,FALSE)</f>
        <v>tier - 2</v>
      </c>
      <c r="O291" s="14" t="str">
        <f>VLOOKUP(A291,'Data _Transformation'!A290:Q2619,15,FALSE)</f>
        <v>tier - 1</v>
      </c>
      <c r="P291" s="14" t="str">
        <f>VLOOKUP(A291,'Data _Transformation'!A290:Q2619,16,0)</f>
        <v>R1024</v>
      </c>
      <c r="Q291" s="42">
        <f>VLOOKUP(A291,'Data _Transformation'!A290:Q2619,17,0)</f>
        <v>22</v>
      </c>
    </row>
    <row r="292" spans="1:17" ht="15.6" x14ac:dyDescent="0.3">
      <c r="A292" s="41" t="s">
        <v>719</v>
      </c>
      <c r="B292" s="14" t="str">
        <f>VLOOKUP(A292,'Data _Transformation'!A291:Q2620,2,FALSE)</f>
        <v xml:space="preserve">  Joey</v>
      </c>
      <c r="C292" s="14">
        <f>VLOOKUP(A292,'Data _Transformation'!A291:Q2620,3,FALSE)</f>
        <v>40.74</v>
      </c>
      <c r="D292" s="14">
        <f>VLOOKUP(A292,'Data _Transformation'!A291:Q2620,4,FALSE)</f>
        <v>5.28</v>
      </c>
      <c r="E292" s="14" t="str">
        <f>VLOOKUP(A292,'Data _Transformation'!A291:Q2620,5,FALSE)</f>
        <v>No</v>
      </c>
      <c r="F292" s="14" t="str">
        <f>VLOOKUP(A292,'Data _Transformation'!A291:Q2620,6,FALSE)</f>
        <v>No</v>
      </c>
      <c r="G292" s="14" t="str">
        <f>VLOOKUP(A292,'Data _Transformation'!A291:Q2620,7,FALSE)</f>
        <v>Yes</v>
      </c>
      <c r="H292" s="14">
        <f>VLOOKUP(A292,'Data _Transformation'!A291:Q2620,8,FALSE)</f>
        <v>1</v>
      </c>
      <c r="I292" s="14" t="str">
        <f>VLOOKUP(A292,'Data _Transformation'!A291:Q2620,9,FALSE)</f>
        <v>Smoker</v>
      </c>
      <c r="J292" s="14" t="str">
        <f>VLOOKUP(A292,'Data _Transformation'!A291:Q2620,10,FALSE)</f>
        <v>Obesity</v>
      </c>
      <c r="K292" s="14" t="str">
        <f>VLOOKUP(A292,'Data _Transformation'!A291:Q2620,11,FALSE)</f>
        <v>Normal</v>
      </c>
      <c r="L292" s="39">
        <f>VLOOKUP(A292,'Data _Transformation'!A291:Q2620,12,FALSE)</f>
        <v>35652</v>
      </c>
      <c r="M292" s="40">
        <f>VLOOKUP(A292,'Data _Transformation'!A291:Q2620,13,FALSE)</f>
        <v>2758.99</v>
      </c>
      <c r="N292" s="14" t="str">
        <f>VLOOKUP(A292,'Data _Transformation'!A291:Q2620,14,FALSE)</f>
        <v>tier - 2</v>
      </c>
      <c r="O292" s="14" t="str">
        <f>VLOOKUP(A292,'Data _Transformation'!A291:Q2620,15,FALSE)</f>
        <v>tier - 1</v>
      </c>
      <c r="P292" s="14" t="str">
        <f>VLOOKUP(A292,'Data _Transformation'!A291:Q2620,16,0)</f>
        <v>R1012</v>
      </c>
      <c r="Q292" s="42">
        <f>VLOOKUP(A292,'Data _Transformation'!A291:Q2620,17,0)</f>
        <v>25</v>
      </c>
    </row>
    <row r="293" spans="1:17" ht="15.6" x14ac:dyDescent="0.3">
      <c r="A293" s="41" t="s">
        <v>721</v>
      </c>
      <c r="B293" s="14" t="str">
        <f>VLOOKUP(A293,'Data _Transformation'!A292:Q2621,2,FALSE)</f>
        <v xml:space="preserve">  Hillary L</v>
      </c>
      <c r="C293" s="14">
        <f>VLOOKUP(A293,'Data _Transformation'!A292:Q2621,3,FALSE)</f>
        <v>24.14</v>
      </c>
      <c r="D293" s="14">
        <f>VLOOKUP(A293,'Data _Transformation'!A292:Q2621,4,FALSE)</f>
        <v>5.87</v>
      </c>
      <c r="E293" s="14" t="str">
        <f>VLOOKUP(A293,'Data _Transformation'!A292:Q2621,5,FALSE)</f>
        <v>No</v>
      </c>
      <c r="F293" s="14" t="str">
        <f>VLOOKUP(A293,'Data _Transformation'!A292:Q2621,6,FALSE)</f>
        <v>No</v>
      </c>
      <c r="G293" s="14" t="str">
        <f>VLOOKUP(A293,'Data _Transformation'!A292:Q2621,7,FALSE)</f>
        <v>No</v>
      </c>
      <c r="H293" s="14">
        <f>VLOOKUP(A293,'Data _Transformation'!A292:Q2621,8,FALSE)</f>
        <v>2</v>
      </c>
      <c r="I293" s="14" t="str">
        <f>VLOOKUP(A293,'Data _Transformation'!A292:Q2621,9,FALSE)</f>
        <v>Smoker</v>
      </c>
      <c r="J293" s="14" t="str">
        <f>VLOOKUP(A293,'Data _Transformation'!A292:Q2621,10,FALSE)</f>
        <v>Normal weight</v>
      </c>
      <c r="K293" s="14" t="str">
        <f>VLOOKUP(A293,'Data _Transformation'!A292:Q2621,11,FALSE)</f>
        <v>Prediabetes</v>
      </c>
      <c r="L293" s="39">
        <f>VLOOKUP(A293,'Data _Transformation'!A292:Q2621,12,FALSE)</f>
        <v>38305</v>
      </c>
      <c r="M293" s="40">
        <f>VLOOKUP(A293,'Data _Transformation'!A292:Q2621,13,FALSE)</f>
        <v>2773.46</v>
      </c>
      <c r="N293" s="14" t="str">
        <f>VLOOKUP(A293,'Data _Transformation'!A292:Q2621,14,FALSE)</f>
        <v>tier - 2</v>
      </c>
      <c r="O293" s="14" t="str">
        <f>VLOOKUP(A293,'Data _Transformation'!A292:Q2621,15,FALSE)</f>
        <v>tier - 1</v>
      </c>
      <c r="P293" s="14" t="str">
        <f>VLOOKUP(A293,'Data _Transformation'!A292:Q2621,16,0)</f>
        <v>R1021</v>
      </c>
      <c r="Q293" s="42">
        <f>VLOOKUP(A293,'Data _Transformation'!A292:Q2621,17,0)</f>
        <v>18</v>
      </c>
    </row>
    <row r="294" spans="1:17" ht="15.6" x14ac:dyDescent="0.3">
      <c r="A294" s="41" t="s">
        <v>723</v>
      </c>
      <c r="B294" s="14" t="str">
        <f>VLOOKUP(A294,'Data _Transformation'!A293:Q2622,2,FALSE)</f>
        <v xml:space="preserve">  Eric J</v>
      </c>
      <c r="C294" s="14">
        <f>VLOOKUP(A294,'Data _Transformation'!A293:Q2622,3,FALSE)</f>
        <v>25.15</v>
      </c>
      <c r="D294" s="14">
        <f>VLOOKUP(A294,'Data _Transformation'!A293:Q2622,4,FALSE)</f>
        <v>9.08</v>
      </c>
      <c r="E294" s="14" t="str">
        <f>VLOOKUP(A294,'Data _Transformation'!A293:Q2622,5,FALSE)</f>
        <v>Yes</v>
      </c>
      <c r="F294" s="14" t="str">
        <f>VLOOKUP(A294,'Data _Transformation'!A293:Q2622,6,FALSE)</f>
        <v>No</v>
      </c>
      <c r="G294" s="14" t="str">
        <f>VLOOKUP(A294,'Data _Transformation'!A293:Q2622,7,FALSE)</f>
        <v>No</v>
      </c>
      <c r="H294" s="14">
        <f>VLOOKUP(A294,'Data _Transformation'!A293:Q2622,8,FALSE)</f>
        <v>1</v>
      </c>
      <c r="I294" s="14" t="str">
        <f>VLOOKUP(A294,'Data _Transformation'!A293:Q2622,9,FALSE)</f>
        <v>Smoker</v>
      </c>
      <c r="J294" s="14" t="str">
        <f>VLOOKUP(A294,'Data _Transformation'!A293:Q2622,10,FALSE)</f>
        <v>Over weight</v>
      </c>
      <c r="K294" s="14" t="str">
        <f>VLOOKUP(A294,'Data _Transformation'!A293:Q2622,11,FALSE)</f>
        <v>Diabetes</v>
      </c>
      <c r="L294" s="39">
        <f>VLOOKUP(A294,'Data _Transformation'!A293:Q2622,12,FALSE)</f>
        <v>36320</v>
      </c>
      <c r="M294" s="40">
        <f>VLOOKUP(A294,'Data _Transformation'!A293:Q2622,13,FALSE)</f>
        <v>2775.19</v>
      </c>
      <c r="N294" s="14" t="str">
        <f>VLOOKUP(A294,'Data _Transformation'!A293:Q2622,14,FALSE)</f>
        <v>tier - 2</v>
      </c>
      <c r="O294" s="14" t="str">
        <f>VLOOKUP(A294,'Data _Transformation'!A293:Q2622,15,FALSE)</f>
        <v>tier - 1</v>
      </c>
      <c r="P294" s="14" t="str">
        <f>VLOOKUP(A294,'Data _Transformation'!A293:Q2622,16,0)</f>
        <v>R1012</v>
      </c>
      <c r="Q294" s="42">
        <f>VLOOKUP(A294,'Data _Transformation'!A293:Q2622,17,0)</f>
        <v>23</v>
      </c>
    </row>
    <row r="295" spans="1:17" ht="15.6" x14ac:dyDescent="0.3">
      <c r="A295" s="41" t="s">
        <v>725</v>
      </c>
      <c r="B295" s="14" t="str">
        <f>VLOOKUP(A295,'Data _Transformation'!A294:Q2623,2,FALSE)</f>
        <v xml:space="preserve">  Nicolas</v>
      </c>
      <c r="C295" s="14">
        <f>VLOOKUP(A295,'Data _Transformation'!A294:Q2623,3,FALSE)</f>
        <v>28.71</v>
      </c>
      <c r="D295" s="14">
        <f>VLOOKUP(A295,'Data _Transformation'!A294:Q2623,4,FALSE)</f>
        <v>5.2</v>
      </c>
      <c r="E295" s="14" t="str">
        <f>VLOOKUP(A295,'Data _Transformation'!A294:Q2623,5,FALSE)</f>
        <v>No</v>
      </c>
      <c r="F295" s="14" t="str">
        <f>VLOOKUP(A295,'Data _Transformation'!A294:Q2623,6,FALSE)</f>
        <v>No</v>
      </c>
      <c r="G295" s="14" t="str">
        <f>VLOOKUP(A295,'Data _Transformation'!A294:Q2623,7,FALSE)</f>
        <v>No</v>
      </c>
      <c r="H295" s="14">
        <f>VLOOKUP(A295,'Data _Transformation'!A294:Q2623,8,FALSE)</f>
        <v>1</v>
      </c>
      <c r="I295" s="14" t="str">
        <f>VLOOKUP(A295,'Data _Transformation'!A294:Q2623,9,FALSE)</f>
        <v>Smoker</v>
      </c>
      <c r="J295" s="14" t="str">
        <f>VLOOKUP(A295,'Data _Transformation'!A294:Q2623,10,FALSE)</f>
        <v>Over weight</v>
      </c>
      <c r="K295" s="14" t="str">
        <f>VLOOKUP(A295,'Data _Transformation'!A294:Q2623,11,FALSE)</f>
        <v>Normal</v>
      </c>
      <c r="L295" s="39">
        <f>VLOOKUP(A295,'Data _Transformation'!A294:Q2623,12,FALSE)</f>
        <v>36401</v>
      </c>
      <c r="M295" s="40">
        <f>VLOOKUP(A295,'Data _Transformation'!A294:Q2623,13,FALSE)</f>
        <v>2775.19</v>
      </c>
      <c r="N295" s="14" t="str">
        <f>VLOOKUP(A295,'Data _Transformation'!A294:Q2623,14,FALSE)</f>
        <v>tier - 2</v>
      </c>
      <c r="O295" s="14" t="str">
        <f>VLOOKUP(A295,'Data _Transformation'!A294:Q2623,15,FALSE)</f>
        <v>tier - 1</v>
      </c>
      <c r="P295" s="14" t="str">
        <f>VLOOKUP(A295,'Data _Transformation'!A294:Q2623,16,0)</f>
        <v>R1012</v>
      </c>
      <c r="Q295" s="42">
        <f>VLOOKUP(A295,'Data _Transformation'!A294:Q2623,17,0)</f>
        <v>23</v>
      </c>
    </row>
    <row r="296" spans="1:17" ht="15.6" x14ac:dyDescent="0.3">
      <c r="A296" s="41" t="s">
        <v>727</v>
      </c>
      <c r="B296" s="14" t="str">
        <f>VLOOKUP(A296,'Data _Transformation'!A295:Q2624,2,FALSE)</f>
        <v xml:space="preserve">  Marcel</v>
      </c>
      <c r="C296" s="14">
        <f>VLOOKUP(A296,'Data _Transformation'!A295:Q2624,3,FALSE)</f>
        <v>23</v>
      </c>
      <c r="D296" s="14">
        <f>VLOOKUP(A296,'Data _Transformation'!A295:Q2624,4,FALSE)</f>
        <v>5.48</v>
      </c>
      <c r="E296" s="14" t="str">
        <f>VLOOKUP(A296,'Data _Transformation'!A295:Q2624,5,FALSE)</f>
        <v>No</v>
      </c>
      <c r="F296" s="14" t="str">
        <f>VLOOKUP(A296,'Data _Transformation'!A295:Q2624,6,FALSE)</f>
        <v>No</v>
      </c>
      <c r="G296" s="14" t="str">
        <f>VLOOKUP(A296,'Data _Transformation'!A295:Q2624,7,FALSE)</f>
        <v>No</v>
      </c>
      <c r="H296" s="14">
        <f>VLOOKUP(A296,'Data _Transformation'!A295:Q2624,8,FALSE)</f>
        <v>0</v>
      </c>
      <c r="I296" s="14" t="str">
        <f>VLOOKUP(A296,'Data _Transformation'!A295:Q2624,9,FALSE)</f>
        <v>Smoker</v>
      </c>
      <c r="J296" s="14" t="str">
        <f>VLOOKUP(A296,'Data _Transformation'!A295:Q2624,10,FALSE)</f>
        <v>Normal weight</v>
      </c>
      <c r="K296" s="14" t="str">
        <f>VLOOKUP(A296,'Data _Transformation'!A295:Q2624,11,FALSE)</f>
        <v>Normal</v>
      </c>
      <c r="L296" s="39">
        <f>VLOOKUP(A296,'Data _Transformation'!A295:Q2624,12,FALSE)</f>
        <v>36518</v>
      </c>
      <c r="M296" s="40">
        <f>VLOOKUP(A296,'Data _Transformation'!A295:Q2624,13,FALSE)</f>
        <v>2789.06</v>
      </c>
      <c r="N296" s="14" t="str">
        <f>VLOOKUP(A296,'Data _Transformation'!A295:Q2624,14,FALSE)</f>
        <v>tier - 2</v>
      </c>
      <c r="O296" s="14" t="str">
        <f>VLOOKUP(A296,'Data _Transformation'!A295:Q2624,15,FALSE)</f>
        <v>tier - 3</v>
      </c>
      <c r="P296" s="14" t="str">
        <f>VLOOKUP(A296,'Data _Transformation'!A295:Q2624,16,0)</f>
        <v>R1012</v>
      </c>
      <c r="Q296" s="42">
        <f>VLOOKUP(A296,'Data _Transformation'!A295:Q2624,17,0)</f>
        <v>23</v>
      </c>
    </row>
    <row r="297" spans="1:17" ht="15.6" x14ac:dyDescent="0.3">
      <c r="A297" s="41" t="s">
        <v>729</v>
      </c>
      <c r="B297" s="14" t="str">
        <f>VLOOKUP(A297,'Data _Transformation'!A296:Q2625,2,FALSE)</f>
        <v xml:space="preserve">  Ashley N</v>
      </c>
      <c r="C297" s="14">
        <f>VLOOKUP(A297,'Data _Transformation'!A296:Q2625,3,FALSE)</f>
        <v>36.86</v>
      </c>
      <c r="D297" s="14">
        <f>VLOOKUP(A297,'Data _Transformation'!A296:Q2625,4,FALSE)</f>
        <v>11.95</v>
      </c>
      <c r="E297" s="14" t="str">
        <f>VLOOKUP(A297,'Data _Transformation'!A296:Q2625,5,FALSE)</f>
        <v>No</v>
      </c>
      <c r="F297" s="14" t="str">
        <f>VLOOKUP(A297,'Data _Transformation'!A296:Q2625,6,FALSE)</f>
        <v>No</v>
      </c>
      <c r="G297" s="14" t="str">
        <f>VLOOKUP(A297,'Data _Transformation'!A296:Q2625,7,FALSE)</f>
        <v>No</v>
      </c>
      <c r="H297" s="14">
        <f>VLOOKUP(A297,'Data _Transformation'!A296:Q2625,8,FALSE)</f>
        <v>0</v>
      </c>
      <c r="I297" s="14" t="str">
        <f>VLOOKUP(A297,'Data _Transformation'!A296:Q2625,9,FALSE)</f>
        <v>Nonsmoker</v>
      </c>
      <c r="J297" s="14" t="str">
        <f>VLOOKUP(A297,'Data _Transformation'!A296:Q2625,10,FALSE)</f>
        <v>Obesity</v>
      </c>
      <c r="K297" s="14" t="str">
        <f>VLOOKUP(A297,'Data _Transformation'!A296:Q2625,11,FALSE)</f>
        <v>Diabetes</v>
      </c>
      <c r="L297" s="39">
        <f>VLOOKUP(A297,'Data _Transformation'!A296:Q2625,12,FALSE)</f>
        <v>38203</v>
      </c>
      <c r="M297" s="40">
        <f>VLOOKUP(A297,'Data _Transformation'!A296:Q2625,13,FALSE)</f>
        <v>2801.26</v>
      </c>
      <c r="N297" s="14" t="str">
        <f>VLOOKUP(A297,'Data _Transformation'!A296:Q2625,14,FALSE)</f>
        <v>tier - 2</v>
      </c>
      <c r="O297" s="14" t="str">
        <f>VLOOKUP(A297,'Data _Transformation'!A296:Q2625,15,FALSE)</f>
        <v>tier - 3</v>
      </c>
      <c r="P297" s="14" t="str">
        <f>VLOOKUP(A297,'Data _Transformation'!A296:Q2625,16,0)</f>
        <v>R1013</v>
      </c>
      <c r="Q297" s="42">
        <f>VLOOKUP(A297,'Data _Transformation'!A296:Q2625,17,0)</f>
        <v>18</v>
      </c>
    </row>
    <row r="298" spans="1:17" ht="15.6" x14ac:dyDescent="0.3">
      <c r="A298" s="41" t="s">
        <v>731</v>
      </c>
      <c r="B298" s="14" t="str">
        <f>VLOOKUP(A298,'Data _Transformation'!A297:Q2626,2,FALSE)</f>
        <v xml:space="preserve">  Evan D</v>
      </c>
      <c r="C298" s="14">
        <f>VLOOKUP(A298,'Data _Transformation'!A297:Q2626,3,FALSE)</f>
        <v>24.25</v>
      </c>
      <c r="D298" s="14">
        <f>VLOOKUP(A298,'Data _Transformation'!A297:Q2626,4,FALSE)</f>
        <v>8.6999999999999993</v>
      </c>
      <c r="E298" s="14" t="str">
        <f>VLOOKUP(A298,'Data _Transformation'!A297:Q2626,5,FALSE)</f>
        <v>Yes</v>
      </c>
      <c r="F298" s="14" t="str">
        <f>VLOOKUP(A298,'Data _Transformation'!A297:Q2626,6,FALSE)</f>
        <v>No</v>
      </c>
      <c r="G298" s="14" t="str">
        <f>VLOOKUP(A298,'Data _Transformation'!A297:Q2626,7,FALSE)</f>
        <v>No</v>
      </c>
      <c r="H298" s="14">
        <f>VLOOKUP(A298,'Data _Transformation'!A297:Q2626,8,FALSE)</f>
        <v>1</v>
      </c>
      <c r="I298" s="14" t="str">
        <f>VLOOKUP(A298,'Data _Transformation'!A297:Q2626,9,FALSE)</f>
        <v>Smoker</v>
      </c>
      <c r="J298" s="14" t="str">
        <f>VLOOKUP(A298,'Data _Transformation'!A297:Q2626,10,FALSE)</f>
        <v>Normal weight</v>
      </c>
      <c r="K298" s="14" t="str">
        <f>VLOOKUP(A298,'Data _Transformation'!A297:Q2626,11,FALSE)</f>
        <v>Diabetes</v>
      </c>
      <c r="L298" s="39">
        <f>VLOOKUP(A298,'Data _Transformation'!A297:Q2626,12,FALSE)</f>
        <v>37887</v>
      </c>
      <c r="M298" s="40">
        <f>VLOOKUP(A298,'Data _Transformation'!A297:Q2626,13,FALSE)</f>
        <v>2803.7</v>
      </c>
      <c r="N298" s="14" t="str">
        <f>VLOOKUP(A298,'Data _Transformation'!A297:Q2626,14,FALSE)</f>
        <v>tier - 2</v>
      </c>
      <c r="O298" s="14" t="str">
        <f>VLOOKUP(A298,'Data _Transformation'!A297:Q2626,15,FALSE)</f>
        <v>tier - 1</v>
      </c>
      <c r="P298" s="14" t="str">
        <f>VLOOKUP(A298,'Data _Transformation'!A297:Q2626,16,0)</f>
        <v>R1012</v>
      </c>
      <c r="Q298" s="42">
        <f>VLOOKUP(A298,'Data _Transformation'!A297:Q2626,17,0)</f>
        <v>19</v>
      </c>
    </row>
    <row r="299" spans="1:17" ht="15.6" x14ac:dyDescent="0.3">
      <c r="A299" s="41" t="s">
        <v>734</v>
      </c>
      <c r="B299" s="14" t="str">
        <f>VLOOKUP(A299,'Data _Transformation'!A298:Q2627,2,FALSE)</f>
        <v xml:space="preserve">  Krisana</v>
      </c>
      <c r="C299" s="14">
        <f>VLOOKUP(A299,'Data _Transformation'!A298:Q2627,3,FALSE)</f>
        <v>23.85</v>
      </c>
      <c r="D299" s="14">
        <f>VLOOKUP(A299,'Data _Transformation'!A298:Q2627,4,FALSE)</f>
        <v>7.84</v>
      </c>
      <c r="E299" s="14" t="str">
        <f>VLOOKUP(A299,'Data _Transformation'!A298:Q2627,5,FALSE)</f>
        <v>No</v>
      </c>
      <c r="F299" s="14" t="str">
        <f>VLOOKUP(A299,'Data _Transformation'!A298:Q2627,6,FALSE)</f>
        <v>No</v>
      </c>
      <c r="G299" s="14" t="str">
        <f>VLOOKUP(A299,'Data _Transformation'!A298:Q2627,7,FALSE)</f>
        <v>No</v>
      </c>
      <c r="H299" s="14">
        <f>VLOOKUP(A299,'Data _Transformation'!A298:Q2627,8,FALSE)</f>
        <v>0</v>
      </c>
      <c r="I299" s="14" t="str">
        <f>VLOOKUP(A299,'Data _Transformation'!A298:Q2627,9,FALSE)</f>
        <v>Smoker</v>
      </c>
      <c r="J299" s="14" t="str">
        <f>VLOOKUP(A299,'Data _Transformation'!A298:Q2627,10,FALSE)</f>
        <v>Normal weight</v>
      </c>
      <c r="K299" s="14" t="str">
        <f>VLOOKUP(A299,'Data _Transformation'!A298:Q2627,11,FALSE)</f>
        <v>Diabetes</v>
      </c>
      <c r="L299" s="39">
        <f>VLOOKUP(A299,'Data _Transformation'!A298:Q2627,12,FALSE)</f>
        <v>36800</v>
      </c>
      <c r="M299" s="40">
        <f>VLOOKUP(A299,'Data _Transformation'!A298:Q2627,13,FALSE)</f>
        <v>2819.51</v>
      </c>
      <c r="N299" s="14" t="str">
        <f>VLOOKUP(A299,'Data _Transformation'!A298:Q2627,14,FALSE)</f>
        <v>tier - 2</v>
      </c>
      <c r="O299" s="14" t="str">
        <f>VLOOKUP(A299,'Data _Transformation'!A298:Q2627,15,FALSE)</f>
        <v>tier - 3</v>
      </c>
      <c r="P299" s="14" t="str">
        <f>VLOOKUP(A299,'Data _Transformation'!A298:Q2627,16,0)</f>
        <v>R1011</v>
      </c>
      <c r="Q299" s="42">
        <f>VLOOKUP(A299,'Data _Transformation'!A298:Q2627,17,0)</f>
        <v>22</v>
      </c>
    </row>
    <row r="300" spans="1:17" ht="15.6" x14ac:dyDescent="0.3">
      <c r="A300" s="41" t="s">
        <v>736</v>
      </c>
      <c r="B300" s="14" t="str">
        <f>VLOOKUP(A300,'Data _Transformation'!A299:Q2628,2,FALSE)</f>
        <v xml:space="preserve">  Kyle</v>
      </c>
      <c r="C300" s="14">
        <f>VLOOKUP(A300,'Data _Transformation'!A299:Q2628,3,FALSE)</f>
        <v>40.020000000000003</v>
      </c>
      <c r="D300" s="14">
        <f>VLOOKUP(A300,'Data _Transformation'!A299:Q2628,4,FALSE)</f>
        <v>5.19</v>
      </c>
      <c r="E300" s="14" t="str">
        <f>VLOOKUP(A300,'Data _Transformation'!A299:Q2628,5,FALSE)</f>
        <v>Yes</v>
      </c>
      <c r="F300" s="14" t="str">
        <f>VLOOKUP(A300,'Data _Transformation'!A299:Q2628,6,FALSE)</f>
        <v>No</v>
      </c>
      <c r="G300" s="14" t="str">
        <f>VLOOKUP(A300,'Data _Transformation'!A299:Q2628,7,FALSE)</f>
        <v>No</v>
      </c>
      <c r="H300" s="14">
        <f>VLOOKUP(A300,'Data _Transformation'!A299:Q2628,8,FALSE)</f>
        <v>1</v>
      </c>
      <c r="I300" s="14" t="str">
        <f>VLOOKUP(A300,'Data _Transformation'!A299:Q2628,9,FALSE)</f>
        <v>Smoker</v>
      </c>
      <c r="J300" s="14" t="str">
        <f>VLOOKUP(A300,'Data _Transformation'!A299:Q2628,10,FALSE)</f>
        <v>Obesity</v>
      </c>
      <c r="K300" s="14" t="str">
        <f>VLOOKUP(A300,'Data _Transformation'!A299:Q2628,11,FALSE)</f>
        <v>Normal</v>
      </c>
      <c r="L300" s="39">
        <f>VLOOKUP(A300,'Data _Transformation'!A299:Q2628,12,FALSE)</f>
        <v>36114</v>
      </c>
      <c r="M300" s="40">
        <f>VLOOKUP(A300,'Data _Transformation'!A299:Q2628,13,FALSE)</f>
        <v>2842.76</v>
      </c>
      <c r="N300" s="14" t="str">
        <f>VLOOKUP(A300,'Data _Transformation'!A299:Q2628,14,FALSE)</f>
        <v>tier - 2</v>
      </c>
      <c r="O300" s="14" t="str">
        <f>VLOOKUP(A300,'Data _Transformation'!A299:Q2628,15,FALSE)</f>
        <v>tier - 3</v>
      </c>
      <c r="P300" s="14" t="str">
        <f>VLOOKUP(A300,'Data _Transformation'!A299:Q2628,16,0)</f>
        <v>R1012</v>
      </c>
      <c r="Q300" s="42">
        <f>VLOOKUP(A300,'Data _Transformation'!A299:Q2628,17,0)</f>
        <v>24</v>
      </c>
    </row>
    <row r="301" spans="1:17" ht="15.6" x14ac:dyDescent="0.3">
      <c r="A301" s="41" t="s">
        <v>738</v>
      </c>
      <c r="B301" s="14" t="str">
        <f>VLOOKUP(A301,'Data _Transformation'!A300:Q2629,2,FALSE)</f>
        <v xml:space="preserve">  Kate</v>
      </c>
      <c r="C301" s="14">
        <f>VLOOKUP(A301,'Data _Transformation'!A300:Q2629,3,FALSE)</f>
        <v>19.170000000000002</v>
      </c>
      <c r="D301" s="14">
        <f>VLOOKUP(A301,'Data _Transformation'!A300:Q2629,4,FALSE)</f>
        <v>8.41</v>
      </c>
      <c r="E301" s="14" t="str">
        <f>VLOOKUP(A301,'Data _Transformation'!A300:Q2629,5,FALSE)</f>
        <v>No</v>
      </c>
      <c r="F301" s="14" t="str">
        <f>VLOOKUP(A301,'Data _Transformation'!A300:Q2629,6,FALSE)</f>
        <v>No</v>
      </c>
      <c r="G301" s="14" t="str">
        <f>VLOOKUP(A301,'Data _Transformation'!A300:Q2629,7,FALSE)</f>
        <v>No</v>
      </c>
      <c r="H301" s="14">
        <f>VLOOKUP(A301,'Data _Transformation'!A300:Q2629,8,FALSE)</f>
        <v>0</v>
      </c>
      <c r="I301" s="14" t="str">
        <f>VLOOKUP(A301,'Data _Transformation'!A300:Q2629,9,FALSE)</f>
        <v>Smoker</v>
      </c>
      <c r="J301" s="14" t="str">
        <f>VLOOKUP(A301,'Data _Transformation'!A300:Q2629,10,FALSE)</f>
        <v>Normal weight</v>
      </c>
      <c r="K301" s="14" t="str">
        <f>VLOOKUP(A301,'Data _Transformation'!A300:Q2629,11,FALSE)</f>
        <v>Diabetes</v>
      </c>
      <c r="L301" s="39">
        <f>VLOOKUP(A301,'Data _Transformation'!A300:Q2629,12,FALSE)</f>
        <v>35963</v>
      </c>
      <c r="M301" s="40">
        <f>VLOOKUP(A301,'Data _Transformation'!A300:Q2629,13,FALSE)</f>
        <v>2850.68</v>
      </c>
      <c r="N301" s="14" t="str">
        <f>VLOOKUP(A301,'Data _Transformation'!A300:Q2629,14,FALSE)</f>
        <v>tier - 2</v>
      </c>
      <c r="O301" s="14" t="str">
        <f>VLOOKUP(A301,'Data _Transformation'!A300:Q2629,15,FALSE)</f>
        <v>tier - 3</v>
      </c>
      <c r="P301" s="14" t="str">
        <f>VLOOKUP(A301,'Data _Transformation'!A300:Q2629,16,0)</f>
        <v>R1012</v>
      </c>
      <c r="Q301" s="42">
        <f>VLOOKUP(A301,'Data _Transformation'!A300:Q2629,17,0)</f>
        <v>24</v>
      </c>
    </row>
    <row r="302" spans="1:17" ht="15.6" x14ac:dyDescent="0.3">
      <c r="A302" s="41" t="s">
        <v>741</v>
      </c>
      <c r="B302" s="14" t="str">
        <f>VLOOKUP(A302,'Data _Transformation'!A301:Q2630,2,FALSE)</f>
        <v xml:space="preserve">  Martin A</v>
      </c>
      <c r="C302" s="14">
        <f>VLOOKUP(A302,'Data _Transformation'!A301:Q2630,3,FALSE)</f>
        <v>43.53</v>
      </c>
      <c r="D302" s="14">
        <f>VLOOKUP(A302,'Data _Transformation'!A301:Q2630,4,FALSE)</f>
        <v>5.86</v>
      </c>
      <c r="E302" s="14" t="str">
        <f>VLOOKUP(A302,'Data _Transformation'!A301:Q2630,5,FALSE)</f>
        <v>Yes</v>
      </c>
      <c r="F302" s="14" t="str">
        <f>VLOOKUP(A302,'Data _Transformation'!A301:Q2630,6,FALSE)</f>
        <v>yes</v>
      </c>
      <c r="G302" s="14" t="str">
        <f>VLOOKUP(A302,'Data _Transformation'!A301:Q2630,7,FALSE)</f>
        <v>No</v>
      </c>
      <c r="H302" s="14">
        <f>VLOOKUP(A302,'Data _Transformation'!A301:Q2630,8,FALSE)</f>
        <v>2</v>
      </c>
      <c r="I302" s="14" t="str">
        <f>VLOOKUP(A302,'Data _Transformation'!A301:Q2630,9,FALSE)</f>
        <v>Smoker</v>
      </c>
      <c r="J302" s="14" t="str">
        <f>VLOOKUP(A302,'Data _Transformation'!A301:Q2630,10,FALSE)</f>
        <v>Obesity</v>
      </c>
      <c r="K302" s="14" t="str">
        <f>VLOOKUP(A302,'Data _Transformation'!A301:Q2630,11,FALSE)</f>
        <v>Prediabetes</v>
      </c>
      <c r="L302" s="39">
        <f>VLOOKUP(A302,'Data _Transformation'!A301:Q2630,12,FALSE)</f>
        <v>36042</v>
      </c>
      <c r="M302" s="40">
        <f>VLOOKUP(A302,'Data _Transformation'!A301:Q2630,13,FALSE)</f>
        <v>2855.44</v>
      </c>
      <c r="N302" s="14" t="str">
        <f>VLOOKUP(A302,'Data _Transformation'!A301:Q2630,14,FALSE)</f>
        <v>tier - 2</v>
      </c>
      <c r="O302" s="14" t="str">
        <f>VLOOKUP(A302,'Data _Transformation'!A301:Q2630,15,FALSE)</f>
        <v>tier - 3</v>
      </c>
      <c r="P302" s="14" t="str">
        <f>VLOOKUP(A302,'Data _Transformation'!A301:Q2630,16,0)</f>
        <v>R1012</v>
      </c>
      <c r="Q302" s="42">
        <f>VLOOKUP(A302,'Data _Transformation'!A301:Q2630,17,0)</f>
        <v>24</v>
      </c>
    </row>
    <row r="303" spans="1:17" ht="15.6" x14ac:dyDescent="0.3">
      <c r="A303" s="41" t="s">
        <v>743</v>
      </c>
      <c r="B303" s="14" t="str">
        <f>VLOOKUP(A303,'Data _Transformation'!A302:Q2631,2,FALSE)</f>
        <v xml:space="preserve">  Stacey</v>
      </c>
      <c r="C303" s="14">
        <f>VLOOKUP(A303,'Data _Transformation'!A302:Q2631,3,FALSE)</f>
        <v>46.06</v>
      </c>
      <c r="D303" s="14">
        <f>VLOOKUP(A303,'Data _Transformation'!A302:Q2631,4,FALSE)</f>
        <v>4.18</v>
      </c>
      <c r="E303" s="14" t="str">
        <f>VLOOKUP(A303,'Data _Transformation'!A302:Q2631,5,FALSE)</f>
        <v>No</v>
      </c>
      <c r="F303" s="14" t="str">
        <f>VLOOKUP(A303,'Data _Transformation'!A302:Q2631,6,FALSE)</f>
        <v>yes</v>
      </c>
      <c r="G303" s="14" t="str">
        <f>VLOOKUP(A303,'Data _Transformation'!A302:Q2631,7,FALSE)</f>
        <v>No</v>
      </c>
      <c r="H303" s="14">
        <f>VLOOKUP(A303,'Data _Transformation'!A302:Q2631,8,FALSE)</f>
        <v>1</v>
      </c>
      <c r="I303" s="14" t="str">
        <f>VLOOKUP(A303,'Data _Transformation'!A302:Q2631,9,FALSE)</f>
        <v>Smoker</v>
      </c>
      <c r="J303" s="14" t="str">
        <f>VLOOKUP(A303,'Data _Transformation'!A302:Q2631,10,FALSE)</f>
        <v>Obesity</v>
      </c>
      <c r="K303" s="14" t="str">
        <f>VLOOKUP(A303,'Data _Transformation'!A302:Q2631,11,FALSE)</f>
        <v>Normal</v>
      </c>
      <c r="L303" s="39">
        <f>VLOOKUP(A303,'Data _Transformation'!A302:Q2631,12,FALSE)</f>
        <v>34274</v>
      </c>
      <c r="M303" s="40">
        <f>VLOOKUP(A303,'Data _Transformation'!A302:Q2631,13,FALSE)</f>
        <v>2866.09</v>
      </c>
      <c r="N303" s="14" t="str">
        <f>VLOOKUP(A303,'Data _Transformation'!A302:Q2631,14,FALSE)</f>
        <v>tier - 3</v>
      </c>
      <c r="O303" s="14" t="str">
        <f>VLOOKUP(A303,'Data _Transformation'!A302:Q2631,15,FALSE)</f>
        <v>tier - 3</v>
      </c>
      <c r="P303" s="14" t="str">
        <f>VLOOKUP(A303,'Data _Transformation'!A302:Q2631,16,0)</f>
        <v>R1011</v>
      </c>
      <c r="Q303" s="42">
        <f>VLOOKUP(A303,'Data _Transformation'!A302:Q2631,17,0)</f>
        <v>29</v>
      </c>
    </row>
    <row r="304" spans="1:17" ht="15.6" x14ac:dyDescent="0.3">
      <c r="A304" s="41" t="s">
        <v>746</v>
      </c>
      <c r="B304" s="14" t="str">
        <f>VLOOKUP(A304,'Data _Transformation'!A303:Q2632,2,FALSE)</f>
        <v xml:space="preserve">  Christine</v>
      </c>
      <c r="C304" s="14">
        <f>VLOOKUP(A304,'Data _Transformation'!A303:Q2632,3,FALSE)</f>
        <v>29.92</v>
      </c>
      <c r="D304" s="14">
        <f>VLOOKUP(A304,'Data _Transformation'!A303:Q2632,4,FALSE)</f>
        <v>11.99</v>
      </c>
      <c r="E304" s="14" t="str">
        <f>VLOOKUP(A304,'Data _Transformation'!A303:Q2632,5,FALSE)</f>
        <v>Yes</v>
      </c>
      <c r="F304" s="14" t="str">
        <f>VLOOKUP(A304,'Data _Transformation'!A303:Q2632,6,FALSE)</f>
        <v>No</v>
      </c>
      <c r="G304" s="14" t="str">
        <f>VLOOKUP(A304,'Data _Transformation'!A303:Q2632,7,FALSE)</f>
        <v>No</v>
      </c>
      <c r="H304" s="14">
        <f>VLOOKUP(A304,'Data _Transformation'!A303:Q2632,8,FALSE)</f>
        <v>2</v>
      </c>
      <c r="I304" s="14" t="str">
        <f>VLOOKUP(A304,'Data _Transformation'!A303:Q2632,9,FALSE)</f>
        <v>Smoker</v>
      </c>
      <c r="J304" s="14" t="str">
        <f>VLOOKUP(A304,'Data _Transformation'!A303:Q2632,10,FALSE)</f>
        <v>Over weight</v>
      </c>
      <c r="K304" s="14" t="str">
        <f>VLOOKUP(A304,'Data _Transformation'!A303:Q2632,11,FALSE)</f>
        <v>Diabetes</v>
      </c>
      <c r="L304" s="39">
        <f>VLOOKUP(A304,'Data _Transformation'!A303:Q2632,12,FALSE)</f>
        <v>34193</v>
      </c>
      <c r="M304" s="40">
        <f>VLOOKUP(A304,'Data _Transformation'!A303:Q2632,13,FALSE)</f>
        <v>2867.12</v>
      </c>
      <c r="N304" s="14" t="str">
        <f>VLOOKUP(A304,'Data _Transformation'!A303:Q2632,14,FALSE)</f>
        <v>tier - 1</v>
      </c>
      <c r="O304" s="14" t="str">
        <f>VLOOKUP(A304,'Data _Transformation'!A303:Q2632,15,FALSE)</f>
        <v>tier - 3</v>
      </c>
      <c r="P304" s="14" t="str">
        <f>VLOOKUP(A304,'Data _Transformation'!A303:Q2632,16,0)</f>
        <v>R1013</v>
      </c>
      <c r="Q304" s="42">
        <f>VLOOKUP(A304,'Data _Transformation'!A303:Q2632,17,0)</f>
        <v>29</v>
      </c>
    </row>
    <row r="305" spans="1:17" ht="15.6" x14ac:dyDescent="0.3">
      <c r="A305" s="41" t="s">
        <v>748</v>
      </c>
      <c r="B305" s="14" t="str">
        <f>VLOOKUP(A305,'Data _Transformation'!A304:Q2633,2,FALSE)</f>
        <v xml:space="preserve">  Sarah C</v>
      </c>
      <c r="C305" s="14">
        <f>VLOOKUP(A305,'Data _Transformation'!A304:Q2633,3,FALSE)</f>
        <v>28.46</v>
      </c>
      <c r="D305" s="14">
        <f>VLOOKUP(A305,'Data _Transformation'!A304:Q2633,4,FALSE)</f>
        <v>4.8499999999999996</v>
      </c>
      <c r="E305" s="14" t="str">
        <f>VLOOKUP(A305,'Data _Transformation'!A304:Q2633,5,FALSE)</f>
        <v>Yes</v>
      </c>
      <c r="F305" s="14" t="str">
        <f>VLOOKUP(A305,'Data _Transformation'!A304:Q2633,6,FALSE)</f>
        <v>No</v>
      </c>
      <c r="G305" s="14" t="str">
        <f>VLOOKUP(A305,'Data _Transformation'!A304:Q2633,7,FALSE)</f>
        <v>No</v>
      </c>
      <c r="H305" s="14">
        <f>VLOOKUP(A305,'Data _Transformation'!A304:Q2633,8,FALSE)</f>
        <v>1</v>
      </c>
      <c r="I305" s="14" t="str">
        <f>VLOOKUP(A305,'Data _Transformation'!A304:Q2633,9,FALSE)</f>
        <v>Smoker</v>
      </c>
      <c r="J305" s="14" t="str">
        <f>VLOOKUP(A305,'Data _Transformation'!A304:Q2633,10,FALSE)</f>
        <v>Over weight</v>
      </c>
      <c r="K305" s="14" t="str">
        <f>VLOOKUP(A305,'Data _Transformation'!A304:Q2633,11,FALSE)</f>
        <v>Normal</v>
      </c>
      <c r="L305" s="39">
        <f>VLOOKUP(A305,'Data _Transformation'!A304:Q2633,12,FALSE)</f>
        <v>35237</v>
      </c>
      <c r="M305" s="40">
        <f>VLOOKUP(A305,'Data _Transformation'!A304:Q2633,13,FALSE)</f>
        <v>2897.32</v>
      </c>
      <c r="N305" s="14" t="str">
        <f>VLOOKUP(A305,'Data _Transformation'!A304:Q2633,14,FALSE)</f>
        <v>tier - 3</v>
      </c>
      <c r="O305" s="14" t="str">
        <f>VLOOKUP(A305,'Data _Transformation'!A304:Q2633,15,FALSE)</f>
        <v>tier - 3</v>
      </c>
      <c r="P305" s="14" t="str">
        <f>VLOOKUP(A305,'Data _Transformation'!A304:Q2633,16,0)</f>
        <v>R1016</v>
      </c>
      <c r="Q305" s="42">
        <f>VLOOKUP(A305,'Data _Transformation'!A304:Q2633,17,0)</f>
        <v>26</v>
      </c>
    </row>
    <row r="306" spans="1:17" ht="15.6" x14ac:dyDescent="0.3">
      <c r="A306" s="41" t="s">
        <v>750</v>
      </c>
      <c r="B306" s="14" t="str">
        <f>VLOOKUP(A306,'Data _Transformation'!A305:Q2634,2,FALSE)</f>
        <v xml:space="preserve">  Megan</v>
      </c>
      <c r="C306" s="14">
        <f>VLOOKUP(A306,'Data _Transformation'!A305:Q2634,3,FALSE)</f>
        <v>24.56</v>
      </c>
      <c r="D306" s="14">
        <f>VLOOKUP(A306,'Data _Transformation'!A305:Q2634,4,FALSE)</f>
        <v>6.18</v>
      </c>
      <c r="E306" s="14" t="str">
        <f>VLOOKUP(A306,'Data _Transformation'!A305:Q2634,5,FALSE)</f>
        <v>Yes</v>
      </c>
      <c r="F306" s="14" t="str">
        <f>VLOOKUP(A306,'Data _Transformation'!A305:Q2634,6,FALSE)</f>
        <v>No</v>
      </c>
      <c r="G306" s="14" t="str">
        <f>VLOOKUP(A306,'Data _Transformation'!A305:Q2634,7,FALSE)</f>
        <v>Yes</v>
      </c>
      <c r="H306" s="14">
        <f>VLOOKUP(A306,'Data _Transformation'!A305:Q2634,8,FALSE)</f>
        <v>1</v>
      </c>
      <c r="I306" s="14" t="str">
        <f>VLOOKUP(A306,'Data _Transformation'!A305:Q2634,9,FALSE)</f>
        <v>Smoker</v>
      </c>
      <c r="J306" s="14" t="str">
        <f>VLOOKUP(A306,'Data _Transformation'!A305:Q2634,10,FALSE)</f>
        <v>Normal weight</v>
      </c>
      <c r="K306" s="14" t="str">
        <f>VLOOKUP(A306,'Data _Transformation'!A305:Q2634,11,FALSE)</f>
        <v>Prediabetes</v>
      </c>
      <c r="L306" s="39">
        <f>VLOOKUP(A306,'Data _Transformation'!A305:Q2634,12,FALSE)</f>
        <v>36721</v>
      </c>
      <c r="M306" s="40">
        <f>VLOOKUP(A306,'Data _Transformation'!A305:Q2634,13,FALSE)</f>
        <v>2897.46</v>
      </c>
      <c r="N306" s="14" t="str">
        <f>VLOOKUP(A306,'Data _Transformation'!A305:Q2634,14,FALSE)</f>
        <v>tier - 2</v>
      </c>
      <c r="O306" s="14" t="str">
        <f>VLOOKUP(A306,'Data _Transformation'!A305:Q2634,15,FALSE)</f>
        <v>tier - 1</v>
      </c>
      <c r="P306" s="14" t="str">
        <f>VLOOKUP(A306,'Data _Transformation'!A305:Q2634,16,0)</f>
        <v>R1012</v>
      </c>
      <c r="Q306" s="42">
        <f>VLOOKUP(A306,'Data _Transformation'!A305:Q2634,17,0)</f>
        <v>22</v>
      </c>
    </row>
    <row r="307" spans="1:17" ht="15.6" x14ac:dyDescent="0.3">
      <c r="A307" s="41" t="s">
        <v>753</v>
      </c>
      <c r="B307" s="14" t="str">
        <f>VLOOKUP(A307,'Data _Transformation'!A306:Q2635,2,FALSE)</f>
        <v xml:space="preserve">  Jason W</v>
      </c>
      <c r="C307" s="14">
        <f>VLOOKUP(A307,'Data _Transformation'!A306:Q2635,3,FALSE)</f>
        <v>41.19</v>
      </c>
      <c r="D307" s="14">
        <f>VLOOKUP(A307,'Data _Transformation'!A306:Q2635,4,FALSE)</f>
        <v>6.37</v>
      </c>
      <c r="E307" s="14" t="str">
        <f>VLOOKUP(A307,'Data _Transformation'!A306:Q2635,5,FALSE)</f>
        <v>No</v>
      </c>
      <c r="F307" s="14" t="str">
        <f>VLOOKUP(A307,'Data _Transformation'!A306:Q2635,6,FALSE)</f>
        <v>No</v>
      </c>
      <c r="G307" s="14" t="str">
        <f>VLOOKUP(A307,'Data _Transformation'!A306:Q2635,7,FALSE)</f>
        <v>No</v>
      </c>
      <c r="H307" s="14">
        <f>VLOOKUP(A307,'Data _Transformation'!A306:Q2635,8,FALSE)</f>
        <v>0</v>
      </c>
      <c r="I307" s="14" t="str">
        <f>VLOOKUP(A307,'Data _Transformation'!A306:Q2635,9,FALSE)</f>
        <v>Smoker</v>
      </c>
      <c r="J307" s="14" t="str">
        <f>VLOOKUP(A307,'Data _Transformation'!A306:Q2635,10,FALSE)</f>
        <v>Obesity</v>
      </c>
      <c r="K307" s="14" t="str">
        <f>VLOOKUP(A307,'Data _Transformation'!A306:Q2635,11,FALSE)</f>
        <v>Prediabetes</v>
      </c>
      <c r="L307" s="39">
        <f>VLOOKUP(A307,'Data _Transformation'!A306:Q2635,12,FALSE)</f>
        <v>36465</v>
      </c>
      <c r="M307" s="40">
        <f>VLOOKUP(A307,'Data _Transformation'!A306:Q2635,13,FALSE)</f>
        <v>2899.49</v>
      </c>
      <c r="N307" s="14" t="str">
        <f>VLOOKUP(A307,'Data _Transformation'!A306:Q2635,14,FALSE)</f>
        <v>tier - 2</v>
      </c>
      <c r="O307" s="14" t="str">
        <f>VLOOKUP(A307,'Data _Transformation'!A306:Q2635,15,FALSE)</f>
        <v>tier - 2</v>
      </c>
      <c r="P307" s="14" t="str">
        <f>VLOOKUP(A307,'Data _Transformation'!A306:Q2635,16,0)</f>
        <v>R1024</v>
      </c>
      <c r="Q307" s="42">
        <f>VLOOKUP(A307,'Data _Transformation'!A306:Q2635,17,0)</f>
        <v>23</v>
      </c>
    </row>
    <row r="308" spans="1:17" ht="15.6" x14ac:dyDescent="0.3">
      <c r="A308" s="41" t="s">
        <v>755</v>
      </c>
      <c r="B308" s="14" t="str">
        <f>VLOOKUP(A308,'Data _Transformation'!A307:Q2636,2,FALSE)</f>
        <v xml:space="preserve">  Michele</v>
      </c>
      <c r="C308" s="14">
        <f>VLOOKUP(A308,'Data _Transformation'!A307:Q2636,3,FALSE)</f>
        <v>18.63</v>
      </c>
      <c r="D308" s="14">
        <f>VLOOKUP(A308,'Data _Transformation'!A307:Q2636,4,FALSE)</f>
        <v>9.81</v>
      </c>
      <c r="E308" s="14" t="str">
        <f>VLOOKUP(A308,'Data _Transformation'!A307:Q2636,5,FALSE)</f>
        <v>Yes</v>
      </c>
      <c r="F308" s="14" t="str">
        <f>VLOOKUP(A308,'Data _Transformation'!A307:Q2636,6,FALSE)</f>
        <v>No</v>
      </c>
      <c r="G308" s="14" t="str">
        <f>VLOOKUP(A308,'Data _Transformation'!A307:Q2636,7,FALSE)</f>
        <v>No</v>
      </c>
      <c r="H308" s="14">
        <f>VLOOKUP(A308,'Data _Transformation'!A307:Q2636,8,FALSE)</f>
        <v>2</v>
      </c>
      <c r="I308" s="14" t="str">
        <f>VLOOKUP(A308,'Data _Transformation'!A307:Q2636,9,FALSE)</f>
        <v>Smoker</v>
      </c>
      <c r="J308" s="14" t="str">
        <f>VLOOKUP(A308,'Data _Transformation'!A307:Q2636,10,FALSE)</f>
        <v>Normal weight</v>
      </c>
      <c r="K308" s="14" t="str">
        <f>VLOOKUP(A308,'Data _Transformation'!A307:Q2636,11,FALSE)</f>
        <v>Diabetes</v>
      </c>
      <c r="L308" s="39">
        <f>VLOOKUP(A308,'Data _Transformation'!A307:Q2636,12,FALSE)</f>
        <v>35362</v>
      </c>
      <c r="M308" s="40">
        <f>VLOOKUP(A308,'Data _Transformation'!A307:Q2636,13,FALSE)</f>
        <v>2902.91</v>
      </c>
      <c r="N308" s="14" t="str">
        <f>VLOOKUP(A308,'Data _Transformation'!A307:Q2636,14,FALSE)</f>
        <v>tier - 2</v>
      </c>
      <c r="O308" s="14" t="str">
        <f>VLOOKUP(A308,'Data _Transformation'!A307:Q2636,15,FALSE)</f>
        <v>tier - 2</v>
      </c>
      <c r="P308" s="14" t="str">
        <f>VLOOKUP(A308,'Data _Transformation'!A307:Q2636,16,0)</f>
        <v>R1013</v>
      </c>
      <c r="Q308" s="42">
        <f>VLOOKUP(A308,'Data _Transformation'!A307:Q2636,17,0)</f>
        <v>26</v>
      </c>
    </row>
    <row r="309" spans="1:17" ht="15.6" x14ac:dyDescent="0.3">
      <c r="A309" s="41" t="s">
        <v>758</v>
      </c>
      <c r="B309" s="14" t="str">
        <f>VLOOKUP(A309,'Data _Transformation'!A308:Q2637,2,FALSE)</f>
        <v xml:space="preserve">  Nikki</v>
      </c>
      <c r="C309" s="14">
        <f>VLOOKUP(A309,'Data _Transformation'!A308:Q2637,3,FALSE)</f>
        <v>26.26</v>
      </c>
      <c r="D309" s="14">
        <f>VLOOKUP(A309,'Data _Transformation'!A308:Q2637,4,FALSE)</f>
        <v>11.8</v>
      </c>
      <c r="E309" s="14" t="str">
        <f>VLOOKUP(A309,'Data _Transformation'!A308:Q2637,5,FALSE)</f>
        <v>Yes</v>
      </c>
      <c r="F309" s="14" t="str">
        <f>VLOOKUP(A309,'Data _Transformation'!A308:Q2637,6,FALSE)</f>
        <v>No</v>
      </c>
      <c r="G309" s="14" t="str">
        <f>VLOOKUP(A309,'Data _Transformation'!A308:Q2637,7,FALSE)</f>
        <v>No</v>
      </c>
      <c r="H309" s="14">
        <f>VLOOKUP(A309,'Data _Transformation'!A308:Q2637,8,FALSE)</f>
        <v>1</v>
      </c>
      <c r="I309" s="14" t="str">
        <f>VLOOKUP(A309,'Data _Transformation'!A308:Q2637,9,FALSE)</f>
        <v>Smoker</v>
      </c>
      <c r="J309" s="14" t="str">
        <f>VLOOKUP(A309,'Data _Transformation'!A308:Q2637,10,FALSE)</f>
        <v>Over weight</v>
      </c>
      <c r="K309" s="14" t="str">
        <f>VLOOKUP(A309,'Data _Transformation'!A308:Q2637,11,FALSE)</f>
        <v>Diabetes</v>
      </c>
      <c r="L309" s="39">
        <f>VLOOKUP(A309,'Data _Transformation'!A308:Q2637,12,FALSE)</f>
        <v>35229</v>
      </c>
      <c r="M309" s="40">
        <f>VLOOKUP(A309,'Data _Transformation'!A308:Q2637,13,FALSE)</f>
        <v>2904.09</v>
      </c>
      <c r="N309" s="14" t="str">
        <f>VLOOKUP(A309,'Data _Transformation'!A308:Q2637,14,FALSE)</f>
        <v>tier - 2</v>
      </c>
      <c r="O309" s="14" t="str">
        <f>VLOOKUP(A309,'Data _Transformation'!A308:Q2637,15,FALSE)</f>
        <v>tier - 2</v>
      </c>
      <c r="P309" s="14" t="str">
        <f>VLOOKUP(A309,'Data _Transformation'!A308:Q2637,16,0)</f>
        <v>R1011</v>
      </c>
      <c r="Q309" s="42">
        <f>VLOOKUP(A309,'Data _Transformation'!A308:Q2637,17,0)</f>
        <v>26</v>
      </c>
    </row>
    <row r="310" spans="1:17" ht="15.6" x14ac:dyDescent="0.3">
      <c r="A310" s="41" t="s">
        <v>760</v>
      </c>
      <c r="B310" s="14" t="str">
        <f>VLOOKUP(A310,'Data _Transformation'!A309:Q2638,2,FALSE)</f>
        <v xml:space="preserve">  Philip J</v>
      </c>
      <c r="C310" s="14">
        <f>VLOOKUP(A310,'Data _Transformation'!A309:Q2638,3,FALSE)</f>
        <v>22.37</v>
      </c>
      <c r="D310" s="14">
        <f>VLOOKUP(A310,'Data _Transformation'!A309:Q2638,4,FALSE)</f>
        <v>5.86</v>
      </c>
      <c r="E310" s="14" t="str">
        <f>VLOOKUP(A310,'Data _Transformation'!A309:Q2638,5,FALSE)</f>
        <v>Yes</v>
      </c>
      <c r="F310" s="14" t="str">
        <f>VLOOKUP(A310,'Data _Transformation'!A309:Q2638,6,FALSE)</f>
        <v>No</v>
      </c>
      <c r="G310" s="14" t="str">
        <f>VLOOKUP(A310,'Data _Transformation'!A309:Q2638,7,FALSE)</f>
        <v>Yes</v>
      </c>
      <c r="H310" s="14">
        <f>VLOOKUP(A310,'Data _Transformation'!A309:Q2638,8,FALSE)</f>
        <v>1</v>
      </c>
      <c r="I310" s="14" t="str">
        <f>VLOOKUP(A310,'Data _Transformation'!A309:Q2638,9,FALSE)</f>
        <v>Smoker</v>
      </c>
      <c r="J310" s="14" t="str">
        <f>VLOOKUP(A310,'Data _Transformation'!A309:Q2638,10,FALSE)</f>
        <v>Normal weight</v>
      </c>
      <c r="K310" s="14" t="str">
        <f>VLOOKUP(A310,'Data _Transformation'!A309:Q2638,11,FALSE)</f>
        <v>Prediabetes</v>
      </c>
      <c r="L310" s="39">
        <f>VLOOKUP(A310,'Data _Transformation'!A309:Q2638,12,FALSE)</f>
        <v>37777</v>
      </c>
      <c r="M310" s="40">
        <f>VLOOKUP(A310,'Data _Transformation'!A309:Q2638,13,FALSE)</f>
        <v>2913.57</v>
      </c>
      <c r="N310" s="14" t="str">
        <f>VLOOKUP(A310,'Data _Transformation'!A309:Q2638,14,FALSE)</f>
        <v>tier - 2</v>
      </c>
      <c r="O310" s="14" t="str">
        <f>VLOOKUP(A310,'Data _Transformation'!A309:Q2638,15,FALSE)</f>
        <v>tier - 2</v>
      </c>
      <c r="P310" s="14" t="str">
        <f>VLOOKUP(A310,'Data _Transformation'!A309:Q2638,16,0)</f>
        <v>R1011</v>
      </c>
      <c r="Q310" s="42">
        <f>VLOOKUP(A310,'Data _Transformation'!A309:Q2638,17,0)</f>
        <v>20</v>
      </c>
    </row>
    <row r="311" spans="1:17" ht="15.6" x14ac:dyDescent="0.3">
      <c r="A311" s="41" t="s">
        <v>762</v>
      </c>
      <c r="B311" s="14" t="str">
        <f>VLOOKUP(A311,'Data _Transformation'!A310:Q2639,2,FALSE)</f>
        <v xml:space="preserve">  Bryan L</v>
      </c>
      <c r="C311" s="14">
        <f>VLOOKUP(A311,'Data _Transformation'!A310:Q2639,3,FALSE)</f>
        <v>39.619999999999997</v>
      </c>
      <c r="D311" s="14">
        <f>VLOOKUP(A311,'Data _Transformation'!A310:Q2639,4,FALSE)</f>
        <v>4.28</v>
      </c>
      <c r="E311" s="14" t="str">
        <f>VLOOKUP(A311,'Data _Transformation'!A310:Q2639,5,FALSE)</f>
        <v>No</v>
      </c>
      <c r="F311" s="14" t="str">
        <f>VLOOKUP(A311,'Data _Transformation'!A310:Q2639,6,FALSE)</f>
        <v>No</v>
      </c>
      <c r="G311" s="14" t="str">
        <f>VLOOKUP(A311,'Data _Transformation'!A310:Q2639,7,FALSE)</f>
        <v>No</v>
      </c>
      <c r="H311" s="14">
        <f>VLOOKUP(A311,'Data _Transformation'!A310:Q2639,8,FALSE)</f>
        <v>1</v>
      </c>
      <c r="I311" s="14" t="str">
        <f>VLOOKUP(A311,'Data _Transformation'!A310:Q2639,9,FALSE)</f>
        <v>Smoker</v>
      </c>
      <c r="J311" s="14" t="str">
        <f>VLOOKUP(A311,'Data _Transformation'!A310:Q2639,10,FALSE)</f>
        <v>Obesity</v>
      </c>
      <c r="K311" s="14" t="str">
        <f>VLOOKUP(A311,'Data _Transformation'!A310:Q2639,11,FALSE)</f>
        <v>Normal</v>
      </c>
      <c r="L311" s="39">
        <f>VLOOKUP(A311,'Data _Transformation'!A310:Q2639,12,FALSE)</f>
        <v>35246</v>
      </c>
      <c r="M311" s="40">
        <f>VLOOKUP(A311,'Data _Transformation'!A310:Q2639,13,FALSE)</f>
        <v>2927.06</v>
      </c>
      <c r="N311" s="14" t="str">
        <f>VLOOKUP(A311,'Data _Transformation'!A310:Q2639,14,FALSE)</f>
        <v>tier - 2</v>
      </c>
      <c r="O311" s="14" t="str">
        <f>VLOOKUP(A311,'Data _Transformation'!A310:Q2639,15,FALSE)</f>
        <v>tier - 2</v>
      </c>
      <c r="P311" s="14" t="str">
        <f>VLOOKUP(A311,'Data _Transformation'!A310:Q2639,16,0)</f>
        <v>R1013</v>
      </c>
      <c r="Q311" s="42">
        <f>VLOOKUP(A311,'Data _Transformation'!A310:Q2639,17,0)</f>
        <v>26</v>
      </c>
    </row>
    <row r="312" spans="1:17" ht="15.6" x14ac:dyDescent="0.3">
      <c r="A312" s="41" t="s">
        <v>765</v>
      </c>
      <c r="B312" s="14" t="str">
        <f>VLOOKUP(A312,'Data _Transformation'!A311:Q2640,2,FALSE)</f>
        <v xml:space="preserve">  Timothy F</v>
      </c>
      <c r="C312" s="14">
        <f>VLOOKUP(A312,'Data _Transformation'!A311:Q2640,3,FALSE)</f>
        <v>18.329999999999998</v>
      </c>
      <c r="D312" s="14">
        <f>VLOOKUP(A312,'Data _Transformation'!A311:Q2640,4,FALSE)</f>
        <v>4.16</v>
      </c>
      <c r="E312" s="14" t="str">
        <f>VLOOKUP(A312,'Data _Transformation'!A311:Q2640,5,FALSE)</f>
        <v>Yes</v>
      </c>
      <c r="F312" s="14" t="str">
        <f>VLOOKUP(A312,'Data _Transformation'!A311:Q2640,6,FALSE)</f>
        <v>No</v>
      </c>
      <c r="G312" s="14" t="str">
        <f>VLOOKUP(A312,'Data _Transformation'!A311:Q2640,7,FALSE)</f>
        <v>No</v>
      </c>
      <c r="H312" s="14">
        <f>VLOOKUP(A312,'Data _Transformation'!A311:Q2640,8,FALSE)</f>
        <v>0</v>
      </c>
      <c r="I312" s="14" t="str">
        <f>VLOOKUP(A312,'Data _Transformation'!A311:Q2640,9,FALSE)</f>
        <v>Smoker</v>
      </c>
      <c r="J312" s="14" t="str">
        <f>VLOOKUP(A312,'Data _Transformation'!A311:Q2640,10,FALSE)</f>
        <v>Under weight</v>
      </c>
      <c r="K312" s="14" t="str">
        <f>VLOOKUP(A312,'Data _Transformation'!A311:Q2640,11,FALSE)</f>
        <v>Normal</v>
      </c>
      <c r="L312" s="39">
        <f>VLOOKUP(A312,'Data _Transformation'!A311:Q2640,12,FALSE)</f>
        <v>37529</v>
      </c>
      <c r="M312" s="40">
        <f>VLOOKUP(A312,'Data _Transformation'!A311:Q2640,13,FALSE)</f>
        <v>2943.41</v>
      </c>
      <c r="N312" s="14" t="str">
        <f>VLOOKUP(A312,'Data _Transformation'!A311:Q2640,14,FALSE)</f>
        <v>tier - 2</v>
      </c>
      <c r="O312" s="14" t="str">
        <f>VLOOKUP(A312,'Data _Transformation'!A311:Q2640,15,FALSE)</f>
        <v>tier - 3</v>
      </c>
      <c r="P312" s="14" t="str">
        <f>VLOOKUP(A312,'Data _Transformation'!A311:Q2640,16,0)</f>
        <v>R1012</v>
      </c>
      <c r="Q312" s="42">
        <f>VLOOKUP(A312,'Data _Transformation'!A311:Q2640,17,0)</f>
        <v>20</v>
      </c>
    </row>
    <row r="313" spans="1:17" ht="15.6" x14ac:dyDescent="0.3">
      <c r="A313" s="41" t="s">
        <v>767</v>
      </c>
      <c r="B313" s="14" t="str">
        <f>VLOOKUP(A313,'Data _Transformation'!A312:Q2641,2,FALSE)</f>
        <v xml:space="preserve">  Angielyn M</v>
      </c>
      <c r="C313" s="14">
        <f>VLOOKUP(A313,'Data _Transformation'!A312:Q2641,3,FALSE)</f>
        <v>17.11</v>
      </c>
      <c r="D313" s="14">
        <f>VLOOKUP(A313,'Data _Transformation'!A312:Q2641,4,FALSE)</f>
        <v>4.9800000000000004</v>
      </c>
      <c r="E313" s="14" t="str">
        <f>VLOOKUP(A313,'Data _Transformation'!A312:Q2641,5,FALSE)</f>
        <v>Yes</v>
      </c>
      <c r="F313" s="14" t="str">
        <f>VLOOKUP(A313,'Data _Transformation'!A312:Q2641,6,FALSE)</f>
        <v>No</v>
      </c>
      <c r="G313" s="14" t="str">
        <f>VLOOKUP(A313,'Data _Transformation'!A312:Q2641,7,FALSE)</f>
        <v>Yes</v>
      </c>
      <c r="H313" s="14">
        <f>VLOOKUP(A313,'Data _Transformation'!A312:Q2641,8,FALSE)</f>
        <v>1</v>
      </c>
      <c r="I313" s="14" t="str">
        <f>VLOOKUP(A313,'Data _Transformation'!A312:Q2641,9,FALSE)</f>
        <v>Smoker</v>
      </c>
      <c r="J313" s="14" t="str">
        <f>VLOOKUP(A313,'Data _Transformation'!A312:Q2641,10,FALSE)</f>
        <v>Under weight</v>
      </c>
      <c r="K313" s="14" t="str">
        <f>VLOOKUP(A313,'Data _Transformation'!A312:Q2641,11,FALSE)</f>
        <v>Normal</v>
      </c>
      <c r="L313" s="39">
        <f>VLOOKUP(A313,'Data _Transformation'!A312:Q2641,12,FALSE)</f>
        <v>34966</v>
      </c>
      <c r="M313" s="40">
        <f>VLOOKUP(A313,'Data _Transformation'!A312:Q2641,13,FALSE)</f>
        <v>2974.13</v>
      </c>
      <c r="N313" s="14" t="str">
        <f>VLOOKUP(A313,'Data _Transformation'!A312:Q2641,14,FALSE)</f>
        <v>tier - 2</v>
      </c>
      <c r="O313" s="14" t="str">
        <f>VLOOKUP(A313,'Data _Transformation'!A312:Q2641,15,FALSE)</f>
        <v>tier - 1</v>
      </c>
      <c r="P313" s="14" t="str">
        <f>VLOOKUP(A313,'Data _Transformation'!A312:Q2641,16,0)</f>
        <v>R1011</v>
      </c>
      <c r="Q313" s="42">
        <f>VLOOKUP(A313,'Data _Transformation'!A312:Q2641,17,0)</f>
        <v>27</v>
      </c>
    </row>
    <row r="314" spans="1:17" ht="15.6" x14ac:dyDescent="0.3">
      <c r="A314" s="41" t="s">
        <v>769</v>
      </c>
      <c r="B314" s="14" t="str">
        <f>VLOOKUP(A314,'Data _Transformation'!A313:Q2642,2,FALSE)</f>
        <v xml:space="preserve">  Jeanie M</v>
      </c>
      <c r="C314" s="14">
        <f>VLOOKUP(A314,'Data _Transformation'!A313:Q2642,3,FALSE)</f>
        <v>43.5</v>
      </c>
      <c r="D314" s="14">
        <f>VLOOKUP(A314,'Data _Transformation'!A313:Q2642,4,FALSE)</f>
        <v>6.38</v>
      </c>
      <c r="E314" s="14" t="str">
        <f>VLOOKUP(A314,'Data _Transformation'!A313:Q2642,5,FALSE)</f>
        <v>No</v>
      </c>
      <c r="F314" s="14" t="str">
        <f>VLOOKUP(A314,'Data _Transformation'!A313:Q2642,6,FALSE)</f>
        <v>yes</v>
      </c>
      <c r="G314" s="14" t="str">
        <f>VLOOKUP(A314,'Data _Transformation'!A313:Q2642,7,FALSE)</f>
        <v>No</v>
      </c>
      <c r="H314" s="14">
        <f>VLOOKUP(A314,'Data _Transformation'!A313:Q2642,8,FALSE)</f>
        <v>1</v>
      </c>
      <c r="I314" s="14" t="str">
        <f>VLOOKUP(A314,'Data _Transformation'!A313:Q2642,9,FALSE)</f>
        <v>Smoker</v>
      </c>
      <c r="J314" s="14" t="str">
        <f>VLOOKUP(A314,'Data _Transformation'!A313:Q2642,10,FALSE)</f>
        <v>Obesity</v>
      </c>
      <c r="K314" s="14" t="str">
        <f>VLOOKUP(A314,'Data _Transformation'!A313:Q2642,11,FALSE)</f>
        <v>Prediabetes</v>
      </c>
      <c r="L314" s="39">
        <f>VLOOKUP(A314,'Data _Transformation'!A313:Q2642,12,FALSE)</f>
        <v>31946</v>
      </c>
      <c r="M314" s="40">
        <f>VLOOKUP(A314,'Data _Transformation'!A313:Q2642,13,FALSE)</f>
        <v>2979.52</v>
      </c>
      <c r="N314" s="14" t="str">
        <f>VLOOKUP(A314,'Data _Transformation'!A313:Q2642,14,FALSE)</f>
        <v>tier - 2</v>
      </c>
      <c r="O314" s="14" t="str">
        <f>VLOOKUP(A314,'Data _Transformation'!A313:Q2642,15,FALSE)</f>
        <v>tier - 3</v>
      </c>
      <c r="P314" s="14" t="str">
        <f>VLOOKUP(A314,'Data _Transformation'!A313:Q2642,16,0)</f>
        <v>R1013</v>
      </c>
      <c r="Q314" s="42">
        <f>VLOOKUP(A314,'Data _Transformation'!A313:Q2642,17,0)</f>
        <v>35</v>
      </c>
    </row>
    <row r="315" spans="1:17" ht="15.6" x14ac:dyDescent="0.3">
      <c r="A315" s="41" t="s">
        <v>772</v>
      </c>
      <c r="B315" s="14" t="str">
        <f>VLOOKUP(A315,'Data _Transformation'!A314:Q2643,2,FALSE)</f>
        <v xml:space="preserve">  Greg</v>
      </c>
      <c r="C315" s="14">
        <f>VLOOKUP(A315,'Data _Transformation'!A314:Q2643,3,FALSE)</f>
        <v>25.364999999999998</v>
      </c>
      <c r="D315" s="14">
        <f>VLOOKUP(A315,'Data _Transformation'!A314:Q2643,4,FALSE)</f>
        <v>5.19</v>
      </c>
      <c r="E315" s="14" t="str">
        <f>VLOOKUP(A315,'Data _Transformation'!A314:Q2643,5,FALSE)</f>
        <v>No</v>
      </c>
      <c r="F315" s="14" t="str">
        <f>VLOOKUP(A315,'Data _Transformation'!A314:Q2643,6,FALSE)</f>
        <v>No</v>
      </c>
      <c r="G315" s="14" t="str">
        <f>VLOOKUP(A315,'Data _Transformation'!A314:Q2643,7,FALSE)</f>
        <v>No</v>
      </c>
      <c r="H315" s="14">
        <f>VLOOKUP(A315,'Data _Transformation'!A314:Q2643,8,FALSE)</f>
        <v>2</v>
      </c>
      <c r="I315" s="14" t="str">
        <f>VLOOKUP(A315,'Data _Transformation'!A314:Q2643,9,FALSE)</f>
        <v>Nonsmoker</v>
      </c>
      <c r="J315" s="14" t="str">
        <f>VLOOKUP(A315,'Data _Transformation'!A314:Q2643,10,FALSE)</f>
        <v>Over weight</v>
      </c>
      <c r="K315" s="14" t="str">
        <f>VLOOKUP(A315,'Data _Transformation'!A314:Q2643,11,FALSE)</f>
        <v>Normal</v>
      </c>
      <c r="L315" s="39">
        <f>VLOOKUP(A315,'Data _Transformation'!A314:Q2643,12,FALSE)</f>
        <v>33562</v>
      </c>
      <c r="M315" s="40">
        <f>VLOOKUP(A315,'Data _Transformation'!A314:Q2643,13,FALSE)</f>
        <v>2985.67</v>
      </c>
      <c r="N315" s="14" t="str">
        <f>VLOOKUP(A315,'Data _Transformation'!A314:Q2643,14,FALSE)</f>
        <v>tier - 2</v>
      </c>
      <c r="O315" s="14" t="str">
        <f>VLOOKUP(A315,'Data _Transformation'!A314:Q2643,15,FALSE)</f>
        <v>tier - 2</v>
      </c>
      <c r="P315" s="14" t="str">
        <f>VLOOKUP(A315,'Data _Transformation'!A314:Q2643,16,0)</f>
        <v>R1013</v>
      </c>
      <c r="Q315" s="42">
        <f>VLOOKUP(A315,'Data _Transformation'!A314:Q2643,17,0)</f>
        <v>31</v>
      </c>
    </row>
    <row r="316" spans="1:17" ht="15.6" x14ac:dyDescent="0.3">
      <c r="A316" s="41" t="s">
        <v>774</v>
      </c>
      <c r="B316" s="14" t="str">
        <f>VLOOKUP(A316,'Data _Transformation'!A315:Q2644,2,FALSE)</f>
        <v xml:space="preserve">  John</v>
      </c>
      <c r="C316" s="14">
        <f>VLOOKUP(A316,'Data _Transformation'!A315:Q2644,3,FALSE)</f>
        <v>28.594999999999999</v>
      </c>
      <c r="D316" s="14">
        <f>VLOOKUP(A316,'Data _Transformation'!A315:Q2644,4,FALSE)</f>
        <v>10.210000000000001</v>
      </c>
      <c r="E316" s="14" t="str">
        <f>VLOOKUP(A316,'Data _Transformation'!A315:Q2644,5,FALSE)</f>
        <v>No</v>
      </c>
      <c r="F316" s="14" t="str">
        <f>VLOOKUP(A316,'Data _Transformation'!A315:Q2644,6,FALSE)</f>
        <v>No</v>
      </c>
      <c r="G316" s="14" t="str">
        <f>VLOOKUP(A316,'Data _Transformation'!A315:Q2644,7,FALSE)</f>
        <v>No</v>
      </c>
      <c r="H316" s="14">
        <f>VLOOKUP(A316,'Data _Transformation'!A315:Q2644,8,FALSE)</f>
        <v>0</v>
      </c>
      <c r="I316" s="14" t="str">
        <f>VLOOKUP(A316,'Data _Transformation'!A315:Q2644,9,FALSE)</f>
        <v>Nonsmoker</v>
      </c>
      <c r="J316" s="14" t="str">
        <f>VLOOKUP(A316,'Data _Transformation'!A315:Q2644,10,FALSE)</f>
        <v>Over weight</v>
      </c>
      <c r="K316" s="14" t="str">
        <f>VLOOKUP(A316,'Data _Transformation'!A315:Q2644,11,FALSE)</f>
        <v>Diabetes</v>
      </c>
      <c r="L316" s="39">
        <f>VLOOKUP(A316,'Data _Transformation'!A315:Q2644,12,FALSE)</f>
        <v>37605</v>
      </c>
      <c r="M316" s="40">
        <f>VLOOKUP(A316,'Data _Transformation'!A315:Q2644,13,FALSE)</f>
        <v>3012.22</v>
      </c>
      <c r="N316" s="14" t="str">
        <f>VLOOKUP(A316,'Data _Transformation'!A315:Q2644,14,FALSE)</f>
        <v>tier - 2</v>
      </c>
      <c r="O316" s="14" t="str">
        <f>VLOOKUP(A316,'Data _Transformation'!A315:Q2644,15,FALSE)</f>
        <v>tier - 3</v>
      </c>
      <c r="P316" s="14" t="str">
        <f>VLOOKUP(A316,'Data _Transformation'!A315:Q2644,16,0)</f>
        <v>R1012</v>
      </c>
      <c r="Q316" s="42">
        <f>VLOOKUP(A316,'Data _Transformation'!A315:Q2644,17,0)</f>
        <v>20</v>
      </c>
    </row>
    <row r="317" spans="1:17" ht="15.6" x14ac:dyDescent="0.3">
      <c r="A317" s="41" t="s">
        <v>776</v>
      </c>
      <c r="B317" s="14" t="str">
        <f>VLOOKUP(A317,'Data _Transformation'!A316:Q2645,2,FALSE)</f>
        <v xml:space="preserve">  Aliaksandr</v>
      </c>
      <c r="C317" s="14">
        <f>VLOOKUP(A317,'Data _Transformation'!A316:Q2645,3,FALSE)</f>
        <v>29.83</v>
      </c>
      <c r="D317" s="14">
        <f>VLOOKUP(A317,'Data _Transformation'!A316:Q2645,4,FALSE)</f>
        <v>9.6999999999999993</v>
      </c>
      <c r="E317" s="14" t="str">
        <f>VLOOKUP(A317,'Data _Transformation'!A316:Q2645,5,FALSE)</f>
        <v>Yes</v>
      </c>
      <c r="F317" s="14" t="str">
        <f>VLOOKUP(A317,'Data _Transformation'!A316:Q2645,6,FALSE)</f>
        <v>No</v>
      </c>
      <c r="G317" s="14" t="str">
        <f>VLOOKUP(A317,'Data _Transformation'!A316:Q2645,7,FALSE)</f>
        <v>Yes</v>
      </c>
      <c r="H317" s="14">
        <f>VLOOKUP(A317,'Data _Transformation'!A316:Q2645,8,FALSE)</f>
        <v>1</v>
      </c>
      <c r="I317" s="14" t="str">
        <f>VLOOKUP(A317,'Data _Transformation'!A316:Q2645,9,FALSE)</f>
        <v>Smoker</v>
      </c>
      <c r="J317" s="14" t="str">
        <f>VLOOKUP(A317,'Data _Transformation'!A316:Q2645,10,FALSE)</f>
        <v>Over weight</v>
      </c>
      <c r="K317" s="14" t="str">
        <f>VLOOKUP(A317,'Data _Transformation'!A316:Q2645,11,FALSE)</f>
        <v>Diabetes</v>
      </c>
      <c r="L317" s="39">
        <f>VLOOKUP(A317,'Data _Transformation'!A316:Q2645,12,FALSE)</f>
        <v>32414</v>
      </c>
      <c r="M317" s="40">
        <f>VLOOKUP(A317,'Data _Transformation'!A316:Q2645,13,FALSE)</f>
        <v>3018.04</v>
      </c>
      <c r="N317" s="14" t="str">
        <f>VLOOKUP(A317,'Data _Transformation'!A316:Q2645,14,FALSE)</f>
        <v>tier - 2</v>
      </c>
      <c r="O317" s="14" t="str">
        <f>VLOOKUP(A317,'Data _Transformation'!A316:Q2645,15,FALSE)</f>
        <v>tier - 2</v>
      </c>
      <c r="P317" s="14" t="str">
        <f>VLOOKUP(A317,'Data _Transformation'!A316:Q2645,16,0)</f>
        <v>R1012</v>
      </c>
      <c r="Q317" s="42">
        <f>VLOOKUP(A317,'Data _Transformation'!A316:Q2645,17,0)</f>
        <v>34</v>
      </c>
    </row>
    <row r="318" spans="1:17" ht="15.6" x14ac:dyDescent="0.3">
      <c r="A318" s="41" t="s">
        <v>778</v>
      </c>
      <c r="B318" s="14" t="str">
        <f>VLOOKUP(A318,'Data _Transformation'!A317:Q2646,2,FALSE)</f>
        <v xml:space="preserve">  Jason M</v>
      </c>
      <c r="C318" s="14">
        <f>VLOOKUP(A318,'Data _Transformation'!A317:Q2646,3,FALSE)</f>
        <v>24.7</v>
      </c>
      <c r="D318" s="14">
        <f>VLOOKUP(A318,'Data _Transformation'!A317:Q2646,4,FALSE)</f>
        <v>10.25</v>
      </c>
      <c r="E318" s="14" t="str">
        <f>VLOOKUP(A318,'Data _Transformation'!A317:Q2646,5,FALSE)</f>
        <v>No</v>
      </c>
      <c r="F318" s="14" t="str">
        <f>VLOOKUP(A318,'Data _Transformation'!A317:Q2646,6,FALSE)</f>
        <v>No</v>
      </c>
      <c r="G318" s="14" t="str">
        <f>VLOOKUP(A318,'Data _Transformation'!A317:Q2646,7,FALSE)</f>
        <v>No</v>
      </c>
      <c r="H318" s="14">
        <f>VLOOKUP(A318,'Data _Transformation'!A317:Q2646,8,FALSE)</f>
        <v>3</v>
      </c>
      <c r="I318" s="14" t="str">
        <f>VLOOKUP(A318,'Data _Transformation'!A317:Q2646,9,FALSE)</f>
        <v>Nonsmoker</v>
      </c>
      <c r="J318" s="14" t="str">
        <f>VLOOKUP(A318,'Data _Transformation'!A317:Q2646,10,FALSE)</f>
        <v>Normal weight</v>
      </c>
      <c r="K318" s="14" t="str">
        <f>VLOOKUP(A318,'Data _Transformation'!A317:Q2646,11,FALSE)</f>
        <v>Diabetes</v>
      </c>
      <c r="L318" s="39">
        <f>VLOOKUP(A318,'Data _Transformation'!A317:Q2646,12,FALSE)</f>
        <v>35783</v>
      </c>
      <c r="M318" s="40">
        <f>VLOOKUP(A318,'Data _Transformation'!A317:Q2646,13,FALSE)</f>
        <v>3021.81</v>
      </c>
      <c r="N318" s="14" t="str">
        <f>VLOOKUP(A318,'Data _Transformation'!A317:Q2646,14,FALSE)</f>
        <v>tier - 2</v>
      </c>
      <c r="O318" s="14" t="str">
        <f>VLOOKUP(A318,'Data _Transformation'!A317:Q2646,15,FALSE)</f>
        <v>tier - 3</v>
      </c>
      <c r="P318" s="14" t="str">
        <f>VLOOKUP(A318,'Data _Transformation'!A317:Q2646,16,0)</f>
        <v>R1012</v>
      </c>
      <c r="Q318" s="42">
        <f>VLOOKUP(A318,'Data _Transformation'!A317:Q2646,17,0)</f>
        <v>25</v>
      </c>
    </row>
    <row r="319" spans="1:17" ht="15.6" x14ac:dyDescent="0.3">
      <c r="A319" s="41" t="s">
        <v>781</v>
      </c>
      <c r="B319" s="14" t="str">
        <f>VLOOKUP(A319,'Data _Transformation'!A318:Q2647,2,FALSE)</f>
        <v xml:space="preserve">  Sheera K</v>
      </c>
      <c r="C319" s="14">
        <f>VLOOKUP(A319,'Data _Transformation'!A318:Q2647,3,FALSE)</f>
        <v>17.940000000000001</v>
      </c>
      <c r="D319" s="14">
        <f>VLOOKUP(A319,'Data _Transformation'!A318:Q2647,4,FALSE)</f>
        <v>9.77</v>
      </c>
      <c r="E319" s="14" t="str">
        <f>VLOOKUP(A319,'Data _Transformation'!A318:Q2647,5,FALSE)</f>
        <v>No</v>
      </c>
      <c r="F319" s="14" t="str">
        <f>VLOOKUP(A319,'Data _Transformation'!A318:Q2647,6,FALSE)</f>
        <v>No</v>
      </c>
      <c r="G319" s="14" t="str">
        <f>VLOOKUP(A319,'Data _Transformation'!A318:Q2647,7,FALSE)</f>
        <v>No</v>
      </c>
      <c r="H319" s="14">
        <f>VLOOKUP(A319,'Data _Transformation'!A318:Q2647,8,FALSE)</f>
        <v>0</v>
      </c>
      <c r="I319" s="14" t="str">
        <f>VLOOKUP(A319,'Data _Transformation'!A318:Q2647,9,FALSE)</f>
        <v>Smoker</v>
      </c>
      <c r="J319" s="14" t="str">
        <f>VLOOKUP(A319,'Data _Transformation'!A318:Q2647,10,FALSE)</f>
        <v>Under weight</v>
      </c>
      <c r="K319" s="14" t="str">
        <f>VLOOKUP(A319,'Data _Transformation'!A318:Q2647,11,FALSE)</f>
        <v>Diabetes</v>
      </c>
      <c r="L319" s="39">
        <f>VLOOKUP(A319,'Data _Transformation'!A318:Q2647,12,FALSE)</f>
        <v>36053</v>
      </c>
      <c r="M319" s="40">
        <f>VLOOKUP(A319,'Data _Transformation'!A318:Q2647,13,FALSE)</f>
        <v>3044.21</v>
      </c>
      <c r="N319" s="14" t="str">
        <f>VLOOKUP(A319,'Data _Transformation'!A318:Q2647,14,FALSE)</f>
        <v>tier - 2</v>
      </c>
      <c r="O319" s="14" t="str">
        <f>VLOOKUP(A319,'Data _Transformation'!A318:Q2647,15,FALSE)</f>
        <v>tier - 3</v>
      </c>
      <c r="P319" s="14" t="str">
        <f>VLOOKUP(A319,'Data _Transformation'!A318:Q2647,16,0)</f>
        <v>R1024</v>
      </c>
      <c r="Q319" s="42">
        <f>VLOOKUP(A319,'Data _Transformation'!A318:Q2647,17,0)</f>
        <v>24</v>
      </c>
    </row>
    <row r="320" spans="1:17" ht="15.6" x14ac:dyDescent="0.3">
      <c r="A320" s="41" t="s">
        <v>783</v>
      </c>
      <c r="B320" s="14" t="str">
        <f>VLOOKUP(A320,'Data _Transformation'!A319:Q2648,2,FALSE)</f>
        <v xml:space="preserve">  Janice</v>
      </c>
      <c r="C320" s="14">
        <f>VLOOKUP(A320,'Data _Transformation'!A319:Q2648,3,FALSE)</f>
        <v>21.08</v>
      </c>
      <c r="D320" s="14">
        <f>VLOOKUP(A320,'Data _Transformation'!A319:Q2648,4,FALSE)</f>
        <v>4.83</v>
      </c>
      <c r="E320" s="14" t="str">
        <f>VLOOKUP(A320,'Data _Transformation'!A319:Q2648,5,FALSE)</f>
        <v>No</v>
      </c>
      <c r="F320" s="14" t="str">
        <f>VLOOKUP(A320,'Data _Transformation'!A319:Q2648,6,FALSE)</f>
        <v>No</v>
      </c>
      <c r="G320" s="14" t="str">
        <f>VLOOKUP(A320,'Data _Transformation'!A319:Q2648,7,FALSE)</f>
        <v>Yes</v>
      </c>
      <c r="H320" s="14">
        <f>VLOOKUP(A320,'Data _Transformation'!A319:Q2648,8,FALSE)</f>
        <v>1</v>
      </c>
      <c r="I320" s="14" t="str">
        <f>VLOOKUP(A320,'Data _Transformation'!A319:Q2648,9,FALSE)</f>
        <v>Smoker</v>
      </c>
      <c r="J320" s="14" t="str">
        <f>VLOOKUP(A320,'Data _Transformation'!A319:Q2648,10,FALSE)</f>
        <v>Normal weight</v>
      </c>
      <c r="K320" s="14" t="str">
        <f>VLOOKUP(A320,'Data _Transformation'!A319:Q2648,11,FALSE)</f>
        <v>Normal</v>
      </c>
      <c r="L320" s="39">
        <f>VLOOKUP(A320,'Data _Transformation'!A319:Q2648,12,FALSE)</f>
        <v>36016</v>
      </c>
      <c r="M320" s="40">
        <f>VLOOKUP(A320,'Data _Transformation'!A319:Q2648,13,FALSE)</f>
        <v>3046.06</v>
      </c>
      <c r="N320" s="14" t="str">
        <f>VLOOKUP(A320,'Data _Transformation'!A319:Q2648,14,FALSE)</f>
        <v>tier - 2</v>
      </c>
      <c r="O320" s="14" t="str">
        <f>VLOOKUP(A320,'Data _Transformation'!A319:Q2648,15,FALSE)</f>
        <v>tier - 1</v>
      </c>
      <c r="P320" s="14" t="str">
        <f>VLOOKUP(A320,'Data _Transformation'!A319:Q2648,16,0)</f>
        <v>R1023</v>
      </c>
      <c r="Q320" s="42">
        <f>VLOOKUP(A320,'Data _Transformation'!A319:Q2648,17,0)</f>
        <v>24</v>
      </c>
    </row>
    <row r="321" spans="1:17" ht="15.6" x14ac:dyDescent="0.3">
      <c r="A321" s="41" t="s">
        <v>786</v>
      </c>
      <c r="B321" s="14" t="str">
        <f>VLOOKUP(A321,'Data _Transformation'!A320:Q2649,2,FALSE)</f>
        <v xml:space="preserve">  Timothy G</v>
      </c>
      <c r="C321" s="14">
        <f>VLOOKUP(A321,'Data _Transformation'!A320:Q2649,3,FALSE)</f>
        <v>37.715000000000003</v>
      </c>
      <c r="D321" s="14">
        <f>VLOOKUP(A321,'Data _Transformation'!A320:Q2649,4,FALSE)</f>
        <v>10.86</v>
      </c>
      <c r="E321" s="14" t="str">
        <f>VLOOKUP(A321,'Data _Transformation'!A320:Q2649,5,FALSE)</f>
        <v>Yes</v>
      </c>
      <c r="F321" s="14" t="str">
        <f>VLOOKUP(A321,'Data _Transformation'!A320:Q2649,6,FALSE)</f>
        <v>No</v>
      </c>
      <c r="G321" s="14" t="str">
        <f>VLOOKUP(A321,'Data _Transformation'!A320:Q2649,7,FALSE)</f>
        <v>No</v>
      </c>
      <c r="H321" s="14">
        <f>VLOOKUP(A321,'Data _Transformation'!A320:Q2649,8,FALSE)</f>
        <v>0</v>
      </c>
      <c r="I321" s="14" t="str">
        <f>VLOOKUP(A321,'Data _Transformation'!A320:Q2649,9,FALSE)</f>
        <v>Nonsmoker</v>
      </c>
      <c r="J321" s="14" t="str">
        <f>VLOOKUP(A321,'Data _Transformation'!A320:Q2649,10,FALSE)</f>
        <v>Obesity</v>
      </c>
      <c r="K321" s="14" t="str">
        <f>VLOOKUP(A321,'Data _Transformation'!A320:Q2649,11,FALSE)</f>
        <v>Diabetes</v>
      </c>
      <c r="L321" s="39">
        <f>VLOOKUP(A321,'Data _Transformation'!A320:Q2649,12,FALSE)</f>
        <v>35786</v>
      </c>
      <c r="M321" s="40">
        <f>VLOOKUP(A321,'Data _Transformation'!A320:Q2649,13,FALSE)</f>
        <v>3051.73</v>
      </c>
      <c r="N321" s="14" t="str">
        <f>VLOOKUP(A321,'Data _Transformation'!A320:Q2649,14,FALSE)</f>
        <v>tier - 2</v>
      </c>
      <c r="O321" s="14" t="str">
        <f>VLOOKUP(A321,'Data _Transformation'!A320:Q2649,15,FALSE)</f>
        <v>tier - 2</v>
      </c>
      <c r="P321" s="14" t="str">
        <f>VLOOKUP(A321,'Data _Transformation'!A320:Q2649,16,0)</f>
        <v>R1011</v>
      </c>
      <c r="Q321" s="42">
        <f>VLOOKUP(A321,'Data _Transformation'!A320:Q2649,17,0)</f>
        <v>25</v>
      </c>
    </row>
    <row r="322" spans="1:17" ht="15.6" x14ac:dyDescent="0.3">
      <c r="A322" s="41" t="s">
        <v>788</v>
      </c>
      <c r="B322" s="14" t="str">
        <f>VLOOKUP(A322,'Data _Transformation'!A321:Q2650,2,FALSE)</f>
        <v xml:space="preserve">  Alan R</v>
      </c>
      <c r="C322" s="14">
        <f>VLOOKUP(A322,'Data _Transformation'!A321:Q2650,3,FALSE)</f>
        <v>22.39</v>
      </c>
      <c r="D322" s="14">
        <f>VLOOKUP(A322,'Data _Transformation'!A321:Q2650,4,FALSE)</f>
        <v>9.5299999999999994</v>
      </c>
      <c r="E322" s="14" t="str">
        <f>VLOOKUP(A322,'Data _Transformation'!A321:Q2650,5,FALSE)</f>
        <v>Yes</v>
      </c>
      <c r="F322" s="14" t="str">
        <f>VLOOKUP(A322,'Data _Transformation'!A321:Q2650,6,FALSE)</f>
        <v>No</v>
      </c>
      <c r="G322" s="14" t="str">
        <f>VLOOKUP(A322,'Data _Transformation'!A321:Q2650,7,FALSE)</f>
        <v>No</v>
      </c>
      <c r="H322" s="14">
        <f>VLOOKUP(A322,'Data _Transformation'!A321:Q2650,8,FALSE)</f>
        <v>0</v>
      </c>
      <c r="I322" s="14" t="str">
        <f>VLOOKUP(A322,'Data _Transformation'!A321:Q2650,9,FALSE)</f>
        <v>Smoker</v>
      </c>
      <c r="J322" s="14" t="str">
        <f>VLOOKUP(A322,'Data _Transformation'!A321:Q2650,10,FALSE)</f>
        <v>Normal weight</v>
      </c>
      <c r="K322" s="14" t="str">
        <f>VLOOKUP(A322,'Data _Transformation'!A321:Q2650,11,FALSE)</f>
        <v>Diabetes</v>
      </c>
      <c r="L322" s="39">
        <f>VLOOKUP(A322,'Data _Transformation'!A321:Q2650,12,FALSE)</f>
        <v>37428</v>
      </c>
      <c r="M322" s="40">
        <f>VLOOKUP(A322,'Data _Transformation'!A321:Q2650,13,FALSE)</f>
        <v>3056.39</v>
      </c>
      <c r="N322" s="14" t="str">
        <f>VLOOKUP(A322,'Data _Transformation'!A321:Q2650,14,FALSE)</f>
        <v>tier - 2</v>
      </c>
      <c r="O322" s="14" t="str">
        <f>VLOOKUP(A322,'Data _Transformation'!A321:Q2650,15,FALSE)</f>
        <v>tier - 3</v>
      </c>
      <c r="P322" s="14" t="str">
        <f>VLOOKUP(A322,'Data _Transformation'!A321:Q2650,16,0)</f>
        <v>R1013</v>
      </c>
      <c r="Q322" s="42">
        <f>VLOOKUP(A322,'Data _Transformation'!A321:Q2650,17,0)</f>
        <v>20</v>
      </c>
    </row>
    <row r="323" spans="1:17" ht="15.6" x14ac:dyDescent="0.3">
      <c r="A323" s="41" t="s">
        <v>791</v>
      </c>
      <c r="B323" s="14" t="str">
        <f>VLOOKUP(A323,'Data _Transformation'!A322:Q2651,2,FALSE)</f>
        <v xml:space="preserve">  Michael</v>
      </c>
      <c r="C323" s="14">
        <f>VLOOKUP(A323,'Data _Transformation'!A322:Q2651,3,FALSE)</f>
        <v>28.78</v>
      </c>
      <c r="D323" s="14">
        <f>VLOOKUP(A323,'Data _Transformation'!A322:Q2651,4,FALSE)</f>
        <v>5.68</v>
      </c>
      <c r="E323" s="14" t="str">
        <f>VLOOKUP(A323,'Data _Transformation'!A322:Q2651,5,FALSE)</f>
        <v>No</v>
      </c>
      <c r="F323" s="14" t="str">
        <f>VLOOKUP(A323,'Data _Transformation'!A322:Q2651,6,FALSE)</f>
        <v>No</v>
      </c>
      <c r="G323" s="14" t="str">
        <f>VLOOKUP(A323,'Data _Transformation'!A322:Q2651,7,FALSE)</f>
        <v>No</v>
      </c>
      <c r="H323" s="14">
        <f>VLOOKUP(A323,'Data _Transformation'!A322:Q2651,8,FALSE)</f>
        <v>0</v>
      </c>
      <c r="I323" s="14" t="str">
        <f>VLOOKUP(A323,'Data _Transformation'!A322:Q2651,9,FALSE)</f>
        <v>Smoker</v>
      </c>
      <c r="J323" s="14" t="str">
        <f>VLOOKUP(A323,'Data _Transformation'!A322:Q2651,10,FALSE)</f>
        <v>Over weight</v>
      </c>
      <c r="K323" s="14" t="str">
        <f>VLOOKUP(A323,'Data _Transformation'!A322:Q2651,11,FALSE)</f>
        <v>Normal</v>
      </c>
      <c r="L323" s="39">
        <f>VLOOKUP(A323,'Data _Transformation'!A322:Q2651,12,FALSE)</f>
        <v>34603</v>
      </c>
      <c r="M323" s="40">
        <f>VLOOKUP(A323,'Data _Transformation'!A322:Q2651,13,FALSE)</f>
        <v>3062.51</v>
      </c>
      <c r="N323" s="14" t="str">
        <f>VLOOKUP(A323,'Data _Transformation'!A322:Q2651,14,FALSE)</f>
        <v>tier - 3</v>
      </c>
      <c r="O323" s="14" t="str">
        <f>VLOOKUP(A323,'Data _Transformation'!A322:Q2651,15,FALSE)</f>
        <v>tier - 1</v>
      </c>
      <c r="P323" s="14" t="str">
        <f>VLOOKUP(A323,'Data _Transformation'!A322:Q2651,16,0)</f>
        <v>R1012</v>
      </c>
      <c r="Q323" s="42">
        <f>VLOOKUP(A323,'Data _Transformation'!A322:Q2651,17,0)</f>
        <v>28</v>
      </c>
    </row>
    <row r="324" spans="1:17" ht="15.6" x14ac:dyDescent="0.3">
      <c r="A324" s="41" t="s">
        <v>793</v>
      </c>
      <c r="B324" s="14" t="str">
        <f>VLOOKUP(A324,'Data _Transformation'!A323:Q2652,2,FALSE)</f>
        <v xml:space="preserve">  Marie-France</v>
      </c>
      <c r="C324" s="14">
        <f>VLOOKUP(A324,'Data _Transformation'!A323:Q2652,3,FALSE)</f>
        <v>18.329999999999998</v>
      </c>
      <c r="D324" s="14">
        <f>VLOOKUP(A324,'Data _Transformation'!A323:Q2652,4,FALSE)</f>
        <v>5.57</v>
      </c>
      <c r="E324" s="14" t="str">
        <f>VLOOKUP(A324,'Data _Transformation'!A323:Q2652,5,FALSE)</f>
        <v>Yes</v>
      </c>
      <c r="F324" s="14" t="str">
        <f>VLOOKUP(A324,'Data _Transformation'!A323:Q2652,6,FALSE)</f>
        <v>No</v>
      </c>
      <c r="G324" s="14" t="str">
        <f>VLOOKUP(A324,'Data _Transformation'!A323:Q2652,7,FALSE)</f>
        <v>No</v>
      </c>
      <c r="H324" s="14">
        <f>VLOOKUP(A324,'Data _Transformation'!A323:Q2652,8,FALSE)</f>
        <v>0</v>
      </c>
      <c r="I324" s="14" t="str">
        <f>VLOOKUP(A324,'Data _Transformation'!A323:Q2652,9,FALSE)</f>
        <v>Smoker</v>
      </c>
      <c r="J324" s="14" t="str">
        <f>VLOOKUP(A324,'Data _Transformation'!A323:Q2652,10,FALSE)</f>
        <v>Under weight</v>
      </c>
      <c r="K324" s="14" t="str">
        <f>VLOOKUP(A324,'Data _Transformation'!A323:Q2652,11,FALSE)</f>
        <v>Normal</v>
      </c>
      <c r="L324" s="39">
        <f>VLOOKUP(A324,'Data _Transformation'!A323:Q2652,12,FALSE)</f>
        <v>32782</v>
      </c>
      <c r="M324" s="40">
        <f>VLOOKUP(A324,'Data _Transformation'!A323:Q2652,13,FALSE)</f>
        <v>3065.49</v>
      </c>
      <c r="N324" s="14" t="str">
        <f>VLOOKUP(A324,'Data _Transformation'!A323:Q2652,14,FALSE)</f>
        <v>tier - 2</v>
      </c>
      <c r="O324" s="14" t="str">
        <f>VLOOKUP(A324,'Data _Transformation'!A323:Q2652,15,FALSE)</f>
        <v>tier - 1</v>
      </c>
      <c r="P324" s="14" t="str">
        <f>VLOOKUP(A324,'Data _Transformation'!A323:Q2652,16,0)</f>
        <v>R1012</v>
      </c>
      <c r="Q324" s="42">
        <f>VLOOKUP(A324,'Data _Transformation'!A323:Q2652,17,0)</f>
        <v>33</v>
      </c>
    </row>
    <row r="325" spans="1:17" ht="15.6" x14ac:dyDescent="0.3">
      <c r="A325" s="41" t="s">
        <v>796</v>
      </c>
      <c r="B325" s="14" t="str">
        <f>VLOOKUP(A325,'Data _Transformation'!A324:Q2653,2,FALSE)</f>
        <v xml:space="preserve">  Erik F</v>
      </c>
      <c r="C325" s="14">
        <f>VLOOKUP(A325,'Data _Transformation'!A324:Q2653,3,FALSE)</f>
        <v>26.39</v>
      </c>
      <c r="D325" s="14">
        <f>VLOOKUP(A325,'Data _Transformation'!A324:Q2653,4,FALSE)</f>
        <v>4.58</v>
      </c>
      <c r="E325" s="14" t="str">
        <f>VLOOKUP(A325,'Data _Transformation'!A324:Q2653,5,FALSE)</f>
        <v>Yes</v>
      </c>
      <c r="F325" s="14" t="str">
        <f>VLOOKUP(A325,'Data _Transformation'!A324:Q2653,6,FALSE)</f>
        <v>No</v>
      </c>
      <c r="G325" s="14" t="str">
        <f>VLOOKUP(A325,'Data _Transformation'!A324:Q2653,7,FALSE)</f>
        <v>No</v>
      </c>
      <c r="H325" s="14">
        <f>VLOOKUP(A325,'Data _Transformation'!A324:Q2653,8,FALSE)</f>
        <v>1</v>
      </c>
      <c r="I325" s="14" t="str">
        <f>VLOOKUP(A325,'Data _Transformation'!A324:Q2653,9,FALSE)</f>
        <v>Smoker</v>
      </c>
      <c r="J325" s="14" t="str">
        <f>VLOOKUP(A325,'Data _Transformation'!A324:Q2653,10,FALSE)</f>
        <v>Over weight</v>
      </c>
      <c r="K325" s="14" t="str">
        <f>VLOOKUP(A325,'Data _Transformation'!A324:Q2653,11,FALSE)</f>
        <v>Normal</v>
      </c>
      <c r="L325" s="39">
        <f>VLOOKUP(A325,'Data _Transformation'!A324:Q2653,12,FALSE)</f>
        <v>34952</v>
      </c>
      <c r="M325" s="40">
        <f>VLOOKUP(A325,'Data _Transformation'!A324:Q2653,13,FALSE)</f>
        <v>3070.81</v>
      </c>
      <c r="N325" s="14" t="str">
        <f>VLOOKUP(A325,'Data _Transformation'!A324:Q2653,14,FALSE)</f>
        <v>tier - 3</v>
      </c>
      <c r="O325" s="14" t="str">
        <f>VLOOKUP(A325,'Data _Transformation'!A324:Q2653,15,FALSE)</f>
        <v>tier - 1</v>
      </c>
      <c r="P325" s="14" t="str">
        <f>VLOOKUP(A325,'Data _Transformation'!A324:Q2653,16,0)</f>
        <v>R1017</v>
      </c>
      <c r="Q325" s="42">
        <f>VLOOKUP(A325,'Data _Transformation'!A324:Q2653,17,0)</f>
        <v>27</v>
      </c>
    </row>
    <row r="326" spans="1:17" ht="15.6" x14ac:dyDescent="0.3">
      <c r="A326" s="41" t="s">
        <v>798</v>
      </c>
      <c r="B326" s="14" t="str">
        <f>VLOOKUP(A326,'Data _Transformation'!A325:Q2654,2,FALSE)</f>
        <v xml:space="preserve">  Andrew</v>
      </c>
      <c r="C326" s="14">
        <f>VLOOKUP(A326,'Data _Transformation'!A325:Q2654,3,FALSE)</f>
        <v>19.260000000000002</v>
      </c>
      <c r="D326" s="14">
        <f>VLOOKUP(A326,'Data _Transformation'!A325:Q2654,4,FALSE)</f>
        <v>8.9600000000000009</v>
      </c>
      <c r="E326" s="14" t="str">
        <f>VLOOKUP(A326,'Data _Transformation'!A325:Q2654,5,FALSE)</f>
        <v>Yes</v>
      </c>
      <c r="F326" s="14" t="str">
        <f>VLOOKUP(A326,'Data _Transformation'!A325:Q2654,6,FALSE)</f>
        <v>No</v>
      </c>
      <c r="G326" s="14" t="str">
        <f>VLOOKUP(A326,'Data _Transformation'!A325:Q2654,7,FALSE)</f>
        <v>No</v>
      </c>
      <c r="H326" s="14">
        <f>VLOOKUP(A326,'Data _Transformation'!A325:Q2654,8,FALSE)</f>
        <v>1</v>
      </c>
      <c r="I326" s="14" t="str">
        <f>VLOOKUP(A326,'Data _Transformation'!A325:Q2654,9,FALSE)</f>
        <v>Smoker</v>
      </c>
      <c r="J326" s="14" t="str">
        <f>VLOOKUP(A326,'Data _Transformation'!A325:Q2654,10,FALSE)</f>
        <v>Normal weight</v>
      </c>
      <c r="K326" s="14" t="str">
        <f>VLOOKUP(A326,'Data _Transformation'!A325:Q2654,11,FALSE)</f>
        <v>Diabetes</v>
      </c>
      <c r="L326" s="39">
        <f>VLOOKUP(A326,'Data _Transformation'!A325:Q2654,12,FALSE)</f>
        <v>37177</v>
      </c>
      <c r="M326" s="40">
        <f>VLOOKUP(A326,'Data _Transformation'!A325:Q2654,13,FALSE)</f>
        <v>3077.1</v>
      </c>
      <c r="N326" s="14" t="str">
        <f>VLOOKUP(A326,'Data _Transformation'!A325:Q2654,14,FALSE)</f>
        <v>tier - 2</v>
      </c>
      <c r="O326" s="14" t="str">
        <f>VLOOKUP(A326,'Data _Transformation'!A325:Q2654,15,FALSE)</f>
        <v>tier - 1</v>
      </c>
      <c r="P326" s="14" t="str">
        <f>VLOOKUP(A326,'Data _Transformation'!A325:Q2654,16,0)</f>
        <v>R1012</v>
      </c>
      <c r="Q326" s="42">
        <f>VLOOKUP(A326,'Data _Transformation'!A325:Q2654,17,0)</f>
        <v>21</v>
      </c>
    </row>
    <row r="327" spans="1:17" ht="15.6" x14ac:dyDescent="0.3">
      <c r="A327" s="41" t="s">
        <v>801</v>
      </c>
      <c r="B327" s="14" t="str">
        <f>VLOOKUP(A327,'Data _Transformation'!A326:Q2655,2,FALSE)</f>
        <v xml:space="preserve">  Anthony</v>
      </c>
      <c r="C327" s="14">
        <f>VLOOKUP(A327,'Data _Transformation'!A326:Q2655,3,FALSE)</f>
        <v>26.92</v>
      </c>
      <c r="D327" s="14">
        <f>VLOOKUP(A327,'Data _Transformation'!A326:Q2655,4,FALSE)</f>
        <v>6.09</v>
      </c>
      <c r="E327" s="14" t="str">
        <f>VLOOKUP(A327,'Data _Transformation'!A326:Q2655,5,FALSE)</f>
        <v>No</v>
      </c>
      <c r="F327" s="14" t="str">
        <f>VLOOKUP(A327,'Data _Transformation'!A326:Q2655,6,FALSE)</f>
        <v>No</v>
      </c>
      <c r="G327" s="14" t="str">
        <f>VLOOKUP(A327,'Data _Transformation'!A326:Q2655,7,FALSE)</f>
        <v>No</v>
      </c>
      <c r="H327" s="14">
        <f>VLOOKUP(A327,'Data _Transformation'!A326:Q2655,8,FALSE)</f>
        <v>0</v>
      </c>
      <c r="I327" s="14" t="str">
        <f>VLOOKUP(A327,'Data _Transformation'!A326:Q2655,9,FALSE)</f>
        <v>Smoker</v>
      </c>
      <c r="J327" s="14" t="str">
        <f>VLOOKUP(A327,'Data _Transformation'!A326:Q2655,10,FALSE)</f>
        <v>Over weight</v>
      </c>
      <c r="K327" s="14" t="str">
        <f>VLOOKUP(A327,'Data _Transformation'!A326:Q2655,11,FALSE)</f>
        <v>Prediabetes</v>
      </c>
      <c r="L327" s="39">
        <f>VLOOKUP(A327,'Data _Transformation'!A326:Q2655,12,FALSE)</f>
        <v>31990</v>
      </c>
      <c r="M327" s="40">
        <f>VLOOKUP(A327,'Data _Transformation'!A326:Q2655,13,FALSE)</f>
        <v>3088.06</v>
      </c>
      <c r="N327" s="14" t="str">
        <f>VLOOKUP(A327,'Data _Transformation'!A326:Q2655,14,FALSE)</f>
        <v>tier - 2</v>
      </c>
      <c r="O327" s="14" t="str">
        <f>VLOOKUP(A327,'Data _Transformation'!A326:Q2655,15,FALSE)</f>
        <v>tier - 2</v>
      </c>
      <c r="P327" s="14" t="str">
        <f>VLOOKUP(A327,'Data _Transformation'!A326:Q2655,16,0)</f>
        <v>R1013</v>
      </c>
      <c r="Q327" s="42">
        <f>VLOOKUP(A327,'Data _Transformation'!A326:Q2655,17,0)</f>
        <v>35</v>
      </c>
    </row>
    <row r="328" spans="1:17" ht="15.6" x14ac:dyDescent="0.3">
      <c r="A328" s="41" t="s">
        <v>803</v>
      </c>
      <c r="B328" s="14" t="str">
        <f>VLOOKUP(A328,'Data _Transformation'!A327:Q2656,2,FALSE)</f>
        <v xml:space="preserve">  Chris</v>
      </c>
      <c r="C328" s="14">
        <f>VLOOKUP(A328,'Data _Transformation'!A327:Q2656,3,FALSE)</f>
        <v>19.73</v>
      </c>
      <c r="D328" s="14">
        <f>VLOOKUP(A328,'Data _Transformation'!A327:Q2656,4,FALSE)</f>
        <v>4.3600000000000003</v>
      </c>
      <c r="E328" s="14" t="str">
        <f>VLOOKUP(A328,'Data _Transformation'!A327:Q2656,5,FALSE)</f>
        <v>No</v>
      </c>
      <c r="F328" s="14" t="str">
        <f>VLOOKUP(A328,'Data _Transformation'!A327:Q2656,6,FALSE)</f>
        <v>No</v>
      </c>
      <c r="G328" s="14" t="str">
        <f>VLOOKUP(A328,'Data _Transformation'!A327:Q2656,7,FALSE)</f>
        <v>No</v>
      </c>
      <c r="H328" s="14">
        <f>VLOOKUP(A328,'Data _Transformation'!A327:Q2656,8,FALSE)</f>
        <v>0</v>
      </c>
      <c r="I328" s="14" t="str">
        <f>VLOOKUP(A328,'Data _Transformation'!A327:Q2656,9,FALSE)</f>
        <v>Smoker</v>
      </c>
      <c r="J328" s="14" t="str">
        <f>VLOOKUP(A328,'Data _Transformation'!A327:Q2656,10,FALSE)</f>
        <v>Normal weight</v>
      </c>
      <c r="K328" s="14" t="str">
        <f>VLOOKUP(A328,'Data _Transformation'!A327:Q2656,11,FALSE)</f>
        <v>Normal</v>
      </c>
      <c r="L328" s="39">
        <f>VLOOKUP(A328,'Data _Transformation'!A327:Q2656,12,FALSE)</f>
        <v>36336</v>
      </c>
      <c r="M328" s="40">
        <f>VLOOKUP(A328,'Data _Transformation'!A327:Q2656,13,FALSE)</f>
        <v>3128.35</v>
      </c>
      <c r="N328" s="14" t="str">
        <f>VLOOKUP(A328,'Data _Transformation'!A327:Q2656,14,FALSE)</f>
        <v>tier - 2</v>
      </c>
      <c r="O328" s="14" t="str">
        <f>VLOOKUP(A328,'Data _Transformation'!A327:Q2656,15,FALSE)</f>
        <v>tier - 3</v>
      </c>
      <c r="P328" s="14" t="str">
        <f>VLOOKUP(A328,'Data _Transformation'!A327:Q2656,16,0)</f>
        <v>R1021</v>
      </c>
      <c r="Q328" s="42">
        <f>VLOOKUP(A328,'Data _Transformation'!A327:Q2656,17,0)</f>
        <v>23</v>
      </c>
    </row>
    <row r="329" spans="1:17" ht="15.6" x14ac:dyDescent="0.3">
      <c r="A329" s="41" t="s">
        <v>806</v>
      </c>
      <c r="B329" s="14" t="str">
        <f>VLOOKUP(A329,'Data _Transformation'!A328:Q2657,2,FALSE)</f>
        <v xml:space="preserve">  Yu</v>
      </c>
      <c r="C329" s="14">
        <f>VLOOKUP(A329,'Data _Transformation'!A328:Q2657,3,FALSE)</f>
        <v>23.56</v>
      </c>
      <c r="D329" s="14">
        <f>VLOOKUP(A329,'Data _Transformation'!A328:Q2657,4,FALSE)</f>
        <v>11.74</v>
      </c>
      <c r="E329" s="14" t="str">
        <f>VLOOKUP(A329,'Data _Transformation'!A328:Q2657,5,FALSE)</f>
        <v>Yes</v>
      </c>
      <c r="F329" s="14" t="str">
        <f>VLOOKUP(A329,'Data _Transformation'!A328:Q2657,6,FALSE)</f>
        <v>No</v>
      </c>
      <c r="G329" s="14" t="str">
        <f>VLOOKUP(A329,'Data _Transformation'!A328:Q2657,7,FALSE)</f>
        <v>No</v>
      </c>
      <c r="H329" s="14">
        <f>VLOOKUP(A329,'Data _Transformation'!A328:Q2657,8,FALSE)</f>
        <v>0</v>
      </c>
      <c r="I329" s="14" t="str">
        <f>VLOOKUP(A329,'Data _Transformation'!A328:Q2657,9,FALSE)</f>
        <v>Smoker</v>
      </c>
      <c r="J329" s="14" t="str">
        <f>VLOOKUP(A329,'Data _Transformation'!A328:Q2657,10,FALSE)</f>
        <v>Normal weight</v>
      </c>
      <c r="K329" s="14" t="str">
        <f>VLOOKUP(A329,'Data _Transformation'!A328:Q2657,11,FALSE)</f>
        <v>Diabetes</v>
      </c>
      <c r="L329" s="39">
        <f>VLOOKUP(A329,'Data _Transformation'!A328:Q2657,12,FALSE)</f>
        <v>34525</v>
      </c>
      <c r="M329" s="40">
        <f>VLOOKUP(A329,'Data _Transformation'!A328:Q2657,13,FALSE)</f>
        <v>3161.45</v>
      </c>
      <c r="N329" s="14" t="str">
        <f>VLOOKUP(A329,'Data _Transformation'!A328:Q2657,14,FALSE)</f>
        <v>tier - 2</v>
      </c>
      <c r="O329" s="14" t="str">
        <f>VLOOKUP(A329,'Data _Transformation'!A328:Q2657,15,FALSE)</f>
        <v>tier - 1</v>
      </c>
      <c r="P329" s="14" t="str">
        <f>VLOOKUP(A329,'Data _Transformation'!A328:Q2657,16,0)</f>
        <v>R1011</v>
      </c>
      <c r="Q329" s="42">
        <f>VLOOKUP(A329,'Data _Transformation'!A328:Q2657,17,0)</f>
        <v>28</v>
      </c>
    </row>
    <row r="330" spans="1:17" ht="15.6" x14ac:dyDescent="0.3">
      <c r="A330" s="41" t="s">
        <v>808</v>
      </c>
      <c r="B330" s="14" t="str">
        <f>VLOOKUP(A330,'Data _Transformation'!A329:Q2658,2,FALSE)</f>
        <v xml:space="preserve">  Caleb N</v>
      </c>
      <c r="C330" s="14">
        <f>VLOOKUP(A330,'Data _Transformation'!A329:Q2658,3,FALSE)</f>
        <v>37.67</v>
      </c>
      <c r="D330" s="14">
        <f>VLOOKUP(A330,'Data _Transformation'!A329:Q2658,4,FALSE)</f>
        <v>5.89</v>
      </c>
      <c r="E330" s="14" t="str">
        <f>VLOOKUP(A330,'Data _Transformation'!A329:Q2658,5,FALSE)</f>
        <v>No</v>
      </c>
      <c r="F330" s="14" t="str">
        <f>VLOOKUP(A330,'Data _Transformation'!A329:Q2658,6,FALSE)</f>
        <v>No</v>
      </c>
      <c r="G330" s="14" t="str">
        <f>VLOOKUP(A330,'Data _Transformation'!A329:Q2658,7,FALSE)</f>
        <v>No</v>
      </c>
      <c r="H330" s="14">
        <f>VLOOKUP(A330,'Data _Transformation'!A329:Q2658,8,FALSE)</f>
        <v>1</v>
      </c>
      <c r="I330" s="14" t="str">
        <f>VLOOKUP(A330,'Data _Transformation'!A329:Q2658,9,FALSE)</f>
        <v>Smoker</v>
      </c>
      <c r="J330" s="14" t="str">
        <f>VLOOKUP(A330,'Data _Transformation'!A329:Q2658,10,FALSE)</f>
        <v>Obesity</v>
      </c>
      <c r="K330" s="14" t="str">
        <f>VLOOKUP(A330,'Data _Transformation'!A329:Q2658,11,FALSE)</f>
        <v>Prediabetes</v>
      </c>
      <c r="L330" s="39">
        <f>VLOOKUP(A330,'Data _Transformation'!A329:Q2658,12,FALSE)</f>
        <v>34237</v>
      </c>
      <c r="M330" s="40">
        <f>VLOOKUP(A330,'Data _Transformation'!A329:Q2658,13,FALSE)</f>
        <v>3162.02</v>
      </c>
      <c r="N330" s="14" t="str">
        <f>VLOOKUP(A330,'Data _Transformation'!A329:Q2658,14,FALSE)</f>
        <v>tier - 2</v>
      </c>
      <c r="O330" s="14" t="str">
        <f>VLOOKUP(A330,'Data _Transformation'!A329:Q2658,15,FALSE)</f>
        <v>tier - 3</v>
      </c>
      <c r="P330" s="14" t="str">
        <f>VLOOKUP(A330,'Data _Transformation'!A329:Q2658,16,0)</f>
        <v>R1013</v>
      </c>
      <c r="Q330" s="42">
        <f>VLOOKUP(A330,'Data _Transformation'!A329:Q2658,17,0)</f>
        <v>29</v>
      </c>
    </row>
    <row r="331" spans="1:17" ht="15.6" x14ac:dyDescent="0.3">
      <c r="A331" s="41" t="s">
        <v>811</v>
      </c>
      <c r="B331" s="14" t="str">
        <f>VLOOKUP(A331,'Data _Transformation'!A330:Q2659,2,FALSE)</f>
        <v xml:space="preserve">  Jason M</v>
      </c>
      <c r="C331" s="14">
        <f>VLOOKUP(A331,'Data _Transformation'!A330:Q2659,3,FALSE)</f>
        <v>18.73</v>
      </c>
      <c r="D331" s="14">
        <f>VLOOKUP(A331,'Data _Transformation'!A330:Q2659,4,FALSE)</f>
        <v>10.64</v>
      </c>
      <c r="E331" s="14" t="str">
        <f>VLOOKUP(A331,'Data _Transformation'!A330:Q2659,5,FALSE)</f>
        <v>No</v>
      </c>
      <c r="F331" s="14" t="str">
        <f>VLOOKUP(A331,'Data _Transformation'!A330:Q2659,6,FALSE)</f>
        <v>No</v>
      </c>
      <c r="G331" s="14" t="str">
        <f>VLOOKUP(A331,'Data _Transformation'!A330:Q2659,7,FALSE)</f>
        <v>No</v>
      </c>
      <c r="H331" s="14">
        <f>VLOOKUP(A331,'Data _Transformation'!A330:Q2659,8,FALSE)</f>
        <v>2</v>
      </c>
      <c r="I331" s="14" t="str">
        <f>VLOOKUP(A331,'Data _Transformation'!A330:Q2659,9,FALSE)</f>
        <v>Smoker</v>
      </c>
      <c r="J331" s="14" t="str">
        <f>VLOOKUP(A331,'Data _Transformation'!A330:Q2659,10,FALSE)</f>
        <v>Normal weight</v>
      </c>
      <c r="K331" s="14" t="str">
        <f>VLOOKUP(A331,'Data _Transformation'!A330:Q2659,11,FALSE)</f>
        <v>Diabetes</v>
      </c>
      <c r="L331" s="39">
        <f>VLOOKUP(A331,'Data _Transformation'!A330:Q2659,12,FALSE)</f>
        <v>37132</v>
      </c>
      <c r="M331" s="40">
        <f>VLOOKUP(A331,'Data _Transformation'!A330:Q2659,13,FALSE)</f>
        <v>3167.46</v>
      </c>
      <c r="N331" s="14" t="str">
        <f>VLOOKUP(A331,'Data _Transformation'!A330:Q2659,14,FALSE)</f>
        <v>tier - 2</v>
      </c>
      <c r="O331" s="14" t="str">
        <f>VLOOKUP(A331,'Data _Transformation'!A330:Q2659,15,FALSE)</f>
        <v>tier - 3</v>
      </c>
      <c r="P331" s="14" t="str">
        <f>VLOOKUP(A331,'Data _Transformation'!A330:Q2659,16,0)</f>
        <v>R1024</v>
      </c>
      <c r="Q331" s="42">
        <f>VLOOKUP(A331,'Data _Transformation'!A330:Q2659,17,0)</f>
        <v>21</v>
      </c>
    </row>
    <row r="332" spans="1:17" ht="15.6" x14ac:dyDescent="0.3">
      <c r="A332" s="41" t="s">
        <v>813</v>
      </c>
      <c r="B332" s="14" t="str">
        <f>VLOOKUP(A332,'Data _Transformation'!A331:Q2660,2,FALSE)</f>
        <v xml:space="preserve">  Angela R</v>
      </c>
      <c r="C332" s="14">
        <f>VLOOKUP(A332,'Data _Transformation'!A331:Q2660,3,FALSE)</f>
        <v>33.090000000000003</v>
      </c>
      <c r="D332" s="14">
        <f>VLOOKUP(A332,'Data _Transformation'!A331:Q2660,4,FALSE)</f>
        <v>6.06</v>
      </c>
      <c r="E332" s="14" t="str">
        <f>VLOOKUP(A332,'Data _Transformation'!A331:Q2660,5,FALSE)</f>
        <v>No</v>
      </c>
      <c r="F332" s="14" t="str">
        <f>VLOOKUP(A332,'Data _Transformation'!A331:Q2660,6,FALSE)</f>
        <v>No</v>
      </c>
      <c r="G332" s="14" t="str">
        <f>VLOOKUP(A332,'Data _Transformation'!A331:Q2660,7,FALSE)</f>
        <v>Yes</v>
      </c>
      <c r="H332" s="14">
        <f>VLOOKUP(A332,'Data _Transformation'!A331:Q2660,8,FALSE)</f>
        <v>1</v>
      </c>
      <c r="I332" s="14" t="str">
        <f>VLOOKUP(A332,'Data _Transformation'!A331:Q2660,9,FALSE)</f>
        <v>Smoker</v>
      </c>
      <c r="J332" s="14" t="str">
        <f>VLOOKUP(A332,'Data _Transformation'!A331:Q2660,10,FALSE)</f>
        <v>Obesity</v>
      </c>
      <c r="K332" s="14" t="str">
        <f>VLOOKUP(A332,'Data _Transformation'!A331:Q2660,11,FALSE)</f>
        <v>Prediabetes</v>
      </c>
      <c r="L332" s="39">
        <f>VLOOKUP(A332,'Data _Transformation'!A331:Q2660,12,FALSE)</f>
        <v>34632</v>
      </c>
      <c r="M332" s="40">
        <f>VLOOKUP(A332,'Data _Transformation'!A331:Q2660,13,FALSE)</f>
        <v>3171.61</v>
      </c>
      <c r="N332" s="14" t="str">
        <f>VLOOKUP(A332,'Data _Transformation'!A331:Q2660,14,FALSE)</f>
        <v>tier - 2</v>
      </c>
      <c r="O332" s="14" t="str">
        <f>VLOOKUP(A332,'Data _Transformation'!A331:Q2660,15,FALSE)</f>
        <v>tier - 3</v>
      </c>
      <c r="P332" s="14" t="str">
        <f>VLOOKUP(A332,'Data _Transformation'!A331:Q2660,16,0)</f>
        <v>R1013</v>
      </c>
      <c r="Q332" s="42">
        <f>VLOOKUP(A332,'Data _Transformation'!A331:Q2660,17,0)</f>
        <v>28</v>
      </c>
    </row>
    <row r="333" spans="1:17" ht="15.6" x14ac:dyDescent="0.3">
      <c r="A333" s="41" t="s">
        <v>816</v>
      </c>
      <c r="B333" s="14" t="str">
        <f>VLOOKUP(A333,'Data _Transformation'!A332:Q2661,2,FALSE)</f>
        <v xml:space="preserve">  Keith J</v>
      </c>
      <c r="C333" s="14">
        <f>VLOOKUP(A333,'Data _Transformation'!A332:Q2661,3,FALSE)</f>
        <v>18.329999999999998</v>
      </c>
      <c r="D333" s="14">
        <f>VLOOKUP(A333,'Data _Transformation'!A332:Q2661,4,FALSE)</f>
        <v>7.46</v>
      </c>
      <c r="E333" s="14" t="str">
        <f>VLOOKUP(A333,'Data _Transformation'!A332:Q2661,5,FALSE)</f>
        <v>Yes</v>
      </c>
      <c r="F333" s="14" t="str">
        <f>VLOOKUP(A333,'Data _Transformation'!A332:Q2661,6,FALSE)</f>
        <v>No</v>
      </c>
      <c r="G333" s="14" t="str">
        <f>VLOOKUP(A333,'Data _Transformation'!A332:Q2661,7,FALSE)</f>
        <v>No</v>
      </c>
      <c r="H333" s="14">
        <f>VLOOKUP(A333,'Data _Transformation'!A332:Q2661,8,FALSE)</f>
        <v>1</v>
      </c>
      <c r="I333" s="14" t="str">
        <f>VLOOKUP(A333,'Data _Transformation'!A332:Q2661,9,FALSE)</f>
        <v>Smoker</v>
      </c>
      <c r="J333" s="14" t="str">
        <f>VLOOKUP(A333,'Data _Transformation'!A332:Q2661,10,FALSE)</f>
        <v>Under weight</v>
      </c>
      <c r="K333" s="14" t="str">
        <f>VLOOKUP(A333,'Data _Transformation'!A332:Q2661,11,FALSE)</f>
        <v>Diabetes</v>
      </c>
      <c r="L333" s="39">
        <f>VLOOKUP(A333,'Data _Transformation'!A332:Q2661,12,FALSE)</f>
        <v>34521</v>
      </c>
      <c r="M333" s="40">
        <f>VLOOKUP(A333,'Data _Transformation'!A332:Q2661,13,FALSE)</f>
        <v>3172.02</v>
      </c>
      <c r="N333" s="14" t="str">
        <f>VLOOKUP(A333,'Data _Transformation'!A332:Q2661,14,FALSE)</f>
        <v>tier - 2</v>
      </c>
      <c r="O333" s="14" t="str">
        <f>VLOOKUP(A333,'Data _Transformation'!A332:Q2661,15,FALSE)</f>
        <v>tier - 1</v>
      </c>
      <c r="P333" s="14" t="str">
        <f>VLOOKUP(A333,'Data _Transformation'!A332:Q2661,16,0)</f>
        <v>R1011</v>
      </c>
      <c r="Q333" s="42">
        <f>VLOOKUP(A333,'Data _Transformation'!A332:Q2661,17,0)</f>
        <v>28</v>
      </c>
    </row>
    <row r="334" spans="1:17" ht="15.6" x14ac:dyDescent="0.3">
      <c r="A334" s="41" t="s">
        <v>818</v>
      </c>
      <c r="B334" s="14" t="str">
        <f>VLOOKUP(A334,'Data _Transformation'!A333:Q2662,2,FALSE)</f>
        <v xml:space="preserve">  Emma</v>
      </c>
      <c r="C334" s="14">
        <f>VLOOKUP(A334,'Data _Transformation'!A333:Q2662,3,FALSE)</f>
        <v>27.74</v>
      </c>
      <c r="D334" s="14">
        <f>VLOOKUP(A334,'Data _Transformation'!A333:Q2662,4,FALSE)</f>
        <v>4.68</v>
      </c>
      <c r="E334" s="14" t="str">
        <f>VLOOKUP(A334,'Data _Transformation'!A333:Q2662,5,FALSE)</f>
        <v>Yes</v>
      </c>
      <c r="F334" s="14" t="str">
        <f>VLOOKUP(A334,'Data _Transformation'!A333:Q2662,6,FALSE)</f>
        <v>No</v>
      </c>
      <c r="G334" s="14" t="str">
        <f>VLOOKUP(A334,'Data _Transformation'!A333:Q2662,7,FALSE)</f>
        <v>No</v>
      </c>
      <c r="H334" s="14">
        <f>VLOOKUP(A334,'Data _Transformation'!A333:Q2662,8,FALSE)</f>
        <v>2</v>
      </c>
      <c r="I334" s="14" t="str">
        <f>VLOOKUP(A334,'Data _Transformation'!A333:Q2662,9,FALSE)</f>
        <v>Smoker</v>
      </c>
      <c r="J334" s="14" t="str">
        <f>VLOOKUP(A334,'Data _Transformation'!A333:Q2662,10,FALSE)</f>
        <v>Over weight</v>
      </c>
      <c r="K334" s="14" t="str">
        <f>VLOOKUP(A334,'Data _Transformation'!A333:Q2662,11,FALSE)</f>
        <v>Normal</v>
      </c>
      <c r="L334" s="39">
        <f>VLOOKUP(A334,'Data _Transformation'!A333:Q2662,12,FALSE)</f>
        <v>35291</v>
      </c>
      <c r="M334" s="40">
        <f>VLOOKUP(A334,'Data _Transformation'!A333:Q2662,13,FALSE)</f>
        <v>3176.29</v>
      </c>
      <c r="N334" s="14" t="str">
        <f>VLOOKUP(A334,'Data _Transformation'!A333:Q2662,14,FALSE)</f>
        <v>tier - 2</v>
      </c>
      <c r="O334" s="14" t="str">
        <f>VLOOKUP(A334,'Data _Transformation'!A333:Q2662,15,FALSE)</f>
        <v>tier - 2</v>
      </c>
      <c r="P334" s="14" t="str">
        <f>VLOOKUP(A334,'Data _Transformation'!A333:Q2662,16,0)</f>
        <v>R1012</v>
      </c>
      <c r="Q334" s="42">
        <f>VLOOKUP(A334,'Data _Transformation'!A333:Q2662,17,0)</f>
        <v>26</v>
      </c>
    </row>
    <row r="335" spans="1:17" ht="15.6" x14ac:dyDescent="0.3">
      <c r="A335" s="41" t="s">
        <v>821</v>
      </c>
      <c r="B335" s="14" t="str">
        <f>VLOOKUP(A335,'Data _Transformation'!A334:Q2663,2,FALSE)</f>
        <v xml:space="preserve">  Nathan A</v>
      </c>
      <c r="C335" s="14">
        <f>VLOOKUP(A335,'Data _Transformation'!A334:Q2663,3,FALSE)</f>
        <v>24.2</v>
      </c>
      <c r="D335" s="14">
        <f>VLOOKUP(A335,'Data _Transformation'!A334:Q2663,4,FALSE)</f>
        <v>6.15</v>
      </c>
      <c r="E335" s="14" t="str">
        <f>VLOOKUP(A335,'Data _Transformation'!A334:Q2663,5,FALSE)</f>
        <v>No</v>
      </c>
      <c r="F335" s="14" t="str">
        <f>VLOOKUP(A335,'Data _Transformation'!A334:Q2663,6,FALSE)</f>
        <v>No</v>
      </c>
      <c r="G335" s="14" t="str">
        <f>VLOOKUP(A335,'Data _Transformation'!A334:Q2663,7,FALSE)</f>
        <v>No</v>
      </c>
      <c r="H335" s="14">
        <f>VLOOKUP(A335,'Data _Transformation'!A334:Q2663,8,FALSE)</f>
        <v>1</v>
      </c>
      <c r="I335" s="14" t="str">
        <f>VLOOKUP(A335,'Data _Transformation'!A334:Q2663,9,FALSE)</f>
        <v>Smoker</v>
      </c>
      <c r="J335" s="14" t="str">
        <f>VLOOKUP(A335,'Data _Transformation'!A334:Q2663,10,FALSE)</f>
        <v>Normal weight</v>
      </c>
      <c r="K335" s="14" t="str">
        <f>VLOOKUP(A335,'Data _Transformation'!A334:Q2663,11,FALSE)</f>
        <v>Prediabetes</v>
      </c>
      <c r="L335" s="39">
        <f>VLOOKUP(A335,'Data _Transformation'!A334:Q2663,12,FALSE)</f>
        <v>35249</v>
      </c>
      <c r="M335" s="40">
        <f>VLOOKUP(A335,'Data _Transformation'!A334:Q2663,13,FALSE)</f>
        <v>3176.82</v>
      </c>
      <c r="N335" s="14" t="str">
        <f>VLOOKUP(A335,'Data _Transformation'!A334:Q2663,14,FALSE)</f>
        <v>tier - 2</v>
      </c>
      <c r="O335" s="14" t="str">
        <f>VLOOKUP(A335,'Data _Transformation'!A334:Q2663,15,FALSE)</f>
        <v>tier - 1</v>
      </c>
      <c r="P335" s="14" t="str">
        <f>VLOOKUP(A335,'Data _Transformation'!A334:Q2663,16,0)</f>
        <v>R1012</v>
      </c>
      <c r="Q335" s="42">
        <f>VLOOKUP(A335,'Data _Transformation'!A334:Q2663,17,0)</f>
        <v>26</v>
      </c>
    </row>
    <row r="336" spans="1:17" ht="15.6" x14ac:dyDescent="0.3">
      <c r="A336" s="41" t="s">
        <v>823</v>
      </c>
      <c r="B336" s="14" t="str">
        <f>VLOOKUP(A336,'Data _Transformation'!A335:Q2664,2,FALSE)</f>
        <v xml:space="preserve">  Kathryn</v>
      </c>
      <c r="C336" s="14">
        <f>VLOOKUP(A336,'Data _Transformation'!A335:Q2664,3,FALSE)</f>
        <v>22.03</v>
      </c>
      <c r="D336" s="14">
        <f>VLOOKUP(A336,'Data _Transformation'!A335:Q2664,4,FALSE)</f>
        <v>4.28</v>
      </c>
      <c r="E336" s="14" t="str">
        <f>VLOOKUP(A336,'Data _Transformation'!A335:Q2664,5,FALSE)</f>
        <v>Yes</v>
      </c>
      <c r="F336" s="14" t="str">
        <f>VLOOKUP(A336,'Data _Transformation'!A335:Q2664,6,FALSE)</f>
        <v>No</v>
      </c>
      <c r="G336" s="14" t="str">
        <f>VLOOKUP(A336,'Data _Transformation'!A335:Q2664,7,FALSE)</f>
        <v>No</v>
      </c>
      <c r="H336" s="14">
        <f>VLOOKUP(A336,'Data _Transformation'!A335:Q2664,8,FALSE)</f>
        <v>0</v>
      </c>
      <c r="I336" s="14" t="str">
        <f>VLOOKUP(A336,'Data _Transformation'!A335:Q2664,9,FALSE)</f>
        <v>Smoker</v>
      </c>
      <c r="J336" s="14" t="str">
        <f>VLOOKUP(A336,'Data _Transformation'!A335:Q2664,10,FALSE)</f>
        <v>Normal weight</v>
      </c>
      <c r="K336" s="14" t="str">
        <f>VLOOKUP(A336,'Data _Transformation'!A335:Q2664,11,FALSE)</f>
        <v>Normal</v>
      </c>
      <c r="L336" s="39">
        <f>VLOOKUP(A336,'Data _Transformation'!A335:Q2664,12,FALSE)</f>
        <v>36792</v>
      </c>
      <c r="M336" s="40">
        <f>VLOOKUP(A336,'Data _Transformation'!A335:Q2664,13,FALSE)</f>
        <v>3179.96</v>
      </c>
      <c r="N336" s="14" t="str">
        <f>VLOOKUP(A336,'Data _Transformation'!A335:Q2664,14,FALSE)</f>
        <v>tier - 2</v>
      </c>
      <c r="O336" s="14" t="str">
        <f>VLOOKUP(A336,'Data _Transformation'!A335:Q2664,15,FALSE)</f>
        <v>tier - 2</v>
      </c>
      <c r="P336" s="14" t="str">
        <f>VLOOKUP(A336,'Data _Transformation'!A335:Q2664,16,0)</f>
        <v>R1012</v>
      </c>
      <c r="Q336" s="42">
        <f>VLOOKUP(A336,'Data _Transformation'!A335:Q2664,17,0)</f>
        <v>22</v>
      </c>
    </row>
    <row r="337" spans="1:17" ht="15.6" x14ac:dyDescent="0.3">
      <c r="A337" s="41" t="s">
        <v>826</v>
      </c>
      <c r="B337" s="14" t="str">
        <f>VLOOKUP(A337,'Data _Transformation'!A336:Q2665,2,FALSE)</f>
        <v xml:space="preserve">  Elizabeth H</v>
      </c>
      <c r="C337" s="14">
        <f>VLOOKUP(A337,'Data _Transformation'!A336:Q2665,3,FALSE)</f>
        <v>26.885000000000002</v>
      </c>
      <c r="D337" s="14">
        <f>VLOOKUP(A337,'Data _Transformation'!A336:Q2665,4,FALSE)</f>
        <v>9.86</v>
      </c>
      <c r="E337" s="14" t="str">
        <f>VLOOKUP(A337,'Data _Transformation'!A336:Q2665,5,FALSE)</f>
        <v>No</v>
      </c>
      <c r="F337" s="14" t="str">
        <f>VLOOKUP(A337,'Data _Transformation'!A336:Q2665,6,FALSE)</f>
        <v>No</v>
      </c>
      <c r="G337" s="14" t="str">
        <f>VLOOKUP(A337,'Data _Transformation'!A336:Q2665,7,FALSE)</f>
        <v>No</v>
      </c>
      <c r="H337" s="14">
        <f>VLOOKUP(A337,'Data _Transformation'!A336:Q2665,8,FALSE)</f>
        <v>3</v>
      </c>
      <c r="I337" s="14" t="str">
        <f>VLOOKUP(A337,'Data _Transformation'!A336:Q2665,9,FALSE)</f>
        <v>Smoker</v>
      </c>
      <c r="J337" s="14" t="str">
        <f>VLOOKUP(A337,'Data _Transformation'!A336:Q2665,10,FALSE)</f>
        <v>Over weight</v>
      </c>
      <c r="K337" s="14" t="str">
        <f>VLOOKUP(A337,'Data _Transformation'!A336:Q2665,11,FALSE)</f>
        <v>Diabetes</v>
      </c>
      <c r="L337" s="39">
        <f>VLOOKUP(A337,'Data _Transformation'!A336:Q2665,12,FALSE)</f>
        <v>37136</v>
      </c>
      <c r="M337" s="40">
        <f>VLOOKUP(A337,'Data _Transformation'!A336:Q2665,13,FALSE)</f>
        <v>3180.51</v>
      </c>
      <c r="N337" s="14" t="str">
        <f>VLOOKUP(A337,'Data _Transformation'!A336:Q2665,14,FALSE)</f>
        <v>tier - 2</v>
      </c>
      <c r="O337" s="14" t="str">
        <f>VLOOKUP(A337,'Data _Transformation'!A336:Q2665,15,FALSE)</f>
        <v>tier - 2</v>
      </c>
      <c r="P337" s="14" t="str">
        <f>VLOOKUP(A337,'Data _Transformation'!A336:Q2665,16,0)</f>
        <v>R1013</v>
      </c>
      <c r="Q337" s="42">
        <f>VLOOKUP(A337,'Data _Transformation'!A336:Q2665,17,0)</f>
        <v>21</v>
      </c>
    </row>
    <row r="338" spans="1:17" ht="15.6" x14ac:dyDescent="0.3">
      <c r="A338" s="41" t="s">
        <v>828</v>
      </c>
      <c r="B338" s="14" t="str">
        <f>VLOOKUP(A338,'Data _Transformation'!A337:Q2666,2,FALSE)</f>
        <v xml:space="preserve">  Ben</v>
      </c>
      <c r="C338" s="14">
        <f>VLOOKUP(A338,'Data _Transformation'!A337:Q2666,3,FALSE)</f>
        <v>16.36</v>
      </c>
      <c r="D338" s="14">
        <f>VLOOKUP(A338,'Data _Transformation'!A337:Q2666,4,FALSE)</f>
        <v>11.19</v>
      </c>
      <c r="E338" s="14" t="str">
        <f>VLOOKUP(A338,'Data _Transformation'!A337:Q2666,5,FALSE)</f>
        <v>No</v>
      </c>
      <c r="F338" s="14" t="str">
        <f>VLOOKUP(A338,'Data _Transformation'!A337:Q2666,6,FALSE)</f>
        <v>No</v>
      </c>
      <c r="G338" s="14" t="str">
        <f>VLOOKUP(A338,'Data _Transformation'!A337:Q2666,7,FALSE)</f>
        <v>No</v>
      </c>
      <c r="H338" s="14">
        <f>VLOOKUP(A338,'Data _Transformation'!A337:Q2666,8,FALSE)</f>
        <v>0</v>
      </c>
      <c r="I338" s="14" t="str">
        <f>VLOOKUP(A338,'Data _Transformation'!A337:Q2666,9,FALSE)</f>
        <v>Smoker</v>
      </c>
      <c r="J338" s="14" t="str">
        <f>VLOOKUP(A338,'Data _Transformation'!A337:Q2666,10,FALSE)</f>
        <v>Under weight</v>
      </c>
      <c r="K338" s="14" t="str">
        <f>VLOOKUP(A338,'Data _Transformation'!A337:Q2666,11,FALSE)</f>
        <v>Diabetes</v>
      </c>
      <c r="L338" s="39">
        <f>VLOOKUP(A338,'Data _Transformation'!A337:Q2666,12,FALSE)</f>
        <v>35349</v>
      </c>
      <c r="M338" s="40">
        <f>VLOOKUP(A338,'Data _Transformation'!A337:Q2666,13,FALSE)</f>
        <v>3201.25</v>
      </c>
      <c r="N338" s="14" t="str">
        <f>VLOOKUP(A338,'Data _Transformation'!A337:Q2666,14,FALSE)</f>
        <v>tier - 2</v>
      </c>
      <c r="O338" s="14" t="str">
        <f>VLOOKUP(A338,'Data _Transformation'!A337:Q2666,15,FALSE)</f>
        <v>tier - 3</v>
      </c>
      <c r="P338" s="14" t="str">
        <f>VLOOKUP(A338,'Data _Transformation'!A337:Q2666,16,0)</f>
        <v>R1012</v>
      </c>
      <c r="Q338" s="42">
        <f>VLOOKUP(A338,'Data _Transformation'!A337:Q2666,17,0)</f>
        <v>26</v>
      </c>
    </row>
    <row r="339" spans="1:17" ht="15.6" x14ac:dyDescent="0.3">
      <c r="A339" s="41" t="s">
        <v>831</v>
      </c>
      <c r="B339" s="14" t="str">
        <f>VLOOKUP(A339,'Data _Transformation'!A338:Q2667,2,FALSE)</f>
        <v xml:space="preserve">  Cheryl A</v>
      </c>
      <c r="C339" s="14">
        <f>VLOOKUP(A339,'Data _Transformation'!A338:Q2667,3,FALSE)</f>
        <v>32.299999999999997</v>
      </c>
      <c r="D339" s="14">
        <f>VLOOKUP(A339,'Data _Transformation'!A338:Q2667,4,FALSE)</f>
        <v>4.8899999999999997</v>
      </c>
      <c r="E339" s="14" t="str">
        <f>VLOOKUP(A339,'Data _Transformation'!A338:Q2667,5,FALSE)</f>
        <v>Yes</v>
      </c>
      <c r="F339" s="14" t="str">
        <f>VLOOKUP(A339,'Data _Transformation'!A338:Q2667,6,FALSE)</f>
        <v>No</v>
      </c>
      <c r="G339" s="14" t="str">
        <f>VLOOKUP(A339,'Data _Transformation'!A338:Q2667,7,FALSE)</f>
        <v>Yes</v>
      </c>
      <c r="H339" s="14">
        <f>VLOOKUP(A339,'Data _Transformation'!A338:Q2667,8,FALSE)</f>
        <v>1</v>
      </c>
      <c r="I339" s="14" t="str">
        <f>VLOOKUP(A339,'Data _Transformation'!A338:Q2667,9,FALSE)</f>
        <v>Nonsmoker</v>
      </c>
      <c r="J339" s="14" t="str">
        <f>VLOOKUP(A339,'Data _Transformation'!A338:Q2667,10,FALSE)</f>
        <v>Obesity</v>
      </c>
      <c r="K339" s="14" t="str">
        <f>VLOOKUP(A339,'Data _Transformation'!A338:Q2667,11,FALSE)</f>
        <v>Normal</v>
      </c>
      <c r="L339" s="39">
        <f>VLOOKUP(A339,'Data _Transformation'!A338:Q2667,12,FALSE)</f>
        <v>35616</v>
      </c>
      <c r="M339" s="40">
        <f>VLOOKUP(A339,'Data _Transformation'!A338:Q2667,13,FALSE)</f>
        <v>3206.49</v>
      </c>
      <c r="N339" s="14" t="str">
        <f>VLOOKUP(A339,'Data _Transformation'!A338:Q2667,14,FALSE)</f>
        <v>tier - 2</v>
      </c>
      <c r="O339" s="14" t="str">
        <f>VLOOKUP(A339,'Data _Transformation'!A338:Q2667,15,FALSE)</f>
        <v>tier - 3</v>
      </c>
      <c r="P339" s="14" t="str">
        <f>VLOOKUP(A339,'Data _Transformation'!A338:Q2667,16,0)</f>
        <v>R1024</v>
      </c>
      <c r="Q339" s="42">
        <f>VLOOKUP(A339,'Data _Transformation'!A338:Q2667,17,0)</f>
        <v>25</v>
      </c>
    </row>
    <row r="340" spans="1:17" ht="15.6" x14ac:dyDescent="0.3">
      <c r="A340" s="41" t="s">
        <v>833</v>
      </c>
      <c r="B340" s="14" t="str">
        <f>VLOOKUP(A340,'Data _Transformation'!A339:Q2668,2,FALSE)</f>
        <v xml:space="preserve">  Kimberly A</v>
      </c>
      <c r="C340" s="14">
        <f>VLOOKUP(A340,'Data _Transformation'!A339:Q2668,3,FALSE)</f>
        <v>16.05</v>
      </c>
      <c r="D340" s="14">
        <f>VLOOKUP(A340,'Data _Transformation'!A339:Q2668,4,FALSE)</f>
        <v>4.3499999999999996</v>
      </c>
      <c r="E340" s="14" t="str">
        <f>VLOOKUP(A340,'Data _Transformation'!A339:Q2668,5,FALSE)</f>
        <v>Yes</v>
      </c>
      <c r="F340" s="14" t="str">
        <f>VLOOKUP(A340,'Data _Transformation'!A339:Q2668,6,FALSE)</f>
        <v>No</v>
      </c>
      <c r="G340" s="14" t="str">
        <f>VLOOKUP(A340,'Data _Transformation'!A339:Q2668,7,FALSE)</f>
        <v>No</v>
      </c>
      <c r="H340" s="14">
        <f>VLOOKUP(A340,'Data _Transformation'!A339:Q2668,8,FALSE)</f>
        <v>0</v>
      </c>
      <c r="I340" s="14" t="str">
        <f>VLOOKUP(A340,'Data _Transformation'!A339:Q2668,9,FALSE)</f>
        <v>Smoker</v>
      </c>
      <c r="J340" s="14" t="str">
        <f>VLOOKUP(A340,'Data _Transformation'!A339:Q2668,10,FALSE)</f>
        <v>Under weight</v>
      </c>
      <c r="K340" s="14" t="str">
        <f>VLOOKUP(A340,'Data _Transformation'!A339:Q2668,11,FALSE)</f>
        <v>Normal</v>
      </c>
      <c r="L340" s="39">
        <f>VLOOKUP(A340,'Data _Transformation'!A339:Q2668,12,FALSE)</f>
        <v>35786</v>
      </c>
      <c r="M340" s="40">
        <f>VLOOKUP(A340,'Data _Transformation'!A339:Q2668,13,FALSE)</f>
        <v>3208.79</v>
      </c>
      <c r="N340" s="14" t="str">
        <f>VLOOKUP(A340,'Data _Transformation'!A339:Q2668,14,FALSE)</f>
        <v>tier - 2</v>
      </c>
      <c r="O340" s="14" t="str">
        <f>VLOOKUP(A340,'Data _Transformation'!A339:Q2668,15,FALSE)</f>
        <v>tier - 3</v>
      </c>
      <c r="P340" s="14" t="str">
        <f>VLOOKUP(A340,'Data _Transformation'!A339:Q2668,16,0)</f>
        <v>R1011</v>
      </c>
      <c r="Q340" s="42">
        <f>VLOOKUP(A340,'Data _Transformation'!A339:Q2668,17,0)</f>
        <v>25</v>
      </c>
    </row>
    <row r="341" spans="1:17" ht="15.6" x14ac:dyDescent="0.3">
      <c r="A341" s="41" t="s">
        <v>835</v>
      </c>
      <c r="B341" s="14" t="str">
        <f>VLOOKUP(A341,'Data _Transformation'!A340:Q2669,2,FALSE)</f>
        <v xml:space="preserve">  Cynthia</v>
      </c>
      <c r="C341" s="14">
        <f>VLOOKUP(A341,'Data _Transformation'!A340:Q2669,3,FALSE)</f>
        <v>29.07</v>
      </c>
      <c r="D341" s="14">
        <f>VLOOKUP(A341,'Data _Transformation'!A340:Q2669,4,FALSE)</f>
        <v>8.66</v>
      </c>
      <c r="E341" s="14" t="str">
        <f>VLOOKUP(A341,'Data _Transformation'!A340:Q2669,5,FALSE)</f>
        <v>Yes</v>
      </c>
      <c r="F341" s="14" t="str">
        <f>VLOOKUP(A341,'Data _Transformation'!A340:Q2669,6,FALSE)</f>
        <v>No</v>
      </c>
      <c r="G341" s="14" t="str">
        <f>VLOOKUP(A341,'Data _Transformation'!A340:Q2669,7,FALSE)</f>
        <v>No</v>
      </c>
      <c r="H341" s="14">
        <f>VLOOKUP(A341,'Data _Transformation'!A340:Q2669,8,FALSE)</f>
        <v>2</v>
      </c>
      <c r="I341" s="14" t="str">
        <f>VLOOKUP(A341,'Data _Transformation'!A340:Q2669,9,FALSE)</f>
        <v>Smoker</v>
      </c>
      <c r="J341" s="14" t="str">
        <f>VLOOKUP(A341,'Data _Transformation'!A340:Q2669,10,FALSE)</f>
        <v>Over weight</v>
      </c>
      <c r="K341" s="14" t="str">
        <f>VLOOKUP(A341,'Data _Transformation'!A340:Q2669,11,FALSE)</f>
        <v>Diabetes</v>
      </c>
      <c r="L341" s="39">
        <f>VLOOKUP(A341,'Data _Transformation'!A340:Q2669,12,FALSE)</f>
        <v>35617</v>
      </c>
      <c r="M341" s="40">
        <f>VLOOKUP(A341,'Data _Transformation'!A340:Q2669,13,FALSE)</f>
        <v>3213.62</v>
      </c>
      <c r="N341" s="14" t="str">
        <f>VLOOKUP(A341,'Data _Transformation'!A340:Q2669,14,FALSE)</f>
        <v>tier - 2</v>
      </c>
      <c r="O341" s="14" t="str">
        <f>VLOOKUP(A341,'Data _Transformation'!A340:Q2669,15,FALSE)</f>
        <v>tier - 2</v>
      </c>
      <c r="P341" s="14" t="str">
        <f>VLOOKUP(A341,'Data _Transformation'!A340:Q2669,16,0)</f>
        <v>R1024</v>
      </c>
      <c r="Q341" s="42">
        <f>VLOOKUP(A341,'Data _Transformation'!A340:Q2669,17,0)</f>
        <v>25</v>
      </c>
    </row>
    <row r="342" spans="1:17" ht="15.6" x14ac:dyDescent="0.3">
      <c r="A342" s="41" t="s">
        <v>838</v>
      </c>
      <c r="B342" s="14" t="str">
        <f>VLOOKUP(A342,'Data _Transformation'!A341:Q2670,2,FALSE)</f>
        <v xml:space="preserve">  Jessica</v>
      </c>
      <c r="C342" s="14">
        <f>VLOOKUP(A342,'Data _Transformation'!A341:Q2670,3,FALSE)</f>
        <v>17.43</v>
      </c>
      <c r="D342" s="14">
        <f>VLOOKUP(A342,'Data _Transformation'!A341:Q2670,4,FALSE)</f>
        <v>8.64</v>
      </c>
      <c r="E342" s="14" t="str">
        <f>VLOOKUP(A342,'Data _Transformation'!A341:Q2670,5,FALSE)</f>
        <v>No</v>
      </c>
      <c r="F342" s="14" t="str">
        <f>VLOOKUP(A342,'Data _Transformation'!A341:Q2670,6,FALSE)</f>
        <v>No</v>
      </c>
      <c r="G342" s="14" t="str">
        <f>VLOOKUP(A342,'Data _Transformation'!A341:Q2670,7,FALSE)</f>
        <v>No</v>
      </c>
      <c r="H342" s="14">
        <f>VLOOKUP(A342,'Data _Transformation'!A341:Q2670,8,FALSE)</f>
        <v>0</v>
      </c>
      <c r="I342" s="14" t="str">
        <f>VLOOKUP(A342,'Data _Transformation'!A341:Q2670,9,FALSE)</f>
        <v>Smoker</v>
      </c>
      <c r="J342" s="14" t="str">
        <f>VLOOKUP(A342,'Data _Transformation'!A341:Q2670,10,FALSE)</f>
        <v>Under weight</v>
      </c>
      <c r="K342" s="14" t="str">
        <f>VLOOKUP(A342,'Data _Transformation'!A341:Q2670,11,FALSE)</f>
        <v>Diabetes</v>
      </c>
      <c r="L342" s="39">
        <f>VLOOKUP(A342,'Data _Transformation'!A341:Q2670,12,FALSE)</f>
        <v>35644</v>
      </c>
      <c r="M342" s="40">
        <f>VLOOKUP(A342,'Data _Transformation'!A341:Q2670,13,FALSE)</f>
        <v>3227.12</v>
      </c>
      <c r="N342" s="14" t="str">
        <f>VLOOKUP(A342,'Data _Transformation'!A341:Q2670,14,FALSE)</f>
        <v>tier - 2</v>
      </c>
      <c r="O342" s="14" t="str">
        <f>VLOOKUP(A342,'Data _Transformation'!A341:Q2670,15,FALSE)</f>
        <v>tier - 3</v>
      </c>
      <c r="P342" s="14" t="str">
        <f>VLOOKUP(A342,'Data _Transformation'!A341:Q2670,16,0)</f>
        <v>R1013</v>
      </c>
      <c r="Q342" s="42">
        <f>VLOOKUP(A342,'Data _Transformation'!A341:Q2670,17,0)</f>
        <v>25</v>
      </c>
    </row>
    <row r="343" spans="1:17" ht="15.6" x14ac:dyDescent="0.3">
      <c r="A343" s="41" t="s">
        <v>840</v>
      </c>
      <c r="B343" s="14" t="str">
        <f>VLOOKUP(A343,'Data _Transformation'!A342:Q2671,2,FALSE)</f>
        <v xml:space="preserve">  Bruce</v>
      </c>
      <c r="C343" s="14">
        <f>VLOOKUP(A343,'Data _Transformation'!A342:Q2671,3,FALSE)</f>
        <v>19.329999999999998</v>
      </c>
      <c r="D343" s="14">
        <f>VLOOKUP(A343,'Data _Transformation'!A342:Q2671,4,FALSE)</f>
        <v>4.2699999999999996</v>
      </c>
      <c r="E343" s="14" t="str">
        <f>VLOOKUP(A343,'Data _Transformation'!A342:Q2671,5,FALSE)</f>
        <v>No</v>
      </c>
      <c r="F343" s="14" t="str">
        <f>VLOOKUP(A343,'Data _Transformation'!A342:Q2671,6,FALSE)</f>
        <v>No</v>
      </c>
      <c r="G343" s="14" t="str">
        <f>VLOOKUP(A343,'Data _Transformation'!A342:Q2671,7,FALSE)</f>
        <v>No</v>
      </c>
      <c r="H343" s="14">
        <f>VLOOKUP(A343,'Data _Transformation'!A342:Q2671,8,FALSE)</f>
        <v>0</v>
      </c>
      <c r="I343" s="14" t="str">
        <f>VLOOKUP(A343,'Data _Transformation'!A342:Q2671,9,FALSE)</f>
        <v>Smoker</v>
      </c>
      <c r="J343" s="14" t="str">
        <f>VLOOKUP(A343,'Data _Transformation'!A342:Q2671,10,FALSE)</f>
        <v>Normal weight</v>
      </c>
      <c r="K343" s="14" t="str">
        <f>VLOOKUP(A343,'Data _Transformation'!A342:Q2671,11,FALSE)</f>
        <v>Normal</v>
      </c>
      <c r="L343" s="39">
        <f>VLOOKUP(A343,'Data _Transformation'!A342:Q2671,12,FALSE)</f>
        <v>35675</v>
      </c>
      <c r="M343" s="40">
        <f>VLOOKUP(A343,'Data _Transformation'!A342:Q2671,13,FALSE)</f>
        <v>3238.44</v>
      </c>
      <c r="N343" s="14" t="str">
        <f>VLOOKUP(A343,'Data _Transformation'!A342:Q2671,14,FALSE)</f>
        <v>tier - 2</v>
      </c>
      <c r="O343" s="14" t="str">
        <f>VLOOKUP(A343,'Data _Transformation'!A342:Q2671,15,FALSE)</f>
        <v>tier - 3</v>
      </c>
      <c r="P343" s="14" t="str">
        <f>VLOOKUP(A343,'Data _Transformation'!A342:Q2671,16,0)</f>
        <v>R1013</v>
      </c>
      <c r="Q343" s="42">
        <f>VLOOKUP(A343,'Data _Transformation'!A342:Q2671,17,0)</f>
        <v>25</v>
      </c>
    </row>
    <row r="344" spans="1:17" ht="15.6" x14ac:dyDescent="0.3">
      <c r="A344" s="41" t="s">
        <v>843</v>
      </c>
      <c r="B344" s="14" t="str">
        <f>VLOOKUP(A344,'Data _Transformation'!A343:Q2672,2,FALSE)</f>
        <v xml:space="preserve">  Allison</v>
      </c>
      <c r="C344" s="14">
        <f>VLOOKUP(A344,'Data _Transformation'!A343:Q2672,3,FALSE)</f>
        <v>30.52</v>
      </c>
      <c r="D344" s="14">
        <f>VLOOKUP(A344,'Data _Transformation'!A343:Q2672,4,FALSE)</f>
        <v>4.21</v>
      </c>
      <c r="E344" s="14" t="str">
        <f>VLOOKUP(A344,'Data _Transformation'!A343:Q2672,5,FALSE)</f>
        <v>No</v>
      </c>
      <c r="F344" s="14" t="str">
        <f>VLOOKUP(A344,'Data _Transformation'!A343:Q2672,6,FALSE)</f>
        <v>No</v>
      </c>
      <c r="G344" s="14" t="str">
        <f>VLOOKUP(A344,'Data _Transformation'!A343:Q2672,7,FALSE)</f>
        <v>No</v>
      </c>
      <c r="H344" s="14">
        <f>VLOOKUP(A344,'Data _Transformation'!A343:Q2672,8,FALSE)</f>
        <v>1</v>
      </c>
      <c r="I344" s="14" t="str">
        <f>VLOOKUP(A344,'Data _Transformation'!A343:Q2672,9,FALSE)</f>
        <v>Smoker</v>
      </c>
      <c r="J344" s="14" t="str">
        <f>VLOOKUP(A344,'Data _Transformation'!A343:Q2672,10,FALSE)</f>
        <v>Obesity</v>
      </c>
      <c r="K344" s="14" t="str">
        <f>VLOOKUP(A344,'Data _Transformation'!A343:Q2672,11,FALSE)</f>
        <v>Normal</v>
      </c>
      <c r="L344" s="39">
        <f>VLOOKUP(A344,'Data _Transformation'!A343:Q2672,12,FALSE)</f>
        <v>33555</v>
      </c>
      <c r="M344" s="40">
        <f>VLOOKUP(A344,'Data _Transformation'!A343:Q2672,13,FALSE)</f>
        <v>3260.2</v>
      </c>
      <c r="N344" s="14" t="str">
        <f>VLOOKUP(A344,'Data _Transformation'!A343:Q2672,14,FALSE)</f>
        <v>tier - 3</v>
      </c>
      <c r="O344" s="14" t="str">
        <f>VLOOKUP(A344,'Data _Transformation'!A343:Q2672,15,FALSE)</f>
        <v>tier - 2</v>
      </c>
      <c r="P344" s="14" t="str">
        <f>VLOOKUP(A344,'Data _Transformation'!A343:Q2672,16,0)</f>
        <v>R1011</v>
      </c>
      <c r="Q344" s="42">
        <f>VLOOKUP(A344,'Data _Transformation'!A343:Q2672,17,0)</f>
        <v>31</v>
      </c>
    </row>
    <row r="345" spans="1:17" ht="15.6" x14ac:dyDescent="0.3">
      <c r="A345" s="41" t="s">
        <v>845</v>
      </c>
      <c r="B345" s="14" t="str">
        <f>VLOOKUP(A345,'Data _Transformation'!A344:Q2673,2,FALSE)</f>
        <v xml:space="preserve">  Alex</v>
      </c>
      <c r="C345" s="14">
        <f>VLOOKUP(A345,'Data _Transformation'!A344:Q2673,3,FALSE)</f>
        <v>39.21</v>
      </c>
      <c r="D345" s="14">
        <f>VLOOKUP(A345,'Data _Transformation'!A344:Q2673,4,FALSE)</f>
        <v>5.04</v>
      </c>
      <c r="E345" s="14" t="str">
        <f>VLOOKUP(A345,'Data _Transformation'!A344:Q2673,5,FALSE)</f>
        <v>No</v>
      </c>
      <c r="F345" s="14" t="str">
        <f>VLOOKUP(A345,'Data _Transformation'!A344:Q2673,6,FALSE)</f>
        <v>No</v>
      </c>
      <c r="G345" s="14" t="str">
        <f>VLOOKUP(A345,'Data _Transformation'!A344:Q2673,7,FALSE)</f>
        <v>Yes</v>
      </c>
      <c r="H345" s="14">
        <f>VLOOKUP(A345,'Data _Transformation'!A344:Q2673,8,FALSE)</f>
        <v>1</v>
      </c>
      <c r="I345" s="14" t="str">
        <f>VLOOKUP(A345,'Data _Transformation'!A344:Q2673,9,FALSE)</f>
        <v>Smoker</v>
      </c>
      <c r="J345" s="14" t="str">
        <f>VLOOKUP(A345,'Data _Transformation'!A344:Q2673,10,FALSE)</f>
        <v>Obesity</v>
      </c>
      <c r="K345" s="14" t="str">
        <f>VLOOKUP(A345,'Data _Transformation'!A344:Q2673,11,FALSE)</f>
        <v>Normal</v>
      </c>
      <c r="L345" s="39">
        <f>VLOOKUP(A345,'Data _Transformation'!A344:Q2673,12,FALSE)</f>
        <v>34670</v>
      </c>
      <c r="M345" s="40">
        <f>VLOOKUP(A345,'Data _Transformation'!A344:Q2673,13,FALSE)</f>
        <v>3268.85</v>
      </c>
      <c r="N345" s="14" t="str">
        <f>VLOOKUP(A345,'Data _Transformation'!A344:Q2673,14,FALSE)</f>
        <v>tier - 3</v>
      </c>
      <c r="O345" s="14" t="str">
        <f>VLOOKUP(A345,'Data _Transformation'!A344:Q2673,15,FALSE)</f>
        <v>tier - 1</v>
      </c>
      <c r="P345" s="14" t="str">
        <f>VLOOKUP(A345,'Data _Transformation'!A344:Q2673,16,0)</f>
        <v>R1016</v>
      </c>
      <c r="Q345" s="42">
        <f>VLOOKUP(A345,'Data _Transformation'!A344:Q2673,17,0)</f>
        <v>28</v>
      </c>
    </row>
    <row r="346" spans="1:17" ht="15.6" x14ac:dyDescent="0.3">
      <c r="A346" s="41" t="s">
        <v>848</v>
      </c>
      <c r="B346" s="14" t="str">
        <f>VLOOKUP(A346,'Data _Transformation'!A345:Q2674,2,FALSE)</f>
        <v xml:space="preserve">  Gabriela</v>
      </c>
      <c r="C346" s="14">
        <f>VLOOKUP(A346,'Data _Transformation'!A345:Q2674,3,FALSE)</f>
        <v>26.98</v>
      </c>
      <c r="D346" s="14">
        <f>VLOOKUP(A346,'Data _Transformation'!A345:Q2674,4,FALSE)</f>
        <v>5.21</v>
      </c>
      <c r="E346" s="14" t="str">
        <f>VLOOKUP(A346,'Data _Transformation'!A345:Q2674,5,FALSE)</f>
        <v>Yes</v>
      </c>
      <c r="F346" s="14" t="str">
        <f>VLOOKUP(A346,'Data _Transformation'!A345:Q2674,6,FALSE)</f>
        <v>No</v>
      </c>
      <c r="G346" s="14" t="str">
        <f>VLOOKUP(A346,'Data _Transformation'!A345:Q2674,7,FALSE)</f>
        <v>No</v>
      </c>
      <c r="H346" s="14">
        <f>VLOOKUP(A346,'Data _Transformation'!A345:Q2674,8,FALSE)</f>
        <v>2</v>
      </c>
      <c r="I346" s="14" t="str">
        <f>VLOOKUP(A346,'Data _Transformation'!A345:Q2674,9,FALSE)</f>
        <v>Smoker</v>
      </c>
      <c r="J346" s="14" t="str">
        <f>VLOOKUP(A346,'Data _Transformation'!A345:Q2674,10,FALSE)</f>
        <v>Over weight</v>
      </c>
      <c r="K346" s="14" t="str">
        <f>VLOOKUP(A346,'Data _Transformation'!A345:Q2674,11,FALSE)</f>
        <v>Normal</v>
      </c>
      <c r="L346" s="39">
        <f>VLOOKUP(A346,'Data _Transformation'!A345:Q2674,12,FALSE)</f>
        <v>34516</v>
      </c>
      <c r="M346" s="40">
        <f>VLOOKUP(A346,'Data _Transformation'!A345:Q2674,13,FALSE)</f>
        <v>3277.16</v>
      </c>
      <c r="N346" s="14" t="str">
        <f>VLOOKUP(A346,'Data _Transformation'!A345:Q2674,14,FALSE)</f>
        <v>tier - 2</v>
      </c>
      <c r="O346" s="14" t="str">
        <f>VLOOKUP(A346,'Data _Transformation'!A345:Q2674,15,FALSE)</f>
        <v>tier - 3</v>
      </c>
      <c r="P346" s="14" t="str">
        <f>VLOOKUP(A346,'Data _Transformation'!A345:Q2674,16,0)</f>
        <v>R1011</v>
      </c>
      <c r="Q346" s="42">
        <f>VLOOKUP(A346,'Data _Transformation'!A345:Q2674,17,0)</f>
        <v>28</v>
      </c>
    </row>
    <row r="347" spans="1:17" ht="15.6" x14ac:dyDescent="0.3">
      <c r="A347" s="41" t="s">
        <v>851</v>
      </c>
      <c r="B347" s="14" t="str">
        <f>VLOOKUP(A347,'Data _Transformation'!A346:Q2675,2,FALSE)</f>
        <v xml:space="preserve">  Sharon</v>
      </c>
      <c r="C347" s="14">
        <f>VLOOKUP(A347,'Data _Transformation'!A346:Q2675,3,FALSE)</f>
        <v>25.84</v>
      </c>
      <c r="D347" s="14">
        <f>VLOOKUP(A347,'Data _Transformation'!A346:Q2675,4,FALSE)</f>
        <v>8.83</v>
      </c>
      <c r="E347" s="14" t="str">
        <f>VLOOKUP(A347,'Data _Transformation'!A346:Q2675,5,FALSE)</f>
        <v>No</v>
      </c>
      <c r="F347" s="14" t="str">
        <f>VLOOKUP(A347,'Data _Transformation'!A346:Q2675,6,FALSE)</f>
        <v>No</v>
      </c>
      <c r="G347" s="14" t="str">
        <f>VLOOKUP(A347,'Data _Transformation'!A346:Q2675,7,FALSE)</f>
        <v>No</v>
      </c>
      <c r="H347" s="14">
        <f>VLOOKUP(A347,'Data _Transformation'!A346:Q2675,8,FALSE)</f>
        <v>0</v>
      </c>
      <c r="I347" s="14" t="str">
        <f>VLOOKUP(A347,'Data _Transformation'!A346:Q2675,9,FALSE)</f>
        <v>Nonsmoker</v>
      </c>
      <c r="J347" s="14" t="str">
        <f>VLOOKUP(A347,'Data _Transformation'!A346:Q2675,10,FALSE)</f>
        <v>Over weight</v>
      </c>
      <c r="K347" s="14" t="str">
        <f>VLOOKUP(A347,'Data _Transformation'!A346:Q2675,11,FALSE)</f>
        <v>Diabetes</v>
      </c>
      <c r="L347" s="39">
        <f>VLOOKUP(A347,'Data _Transformation'!A346:Q2675,12,FALSE)</f>
        <v>37170</v>
      </c>
      <c r="M347" s="40">
        <f>VLOOKUP(A347,'Data _Transformation'!A346:Q2675,13,FALSE)</f>
        <v>3279.87</v>
      </c>
      <c r="N347" s="14" t="str">
        <f>VLOOKUP(A347,'Data _Transformation'!A346:Q2675,14,FALSE)</f>
        <v>tier - 2</v>
      </c>
      <c r="O347" s="14" t="str">
        <f>VLOOKUP(A347,'Data _Transformation'!A346:Q2675,15,FALSE)</f>
        <v>tier - 1</v>
      </c>
      <c r="P347" s="14" t="str">
        <f>VLOOKUP(A347,'Data _Transformation'!A346:Q2675,16,0)</f>
        <v>R1017</v>
      </c>
      <c r="Q347" s="42">
        <f>VLOOKUP(A347,'Data _Transformation'!A346:Q2675,17,0)</f>
        <v>21</v>
      </c>
    </row>
    <row r="348" spans="1:17" ht="15.6" x14ac:dyDescent="0.3">
      <c r="A348" s="41" t="s">
        <v>853</v>
      </c>
      <c r="B348" s="14" t="str">
        <f>VLOOKUP(A348,'Data _Transformation'!A347:Q2676,2,FALSE)</f>
        <v xml:space="preserve">  Jason A</v>
      </c>
      <c r="C348" s="14">
        <f>VLOOKUP(A348,'Data _Transformation'!A347:Q2676,3,FALSE)</f>
        <v>28.31</v>
      </c>
      <c r="D348" s="14">
        <f>VLOOKUP(A348,'Data _Transformation'!A347:Q2676,4,FALSE)</f>
        <v>8.4700000000000006</v>
      </c>
      <c r="E348" s="14" t="str">
        <f>VLOOKUP(A348,'Data _Transformation'!A347:Q2676,5,FALSE)</f>
        <v>Yes</v>
      </c>
      <c r="F348" s="14" t="str">
        <f>VLOOKUP(A348,'Data _Transformation'!A347:Q2676,6,FALSE)</f>
        <v>No</v>
      </c>
      <c r="G348" s="14" t="str">
        <f>VLOOKUP(A348,'Data _Transformation'!A347:Q2676,7,FALSE)</f>
        <v>No</v>
      </c>
      <c r="H348" s="14">
        <f>VLOOKUP(A348,'Data _Transformation'!A347:Q2676,8,FALSE)</f>
        <v>2</v>
      </c>
      <c r="I348" s="14" t="str">
        <f>VLOOKUP(A348,'Data _Transformation'!A347:Q2676,9,FALSE)</f>
        <v>Smoker</v>
      </c>
      <c r="J348" s="14" t="str">
        <f>VLOOKUP(A348,'Data _Transformation'!A347:Q2676,10,FALSE)</f>
        <v>Over weight</v>
      </c>
      <c r="K348" s="14" t="str">
        <f>VLOOKUP(A348,'Data _Transformation'!A347:Q2676,11,FALSE)</f>
        <v>Diabetes</v>
      </c>
      <c r="L348" s="39">
        <f>VLOOKUP(A348,'Data _Transformation'!A347:Q2676,12,FALSE)</f>
        <v>37805</v>
      </c>
      <c r="M348" s="40">
        <f>VLOOKUP(A348,'Data _Transformation'!A347:Q2676,13,FALSE)</f>
        <v>3280.22</v>
      </c>
      <c r="N348" s="14" t="str">
        <f>VLOOKUP(A348,'Data _Transformation'!A347:Q2676,14,FALSE)</f>
        <v>tier - 2</v>
      </c>
      <c r="O348" s="14" t="str">
        <f>VLOOKUP(A348,'Data _Transformation'!A347:Q2676,15,FALSE)</f>
        <v>tier - 3</v>
      </c>
      <c r="P348" s="14" t="str">
        <f>VLOOKUP(A348,'Data _Transformation'!A347:Q2676,16,0)</f>
        <v>R1011</v>
      </c>
      <c r="Q348" s="42">
        <f>VLOOKUP(A348,'Data _Transformation'!A347:Q2676,17,0)</f>
        <v>19</v>
      </c>
    </row>
    <row r="349" spans="1:17" ht="15.6" x14ac:dyDescent="0.3">
      <c r="A349" s="41" t="s">
        <v>856</v>
      </c>
      <c r="B349" s="14" t="str">
        <f>VLOOKUP(A349,'Data _Transformation'!A348:Q2677,2,FALSE)</f>
        <v xml:space="preserve">  Chelsey C</v>
      </c>
      <c r="C349" s="14">
        <f>VLOOKUP(A349,'Data _Transformation'!A348:Q2677,3,FALSE)</f>
        <v>23.94</v>
      </c>
      <c r="D349" s="14">
        <f>VLOOKUP(A349,'Data _Transformation'!A348:Q2677,4,FALSE)</f>
        <v>4.2</v>
      </c>
      <c r="E349" s="14" t="str">
        <f>VLOOKUP(A349,'Data _Transformation'!A348:Q2677,5,FALSE)</f>
        <v>No</v>
      </c>
      <c r="F349" s="14" t="str">
        <f>VLOOKUP(A349,'Data _Transformation'!A348:Q2677,6,FALSE)</f>
        <v>No</v>
      </c>
      <c r="G349" s="14" t="str">
        <f>VLOOKUP(A349,'Data _Transformation'!A348:Q2677,7,FALSE)</f>
        <v>No</v>
      </c>
      <c r="H349" s="14">
        <f>VLOOKUP(A349,'Data _Transformation'!A348:Q2677,8,FALSE)</f>
        <v>0</v>
      </c>
      <c r="I349" s="14" t="str">
        <f>VLOOKUP(A349,'Data _Transformation'!A348:Q2677,9,FALSE)</f>
        <v>Smoker</v>
      </c>
      <c r="J349" s="14" t="str">
        <f>VLOOKUP(A349,'Data _Transformation'!A348:Q2677,10,FALSE)</f>
        <v>Normal weight</v>
      </c>
      <c r="K349" s="14" t="str">
        <f>VLOOKUP(A349,'Data _Transformation'!A348:Q2677,11,FALSE)</f>
        <v>Normal</v>
      </c>
      <c r="L349" s="39">
        <f>VLOOKUP(A349,'Data _Transformation'!A348:Q2677,12,FALSE)</f>
        <v>35386</v>
      </c>
      <c r="M349" s="40">
        <f>VLOOKUP(A349,'Data _Transformation'!A348:Q2677,13,FALSE)</f>
        <v>3292.53</v>
      </c>
      <c r="N349" s="14" t="str">
        <f>VLOOKUP(A349,'Data _Transformation'!A348:Q2677,14,FALSE)</f>
        <v>tier - 2</v>
      </c>
      <c r="O349" s="14" t="str">
        <f>VLOOKUP(A349,'Data _Transformation'!A348:Q2677,15,FALSE)</f>
        <v>tier - 2</v>
      </c>
      <c r="P349" s="14" t="str">
        <f>VLOOKUP(A349,'Data _Transformation'!A348:Q2677,16,0)</f>
        <v>R1012</v>
      </c>
      <c r="Q349" s="42">
        <f>VLOOKUP(A349,'Data _Transformation'!A348:Q2677,17,0)</f>
        <v>26</v>
      </c>
    </row>
    <row r="350" spans="1:17" ht="15.6" x14ac:dyDescent="0.3">
      <c r="A350" s="41" t="s">
        <v>858</v>
      </c>
      <c r="B350" s="14" t="str">
        <f>VLOOKUP(A350,'Data _Transformation'!A349:Q2678,2,FALSE)</f>
        <v xml:space="preserve">  Devon A</v>
      </c>
      <c r="C350" s="14">
        <f>VLOOKUP(A350,'Data _Transformation'!A349:Q2678,3,FALSE)</f>
        <v>20.03</v>
      </c>
      <c r="D350" s="14">
        <f>VLOOKUP(A350,'Data _Transformation'!A349:Q2678,4,FALSE)</f>
        <v>6.14</v>
      </c>
      <c r="E350" s="14" t="str">
        <f>VLOOKUP(A350,'Data _Transformation'!A349:Q2678,5,FALSE)</f>
        <v>Yes</v>
      </c>
      <c r="F350" s="14" t="str">
        <f>VLOOKUP(A350,'Data _Transformation'!A349:Q2678,6,FALSE)</f>
        <v>No</v>
      </c>
      <c r="G350" s="14" t="str">
        <f>VLOOKUP(A350,'Data _Transformation'!A349:Q2678,7,FALSE)</f>
        <v>No</v>
      </c>
      <c r="H350" s="14">
        <f>VLOOKUP(A350,'Data _Transformation'!A349:Q2678,8,FALSE)</f>
        <v>0</v>
      </c>
      <c r="I350" s="14" t="str">
        <f>VLOOKUP(A350,'Data _Transformation'!A349:Q2678,9,FALSE)</f>
        <v>Smoker</v>
      </c>
      <c r="J350" s="14" t="str">
        <f>VLOOKUP(A350,'Data _Transformation'!A349:Q2678,10,FALSE)</f>
        <v>Normal weight</v>
      </c>
      <c r="K350" s="14" t="str">
        <f>VLOOKUP(A350,'Data _Transformation'!A349:Q2678,11,FALSE)</f>
        <v>Prediabetes</v>
      </c>
      <c r="L350" s="39">
        <f>VLOOKUP(A350,'Data _Transformation'!A349:Q2678,12,FALSE)</f>
        <v>37960</v>
      </c>
      <c r="M350" s="40">
        <f>VLOOKUP(A350,'Data _Transformation'!A349:Q2678,13,FALSE)</f>
        <v>3300.7</v>
      </c>
      <c r="N350" s="14" t="str">
        <f>VLOOKUP(A350,'Data _Transformation'!A349:Q2678,14,FALSE)</f>
        <v>tier - 2</v>
      </c>
      <c r="O350" s="14" t="str">
        <f>VLOOKUP(A350,'Data _Transformation'!A349:Q2678,15,FALSE)</f>
        <v>tier - 2</v>
      </c>
      <c r="P350" s="14" t="str">
        <f>VLOOKUP(A350,'Data _Transformation'!A349:Q2678,16,0)</f>
        <v>R1025</v>
      </c>
      <c r="Q350" s="42">
        <f>VLOOKUP(A350,'Data _Transformation'!A349:Q2678,17,0)</f>
        <v>19</v>
      </c>
    </row>
    <row r="351" spans="1:17" ht="15.6" x14ac:dyDescent="0.3">
      <c r="A351" s="41" t="s">
        <v>860</v>
      </c>
      <c r="B351" s="14" t="str">
        <f>VLOOKUP(A351,'Data _Transformation'!A350:Q2679,2,FALSE)</f>
        <v xml:space="preserve">  Joni L</v>
      </c>
      <c r="C351" s="14">
        <f>VLOOKUP(A351,'Data _Transformation'!A350:Q2679,3,FALSE)</f>
        <v>41.42</v>
      </c>
      <c r="D351" s="14">
        <f>VLOOKUP(A351,'Data _Transformation'!A350:Q2679,4,FALSE)</f>
        <v>6.07</v>
      </c>
      <c r="E351" s="14" t="str">
        <f>VLOOKUP(A351,'Data _Transformation'!A350:Q2679,5,FALSE)</f>
        <v>No</v>
      </c>
      <c r="F351" s="14" t="str">
        <f>VLOOKUP(A351,'Data _Transformation'!A350:Q2679,6,FALSE)</f>
        <v>No</v>
      </c>
      <c r="G351" s="14" t="str">
        <f>VLOOKUP(A351,'Data _Transformation'!A350:Q2679,7,FALSE)</f>
        <v>No</v>
      </c>
      <c r="H351" s="14">
        <f>VLOOKUP(A351,'Data _Transformation'!A350:Q2679,8,FALSE)</f>
        <v>0</v>
      </c>
      <c r="I351" s="14" t="str">
        <f>VLOOKUP(A351,'Data _Transformation'!A350:Q2679,9,FALSE)</f>
        <v>Nonsmoker</v>
      </c>
      <c r="J351" s="14" t="str">
        <f>VLOOKUP(A351,'Data _Transformation'!A350:Q2679,10,FALSE)</f>
        <v>Obesity</v>
      </c>
      <c r="K351" s="14" t="str">
        <f>VLOOKUP(A351,'Data _Transformation'!A350:Q2679,11,FALSE)</f>
        <v>Prediabetes</v>
      </c>
      <c r="L351" s="39">
        <f>VLOOKUP(A351,'Data _Transformation'!A350:Q2679,12,FALSE)</f>
        <v>37943</v>
      </c>
      <c r="M351" s="40">
        <f>VLOOKUP(A351,'Data _Transformation'!A350:Q2679,13,FALSE)</f>
        <v>3308.46</v>
      </c>
      <c r="N351" s="14" t="str">
        <f>VLOOKUP(A351,'Data _Transformation'!A350:Q2679,14,FALSE)</f>
        <v>tier - 2</v>
      </c>
      <c r="O351" s="14" t="str">
        <f>VLOOKUP(A351,'Data _Transformation'!A350:Q2679,15,FALSE)</f>
        <v>tier - 1</v>
      </c>
      <c r="P351" s="14" t="str">
        <f>VLOOKUP(A351,'Data _Transformation'!A350:Q2679,16,0)</f>
        <v>R1021</v>
      </c>
      <c r="Q351" s="42">
        <f>VLOOKUP(A351,'Data _Transformation'!A350:Q2679,17,0)</f>
        <v>19</v>
      </c>
    </row>
    <row r="352" spans="1:17" ht="15.6" x14ac:dyDescent="0.3">
      <c r="A352" s="41" t="s">
        <v>863</v>
      </c>
      <c r="B352" s="14" t="str">
        <f>VLOOKUP(A352,'Data _Transformation'!A351:Q2680,2,FALSE)</f>
        <v xml:space="preserve">  Colin</v>
      </c>
      <c r="C352" s="14">
        <f>VLOOKUP(A352,'Data _Transformation'!A351:Q2680,3,FALSE)</f>
        <v>36.67</v>
      </c>
      <c r="D352" s="14">
        <f>VLOOKUP(A352,'Data _Transformation'!A351:Q2680,4,FALSE)</f>
        <v>10.210000000000001</v>
      </c>
      <c r="E352" s="14" t="str">
        <f>VLOOKUP(A352,'Data _Transformation'!A351:Q2680,5,FALSE)</f>
        <v>No</v>
      </c>
      <c r="F352" s="14" t="str">
        <f>VLOOKUP(A352,'Data _Transformation'!A351:Q2680,6,FALSE)</f>
        <v>No</v>
      </c>
      <c r="G352" s="14" t="str">
        <f>VLOOKUP(A352,'Data _Transformation'!A351:Q2680,7,FALSE)</f>
        <v>No</v>
      </c>
      <c r="H352" s="14">
        <f>VLOOKUP(A352,'Data _Transformation'!A351:Q2680,8,FALSE)</f>
        <v>0</v>
      </c>
      <c r="I352" s="14" t="str">
        <f>VLOOKUP(A352,'Data _Transformation'!A351:Q2680,9,FALSE)</f>
        <v>Nonsmoker</v>
      </c>
      <c r="J352" s="14" t="str">
        <f>VLOOKUP(A352,'Data _Transformation'!A351:Q2680,10,FALSE)</f>
        <v>Obesity</v>
      </c>
      <c r="K352" s="14" t="str">
        <f>VLOOKUP(A352,'Data _Transformation'!A351:Q2680,11,FALSE)</f>
        <v>Diabetes</v>
      </c>
      <c r="L352" s="39">
        <f>VLOOKUP(A352,'Data _Transformation'!A351:Q2680,12,FALSE)</f>
        <v>35601</v>
      </c>
      <c r="M352" s="40">
        <f>VLOOKUP(A352,'Data _Transformation'!A351:Q2680,13,FALSE)</f>
        <v>3309.79</v>
      </c>
      <c r="N352" s="14" t="str">
        <f>VLOOKUP(A352,'Data _Transformation'!A351:Q2680,14,FALSE)</f>
        <v>tier - 3</v>
      </c>
      <c r="O352" s="14" t="str">
        <f>VLOOKUP(A352,'Data _Transformation'!A351:Q2680,15,FALSE)</f>
        <v>tier - 3</v>
      </c>
      <c r="P352" s="14" t="str">
        <f>VLOOKUP(A352,'Data _Transformation'!A351:Q2680,16,0)</f>
        <v>R1017</v>
      </c>
      <c r="Q352" s="42">
        <f>VLOOKUP(A352,'Data _Transformation'!A351:Q2680,17,0)</f>
        <v>25</v>
      </c>
    </row>
    <row r="353" spans="1:17" ht="15.6" x14ac:dyDescent="0.3">
      <c r="A353" s="41" t="s">
        <v>865</v>
      </c>
      <c r="B353" s="14" t="str">
        <f>VLOOKUP(A353,'Data _Transformation'!A352:Q2681,2,FALSE)</f>
        <v xml:space="preserve">  Rachael</v>
      </c>
      <c r="C353" s="14">
        <f>VLOOKUP(A353,'Data _Transformation'!A352:Q2681,3,FALSE)</f>
        <v>27.645</v>
      </c>
      <c r="D353" s="14">
        <f>VLOOKUP(A353,'Data _Transformation'!A352:Q2681,4,FALSE)</f>
        <v>4.6900000000000004</v>
      </c>
      <c r="E353" s="14" t="str">
        <f>VLOOKUP(A353,'Data _Transformation'!A352:Q2681,5,FALSE)</f>
        <v>No</v>
      </c>
      <c r="F353" s="14" t="str">
        <f>VLOOKUP(A353,'Data _Transformation'!A352:Q2681,6,FALSE)</f>
        <v>No</v>
      </c>
      <c r="G353" s="14" t="str">
        <f>VLOOKUP(A353,'Data _Transformation'!A352:Q2681,7,FALSE)</f>
        <v>No</v>
      </c>
      <c r="H353" s="14">
        <f>VLOOKUP(A353,'Data _Transformation'!A352:Q2681,8,FALSE)</f>
        <v>0</v>
      </c>
      <c r="I353" s="14" t="str">
        <f>VLOOKUP(A353,'Data _Transformation'!A352:Q2681,9,FALSE)</f>
        <v>Nonsmoker</v>
      </c>
      <c r="J353" s="14" t="str">
        <f>VLOOKUP(A353,'Data _Transformation'!A352:Q2681,10,FALSE)</f>
        <v>Over weight</v>
      </c>
      <c r="K353" s="14" t="str">
        <f>VLOOKUP(A353,'Data _Transformation'!A352:Q2681,11,FALSE)</f>
        <v>Normal</v>
      </c>
      <c r="L353" s="39">
        <f>VLOOKUP(A353,'Data _Transformation'!A352:Q2681,12,FALSE)</f>
        <v>33482</v>
      </c>
      <c r="M353" s="40">
        <f>VLOOKUP(A353,'Data _Transformation'!A352:Q2681,13,FALSE)</f>
        <v>3342.79</v>
      </c>
      <c r="N353" s="14" t="str">
        <f>VLOOKUP(A353,'Data _Transformation'!A352:Q2681,14,FALSE)</f>
        <v>tier - 2</v>
      </c>
      <c r="O353" s="14" t="str">
        <f>VLOOKUP(A353,'Data _Transformation'!A352:Q2681,15,FALSE)</f>
        <v>tier - 1</v>
      </c>
      <c r="P353" s="14" t="str">
        <f>VLOOKUP(A353,'Data _Transformation'!A352:Q2681,16,0)</f>
        <v>R1013</v>
      </c>
      <c r="Q353" s="42">
        <f>VLOOKUP(A353,'Data _Transformation'!A352:Q2681,17,0)</f>
        <v>31</v>
      </c>
    </row>
    <row r="354" spans="1:17" ht="15.6" x14ac:dyDescent="0.3">
      <c r="A354" s="41" t="s">
        <v>868</v>
      </c>
      <c r="B354" s="14" t="str">
        <f>VLOOKUP(A354,'Data _Transformation'!A353:Q2682,2,FALSE)</f>
        <v xml:space="preserve">  Maricela</v>
      </c>
      <c r="C354" s="14">
        <f>VLOOKUP(A354,'Data _Transformation'!A353:Q2682,3,FALSE)</f>
        <v>22.72</v>
      </c>
      <c r="D354" s="14">
        <f>VLOOKUP(A354,'Data _Transformation'!A353:Q2682,4,FALSE)</f>
        <v>5.71</v>
      </c>
      <c r="E354" s="14" t="str">
        <f>VLOOKUP(A354,'Data _Transformation'!A353:Q2682,5,FALSE)</f>
        <v>No</v>
      </c>
      <c r="F354" s="14" t="str">
        <f>VLOOKUP(A354,'Data _Transformation'!A353:Q2682,6,FALSE)</f>
        <v>No</v>
      </c>
      <c r="G354" s="14" t="str">
        <f>VLOOKUP(A354,'Data _Transformation'!A353:Q2682,7,FALSE)</f>
        <v>No</v>
      </c>
      <c r="H354" s="14">
        <f>VLOOKUP(A354,'Data _Transformation'!A353:Q2682,8,FALSE)</f>
        <v>0</v>
      </c>
      <c r="I354" s="14" t="str">
        <f>VLOOKUP(A354,'Data _Transformation'!A353:Q2682,9,FALSE)</f>
        <v>Smoker</v>
      </c>
      <c r="J354" s="14" t="str">
        <f>VLOOKUP(A354,'Data _Transformation'!A353:Q2682,10,FALSE)</f>
        <v>Normal weight</v>
      </c>
      <c r="K354" s="14" t="str">
        <f>VLOOKUP(A354,'Data _Transformation'!A353:Q2682,11,FALSE)</f>
        <v>Prediabetes</v>
      </c>
      <c r="L354" s="39">
        <f>VLOOKUP(A354,'Data _Transformation'!A353:Q2682,12,FALSE)</f>
        <v>34270</v>
      </c>
      <c r="M354" s="40">
        <f>VLOOKUP(A354,'Data _Transformation'!A353:Q2682,13,FALSE)</f>
        <v>3353.28</v>
      </c>
      <c r="N354" s="14" t="str">
        <f>VLOOKUP(A354,'Data _Transformation'!A353:Q2682,14,FALSE)</f>
        <v>tier - 2</v>
      </c>
      <c r="O354" s="14" t="str">
        <f>VLOOKUP(A354,'Data _Transformation'!A353:Q2682,15,FALSE)</f>
        <v>tier - 1</v>
      </c>
      <c r="P354" s="14" t="str">
        <f>VLOOKUP(A354,'Data _Transformation'!A353:Q2682,16,0)</f>
        <v>R1011</v>
      </c>
      <c r="Q354" s="42">
        <f>VLOOKUP(A354,'Data _Transformation'!A353:Q2682,17,0)</f>
        <v>29</v>
      </c>
    </row>
    <row r="355" spans="1:17" ht="15.6" x14ac:dyDescent="0.3">
      <c r="A355" s="41" t="s">
        <v>870</v>
      </c>
      <c r="B355" s="14" t="str">
        <f>VLOOKUP(A355,'Data _Transformation'!A354:Q2683,2,FALSE)</f>
        <v xml:space="preserve">  Marie</v>
      </c>
      <c r="C355" s="14">
        <f>VLOOKUP(A355,'Data _Transformation'!A354:Q2683,3,FALSE)</f>
        <v>36.520000000000003</v>
      </c>
      <c r="D355" s="14">
        <f>VLOOKUP(A355,'Data _Transformation'!A354:Q2683,4,FALSE)</f>
        <v>9.07</v>
      </c>
      <c r="E355" s="14" t="str">
        <f>VLOOKUP(A355,'Data _Transformation'!A354:Q2683,5,FALSE)</f>
        <v>Yes</v>
      </c>
      <c r="F355" s="14" t="str">
        <f>VLOOKUP(A355,'Data _Transformation'!A354:Q2683,6,FALSE)</f>
        <v>No</v>
      </c>
      <c r="G355" s="14" t="str">
        <f>VLOOKUP(A355,'Data _Transformation'!A354:Q2683,7,FALSE)</f>
        <v>Yes</v>
      </c>
      <c r="H355" s="14">
        <f>VLOOKUP(A355,'Data _Transformation'!A354:Q2683,8,FALSE)</f>
        <v>1</v>
      </c>
      <c r="I355" s="14" t="str">
        <f>VLOOKUP(A355,'Data _Transformation'!A354:Q2683,9,FALSE)</f>
        <v>Nonsmoker</v>
      </c>
      <c r="J355" s="14" t="str">
        <f>VLOOKUP(A355,'Data _Transformation'!A354:Q2683,10,FALSE)</f>
        <v>Obesity</v>
      </c>
      <c r="K355" s="14" t="str">
        <f>VLOOKUP(A355,'Data _Transformation'!A354:Q2683,11,FALSE)</f>
        <v>Diabetes</v>
      </c>
      <c r="L355" s="39">
        <f>VLOOKUP(A355,'Data _Transformation'!A354:Q2683,12,FALSE)</f>
        <v>34873</v>
      </c>
      <c r="M355" s="40">
        <f>VLOOKUP(A355,'Data _Transformation'!A354:Q2683,13,FALSE)</f>
        <v>3353.47</v>
      </c>
      <c r="N355" s="14" t="str">
        <f>VLOOKUP(A355,'Data _Transformation'!A354:Q2683,14,FALSE)</f>
        <v>tier - 2</v>
      </c>
      <c r="O355" s="14" t="str">
        <f>VLOOKUP(A355,'Data _Transformation'!A354:Q2683,15,FALSE)</f>
        <v>tier - 3</v>
      </c>
      <c r="P355" s="14" t="str">
        <f>VLOOKUP(A355,'Data _Transformation'!A354:Q2683,16,0)</f>
        <v>R1012</v>
      </c>
      <c r="Q355" s="42">
        <f>VLOOKUP(A355,'Data _Transformation'!A354:Q2683,17,0)</f>
        <v>27</v>
      </c>
    </row>
    <row r="356" spans="1:17" ht="15.6" x14ac:dyDescent="0.3">
      <c r="A356" s="41" t="s">
        <v>873</v>
      </c>
      <c r="B356" s="14" t="str">
        <f>VLOOKUP(A356,'Data _Transformation'!A355:Q2684,2,FALSE)</f>
        <v xml:space="preserve">  Frank</v>
      </c>
      <c r="C356" s="14">
        <f>VLOOKUP(A356,'Data _Transformation'!A355:Q2684,3,FALSE)</f>
        <v>33.96</v>
      </c>
      <c r="D356" s="14">
        <f>VLOOKUP(A356,'Data _Transformation'!A355:Q2684,4,FALSE)</f>
        <v>4.99</v>
      </c>
      <c r="E356" s="14" t="str">
        <f>VLOOKUP(A356,'Data _Transformation'!A355:Q2684,5,FALSE)</f>
        <v>No</v>
      </c>
      <c r="F356" s="14" t="str">
        <f>VLOOKUP(A356,'Data _Transformation'!A355:Q2684,6,FALSE)</f>
        <v>No</v>
      </c>
      <c r="G356" s="14" t="str">
        <f>VLOOKUP(A356,'Data _Transformation'!A355:Q2684,7,FALSE)</f>
        <v>No</v>
      </c>
      <c r="H356" s="14">
        <f>VLOOKUP(A356,'Data _Transformation'!A355:Q2684,8,FALSE)</f>
        <v>0</v>
      </c>
      <c r="I356" s="14" t="str">
        <f>VLOOKUP(A356,'Data _Transformation'!A355:Q2684,9,FALSE)</f>
        <v>Smoker</v>
      </c>
      <c r="J356" s="14" t="str">
        <f>VLOOKUP(A356,'Data _Transformation'!A355:Q2684,10,FALSE)</f>
        <v>Obesity</v>
      </c>
      <c r="K356" s="14" t="str">
        <f>VLOOKUP(A356,'Data _Transformation'!A355:Q2684,11,FALSE)</f>
        <v>Normal</v>
      </c>
      <c r="L356" s="39">
        <f>VLOOKUP(A356,'Data _Transformation'!A355:Q2684,12,FALSE)</f>
        <v>34249</v>
      </c>
      <c r="M356" s="40">
        <f>VLOOKUP(A356,'Data _Transformation'!A355:Q2684,13,FALSE)</f>
        <v>3366.67</v>
      </c>
      <c r="N356" s="14" t="str">
        <f>VLOOKUP(A356,'Data _Transformation'!A355:Q2684,14,FALSE)</f>
        <v>tier - 2</v>
      </c>
      <c r="O356" s="14" t="str">
        <f>VLOOKUP(A356,'Data _Transformation'!A355:Q2684,15,FALSE)</f>
        <v>tier - 2</v>
      </c>
      <c r="P356" s="14" t="str">
        <f>VLOOKUP(A356,'Data _Transformation'!A355:Q2684,16,0)</f>
        <v>R1013</v>
      </c>
      <c r="Q356" s="42">
        <f>VLOOKUP(A356,'Data _Transformation'!A355:Q2684,17,0)</f>
        <v>29</v>
      </c>
    </row>
    <row r="357" spans="1:17" ht="15.6" x14ac:dyDescent="0.3">
      <c r="A357" s="41" t="s">
        <v>875</v>
      </c>
      <c r="B357" s="14" t="str">
        <f>VLOOKUP(A357,'Data _Transformation'!A356:Q2685,2,FALSE)</f>
        <v xml:space="preserve">  Jeffry</v>
      </c>
      <c r="C357" s="14">
        <f>VLOOKUP(A357,'Data _Transformation'!A356:Q2685,3,FALSE)</f>
        <v>26.695</v>
      </c>
      <c r="D357" s="14">
        <f>VLOOKUP(A357,'Data _Transformation'!A356:Q2685,4,FALSE)</f>
        <v>8.31</v>
      </c>
      <c r="E357" s="14" t="str">
        <f>VLOOKUP(A357,'Data _Transformation'!A356:Q2685,5,FALSE)</f>
        <v>No</v>
      </c>
      <c r="F357" s="14" t="str">
        <f>VLOOKUP(A357,'Data _Transformation'!A356:Q2685,6,FALSE)</f>
        <v>No</v>
      </c>
      <c r="G357" s="14" t="str">
        <f>VLOOKUP(A357,'Data _Transformation'!A356:Q2685,7,FALSE)</f>
        <v>No</v>
      </c>
      <c r="H357" s="14">
        <f>VLOOKUP(A357,'Data _Transformation'!A356:Q2685,8,FALSE)</f>
        <v>0</v>
      </c>
      <c r="I357" s="14" t="str">
        <f>VLOOKUP(A357,'Data _Transformation'!A356:Q2685,9,FALSE)</f>
        <v>Smoker</v>
      </c>
      <c r="J357" s="14" t="str">
        <f>VLOOKUP(A357,'Data _Transformation'!A356:Q2685,10,FALSE)</f>
        <v>Over weight</v>
      </c>
      <c r="K357" s="14" t="str">
        <f>VLOOKUP(A357,'Data _Transformation'!A356:Q2685,11,FALSE)</f>
        <v>Diabetes</v>
      </c>
      <c r="L357" s="39">
        <f>VLOOKUP(A357,'Data _Transformation'!A356:Q2685,12,FALSE)</f>
        <v>35413</v>
      </c>
      <c r="M357" s="40">
        <f>VLOOKUP(A357,'Data _Transformation'!A356:Q2685,13,FALSE)</f>
        <v>3378.91</v>
      </c>
      <c r="N357" s="14" t="str">
        <f>VLOOKUP(A357,'Data _Transformation'!A356:Q2685,14,FALSE)</f>
        <v>tier - 2</v>
      </c>
      <c r="O357" s="14" t="str">
        <f>VLOOKUP(A357,'Data _Transformation'!A356:Q2685,15,FALSE)</f>
        <v>tier - 1</v>
      </c>
      <c r="P357" s="14" t="str">
        <f>VLOOKUP(A357,'Data _Transformation'!A356:Q2685,16,0)</f>
        <v>R1011</v>
      </c>
      <c r="Q357" s="42">
        <f>VLOOKUP(A357,'Data _Transformation'!A356:Q2685,17,0)</f>
        <v>26</v>
      </c>
    </row>
    <row r="358" spans="1:17" ht="15.6" x14ac:dyDescent="0.3">
      <c r="A358" s="41" t="s">
        <v>878</v>
      </c>
      <c r="B358" s="14" t="str">
        <f>VLOOKUP(A358,'Data _Transformation'!A357:Q2686,2,FALSE)</f>
        <v xml:space="preserve">  Mike</v>
      </c>
      <c r="C358" s="14">
        <f>VLOOKUP(A358,'Data _Transformation'!A357:Q2686,3,FALSE)</f>
        <v>18.45</v>
      </c>
      <c r="D358" s="14">
        <f>VLOOKUP(A358,'Data _Transformation'!A357:Q2686,4,FALSE)</f>
        <v>5.07</v>
      </c>
      <c r="E358" s="14" t="str">
        <f>VLOOKUP(A358,'Data _Transformation'!A357:Q2686,5,FALSE)</f>
        <v>Yes</v>
      </c>
      <c r="F358" s="14" t="str">
        <f>VLOOKUP(A358,'Data _Transformation'!A357:Q2686,6,FALSE)</f>
        <v>No</v>
      </c>
      <c r="G358" s="14" t="str">
        <f>VLOOKUP(A358,'Data _Transformation'!A357:Q2686,7,FALSE)</f>
        <v>No</v>
      </c>
      <c r="H358" s="14">
        <f>VLOOKUP(A358,'Data _Transformation'!A357:Q2686,8,FALSE)</f>
        <v>0</v>
      </c>
      <c r="I358" s="14" t="str">
        <f>VLOOKUP(A358,'Data _Transformation'!A357:Q2686,9,FALSE)</f>
        <v>Smoker</v>
      </c>
      <c r="J358" s="14" t="str">
        <f>VLOOKUP(A358,'Data _Transformation'!A357:Q2686,10,FALSE)</f>
        <v>Under weight</v>
      </c>
      <c r="K358" s="14" t="str">
        <f>VLOOKUP(A358,'Data _Transformation'!A357:Q2686,11,FALSE)</f>
        <v>Normal</v>
      </c>
      <c r="L358" s="39">
        <f>VLOOKUP(A358,'Data _Transformation'!A357:Q2686,12,FALSE)</f>
        <v>35382</v>
      </c>
      <c r="M358" s="40">
        <f>VLOOKUP(A358,'Data _Transformation'!A357:Q2686,13,FALSE)</f>
        <v>3385.4</v>
      </c>
      <c r="N358" s="14" t="str">
        <f>VLOOKUP(A358,'Data _Transformation'!A357:Q2686,14,FALSE)</f>
        <v>tier - 2</v>
      </c>
      <c r="O358" s="14" t="str">
        <f>VLOOKUP(A358,'Data _Transformation'!A357:Q2686,15,FALSE)</f>
        <v>tier - 2</v>
      </c>
      <c r="P358" s="14" t="str">
        <f>VLOOKUP(A358,'Data _Transformation'!A357:Q2686,16,0)</f>
        <v>R1024</v>
      </c>
      <c r="Q358" s="42">
        <f>VLOOKUP(A358,'Data _Transformation'!A357:Q2686,17,0)</f>
        <v>26</v>
      </c>
    </row>
    <row r="359" spans="1:17" ht="15.6" x14ac:dyDescent="0.3">
      <c r="A359" s="41" t="s">
        <v>880</v>
      </c>
      <c r="B359" s="14" t="str">
        <f>VLOOKUP(A359,'Data _Transformation'!A358:Q2687,2,FALSE)</f>
        <v xml:space="preserve">  Rick</v>
      </c>
      <c r="C359" s="14">
        <f>VLOOKUP(A359,'Data _Transformation'!A358:Q2687,3,FALSE)</f>
        <v>33.18</v>
      </c>
      <c r="D359" s="14">
        <f>VLOOKUP(A359,'Data _Transformation'!A358:Q2687,4,FALSE)</f>
        <v>4.79</v>
      </c>
      <c r="E359" s="14" t="str">
        <f>VLOOKUP(A359,'Data _Transformation'!A358:Q2687,5,FALSE)</f>
        <v>No</v>
      </c>
      <c r="F359" s="14" t="str">
        <f>VLOOKUP(A359,'Data _Transformation'!A358:Q2687,6,FALSE)</f>
        <v>No</v>
      </c>
      <c r="G359" s="14" t="str">
        <f>VLOOKUP(A359,'Data _Transformation'!A358:Q2687,7,FALSE)</f>
        <v>No</v>
      </c>
      <c r="H359" s="14">
        <f>VLOOKUP(A359,'Data _Transformation'!A358:Q2687,8,FALSE)</f>
        <v>0</v>
      </c>
      <c r="I359" s="14" t="str">
        <f>VLOOKUP(A359,'Data _Transformation'!A358:Q2687,9,FALSE)</f>
        <v>Smoker</v>
      </c>
      <c r="J359" s="14" t="str">
        <f>VLOOKUP(A359,'Data _Transformation'!A358:Q2687,10,FALSE)</f>
        <v>Obesity</v>
      </c>
      <c r="K359" s="14" t="str">
        <f>VLOOKUP(A359,'Data _Transformation'!A358:Q2687,11,FALSE)</f>
        <v>Normal</v>
      </c>
      <c r="L359" s="39">
        <f>VLOOKUP(A359,'Data _Transformation'!A358:Q2687,12,FALSE)</f>
        <v>35287</v>
      </c>
      <c r="M359" s="40">
        <f>VLOOKUP(A359,'Data _Transformation'!A358:Q2687,13,FALSE)</f>
        <v>3392.37</v>
      </c>
      <c r="N359" s="14" t="str">
        <f>VLOOKUP(A359,'Data _Transformation'!A358:Q2687,14,FALSE)</f>
        <v>tier - 2</v>
      </c>
      <c r="O359" s="14" t="str">
        <f>VLOOKUP(A359,'Data _Transformation'!A358:Q2687,15,FALSE)</f>
        <v>tier - 3</v>
      </c>
      <c r="P359" s="14" t="str">
        <f>VLOOKUP(A359,'Data _Transformation'!A358:Q2687,16,0)</f>
        <v>R1013</v>
      </c>
      <c r="Q359" s="42">
        <f>VLOOKUP(A359,'Data _Transformation'!A358:Q2687,17,0)</f>
        <v>26</v>
      </c>
    </row>
    <row r="360" spans="1:17" ht="15.6" x14ac:dyDescent="0.3">
      <c r="A360" s="41" t="s">
        <v>883</v>
      </c>
      <c r="B360" s="14" t="str">
        <f>VLOOKUP(A360,'Data _Transformation'!A359:Q2688,2,FALSE)</f>
        <v xml:space="preserve">  Pierre-Michel</v>
      </c>
      <c r="C360" s="14">
        <f>VLOOKUP(A360,'Data _Transformation'!A359:Q2688,3,FALSE)</f>
        <v>36.1</v>
      </c>
      <c r="D360" s="14">
        <f>VLOOKUP(A360,'Data _Transformation'!A359:Q2688,4,FALSE)</f>
        <v>11.39</v>
      </c>
      <c r="E360" s="14" t="str">
        <f>VLOOKUP(A360,'Data _Transformation'!A359:Q2688,5,FALSE)</f>
        <v>Yes</v>
      </c>
      <c r="F360" s="14" t="str">
        <f>VLOOKUP(A360,'Data _Transformation'!A359:Q2688,6,FALSE)</f>
        <v>No</v>
      </c>
      <c r="G360" s="14" t="str">
        <f>VLOOKUP(A360,'Data _Transformation'!A359:Q2688,7,FALSE)</f>
        <v>No</v>
      </c>
      <c r="H360" s="14">
        <f>VLOOKUP(A360,'Data _Transformation'!A359:Q2688,8,FALSE)</f>
        <v>2</v>
      </c>
      <c r="I360" s="14" t="str">
        <f>VLOOKUP(A360,'Data _Transformation'!A359:Q2688,9,FALSE)</f>
        <v>Nonsmoker</v>
      </c>
      <c r="J360" s="14" t="str">
        <f>VLOOKUP(A360,'Data _Transformation'!A359:Q2688,10,FALSE)</f>
        <v>Obesity</v>
      </c>
      <c r="K360" s="14" t="str">
        <f>VLOOKUP(A360,'Data _Transformation'!A359:Q2688,11,FALSE)</f>
        <v>Diabetes</v>
      </c>
      <c r="L360" s="39">
        <f>VLOOKUP(A360,'Data _Transformation'!A359:Q2688,12,FALSE)</f>
        <v>35365</v>
      </c>
      <c r="M360" s="40">
        <f>VLOOKUP(A360,'Data _Transformation'!A359:Q2688,13,FALSE)</f>
        <v>3392.98</v>
      </c>
      <c r="N360" s="14" t="str">
        <f>VLOOKUP(A360,'Data _Transformation'!A359:Q2688,14,FALSE)</f>
        <v>tier - 2</v>
      </c>
      <c r="O360" s="14" t="str">
        <f>VLOOKUP(A360,'Data _Transformation'!A359:Q2688,15,FALSE)</f>
        <v>tier - 3</v>
      </c>
      <c r="P360" s="14" t="str">
        <f>VLOOKUP(A360,'Data _Transformation'!A359:Q2688,16,0)</f>
        <v>R1013</v>
      </c>
      <c r="Q360" s="42">
        <f>VLOOKUP(A360,'Data _Transformation'!A359:Q2688,17,0)</f>
        <v>26</v>
      </c>
    </row>
    <row r="361" spans="1:17" ht="15.6" x14ac:dyDescent="0.3">
      <c r="A361" s="41" t="s">
        <v>885</v>
      </c>
      <c r="B361" s="14" t="str">
        <f>VLOOKUP(A361,'Data _Transformation'!A360:Q2689,2,FALSE)</f>
        <v xml:space="preserve">  Daniel</v>
      </c>
      <c r="C361" s="14">
        <f>VLOOKUP(A361,'Data _Transformation'!A360:Q2689,3,FALSE)</f>
        <v>22.77</v>
      </c>
      <c r="D361" s="14">
        <f>VLOOKUP(A361,'Data _Transformation'!A360:Q2689,4,FALSE)</f>
        <v>6</v>
      </c>
      <c r="E361" s="14" t="str">
        <f>VLOOKUP(A361,'Data _Transformation'!A360:Q2689,5,FALSE)</f>
        <v>No</v>
      </c>
      <c r="F361" s="14" t="str">
        <f>VLOOKUP(A361,'Data _Transformation'!A360:Q2689,6,FALSE)</f>
        <v>No</v>
      </c>
      <c r="G361" s="14" t="str">
        <f>VLOOKUP(A361,'Data _Transformation'!A360:Q2689,7,FALSE)</f>
        <v>No</v>
      </c>
      <c r="H361" s="14">
        <f>VLOOKUP(A361,'Data _Transformation'!A360:Q2689,8,FALSE)</f>
        <v>0</v>
      </c>
      <c r="I361" s="14" t="str">
        <f>VLOOKUP(A361,'Data _Transformation'!A360:Q2689,9,FALSE)</f>
        <v>Smoker</v>
      </c>
      <c r="J361" s="14" t="str">
        <f>VLOOKUP(A361,'Data _Transformation'!A360:Q2689,10,FALSE)</f>
        <v>Normal weight</v>
      </c>
      <c r="K361" s="14" t="str">
        <f>VLOOKUP(A361,'Data _Transformation'!A360:Q2689,11,FALSE)</f>
        <v>Prediabetes</v>
      </c>
      <c r="L361" s="39">
        <f>VLOOKUP(A361,'Data _Transformation'!A360:Q2689,12,FALSE)</f>
        <v>38184</v>
      </c>
      <c r="M361" s="40">
        <f>VLOOKUP(A361,'Data _Transformation'!A360:Q2689,13,FALSE)</f>
        <v>3393.36</v>
      </c>
      <c r="N361" s="14" t="str">
        <f>VLOOKUP(A361,'Data _Transformation'!A360:Q2689,14,FALSE)</f>
        <v>tier - 2</v>
      </c>
      <c r="O361" s="14" t="str">
        <f>VLOOKUP(A361,'Data _Transformation'!A360:Q2689,15,FALSE)</f>
        <v>tier - 2</v>
      </c>
      <c r="P361" s="14" t="str">
        <f>VLOOKUP(A361,'Data _Transformation'!A360:Q2689,16,0)</f>
        <v>R1023</v>
      </c>
      <c r="Q361" s="42">
        <f>VLOOKUP(A361,'Data _Transformation'!A360:Q2689,17,0)</f>
        <v>18</v>
      </c>
    </row>
    <row r="362" spans="1:17" ht="15.6" x14ac:dyDescent="0.3">
      <c r="A362" s="41" t="s">
        <v>888</v>
      </c>
      <c r="B362" s="14" t="str">
        <f>VLOOKUP(A362,'Data _Transformation'!A361:Q2690,2,FALSE)</f>
        <v xml:space="preserve">  Brian L</v>
      </c>
      <c r="C362" s="14">
        <f>VLOOKUP(A362,'Data _Transformation'!A361:Q2690,3,FALSE)</f>
        <v>21.24</v>
      </c>
      <c r="D362" s="14">
        <f>VLOOKUP(A362,'Data _Transformation'!A361:Q2690,4,FALSE)</f>
        <v>5.13</v>
      </c>
      <c r="E362" s="14" t="str">
        <f>VLOOKUP(A362,'Data _Transformation'!A361:Q2690,5,FALSE)</f>
        <v>No</v>
      </c>
      <c r="F362" s="14" t="str">
        <f>VLOOKUP(A362,'Data _Transformation'!A361:Q2690,6,FALSE)</f>
        <v>No</v>
      </c>
      <c r="G362" s="14" t="str">
        <f>VLOOKUP(A362,'Data _Transformation'!A361:Q2690,7,FALSE)</f>
        <v>No</v>
      </c>
      <c r="H362" s="14">
        <f>VLOOKUP(A362,'Data _Transformation'!A361:Q2690,8,FALSE)</f>
        <v>0</v>
      </c>
      <c r="I362" s="14" t="str">
        <f>VLOOKUP(A362,'Data _Transformation'!A361:Q2690,9,FALSE)</f>
        <v>Smoker</v>
      </c>
      <c r="J362" s="14" t="str">
        <f>VLOOKUP(A362,'Data _Transformation'!A361:Q2690,10,FALSE)</f>
        <v>Normal weight</v>
      </c>
      <c r="K362" s="14" t="str">
        <f>VLOOKUP(A362,'Data _Transformation'!A361:Q2690,11,FALSE)</f>
        <v>Normal</v>
      </c>
      <c r="L362" s="39">
        <f>VLOOKUP(A362,'Data _Transformation'!A361:Q2690,12,FALSE)</f>
        <v>35418</v>
      </c>
      <c r="M362" s="40">
        <f>VLOOKUP(A362,'Data _Transformation'!A361:Q2690,13,FALSE)</f>
        <v>3410.32</v>
      </c>
      <c r="N362" s="14" t="str">
        <f>VLOOKUP(A362,'Data _Transformation'!A361:Q2690,14,FALSE)</f>
        <v>tier - 2</v>
      </c>
      <c r="O362" s="14" t="str">
        <f>VLOOKUP(A362,'Data _Transformation'!A361:Q2690,15,FALSE)</f>
        <v>tier - 2</v>
      </c>
      <c r="P362" s="14" t="str">
        <f>VLOOKUP(A362,'Data _Transformation'!A361:Q2690,16,0)</f>
        <v>R1011</v>
      </c>
      <c r="Q362" s="42">
        <f>VLOOKUP(A362,'Data _Transformation'!A361:Q2690,17,0)</f>
        <v>26</v>
      </c>
    </row>
    <row r="363" spans="1:17" ht="15.6" x14ac:dyDescent="0.3">
      <c r="A363" s="41" t="s">
        <v>891</v>
      </c>
      <c r="B363" s="14" t="str">
        <f>VLOOKUP(A363,'Data _Transformation'!A362:Q2691,2,FALSE)</f>
        <v xml:space="preserve">  Morgan M</v>
      </c>
      <c r="C363" s="14">
        <f>VLOOKUP(A363,'Data _Transformation'!A362:Q2691,3,FALSE)</f>
        <v>17.600000000000001</v>
      </c>
      <c r="D363" s="14">
        <f>VLOOKUP(A363,'Data _Transformation'!A362:Q2691,4,FALSE)</f>
        <v>5.26</v>
      </c>
      <c r="E363" s="14" t="str">
        <f>VLOOKUP(A363,'Data _Transformation'!A362:Q2691,5,FALSE)</f>
        <v>Yes</v>
      </c>
      <c r="F363" s="14" t="str">
        <f>VLOOKUP(A363,'Data _Transformation'!A362:Q2691,6,FALSE)</f>
        <v>No</v>
      </c>
      <c r="G363" s="14" t="str">
        <f>VLOOKUP(A363,'Data _Transformation'!A362:Q2691,7,FALSE)</f>
        <v>No</v>
      </c>
      <c r="H363" s="14">
        <f>VLOOKUP(A363,'Data _Transformation'!A362:Q2691,8,FALSE)</f>
        <v>0</v>
      </c>
      <c r="I363" s="14" t="str">
        <f>VLOOKUP(A363,'Data _Transformation'!A362:Q2691,9,FALSE)</f>
        <v>Smoker</v>
      </c>
      <c r="J363" s="14" t="str">
        <f>VLOOKUP(A363,'Data _Transformation'!A362:Q2691,10,FALSE)</f>
        <v>Under weight</v>
      </c>
      <c r="K363" s="14" t="str">
        <f>VLOOKUP(A363,'Data _Transformation'!A362:Q2691,11,FALSE)</f>
        <v>Normal</v>
      </c>
      <c r="L363" s="39">
        <f>VLOOKUP(A363,'Data _Transformation'!A362:Q2691,12,FALSE)</f>
        <v>37251</v>
      </c>
      <c r="M363" s="40">
        <f>VLOOKUP(A363,'Data _Transformation'!A362:Q2691,13,FALSE)</f>
        <v>3434.38</v>
      </c>
      <c r="N363" s="14" t="str">
        <f>VLOOKUP(A363,'Data _Transformation'!A362:Q2691,14,FALSE)</f>
        <v>tier - 2</v>
      </c>
      <c r="O363" s="14" t="str">
        <f>VLOOKUP(A363,'Data _Transformation'!A362:Q2691,15,FALSE)</f>
        <v>tier - 2</v>
      </c>
      <c r="P363" s="14" t="str">
        <f>VLOOKUP(A363,'Data _Transformation'!A362:Q2691,16,0)</f>
        <v>R1011</v>
      </c>
      <c r="Q363" s="42">
        <f>VLOOKUP(A363,'Data _Transformation'!A362:Q2691,17,0)</f>
        <v>21</v>
      </c>
    </row>
    <row r="364" spans="1:17" ht="15.6" x14ac:dyDescent="0.3">
      <c r="A364" s="41" t="s">
        <v>893</v>
      </c>
      <c r="B364" s="14" t="str">
        <f>VLOOKUP(A364,'Data _Transformation'!A363:Q2692,2,FALSE)</f>
        <v xml:space="preserve">  Caroline</v>
      </c>
      <c r="C364" s="14">
        <f>VLOOKUP(A364,'Data _Transformation'!A363:Q2692,3,FALSE)</f>
        <v>26.29</v>
      </c>
      <c r="D364" s="14">
        <f>VLOOKUP(A364,'Data _Transformation'!A363:Q2692,4,FALSE)</f>
        <v>6.84</v>
      </c>
      <c r="E364" s="14" t="str">
        <f>VLOOKUP(A364,'Data _Transformation'!A363:Q2692,5,FALSE)</f>
        <v>No</v>
      </c>
      <c r="F364" s="14" t="str">
        <f>VLOOKUP(A364,'Data _Transformation'!A363:Q2692,6,FALSE)</f>
        <v>No</v>
      </c>
      <c r="G364" s="14" t="str">
        <f>VLOOKUP(A364,'Data _Transformation'!A363:Q2692,7,FALSE)</f>
        <v>No</v>
      </c>
      <c r="H364" s="14">
        <f>VLOOKUP(A364,'Data _Transformation'!A363:Q2692,8,FALSE)</f>
        <v>0</v>
      </c>
      <c r="I364" s="14" t="str">
        <f>VLOOKUP(A364,'Data _Transformation'!A363:Q2692,9,FALSE)</f>
        <v>Smoker</v>
      </c>
      <c r="J364" s="14" t="str">
        <f>VLOOKUP(A364,'Data _Transformation'!A363:Q2692,10,FALSE)</f>
        <v>Over weight</v>
      </c>
      <c r="K364" s="14" t="str">
        <f>VLOOKUP(A364,'Data _Transformation'!A363:Q2692,11,FALSE)</f>
        <v>Diabetes</v>
      </c>
      <c r="L364" s="39">
        <f>VLOOKUP(A364,'Data _Transformation'!A363:Q2692,12,FALSE)</f>
        <v>31651</v>
      </c>
      <c r="M364" s="40">
        <f>VLOOKUP(A364,'Data _Transformation'!A363:Q2692,13,FALSE)</f>
        <v>3436.5</v>
      </c>
      <c r="N364" s="14" t="str">
        <f>VLOOKUP(A364,'Data _Transformation'!A363:Q2692,14,FALSE)</f>
        <v>tier - 2</v>
      </c>
      <c r="O364" s="14" t="str">
        <f>VLOOKUP(A364,'Data _Transformation'!A363:Q2692,15,FALSE)</f>
        <v>tier - 1</v>
      </c>
      <c r="P364" s="14" t="str">
        <f>VLOOKUP(A364,'Data _Transformation'!A363:Q2692,16,0)</f>
        <v>R1013</v>
      </c>
      <c r="Q364" s="42">
        <f>VLOOKUP(A364,'Data _Transformation'!A363:Q2692,17,0)</f>
        <v>36</v>
      </c>
    </row>
    <row r="365" spans="1:17" ht="15.6" x14ac:dyDescent="0.3">
      <c r="A365" s="41" t="s">
        <v>896</v>
      </c>
      <c r="B365" s="14" t="str">
        <f>VLOOKUP(A365,'Data _Transformation'!A364:Q2693,2,FALSE)</f>
        <v xml:space="preserve">  Drew T</v>
      </c>
      <c r="C365" s="14">
        <f>VLOOKUP(A365,'Data _Transformation'!A364:Q2693,3,FALSE)</f>
        <v>35.31</v>
      </c>
      <c r="D365" s="14">
        <f>VLOOKUP(A365,'Data _Transformation'!A364:Q2693,4,FALSE)</f>
        <v>9.0399999999999991</v>
      </c>
      <c r="E365" s="14" t="str">
        <f>VLOOKUP(A365,'Data _Transformation'!A364:Q2693,5,FALSE)</f>
        <v>No</v>
      </c>
      <c r="F365" s="14" t="str">
        <f>VLOOKUP(A365,'Data _Transformation'!A364:Q2693,6,FALSE)</f>
        <v>No</v>
      </c>
      <c r="G365" s="14" t="str">
        <f>VLOOKUP(A365,'Data _Transformation'!A364:Q2693,7,FALSE)</f>
        <v>No</v>
      </c>
      <c r="H365" s="14">
        <f>VLOOKUP(A365,'Data _Transformation'!A364:Q2693,8,FALSE)</f>
        <v>0</v>
      </c>
      <c r="I365" s="14" t="str">
        <f>VLOOKUP(A365,'Data _Transformation'!A364:Q2693,9,FALSE)</f>
        <v>Nonsmoker</v>
      </c>
      <c r="J365" s="14" t="str">
        <f>VLOOKUP(A365,'Data _Transformation'!A364:Q2693,10,FALSE)</f>
        <v>Obesity</v>
      </c>
      <c r="K365" s="14" t="str">
        <f>VLOOKUP(A365,'Data _Transformation'!A364:Q2693,11,FALSE)</f>
        <v>Diabetes</v>
      </c>
      <c r="L365" s="39">
        <f>VLOOKUP(A365,'Data _Transformation'!A364:Q2693,12,FALSE)</f>
        <v>36697</v>
      </c>
      <c r="M365" s="40">
        <f>VLOOKUP(A365,'Data _Transformation'!A364:Q2693,13,FALSE)</f>
        <v>3443.06</v>
      </c>
      <c r="N365" s="14" t="str">
        <f>VLOOKUP(A365,'Data _Transformation'!A364:Q2693,14,FALSE)</f>
        <v>tier - 2</v>
      </c>
      <c r="O365" s="14" t="str">
        <f>VLOOKUP(A365,'Data _Transformation'!A364:Q2693,15,FALSE)</f>
        <v>tier - 1</v>
      </c>
      <c r="P365" s="14" t="str">
        <f>VLOOKUP(A365,'Data _Transformation'!A364:Q2693,16,0)</f>
        <v>R1011</v>
      </c>
      <c r="Q365" s="42">
        <f>VLOOKUP(A365,'Data _Transformation'!A364:Q2693,17,0)</f>
        <v>22</v>
      </c>
    </row>
    <row r="366" spans="1:17" ht="15.6" x14ac:dyDescent="0.3">
      <c r="A366" s="41" t="s">
        <v>898</v>
      </c>
      <c r="B366" s="14" t="str">
        <f>VLOOKUP(A366,'Data _Transformation'!A365:Q2694,2,FALSE)</f>
        <v xml:space="preserve">  Austin W</v>
      </c>
      <c r="C366" s="14">
        <f>VLOOKUP(A366,'Data _Transformation'!A365:Q2694,3,FALSE)</f>
        <v>27.04</v>
      </c>
      <c r="D366" s="14">
        <f>VLOOKUP(A366,'Data _Transformation'!A365:Q2694,4,FALSE)</f>
        <v>4.0999999999999996</v>
      </c>
      <c r="E366" s="14" t="str">
        <f>VLOOKUP(A366,'Data _Transformation'!A365:Q2694,5,FALSE)</f>
        <v>No</v>
      </c>
      <c r="F366" s="14" t="str">
        <f>VLOOKUP(A366,'Data _Transformation'!A365:Q2694,6,FALSE)</f>
        <v>No</v>
      </c>
      <c r="G366" s="14" t="str">
        <f>VLOOKUP(A366,'Data _Transformation'!A365:Q2694,7,FALSE)</f>
        <v>No</v>
      </c>
      <c r="H366" s="14">
        <f>VLOOKUP(A366,'Data _Transformation'!A365:Q2694,8,FALSE)</f>
        <v>1</v>
      </c>
      <c r="I366" s="14" t="str">
        <f>VLOOKUP(A366,'Data _Transformation'!A365:Q2694,9,FALSE)</f>
        <v>Smoker</v>
      </c>
      <c r="J366" s="14" t="str">
        <f>VLOOKUP(A366,'Data _Transformation'!A365:Q2694,10,FALSE)</f>
        <v>Over weight</v>
      </c>
      <c r="K366" s="14" t="str">
        <f>VLOOKUP(A366,'Data _Transformation'!A365:Q2694,11,FALSE)</f>
        <v>Normal</v>
      </c>
      <c r="L366" s="39">
        <f>VLOOKUP(A366,'Data _Transformation'!A365:Q2694,12,FALSE)</f>
        <v>32034</v>
      </c>
      <c r="M366" s="40">
        <f>VLOOKUP(A366,'Data _Transformation'!A365:Q2694,13,FALSE)</f>
        <v>3453.77</v>
      </c>
      <c r="N366" s="14" t="str">
        <f>VLOOKUP(A366,'Data _Transformation'!A365:Q2694,14,FALSE)</f>
        <v>tier - 2</v>
      </c>
      <c r="O366" s="14" t="str">
        <f>VLOOKUP(A366,'Data _Transformation'!A365:Q2694,15,FALSE)</f>
        <v>tier - 1</v>
      </c>
      <c r="P366" s="14" t="str">
        <f>VLOOKUP(A366,'Data _Transformation'!A365:Q2694,16,0)</f>
        <v>R1011</v>
      </c>
      <c r="Q366" s="42">
        <f>VLOOKUP(A366,'Data _Transformation'!A365:Q2694,17,0)</f>
        <v>35</v>
      </c>
    </row>
    <row r="367" spans="1:17" ht="15.6" x14ac:dyDescent="0.3">
      <c r="A367" s="41" t="s">
        <v>901</v>
      </c>
      <c r="B367" s="14" t="str">
        <f>VLOOKUP(A367,'Data _Transformation'!A366:Q2695,2,FALSE)</f>
        <v xml:space="preserve">  Berenice</v>
      </c>
      <c r="C367" s="14">
        <f>VLOOKUP(A367,'Data _Transformation'!A366:Q2695,3,FALSE)</f>
        <v>30.23</v>
      </c>
      <c r="D367" s="14">
        <f>VLOOKUP(A367,'Data _Transformation'!A366:Q2695,4,FALSE)</f>
        <v>4.2300000000000004</v>
      </c>
      <c r="E367" s="14" t="str">
        <f>VLOOKUP(A367,'Data _Transformation'!A366:Q2695,5,FALSE)</f>
        <v>Yes</v>
      </c>
      <c r="F367" s="14" t="str">
        <f>VLOOKUP(A367,'Data _Transformation'!A366:Q2695,6,FALSE)</f>
        <v>No</v>
      </c>
      <c r="G367" s="14" t="str">
        <f>VLOOKUP(A367,'Data _Transformation'!A366:Q2695,7,FALSE)</f>
        <v>Yes</v>
      </c>
      <c r="H367" s="14">
        <f>VLOOKUP(A367,'Data _Transformation'!A366:Q2695,8,FALSE)</f>
        <v>1</v>
      </c>
      <c r="I367" s="14" t="str">
        <f>VLOOKUP(A367,'Data _Transformation'!A366:Q2695,9,FALSE)</f>
        <v>Smoker</v>
      </c>
      <c r="J367" s="14" t="str">
        <f>VLOOKUP(A367,'Data _Transformation'!A366:Q2695,10,FALSE)</f>
        <v>Obesity</v>
      </c>
      <c r="K367" s="14" t="str">
        <f>VLOOKUP(A367,'Data _Transformation'!A366:Q2695,11,FALSE)</f>
        <v>Normal</v>
      </c>
      <c r="L367" s="39">
        <f>VLOOKUP(A367,'Data _Transformation'!A366:Q2695,12,FALSE)</f>
        <v>37831</v>
      </c>
      <c r="M367" s="40">
        <f>VLOOKUP(A367,'Data _Transformation'!A366:Q2695,13,FALSE)</f>
        <v>3463.51</v>
      </c>
      <c r="N367" s="14" t="str">
        <f>VLOOKUP(A367,'Data _Transformation'!A366:Q2695,14,FALSE)</f>
        <v>tier - 2</v>
      </c>
      <c r="O367" s="14" t="str">
        <f>VLOOKUP(A367,'Data _Transformation'!A366:Q2695,15,FALSE)</f>
        <v>tier - 1</v>
      </c>
      <c r="P367" s="14" t="str">
        <f>VLOOKUP(A367,'Data _Transformation'!A366:Q2695,16,0)</f>
        <v>R1025</v>
      </c>
      <c r="Q367" s="42">
        <f>VLOOKUP(A367,'Data _Transformation'!A366:Q2695,17,0)</f>
        <v>19</v>
      </c>
    </row>
    <row r="368" spans="1:17" ht="15.6" x14ac:dyDescent="0.3">
      <c r="A368" s="41" t="s">
        <v>903</v>
      </c>
      <c r="B368" s="14" t="str">
        <f>VLOOKUP(A368,'Data _Transformation'!A367:Q2696,2,FALSE)</f>
        <v xml:space="preserve">  Kenneth A</v>
      </c>
      <c r="C368" s="14">
        <f>VLOOKUP(A368,'Data _Transformation'!A367:Q2696,3,FALSE)</f>
        <v>30.6</v>
      </c>
      <c r="D368" s="14">
        <f>VLOOKUP(A368,'Data _Transformation'!A367:Q2696,4,FALSE)</f>
        <v>6.48</v>
      </c>
      <c r="E368" s="14" t="str">
        <f>VLOOKUP(A368,'Data _Transformation'!A367:Q2696,5,FALSE)</f>
        <v>Yes</v>
      </c>
      <c r="F368" s="14" t="str">
        <f>VLOOKUP(A368,'Data _Transformation'!A367:Q2696,6,FALSE)</f>
        <v>No</v>
      </c>
      <c r="G368" s="14" t="str">
        <f>VLOOKUP(A368,'Data _Transformation'!A367:Q2696,7,FALSE)</f>
        <v>Yes</v>
      </c>
      <c r="H368" s="14">
        <f>VLOOKUP(A368,'Data _Transformation'!A367:Q2696,8,FALSE)</f>
        <v>1</v>
      </c>
      <c r="I368" s="14" t="str">
        <f>VLOOKUP(A368,'Data _Transformation'!A367:Q2696,9,FALSE)</f>
        <v>Smoker</v>
      </c>
      <c r="J368" s="14" t="str">
        <f>VLOOKUP(A368,'Data _Transformation'!A367:Q2696,10,FALSE)</f>
        <v>Obesity</v>
      </c>
      <c r="K368" s="14" t="str">
        <f>VLOOKUP(A368,'Data _Transformation'!A367:Q2696,11,FALSE)</f>
        <v>Diabetes</v>
      </c>
      <c r="L368" s="39">
        <f>VLOOKUP(A368,'Data _Transformation'!A367:Q2696,12,FALSE)</f>
        <v>34254</v>
      </c>
      <c r="M368" s="40">
        <f>VLOOKUP(A368,'Data _Transformation'!A367:Q2696,13,FALSE)</f>
        <v>3471.41</v>
      </c>
      <c r="N368" s="14" t="str">
        <f>VLOOKUP(A368,'Data _Transformation'!A367:Q2696,14,FALSE)</f>
        <v>tier - 2</v>
      </c>
      <c r="O368" s="14" t="str">
        <f>VLOOKUP(A368,'Data _Transformation'!A367:Q2696,15,FALSE)</f>
        <v>tier - 2</v>
      </c>
      <c r="P368" s="14" t="str">
        <f>VLOOKUP(A368,'Data _Transformation'!A367:Q2696,16,0)</f>
        <v>R1013</v>
      </c>
      <c r="Q368" s="42">
        <f>VLOOKUP(A368,'Data _Transformation'!A367:Q2696,17,0)</f>
        <v>29</v>
      </c>
    </row>
    <row r="369" spans="1:17" ht="15.6" x14ac:dyDescent="0.3">
      <c r="A369" s="41" t="s">
        <v>906</v>
      </c>
      <c r="B369" s="14" t="str">
        <f>VLOOKUP(A369,'Data _Transformation'!A368:Q2697,2,FALSE)</f>
        <v xml:space="preserve">  Miguel</v>
      </c>
      <c r="C369" s="14">
        <f>VLOOKUP(A369,'Data _Transformation'!A368:Q2697,3,FALSE)</f>
        <v>26.8</v>
      </c>
      <c r="D369" s="14">
        <f>VLOOKUP(A369,'Data _Transformation'!A368:Q2697,4,FALSE)</f>
        <v>5.53</v>
      </c>
      <c r="E369" s="14" t="str">
        <f>VLOOKUP(A369,'Data _Transformation'!A368:Q2697,5,FALSE)</f>
        <v>No</v>
      </c>
      <c r="F369" s="14" t="str">
        <f>VLOOKUP(A369,'Data _Transformation'!A368:Q2697,6,FALSE)</f>
        <v>No</v>
      </c>
      <c r="G369" s="14" t="str">
        <f>VLOOKUP(A369,'Data _Transformation'!A368:Q2697,7,FALSE)</f>
        <v>No</v>
      </c>
      <c r="H369" s="14">
        <f>VLOOKUP(A369,'Data _Transformation'!A368:Q2697,8,FALSE)</f>
        <v>1</v>
      </c>
      <c r="I369" s="14" t="str">
        <f>VLOOKUP(A369,'Data _Transformation'!A368:Q2697,9,FALSE)</f>
        <v>Smoker</v>
      </c>
      <c r="J369" s="14" t="str">
        <f>VLOOKUP(A369,'Data _Transformation'!A368:Q2697,10,FALSE)</f>
        <v>Over weight</v>
      </c>
      <c r="K369" s="14" t="str">
        <f>VLOOKUP(A369,'Data _Transformation'!A368:Q2697,11,FALSE)</f>
        <v>Normal</v>
      </c>
      <c r="L369" s="39">
        <f>VLOOKUP(A369,'Data _Transformation'!A368:Q2697,12,FALSE)</f>
        <v>38164</v>
      </c>
      <c r="M369" s="40">
        <f>VLOOKUP(A369,'Data _Transformation'!A368:Q2697,13,FALSE)</f>
        <v>3481.87</v>
      </c>
      <c r="N369" s="14" t="str">
        <f>VLOOKUP(A369,'Data _Transformation'!A368:Q2697,14,FALSE)</f>
        <v>tier - 2</v>
      </c>
      <c r="O369" s="14" t="str">
        <f>VLOOKUP(A369,'Data _Transformation'!A368:Q2697,15,FALSE)</f>
        <v>tier - 3</v>
      </c>
      <c r="P369" s="14" t="str">
        <f>VLOOKUP(A369,'Data _Transformation'!A368:Q2697,16,0)</f>
        <v>R1016</v>
      </c>
      <c r="Q369" s="42">
        <f>VLOOKUP(A369,'Data _Transformation'!A368:Q2697,17,0)</f>
        <v>18</v>
      </c>
    </row>
    <row r="370" spans="1:17" ht="15.6" x14ac:dyDescent="0.3">
      <c r="A370" s="41" t="s">
        <v>908</v>
      </c>
      <c r="B370" s="14" t="str">
        <f>VLOOKUP(A370,'Data _Transformation'!A369:Q2698,2,FALSE)</f>
        <v xml:space="preserve">  Hadley T</v>
      </c>
      <c r="C370" s="14">
        <f>VLOOKUP(A370,'Data _Transformation'!A369:Q2698,3,FALSE)</f>
        <v>16.86</v>
      </c>
      <c r="D370" s="14">
        <f>VLOOKUP(A370,'Data _Transformation'!A369:Q2698,4,FALSE)</f>
        <v>4.07</v>
      </c>
      <c r="E370" s="14" t="str">
        <f>VLOOKUP(A370,'Data _Transformation'!A369:Q2698,5,FALSE)</f>
        <v>Yes</v>
      </c>
      <c r="F370" s="14" t="str">
        <f>VLOOKUP(A370,'Data _Transformation'!A369:Q2698,6,FALSE)</f>
        <v>No</v>
      </c>
      <c r="G370" s="14" t="str">
        <f>VLOOKUP(A370,'Data _Transformation'!A369:Q2698,7,FALSE)</f>
        <v>No</v>
      </c>
      <c r="H370" s="14">
        <f>VLOOKUP(A370,'Data _Transformation'!A369:Q2698,8,FALSE)</f>
        <v>0</v>
      </c>
      <c r="I370" s="14" t="str">
        <f>VLOOKUP(A370,'Data _Transformation'!A369:Q2698,9,FALSE)</f>
        <v>Smoker</v>
      </c>
      <c r="J370" s="14" t="str">
        <f>VLOOKUP(A370,'Data _Transformation'!A369:Q2698,10,FALSE)</f>
        <v>Under weight</v>
      </c>
      <c r="K370" s="14" t="str">
        <f>VLOOKUP(A370,'Data _Transformation'!A369:Q2698,11,FALSE)</f>
        <v>Normal</v>
      </c>
      <c r="L370" s="39">
        <f>VLOOKUP(A370,'Data _Transformation'!A369:Q2698,12,FALSE)</f>
        <v>35327</v>
      </c>
      <c r="M370" s="40">
        <f>VLOOKUP(A370,'Data _Transformation'!A369:Q2698,13,FALSE)</f>
        <v>3484.33</v>
      </c>
      <c r="N370" s="14" t="str">
        <f>VLOOKUP(A370,'Data _Transformation'!A369:Q2698,14,FALSE)</f>
        <v>tier - 3</v>
      </c>
      <c r="O370" s="14" t="str">
        <f>VLOOKUP(A370,'Data _Transformation'!A369:Q2698,15,FALSE)</f>
        <v>tier - 3</v>
      </c>
      <c r="P370" s="14" t="str">
        <f>VLOOKUP(A370,'Data _Transformation'!A369:Q2698,16,0)</f>
        <v>R1011</v>
      </c>
      <c r="Q370" s="42">
        <f>VLOOKUP(A370,'Data _Transformation'!A369:Q2698,17,0)</f>
        <v>26</v>
      </c>
    </row>
    <row r="371" spans="1:17" ht="15.6" x14ac:dyDescent="0.3">
      <c r="A371" s="41" t="s">
        <v>911</v>
      </c>
      <c r="B371" s="14" t="str">
        <f>VLOOKUP(A371,'Data _Transformation'!A370:Q2699,2,FALSE)</f>
        <v xml:space="preserve">  Taylor</v>
      </c>
      <c r="C371" s="14">
        <f>VLOOKUP(A371,'Data _Transformation'!A370:Q2699,3,FALSE)</f>
        <v>16.3</v>
      </c>
      <c r="D371" s="14">
        <f>VLOOKUP(A371,'Data _Transformation'!A370:Q2699,4,FALSE)</f>
        <v>5.51</v>
      </c>
      <c r="E371" s="14" t="str">
        <f>VLOOKUP(A371,'Data _Transformation'!A370:Q2699,5,FALSE)</f>
        <v>No</v>
      </c>
      <c r="F371" s="14" t="str">
        <f>VLOOKUP(A371,'Data _Transformation'!A370:Q2699,6,FALSE)</f>
        <v>No</v>
      </c>
      <c r="G371" s="14" t="str">
        <f>VLOOKUP(A371,'Data _Transformation'!A370:Q2699,7,FALSE)</f>
        <v>No</v>
      </c>
      <c r="H371" s="14">
        <f>VLOOKUP(A371,'Data _Transformation'!A370:Q2699,8,FALSE)</f>
        <v>1</v>
      </c>
      <c r="I371" s="14" t="str">
        <f>VLOOKUP(A371,'Data _Transformation'!A370:Q2699,9,FALSE)</f>
        <v>Smoker</v>
      </c>
      <c r="J371" s="14" t="str">
        <f>VLOOKUP(A371,'Data _Transformation'!A370:Q2699,10,FALSE)</f>
        <v>Under weight</v>
      </c>
      <c r="K371" s="14" t="str">
        <f>VLOOKUP(A371,'Data _Transformation'!A370:Q2699,11,FALSE)</f>
        <v>Normal</v>
      </c>
      <c r="L371" s="39">
        <f>VLOOKUP(A371,'Data _Transformation'!A370:Q2699,12,FALSE)</f>
        <v>35326</v>
      </c>
      <c r="M371" s="40">
        <f>VLOOKUP(A371,'Data _Transformation'!A370:Q2699,13,FALSE)</f>
        <v>3490.55</v>
      </c>
      <c r="N371" s="14" t="str">
        <f>VLOOKUP(A371,'Data _Transformation'!A370:Q2699,14,FALSE)</f>
        <v>tier - 1</v>
      </c>
      <c r="O371" s="14" t="str">
        <f>VLOOKUP(A371,'Data _Transformation'!A370:Q2699,15,FALSE)</f>
        <v>tier - 2</v>
      </c>
      <c r="P371" s="14" t="str">
        <f>VLOOKUP(A371,'Data _Transformation'!A370:Q2699,16,0)</f>
        <v>R1015</v>
      </c>
      <c r="Q371" s="42">
        <f>VLOOKUP(A371,'Data _Transformation'!A370:Q2699,17,0)</f>
        <v>26</v>
      </c>
    </row>
    <row r="372" spans="1:17" ht="15.6" x14ac:dyDescent="0.3">
      <c r="A372" s="41" t="s">
        <v>913</v>
      </c>
      <c r="B372" s="14" t="str">
        <f>VLOOKUP(A372,'Data _Transformation'!A371:Q2700,2,FALSE)</f>
        <v xml:space="preserve">  Tenielle M</v>
      </c>
      <c r="C372" s="14">
        <f>VLOOKUP(A372,'Data _Transformation'!A371:Q2700,3,FALSE)</f>
        <v>29.81</v>
      </c>
      <c r="D372" s="14">
        <f>VLOOKUP(A372,'Data _Transformation'!A371:Q2700,4,FALSE)</f>
        <v>11.66</v>
      </c>
      <c r="E372" s="14" t="str">
        <f>VLOOKUP(A372,'Data _Transformation'!A371:Q2700,5,FALSE)</f>
        <v>No</v>
      </c>
      <c r="F372" s="14" t="str">
        <f>VLOOKUP(A372,'Data _Transformation'!A371:Q2700,6,FALSE)</f>
        <v>No</v>
      </c>
      <c r="G372" s="14" t="str">
        <f>VLOOKUP(A372,'Data _Transformation'!A371:Q2700,7,FALSE)</f>
        <v>No</v>
      </c>
      <c r="H372" s="14">
        <f>VLOOKUP(A372,'Data _Transformation'!A371:Q2700,8,FALSE)</f>
        <v>0</v>
      </c>
      <c r="I372" s="14" t="str">
        <f>VLOOKUP(A372,'Data _Transformation'!A371:Q2700,9,FALSE)</f>
        <v>Smoker</v>
      </c>
      <c r="J372" s="14" t="str">
        <f>VLOOKUP(A372,'Data _Transformation'!A371:Q2700,10,FALSE)</f>
        <v>Over weight</v>
      </c>
      <c r="K372" s="14" t="str">
        <f>VLOOKUP(A372,'Data _Transformation'!A371:Q2700,11,FALSE)</f>
        <v>Diabetes</v>
      </c>
      <c r="L372" s="39">
        <f>VLOOKUP(A372,'Data _Transformation'!A371:Q2700,12,FALSE)</f>
        <v>36425</v>
      </c>
      <c r="M372" s="40">
        <f>VLOOKUP(A372,'Data _Transformation'!A371:Q2700,13,FALSE)</f>
        <v>3500.61</v>
      </c>
      <c r="N372" s="14" t="str">
        <f>VLOOKUP(A372,'Data _Transformation'!A371:Q2700,14,FALSE)</f>
        <v>tier - 2</v>
      </c>
      <c r="O372" s="14" t="str">
        <f>VLOOKUP(A372,'Data _Transformation'!A371:Q2700,15,FALSE)</f>
        <v>tier - 2</v>
      </c>
      <c r="P372" s="14" t="str">
        <f>VLOOKUP(A372,'Data _Transformation'!A371:Q2700,16,0)</f>
        <v>R1013</v>
      </c>
      <c r="Q372" s="42">
        <f>VLOOKUP(A372,'Data _Transformation'!A371:Q2700,17,0)</f>
        <v>23</v>
      </c>
    </row>
    <row r="373" spans="1:17" ht="15.6" x14ac:dyDescent="0.3">
      <c r="A373" s="41" t="s">
        <v>916</v>
      </c>
      <c r="B373" s="14" t="str">
        <f>VLOOKUP(A373,'Data _Transformation'!A372:Q2701,2,FALSE)</f>
        <v xml:space="preserve">  Andrea</v>
      </c>
      <c r="C373" s="14">
        <f>VLOOKUP(A373,'Data _Transformation'!A372:Q2701,3,FALSE)</f>
        <v>16.329999999999998</v>
      </c>
      <c r="D373" s="14">
        <f>VLOOKUP(A373,'Data _Transformation'!A372:Q2701,4,FALSE)</f>
        <v>7.26</v>
      </c>
      <c r="E373" s="14" t="str">
        <f>VLOOKUP(A373,'Data _Transformation'!A372:Q2701,5,FALSE)</f>
        <v>Yes</v>
      </c>
      <c r="F373" s="14" t="str">
        <f>VLOOKUP(A373,'Data _Transformation'!A372:Q2701,6,FALSE)</f>
        <v>No</v>
      </c>
      <c r="G373" s="14" t="str">
        <f>VLOOKUP(A373,'Data _Transformation'!A372:Q2701,7,FALSE)</f>
        <v>No</v>
      </c>
      <c r="H373" s="14">
        <f>VLOOKUP(A373,'Data _Transformation'!A372:Q2701,8,FALSE)</f>
        <v>0</v>
      </c>
      <c r="I373" s="14" t="str">
        <f>VLOOKUP(A373,'Data _Transformation'!A372:Q2701,9,FALSE)</f>
        <v>Smoker</v>
      </c>
      <c r="J373" s="14" t="str">
        <f>VLOOKUP(A373,'Data _Transformation'!A372:Q2701,10,FALSE)</f>
        <v>Under weight</v>
      </c>
      <c r="K373" s="14" t="str">
        <f>VLOOKUP(A373,'Data _Transformation'!A372:Q2701,11,FALSE)</f>
        <v>Diabetes</v>
      </c>
      <c r="L373" s="39">
        <f>VLOOKUP(A373,'Data _Transformation'!A372:Q2701,12,FALSE)</f>
        <v>36054</v>
      </c>
      <c r="M373" s="40">
        <f>VLOOKUP(A373,'Data _Transformation'!A372:Q2701,13,FALSE)</f>
        <v>3537.7</v>
      </c>
      <c r="N373" s="14" t="str">
        <f>VLOOKUP(A373,'Data _Transformation'!A372:Q2701,14,FALSE)</f>
        <v>tier - 3</v>
      </c>
      <c r="O373" s="14" t="str">
        <f>VLOOKUP(A373,'Data _Transformation'!A372:Q2701,15,FALSE)</f>
        <v>tier - 3</v>
      </c>
      <c r="P373" s="14" t="str">
        <f>VLOOKUP(A373,'Data _Transformation'!A372:Q2701,16,0)</f>
        <v>R1012</v>
      </c>
      <c r="Q373" s="42">
        <f>VLOOKUP(A373,'Data _Transformation'!A372:Q2701,17,0)</f>
        <v>24</v>
      </c>
    </row>
    <row r="374" spans="1:17" ht="15.6" x14ac:dyDescent="0.3">
      <c r="A374" s="41" t="s">
        <v>918</v>
      </c>
      <c r="B374" s="14" t="str">
        <f>VLOOKUP(A374,'Data _Transformation'!A373:Q2702,2,FALSE)</f>
        <v xml:space="preserve">  Nora P</v>
      </c>
      <c r="C374" s="14">
        <f>VLOOKUP(A374,'Data _Transformation'!A373:Q2702,3,FALSE)</f>
        <v>16.37</v>
      </c>
      <c r="D374" s="14">
        <f>VLOOKUP(A374,'Data _Transformation'!A373:Q2702,4,FALSE)</f>
        <v>4.79</v>
      </c>
      <c r="E374" s="14" t="str">
        <f>VLOOKUP(A374,'Data _Transformation'!A373:Q2702,5,FALSE)</f>
        <v>Yes</v>
      </c>
      <c r="F374" s="14" t="str">
        <f>VLOOKUP(A374,'Data _Transformation'!A373:Q2702,6,FALSE)</f>
        <v>No</v>
      </c>
      <c r="G374" s="14" t="str">
        <f>VLOOKUP(A374,'Data _Transformation'!A373:Q2702,7,FALSE)</f>
        <v>No</v>
      </c>
      <c r="H374" s="14">
        <f>VLOOKUP(A374,'Data _Transformation'!A373:Q2702,8,FALSE)</f>
        <v>0</v>
      </c>
      <c r="I374" s="14" t="str">
        <f>VLOOKUP(A374,'Data _Transformation'!A373:Q2702,9,FALSE)</f>
        <v>Smoker</v>
      </c>
      <c r="J374" s="14" t="str">
        <f>VLOOKUP(A374,'Data _Transformation'!A373:Q2702,10,FALSE)</f>
        <v>Under weight</v>
      </c>
      <c r="K374" s="14" t="str">
        <f>VLOOKUP(A374,'Data _Transformation'!A373:Q2702,11,FALSE)</f>
        <v>Normal</v>
      </c>
      <c r="L374" s="39">
        <f>VLOOKUP(A374,'Data _Transformation'!A373:Q2702,12,FALSE)</f>
        <v>37857</v>
      </c>
      <c r="M374" s="40">
        <f>VLOOKUP(A374,'Data _Transformation'!A373:Q2702,13,FALSE)</f>
        <v>3538.9</v>
      </c>
      <c r="N374" s="14" t="str">
        <f>VLOOKUP(A374,'Data _Transformation'!A373:Q2702,14,FALSE)</f>
        <v>tier - 2</v>
      </c>
      <c r="O374" s="14" t="str">
        <f>VLOOKUP(A374,'Data _Transformation'!A373:Q2702,15,FALSE)</f>
        <v>tier - 2</v>
      </c>
      <c r="P374" s="14" t="str">
        <f>VLOOKUP(A374,'Data _Transformation'!A373:Q2702,16,0)</f>
        <v>R1012</v>
      </c>
      <c r="Q374" s="42">
        <f>VLOOKUP(A374,'Data _Transformation'!A373:Q2702,17,0)</f>
        <v>19</v>
      </c>
    </row>
    <row r="375" spans="1:17" ht="15.6" x14ac:dyDescent="0.3">
      <c r="A375" s="41" t="s">
        <v>921</v>
      </c>
      <c r="B375" s="14" t="str">
        <f>VLOOKUP(A375,'Data _Transformation'!A374:Q2703,2,FALSE)</f>
        <v xml:space="preserve">  Zachary</v>
      </c>
      <c r="C375" s="14">
        <f>VLOOKUP(A375,'Data _Transformation'!A374:Q2703,3,FALSE)</f>
        <v>22.42</v>
      </c>
      <c r="D375" s="14">
        <f>VLOOKUP(A375,'Data _Transformation'!A374:Q2703,4,FALSE)</f>
        <v>4.68</v>
      </c>
      <c r="E375" s="14" t="str">
        <f>VLOOKUP(A375,'Data _Transformation'!A374:Q2703,5,FALSE)</f>
        <v>Yes</v>
      </c>
      <c r="F375" s="14" t="str">
        <f>VLOOKUP(A375,'Data _Transformation'!A374:Q2703,6,FALSE)</f>
        <v>No</v>
      </c>
      <c r="G375" s="14" t="str">
        <f>VLOOKUP(A375,'Data _Transformation'!A374:Q2703,7,FALSE)</f>
        <v>No</v>
      </c>
      <c r="H375" s="14">
        <f>VLOOKUP(A375,'Data _Transformation'!A374:Q2703,8,FALSE)</f>
        <v>1</v>
      </c>
      <c r="I375" s="14" t="str">
        <f>VLOOKUP(A375,'Data _Transformation'!A374:Q2703,9,FALSE)</f>
        <v>Nonsmoker</v>
      </c>
      <c r="J375" s="14" t="str">
        <f>VLOOKUP(A375,'Data _Transformation'!A374:Q2703,10,FALSE)</f>
        <v>Normal weight</v>
      </c>
      <c r="K375" s="14" t="str">
        <f>VLOOKUP(A375,'Data _Transformation'!A374:Q2703,11,FALSE)</f>
        <v>Normal</v>
      </c>
      <c r="L375" s="39">
        <f>VLOOKUP(A375,'Data _Transformation'!A374:Q2703,12,FALSE)</f>
        <v>32431</v>
      </c>
      <c r="M375" s="40">
        <f>VLOOKUP(A375,'Data _Transformation'!A374:Q2703,13,FALSE)</f>
        <v>3540.12</v>
      </c>
      <c r="N375" s="14" t="str">
        <f>VLOOKUP(A375,'Data _Transformation'!A374:Q2703,14,FALSE)</f>
        <v>tier - 2</v>
      </c>
      <c r="O375" s="14" t="str">
        <f>VLOOKUP(A375,'Data _Transformation'!A374:Q2703,15,FALSE)</f>
        <v>tier - 1</v>
      </c>
      <c r="P375" s="14" t="str">
        <f>VLOOKUP(A375,'Data _Transformation'!A374:Q2703,16,0)</f>
        <v>R1013</v>
      </c>
      <c r="Q375" s="42">
        <f>VLOOKUP(A375,'Data _Transformation'!A374:Q2703,17,0)</f>
        <v>34</v>
      </c>
    </row>
    <row r="376" spans="1:17" ht="15.6" x14ac:dyDescent="0.3">
      <c r="A376" s="41" t="s">
        <v>924</v>
      </c>
      <c r="B376" s="14" t="str">
        <f>VLOOKUP(A376,'Data _Transformation'!A375:Q2704,2,FALSE)</f>
        <v xml:space="preserve">  Michael</v>
      </c>
      <c r="C376" s="14">
        <f>VLOOKUP(A376,'Data _Transformation'!A375:Q2704,3,FALSE)</f>
        <v>31.35</v>
      </c>
      <c r="D376" s="14">
        <f>VLOOKUP(A376,'Data _Transformation'!A375:Q2704,4,FALSE)</f>
        <v>4.33</v>
      </c>
      <c r="E376" s="14" t="str">
        <f>VLOOKUP(A376,'Data _Transformation'!A375:Q2704,5,FALSE)</f>
        <v>Yes</v>
      </c>
      <c r="F376" s="14" t="str">
        <f>VLOOKUP(A376,'Data _Transformation'!A375:Q2704,6,FALSE)</f>
        <v>No</v>
      </c>
      <c r="G376" s="14" t="str">
        <f>VLOOKUP(A376,'Data _Transformation'!A375:Q2704,7,FALSE)</f>
        <v>Yes</v>
      </c>
      <c r="H376" s="14">
        <f>VLOOKUP(A376,'Data _Transformation'!A375:Q2704,8,FALSE)</f>
        <v>1</v>
      </c>
      <c r="I376" s="14" t="str">
        <f>VLOOKUP(A376,'Data _Transformation'!A375:Q2704,9,FALSE)</f>
        <v>Nonsmoker</v>
      </c>
      <c r="J376" s="14" t="str">
        <f>VLOOKUP(A376,'Data _Transformation'!A375:Q2704,10,FALSE)</f>
        <v>Obesity</v>
      </c>
      <c r="K376" s="14" t="str">
        <f>VLOOKUP(A376,'Data _Transformation'!A375:Q2704,11,FALSE)</f>
        <v>Normal</v>
      </c>
      <c r="L376" s="39">
        <f>VLOOKUP(A376,'Data _Transformation'!A375:Q2704,12,FALSE)</f>
        <v>33960</v>
      </c>
      <c r="M376" s="40">
        <f>VLOOKUP(A376,'Data _Transformation'!A375:Q2704,13,FALSE)</f>
        <v>3554.2</v>
      </c>
      <c r="N376" s="14" t="str">
        <f>VLOOKUP(A376,'Data _Transformation'!A375:Q2704,14,FALSE)</f>
        <v>tier - 2</v>
      </c>
      <c r="O376" s="14" t="str">
        <f>VLOOKUP(A376,'Data _Transformation'!A375:Q2704,15,FALSE)</f>
        <v>tier - 3</v>
      </c>
      <c r="P376" s="14" t="str">
        <f>VLOOKUP(A376,'Data _Transformation'!A375:Q2704,16,0)</f>
        <v>R1011</v>
      </c>
      <c r="Q376" s="42">
        <f>VLOOKUP(A376,'Data _Transformation'!A375:Q2704,17,0)</f>
        <v>30</v>
      </c>
    </row>
    <row r="377" spans="1:17" ht="15.6" x14ac:dyDescent="0.3">
      <c r="A377" s="41" t="s">
        <v>926</v>
      </c>
      <c r="B377" s="14" t="str">
        <f>VLOOKUP(A377,'Data _Transformation'!A376:Q2705,2,FALSE)</f>
        <v xml:space="preserve">  Alyssa K</v>
      </c>
      <c r="C377" s="14">
        <f>VLOOKUP(A377,'Data _Transformation'!A376:Q2705,3,FALSE)</f>
        <v>31.9</v>
      </c>
      <c r="D377" s="14">
        <f>VLOOKUP(A377,'Data _Transformation'!A376:Q2705,4,FALSE)</f>
        <v>11.89</v>
      </c>
      <c r="E377" s="14" t="str">
        <f>VLOOKUP(A377,'Data _Transformation'!A376:Q2705,5,FALSE)</f>
        <v>No</v>
      </c>
      <c r="F377" s="14" t="str">
        <f>VLOOKUP(A377,'Data _Transformation'!A376:Q2705,6,FALSE)</f>
        <v>No</v>
      </c>
      <c r="G377" s="14" t="str">
        <f>VLOOKUP(A377,'Data _Transformation'!A376:Q2705,7,FALSE)</f>
        <v>No</v>
      </c>
      <c r="H377" s="14">
        <f>VLOOKUP(A377,'Data _Transformation'!A376:Q2705,8,FALSE)</f>
        <v>0</v>
      </c>
      <c r="I377" s="14" t="str">
        <f>VLOOKUP(A377,'Data _Transformation'!A376:Q2705,9,FALSE)</f>
        <v>Nonsmoker</v>
      </c>
      <c r="J377" s="14" t="str">
        <f>VLOOKUP(A377,'Data _Transformation'!A376:Q2705,10,FALSE)</f>
        <v>Obesity</v>
      </c>
      <c r="K377" s="14" t="str">
        <f>VLOOKUP(A377,'Data _Transformation'!A376:Q2705,11,FALSE)</f>
        <v>Diabetes</v>
      </c>
      <c r="L377" s="39">
        <f>VLOOKUP(A377,'Data _Transformation'!A376:Q2705,12,FALSE)</f>
        <v>34601</v>
      </c>
      <c r="M377" s="40">
        <f>VLOOKUP(A377,'Data _Transformation'!A376:Q2705,13,FALSE)</f>
        <v>3556.92</v>
      </c>
      <c r="N377" s="14" t="str">
        <f>VLOOKUP(A377,'Data _Transformation'!A376:Q2705,14,FALSE)</f>
        <v>tier - 2</v>
      </c>
      <c r="O377" s="14" t="str">
        <f>VLOOKUP(A377,'Data _Transformation'!A376:Q2705,15,FALSE)</f>
        <v>tier - 3</v>
      </c>
      <c r="P377" s="14" t="str">
        <f>VLOOKUP(A377,'Data _Transformation'!A376:Q2705,16,0)</f>
        <v>R1012</v>
      </c>
      <c r="Q377" s="42">
        <f>VLOOKUP(A377,'Data _Transformation'!A376:Q2705,17,0)</f>
        <v>28</v>
      </c>
    </row>
    <row r="378" spans="1:17" ht="15.6" x14ac:dyDescent="0.3">
      <c r="A378" s="41" t="s">
        <v>929</v>
      </c>
      <c r="B378" s="14" t="str">
        <f>VLOOKUP(A378,'Data _Transformation'!A377:Q2706,2,FALSE)</f>
        <v xml:space="preserve">  Heather</v>
      </c>
      <c r="C378" s="14">
        <f>VLOOKUP(A378,'Data _Transformation'!A377:Q2706,3,FALSE)</f>
        <v>30.6</v>
      </c>
      <c r="D378" s="14">
        <f>VLOOKUP(A378,'Data _Transformation'!A377:Q2706,4,FALSE)</f>
        <v>5.24</v>
      </c>
      <c r="E378" s="14" t="str">
        <f>VLOOKUP(A378,'Data _Transformation'!A377:Q2706,5,FALSE)</f>
        <v>No</v>
      </c>
      <c r="F378" s="14" t="str">
        <f>VLOOKUP(A378,'Data _Transformation'!A377:Q2706,6,FALSE)</f>
        <v>No</v>
      </c>
      <c r="G378" s="14" t="str">
        <f>VLOOKUP(A378,'Data _Transformation'!A377:Q2706,7,FALSE)</f>
        <v>No</v>
      </c>
      <c r="H378" s="14">
        <f>VLOOKUP(A378,'Data _Transformation'!A377:Q2706,8,FALSE)</f>
        <v>0</v>
      </c>
      <c r="I378" s="14" t="str">
        <f>VLOOKUP(A378,'Data _Transformation'!A377:Q2706,9,FALSE)</f>
        <v>Smoker</v>
      </c>
      <c r="J378" s="14" t="str">
        <f>VLOOKUP(A378,'Data _Transformation'!A377:Q2706,10,FALSE)</f>
        <v>Obesity</v>
      </c>
      <c r="K378" s="14" t="str">
        <f>VLOOKUP(A378,'Data _Transformation'!A377:Q2706,11,FALSE)</f>
        <v>Normal</v>
      </c>
      <c r="L378" s="39">
        <f>VLOOKUP(A378,'Data _Transformation'!A377:Q2706,12,FALSE)</f>
        <v>34981</v>
      </c>
      <c r="M378" s="40">
        <f>VLOOKUP(A378,'Data _Transformation'!A377:Q2706,13,FALSE)</f>
        <v>3558.62</v>
      </c>
      <c r="N378" s="14" t="str">
        <f>VLOOKUP(A378,'Data _Transformation'!A377:Q2706,14,FALSE)</f>
        <v>tier - 2</v>
      </c>
      <c r="O378" s="14" t="str">
        <f>VLOOKUP(A378,'Data _Transformation'!A377:Q2706,15,FALSE)</f>
        <v>tier - 3</v>
      </c>
      <c r="P378" s="14" t="str">
        <f>VLOOKUP(A378,'Data _Transformation'!A377:Q2706,16,0)</f>
        <v>R1024</v>
      </c>
      <c r="Q378" s="42">
        <f>VLOOKUP(A378,'Data _Transformation'!A377:Q2706,17,0)</f>
        <v>27</v>
      </c>
    </row>
    <row r="379" spans="1:17" ht="15.6" x14ac:dyDescent="0.3">
      <c r="A379" s="41" t="s">
        <v>931</v>
      </c>
      <c r="B379" s="14" t="str">
        <f>VLOOKUP(A379,'Data _Transformation'!A378:Q2707,2,FALSE)</f>
        <v xml:space="preserve">  Dante</v>
      </c>
      <c r="C379" s="14">
        <f>VLOOKUP(A379,'Data _Transformation'!A378:Q2707,3,FALSE)</f>
        <v>28.975000000000001</v>
      </c>
      <c r="D379" s="14">
        <f>VLOOKUP(A379,'Data _Transformation'!A378:Q2707,4,FALSE)</f>
        <v>7.63</v>
      </c>
      <c r="E379" s="14" t="str">
        <f>VLOOKUP(A379,'Data _Transformation'!A378:Q2707,5,FALSE)</f>
        <v>No</v>
      </c>
      <c r="F379" s="14" t="str">
        <f>VLOOKUP(A379,'Data _Transformation'!A378:Q2707,6,FALSE)</f>
        <v>No</v>
      </c>
      <c r="G379" s="14" t="str">
        <f>VLOOKUP(A379,'Data _Transformation'!A378:Q2707,7,FALSE)</f>
        <v>No</v>
      </c>
      <c r="H379" s="14">
        <f>VLOOKUP(A379,'Data _Transformation'!A378:Q2707,8,FALSE)</f>
        <v>0</v>
      </c>
      <c r="I379" s="14" t="str">
        <f>VLOOKUP(A379,'Data _Transformation'!A378:Q2707,9,FALSE)</f>
        <v>Smoker</v>
      </c>
      <c r="J379" s="14" t="str">
        <f>VLOOKUP(A379,'Data _Transformation'!A378:Q2707,10,FALSE)</f>
        <v>Over weight</v>
      </c>
      <c r="K379" s="14" t="str">
        <f>VLOOKUP(A379,'Data _Transformation'!A378:Q2707,11,FALSE)</f>
        <v>Diabetes</v>
      </c>
      <c r="L379" s="39">
        <f>VLOOKUP(A379,'Data _Transformation'!A378:Q2707,12,FALSE)</f>
        <v>34866</v>
      </c>
      <c r="M379" s="40">
        <f>VLOOKUP(A379,'Data _Transformation'!A378:Q2707,13,FALSE)</f>
        <v>3561.89</v>
      </c>
      <c r="N379" s="14" t="str">
        <f>VLOOKUP(A379,'Data _Transformation'!A378:Q2707,14,FALSE)</f>
        <v>tier - 2</v>
      </c>
      <c r="O379" s="14" t="str">
        <f>VLOOKUP(A379,'Data _Transformation'!A378:Q2707,15,FALSE)</f>
        <v>tier - 1</v>
      </c>
      <c r="P379" s="14" t="str">
        <f>VLOOKUP(A379,'Data _Transformation'!A378:Q2707,16,0)</f>
        <v>R1013</v>
      </c>
      <c r="Q379" s="42">
        <f>VLOOKUP(A379,'Data _Transformation'!A378:Q2707,17,0)</f>
        <v>27</v>
      </c>
    </row>
    <row r="380" spans="1:17" ht="15.6" x14ac:dyDescent="0.3">
      <c r="A380" s="41" t="s">
        <v>934</v>
      </c>
      <c r="B380" s="14" t="str">
        <f>VLOOKUP(A380,'Data _Transformation'!A379:Q2708,2,FALSE)</f>
        <v xml:space="preserve">  Sara E</v>
      </c>
      <c r="C380" s="14">
        <f>VLOOKUP(A380,'Data _Transformation'!A379:Q2708,3,FALSE)</f>
        <v>24.86</v>
      </c>
      <c r="D380" s="14">
        <f>VLOOKUP(A380,'Data _Transformation'!A379:Q2708,4,FALSE)</f>
        <v>8.92</v>
      </c>
      <c r="E380" s="14" t="str">
        <f>VLOOKUP(A380,'Data _Transformation'!A379:Q2708,5,FALSE)</f>
        <v>Yes</v>
      </c>
      <c r="F380" s="14" t="str">
        <f>VLOOKUP(A380,'Data _Transformation'!A379:Q2708,6,FALSE)</f>
        <v>No</v>
      </c>
      <c r="G380" s="14" t="str">
        <f>VLOOKUP(A380,'Data _Transformation'!A379:Q2708,7,FALSE)</f>
        <v>No</v>
      </c>
      <c r="H380" s="14">
        <f>VLOOKUP(A380,'Data _Transformation'!A379:Q2708,8,FALSE)</f>
        <v>2</v>
      </c>
      <c r="I380" s="14" t="str">
        <f>VLOOKUP(A380,'Data _Transformation'!A379:Q2708,9,FALSE)</f>
        <v>Nonsmoker</v>
      </c>
      <c r="J380" s="14" t="str">
        <f>VLOOKUP(A380,'Data _Transformation'!A379:Q2708,10,FALSE)</f>
        <v>Normal weight</v>
      </c>
      <c r="K380" s="14" t="str">
        <f>VLOOKUP(A380,'Data _Transformation'!A379:Q2708,11,FALSE)</f>
        <v>Diabetes</v>
      </c>
      <c r="L380" s="39">
        <f>VLOOKUP(A380,'Data _Transformation'!A379:Q2708,12,FALSE)</f>
        <v>29869</v>
      </c>
      <c r="M380" s="40">
        <f>VLOOKUP(A380,'Data _Transformation'!A379:Q2708,13,FALSE)</f>
        <v>3562.87</v>
      </c>
      <c r="N380" s="14" t="str">
        <f>VLOOKUP(A380,'Data _Transformation'!A379:Q2708,14,FALSE)</f>
        <v>tier - 2</v>
      </c>
      <c r="O380" s="14" t="str">
        <f>VLOOKUP(A380,'Data _Transformation'!A379:Q2708,15,FALSE)</f>
        <v>tier - 1</v>
      </c>
      <c r="P380" s="14" t="str">
        <f>VLOOKUP(A380,'Data _Transformation'!A379:Q2708,16,0)</f>
        <v>R1013</v>
      </c>
      <c r="Q380" s="42">
        <f>VLOOKUP(A380,'Data _Transformation'!A379:Q2708,17,0)</f>
        <v>41</v>
      </c>
    </row>
    <row r="381" spans="1:17" ht="15.6" x14ac:dyDescent="0.3">
      <c r="A381" s="41" t="s">
        <v>936</v>
      </c>
      <c r="B381" s="14" t="str">
        <f>VLOOKUP(A381,'Data _Transformation'!A380:Q2709,2,FALSE)</f>
        <v xml:space="preserve">  Scott</v>
      </c>
      <c r="C381" s="14">
        <f>VLOOKUP(A381,'Data _Transformation'!A380:Q2709,3,FALSE)</f>
        <v>19.54</v>
      </c>
      <c r="D381" s="14">
        <f>VLOOKUP(A381,'Data _Transformation'!A380:Q2709,4,FALSE)</f>
        <v>5.37</v>
      </c>
      <c r="E381" s="14" t="str">
        <f>VLOOKUP(A381,'Data _Transformation'!A380:Q2709,5,FALSE)</f>
        <v>No</v>
      </c>
      <c r="F381" s="14" t="str">
        <f>VLOOKUP(A381,'Data _Transformation'!A380:Q2709,6,FALSE)</f>
        <v>No</v>
      </c>
      <c r="G381" s="14" t="str">
        <f>VLOOKUP(A381,'Data _Transformation'!A380:Q2709,7,FALSE)</f>
        <v>No</v>
      </c>
      <c r="H381" s="14">
        <f>VLOOKUP(A381,'Data _Transformation'!A380:Q2709,8,FALSE)</f>
        <v>0</v>
      </c>
      <c r="I381" s="14" t="str">
        <f>VLOOKUP(A381,'Data _Transformation'!A380:Q2709,9,FALSE)</f>
        <v>Smoker</v>
      </c>
      <c r="J381" s="14" t="str">
        <f>VLOOKUP(A381,'Data _Transformation'!A380:Q2709,10,FALSE)</f>
        <v>Normal weight</v>
      </c>
      <c r="K381" s="14" t="str">
        <f>VLOOKUP(A381,'Data _Transformation'!A380:Q2709,11,FALSE)</f>
        <v>Normal</v>
      </c>
      <c r="L381" s="39">
        <f>VLOOKUP(A381,'Data _Transformation'!A380:Q2709,12,FALSE)</f>
        <v>32373</v>
      </c>
      <c r="M381" s="40">
        <f>VLOOKUP(A381,'Data _Transformation'!A380:Q2709,13,FALSE)</f>
        <v>3569.96</v>
      </c>
      <c r="N381" s="14" t="str">
        <f>VLOOKUP(A381,'Data _Transformation'!A380:Q2709,14,FALSE)</f>
        <v>tier - 2</v>
      </c>
      <c r="O381" s="14" t="str">
        <f>VLOOKUP(A381,'Data _Transformation'!A380:Q2709,15,FALSE)</f>
        <v>tier - 1</v>
      </c>
      <c r="P381" s="14" t="str">
        <f>VLOOKUP(A381,'Data _Transformation'!A380:Q2709,16,0)</f>
        <v>R1012</v>
      </c>
      <c r="Q381" s="42">
        <f>VLOOKUP(A381,'Data _Transformation'!A380:Q2709,17,0)</f>
        <v>34</v>
      </c>
    </row>
    <row r="382" spans="1:17" ht="15.6" x14ac:dyDescent="0.3">
      <c r="A382" s="41" t="s">
        <v>939</v>
      </c>
      <c r="B382" s="14" t="str">
        <f>VLOOKUP(A382,'Data _Transformation'!A381:Q2710,2,FALSE)</f>
        <v xml:space="preserve">  Sean</v>
      </c>
      <c r="C382" s="14">
        <f>VLOOKUP(A382,'Data _Transformation'!A381:Q2710,3,FALSE)</f>
        <v>26.74</v>
      </c>
      <c r="D382" s="14">
        <f>VLOOKUP(A382,'Data _Transformation'!A381:Q2710,4,FALSE)</f>
        <v>4.3099999999999996</v>
      </c>
      <c r="E382" s="14" t="str">
        <f>VLOOKUP(A382,'Data _Transformation'!A381:Q2710,5,FALSE)</f>
        <v>No</v>
      </c>
      <c r="F382" s="14" t="str">
        <f>VLOOKUP(A382,'Data _Transformation'!A381:Q2710,6,FALSE)</f>
        <v>No</v>
      </c>
      <c r="G382" s="14" t="str">
        <f>VLOOKUP(A382,'Data _Transformation'!A381:Q2710,7,FALSE)</f>
        <v>No</v>
      </c>
      <c r="H382" s="14">
        <f>VLOOKUP(A382,'Data _Transformation'!A381:Q2710,8,FALSE)</f>
        <v>0</v>
      </c>
      <c r="I382" s="14" t="str">
        <f>VLOOKUP(A382,'Data _Transformation'!A381:Q2710,9,FALSE)</f>
        <v>Smoker</v>
      </c>
      <c r="J382" s="14" t="str">
        <f>VLOOKUP(A382,'Data _Transformation'!A381:Q2710,10,FALSE)</f>
        <v>Over weight</v>
      </c>
      <c r="K382" s="14" t="str">
        <f>VLOOKUP(A382,'Data _Transformation'!A381:Q2710,11,FALSE)</f>
        <v>Normal</v>
      </c>
      <c r="L382" s="39">
        <f>VLOOKUP(A382,'Data _Transformation'!A381:Q2710,12,FALSE)</f>
        <v>34934</v>
      </c>
      <c r="M382" s="40">
        <f>VLOOKUP(A382,'Data _Transformation'!A381:Q2710,13,FALSE)</f>
        <v>3578</v>
      </c>
      <c r="N382" s="14" t="str">
        <f>VLOOKUP(A382,'Data _Transformation'!A381:Q2710,14,FALSE)</f>
        <v>tier - 2</v>
      </c>
      <c r="O382" s="14" t="str">
        <f>VLOOKUP(A382,'Data _Transformation'!A381:Q2710,15,FALSE)</f>
        <v>tier - 3</v>
      </c>
      <c r="P382" s="14" t="str">
        <f>VLOOKUP(A382,'Data _Transformation'!A381:Q2710,16,0)</f>
        <v>R1011</v>
      </c>
      <c r="Q382" s="42">
        <f>VLOOKUP(A382,'Data _Transformation'!A381:Q2710,17,0)</f>
        <v>27</v>
      </c>
    </row>
    <row r="383" spans="1:17" ht="15.6" x14ac:dyDescent="0.3">
      <c r="A383" s="41" t="s">
        <v>941</v>
      </c>
      <c r="B383" s="14" t="str">
        <f>VLOOKUP(A383,'Data _Transformation'!A382:Q2711,2,FALSE)</f>
        <v xml:space="preserve">  Danielle</v>
      </c>
      <c r="C383" s="14">
        <f>VLOOKUP(A383,'Data _Transformation'!A382:Q2711,3,FALSE)</f>
        <v>22.99</v>
      </c>
      <c r="D383" s="14">
        <f>VLOOKUP(A383,'Data _Transformation'!A382:Q2711,4,FALSE)</f>
        <v>10.46</v>
      </c>
      <c r="E383" s="14" t="str">
        <f>VLOOKUP(A383,'Data _Transformation'!A382:Q2711,5,FALSE)</f>
        <v>No</v>
      </c>
      <c r="F383" s="14" t="str">
        <f>VLOOKUP(A383,'Data _Transformation'!A382:Q2711,6,FALSE)</f>
        <v>No</v>
      </c>
      <c r="G383" s="14" t="str">
        <f>VLOOKUP(A383,'Data _Transformation'!A382:Q2711,7,FALSE)</f>
        <v>No</v>
      </c>
      <c r="H383" s="14">
        <f>VLOOKUP(A383,'Data _Transformation'!A382:Q2711,8,FALSE)</f>
        <v>3</v>
      </c>
      <c r="I383" s="14" t="str">
        <f>VLOOKUP(A383,'Data _Transformation'!A382:Q2711,9,FALSE)</f>
        <v>Smoker</v>
      </c>
      <c r="J383" s="14" t="str">
        <f>VLOOKUP(A383,'Data _Transformation'!A382:Q2711,10,FALSE)</f>
        <v>Normal weight</v>
      </c>
      <c r="K383" s="14" t="str">
        <f>VLOOKUP(A383,'Data _Transformation'!A382:Q2711,11,FALSE)</f>
        <v>Diabetes</v>
      </c>
      <c r="L383" s="39">
        <f>VLOOKUP(A383,'Data _Transformation'!A382:Q2711,12,FALSE)</f>
        <v>37206</v>
      </c>
      <c r="M383" s="40">
        <f>VLOOKUP(A383,'Data _Transformation'!A382:Q2711,13,FALSE)</f>
        <v>3579.83</v>
      </c>
      <c r="N383" s="14" t="str">
        <f>VLOOKUP(A383,'Data _Transformation'!A382:Q2711,14,FALSE)</f>
        <v>tier - 2</v>
      </c>
      <c r="O383" s="14" t="str">
        <f>VLOOKUP(A383,'Data _Transformation'!A382:Q2711,15,FALSE)</f>
        <v>tier - 2</v>
      </c>
      <c r="P383" s="14" t="str">
        <f>VLOOKUP(A383,'Data _Transformation'!A382:Q2711,16,0)</f>
        <v>R1012</v>
      </c>
      <c r="Q383" s="42">
        <f>VLOOKUP(A383,'Data _Transformation'!A382:Q2711,17,0)</f>
        <v>21</v>
      </c>
    </row>
    <row r="384" spans="1:17" ht="15.6" x14ac:dyDescent="0.3">
      <c r="A384" s="41" t="s">
        <v>944</v>
      </c>
      <c r="B384" s="14" t="str">
        <f>VLOOKUP(A384,'Data _Transformation'!A383:Q2712,2,FALSE)</f>
        <v xml:space="preserve">  Andrew D</v>
      </c>
      <c r="C384" s="14">
        <f>VLOOKUP(A384,'Data _Transformation'!A383:Q2712,3,FALSE)</f>
        <v>31.46</v>
      </c>
      <c r="D384" s="14">
        <f>VLOOKUP(A384,'Data _Transformation'!A383:Q2712,4,FALSE)</f>
        <v>7.39</v>
      </c>
      <c r="E384" s="14" t="str">
        <f>VLOOKUP(A384,'Data _Transformation'!A383:Q2712,5,FALSE)</f>
        <v>No</v>
      </c>
      <c r="F384" s="14" t="str">
        <f>VLOOKUP(A384,'Data _Transformation'!A383:Q2712,6,FALSE)</f>
        <v>No</v>
      </c>
      <c r="G384" s="14" t="str">
        <f>VLOOKUP(A384,'Data _Transformation'!A383:Q2712,7,FALSE)</f>
        <v>No</v>
      </c>
      <c r="H384" s="14">
        <f>VLOOKUP(A384,'Data _Transformation'!A383:Q2712,8,FALSE)</f>
        <v>0</v>
      </c>
      <c r="I384" s="14" t="str">
        <f>VLOOKUP(A384,'Data _Transformation'!A383:Q2712,9,FALSE)</f>
        <v>Nonsmoker</v>
      </c>
      <c r="J384" s="14" t="str">
        <f>VLOOKUP(A384,'Data _Transformation'!A383:Q2712,10,FALSE)</f>
        <v>Obesity</v>
      </c>
      <c r="K384" s="14" t="str">
        <f>VLOOKUP(A384,'Data _Transformation'!A383:Q2712,11,FALSE)</f>
        <v>Diabetes</v>
      </c>
      <c r="L384" s="39">
        <f>VLOOKUP(A384,'Data _Transformation'!A383:Q2712,12,FALSE)</f>
        <v>31773</v>
      </c>
      <c r="M384" s="40">
        <f>VLOOKUP(A384,'Data _Transformation'!A383:Q2712,13,FALSE)</f>
        <v>3589.14</v>
      </c>
      <c r="N384" s="14" t="str">
        <f>VLOOKUP(A384,'Data _Transformation'!A383:Q2712,14,FALSE)</f>
        <v>tier - 2</v>
      </c>
      <c r="O384" s="14" t="str">
        <f>VLOOKUP(A384,'Data _Transformation'!A383:Q2712,15,FALSE)</f>
        <v>tier - 2</v>
      </c>
      <c r="P384" s="14" t="str">
        <f>VLOOKUP(A384,'Data _Transformation'!A383:Q2712,16,0)</f>
        <v>R1013</v>
      </c>
      <c r="Q384" s="42">
        <f>VLOOKUP(A384,'Data _Transformation'!A383:Q2712,17,0)</f>
        <v>36</v>
      </c>
    </row>
    <row r="385" spans="1:17" ht="15.6" x14ac:dyDescent="0.3">
      <c r="A385" s="41" t="s">
        <v>946</v>
      </c>
      <c r="B385" s="14" t="str">
        <f>VLOOKUP(A385,'Data _Transformation'!A384:Q2713,2,FALSE)</f>
        <v xml:space="preserve">  Joel D</v>
      </c>
      <c r="C385" s="14">
        <f>VLOOKUP(A385,'Data _Transformation'!A384:Q2713,3,FALSE)</f>
        <v>30.86</v>
      </c>
      <c r="D385" s="14">
        <f>VLOOKUP(A385,'Data _Transformation'!A384:Q2713,4,FALSE)</f>
        <v>6.18</v>
      </c>
      <c r="E385" s="14" t="str">
        <f>VLOOKUP(A385,'Data _Transformation'!A384:Q2713,5,FALSE)</f>
        <v>No</v>
      </c>
      <c r="F385" s="14" t="str">
        <f>VLOOKUP(A385,'Data _Transformation'!A384:Q2713,6,FALSE)</f>
        <v>yes</v>
      </c>
      <c r="G385" s="14" t="str">
        <f>VLOOKUP(A385,'Data _Transformation'!A384:Q2713,7,FALSE)</f>
        <v>No</v>
      </c>
      <c r="H385" s="14">
        <f>VLOOKUP(A385,'Data _Transformation'!A384:Q2713,8,FALSE)</f>
        <v>2</v>
      </c>
      <c r="I385" s="14" t="str">
        <f>VLOOKUP(A385,'Data _Transformation'!A384:Q2713,9,FALSE)</f>
        <v>Smoker</v>
      </c>
      <c r="J385" s="14" t="str">
        <f>VLOOKUP(A385,'Data _Transformation'!A384:Q2713,10,FALSE)</f>
        <v>Obesity</v>
      </c>
      <c r="K385" s="14" t="str">
        <f>VLOOKUP(A385,'Data _Transformation'!A384:Q2713,11,FALSE)</f>
        <v>Prediabetes</v>
      </c>
      <c r="L385" s="39">
        <f>VLOOKUP(A385,'Data _Transformation'!A384:Q2713,12,FALSE)</f>
        <v>36317</v>
      </c>
      <c r="M385" s="40">
        <f>VLOOKUP(A385,'Data _Transformation'!A384:Q2713,13,FALSE)</f>
        <v>3591.48</v>
      </c>
      <c r="N385" s="14" t="str">
        <f>VLOOKUP(A385,'Data _Transformation'!A384:Q2713,14,FALSE)</f>
        <v>tier - 2</v>
      </c>
      <c r="O385" s="14" t="str">
        <f>VLOOKUP(A385,'Data _Transformation'!A384:Q2713,15,FALSE)</f>
        <v>tier - 3</v>
      </c>
      <c r="P385" s="14" t="str">
        <f>VLOOKUP(A385,'Data _Transformation'!A384:Q2713,16,0)</f>
        <v>R1011</v>
      </c>
      <c r="Q385" s="42">
        <f>VLOOKUP(A385,'Data _Transformation'!A384:Q2713,17,0)</f>
        <v>24</v>
      </c>
    </row>
    <row r="386" spans="1:17" ht="15.6" x14ac:dyDescent="0.3">
      <c r="A386" s="41" t="s">
        <v>949</v>
      </c>
      <c r="B386" s="14" t="str">
        <f>VLOOKUP(A386,'Data _Transformation'!A385:Q2714,2,FALSE)</f>
        <v xml:space="preserve">  Michelle</v>
      </c>
      <c r="C386" s="14">
        <f>VLOOKUP(A386,'Data _Transformation'!A385:Q2714,3,FALSE)</f>
        <v>31.96</v>
      </c>
      <c r="D386" s="14">
        <f>VLOOKUP(A386,'Data _Transformation'!A385:Q2714,4,FALSE)</f>
        <v>8.86</v>
      </c>
      <c r="E386" s="14" t="str">
        <f>VLOOKUP(A386,'Data _Transformation'!A385:Q2714,5,FALSE)</f>
        <v>No</v>
      </c>
      <c r="F386" s="14" t="str">
        <f>VLOOKUP(A386,'Data _Transformation'!A385:Q2714,6,FALSE)</f>
        <v>No</v>
      </c>
      <c r="G386" s="14" t="str">
        <f>VLOOKUP(A386,'Data _Transformation'!A385:Q2714,7,FALSE)</f>
        <v>No</v>
      </c>
      <c r="H386" s="14">
        <f>VLOOKUP(A386,'Data _Transformation'!A385:Q2714,8,FALSE)</f>
        <v>0</v>
      </c>
      <c r="I386" s="14" t="str">
        <f>VLOOKUP(A386,'Data _Transformation'!A385:Q2714,9,FALSE)</f>
        <v>Smoker</v>
      </c>
      <c r="J386" s="14" t="str">
        <f>VLOOKUP(A386,'Data _Transformation'!A385:Q2714,10,FALSE)</f>
        <v>Obesity</v>
      </c>
      <c r="K386" s="14" t="str">
        <f>VLOOKUP(A386,'Data _Transformation'!A385:Q2714,11,FALSE)</f>
        <v>Diabetes</v>
      </c>
      <c r="L386" s="39">
        <f>VLOOKUP(A386,'Data _Transformation'!A385:Q2714,12,FALSE)</f>
        <v>35738</v>
      </c>
      <c r="M386" s="40">
        <f>VLOOKUP(A386,'Data _Transformation'!A385:Q2714,13,FALSE)</f>
        <v>3594.17</v>
      </c>
      <c r="N386" s="14" t="str">
        <f>VLOOKUP(A386,'Data _Transformation'!A385:Q2714,14,FALSE)</f>
        <v>tier - 2</v>
      </c>
      <c r="O386" s="14" t="str">
        <f>VLOOKUP(A386,'Data _Transformation'!A385:Q2714,15,FALSE)</f>
        <v>tier - 2</v>
      </c>
      <c r="P386" s="14" t="str">
        <f>VLOOKUP(A386,'Data _Transformation'!A385:Q2714,16,0)</f>
        <v>R1012</v>
      </c>
      <c r="Q386" s="42">
        <f>VLOOKUP(A386,'Data _Transformation'!A385:Q2714,17,0)</f>
        <v>25</v>
      </c>
    </row>
    <row r="387" spans="1:17" ht="15.6" x14ac:dyDescent="0.3">
      <c r="A387" s="41" t="s">
        <v>951</v>
      </c>
      <c r="B387" s="14" t="str">
        <f>VLOOKUP(A387,'Data _Transformation'!A386:Q2715,2,FALSE)</f>
        <v xml:space="preserve">  Michael J</v>
      </c>
      <c r="C387" s="14">
        <f>VLOOKUP(A387,'Data _Transformation'!A386:Q2715,3,FALSE)</f>
        <v>23.76</v>
      </c>
      <c r="D387" s="14">
        <f>VLOOKUP(A387,'Data _Transformation'!A386:Q2715,4,FALSE)</f>
        <v>10.96</v>
      </c>
      <c r="E387" s="14" t="str">
        <f>VLOOKUP(A387,'Data _Transformation'!A386:Q2715,5,FALSE)</f>
        <v>No</v>
      </c>
      <c r="F387" s="14" t="str">
        <f>VLOOKUP(A387,'Data _Transformation'!A386:Q2715,6,FALSE)</f>
        <v>No</v>
      </c>
      <c r="G387" s="14" t="str">
        <f>VLOOKUP(A387,'Data _Transformation'!A386:Q2715,7,FALSE)</f>
        <v>No</v>
      </c>
      <c r="H387" s="14">
        <f>VLOOKUP(A387,'Data _Transformation'!A386:Q2715,8,FALSE)</f>
        <v>3</v>
      </c>
      <c r="I387" s="14" t="str">
        <f>VLOOKUP(A387,'Data _Transformation'!A386:Q2715,9,FALSE)</f>
        <v>Smoker</v>
      </c>
      <c r="J387" s="14" t="str">
        <f>VLOOKUP(A387,'Data _Transformation'!A386:Q2715,10,FALSE)</f>
        <v>Normal weight</v>
      </c>
      <c r="K387" s="14" t="str">
        <f>VLOOKUP(A387,'Data _Transformation'!A386:Q2715,11,FALSE)</f>
        <v>Diabetes</v>
      </c>
      <c r="L387" s="39">
        <f>VLOOKUP(A387,'Data _Transformation'!A386:Q2715,12,FALSE)</f>
        <v>36384</v>
      </c>
      <c r="M387" s="40">
        <f>VLOOKUP(A387,'Data _Transformation'!A386:Q2715,13,FALSE)</f>
        <v>3597.6</v>
      </c>
      <c r="N387" s="14" t="str">
        <f>VLOOKUP(A387,'Data _Transformation'!A386:Q2715,14,FALSE)</f>
        <v>tier - 2</v>
      </c>
      <c r="O387" s="14" t="str">
        <f>VLOOKUP(A387,'Data _Transformation'!A386:Q2715,15,FALSE)</f>
        <v>tier - 2</v>
      </c>
      <c r="P387" s="14" t="str">
        <f>VLOOKUP(A387,'Data _Transformation'!A386:Q2715,16,0)</f>
        <v>R1011</v>
      </c>
      <c r="Q387" s="42">
        <f>VLOOKUP(A387,'Data _Transformation'!A386:Q2715,17,0)</f>
        <v>23</v>
      </c>
    </row>
    <row r="388" spans="1:17" ht="15.6" x14ac:dyDescent="0.3">
      <c r="A388" s="41" t="s">
        <v>954</v>
      </c>
      <c r="B388" s="14" t="str">
        <f>VLOOKUP(A388,'Data _Transformation'!A387:Q2716,2,FALSE)</f>
        <v xml:space="preserve">  Nikki</v>
      </c>
      <c r="C388" s="14">
        <f>VLOOKUP(A388,'Data _Transformation'!A387:Q2716,3,FALSE)</f>
        <v>19.38</v>
      </c>
      <c r="D388" s="14">
        <f>VLOOKUP(A388,'Data _Transformation'!A387:Q2716,4,FALSE)</f>
        <v>6.28</v>
      </c>
      <c r="E388" s="14" t="str">
        <f>VLOOKUP(A388,'Data _Transformation'!A387:Q2716,5,FALSE)</f>
        <v>No</v>
      </c>
      <c r="F388" s="14" t="str">
        <f>VLOOKUP(A388,'Data _Transformation'!A387:Q2716,6,FALSE)</f>
        <v>No</v>
      </c>
      <c r="G388" s="14" t="str">
        <f>VLOOKUP(A388,'Data _Transformation'!A387:Q2716,7,FALSE)</f>
        <v>No</v>
      </c>
      <c r="H388" s="14">
        <f>VLOOKUP(A388,'Data _Transformation'!A387:Q2716,8,FALSE)</f>
        <v>0</v>
      </c>
      <c r="I388" s="14" t="str">
        <f>VLOOKUP(A388,'Data _Transformation'!A387:Q2716,9,FALSE)</f>
        <v>Smoker</v>
      </c>
      <c r="J388" s="14" t="str">
        <f>VLOOKUP(A388,'Data _Transformation'!A387:Q2716,10,FALSE)</f>
        <v>Normal weight</v>
      </c>
      <c r="K388" s="14" t="str">
        <f>VLOOKUP(A388,'Data _Transformation'!A387:Q2716,11,FALSE)</f>
        <v>Prediabetes</v>
      </c>
      <c r="L388" s="39">
        <f>VLOOKUP(A388,'Data _Transformation'!A387:Q2716,12,FALSE)</f>
        <v>32451</v>
      </c>
      <c r="M388" s="40">
        <f>VLOOKUP(A388,'Data _Transformation'!A387:Q2716,13,FALSE)</f>
        <v>3603.6</v>
      </c>
      <c r="N388" s="14" t="str">
        <f>VLOOKUP(A388,'Data _Transformation'!A387:Q2716,14,FALSE)</f>
        <v>tier - 2</v>
      </c>
      <c r="O388" s="14" t="str">
        <f>VLOOKUP(A388,'Data _Transformation'!A387:Q2716,15,FALSE)</f>
        <v>tier - 1</v>
      </c>
      <c r="P388" s="14" t="str">
        <f>VLOOKUP(A388,'Data _Transformation'!A387:Q2716,16,0)</f>
        <v>R1013</v>
      </c>
      <c r="Q388" s="42">
        <f>VLOOKUP(A388,'Data _Transformation'!A387:Q2716,17,0)</f>
        <v>34</v>
      </c>
    </row>
    <row r="389" spans="1:17" ht="15.6" x14ac:dyDescent="0.3">
      <c r="A389" s="41" t="s">
        <v>956</v>
      </c>
      <c r="B389" s="14" t="str">
        <f>VLOOKUP(A389,'Data _Transformation'!A388:Q2717,2,FALSE)</f>
        <v xml:space="preserve">  Summer B</v>
      </c>
      <c r="C389" s="14">
        <f>VLOOKUP(A389,'Data _Transformation'!A388:Q2717,3,FALSE)</f>
        <v>16.21</v>
      </c>
      <c r="D389" s="14">
        <f>VLOOKUP(A389,'Data _Transformation'!A388:Q2717,4,FALSE)</f>
        <v>6.29</v>
      </c>
      <c r="E389" s="14" t="str">
        <f>VLOOKUP(A389,'Data _Transformation'!A388:Q2717,5,FALSE)</f>
        <v>Yes</v>
      </c>
      <c r="F389" s="14" t="str">
        <f>VLOOKUP(A389,'Data _Transformation'!A388:Q2717,6,FALSE)</f>
        <v>No</v>
      </c>
      <c r="G389" s="14" t="str">
        <f>VLOOKUP(A389,'Data _Transformation'!A388:Q2717,7,FALSE)</f>
        <v>No</v>
      </c>
      <c r="H389" s="14">
        <f>VLOOKUP(A389,'Data _Transformation'!A388:Q2717,8,FALSE)</f>
        <v>1</v>
      </c>
      <c r="I389" s="14" t="str">
        <f>VLOOKUP(A389,'Data _Transformation'!A388:Q2717,9,FALSE)</f>
        <v>Smoker</v>
      </c>
      <c r="J389" s="14" t="str">
        <f>VLOOKUP(A389,'Data _Transformation'!A388:Q2717,10,FALSE)</f>
        <v>Under weight</v>
      </c>
      <c r="K389" s="14" t="str">
        <f>VLOOKUP(A389,'Data _Transformation'!A388:Q2717,11,FALSE)</f>
        <v>Prediabetes</v>
      </c>
      <c r="L389" s="39">
        <f>VLOOKUP(A389,'Data _Transformation'!A388:Q2717,12,FALSE)</f>
        <v>33157</v>
      </c>
      <c r="M389" s="40">
        <f>VLOOKUP(A389,'Data _Transformation'!A388:Q2717,13,FALSE)</f>
        <v>3606.43</v>
      </c>
      <c r="N389" s="14" t="str">
        <f>VLOOKUP(A389,'Data _Transformation'!A388:Q2717,14,FALSE)</f>
        <v>tier - 2</v>
      </c>
      <c r="O389" s="14" t="str">
        <f>VLOOKUP(A389,'Data _Transformation'!A388:Q2717,15,FALSE)</f>
        <v>tier - 1</v>
      </c>
      <c r="P389" s="14" t="str">
        <f>VLOOKUP(A389,'Data _Transformation'!A388:Q2717,16,0)</f>
        <v>R1013</v>
      </c>
      <c r="Q389" s="42">
        <f>VLOOKUP(A389,'Data _Transformation'!A388:Q2717,17,0)</f>
        <v>32</v>
      </c>
    </row>
    <row r="390" spans="1:17" ht="15.6" x14ac:dyDescent="0.3">
      <c r="A390" s="41" t="s">
        <v>958</v>
      </c>
      <c r="B390" s="14" t="str">
        <f>VLOOKUP(A390,'Data _Transformation'!A389:Q2718,2,FALSE)</f>
        <v xml:space="preserve">  Edward</v>
      </c>
      <c r="C390" s="14">
        <f>VLOOKUP(A390,'Data _Transformation'!A389:Q2718,3,FALSE)</f>
        <v>32.54</v>
      </c>
      <c r="D390" s="14">
        <f>VLOOKUP(A390,'Data _Transformation'!A389:Q2718,4,FALSE)</f>
        <v>4.0199999999999996</v>
      </c>
      <c r="E390" s="14" t="str">
        <f>VLOOKUP(A390,'Data _Transformation'!A389:Q2718,5,FALSE)</f>
        <v>No</v>
      </c>
      <c r="F390" s="14" t="str">
        <f>VLOOKUP(A390,'Data _Transformation'!A389:Q2718,6,FALSE)</f>
        <v>yes</v>
      </c>
      <c r="G390" s="14" t="str">
        <f>VLOOKUP(A390,'Data _Transformation'!A389:Q2718,7,FALSE)</f>
        <v>No</v>
      </c>
      <c r="H390" s="14">
        <f>VLOOKUP(A390,'Data _Transformation'!A389:Q2718,8,FALSE)</f>
        <v>1</v>
      </c>
      <c r="I390" s="14" t="str">
        <f>VLOOKUP(A390,'Data _Transformation'!A389:Q2718,9,FALSE)</f>
        <v>Smoker</v>
      </c>
      <c r="J390" s="14" t="str">
        <f>VLOOKUP(A390,'Data _Transformation'!A389:Q2718,10,FALSE)</f>
        <v>Obesity</v>
      </c>
      <c r="K390" s="14" t="str">
        <f>VLOOKUP(A390,'Data _Transformation'!A389:Q2718,11,FALSE)</f>
        <v>Normal</v>
      </c>
      <c r="L390" s="39">
        <f>VLOOKUP(A390,'Data _Transformation'!A389:Q2718,12,FALSE)</f>
        <v>31212</v>
      </c>
      <c r="M390" s="40">
        <f>VLOOKUP(A390,'Data _Transformation'!A389:Q2718,13,FALSE)</f>
        <v>3622.13</v>
      </c>
      <c r="N390" s="14" t="str">
        <f>VLOOKUP(A390,'Data _Transformation'!A389:Q2718,14,FALSE)</f>
        <v>tier - 2</v>
      </c>
      <c r="O390" s="14" t="str">
        <f>VLOOKUP(A390,'Data _Transformation'!A389:Q2718,15,FALSE)</f>
        <v>tier - 1</v>
      </c>
      <c r="P390" s="14" t="str">
        <f>VLOOKUP(A390,'Data _Transformation'!A389:Q2718,16,0)</f>
        <v>R1013</v>
      </c>
      <c r="Q390" s="42">
        <f>VLOOKUP(A390,'Data _Transformation'!A389:Q2718,17,0)</f>
        <v>37</v>
      </c>
    </row>
    <row r="391" spans="1:17" ht="15.6" x14ac:dyDescent="0.3">
      <c r="A391" s="41" t="s">
        <v>961</v>
      </c>
      <c r="B391" s="14" t="str">
        <f>VLOOKUP(A391,'Data _Transformation'!A390:Q2719,2,FALSE)</f>
        <v xml:space="preserve">  Ryan</v>
      </c>
      <c r="C391" s="14">
        <f>VLOOKUP(A391,'Data _Transformation'!A390:Q2719,3,FALSE)</f>
        <v>36.765000000000001</v>
      </c>
      <c r="D391" s="14">
        <f>VLOOKUP(A391,'Data _Transformation'!A390:Q2719,4,FALSE)</f>
        <v>11.95</v>
      </c>
      <c r="E391" s="14" t="str">
        <f>VLOOKUP(A391,'Data _Transformation'!A390:Q2719,5,FALSE)</f>
        <v>Yes</v>
      </c>
      <c r="F391" s="14" t="str">
        <f>VLOOKUP(A391,'Data _Transformation'!A390:Q2719,6,FALSE)</f>
        <v>No</v>
      </c>
      <c r="G391" s="14" t="str">
        <f>VLOOKUP(A391,'Data _Transformation'!A390:Q2719,7,FALSE)</f>
        <v>No</v>
      </c>
      <c r="H391" s="14">
        <f>VLOOKUP(A391,'Data _Transformation'!A390:Q2719,8,FALSE)</f>
        <v>2</v>
      </c>
      <c r="I391" s="14" t="str">
        <f>VLOOKUP(A391,'Data _Transformation'!A390:Q2719,9,FALSE)</f>
        <v>Nonsmoker</v>
      </c>
      <c r="J391" s="14" t="str">
        <f>VLOOKUP(A391,'Data _Transformation'!A390:Q2719,10,FALSE)</f>
        <v>Obesity</v>
      </c>
      <c r="K391" s="14" t="str">
        <f>VLOOKUP(A391,'Data _Transformation'!A390:Q2719,11,FALSE)</f>
        <v>Diabetes</v>
      </c>
      <c r="L391" s="39">
        <f>VLOOKUP(A391,'Data _Transformation'!A390:Q2719,12,FALSE)</f>
        <v>33925</v>
      </c>
      <c r="M391" s="40">
        <f>VLOOKUP(A391,'Data _Transformation'!A390:Q2719,13,FALSE)</f>
        <v>3645.09</v>
      </c>
      <c r="N391" s="14" t="str">
        <f>VLOOKUP(A391,'Data _Transformation'!A390:Q2719,14,FALSE)</f>
        <v>tier - 1</v>
      </c>
      <c r="O391" s="14" t="str">
        <f>VLOOKUP(A391,'Data _Transformation'!A390:Q2719,15,FALSE)</f>
        <v>tier - 2</v>
      </c>
      <c r="P391" s="14" t="str">
        <f>VLOOKUP(A391,'Data _Transformation'!A390:Q2719,16,0)</f>
        <v>R1014</v>
      </c>
      <c r="Q391" s="42">
        <f>VLOOKUP(A391,'Data _Transformation'!A390:Q2719,17,0)</f>
        <v>30</v>
      </c>
    </row>
    <row r="392" spans="1:17" ht="15.6" x14ac:dyDescent="0.3">
      <c r="A392" s="41" t="s">
        <v>963</v>
      </c>
      <c r="B392" s="14" t="str">
        <f>VLOOKUP(A392,'Data _Transformation'!A391:Q2720,2,FALSE)</f>
        <v xml:space="preserve">  Kacee</v>
      </c>
      <c r="C392" s="14">
        <f>VLOOKUP(A392,'Data _Transformation'!A391:Q2720,3,FALSE)</f>
        <v>35.909999999999997</v>
      </c>
      <c r="D392" s="14">
        <f>VLOOKUP(A392,'Data _Transformation'!A391:Q2720,4,FALSE)</f>
        <v>8.7100000000000009</v>
      </c>
      <c r="E392" s="14" t="str">
        <f>VLOOKUP(A392,'Data _Transformation'!A391:Q2720,5,FALSE)</f>
        <v>No</v>
      </c>
      <c r="F392" s="14" t="str">
        <f>VLOOKUP(A392,'Data _Transformation'!A391:Q2720,6,FALSE)</f>
        <v>No</v>
      </c>
      <c r="G392" s="14" t="str">
        <f>VLOOKUP(A392,'Data _Transformation'!A391:Q2720,7,FALSE)</f>
        <v>No</v>
      </c>
      <c r="H392" s="14">
        <f>VLOOKUP(A392,'Data _Transformation'!A391:Q2720,8,FALSE)</f>
        <v>0</v>
      </c>
      <c r="I392" s="14" t="str">
        <f>VLOOKUP(A392,'Data _Transformation'!A391:Q2720,9,FALSE)</f>
        <v>Nonsmoker</v>
      </c>
      <c r="J392" s="14" t="str">
        <f>VLOOKUP(A392,'Data _Transformation'!A391:Q2720,10,FALSE)</f>
        <v>Obesity</v>
      </c>
      <c r="K392" s="14" t="str">
        <f>VLOOKUP(A392,'Data _Transformation'!A391:Q2720,11,FALSE)</f>
        <v>Diabetes</v>
      </c>
      <c r="L392" s="39">
        <f>VLOOKUP(A392,'Data _Transformation'!A391:Q2720,12,FALSE)</f>
        <v>33185</v>
      </c>
      <c r="M392" s="40">
        <f>VLOOKUP(A392,'Data _Transformation'!A391:Q2720,13,FALSE)</f>
        <v>3653.29</v>
      </c>
      <c r="N392" s="14" t="str">
        <f>VLOOKUP(A392,'Data _Transformation'!A391:Q2720,14,FALSE)</f>
        <v>tier - 2</v>
      </c>
      <c r="O392" s="14" t="str">
        <f>VLOOKUP(A392,'Data _Transformation'!A391:Q2720,15,FALSE)</f>
        <v>tier - 3</v>
      </c>
      <c r="P392" s="14" t="str">
        <f>VLOOKUP(A392,'Data _Transformation'!A391:Q2720,16,0)</f>
        <v>R1011</v>
      </c>
      <c r="Q392" s="42">
        <f>VLOOKUP(A392,'Data _Transformation'!A391:Q2720,17,0)</f>
        <v>32</v>
      </c>
    </row>
    <row r="393" spans="1:17" ht="15.6" x14ac:dyDescent="0.3">
      <c r="A393" s="41" t="s">
        <v>967</v>
      </c>
      <c r="B393" s="14" t="str">
        <f>VLOOKUP(A393,'Data _Transformation'!A392:Q2721,2,FALSE)</f>
        <v xml:space="preserve">  Dave</v>
      </c>
      <c r="C393" s="14">
        <f>VLOOKUP(A393,'Data _Transformation'!A392:Q2721,3,FALSE)</f>
        <v>32.06</v>
      </c>
      <c r="D393" s="14">
        <f>VLOOKUP(A393,'Data _Transformation'!A392:Q2721,4,FALSE)</f>
        <v>4.67</v>
      </c>
      <c r="E393" s="14" t="str">
        <f>VLOOKUP(A393,'Data _Transformation'!A392:Q2721,5,FALSE)</f>
        <v>No</v>
      </c>
      <c r="F393" s="14" t="str">
        <f>VLOOKUP(A393,'Data _Transformation'!A392:Q2721,6,FALSE)</f>
        <v>yes</v>
      </c>
      <c r="G393" s="14" t="str">
        <f>VLOOKUP(A393,'Data _Transformation'!A392:Q2721,7,FALSE)</f>
        <v>No</v>
      </c>
      <c r="H393" s="14">
        <f>VLOOKUP(A393,'Data _Transformation'!A392:Q2721,8,FALSE)</f>
        <v>1</v>
      </c>
      <c r="I393" s="14" t="str">
        <f>VLOOKUP(A393,'Data _Transformation'!A392:Q2721,9,FALSE)</f>
        <v>Smoker</v>
      </c>
      <c r="J393" s="14" t="str">
        <f>VLOOKUP(A393,'Data _Transformation'!A392:Q2721,10,FALSE)</f>
        <v>Obesity</v>
      </c>
      <c r="K393" s="14" t="str">
        <f>VLOOKUP(A393,'Data _Transformation'!A392:Q2721,11,FALSE)</f>
        <v>Normal</v>
      </c>
      <c r="L393" s="39">
        <f>VLOOKUP(A393,'Data _Transformation'!A392:Q2721,12,FALSE)</f>
        <v>33861</v>
      </c>
      <c r="M393" s="40">
        <f>VLOOKUP(A393,'Data _Transformation'!A392:Q2721,13,FALSE)</f>
        <v>3659.35</v>
      </c>
      <c r="N393" s="14" t="str">
        <f>VLOOKUP(A393,'Data _Transformation'!A392:Q2721,14,FALSE)</f>
        <v>tier - 3</v>
      </c>
      <c r="O393" s="14" t="str">
        <f>VLOOKUP(A393,'Data _Transformation'!A392:Q2721,15,FALSE)</f>
        <v>tier - 1</v>
      </c>
      <c r="P393" s="14" t="str">
        <f>VLOOKUP(A393,'Data _Transformation'!A392:Q2721,16,0)</f>
        <v>R1011</v>
      </c>
      <c r="Q393" s="42">
        <f>VLOOKUP(A393,'Data _Transformation'!A392:Q2721,17,0)</f>
        <v>30</v>
      </c>
    </row>
    <row r="394" spans="1:17" ht="15.6" x14ac:dyDescent="0.3">
      <c r="A394" s="41" t="s">
        <v>969</v>
      </c>
      <c r="B394" s="14" t="str">
        <f>VLOOKUP(A394,'Data _Transformation'!A393:Q2722,2,FALSE)</f>
        <v xml:space="preserve">  Maryanna</v>
      </c>
      <c r="C394" s="14">
        <f>VLOOKUP(A394,'Data _Transformation'!A393:Q2722,3,FALSE)</f>
        <v>24.1</v>
      </c>
      <c r="D394" s="14">
        <f>VLOOKUP(A394,'Data _Transformation'!A393:Q2722,4,FALSE)</f>
        <v>11.14</v>
      </c>
      <c r="E394" s="14" t="str">
        <f>VLOOKUP(A394,'Data _Transformation'!A393:Q2722,5,FALSE)</f>
        <v>Yes</v>
      </c>
      <c r="F394" s="14" t="str">
        <f>VLOOKUP(A394,'Data _Transformation'!A393:Q2722,6,FALSE)</f>
        <v>No</v>
      </c>
      <c r="G394" s="14" t="str">
        <f>VLOOKUP(A394,'Data _Transformation'!A393:Q2722,7,FALSE)</f>
        <v>No</v>
      </c>
      <c r="H394" s="14">
        <f>VLOOKUP(A394,'Data _Transformation'!A393:Q2722,8,FALSE)</f>
        <v>1</v>
      </c>
      <c r="I394" s="14" t="str">
        <f>VLOOKUP(A394,'Data _Transformation'!A393:Q2722,9,FALSE)</f>
        <v>Nonsmoker</v>
      </c>
      <c r="J394" s="14" t="str">
        <f>VLOOKUP(A394,'Data _Transformation'!A393:Q2722,10,FALSE)</f>
        <v>Normal weight</v>
      </c>
      <c r="K394" s="14" t="str">
        <f>VLOOKUP(A394,'Data _Transformation'!A393:Q2722,11,FALSE)</f>
        <v>Diabetes</v>
      </c>
      <c r="L394" s="39">
        <f>VLOOKUP(A394,'Data _Transformation'!A393:Q2722,12,FALSE)</f>
        <v>30869</v>
      </c>
      <c r="M394" s="40">
        <f>VLOOKUP(A394,'Data _Transformation'!A393:Q2722,13,FALSE)</f>
        <v>3678.86</v>
      </c>
      <c r="N394" s="14" t="str">
        <f>VLOOKUP(A394,'Data _Transformation'!A393:Q2722,14,FALSE)</f>
        <v>tier - 2</v>
      </c>
      <c r="O394" s="14" t="str">
        <f>VLOOKUP(A394,'Data _Transformation'!A393:Q2722,15,FALSE)</f>
        <v>tier - 3</v>
      </c>
      <c r="P394" s="14" t="str">
        <f>VLOOKUP(A394,'Data _Transformation'!A393:Q2722,16,0)</f>
        <v>R1013</v>
      </c>
      <c r="Q394" s="42">
        <f>VLOOKUP(A394,'Data _Transformation'!A393:Q2722,17,0)</f>
        <v>38</v>
      </c>
    </row>
    <row r="395" spans="1:17" ht="15.6" x14ac:dyDescent="0.3">
      <c r="A395" s="41" t="s">
        <v>971</v>
      </c>
      <c r="B395" s="14" t="str">
        <f>VLOOKUP(A395,'Data _Transformation'!A394:Q2723,2,FALSE)</f>
        <v xml:space="preserve">  Jessica H</v>
      </c>
      <c r="C395" s="14">
        <f>VLOOKUP(A395,'Data _Transformation'!A394:Q2723,3,FALSE)</f>
        <v>27.1</v>
      </c>
      <c r="D395" s="14">
        <f>VLOOKUP(A395,'Data _Transformation'!A394:Q2723,4,FALSE)</f>
        <v>9.0500000000000007</v>
      </c>
      <c r="E395" s="14" t="str">
        <f>VLOOKUP(A395,'Data _Transformation'!A394:Q2723,5,FALSE)</f>
        <v>No</v>
      </c>
      <c r="F395" s="14" t="str">
        <f>VLOOKUP(A395,'Data _Transformation'!A394:Q2723,6,FALSE)</f>
        <v>No</v>
      </c>
      <c r="G395" s="14" t="str">
        <f>VLOOKUP(A395,'Data _Transformation'!A394:Q2723,7,FALSE)</f>
        <v>No</v>
      </c>
      <c r="H395" s="14">
        <f>VLOOKUP(A395,'Data _Transformation'!A394:Q2723,8,FALSE)</f>
        <v>2</v>
      </c>
      <c r="I395" s="14" t="str">
        <f>VLOOKUP(A395,'Data _Transformation'!A394:Q2723,9,FALSE)</f>
        <v>Nonsmoker</v>
      </c>
      <c r="J395" s="14" t="str">
        <f>VLOOKUP(A395,'Data _Transformation'!A394:Q2723,10,FALSE)</f>
        <v>Over weight</v>
      </c>
      <c r="K395" s="14" t="str">
        <f>VLOOKUP(A395,'Data _Transformation'!A394:Q2723,11,FALSE)</f>
        <v>Diabetes</v>
      </c>
      <c r="L395" s="39">
        <f>VLOOKUP(A395,'Data _Transformation'!A394:Q2723,12,FALSE)</f>
        <v>37812</v>
      </c>
      <c r="M395" s="40">
        <f>VLOOKUP(A395,'Data _Transformation'!A394:Q2723,13,FALSE)</f>
        <v>3688.35</v>
      </c>
      <c r="N395" s="14" t="str">
        <f>VLOOKUP(A395,'Data _Transformation'!A394:Q2723,14,FALSE)</f>
        <v>tier - 2</v>
      </c>
      <c r="O395" s="14" t="str">
        <f>VLOOKUP(A395,'Data _Transformation'!A394:Q2723,15,FALSE)</f>
        <v>tier - 2</v>
      </c>
      <c r="P395" s="14" t="str">
        <f>VLOOKUP(A395,'Data _Transformation'!A394:Q2723,16,0)</f>
        <v>R1021</v>
      </c>
      <c r="Q395" s="42">
        <f>VLOOKUP(A395,'Data _Transformation'!A394:Q2723,17,0)</f>
        <v>19</v>
      </c>
    </row>
    <row r="396" spans="1:17" ht="15.6" x14ac:dyDescent="0.3">
      <c r="A396" s="41" t="s">
        <v>975</v>
      </c>
      <c r="B396" s="14" t="str">
        <f>VLOOKUP(A396,'Data _Transformation'!A395:Q2724,2,FALSE)</f>
        <v xml:space="preserve">  Deanna</v>
      </c>
      <c r="C396" s="14">
        <f>VLOOKUP(A396,'Data _Transformation'!A395:Q2724,3,FALSE)</f>
        <v>24.42</v>
      </c>
      <c r="D396" s="14">
        <f>VLOOKUP(A396,'Data _Transformation'!A395:Q2724,4,FALSE)</f>
        <v>11.31</v>
      </c>
      <c r="E396" s="14" t="str">
        <f>VLOOKUP(A396,'Data _Transformation'!A395:Q2724,5,FALSE)</f>
        <v>No</v>
      </c>
      <c r="F396" s="14" t="str">
        <f>VLOOKUP(A396,'Data _Transformation'!A395:Q2724,6,FALSE)</f>
        <v>No</v>
      </c>
      <c r="G396" s="14" t="str">
        <f>VLOOKUP(A396,'Data _Transformation'!A395:Q2724,7,FALSE)</f>
        <v>No</v>
      </c>
      <c r="H396" s="14">
        <f>VLOOKUP(A396,'Data _Transformation'!A395:Q2724,8,FALSE)</f>
        <v>0</v>
      </c>
      <c r="I396" s="14" t="str">
        <f>VLOOKUP(A396,'Data _Transformation'!A395:Q2724,9,FALSE)</f>
        <v>Smoker</v>
      </c>
      <c r="J396" s="14" t="str">
        <f>VLOOKUP(A396,'Data _Transformation'!A395:Q2724,10,FALSE)</f>
        <v>Normal weight</v>
      </c>
      <c r="K396" s="14" t="str">
        <f>VLOOKUP(A396,'Data _Transformation'!A395:Q2724,11,FALSE)</f>
        <v>Diabetes</v>
      </c>
      <c r="L396" s="39">
        <f>VLOOKUP(A396,'Data _Transformation'!A395:Q2724,12,FALSE)</f>
        <v>29934</v>
      </c>
      <c r="M396" s="40">
        <f>VLOOKUP(A396,'Data _Transformation'!A395:Q2724,13,FALSE)</f>
        <v>3688.38</v>
      </c>
      <c r="N396" s="14" t="str">
        <f>VLOOKUP(A396,'Data _Transformation'!A395:Q2724,14,FALSE)</f>
        <v>tier - 2</v>
      </c>
      <c r="O396" s="14" t="str">
        <f>VLOOKUP(A396,'Data _Transformation'!A395:Q2724,15,FALSE)</f>
        <v>tier - 2</v>
      </c>
      <c r="P396" s="14" t="str">
        <f>VLOOKUP(A396,'Data _Transformation'!A395:Q2724,16,0)</f>
        <v>R1013</v>
      </c>
      <c r="Q396" s="42">
        <f>VLOOKUP(A396,'Data _Transformation'!A395:Q2724,17,0)</f>
        <v>41</v>
      </c>
    </row>
    <row r="397" spans="1:17" ht="15.6" x14ac:dyDescent="0.3">
      <c r="A397" s="41" t="s">
        <v>977</v>
      </c>
      <c r="B397" s="14" t="str">
        <f>VLOOKUP(A397,'Data _Transformation'!A396:Q2725,2,FALSE)</f>
        <v xml:space="preserve">  Peter</v>
      </c>
      <c r="C397" s="14">
        <f>VLOOKUP(A397,'Data _Transformation'!A396:Q2725,3,FALSE)</f>
        <v>26.695</v>
      </c>
      <c r="D397" s="14">
        <f>VLOOKUP(A397,'Data _Transformation'!A396:Q2725,4,FALSE)</f>
        <v>4.68</v>
      </c>
      <c r="E397" s="14" t="str">
        <f>VLOOKUP(A397,'Data _Transformation'!A396:Q2725,5,FALSE)</f>
        <v>Yes</v>
      </c>
      <c r="F397" s="14" t="str">
        <f>VLOOKUP(A397,'Data _Transformation'!A396:Q2725,6,FALSE)</f>
        <v>No</v>
      </c>
      <c r="G397" s="14" t="str">
        <f>VLOOKUP(A397,'Data _Transformation'!A396:Q2725,7,FALSE)</f>
        <v>No</v>
      </c>
      <c r="H397" s="14">
        <f>VLOOKUP(A397,'Data _Transformation'!A396:Q2725,8,FALSE)</f>
        <v>2</v>
      </c>
      <c r="I397" s="14" t="str">
        <f>VLOOKUP(A397,'Data _Transformation'!A396:Q2725,9,FALSE)</f>
        <v>Smoker</v>
      </c>
      <c r="J397" s="14" t="str">
        <f>VLOOKUP(A397,'Data _Transformation'!A396:Q2725,10,FALSE)</f>
        <v>Over weight</v>
      </c>
      <c r="K397" s="14" t="str">
        <f>VLOOKUP(A397,'Data _Transformation'!A396:Q2725,11,FALSE)</f>
        <v>Normal</v>
      </c>
      <c r="L397" s="39">
        <f>VLOOKUP(A397,'Data _Transformation'!A396:Q2725,12,FALSE)</f>
        <v>34993</v>
      </c>
      <c r="M397" s="40">
        <f>VLOOKUP(A397,'Data _Transformation'!A396:Q2725,13,FALSE)</f>
        <v>3693.43</v>
      </c>
      <c r="N397" s="14" t="str">
        <f>VLOOKUP(A397,'Data _Transformation'!A396:Q2725,14,FALSE)</f>
        <v>tier - 2</v>
      </c>
      <c r="O397" s="14" t="str">
        <f>VLOOKUP(A397,'Data _Transformation'!A396:Q2725,15,FALSE)</f>
        <v>tier - 3</v>
      </c>
      <c r="P397" s="14" t="str">
        <f>VLOOKUP(A397,'Data _Transformation'!A396:Q2725,16,0)</f>
        <v>R1011</v>
      </c>
      <c r="Q397" s="42">
        <f>VLOOKUP(A397,'Data _Transformation'!A396:Q2725,17,0)</f>
        <v>27</v>
      </c>
    </row>
    <row r="398" spans="1:17" ht="15.6" x14ac:dyDescent="0.3">
      <c r="A398" s="41" t="s">
        <v>980</v>
      </c>
      <c r="B398" s="14" t="str">
        <f>VLOOKUP(A398,'Data _Transformation'!A397:Q2726,2,FALSE)</f>
        <v xml:space="preserve">  Rebecca</v>
      </c>
      <c r="C398" s="14">
        <f>VLOOKUP(A398,'Data _Transformation'!A397:Q2726,3,FALSE)</f>
        <v>27.79</v>
      </c>
      <c r="D398" s="14">
        <f>VLOOKUP(A398,'Data _Transformation'!A397:Q2726,4,FALSE)</f>
        <v>6.05</v>
      </c>
      <c r="E398" s="14" t="str">
        <f>VLOOKUP(A398,'Data _Transformation'!A397:Q2726,5,FALSE)</f>
        <v>Yes</v>
      </c>
      <c r="F398" s="14" t="str">
        <f>VLOOKUP(A398,'Data _Transformation'!A397:Q2726,6,FALSE)</f>
        <v>yes</v>
      </c>
      <c r="G398" s="14" t="str">
        <f>VLOOKUP(A398,'Data _Transformation'!A397:Q2726,7,FALSE)</f>
        <v>No</v>
      </c>
      <c r="H398" s="14">
        <f>VLOOKUP(A398,'Data _Transformation'!A397:Q2726,8,FALSE)</f>
        <v>1</v>
      </c>
      <c r="I398" s="14" t="str">
        <f>VLOOKUP(A398,'Data _Transformation'!A397:Q2726,9,FALSE)</f>
        <v>Smoker</v>
      </c>
      <c r="J398" s="14" t="str">
        <f>VLOOKUP(A398,'Data _Transformation'!A397:Q2726,10,FALSE)</f>
        <v>Over weight</v>
      </c>
      <c r="K398" s="14" t="str">
        <f>VLOOKUP(A398,'Data _Transformation'!A397:Q2726,11,FALSE)</f>
        <v>Prediabetes</v>
      </c>
      <c r="L398" s="39">
        <f>VLOOKUP(A398,'Data _Transformation'!A397:Q2726,12,FALSE)</f>
        <v>32373</v>
      </c>
      <c r="M398" s="40">
        <f>VLOOKUP(A398,'Data _Transformation'!A397:Q2726,13,FALSE)</f>
        <v>3699.54</v>
      </c>
      <c r="N398" s="14" t="str">
        <f>VLOOKUP(A398,'Data _Transformation'!A397:Q2726,14,FALSE)</f>
        <v>tier - 2</v>
      </c>
      <c r="O398" s="14" t="str">
        <f>VLOOKUP(A398,'Data _Transformation'!A397:Q2726,15,FALSE)</f>
        <v>tier - 3</v>
      </c>
      <c r="P398" s="14" t="str">
        <f>VLOOKUP(A398,'Data _Transformation'!A397:Q2726,16,0)</f>
        <v>R1013</v>
      </c>
      <c r="Q398" s="42">
        <f>VLOOKUP(A398,'Data _Transformation'!A397:Q2726,17,0)</f>
        <v>34</v>
      </c>
    </row>
    <row r="399" spans="1:17" ht="15.6" x14ac:dyDescent="0.3">
      <c r="A399" s="41" t="s">
        <v>983</v>
      </c>
      <c r="B399" s="14" t="str">
        <f>VLOOKUP(A399,'Data _Transformation'!A398:Q2727,2,FALSE)</f>
        <v xml:space="preserve">  Elizabeth M</v>
      </c>
      <c r="C399" s="14">
        <f>VLOOKUP(A399,'Data _Transformation'!A398:Q2727,3,FALSE)</f>
        <v>32.68</v>
      </c>
      <c r="D399" s="14">
        <f>VLOOKUP(A399,'Data _Transformation'!A398:Q2727,4,FALSE)</f>
        <v>4.68</v>
      </c>
      <c r="E399" s="14" t="str">
        <f>VLOOKUP(A399,'Data _Transformation'!A398:Q2727,5,FALSE)</f>
        <v>Yes</v>
      </c>
      <c r="F399" s="14" t="str">
        <f>VLOOKUP(A399,'Data _Transformation'!A398:Q2727,6,FALSE)</f>
        <v>No</v>
      </c>
      <c r="G399" s="14" t="str">
        <f>VLOOKUP(A399,'Data _Transformation'!A398:Q2727,7,FALSE)</f>
        <v>No</v>
      </c>
      <c r="H399" s="14">
        <f>VLOOKUP(A399,'Data _Transformation'!A398:Q2727,8,FALSE)</f>
        <v>0</v>
      </c>
      <c r="I399" s="14" t="str">
        <f>VLOOKUP(A399,'Data _Transformation'!A398:Q2727,9,FALSE)</f>
        <v>Nonsmoker</v>
      </c>
      <c r="J399" s="14" t="str">
        <f>VLOOKUP(A399,'Data _Transformation'!A398:Q2727,10,FALSE)</f>
        <v>Obesity</v>
      </c>
      <c r="K399" s="14" t="str">
        <f>VLOOKUP(A399,'Data _Transformation'!A398:Q2727,11,FALSE)</f>
        <v>Normal</v>
      </c>
      <c r="L399" s="39">
        <f>VLOOKUP(A399,'Data _Transformation'!A398:Q2727,12,FALSE)</f>
        <v>32844</v>
      </c>
      <c r="M399" s="40">
        <f>VLOOKUP(A399,'Data _Transformation'!A398:Q2727,13,FALSE)</f>
        <v>3704.35</v>
      </c>
      <c r="N399" s="14" t="str">
        <f>VLOOKUP(A399,'Data _Transformation'!A398:Q2727,14,FALSE)</f>
        <v>tier - 2</v>
      </c>
      <c r="O399" s="14" t="str">
        <f>VLOOKUP(A399,'Data _Transformation'!A398:Q2727,15,FALSE)</f>
        <v>tier - 2</v>
      </c>
      <c r="P399" s="14" t="str">
        <f>VLOOKUP(A399,'Data _Transformation'!A398:Q2727,16,0)</f>
        <v>R1013</v>
      </c>
      <c r="Q399" s="42">
        <f>VLOOKUP(A399,'Data _Transformation'!A398:Q2727,17,0)</f>
        <v>33</v>
      </c>
    </row>
    <row r="400" spans="1:17" ht="15.6" x14ac:dyDescent="0.3">
      <c r="A400" s="41" t="s">
        <v>987</v>
      </c>
      <c r="B400" s="14" t="str">
        <f>VLOOKUP(A400,'Data _Transformation'!A399:Q2728,2,FALSE)</f>
        <v xml:space="preserve">  Gregory</v>
      </c>
      <c r="C400" s="14">
        <f>VLOOKUP(A400,'Data _Transformation'!A399:Q2728,3,FALSE)</f>
        <v>26.4</v>
      </c>
      <c r="D400" s="14">
        <f>VLOOKUP(A400,'Data _Transformation'!A399:Q2728,4,FALSE)</f>
        <v>9.5</v>
      </c>
      <c r="E400" s="14" t="str">
        <f>VLOOKUP(A400,'Data _Transformation'!A399:Q2728,5,FALSE)</f>
        <v>Yes</v>
      </c>
      <c r="F400" s="14" t="str">
        <f>VLOOKUP(A400,'Data _Transformation'!A399:Q2728,6,FALSE)</f>
        <v>No</v>
      </c>
      <c r="G400" s="14" t="str">
        <f>VLOOKUP(A400,'Data _Transformation'!A399:Q2728,7,FALSE)</f>
        <v>No</v>
      </c>
      <c r="H400" s="14">
        <f>VLOOKUP(A400,'Data _Transformation'!A399:Q2728,8,FALSE)</f>
        <v>2</v>
      </c>
      <c r="I400" s="14" t="str">
        <f>VLOOKUP(A400,'Data _Transformation'!A399:Q2728,9,FALSE)</f>
        <v>Nonsmoker</v>
      </c>
      <c r="J400" s="14" t="str">
        <f>VLOOKUP(A400,'Data _Transformation'!A399:Q2728,10,FALSE)</f>
        <v>Over weight</v>
      </c>
      <c r="K400" s="14" t="str">
        <f>VLOOKUP(A400,'Data _Transformation'!A399:Q2728,11,FALSE)</f>
        <v>Diabetes</v>
      </c>
      <c r="L400" s="39">
        <f>VLOOKUP(A400,'Data _Transformation'!A399:Q2728,12,FALSE)</f>
        <v>38296</v>
      </c>
      <c r="M400" s="40">
        <f>VLOOKUP(A400,'Data _Transformation'!A399:Q2728,13,FALSE)</f>
        <v>3722.23</v>
      </c>
      <c r="N400" s="14" t="str">
        <f>VLOOKUP(A400,'Data _Transformation'!A399:Q2728,14,FALSE)</f>
        <v>tier - 2</v>
      </c>
      <c r="O400" s="14" t="str">
        <f>VLOOKUP(A400,'Data _Transformation'!A399:Q2728,15,FALSE)</f>
        <v>tier - 2</v>
      </c>
      <c r="P400" s="14" t="str">
        <f>VLOOKUP(A400,'Data _Transformation'!A399:Q2728,16,0)</f>
        <v>R1025</v>
      </c>
      <c r="Q400" s="42">
        <f>VLOOKUP(A400,'Data _Transformation'!A399:Q2728,17,0)</f>
        <v>18</v>
      </c>
    </row>
    <row r="401" spans="1:17" ht="15.6" x14ac:dyDescent="0.3">
      <c r="A401" s="41" t="s">
        <v>990</v>
      </c>
      <c r="B401" s="14" t="str">
        <f>VLOOKUP(A401,'Data _Transformation'!A400:Q2729,2,FALSE)</f>
        <v xml:space="preserve">  Sarah E</v>
      </c>
      <c r="C401" s="14">
        <f>VLOOKUP(A401,'Data _Transformation'!A400:Q2729,3,FALSE)</f>
        <v>23.655000000000001</v>
      </c>
      <c r="D401" s="14">
        <f>VLOOKUP(A401,'Data _Transformation'!A400:Q2729,4,FALSE)</f>
        <v>10.84</v>
      </c>
      <c r="E401" s="14" t="str">
        <f>VLOOKUP(A401,'Data _Transformation'!A400:Q2729,5,FALSE)</f>
        <v>Yes</v>
      </c>
      <c r="F401" s="14" t="str">
        <f>VLOOKUP(A401,'Data _Transformation'!A400:Q2729,6,FALSE)</f>
        <v>No</v>
      </c>
      <c r="G401" s="14" t="str">
        <f>VLOOKUP(A401,'Data _Transformation'!A400:Q2729,7,FALSE)</f>
        <v>Yes</v>
      </c>
      <c r="H401" s="14">
        <f>VLOOKUP(A401,'Data _Transformation'!A400:Q2729,8,FALSE)</f>
        <v>1</v>
      </c>
      <c r="I401" s="14" t="str">
        <f>VLOOKUP(A401,'Data _Transformation'!A400:Q2729,9,FALSE)</f>
        <v>Smoker</v>
      </c>
      <c r="J401" s="14" t="str">
        <f>VLOOKUP(A401,'Data _Transformation'!A400:Q2729,10,FALSE)</f>
        <v>Normal weight</v>
      </c>
      <c r="K401" s="14" t="str">
        <f>VLOOKUP(A401,'Data _Transformation'!A400:Q2729,11,FALSE)</f>
        <v>Diabetes</v>
      </c>
      <c r="L401" s="39">
        <f>VLOOKUP(A401,'Data _Transformation'!A400:Q2729,12,FALSE)</f>
        <v>31747</v>
      </c>
      <c r="M401" s="40">
        <f>VLOOKUP(A401,'Data _Transformation'!A400:Q2729,13,FALSE)</f>
        <v>3731.6</v>
      </c>
      <c r="N401" s="14" t="str">
        <f>VLOOKUP(A401,'Data _Transformation'!A400:Q2729,14,FALSE)</f>
        <v>tier - 2</v>
      </c>
      <c r="O401" s="14" t="str">
        <f>VLOOKUP(A401,'Data _Transformation'!A400:Q2729,15,FALSE)</f>
        <v>tier - 2</v>
      </c>
      <c r="P401" s="14" t="str">
        <f>VLOOKUP(A401,'Data _Transformation'!A400:Q2729,16,0)</f>
        <v>R1013</v>
      </c>
      <c r="Q401" s="42">
        <f>VLOOKUP(A401,'Data _Transformation'!A400:Q2729,17,0)</f>
        <v>36</v>
      </c>
    </row>
    <row r="402" spans="1:17" ht="15.6" x14ac:dyDescent="0.3">
      <c r="A402" s="41" t="s">
        <v>992</v>
      </c>
      <c r="B402" s="14" t="str">
        <f>VLOOKUP(A402,'Data _Transformation'!A401:Q2730,2,FALSE)</f>
        <v xml:space="preserve">  Anne Elise</v>
      </c>
      <c r="C402" s="14">
        <f>VLOOKUP(A402,'Data _Transformation'!A401:Q2730,3,FALSE)</f>
        <v>27.36</v>
      </c>
      <c r="D402" s="14">
        <f>VLOOKUP(A402,'Data _Transformation'!A401:Q2730,4,FALSE)</f>
        <v>5.88</v>
      </c>
      <c r="E402" s="14" t="str">
        <f>VLOOKUP(A402,'Data _Transformation'!A401:Q2730,5,FALSE)</f>
        <v>No</v>
      </c>
      <c r="F402" s="14" t="str">
        <f>VLOOKUP(A402,'Data _Transformation'!A401:Q2730,6,FALSE)</f>
        <v>No</v>
      </c>
      <c r="G402" s="14" t="str">
        <f>VLOOKUP(A402,'Data _Transformation'!A401:Q2730,7,FALSE)</f>
        <v>No</v>
      </c>
      <c r="H402" s="14">
        <f>VLOOKUP(A402,'Data _Transformation'!A401:Q2730,8,FALSE)</f>
        <v>2</v>
      </c>
      <c r="I402" s="14" t="str">
        <f>VLOOKUP(A402,'Data _Transformation'!A401:Q2730,9,FALSE)</f>
        <v>Nonsmoker</v>
      </c>
      <c r="J402" s="14" t="str">
        <f>VLOOKUP(A402,'Data _Transformation'!A401:Q2730,10,FALSE)</f>
        <v>Over weight</v>
      </c>
      <c r="K402" s="14" t="str">
        <f>VLOOKUP(A402,'Data _Transformation'!A401:Q2730,11,FALSE)</f>
        <v>Prediabetes</v>
      </c>
      <c r="L402" s="39">
        <f>VLOOKUP(A402,'Data _Transformation'!A401:Q2730,12,FALSE)</f>
        <v>34568</v>
      </c>
      <c r="M402" s="40">
        <f>VLOOKUP(A402,'Data _Transformation'!A401:Q2730,13,FALSE)</f>
        <v>3732.63</v>
      </c>
      <c r="N402" s="14" t="str">
        <f>VLOOKUP(A402,'Data _Transformation'!A401:Q2730,14,FALSE)</f>
        <v>tier - 2</v>
      </c>
      <c r="O402" s="14" t="str">
        <f>VLOOKUP(A402,'Data _Transformation'!A401:Q2730,15,FALSE)</f>
        <v>tier - 3</v>
      </c>
      <c r="P402" s="14" t="str">
        <f>VLOOKUP(A402,'Data _Transformation'!A401:Q2730,16,0)</f>
        <v>R1024</v>
      </c>
      <c r="Q402" s="42">
        <f>VLOOKUP(A402,'Data _Transformation'!A401:Q2730,17,0)</f>
        <v>28</v>
      </c>
    </row>
    <row r="403" spans="1:17" ht="15.6" x14ac:dyDescent="0.3">
      <c r="A403" s="41" t="s">
        <v>996</v>
      </c>
      <c r="B403" s="14" t="str">
        <f>VLOOKUP(A403,'Data _Transformation'!A402:Q2731,2,FALSE)</f>
        <v xml:space="preserve">  Christopher R</v>
      </c>
      <c r="C403" s="14">
        <f>VLOOKUP(A403,'Data _Transformation'!A402:Q2731,3,FALSE)</f>
        <v>27.82</v>
      </c>
      <c r="D403" s="14">
        <f>VLOOKUP(A403,'Data _Transformation'!A402:Q2731,4,FALSE)</f>
        <v>5.24</v>
      </c>
      <c r="E403" s="14" t="str">
        <f>VLOOKUP(A403,'Data _Transformation'!A402:Q2731,5,FALSE)</f>
        <v>Yes</v>
      </c>
      <c r="F403" s="14" t="str">
        <f>VLOOKUP(A403,'Data _Transformation'!A402:Q2731,6,FALSE)</f>
        <v>No</v>
      </c>
      <c r="G403" s="14" t="str">
        <f>VLOOKUP(A403,'Data _Transformation'!A402:Q2731,7,FALSE)</f>
        <v>No</v>
      </c>
      <c r="H403" s="14">
        <f>VLOOKUP(A403,'Data _Transformation'!A402:Q2731,8,FALSE)</f>
        <v>0</v>
      </c>
      <c r="I403" s="14" t="str">
        <f>VLOOKUP(A403,'Data _Transformation'!A402:Q2731,9,FALSE)</f>
        <v>Smoker</v>
      </c>
      <c r="J403" s="14" t="str">
        <f>VLOOKUP(A403,'Data _Transformation'!A402:Q2731,10,FALSE)</f>
        <v>Over weight</v>
      </c>
      <c r="K403" s="14" t="str">
        <f>VLOOKUP(A403,'Data _Transformation'!A402:Q2731,11,FALSE)</f>
        <v>Normal</v>
      </c>
      <c r="L403" s="39">
        <f>VLOOKUP(A403,'Data _Transformation'!A402:Q2731,12,FALSE)</f>
        <v>34142</v>
      </c>
      <c r="M403" s="40">
        <f>VLOOKUP(A403,'Data _Transformation'!A402:Q2731,13,FALSE)</f>
        <v>3736.46</v>
      </c>
      <c r="N403" s="14" t="str">
        <f>VLOOKUP(A403,'Data _Transformation'!A402:Q2731,14,FALSE)</f>
        <v>tier - 2</v>
      </c>
      <c r="O403" s="14" t="str">
        <f>VLOOKUP(A403,'Data _Transformation'!A402:Q2731,15,FALSE)</f>
        <v>tier - 2</v>
      </c>
      <c r="P403" s="14" t="str">
        <f>VLOOKUP(A403,'Data _Transformation'!A402:Q2731,16,0)</f>
        <v>R1012</v>
      </c>
      <c r="Q403" s="42">
        <f>VLOOKUP(A403,'Data _Transformation'!A402:Q2731,17,0)</f>
        <v>29</v>
      </c>
    </row>
    <row r="404" spans="1:17" ht="15.6" x14ac:dyDescent="0.3">
      <c r="A404" s="41" t="s">
        <v>998</v>
      </c>
      <c r="B404" s="14" t="str">
        <f>VLOOKUP(A404,'Data _Transformation'!A403:Q2732,2,FALSE)</f>
        <v xml:space="preserve">  Elliot</v>
      </c>
      <c r="C404" s="14">
        <f>VLOOKUP(A404,'Data _Transformation'!A403:Q2732,3,FALSE)</f>
        <v>25.46</v>
      </c>
      <c r="D404" s="14">
        <f>VLOOKUP(A404,'Data _Transformation'!A403:Q2732,4,FALSE)</f>
        <v>11.75</v>
      </c>
      <c r="E404" s="14" t="str">
        <f>VLOOKUP(A404,'Data _Transformation'!A403:Q2732,5,FALSE)</f>
        <v>No</v>
      </c>
      <c r="F404" s="14" t="str">
        <f>VLOOKUP(A404,'Data _Transformation'!A403:Q2732,6,FALSE)</f>
        <v>No</v>
      </c>
      <c r="G404" s="14" t="str">
        <f>VLOOKUP(A404,'Data _Transformation'!A403:Q2732,7,FALSE)</f>
        <v>No</v>
      </c>
      <c r="H404" s="14">
        <f>VLOOKUP(A404,'Data _Transformation'!A403:Q2732,8,FALSE)</f>
        <v>0</v>
      </c>
      <c r="I404" s="14" t="str">
        <f>VLOOKUP(A404,'Data _Transformation'!A403:Q2732,9,FALSE)</f>
        <v>Nonsmoker</v>
      </c>
      <c r="J404" s="14" t="str">
        <f>VLOOKUP(A404,'Data _Transformation'!A403:Q2732,10,FALSE)</f>
        <v>Over weight</v>
      </c>
      <c r="K404" s="14" t="str">
        <f>VLOOKUP(A404,'Data _Transformation'!A403:Q2732,11,FALSE)</f>
        <v>Diabetes</v>
      </c>
      <c r="L404" s="39">
        <f>VLOOKUP(A404,'Data _Transformation'!A403:Q2732,12,FALSE)</f>
        <v>31664</v>
      </c>
      <c r="M404" s="40">
        <f>VLOOKUP(A404,'Data _Transformation'!A403:Q2732,13,FALSE)</f>
        <v>3748.56</v>
      </c>
      <c r="N404" s="14" t="str">
        <f>VLOOKUP(A404,'Data _Transformation'!A403:Q2732,14,FALSE)</f>
        <v>tier - 2</v>
      </c>
      <c r="O404" s="14" t="str">
        <f>VLOOKUP(A404,'Data _Transformation'!A403:Q2732,15,FALSE)</f>
        <v>tier - 2</v>
      </c>
      <c r="P404" s="14" t="str">
        <f>VLOOKUP(A404,'Data _Transformation'!A403:Q2732,16,0)</f>
        <v>R1013</v>
      </c>
      <c r="Q404" s="42">
        <f>VLOOKUP(A404,'Data _Transformation'!A403:Q2732,17,0)</f>
        <v>36</v>
      </c>
    </row>
    <row r="405" spans="1:17" ht="15.6" x14ac:dyDescent="0.3">
      <c r="A405" s="41" t="s">
        <v>1001</v>
      </c>
      <c r="B405" s="14" t="str">
        <f>VLOOKUP(A405,'Data _Transformation'!A404:Q2733,2,FALSE)</f>
        <v xml:space="preserve">  Christopher D</v>
      </c>
      <c r="C405" s="14">
        <f>VLOOKUP(A405,'Data _Transformation'!A404:Q2733,3,FALSE)</f>
        <v>25.1</v>
      </c>
      <c r="D405" s="14">
        <f>VLOOKUP(A405,'Data _Transformation'!A404:Q2733,4,FALSE)</f>
        <v>6.97</v>
      </c>
      <c r="E405" s="14" t="str">
        <f>VLOOKUP(A405,'Data _Transformation'!A404:Q2733,5,FALSE)</f>
        <v>No</v>
      </c>
      <c r="F405" s="14" t="str">
        <f>VLOOKUP(A405,'Data _Transformation'!A404:Q2733,6,FALSE)</f>
        <v>No</v>
      </c>
      <c r="G405" s="14" t="str">
        <f>VLOOKUP(A405,'Data _Transformation'!A404:Q2733,7,FALSE)</f>
        <v>No</v>
      </c>
      <c r="H405" s="14">
        <f>VLOOKUP(A405,'Data _Transformation'!A404:Q2733,8,FALSE)</f>
        <v>0</v>
      </c>
      <c r="I405" s="14" t="str">
        <f>VLOOKUP(A405,'Data _Transformation'!A404:Q2733,9,FALSE)</f>
        <v>Smoker</v>
      </c>
      <c r="J405" s="14" t="str">
        <f>VLOOKUP(A405,'Data _Transformation'!A404:Q2733,10,FALSE)</f>
        <v>Over weight</v>
      </c>
      <c r="K405" s="14" t="str">
        <f>VLOOKUP(A405,'Data _Transformation'!A404:Q2733,11,FALSE)</f>
        <v>Diabetes</v>
      </c>
      <c r="L405" s="39">
        <f>VLOOKUP(A405,'Data _Transformation'!A404:Q2733,12,FALSE)</f>
        <v>33539</v>
      </c>
      <c r="M405" s="40">
        <f>VLOOKUP(A405,'Data _Transformation'!A404:Q2733,13,FALSE)</f>
        <v>3756.62</v>
      </c>
      <c r="N405" s="14" t="str">
        <f>VLOOKUP(A405,'Data _Transformation'!A404:Q2733,14,FALSE)</f>
        <v>tier - 2</v>
      </c>
      <c r="O405" s="14" t="str">
        <f>VLOOKUP(A405,'Data _Transformation'!A404:Q2733,15,FALSE)</f>
        <v>tier - 2</v>
      </c>
      <c r="P405" s="14" t="str">
        <f>VLOOKUP(A405,'Data _Transformation'!A404:Q2733,16,0)</f>
        <v>R1013</v>
      </c>
      <c r="Q405" s="42">
        <f>VLOOKUP(A405,'Data _Transformation'!A404:Q2733,17,0)</f>
        <v>31</v>
      </c>
    </row>
    <row r="406" spans="1:17" ht="15.6" x14ac:dyDescent="0.3">
      <c r="A406" s="41" t="s">
        <v>1003</v>
      </c>
      <c r="B406" s="14" t="str">
        <f>VLOOKUP(A406,'Data _Transformation'!A405:Q2734,2,FALSE)</f>
        <v xml:space="preserve">  Corey</v>
      </c>
      <c r="C406" s="14">
        <f>VLOOKUP(A406,'Data _Transformation'!A405:Q2734,3,FALSE)</f>
        <v>32.11</v>
      </c>
      <c r="D406" s="14">
        <f>VLOOKUP(A406,'Data _Transformation'!A405:Q2734,4,FALSE)</f>
        <v>4.76</v>
      </c>
      <c r="E406" s="14" t="str">
        <f>VLOOKUP(A406,'Data _Transformation'!A405:Q2734,5,FALSE)</f>
        <v>No</v>
      </c>
      <c r="F406" s="14" t="str">
        <f>VLOOKUP(A406,'Data _Transformation'!A405:Q2734,6,FALSE)</f>
        <v>No</v>
      </c>
      <c r="G406" s="14" t="str">
        <f>VLOOKUP(A406,'Data _Transformation'!A405:Q2734,7,FALSE)</f>
        <v>No</v>
      </c>
      <c r="H406" s="14">
        <f>VLOOKUP(A406,'Data _Transformation'!A405:Q2734,8,FALSE)</f>
        <v>2</v>
      </c>
      <c r="I406" s="14" t="str">
        <f>VLOOKUP(A406,'Data _Transformation'!A405:Q2734,9,FALSE)</f>
        <v>Nonsmoker</v>
      </c>
      <c r="J406" s="14" t="str">
        <f>VLOOKUP(A406,'Data _Transformation'!A405:Q2734,10,FALSE)</f>
        <v>Obesity</v>
      </c>
      <c r="K406" s="14" t="str">
        <f>VLOOKUP(A406,'Data _Transformation'!A405:Q2734,11,FALSE)</f>
        <v>Normal</v>
      </c>
      <c r="L406" s="39">
        <f>VLOOKUP(A406,'Data _Transformation'!A405:Q2734,12,FALSE)</f>
        <v>33475</v>
      </c>
      <c r="M406" s="40">
        <f>VLOOKUP(A406,'Data _Transformation'!A405:Q2734,13,FALSE)</f>
        <v>3757.84</v>
      </c>
      <c r="N406" s="14" t="str">
        <f>VLOOKUP(A406,'Data _Transformation'!A405:Q2734,14,FALSE)</f>
        <v>tier - 2</v>
      </c>
      <c r="O406" s="14" t="str">
        <f>VLOOKUP(A406,'Data _Transformation'!A405:Q2734,15,FALSE)</f>
        <v>tier - 1</v>
      </c>
      <c r="P406" s="14" t="str">
        <f>VLOOKUP(A406,'Data _Transformation'!A405:Q2734,16,0)</f>
        <v>R1013</v>
      </c>
      <c r="Q406" s="42">
        <f>VLOOKUP(A406,'Data _Transformation'!A405:Q2734,17,0)</f>
        <v>31</v>
      </c>
    </row>
    <row r="407" spans="1:17" ht="15.6" x14ac:dyDescent="0.3">
      <c r="A407" s="41" t="s">
        <v>1006</v>
      </c>
      <c r="B407" s="14" t="str">
        <f>VLOOKUP(A407,'Data _Transformation'!A406:Q2735,2,FALSE)</f>
        <v xml:space="preserve">  Patrick D</v>
      </c>
      <c r="C407" s="14">
        <f>VLOOKUP(A407,'Data _Transformation'!A406:Q2735,3,FALSE)</f>
        <v>29.8</v>
      </c>
      <c r="D407" s="14">
        <f>VLOOKUP(A407,'Data _Transformation'!A406:Q2735,4,FALSE)</f>
        <v>8.24</v>
      </c>
      <c r="E407" s="14" t="str">
        <f>VLOOKUP(A407,'Data _Transformation'!A406:Q2735,5,FALSE)</f>
        <v>Yes</v>
      </c>
      <c r="F407" s="14" t="str">
        <f>VLOOKUP(A407,'Data _Transformation'!A406:Q2735,6,FALSE)</f>
        <v>No</v>
      </c>
      <c r="G407" s="14" t="str">
        <f>VLOOKUP(A407,'Data _Transformation'!A406:Q2735,7,FALSE)</f>
        <v>No</v>
      </c>
      <c r="H407" s="14">
        <f>VLOOKUP(A407,'Data _Transformation'!A406:Q2735,8,FALSE)</f>
        <v>1</v>
      </c>
      <c r="I407" s="14" t="str">
        <f>VLOOKUP(A407,'Data _Transformation'!A406:Q2735,9,FALSE)</f>
        <v>Smoker</v>
      </c>
      <c r="J407" s="14" t="str">
        <f>VLOOKUP(A407,'Data _Transformation'!A406:Q2735,10,FALSE)</f>
        <v>Over weight</v>
      </c>
      <c r="K407" s="14" t="str">
        <f>VLOOKUP(A407,'Data _Transformation'!A406:Q2735,11,FALSE)</f>
        <v>Diabetes</v>
      </c>
      <c r="L407" s="39">
        <f>VLOOKUP(A407,'Data _Transformation'!A406:Q2735,12,FALSE)</f>
        <v>33535</v>
      </c>
      <c r="M407" s="40">
        <f>VLOOKUP(A407,'Data _Transformation'!A406:Q2735,13,FALSE)</f>
        <v>3761.29</v>
      </c>
      <c r="N407" s="14" t="str">
        <f>VLOOKUP(A407,'Data _Transformation'!A406:Q2735,14,FALSE)</f>
        <v>tier - 2</v>
      </c>
      <c r="O407" s="14" t="str">
        <f>VLOOKUP(A407,'Data _Transformation'!A406:Q2735,15,FALSE)</f>
        <v>tier - 3</v>
      </c>
      <c r="P407" s="14" t="str">
        <f>VLOOKUP(A407,'Data _Transformation'!A406:Q2735,16,0)</f>
        <v>R1011</v>
      </c>
      <c r="Q407" s="42">
        <f>VLOOKUP(A407,'Data _Transformation'!A406:Q2735,17,0)</f>
        <v>31</v>
      </c>
    </row>
    <row r="408" spans="1:17" ht="15.6" x14ac:dyDescent="0.3">
      <c r="A408" s="41" t="s">
        <v>1009</v>
      </c>
      <c r="B408" s="14" t="str">
        <f>VLOOKUP(A408,'Data _Transformation'!A407:Q2736,2,FALSE)</f>
        <v xml:space="preserve">  Anthony D</v>
      </c>
      <c r="C408" s="14">
        <f>VLOOKUP(A408,'Data _Transformation'!A407:Q2736,3,FALSE)</f>
        <v>24.01</v>
      </c>
      <c r="D408" s="14">
        <f>VLOOKUP(A408,'Data _Transformation'!A407:Q2736,4,FALSE)</f>
        <v>4.76</v>
      </c>
      <c r="E408" s="14" t="str">
        <f>VLOOKUP(A408,'Data _Transformation'!A407:Q2736,5,FALSE)</f>
        <v>No</v>
      </c>
      <c r="F408" s="14" t="str">
        <f>VLOOKUP(A408,'Data _Transformation'!A407:Q2736,6,FALSE)</f>
        <v>No</v>
      </c>
      <c r="G408" s="14" t="str">
        <f>VLOOKUP(A408,'Data _Transformation'!A407:Q2736,7,FALSE)</f>
        <v>No</v>
      </c>
      <c r="H408" s="14">
        <f>VLOOKUP(A408,'Data _Transformation'!A407:Q2736,8,FALSE)</f>
        <v>1</v>
      </c>
      <c r="I408" s="14" t="str">
        <f>VLOOKUP(A408,'Data _Transformation'!A407:Q2736,9,FALSE)</f>
        <v>Smoker</v>
      </c>
      <c r="J408" s="14" t="str">
        <f>VLOOKUP(A408,'Data _Transformation'!A407:Q2736,10,FALSE)</f>
        <v>Normal weight</v>
      </c>
      <c r="K408" s="14" t="str">
        <f>VLOOKUP(A408,'Data _Transformation'!A407:Q2736,11,FALSE)</f>
        <v>Normal</v>
      </c>
      <c r="L408" s="39">
        <f>VLOOKUP(A408,'Data _Transformation'!A407:Q2736,12,FALSE)</f>
        <v>34659</v>
      </c>
      <c r="M408" s="40">
        <f>VLOOKUP(A408,'Data _Transformation'!A407:Q2736,13,FALSE)</f>
        <v>3766.88</v>
      </c>
      <c r="N408" s="14" t="str">
        <f>VLOOKUP(A408,'Data _Transformation'!A407:Q2736,14,FALSE)</f>
        <v>tier - 2</v>
      </c>
      <c r="O408" s="14" t="str">
        <f>VLOOKUP(A408,'Data _Transformation'!A407:Q2736,15,FALSE)</f>
        <v>tier - 1</v>
      </c>
      <c r="P408" s="14" t="str">
        <f>VLOOKUP(A408,'Data _Transformation'!A407:Q2736,16,0)</f>
        <v>R1013</v>
      </c>
      <c r="Q408" s="42">
        <f>VLOOKUP(A408,'Data _Transformation'!A407:Q2736,17,0)</f>
        <v>28</v>
      </c>
    </row>
    <row r="409" spans="1:17" ht="15.6" x14ac:dyDescent="0.3">
      <c r="A409" s="41" t="s">
        <v>1011</v>
      </c>
      <c r="B409" s="14" t="str">
        <f>VLOOKUP(A409,'Data _Transformation'!A408:Q2737,2,FALSE)</f>
        <v xml:space="preserve">  Melissa</v>
      </c>
      <c r="C409" s="14">
        <f>VLOOKUP(A409,'Data _Transformation'!A408:Q2737,3,FALSE)</f>
        <v>23.21</v>
      </c>
      <c r="D409" s="14">
        <f>VLOOKUP(A409,'Data _Transformation'!A408:Q2737,4,FALSE)</f>
        <v>6.03</v>
      </c>
      <c r="E409" s="14" t="str">
        <f>VLOOKUP(A409,'Data _Transformation'!A408:Q2737,5,FALSE)</f>
        <v>No</v>
      </c>
      <c r="F409" s="14" t="str">
        <f>VLOOKUP(A409,'Data _Transformation'!A408:Q2737,6,FALSE)</f>
        <v>No</v>
      </c>
      <c r="G409" s="14" t="str">
        <f>VLOOKUP(A409,'Data _Transformation'!A408:Q2737,7,FALSE)</f>
        <v>No</v>
      </c>
      <c r="H409" s="14">
        <f>VLOOKUP(A409,'Data _Transformation'!A408:Q2737,8,FALSE)</f>
        <v>1</v>
      </c>
      <c r="I409" s="14" t="str">
        <f>VLOOKUP(A409,'Data _Transformation'!A408:Q2737,9,FALSE)</f>
        <v>Nonsmoker</v>
      </c>
      <c r="J409" s="14" t="str">
        <f>VLOOKUP(A409,'Data _Transformation'!A408:Q2737,10,FALSE)</f>
        <v>Normal weight</v>
      </c>
      <c r="K409" s="14" t="str">
        <f>VLOOKUP(A409,'Data _Transformation'!A408:Q2737,11,FALSE)</f>
        <v>Prediabetes</v>
      </c>
      <c r="L409" s="39">
        <f>VLOOKUP(A409,'Data _Transformation'!A408:Q2737,12,FALSE)</f>
        <v>32074</v>
      </c>
      <c r="M409" s="40">
        <f>VLOOKUP(A409,'Data _Transformation'!A408:Q2737,13,FALSE)</f>
        <v>3773.23</v>
      </c>
      <c r="N409" s="14" t="str">
        <f>VLOOKUP(A409,'Data _Transformation'!A408:Q2737,14,FALSE)</f>
        <v>tier - 2</v>
      </c>
      <c r="O409" s="14" t="str">
        <f>VLOOKUP(A409,'Data _Transformation'!A408:Q2737,15,FALSE)</f>
        <v>tier - 3</v>
      </c>
      <c r="P409" s="14" t="str">
        <f>VLOOKUP(A409,'Data _Transformation'!A408:Q2737,16,0)</f>
        <v>R1013</v>
      </c>
      <c r="Q409" s="42">
        <f>VLOOKUP(A409,'Data _Transformation'!A408:Q2737,17,0)</f>
        <v>35</v>
      </c>
    </row>
    <row r="410" spans="1:17" ht="15.6" x14ac:dyDescent="0.3">
      <c r="A410" s="41" t="s">
        <v>1014</v>
      </c>
      <c r="B410" s="14" t="str">
        <f>VLOOKUP(A410,'Data _Transformation'!A409:Q2738,2,FALSE)</f>
        <v xml:space="preserve">  Raven</v>
      </c>
      <c r="C410" s="14">
        <f>VLOOKUP(A410,'Data _Transformation'!A409:Q2738,3,FALSE)</f>
        <v>21.2</v>
      </c>
      <c r="D410" s="14">
        <f>VLOOKUP(A410,'Data _Transformation'!A409:Q2738,4,FALSE)</f>
        <v>4.07</v>
      </c>
      <c r="E410" s="14" t="str">
        <f>VLOOKUP(A410,'Data _Transformation'!A409:Q2738,5,FALSE)</f>
        <v>Yes</v>
      </c>
      <c r="F410" s="14" t="str">
        <f>VLOOKUP(A410,'Data _Transformation'!A409:Q2738,6,FALSE)</f>
        <v>No</v>
      </c>
      <c r="G410" s="14" t="str">
        <f>VLOOKUP(A410,'Data _Transformation'!A409:Q2738,7,FALSE)</f>
        <v>No</v>
      </c>
      <c r="H410" s="14">
        <f>VLOOKUP(A410,'Data _Transformation'!A409:Q2738,8,FALSE)</f>
        <v>1</v>
      </c>
      <c r="I410" s="14" t="str">
        <f>VLOOKUP(A410,'Data _Transformation'!A409:Q2738,9,FALSE)</f>
        <v>Smoker</v>
      </c>
      <c r="J410" s="14" t="str">
        <f>VLOOKUP(A410,'Data _Transformation'!A409:Q2738,10,FALSE)</f>
        <v>Normal weight</v>
      </c>
      <c r="K410" s="14" t="str">
        <f>VLOOKUP(A410,'Data _Transformation'!A409:Q2738,11,FALSE)</f>
        <v>Normal</v>
      </c>
      <c r="L410" s="39">
        <f>VLOOKUP(A410,'Data _Transformation'!A409:Q2738,12,FALSE)</f>
        <v>29933</v>
      </c>
      <c r="M410" s="40">
        <f>VLOOKUP(A410,'Data _Transformation'!A409:Q2738,13,FALSE)</f>
        <v>3785.77</v>
      </c>
      <c r="N410" s="14" t="str">
        <f>VLOOKUP(A410,'Data _Transformation'!A409:Q2738,14,FALSE)</f>
        <v>tier - 2</v>
      </c>
      <c r="O410" s="14" t="str">
        <f>VLOOKUP(A410,'Data _Transformation'!A409:Q2738,15,FALSE)</f>
        <v>tier - 1</v>
      </c>
      <c r="P410" s="14" t="str">
        <f>VLOOKUP(A410,'Data _Transformation'!A409:Q2738,16,0)</f>
        <v>R1013</v>
      </c>
      <c r="Q410" s="42">
        <f>VLOOKUP(A410,'Data _Transformation'!A409:Q2738,17,0)</f>
        <v>41</v>
      </c>
    </row>
    <row r="411" spans="1:17" ht="15.6" x14ac:dyDescent="0.3">
      <c r="A411" s="41" t="s">
        <v>1016</v>
      </c>
      <c r="B411" s="14" t="str">
        <f>VLOOKUP(A411,'Data _Transformation'!A410:Q2739,2,FALSE)</f>
        <v xml:space="preserve">  Christopher</v>
      </c>
      <c r="C411" s="14">
        <f>VLOOKUP(A411,'Data _Transformation'!A410:Q2739,3,FALSE)</f>
        <v>28.215</v>
      </c>
      <c r="D411" s="14">
        <f>VLOOKUP(A411,'Data _Transformation'!A410:Q2739,4,FALSE)</f>
        <v>8.26</v>
      </c>
      <c r="E411" s="14" t="str">
        <f>VLOOKUP(A411,'Data _Transformation'!A410:Q2739,5,FALSE)</f>
        <v>Yes</v>
      </c>
      <c r="F411" s="14" t="str">
        <f>VLOOKUP(A411,'Data _Transformation'!A410:Q2739,6,FALSE)</f>
        <v>No</v>
      </c>
      <c r="G411" s="14" t="str">
        <f>VLOOKUP(A411,'Data _Transformation'!A410:Q2739,7,FALSE)</f>
        <v>No</v>
      </c>
      <c r="H411" s="14">
        <f>VLOOKUP(A411,'Data _Transformation'!A410:Q2739,8,FALSE)</f>
        <v>1</v>
      </c>
      <c r="I411" s="14" t="str">
        <f>VLOOKUP(A411,'Data _Transformation'!A410:Q2739,9,FALSE)</f>
        <v>Smoker</v>
      </c>
      <c r="J411" s="14" t="str">
        <f>VLOOKUP(A411,'Data _Transformation'!A410:Q2739,10,FALSE)</f>
        <v>Over weight</v>
      </c>
      <c r="K411" s="14" t="str">
        <f>VLOOKUP(A411,'Data _Transformation'!A410:Q2739,11,FALSE)</f>
        <v>Diabetes</v>
      </c>
      <c r="L411" s="39">
        <f>VLOOKUP(A411,'Data _Transformation'!A410:Q2739,12,FALSE)</f>
        <v>32383</v>
      </c>
      <c r="M411" s="40">
        <f>VLOOKUP(A411,'Data _Transformation'!A410:Q2739,13,FALSE)</f>
        <v>3793.55</v>
      </c>
      <c r="N411" s="14" t="str">
        <f>VLOOKUP(A411,'Data _Transformation'!A410:Q2739,14,FALSE)</f>
        <v>tier - 2</v>
      </c>
      <c r="O411" s="14" t="str">
        <f>VLOOKUP(A411,'Data _Transformation'!A410:Q2739,15,FALSE)</f>
        <v>tier - 3</v>
      </c>
      <c r="P411" s="14" t="str">
        <f>VLOOKUP(A411,'Data _Transformation'!A410:Q2739,16,0)</f>
        <v>R1013</v>
      </c>
      <c r="Q411" s="42">
        <f>VLOOKUP(A411,'Data _Transformation'!A410:Q2739,17,0)</f>
        <v>34</v>
      </c>
    </row>
    <row r="412" spans="1:17" ht="15.6" x14ac:dyDescent="0.3">
      <c r="A412" s="41" t="s">
        <v>1019</v>
      </c>
      <c r="B412" s="14" t="str">
        <f>VLOOKUP(A412,'Data _Transformation'!A411:Q2740,2,FALSE)</f>
        <v xml:space="preserve">  Kendra A</v>
      </c>
      <c r="C412" s="14">
        <f>VLOOKUP(A412,'Data _Transformation'!A411:Q2740,3,FALSE)</f>
        <v>38.094999999999999</v>
      </c>
      <c r="D412" s="14">
        <f>VLOOKUP(A412,'Data _Transformation'!A411:Q2740,4,FALSE)</f>
        <v>4.76</v>
      </c>
      <c r="E412" s="14" t="str">
        <f>VLOOKUP(A412,'Data _Transformation'!A411:Q2740,5,FALSE)</f>
        <v>No</v>
      </c>
      <c r="F412" s="14" t="str">
        <f>VLOOKUP(A412,'Data _Transformation'!A411:Q2740,6,FALSE)</f>
        <v>No</v>
      </c>
      <c r="G412" s="14" t="str">
        <f>VLOOKUP(A412,'Data _Transformation'!A411:Q2740,7,FALSE)</f>
        <v>No</v>
      </c>
      <c r="H412" s="14">
        <f>VLOOKUP(A412,'Data _Transformation'!A411:Q2740,8,FALSE)</f>
        <v>1</v>
      </c>
      <c r="I412" s="14" t="str">
        <f>VLOOKUP(A412,'Data _Transformation'!A411:Q2740,9,FALSE)</f>
        <v>Nonsmoker</v>
      </c>
      <c r="J412" s="14" t="str">
        <f>VLOOKUP(A412,'Data _Transformation'!A411:Q2740,10,FALSE)</f>
        <v>Obesity</v>
      </c>
      <c r="K412" s="14" t="str">
        <f>VLOOKUP(A412,'Data _Transformation'!A411:Q2740,11,FALSE)</f>
        <v>Normal</v>
      </c>
      <c r="L412" s="39">
        <f>VLOOKUP(A412,'Data _Transformation'!A411:Q2740,12,FALSE)</f>
        <v>36335</v>
      </c>
      <c r="M412" s="40">
        <f>VLOOKUP(A412,'Data _Transformation'!A411:Q2740,13,FALSE)</f>
        <v>3796.36</v>
      </c>
      <c r="N412" s="14" t="str">
        <f>VLOOKUP(A412,'Data _Transformation'!A411:Q2740,14,FALSE)</f>
        <v>tier - 2</v>
      </c>
      <c r="O412" s="14" t="str">
        <f>VLOOKUP(A412,'Data _Transformation'!A411:Q2740,15,FALSE)</f>
        <v>tier - 3</v>
      </c>
      <c r="P412" s="14" t="str">
        <f>VLOOKUP(A412,'Data _Transformation'!A411:Q2740,16,0)</f>
        <v>R1012</v>
      </c>
      <c r="Q412" s="42">
        <f>VLOOKUP(A412,'Data _Transformation'!A411:Q2740,17,0)</f>
        <v>23</v>
      </c>
    </row>
    <row r="413" spans="1:17" ht="15.6" x14ac:dyDescent="0.3">
      <c r="A413" s="41" t="s">
        <v>1021</v>
      </c>
      <c r="B413" s="14" t="str">
        <f>VLOOKUP(A413,'Data _Transformation'!A412:Q2741,2,FALSE)</f>
        <v xml:space="preserve">  Jordan</v>
      </c>
      <c r="C413" s="14">
        <f>VLOOKUP(A413,'Data _Transformation'!A412:Q2741,3,FALSE)</f>
        <v>22.61</v>
      </c>
      <c r="D413" s="14">
        <f>VLOOKUP(A413,'Data _Transformation'!A412:Q2741,4,FALSE)</f>
        <v>6.13</v>
      </c>
      <c r="E413" s="14" t="str">
        <f>VLOOKUP(A413,'Data _Transformation'!A412:Q2741,5,FALSE)</f>
        <v>Yes</v>
      </c>
      <c r="F413" s="14" t="str">
        <f>VLOOKUP(A413,'Data _Transformation'!A412:Q2741,6,FALSE)</f>
        <v>No</v>
      </c>
      <c r="G413" s="14" t="str">
        <f>VLOOKUP(A413,'Data _Transformation'!A412:Q2741,7,FALSE)</f>
        <v>Yes</v>
      </c>
      <c r="H413" s="14">
        <f>VLOOKUP(A413,'Data _Transformation'!A412:Q2741,8,FALSE)</f>
        <v>1</v>
      </c>
      <c r="I413" s="14" t="str">
        <f>VLOOKUP(A413,'Data _Transformation'!A412:Q2741,9,FALSE)</f>
        <v>Smoker</v>
      </c>
      <c r="J413" s="14" t="str">
        <f>VLOOKUP(A413,'Data _Transformation'!A412:Q2741,10,FALSE)</f>
        <v>Normal weight</v>
      </c>
      <c r="K413" s="14" t="str">
        <f>VLOOKUP(A413,'Data _Transformation'!A412:Q2741,11,FALSE)</f>
        <v>Prediabetes</v>
      </c>
      <c r="L413" s="39">
        <f>VLOOKUP(A413,'Data _Transformation'!A412:Q2741,12,FALSE)</f>
        <v>29858</v>
      </c>
      <c r="M413" s="40">
        <f>VLOOKUP(A413,'Data _Transformation'!A412:Q2741,13,FALSE)</f>
        <v>3797.2</v>
      </c>
      <c r="N413" s="14" t="str">
        <f>VLOOKUP(A413,'Data _Transformation'!A412:Q2741,14,FALSE)</f>
        <v>tier - 2</v>
      </c>
      <c r="O413" s="14" t="str">
        <f>VLOOKUP(A413,'Data _Transformation'!A412:Q2741,15,FALSE)</f>
        <v>tier - 3</v>
      </c>
      <c r="P413" s="14" t="str">
        <f>VLOOKUP(A413,'Data _Transformation'!A412:Q2741,16,0)</f>
        <v>R1012</v>
      </c>
      <c r="Q413" s="42">
        <f>VLOOKUP(A413,'Data _Transformation'!A412:Q2741,17,0)</f>
        <v>41</v>
      </c>
    </row>
    <row r="414" spans="1:17" ht="15.6" x14ac:dyDescent="0.3">
      <c r="A414" s="41" t="s">
        <v>1024</v>
      </c>
      <c r="B414" s="14" t="str">
        <f>VLOOKUP(A414,'Data _Transformation'!A413:Q2742,2,FALSE)</f>
        <v xml:space="preserve">  Nils</v>
      </c>
      <c r="C414" s="14">
        <f>VLOOKUP(A414,'Data _Transformation'!A413:Q2742,3,FALSE)</f>
        <v>24.32</v>
      </c>
      <c r="D414" s="14">
        <f>VLOOKUP(A414,'Data _Transformation'!A413:Q2742,4,FALSE)</f>
        <v>10.47</v>
      </c>
      <c r="E414" s="14" t="str">
        <f>VLOOKUP(A414,'Data _Transformation'!A413:Q2742,5,FALSE)</f>
        <v>Yes</v>
      </c>
      <c r="F414" s="14" t="str">
        <f>VLOOKUP(A414,'Data _Transformation'!A413:Q2742,6,FALSE)</f>
        <v>No</v>
      </c>
      <c r="G414" s="14" t="str">
        <f>VLOOKUP(A414,'Data _Transformation'!A413:Q2742,7,FALSE)</f>
        <v>No</v>
      </c>
      <c r="H414" s="14">
        <f>VLOOKUP(A414,'Data _Transformation'!A413:Q2742,8,FALSE)</f>
        <v>2</v>
      </c>
      <c r="I414" s="14" t="str">
        <f>VLOOKUP(A414,'Data _Transformation'!A413:Q2742,9,FALSE)</f>
        <v>Smoker</v>
      </c>
      <c r="J414" s="14" t="str">
        <f>VLOOKUP(A414,'Data _Transformation'!A413:Q2742,10,FALSE)</f>
        <v>Normal weight</v>
      </c>
      <c r="K414" s="14" t="str">
        <f>VLOOKUP(A414,'Data _Transformation'!A413:Q2742,11,FALSE)</f>
        <v>Diabetes</v>
      </c>
      <c r="L414" s="39">
        <f>VLOOKUP(A414,'Data _Transformation'!A413:Q2742,12,FALSE)</f>
        <v>34558</v>
      </c>
      <c r="M414" s="40">
        <f>VLOOKUP(A414,'Data _Transformation'!A413:Q2742,13,FALSE)</f>
        <v>3847.67</v>
      </c>
      <c r="N414" s="14" t="str">
        <f>VLOOKUP(A414,'Data _Transformation'!A413:Q2742,14,FALSE)</f>
        <v>tier - 3</v>
      </c>
      <c r="O414" s="14" t="str">
        <f>VLOOKUP(A414,'Data _Transformation'!A413:Q2742,15,FALSE)</f>
        <v>tier - 2</v>
      </c>
      <c r="P414" s="14" t="str">
        <f>VLOOKUP(A414,'Data _Transformation'!A413:Q2742,16,0)</f>
        <v>R1011</v>
      </c>
      <c r="Q414" s="42">
        <f>VLOOKUP(A414,'Data _Transformation'!A413:Q2742,17,0)</f>
        <v>28</v>
      </c>
    </row>
    <row r="415" spans="1:17" ht="15.6" x14ac:dyDescent="0.3">
      <c r="A415" s="41" t="s">
        <v>1027</v>
      </c>
      <c r="B415" s="14" t="str">
        <f>VLOOKUP(A415,'Data _Transformation'!A414:Q2743,2,FALSE)</f>
        <v xml:space="preserve">  Scott</v>
      </c>
      <c r="C415" s="14">
        <f>VLOOKUP(A415,'Data _Transformation'!A414:Q2743,3,FALSE)</f>
        <v>20.96</v>
      </c>
      <c r="D415" s="14">
        <f>VLOOKUP(A415,'Data _Transformation'!A414:Q2743,4,FALSE)</f>
        <v>4.04</v>
      </c>
      <c r="E415" s="14" t="str">
        <f>VLOOKUP(A415,'Data _Transformation'!A414:Q2743,5,FALSE)</f>
        <v>Yes</v>
      </c>
      <c r="F415" s="14" t="str">
        <f>VLOOKUP(A415,'Data _Transformation'!A414:Q2743,6,FALSE)</f>
        <v>No</v>
      </c>
      <c r="G415" s="14" t="str">
        <f>VLOOKUP(A415,'Data _Transformation'!A414:Q2743,7,FALSE)</f>
        <v>No</v>
      </c>
      <c r="H415" s="14">
        <f>VLOOKUP(A415,'Data _Transformation'!A414:Q2743,8,FALSE)</f>
        <v>1</v>
      </c>
      <c r="I415" s="14" t="str">
        <f>VLOOKUP(A415,'Data _Transformation'!A414:Q2743,9,FALSE)</f>
        <v>Smoker</v>
      </c>
      <c r="J415" s="14" t="str">
        <f>VLOOKUP(A415,'Data _Transformation'!A414:Q2743,10,FALSE)</f>
        <v>Normal weight</v>
      </c>
      <c r="K415" s="14" t="str">
        <f>VLOOKUP(A415,'Data _Transformation'!A414:Q2743,11,FALSE)</f>
        <v>Normal</v>
      </c>
      <c r="L415" s="39">
        <f>VLOOKUP(A415,'Data _Transformation'!A414:Q2743,12,FALSE)</f>
        <v>33469</v>
      </c>
      <c r="M415" s="40">
        <f>VLOOKUP(A415,'Data _Transformation'!A414:Q2743,13,FALSE)</f>
        <v>3857.76</v>
      </c>
      <c r="N415" s="14" t="str">
        <f>VLOOKUP(A415,'Data _Transformation'!A414:Q2743,14,FALSE)</f>
        <v>tier - 3</v>
      </c>
      <c r="O415" s="14" t="str">
        <f>VLOOKUP(A415,'Data _Transformation'!A414:Q2743,15,FALSE)</f>
        <v>tier - 1</v>
      </c>
      <c r="P415" s="14" t="str">
        <f>VLOOKUP(A415,'Data _Transformation'!A414:Q2743,16,0)</f>
        <v>R1016</v>
      </c>
      <c r="Q415" s="42">
        <f>VLOOKUP(A415,'Data _Transformation'!A414:Q2743,17,0)</f>
        <v>31</v>
      </c>
    </row>
    <row r="416" spans="1:17" ht="15.6" x14ac:dyDescent="0.3">
      <c r="A416" s="41" t="s">
        <v>1030</v>
      </c>
      <c r="B416" s="14" t="str">
        <f>VLOOKUP(A416,'Data _Transformation'!A415:Q2744,2,FALSE)</f>
        <v xml:space="preserve">  Angela</v>
      </c>
      <c r="C416" s="14">
        <f>VLOOKUP(A416,'Data _Transformation'!A415:Q2744,3,FALSE)</f>
        <v>19.68</v>
      </c>
      <c r="D416" s="14">
        <f>VLOOKUP(A416,'Data _Transformation'!A415:Q2744,4,FALSE)</f>
        <v>5.74</v>
      </c>
      <c r="E416" s="14" t="str">
        <f>VLOOKUP(A416,'Data _Transformation'!A415:Q2744,5,FALSE)</f>
        <v>No</v>
      </c>
      <c r="F416" s="14" t="str">
        <f>VLOOKUP(A416,'Data _Transformation'!A415:Q2744,6,FALSE)</f>
        <v>No</v>
      </c>
      <c r="G416" s="14" t="str">
        <f>VLOOKUP(A416,'Data _Transformation'!A415:Q2744,7,FALSE)</f>
        <v>No</v>
      </c>
      <c r="H416" s="14">
        <f>VLOOKUP(A416,'Data _Transformation'!A415:Q2744,8,FALSE)</f>
        <v>0</v>
      </c>
      <c r="I416" s="14" t="str">
        <f>VLOOKUP(A416,'Data _Transformation'!A415:Q2744,9,FALSE)</f>
        <v>Smoker</v>
      </c>
      <c r="J416" s="14" t="str">
        <f>VLOOKUP(A416,'Data _Transformation'!A415:Q2744,10,FALSE)</f>
        <v>Normal weight</v>
      </c>
      <c r="K416" s="14" t="str">
        <f>VLOOKUP(A416,'Data _Transformation'!A415:Q2744,11,FALSE)</f>
        <v>Prediabetes</v>
      </c>
      <c r="L416" s="39">
        <f>VLOOKUP(A416,'Data _Transformation'!A415:Q2744,12,FALSE)</f>
        <v>37048</v>
      </c>
      <c r="M416" s="40">
        <f>VLOOKUP(A416,'Data _Transformation'!A415:Q2744,13,FALSE)</f>
        <v>3858.51</v>
      </c>
      <c r="N416" s="14" t="str">
        <f>VLOOKUP(A416,'Data _Transformation'!A415:Q2744,14,FALSE)</f>
        <v>tier - 2</v>
      </c>
      <c r="O416" s="14" t="str">
        <f>VLOOKUP(A416,'Data _Transformation'!A415:Q2744,15,FALSE)</f>
        <v>tier - 3</v>
      </c>
      <c r="P416" s="14" t="str">
        <f>VLOOKUP(A416,'Data _Transformation'!A415:Q2744,16,0)</f>
        <v>R1025</v>
      </c>
      <c r="Q416" s="42">
        <f>VLOOKUP(A416,'Data _Transformation'!A415:Q2744,17,0)</f>
        <v>22</v>
      </c>
    </row>
    <row r="417" spans="1:17" ht="15.6" x14ac:dyDescent="0.3">
      <c r="A417" s="41" t="s">
        <v>1032</v>
      </c>
      <c r="B417" s="14" t="str">
        <f>VLOOKUP(A417,'Data _Transformation'!A416:Q2745,2,FALSE)</f>
        <v xml:space="preserve">  Allison</v>
      </c>
      <c r="C417" s="14">
        <f>VLOOKUP(A417,'Data _Transformation'!A416:Q2745,3,FALSE)</f>
        <v>18.100000000000001</v>
      </c>
      <c r="D417" s="14">
        <f>VLOOKUP(A417,'Data _Transformation'!A416:Q2745,4,FALSE)</f>
        <v>6.33</v>
      </c>
      <c r="E417" s="14" t="str">
        <f>VLOOKUP(A417,'Data _Transformation'!A416:Q2745,5,FALSE)</f>
        <v>No</v>
      </c>
      <c r="F417" s="14" t="str">
        <f>VLOOKUP(A417,'Data _Transformation'!A416:Q2745,6,FALSE)</f>
        <v>No</v>
      </c>
      <c r="G417" s="14" t="str">
        <f>VLOOKUP(A417,'Data _Transformation'!A416:Q2745,7,FALSE)</f>
        <v>No</v>
      </c>
      <c r="H417" s="14">
        <f>VLOOKUP(A417,'Data _Transformation'!A416:Q2745,8,FALSE)</f>
        <v>1</v>
      </c>
      <c r="I417" s="14" t="str">
        <f>VLOOKUP(A417,'Data _Transformation'!A416:Q2745,9,FALSE)</f>
        <v>Smoker</v>
      </c>
      <c r="J417" s="14" t="str">
        <f>VLOOKUP(A417,'Data _Transformation'!A416:Q2745,10,FALSE)</f>
        <v>Under weight</v>
      </c>
      <c r="K417" s="14" t="str">
        <f>VLOOKUP(A417,'Data _Transformation'!A416:Q2745,11,FALSE)</f>
        <v>Prediabetes</v>
      </c>
      <c r="L417" s="39">
        <f>VLOOKUP(A417,'Data _Transformation'!A416:Q2745,12,FALSE)</f>
        <v>37182</v>
      </c>
      <c r="M417" s="40">
        <f>VLOOKUP(A417,'Data _Transformation'!A416:Q2745,13,FALSE)</f>
        <v>3861.21</v>
      </c>
      <c r="N417" s="14" t="str">
        <f>VLOOKUP(A417,'Data _Transformation'!A416:Q2745,14,FALSE)</f>
        <v>tier - 2</v>
      </c>
      <c r="O417" s="14" t="str">
        <f>VLOOKUP(A417,'Data _Transformation'!A416:Q2745,15,FALSE)</f>
        <v>tier - 2</v>
      </c>
      <c r="P417" s="14" t="str">
        <f>VLOOKUP(A417,'Data _Transformation'!A416:Q2745,16,0)</f>
        <v>R1016</v>
      </c>
      <c r="Q417" s="42">
        <f>VLOOKUP(A417,'Data _Transformation'!A416:Q2745,17,0)</f>
        <v>21</v>
      </c>
    </row>
    <row r="418" spans="1:17" ht="15.6" x14ac:dyDescent="0.3">
      <c r="A418" s="41" t="s">
        <v>1035</v>
      </c>
      <c r="B418" s="14" t="str">
        <f>VLOOKUP(A418,'Data _Transformation'!A417:Q2746,2,FALSE)</f>
        <v xml:space="preserve">  Caitlin O</v>
      </c>
      <c r="C418" s="14">
        <f>VLOOKUP(A418,'Data _Transformation'!A417:Q2746,3,FALSE)</f>
        <v>29.64</v>
      </c>
      <c r="D418" s="14">
        <f>VLOOKUP(A418,'Data _Transformation'!A417:Q2746,4,FALSE)</f>
        <v>4.28</v>
      </c>
      <c r="E418" s="14" t="str">
        <f>VLOOKUP(A418,'Data _Transformation'!A417:Q2746,5,FALSE)</f>
        <v>Yes</v>
      </c>
      <c r="F418" s="14" t="str">
        <f>VLOOKUP(A418,'Data _Transformation'!A417:Q2746,6,FALSE)</f>
        <v>No</v>
      </c>
      <c r="G418" s="14" t="str">
        <f>VLOOKUP(A418,'Data _Transformation'!A417:Q2746,7,FALSE)</f>
        <v>No</v>
      </c>
      <c r="H418" s="14">
        <f>VLOOKUP(A418,'Data _Transformation'!A417:Q2746,8,FALSE)</f>
        <v>0</v>
      </c>
      <c r="I418" s="14" t="str">
        <f>VLOOKUP(A418,'Data _Transformation'!A417:Q2746,9,FALSE)</f>
        <v>Nonsmoker</v>
      </c>
      <c r="J418" s="14" t="str">
        <f>VLOOKUP(A418,'Data _Transformation'!A417:Q2746,10,FALSE)</f>
        <v>Over weight</v>
      </c>
      <c r="K418" s="14" t="str">
        <f>VLOOKUP(A418,'Data _Transformation'!A417:Q2746,11,FALSE)</f>
        <v>Normal</v>
      </c>
      <c r="L418" s="39">
        <f>VLOOKUP(A418,'Data _Transformation'!A417:Q2746,12,FALSE)</f>
        <v>33048</v>
      </c>
      <c r="M418" s="40">
        <f>VLOOKUP(A418,'Data _Transformation'!A417:Q2746,13,FALSE)</f>
        <v>3866.86</v>
      </c>
      <c r="N418" s="14" t="str">
        <f>VLOOKUP(A418,'Data _Transformation'!A417:Q2746,14,FALSE)</f>
        <v>tier - 1</v>
      </c>
      <c r="O418" s="14" t="str">
        <f>VLOOKUP(A418,'Data _Transformation'!A417:Q2746,15,FALSE)</f>
        <v>tier - 1</v>
      </c>
      <c r="P418" s="14" t="str">
        <f>VLOOKUP(A418,'Data _Transformation'!A417:Q2746,16,0)</f>
        <v>R1012</v>
      </c>
      <c r="Q418" s="42">
        <f>VLOOKUP(A418,'Data _Transformation'!A417:Q2746,17,0)</f>
        <v>32</v>
      </c>
    </row>
    <row r="419" spans="1:17" ht="15.6" x14ac:dyDescent="0.3">
      <c r="A419" s="41" t="s">
        <v>1037</v>
      </c>
      <c r="B419" s="14" t="str">
        <f>VLOOKUP(A419,'Data _Transformation'!A418:Q2747,2,FALSE)</f>
        <v xml:space="preserve">  Tracy M</v>
      </c>
      <c r="C419" s="14">
        <f>VLOOKUP(A419,'Data _Transformation'!A418:Q2747,3,FALSE)</f>
        <v>25.3</v>
      </c>
      <c r="D419" s="14">
        <f>VLOOKUP(A419,'Data _Transformation'!A418:Q2747,4,FALSE)</f>
        <v>9.4700000000000006</v>
      </c>
      <c r="E419" s="14" t="str">
        <f>VLOOKUP(A419,'Data _Transformation'!A418:Q2747,5,FALSE)</f>
        <v>Yes</v>
      </c>
      <c r="F419" s="14" t="str">
        <f>VLOOKUP(A419,'Data _Transformation'!A418:Q2747,6,FALSE)</f>
        <v>No</v>
      </c>
      <c r="G419" s="14" t="str">
        <f>VLOOKUP(A419,'Data _Transformation'!A418:Q2747,7,FALSE)</f>
        <v>No</v>
      </c>
      <c r="H419" s="14">
        <f>VLOOKUP(A419,'Data _Transformation'!A418:Q2747,8,FALSE)</f>
        <v>2</v>
      </c>
      <c r="I419" s="14" t="str">
        <f>VLOOKUP(A419,'Data _Transformation'!A418:Q2747,9,FALSE)</f>
        <v>Smoker</v>
      </c>
      <c r="J419" s="14" t="str">
        <f>VLOOKUP(A419,'Data _Transformation'!A418:Q2747,10,FALSE)</f>
        <v>Over weight</v>
      </c>
      <c r="K419" s="14" t="str">
        <f>VLOOKUP(A419,'Data _Transformation'!A418:Q2747,11,FALSE)</f>
        <v>Diabetes</v>
      </c>
      <c r="L419" s="39">
        <f>VLOOKUP(A419,'Data _Transformation'!A418:Q2747,12,FALSE)</f>
        <v>33444</v>
      </c>
      <c r="M419" s="40">
        <f>VLOOKUP(A419,'Data _Transformation'!A418:Q2747,13,FALSE)</f>
        <v>3875.73</v>
      </c>
      <c r="N419" s="14" t="str">
        <f>VLOOKUP(A419,'Data _Transformation'!A418:Q2747,14,FALSE)</f>
        <v>tier - 2</v>
      </c>
      <c r="O419" s="14" t="str">
        <f>VLOOKUP(A419,'Data _Transformation'!A418:Q2747,15,FALSE)</f>
        <v>tier - 3</v>
      </c>
      <c r="P419" s="14" t="str">
        <f>VLOOKUP(A419,'Data _Transformation'!A418:Q2747,16,0)</f>
        <v>R1013</v>
      </c>
      <c r="Q419" s="42">
        <f>VLOOKUP(A419,'Data _Transformation'!A418:Q2747,17,0)</f>
        <v>31</v>
      </c>
    </row>
    <row r="420" spans="1:17" ht="15.6" x14ac:dyDescent="0.3">
      <c r="A420" s="41" t="s">
        <v>1040</v>
      </c>
      <c r="B420" s="14" t="str">
        <f>VLOOKUP(A420,'Data _Transformation'!A419:Q2748,2,FALSE)</f>
        <v xml:space="preserve">  Dustin M</v>
      </c>
      <c r="C420" s="14">
        <f>VLOOKUP(A420,'Data _Transformation'!A419:Q2748,3,FALSE)</f>
        <v>27.6</v>
      </c>
      <c r="D420" s="14">
        <f>VLOOKUP(A420,'Data _Transformation'!A419:Q2748,4,FALSE)</f>
        <v>4.8499999999999996</v>
      </c>
      <c r="E420" s="14" t="str">
        <f>VLOOKUP(A420,'Data _Transformation'!A419:Q2748,5,FALSE)</f>
        <v>Yes</v>
      </c>
      <c r="F420" s="14" t="str">
        <f>VLOOKUP(A420,'Data _Transformation'!A419:Q2748,6,FALSE)</f>
        <v>No</v>
      </c>
      <c r="G420" s="14" t="str">
        <f>VLOOKUP(A420,'Data _Transformation'!A419:Q2748,7,FALSE)</f>
        <v>No</v>
      </c>
      <c r="H420" s="14">
        <f>VLOOKUP(A420,'Data _Transformation'!A419:Q2748,8,FALSE)</f>
        <v>0</v>
      </c>
      <c r="I420" s="14" t="str">
        <f>VLOOKUP(A420,'Data _Transformation'!A419:Q2748,9,FALSE)</f>
        <v>Nonsmoker</v>
      </c>
      <c r="J420" s="14" t="str">
        <f>VLOOKUP(A420,'Data _Transformation'!A419:Q2748,10,FALSE)</f>
        <v>Over weight</v>
      </c>
      <c r="K420" s="14" t="str">
        <f>VLOOKUP(A420,'Data _Transformation'!A419:Q2748,11,FALSE)</f>
        <v>Normal</v>
      </c>
      <c r="L420" s="39">
        <f>VLOOKUP(A420,'Data _Transformation'!A419:Q2748,12,FALSE)</f>
        <v>35361</v>
      </c>
      <c r="M420" s="40">
        <f>VLOOKUP(A420,'Data _Transformation'!A419:Q2748,13,FALSE)</f>
        <v>3877.3</v>
      </c>
      <c r="N420" s="14" t="str">
        <f>VLOOKUP(A420,'Data _Transformation'!A419:Q2748,14,FALSE)</f>
        <v>tier - 1</v>
      </c>
      <c r="O420" s="14" t="str">
        <f>VLOOKUP(A420,'Data _Transformation'!A419:Q2748,15,FALSE)</f>
        <v>tier - 3</v>
      </c>
      <c r="P420" s="14" t="str">
        <f>VLOOKUP(A420,'Data _Transformation'!A419:Q2748,16,0)</f>
        <v>R1012</v>
      </c>
      <c r="Q420" s="42">
        <f>VLOOKUP(A420,'Data _Transformation'!A419:Q2748,17,0)</f>
        <v>26</v>
      </c>
    </row>
    <row r="421" spans="1:17" ht="15.6" x14ac:dyDescent="0.3">
      <c r="A421" s="41" t="s">
        <v>1042</v>
      </c>
      <c r="B421" s="14" t="str">
        <f>VLOOKUP(A421,'Data _Transformation'!A420:Q2749,2,FALSE)</f>
        <v xml:space="preserve">  Jenny</v>
      </c>
      <c r="C421" s="14">
        <f>VLOOKUP(A421,'Data _Transformation'!A420:Q2749,3,FALSE)</f>
        <v>27.645</v>
      </c>
      <c r="D421" s="14">
        <f>VLOOKUP(A421,'Data _Transformation'!A420:Q2749,4,FALSE)</f>
        <v>11.03</v>
      </c>
      <c r="E421" s="14" t="str">
        <f>VLOOKUP(A421,'Data _Transformation'!A420:Q2749,5,FALSE)</f>
        <v>Yes</v>
      </c>
      <c r="F421" s="14" t="str">
        <f>VLOOKUP(A421,'Data _Transformation'!A420:Q2749,6,FALSE)</f>
        <v>No</v>
      </c>
      <c r="G421" s="14" t="str">
        <f>VLOOKUP(A421,'Data _Transformation'!A420:Q2749,7,FALSE)</f>
        <v>No</v>
      </c>
      <c r="H421" s="14">
        <f>VLOOKUP(A421,'Data _Transformation'!A420:Q2749,8,FALSE)</f>
        <v>1</v>
      </c>
      <c r="I421" s="14" t="str">
        <f>VLOOKUP(A421,'Data _Transformation'!A420:Q2749,9,FALSE)</f>
        <v>Smoker</v>
      </c>
      <c r="J421" s="14" t="str">
        <f>VLOOKUP(A421,'Data _Transformation'!A420:Q2749,10,FALSE)</f>
        <v>Over weight</v>
      </c>
      <c r="K421" s="14" t="str">
        <f>VLOOKUP(A421,'Data _Transformation'!A420:Q2749,11,FALSE)</f>
        <v>Diabetes</v>
      </c>
      <c r="L421" s="39">
        <f>VLOOKUP(A421,'Data _Transformation'!A420:Q2749,12,FALSE)</f>
        <v>38181</v>
      </c>
      <c r="M421" s="40">
        <f>VLOOKUP(A421,'Data _Transformation'!A420:Q2749,13,FALSE)</f>
        <v>3889.2</v>
      </c>
      <c r="N421" s="14" t="str">
        <f>VLOOKUP(A421,'Data _Transformation'!A420:Q2749,14,FALSE)</f>
        <v>tier - 2</v>
      </c>
      <c r="O421" s="14" t="str">
        <f>VLOOKUP(A421,'Data _Transformation'!A420:Q2749,15,FALSE)</f>
        <v>tier - 2</v>
      </c>
      <c r="P421" s="14" t="str">
        <f>VLOOKUP(A421,'Data _Transformation'!A420:Q2749,16,0)</f>
        <v>R1012</v>
      </c>
      <c r="Q421" s="42">
        <f>VLOOKUP(A421,'Data _Transformation'!A420:Q2749,17,0)</f>
        <v>18</v>
      </c>
    </row>
    <row r="422" spans="1:17" ht="15.6" x14ac:dyDescent="0.3">
      <c r="A422" s="41" t="s">
        <v>1044</v>
      </c>
      <c r="B422" s="14" t="str">
        <f>VLOOKUP(A422,'Data _Transformation'!A421:Q2750,2,FALSE)</f>
        <v xml:space="preserve">  Emily</v>
      </c>
      <c r="C422" s="14">
        <f>VLOOKUP(A422,'Data _Transformation'!A421:Q2750,3,FALSE)</f>
        <v>27.6</v>
      </c>
      <c r="D422" s="14">
        <f>VLOOKUP(A422,'Data _Transformation'!A421:Q2750,4,FALSE)</f>
        <v>5.22</v>
      </c>
      <c r="E422" s="14" t="str">
        <f>VLOOKUP(A422,'Data _Transformation'!A421:Q2750,5,FALSE)</f>
        <v>No</v>
      </c>
      <c r="F422" s="14" t="str">
        <f>VLOOKUP(A422,'Data _Transformation'!A421:Q2750,6,FALSE)</f>
        <v>No</v>
      </c>
      <c r="G422" s="14" t="str">
        <f>VLOOKUP(A422,'Data _Transformation'!A421:Q2750,7,FALSE)</f>
        <v>No</v>
      </c>
      <c r="H422" s="14">
        <f>VLOOKUP(A422,'Data _Transformation'!A421:Q2750,8,FALSE)</f>
        <v>2</v>
      </c>
      <c r="I422" s="14" t="str">
        <f>VLOOKUP(A422,'Data _Transformation'!A421:Q2750,9,FALSE)</f>
        <v>Smoker</v>
      </c>
      <c r="J422" s="14" t="str">
        <f>VLOOKUP(A422,'Data _Transformation'!A421:Q2750,10,FALSE)</f>
        <v>Over weight</v>
      </c>
      <c r="K422" s="14" t="str">
        <f>VLOOKUP(A422,'Data _Transformation'!A421:Q2750,11,FALSE)</f>
        <v>Normal</v>
      </c>
      <c r="L422" s="39">
        <f>VLOOKUP(A422,'Data _Transformation'!A421:Q2750,12,FALSE)</f>
        <v>34226</v>
      </c>
      <c r="M422" s="40">
        <f>VLOOKUP(A422,'Data _Transformation'!A421:Q2750,13,FALSE)</f>
        <v>3898.35</v>
      </c>
      <c r="N422" s="14" t="str">
        <f>VLOOKUP(A422,'Data _Transformation'!A421:Q2750,14,FALSE)</f>
        <v>tier - 2</v>
      </c>
      <c r="O422" s="14" t="str">
        <f>VLOOKUP(A422,'Data _Transformation'!A421:Q2750,15,FALSE)</f>
        <v>tier - 2</v>
      </c>
      <c r="P422" s="14" t="str">
        <f>VLOOKUP(A422,'Data _Transformation'!A421:Q2750,16,0)</f>
        <v>R1012</v>
      </c>
      <c r="Q422" s="42">
        <f>VLOOKUP(A422,'Data _Transformation'!A421:Q2750,17,0)</f>
        <v>29</v>
      </c>
    </row>
    <row r="423" spans="1:17" ht="15.6" x14ac:dyDescent="0.3">
      <c r="A423" s="41" t="s">
        <v>1047</v>
      </c>
      <c r="B423" s="14" t="str">
        <f>VLOOKUP(A423,'Data _Transformation'!A422:Q2751,2,FALSE)</f>
        <v xml:space="preserve">  Fabienne</v>
      </c>
      <c r="C423" s="14">
        <f>VLOOKUP(A423,'Data _Transformation'!A422:Q2751,3,FALSE)</f>
        <v>25.08</v>
      </c>
      <c r="D423" s="14">
        <f>VLOOKUP(A423,'Data _Transformation'!A422:Q2751,4,FALSE)</f>
        <v>9.52</v>
      </c>
      <c r="E423" s="14" t="str">
        <f>VLOOKUP(A423,'Data _Transformation'!A422:Q2751,5,FALSE)</f>
        <v>Yes</v>
      </c>
      <c r="F423" s="14" t="str">
        <f>VLOOKUP(A423,'Data _Transformation'!A422:Q2751,6,FALSE)</f>
        <v>No</v>
      </c>
      <c r="G423" s="14" t="str">
        <f>VLOOKUP(A423,'Data _Transformation'!A422:Q2751,7,FALSE)</f>
        <v>No</v>
      </c>
      <c r="H423" s="14">
        <f>VLOOKUP(A423,'Data _Transformation'!A422:Q2751,8,FALSE)</f>
        <v>2</v>
      </c>
      <c r="I423" s="14" t="str">
        <f>VLOOKUP(A423,'Data _Transformation'!A422:Q2751,9,FALSE)</f>
        <v>Nonsmoker</v>
      </c>
      <c r="J423" s="14" t="str">
        <f>VLOOKUP(A423,'Data _Transformation'!A422:Q2751,10,FALSE)</f>
        <v>Over weight</v>
      </c>
      <c r="K423" s="14" t="str">
        <f>VLOOKUP(A423,'Data _Transformation'!A422:Q2751,11,FALSE)</f>
        <v>Diabetes</v>
      </c>
      <c r="L423" s="39">
        <f>VLOOKUP(A423,'Data _Transformation'!A422:Q2751,12,FALSE)</f>
        <v>29825</v>
      </c>
      <c r="M423" s="40">
        <f>VLOOKUP(A423,'Data _Transformation'!A422:Q2751,13,FALSE)</f>
        <v>3902.07</v>
      </c>
      <c r="N423" s="14" t="str">
        <f>VLOOKUP(A423,'Data _Transformation'!A422:Q2751,14,FALSE)</f>
        <v>tier - 2</v>
      </c>
      <c r="O423" s="14" t="str">
        <f>VLOOKUP(A423,'Data _Transformation'!A422:Q2751,15,FALSE)</f>
        <v>tier - 2</v>
      </c>
      <c r="P423" s="14" t="str">
        <f>VLOOKUP(A423,'Data _Transformation'!A422:Q2751,16,0)</f>
        <v>R1013</v>
      </c>
      <c r="Q423" s="42">
        <f>VLOOKUP(A423,'Data _Transformation'!A422:Q2751,17,0)</f>
        <v>41</v>
      </c>
    </row>
    <row r="424" spans="1:17" ht="15.6" x14ac:dyDescent="0.3">
      <c r="A424" s="41" t="s">
        <v>1050</v>
      </c>
      <c r="B424" s="14" t="str">
        <f>VLOOKUP(A424,'Data _Transformation'!A423:Q2752,2,FALSE)</f>
        <v xml:space="preserve">  Jordan</v>
      </c>
      <c r="C424" s="14">
        <f>VLOOKUP(A424,'Data _Transformation'!A423:Q2752,3,FALSE)</f>
        <v>30.02</v>
      </c>
      <c r="D424" s="14">
        <f>VLOOKUP(A424,'Data _Transformation'!A423:Q2752,4,FALSE)</f>
        <v>11.09</v>
      </c>
      <c r="E424" s="14" t="str">
        <f>VLOOKUP(A424,'Data _Transformation'!A423:Q2752,5,FALSE)</f>
        <v>No</v>
      </c>
      <c r="F424" s="14" t="str">
        <f>VLOOKUP(A424,'Data _Transformation'!A423:Q2752,6,FALSE)</f>
        <v>No</v>
      </c>
      <c r="G424" s="14" t="str">
        <f>VLOOKUP(A424,'Data _Transformation'!A423:Q2752,7,FALSE)</f>
        <v>No</v>
      </c>
      <c r="H424" s="14">
        <f>VLOOKUP(A424,'Data _Transformation'!A423:Q2752,8,FALSE)</f>
        <v>0</v>
      </c>
      <c r="I424" s="14" t="str">
        <f>VLOOKUP(A424,'Data _Transformation'!A423:Q2752,9,FALSE)</f>
        <v>Nonsmoker</v>
      </c>
      <c r="J424" s="14" t="str">
        <f>VLOOKUP(A424,'Data _Transformation'!A423:Q2752,10,FALSE)</f>
        <v>Obesity</v>
      </c>
      <c r="K424" s="14" t="str">
        <f>VLOOKUP(A424,'Data _Transformation'!A423:Q2752,11,FALSE)</f>
        <v>Diabetes</v>
      </c>
      <c r="L424" s="39">
        <f>VLOOKUP(A424,'Data _Transformation'!A423:Q2752,12,FALSE)</f>
        <v>35758</v>
      </c>
      <c r="M424" s="40">
        <f>VLOOKUP(A424,'Data _Transformation'!A423:Q2752,13,FALSE)</f>
        <v>3906.13</v>
      </c>
      <c r="N424" s="14" t="str">
        <f>VLOOKUP(A424,'Data _Transformation'!A423:Q2752,14,FALSE)</f>
        <v>tier - 3</v>
      </c>
      <c r="O424" s="14" t="str">
        <f>VLOOKUP(A424,'Data _Transformation'!A423:Q2752,15,FALSE)</f>
        <v>tier - 3</v>
      </c>
      <c r="P424" s="14" t="str">
        <f>VLOOKUP(A424,'Data _Transformation'!A423:Q2752,16,0)</f>
        <v>R1011</v>
      </c>
      <c r="Q424" s="42">
        <f>VLOOKUP(A424,'Data _Transformation'!A423:Q2752,17,0)</f>
        <v>25</v>
      </c>
    </row>
    <row r="425" spans="1:17" ht="15.6" x14ac:dyDescent="0.3">
      <c r="A425" s="41" t="s">
        <v>1053</v>
      </c>
      <c r="B425" s="14" t="str">
        <f>VLOOKUP(A425,'Data _Transformation'!A424:Q2753,2,FALSE)</f>
        <v xml:space="preserve">  Matt</v>
      </c>
      <c r="C425" s="14">
        <f>VLOOKUP(A425,'Data _Transformation'!A424:Q2753,3,FALSE)</f>
        <v>27.36</v>
      </c>
      <c r="D425" s="14">
        <f>VLOOKUP(A425,'Data _Transformation'!A424:Q2753,4,FALSE)</f>
        <v>9.4499999999999993</v>
      </c>
      <c r="E425" s="14" t="str">
        <f>VLOOKUP(A425,'Data _Transformation'!A424:Q2753,5,FALSE)</f>
        <v>Yes</v>
      </c>
      <c r="F425" s="14" t="str">
        <f>VLOOKUP(A425,'Data _Transformation'!A424:Q2753,6,FALSE)</f>
        <v>No</v>
      </c>
      <c r="G425" s="14" t="str">
        <f>VLOOKUP(A425,'Data _Transformation'!A424:Q2753,7,FALSE)</f>
        <v>No</v>
      </c>
      <c r="H425" s="14">
        <f>VLOOKUP(A425,'Data _Transformation'!A424:Q2753,8,FALSE)</f>
        <v>2</v>
      </c>
      <c r="I425" s="14" t="str">
        <f>VLOOKUP(A425,'Data _Transformation'!A424:Q2753,9,FALSE)</f>
        <v>Smoker</v>
      </c>
      <c r="J425" s="14" t="str">
        <f>VLOOKUP(A425,'Data _Transformation'!A424:Q2753,10,FALSE)</f>
        <v>Over weight</v>
      </c>
      <c r="K425" s="14" t="str">
        <f>VLOOKUP(A425,'Data _Transformation'!A424:Q2753,11,FALSE)</f>
        <v>Diabetes</v>
      </c>
      <c r="L425" s="39">
        <f>VLOOKUP(A425,'Data _Transformation'!A424:Q2753,12,FALSE)</f>
        <v>31233</v>
      </c>
      <c r="M425" s="40">
        <f>VLOOKUP(A425,'Data _Transformation'!A424:Q2753,13,FALSE)</f>
        <v>3910.44</v>
      </c>
      <c r="N425" s="14" t="str">
        <f>VLOOKUP(A425,'Data _Transformation'!A424:Q2753,14,FALSE)</f>
        <v>tier - 2</v>
      </c>
      <c r="O425" s="14" t="str">
        <f>VLOOKUP(A425,'Data _Transformation'!A424:Q2753,15,FALSE)</f>
        <v>tier - 2</v>
      </c>
      <c r="P425" s="14" t="str">
        <f>VLOOKUP(A425,'Data _Transformation'!A424:Q2753,16,0)</f>
        <v>R1013</v>
      </c>
      <c r="Q425" s="42">
        <f>VLOOKUP(A425,'Data _Transformation'!A424:Q2753,17,0)</f>
        <v>37</v>
      </c>
    </row>
    <row r="426" spans="1:17" ht="15.6" x14ac:dyDescent="0.3">
      <c r="A426" s="41" t="s">
        <v>1056</v>
      </c>
      <c r="B426" s="14" t="str">
        <f>VLOOKUP(A426,'Data _Transformation'!A425:Q2754,2,FALSE)</f>
        <v xml:space="preserve">  Taryn L</v>
      </c>
      <c r="C426" s="14">
        <f>VLOOKUP(A426,'Data _Transformation'!A425:Q2754,3,FALSE)</f>
        <v>22.2</v>
      </c>
      <c r="D426" s="14">
        <f>VLOOKUP(A426,'Data _Transformation'!A425:Q2754,4,FALSE)</f>
        <v>5.51</v>
      </c>
      <c r="E426" s="14" t="str">
        <f>VLOOKUP(A426,'Data _Transformation'!A425:Q2754,5,FALSE)</f>
        <v>No</v>
      </c>
      <c r="F426" s="14" t="str">
        <f>VLOOKUP(A426,'Data _Transformation'!A425:Q2754,6,FALSE)</f>
        <v>No</v>
      </c>
      <c r="G426" s="14" t="str">
        <f>VLOOKUP(A426,'Data _Transformation'!A425:Q2754,7,FALSE)</f>
        <v>No</v>
      </c>
      <c r="H426" s="14">
        <f>VLOOKUP(A426,'Data _Transformation'!A425:Q2754,8,FALSE)</f>
        <v>0</v>
      </c>
      <c r="I426" s="14" t="str">
        <f>VLOOKUP(A426,'Data _Transformation'!A425:Q2754,9,FALSE)</f>
        <v>Smoker</v>
      </c>
      <c r="J426" s="14" t="str">
        <f>VLOOKUP(A426,'Data _Transformation'!A425:Q2754,10,FALSE)</f>
        <v>Normal weight</v>
      </c>
      <c r="K426" s="14" t="str">
        <f>VLOOKUP(A426,'Data _Transformation'!A425:Q2754,11,FALSE)</f>
        <v>Normal</v>
      </c>
      <c r="L426" s="39">
        <f>VLOOKUP(A426,'Data _Transformation'!A425:Q2754,12,FALSE)</f>
        <v>36717</v>
      </c>
      <c r="M426" s="40">
        <f>VLOOKUP(A426,'Data _Transformation'!A425:Q2754,13,FALSE)</f>
        <v>3925.76</v>
      </c>
      <c r="N426" s="14" t="str">
        <f>VLOOKUP(A426,'Data _Transformation'!A425:Q2754,14,FALSE)</f>
        <v>tier - 2</v>
      </c>
      <c r="O426" s="14" t="str">
        <f>VLOOKUP(A426,'Data _Transformation'!A425:Q2754,15,FALSE)</f>
        <v>tier - 2</v>
      </c>
      <c r="P426" s="14" t="str">
        <f>VLOOKUP(A426,'Data _Transformation'!A425:Q2754,16,0)</f>
        <v>R1024</v>
      </c>
      <c r="Q426" s="42">
        <f>VLOOKUP(A426,'Data _Transformation'!A425:Q2754,17,0)</f>
        <v>22</v>
      </c>
    </row>
    <row r="427" spans="1:17" ht="15.6" x14ac:dyDescent="0.3">
      <c r="A427" s="41" t="s">
        <v>1058</v>
      </c>
      <c r="B427" s="14" t="str">
        <f>VLOOKUP(A427,'Data _Transformation'!A426:Q2755,2,FALSE)</f>
        <v xml:space="preserve">  Temima</v>
      </c>
      <c r="C427" s="14">
        <f>VLOOKUP(A427,'Data _Transformation'!A426:Q2755,3,FALSE)</f>
        <v>25.71</v>
      </c>
      <c r="D427" s="14">
        <f>VLOOKUP(A427,'Data _Transformation'!A426:Q2755,4,FALSE)</f>
        <v>4.18</v>
      </c>
      <c r="E427" s="14" t="str">
        <f>VLOOKUP(A427,'Data _Transformation'!A426:Q2755,5,FALSE)</f>
        <v>No</v>
      </c>
      <c r="F427" s="14" t="str">
        <f>VLOOKUP(A427,'Data _Transformation'!A426:Q2755,6,FALSE)</f>
        <v>yes</v>
      </c>
      <c r="G427" s="14" t="str">
        <f>VLOOKUP(A427,'Data _Transformation'!A426:Q2755,7,FALSE)</f>
        <v>No</v>
      </c>
      <c r="H427" s="14">
        <f>VLOOKUP(A427,'Data _Transformation'!A426:Q2755,8,FALSE)</f>
        <v>1</v>
      </c>
      <c r="I427" s="14" t="str">
        <f>VLOOKUP(A427,'Data _Transformation'!A426:Q2755,9,FALSE)</f>
        <v>Smoker</v>
      </c>
      <c r="J427" s="14" t="str">
        <f>VLOOKUP(A427,'Data _Transformation'!A426:Q2755,10,FALSE)</f>
        <v>Over weight</v>
      </c>
      <c r="K427" s="14" t="str">
        <f>VLOOKUP(A427,'Data _Transformation'!A426:Q2755,11,FALSE)</f>
        <v>Normal</v>
      </c>
      <c r="L427" s="39">
        <f>VLOOKUP(A427,'Data _Transformation'!A426:Q2755,12,FALSE)</f>
        <v>37422</v>
      </c>
      <c r="M427" s="40">
        <f>VLOOKUP(A427,'Data _Transformation'!A426:Q2755,13,FALSE)</f>
        <v>3931.51</v>
      </c>
      <c r="N427" s="14" t="str">
        <f>VLOOKUP(A427,'Data _Transformation'!A426:Q2755,14,FALSE)</f>
        <v>tier - 2</v>
      </c>
      <c r="O427" s="14" t="str">
        <f>VLOOKUP(A427,'Data _Transformation'!A426:Q2755,15,FALSE)</f>
        <v>tier - 3</v>
      </c>
      <c r="P427" s="14" t="str">
        <f>VLOOKUP(A427,'Data _Transformation'!A426:Q2755,16,0)</f>
        <v>R1011</v>
      </c>
      <c r="Q427" s="42">
        <f>VLOOKUP(A427,'Data _Transformation'!A426:Q2755,17,0)</f>
        <v>20</v>
      </c>
    </row>
    <row r="428" spans="1:17" ht="15.6" x14ac:dyDescent="0.3">
      <c r="A428" s="41" t="s">
        <v>1061</v>
      </c>
      <c r="B428" s="14" t="str">
        <f>VLOOKUP(A428,'Data _Transformation'!A427:Q2756,2,FALSE)</f>
        <v xml:space="preserve">  Jennifer</v>
      </c>
      <c r="C428" s="14">
        <f>VLOOKUP(A428,'Data _Transformation'!A427:Q2756,3,FALSE)</f>
        <v>41.91</v>
      </c>
      <c r="D428" s="14">
        <f>VLOOKUP(A428,'Data _Transformation'!A427:Q2756,4,FALSE)</f>
        <v>5.98</v>
      </c>
      <c r="E428" s="14" t="str">
        <f>VLOOKUP(A428,'Data _Transformation'!A427:Q2756,5,FALSE)</f>
        <v>Yes</v>
      </c>
      <c r="F428" s="14" t="str">
        <f>VLOOKUP(A428,'Data _Transformation'!A427:Q2756,6,FALSE)</f>
        <v>No</v>
      </c>
      <c r="G428" s="14" t="str">
        <f>VLOOKUP(A428,'Data _Transformation'!A427:Q2756,7,FALSE)</f>
        <v>No</v>
      </c>
      <c r="H428" s="14">
        <f>VLOOKUP(A428,'Data _Transformation'!A427:Q2756,8,FALSE)</f>
        <v>1</v>
      </c>
      <c r="I428" s="14" t="str">
        <f>VLOOKUP(A428,'Data _Transformation'!A427:Q2756,9,FALSE)</f>
        <v>Nonsmoker</v>
      </c>
      <c r="J428" s="14" t="str">
        <f>VLOOKUP(A428,'Data _Transformation'!A427:Q2756,10,FALSE)</f>
        <v>Obesity</v>
      </c>
      <c r="K428" s="14" t="str">
        <f>VLOOKUP(A428,'Data _Transformation'!A427:Q2756,11,FALSE)</f>
        <v>Prediabetes</v>
      </c>
      <c r="L428" s="39">
        <f>VLOOKUP(A428,'Data _Transformation'!A427:Q2756,12,FALSE)</f>
        <v>32440</v>
      </c>
      <c r="M428" s="40">
        <f>VLOOKUP(A428,'Data _Transformation'!A427:Q2756,13,FALSE)</f>
        <v>3935.18</v>
      </c>
      <c r="N428" s="14" t="str">
        <f>VLOOKUP(A428,'Data _Transformation'!A427:Q2756,14,FALSE)</f>
        <v>tier - 3</v>
      </c>
      <c r="O428" s="14" t="str">
        <f>VLOOKUP(A428,'Data _Transformation'!A427:Q2756,15,FALSE)</f>
        <v>tier - 1</v>
      </c>
      <c r="P428" s="14" t="str">
        <f>VLOOKUP(A428,'Data _Transformation'!A427:Q2756,16,0)</f>
        <v>R1013</v>
      </c>
      <c r="Q428" s="42">
        <f>VLOOKUP(A428,'Data _Transformation'!A427:Q2756,17,0)</f>
        <v>34</v>
      </c>
    </row>
    <row r="429" spans="1:17" ht="15.6" x14ac:dyDescent="0.3">
      <c r="A429" s="41" t="s">
        <v>1063</v>
      </c>
      <c r="B429" s="14" t="str">
        <f>VLOOKUP(A429,'Data _Transformation'!A428:Q2757,2,FALSE)</f>
        <v xml:space="preserve">  Serena M</v>
      </c>
      <c r="C429" s="14">
        <f>VLOOKUP(A429,'Data _Transformation'!A428:Q2757,3,FALSE)</f>
        <v>25.85</v>
      </c>
      <c r="D429" s="14">
        <f>VLOOKUP(A429,'Data _Transformation'!A428:Q2757,4,FALSE)</f>
        <v>10.16</v>
      </c>
      <c r="E429" s="14" t="str">
        <f>VLOOKUP(A429,'Data _Transformation'!A428:Q2757,5,FALSE)</f>
        <v>No</v>
      </c>
      <c r="F429" s="14" t="str">
        <f>VLOOKUP(A429,'Data _Transformation'!A428:Q2757,6,FALSE)</f>
        <v>No</v>
      </c>
      <c r="G429" s="14" t="str">
        <f>VLOOKUP(A429,'Data _Transformation'!A428:Q2757,7,FALSE)</f>
        <v>No</v>
      </c>
      <c r="H429" s="14">
        <f>VLOOKUP(A429,'Data _Transformation'!A428:Q2757,8,FALSE)</f>
        <v>0</v>
      </c>
      <c r="I429" s="14" t="str">
        <f>VLOOKUP(A429,'Data _Transformation'!A428:Q2757,9,FALSE)</f>
        <v>Smoker</v>
      </c>
      <c r="J429" s="14" t="str">
        <f>VLOOKUP(A429,'Data _Transformation'!A428:Q2757,10,FALSE)</f>
        <v>Over weight</v>
      </c>
      <c r="K429" s="14" t="str">
        <f>VLOOKUP(A429,'Data _Transformation'!A428:Q2757,11,FALSE)</f>
        <v>Diabetes</v>
      </c>
      <c r="L429" s="39">
        <f>VLOOKUP(A429,'Data _Transformation'!A428:Q2757,12,FALSE)</f>
        <v>34241</v>
      </c>
      <c r="M429" s="40">
        <f>VLOOKUP(A429,'Data _Transformation'!A428:Q2757,13,FALSE)</f>
        <v>3943.6</v>
      </c>
      <c r="N429" s="14" t="str">
        <f>VLOOKUP(A429,'Data _Transformation'!A428:Q2757,14,FALSE)</f>
        <v>tier - 2</v>
      </c>
      <c r="O429" s="14" t="str">
        <f>VLOOKUP(A429,'Data _Transformation'!A428:Q2757,15,FALSE)</f>
        <v>tier - 3</v>
      </c>
      <c r="P429" s="14" t="str">
        <f>VLOOKUP(A429,'Data _Transformation'!A428:Q2757,16,0)</f>
        <v>R1024</v>
      </c>
      <c r="Q429" s="42">
        <f>VLOOKUP(A429,'Data _Transformation'!A428:Q2757,17,0)</f>
        <v>29</v>
      </c>
    </row>
    <row r="430" spans="1:17" ht="15.6" x14ac:dyDescent="0.3">
      <c r="A430" s="41" t="s">
        <v>1066</v>
      </c>
      <c r="B430" s="14" t="str">
        <f>VLOOKUP(A430,'Data _Transformation'!A429:Q2758,2,FALSE)</f>
        <v xml:space="preserve">  Victoria M</v>
      </c>
      <c r="C430" s="14">
        <f>VLOOKUP(A430,'Data _Transformation'!A429:Q2758,3,FALSE)</f>
        <v>23.844999999999999</v>
      </c>
      <c r="D430" s="14">
        <f>VLOOKUP(A430,'Data _Transformation'!A429:Q2758,4,FALSE)</f>
        <v>11.71</v>
      </c>
      <c r="E430" s="14" t="str">
        <f>VLOOKUP(A430,'Data _Transformation'!A429:Q2758,5,FALSE)</f>
        <v>No</v>
      </c>
      <c r="F430" s="14" t="str">
        <f>VLOOKUP(A430,'Data _Transformation'!A429:Q2758,6,FALSE)</f>
        <v>No</v>
      </c>
      <c r="G430" s="14" t="str">
        <f>VLOOKUP(A430,'Data _Transformation'!A429:Q2758,7,FALSE)</f>
        <v>No</v>
      </c>
      <c r="H430" s="14">
        <f>VLOOKUP(A430,'Data _Transformation'!A429:Q2758,8,FALSE)</f>
        <v>2</v>
      </c>
      <c r="I430" s="14" t="str">
        <f>VLOOKUP(A430,'Data _Transformation'!A429:Q2758,9,FALSE)</f>
        <v>Smoker</v>
      </c>
      <c r="J430" s="14" t="str">
        <f>VLOOKUP(A430,'Data _Transformation'!A429:Q2758,10,FALSE)</f>
        <v>Normal weight</v>
      </c>
      <c r="K430" s="14" t="str">
        <f>VLOOKUP(A430,'Data _Transformation'!A429:Q2758,11,FALSE)</f>
        <v>Diabetes</v>
      </c>
      <c r="L430" s="39">
        <f>VLOOKUP(A430,'Data _Transformation'!A429:Q2758,12,FALSE)</f>
        <v>34284</v>
      </c>
      <c r="M430" s="40">
        <f>VLOOKUP(A430,'Data _Transformation'!A429:Q2758,13,FALSE)</f>
        <v>3947.41</v>
      </c>
      <c r="N430" s="14" t="str">
        <f>VLOOKUP(A430,'Data _Transformation'!A429:Q2758,14,FALSE)</f>
        <v>tier - 2</v>
      </c>
      <c r="O430" s="14" t="str">
        <f>VLOOKUP(A430,'Data _Transformation'!A429:Q2758,15,FALSE)</f>
        <v>tier - 2</v>
      </c>
      <c r="P430" s="14" t="str">
        <f>VLOOKUP(A430,'Data _Transformation'!A429:Q2758,16,0)</f>
        <v>R1013</v>
      </c>
      <c r="Q430" s="42">
        <f>VLOOKUP(A430,'Data _Transformation'!A429:Q2758,17,0)</f>
        <v>29</v>
      </c>
    </row>
    <row r="431" spans="1:17" ht="15.6" x14ac:dyDescent="0.3">
      <c r="A431" s="41" t="s">
        <v>1068</v>
      </c>
      <c r="B431" s="14" t="str">
        <f>VLOOKUP(A431,'Data _Transformation'!A430:Q2759,2,FALSE)</f>
        <v xml:space="preserve">  Phoebe</v>
      </c>
      <c r="C431" s="14">
        <f>VLOOKUP(A431,'Data _Transformation'!A430:Q2759,3,FALSE)</f>
        <v>30.59</v>
      </c>
      <c r="D431" s="14">
        <f>VLOOKUP(A431,'Data _Transformation'!A430:Q2759,4,FALSE)</f>
        <v>5.23</v>
      </c>
      <c r="E431" s="14" t="str">
        <f>VLOOKUP(A431,'Data _Transformation'!A430:Q2759,5,FALSE)</f>
        <v>No</v>
      </c>
      <c r="F431" s="14" t="str">
        <f>VLOOKUP(A431,'Data _Transformation'!A430:Q2759,6,FALSE)</f>
        <v>No</v>
      </c>
      <c r="G431" s="14" t="str">
        <f>VLOOKUP(A431,'Data _Transformation'!A430:Q2759,7,FALSE)</f>
        <v>Yes</v>
      </c>
      <c r="H431" s="14">
        <f>VLOOKUP(A431,'Data _Transformation'!A430:Q2759,8,FALSE)</f>
        <v>1</v>
      </c>
      <c r="I431" s="14" t="str">
        <f>VLOOKUP(A431,'Data _Transformation'!A430:Q2759,9,FALSE)</f>
        <v>Nonsmoker</v>
      </c>
      <c r="J431" s="14" t="str">
        <f>VLOOKUP(A431,'Data _Transformation'!A430:Q2759,10,FALSE)</f>
        <v>Obesity</v>
      </c>
      <c r="K431" s="14" t="str">
        <f>VLOOKUP(A431,'Data _Transformation'!A430:Q2759,11,FALSE)</f>
        <v>Normal</v>
      </c>
      <c r="L431" s="39">
        <f>VLOOKUP(A431,'Data _Transformation'!A430:Q2759,12,FALSE)</f>
        <v>36351</v>
      </c>
      <c r="M431" s="40">
        <f>VLOOKUP(A431,'Data _Transformation'!A430:Q2759,13,FALSE)</f>
        <v>3955.98</v>
      </c>
      <c r="N431" s="14" t="str">
        <f>VLOOKUP(A431,'Data _Transformation'!A430:Q2759,14,FALSE)</f>
        <v>tier - 2</v>
      </c>
      <c r="O431" s="14" t="str">
        <f>VLOOKUP(A431,'Data _Transformation'!A430:Q2759,15,FALSE)</f>
        <v>tier - 3</v>
      </c>
      <c r="P431" s="14" t="str">
        <f>VLOOKUP(A431,'Data _Transformation'!A430:Q2759,16,0)</f>
        <v>R1021</v>
      </c>
      <c r="Q431" s="42">
        <f>VLOOKUP(A431,'Data _Transformation'!A430:Q2759,17,0)</f>
        <v>23</v>
      </c>
    </row>
    <row r="432" spans="1:17" ht="15.6" x14ac:dyDescent="0.3">
      <c r="A432" s="41" t="s">
        <v>1071</v>
      </c>
      <c r="B432" s="14" t="str">
        <f>VLOOKUP(A432,'Data _Transformation'!A431:Q2760,2,FALSE)</f>
        <v xml:space="preserve">  Corey</v>
      </c>
      <c r="C432" s="14">
        <f>VLOOKUP(A432,'Data _Transformation'!A431:Q2760,3,FALSE)</f>
        <v>24.795000000000002</v>
      </c>
      <c r="D432" s="14">
        <f>VLOOKUP(A432,'Data _Transformation'!A431:Q2760,4,FALSE)</f>
        <v>6.85</v>
      </c>
      <c r="E432" s="14" t="str">
        <f>VLOOKUP(A432,'Data _Transformation'!A431:Q2760,5,FALSE)</f>
        <v>No</v>
      </c>
      <c r="F432" s="14" t="str">
        <f>VLOOKUP(A432,'Data _Transformation'!A431:Q2760,6,FALSE)</f>
        <v>No</v>
      </c>
      <c r="G432" s="14" t="str">
        <f>VLOOKUP(A432,'Data _Transformation'!A431:Q2760,7,FALSE)</f>
        <v>No</v>
      </c>
      <c r="H432" s="14">
        <f>VLOOKUP(A432,'Data _Transformation'!A431:Q2760,8,FALSE)</f>
        <v>0</v>
      </c>
      <c r="I432" s="14" t="str">
        <f>VLOOKUP(A432,'Data _Transformation'!A431:Q2760,9,FALSE)</f>
        <v>Smoker</v>
      </c>
      <c r="J432" s="14" t="str">
        <f>VLOOKUP(A432,'Data _Transformation'!A431:Q2760,10,FALSE)</f>
        <v>Normal weight</v>
      </c>
      <c r="K432" s="14" t="str">
        <f>VLOOKUP(A432,'Data _Transformation'!A431:Q2760,11,FALSE)</f>
        <v>Diabetes</v>
      </c>
      <c r="L432" s="39">
        <f>VLOOKUP(A432,'Data _Transformation'!A431:Q2760,12,FALSE)</f>
        <v>34891</v>
      </c>
      <c r="M432" s="40">
        <f>VLOOKUP(A432,'Data _Transformation'!A431:Q2760,13,FALSE)</f>
        <v>3956.07</v>
      </c>
      <c r="N432" s="14" t="str">
        <f>VLOOKUP(A432,'Data _Transformation'!A431:Q2760,14,FALSE)</f>
        <v>tier - 2</v>
      </c>
      <c r="O432" s="14" t="str">
        <f>VLOOKUP(A432,'Data _Transformation'!A431:Q2760,15,FALSE)</f>
        <v>tier - 2</v>
      </c>
      <c r="P432" s="14" t="str">
        <f>VLOOKUP(A432,'Data _Transformation'!A431:Q2760,16,0)</f>
        <v>R1012</v>
      </c>
      <c r="Q432" s="42">
        <f>VLOOKUP(A432,'Data _Transformation'!A431:Q2760,17,0)</f>
        <v>27</v>
      </c>
    </row>
    <row r="433" spans="1:17" ht="15.6" x14ac:dyDescent="0.3">
      <c r="A433" s="41" t="s">
        <v>1074</v>
      </c>
      <c r="B433" s="14" t="str">
        <f>VLOOKUP(A433,'Data _Transformation'!A432:Q2761,2,FALSE)</f>
        <v xml:space="preserve">  Rebecca</v>
      </c>
      <c r="C433" s="14">
        <f>VLOOKUP(A433,'Data _Transformation'!A432:Q2761,3,FALSE)</f>
        <v>24.13</v>
      </c>
      <c r="D433" s="14">
        <f>VLOOKUP(A433,'Data _Transformation'!A432:Q2761,4,FALSE)</f>
        <v>7.05</v>
      </c>
      <c r="E433" s="14" t="str">
        <f>VLOOKUP(A433,'Data _Transformation'!A432:Q2761,5,FALSE)</f>
        <v>Yes</v>
      </c>
      <c r="F433" s="14" t="str">
        <f>VLOOKUP(A433,'Data _Transformation'!A432:Q2761,6,FALSE)</f>
        <v>No</v>
      </c>
      <c r="G433" s="14" t="str">
        <f>VLOOKUP(A433,'Data _Transformation'!A432:Q2761,7,FALSE)</f>
        <v>No</v>
      </c>
      <c r="H433" s="14">
        <f>VLOOKUP(A433,'Data _Transformation'!A432:Q2761,8,FALSE)</f>
        <v>2</v>
      </c>
      <c r="I433" s="14" t="str">
        <f>VLOOKUP(A433,'Data _Transformation'!A432:Q2761,9,FALSE)</f>
        <v>Smoker</v>
      </c>
      <c r="J433" s="14" t="str">
        <f>VLOOKUP(A433,'Data _Transformation'!A432:Q2761,10,FALSE)</f>
        <v>Normal weight</v>
      </c>
      <c r="K433" s="14" t="str">
        <f>VLOOKUP(A433,'Data _Transformation'!A432:Q2761,11,FALSE)</f>
        <v>Diabetes</v>
      </c>
      <c r="L433" s="39">
        <f>VLOOKUP(A433,'Data _Transformation'!A432:Q2761,12,FALSE)</f>
        <v>33083</v>
      </c>
      <c r="M433" s="40">
        <f>VLOOKUP(A433,'Data _Transformation'!A432:Q2761,13,FALSE)</f>
        <v>3972.92</v>
      </c>
      <c r="N433" s="14" t="str">
        <f>VLOOKUP(A433,'Data _Transformation'!A432:Q2761,14,FALSE)</f>
        <v>tier - 2</v>
      </c>
      <c r="O433" s="14" t="str">
        <f>VLOOKUP(A433,'Data _Transformation'!A432:Q2761,15,FALSE)</f>
        <v>tier - 3</v>
      </c>
      <c r="P433" s="14" t="str">
        <f>VLOOKUP(A433,'Data _Transformation'!A432:Q2761,16,0)</f>
        <v>R1013</v>
      </c>
      <c r="Q433" s="42">
        <f>VLOOKUP(A433,'Data _Transformation'!A432:Q2761,17,0)</f>
        <v>32</v>
      </c>
    </row>
    <row r="434" spans="1:17" ht="15.6" x14ac:dyDescent="0.3">
      <c r="A434" s="41" t="s">
        <v>1076</v>
      </c>
      <c r="B434" s="14" t="str">
        <f>VLOOKUP(A434,'Data _Transformation'!A433:Q2762,2,FALSE)</f>
        <v xml:space="preserve">  Nicholas D</v>
      </c>
      <c r="C434" s="14">
        <f>VLOOKUP(A434,'Data _Transformation'!A433:Q2762,3,FALSE)</f>
        <v>25.84</v>
      </c>
      <c r="D434" s="14">
        <f>VLOOKUP(A434,'Data _Transformation'!A433:Q2762,4,FALSE)</f>
        <v>11.64</v>
      </c>
      <c r="E434" s="14" t="str">
        <f>VLOOKUP(A434,'Data _Transformation'!A433:Q2762,5,FALSE)</f>
        <v>No</v>
      </c>
      <c r="F434" s="14" t="str">
        <f>VLOOKUP(A434,'Data _Transformation'!A433:Q2762,6,FALSE)</f>
        <v>No</v>
      </c>
      <c r="G434" s="14" t="str">
        <f>VLOOKUP(A434,'Data _Transformation'!A433:Q2762,7,FALSE)</f>
        <v>No</v>
      </c>
      <c r="H434" s="14">
        <f>VLOOKUP(A434,'Data _Transformation'!A433:Q2762,8,FALSE)</f>
        <v>2</v>
      </c>
      <c r="I434" s="14" t="str">
        <f>VLOOKUP(A434,'Data _Transformation'!A433:Q2762,9,FALSE)</f>
        <v>Smoker</v>
      </c>
      <c r="J434" s="14" t="str">
        <f>VLOOKUP(A434,'Data _Transformation'!A433:Q2762,10,FALSE)</f>
        <v>Over weight</v>
      </c>
      <c r="K434" s="14" t="str">
        <f>VLOOKUP(A434,'Data _Transformation'!A433:Q2762,11,FALSE)</f>
        <v>Diabetes</v>
      </c>
      <c r="L434" s="39">
        <f>VLOOKUP(A434,'Data _Transformation'!A433:Q2762,12,FALSE)</f>
        <v>35294</v>
      </c>
      <c r="M434" s="40">
        <f>VLOOKUP(A434,'Data _Transformation'!A433:Q2762,13,FALSE)</f>
        <v>3981.98</v>
      </c>
      <c r="N434" s="14" t="str">
        <f>VLOOKUP(A434,'Data _Transformation'!A433:Q2762,14,FALSE)</f>
        <v>tier - 2</v>
      </c>
      <c r="O434" s="14" t="str">
        <f>VLOOKUP(A434,'Data _Transformation'!A433:Q2762,15,FALSE)</f>
        <v>tier - 2</v>
      </c>
      <c r="P434" s="14" t="str">
        <f>VLOOKUP(A434,'Data _Transformation'!A433:Q2762,16,0)</f>
        <v>R1013</v>
      </c>
      <c r="Q434" s="42">
        <f>VLOOKUP(A434,'Data _Transformation'!A433:Q2762,17,0)</f>
        <v>26</v>
      </c>
    </row>
    <row r="435" spans="1:17" ht="15.6" x14ac:dyDescent="0.3">
      <c r="A435" s="41" t="s">
        <v>1079</v>
      </c>
      <c r="B435" s="14" t="str">
        <f>VLOOKUP(A435,'Data _Transformation'!A434:Q2763,2,FALSE)</f>
        <v xml:space="preserve">  Christian</v>
      </c>
      <c r="C435" s="14">
        <f>VLOOKUP(A435,'Data _Transformation'!A434:Q2763,3,FALSE)</f>
        <v>28</v>
      </c>
      <c r="D435" s="14">
        <f>VLOOKUP(A435,'Data _Transformation'!A434:Q2763,4,FALSE)</f>
        <v>10.52</v>
      </c>
      <c r="E435" s="14" t="str">
        <f>VLOOKUP(A435,'Data _Transformation'!A434:Q2763,5,FALSE)</f>
        <v>No</v>
      </c>
      <c r="F435" s="14" t="str">
        <f>VLOOKUP(A435,'Data _Transformation'!A434:Q2763,6,FALSE)</f>
        <v>No</v>
      </c>
      <c r="G435" s="14" t="str">
        <f>VLOOKUP(A435,'Data _Transformation'!A434:Q2763,7,FALSE)</f>
        <v>No</v>
      </c>
      <c r="H435" s="14">
        <f>VLOOKUP(A435,'Data _Transformation'!A434:Q2763,8,FALSE)</f>
        <v>0</v>
      </c>
      <c r="I435" s="14" t="str">
        <f>VLOOKUP(A435,'Data _Transformation'!A434:Q2763,9,FALSE)</f>
        <v>Smoker</v>
      </c>
      <c r="J435" s="14" t="str">
        <f>VLOOKUP(A435,'Data _Transformation'!A434:Q2763,10,FALSE)</f>
        <v>Over weight</v>
      </c>
      <c r="K435" s="14" t="str">
        <f>VLOOKUP(A435,'Data _Transformation'!A434:Q2763,11,FALSE)</f>
        <v>Diabetes</v>
      </c>
      <c r="L435" s="39">
        <f>VLOOKUP(A435,'Data _Transformation'!A434:Q2763,12,FALSE)</f>
        <v>35316</v>
      </c>
      <c r="M435" s="40">
        <f>VLOOKUP(A435,'Data _Transformation'!A434:Q2763,13,FALSE)</f>
        <v>3987.93</v>
      </c>
      <c r="N435" s="14" t="str">
        <f>VLOOKUP(A435,'Data _Transformation'!A434:Q2763,14,FALSE)</f>
        <v>tier - 2</v>
      </c>
      <c r="O435" s="14" t="str">
        <f>VLOOKUP(A435,'Data _Transformation'!A434:Q2763,15,FALSE)</f>
        <v>tier - 2</v>
      </c>
      <c r="P435" s="14" t="str">
        <f>VLOOKUP(A435,'Data _Transformation'!A434:Q2763,16,0)</f>
        <v>R1011</v>
      </c>
      <c r="Q435" s="42">
        <f>VLOOKUP(A435,'Data _Transformation'!A434:Q2763,17,0)</f>
        <v>26</v>
      </c>
    </row>
    <row r="436" spans="1:17" ht="15.6" x14ac:dyDescent="0.3">
      <c r="A436" s="41" t="s">
        <v>1081</v>
      </c>
      <c r="B436" s="14" t="str">
        <f>VLOOKUP(A436,'Data _Transformation'!A435:Q2764,2,FALSE)</f>
        <v xml:space="preserve">  Jonathon S</v>
      </c>
      <c r="C436" s="14">
        <f>VLOOKUP(A436,'Data _Transformation'!A435:Q2764,3,FALSE)</f>
        <v>34.1</v>
      </c>
      <c r="D436" s="14">
        <f>VLOOKUP(A436,'Data _Transformation'!A435:Q2764,4,FALSE)</f>
        <v>4.01</v>
      </c>
      <c r="E436" s="14" t="str">
        <f>VLOOKUP(A436,'Data _Transformation'!A435:Q2764,5,FALSE)</f>
        <v>Yes</v>
      </c>
      <c r="F436" s="14" t="str">
        <f>VLOOKUP(A436,'Data _Transformation'!A435:Q2764,6,FALSE)</f>
        <v>No</v>
      </c>
      <c r="G436" s="14" t="str">
        <f>VLOOKUP(A436,'Data _Transformation'!A435:Q2764,7,FALSE)</f>
        <v>Yes</v>
      </c>
      <c r="H436" s="14">
        <f>VLOOKUP(A436,'Data _Transformation'!A435:Q2764,8,FALSE)</f>
        <v>1</v>
      </c>
      <c r="I436" s="14" t="str">
        <f>VLOOKUP(A436,'Data _Transformation'!A435:Q2764,9,FALSE)</f>
        <v>Nonsmoker</v>
      </c>
      <c r="J436" s="14" t="str">
        <f>VLOOKUP(A436,'Data _Transformation'!A435:Q2764,10,FALSE)</f>
        <v>Obesity</v>
      </c>
      <c r="K436" s="14" t="str">
        <f>VLOOKUP(A436,'Data _Transformation'!A435:Q2764,11,FALSE)</f>
        <v>Normal</v>
      </c>
      <c r="L436" s="39">
        <f>VLOOKUP(A436,'Data _Transformation'!A435:Q2764,12,FALSE)</f>
        <v>33199</v>
      </c>
      <c r="M436" s="40">
        <f>VLOOKUP(A436,'Data _Transformation'!A435:Q2764,13,FALSE)</f>
        <v>3989.84</v>
      </c>
      <c r="N436" s="14" t="str">
        <f>VLOOKUP(A436,'Data _Transformation'!A435:Q2764,14,FALSE)</f>
        <v>tier - 2</v>
      </c>
      <c r="O436" s="14" t="str">
        <f>VLOOKUP(A436,'Data _Transformation'!A435:Q2764,15,FALSE)</f>
        <v>tier - 2</v>
      </c>
      <c r="P436" s="14" t="str">
        <f>VLOOKUP(A436,'Data _Transformation'!A435:Q2764,16,0)</f>
        <v>R1011</v>
      </c>
      <c r="Q436" s="42">
        <f>VLOOKUP(A436,'Data _Transformation'!A435:Q2764,17,0)</f>
        <v>32</v>
      </c>
    </row>
    <row r="437" spans="1:17" ht="15.6" x14ac:dyDescent="0.3">
      <c r="A437" s="41" t="s">
        <v>1084</v>
      </c>
      <c r="B437" s="14" t="str">
        <f>VLOOKUP(A437,'Data _Transformation'!A436:Q2765,2,FALSE)</f>
        <v xml:space="preserve">  Caroline</v>
      </c>
      <c r="C437" s="14">
        <f>VLOOKUP(A437,'Data _Transformation'!A436:Q2765,3,FALSE)</f>
        <v>26.125</v>
      </c>
      <c r="D437" s="14">
        <f>VLOOKUP(A437,'Data _Transformation'!A436:Q2765,4,FALSE)</f>
        <v>8.56</v>
      </c>
      <c r="E437" s="14" t="str">
        <f>VLOOKUP(A437,'Data _Transformation'!A436:Q2765,5,FALSE)</f>
        <v>Yes</v>
      </c>
      <c r="F437" s="14" t="str">
        <f>VLOOKUP(A437,'Data _Transformation'!A436:Q2765,6,FALSE)</f>
        <v>No</v>
      </c>
      <c r="G437" s="14" t="str">
        <f>VLOOKUP(A437,'Data _Transformation'!A436:Q2765,7,FALSE)</f>
        <v>No</v>
      </c>
      <c r="H437" s="14">
        <f>VLOOKUP(A437,'Data _Transformation'!A436:Q2765,8,FALSE)</f>
        <v>1</v>
      </c>
      <c r="I437" s="14" t="str">
        <f>VLOOKUP(A437,'Data _Transformation'!A436:Q2765,9,FALSE)</f>
        <v>Smoker</v>
      </c>
      <c r="J437" s="14" t="str">
        <f>VLOOKUP(A437,'Data _Transformation'!A436:Q2765,10,FALSE)</f>
        <v>Over weight</v>
      </c>
      <c r="K437" s="14" t="str">
        <f>VLOOKUP(A437,'Data _Transformation'!A436:Q2765,11,FALSE)</f>
        <v>Diabetes</v>
      </c>
      <c r="L437" s="39">
        <f>VLOOKUP(A437,'Data _Transformation'!A436:Q2765,12,FALSE)</f>
        <v>33178</v>
      </c>
      <c r="M437" s="40">
        <f>VLOOKUP(A437,'Data _Transformation'!A436:Q2765,13,FALSE)</f>
        <v>3994.18</v>
      </c>
      <c r="N437" s="14" t="str">
        <f>VLOOKUP(A437,'Data _Transformation'!A436:Q2765,14,FALSE)</f>
        <v>tier - 2</v>
      </c>
      <c r="O437" s="14" t="str">
        <f>VLOOKUP(A437,'Data _Transformation'!A436:Q2765,15,FALSE)</f>
        <v>tier - 2</v>
      </c>
      <c r="P437" s="14" t="str">
        <f>VLOOKUP(A437,'Data _Transformation'!A436:Q2765,16,0)</f>
        <v>R1013</v>
      </c>
      <c r="Q437" s="42">
        <f>VLOOKUP(A437,'Data _Transformation'!A436:Q2765,17,0)</f>
        <v>32</v>
      </c>
    </row>
    <row r="438" spans="1:17" ht="15.6" x14ac:dyDescent="0.3">
      <c r="A438" s="41" t="s">
        <v>1086</v>
      </c>
      <c r="B438" s="14" t="str">
        <f>VLOOKUP(A438,'Data _Transformation'!A437:Q2766,2,FALSE)</f>
        <v xml:space="preserve">  Joshua D</v>
      </c>
      <c r="C438" s="14">
        <f>VLOOKUP(A438,'Data _Transformation'!A437:Q2766,3,FALSE)</f>
        <v>25.6</v>
      </c>
      <c r="D438" s="14">
        <f>VLOOKUP(A438,'Data _Transformation'!A437:Q2766,4,FALSE)</f>
        <v>10.5</v>
      </c>
      <c r="E438" s="14" t="str">
        <f>VLOOKUP(A438,'Data _Transformation'!A437:Q2766,5,FALSE)</f>
        <v>No</v>
      </c>
      <c r="F438" s="14" t="str">
        <f>VLOOKUP(A438,'Data _Transformation'!A437:Q2766,6,FALSE)</f>
        <v>No</v>
      </c>
      <c r="G438" s="14" t="str">
        <f>VLOOKUP(A438,'Data _Transformation'!A437:Q2766,7,FALSE)</f>
        <v>No</v>
      </c>
      <c r="H438" s="14">
        <f>VLOOKUP(A438,'Data _Transformation'!A437:Q2766,8,FALSE)</f>
        <v>2</v>
      </c>
      <c r="I438" s="14" t="str">
        <f>VLOOKUP(A438,'Data _Transformation'!A437:Q2766,9,FALSE)</f>
        <v>Smoker</v>
      </c>
      <c r="J438" s="14" t="str">
        <f>VLOOKUP(A438,'Data _Transformation'!A437:Q2766,10,FALSE)</f>
        <v>Over weight</v>
      </c>
      <c r="K438" s="14" t="str">
        <f>VLOOKUP(A438,'Data _Transformation'!A437:Q2766,11,FALSE)</f>
        <v>Diabetes</v>
      </c>
      <c r="L438" s="39">
        <f>VLOOKUP(A438,'Data _Transformation'!A437:Q2766,12,FALSE)</f>
        <v>32699</v>
      </c>
      <c r="M438" s="40">
        <f>VLOOKUP(A438,'Data _Transformation'!A437:Q2766,13,FALSE)</f>
        <v>4002.36</v>
      </c>
      <c r="N438" s="14" t="str">
        <f>VLOOKUP(A438,'Data _Transformation'!A437:Q2766,14,FALSE)</f>
        <v>tier - 2</v>
      </c>
      <c r="O438" s="14" t="str">
        <f>VLOOKUP(A438,'Data _Transformation'!A437:Q2766,15,FALSE)</f>
        <v>tier - 1</v>
      </c>
      <c r="P438" s="14" t="str">
        <f>VLOOKUP(A438,'Data _Transformation'!A437:Q2766,16,0)</f>
        <v>R1013</v>
      </c>
      <c r="Q438" s="42">
        <f>VLOOKUP(A438,'Data _Transformation'!A437:Q2766,17,0)</f>
        <v>33</v>
      </c>
    </row>
    <row r="439" spans="1:17" ht="15.6" x14ac:dyDescent="0.3">
      <c r="A439" s="41" t="s">
        <v>1089</v>
      </c>
      <c r="B439" s="14" t="str">
        <f>VLOOKUP(A439,'Data _Transformation'!A438:Q2767,2,FALSE)</f>
        <v xml:space="preserve">  Nichole</v>
      </c>
      <c r="C439" s="14">
        <f>VLOOKUP(A439,'Data _Transformation'!A438:Q2767,3,FALSE)</f>
        <v>24.32</v>
      </c>
      <c r="D439" s="14">
        <f>VLOOKUP(A439,'Data _Transformation'!A438:Q2767,4,FALSE)</f>
        <v>6.39</v>
      </c>
      <c r="E439" s="14" t="str">
        <f>VLOOKUP(A439,'Data _Transformation'!A438:Q2767,5,FALSE)</f>
        <v>No</v>
      </c>
      <c r="F439" s="14" t="str">
        <f>VLOOKUP(A439,'Data _Transformation'!A438:Q2767,6,FALSE)</f>
        <v>No</v>
      </c>
      <c r="G439" s="14" t="str">
        <f>VLOOKUP(A439,'Data _Transformation'!A438:Q2767,7,FALSE)</f>
        <v>No</v>
      </c>
      <c r="H439" s="14">
        <f>VLOOKUP(A439,'Data _Transformation'!A438:Q2767,8,FALSE)</f>
        <v>0</v>
      </c>
      <c r="I439" s="14" t="str">
        <f>VLOOKUP(A439,'Data _Transformation'!A438:Q2767,9,FALSE)</f>
        <v>Nonsmoker</v>
      </c>
      <c r="J439" s="14" t="str">
        <f>VLOOKUP(A439,'Data _Transformation'!A438:Q2767,10,FALSE)</f>
        <v>Normal weight</v>
      </c>
      <c r="K439" s="14" t="str">
        <f>VLOOKUP(A439,'Data _Transformation'!A438:Q2767,11,FALSE)</f>
        <v>Prediabetes</v>
      </c>
      <c r="L439" s="39">
        <f>VLOOKUP(A439,'Data _Transformation'!A438:Q2767,12,FALSE)</f>
        <v>36782</v>
      </c>
      <c r="M439" s="40">
        <f>VLOOKUP(A439,'Data _Transformation'!A438:Q2767,13,FALSE)</f>
        <v>4005.42</v>
      </c>
      <c r="N439" s="14" t="str">
        <f>VLOOKUP(A439,'Data _Transformation'!A438:Q2767,14,FALSE)</f>
        <v>tier - 2</v>
      </c>
      <c r="O439" s="14" t="str">
        <f>VLOOKUP(A439,'Data _Transformation'!A438:Q2767,15,FALSE)</f>
        <v>tier - 1</v>
      </c>
      <c r="P439" s="14" t="str">
        <f>VLOOKUP(A439,'Data _Transformation'!A438:Q2767,16,0)</f>
        <v>R1015</v>
      </c>
      <c r="Q439" s="42">
        <f>VLOOKUP(A439,'Data _Transformation'!A438:Q2767,17,0)</f>
        <v>22</v>
      </c>
    </row>
    <row r="440" spans="1:17" ht="15.6" x14ac:dyDescent="0.3">
      <c r="A440" s="41" t="s">
        <v>1092</v>
      </c>
      <c r="B440" s="14" t="str">
        <f>VLOOKUP(A440,'Data _Transformation'!A439:Q2768,2,FALSE)</f>
        <v xml:space="preserve">  Denise M</v>
      </c>
      <c r="C440" s="14">
        <f>VLOOKUP(A440,'Data _Transformation'!A439:Q2768,3,FALSE)</f>
        <v>22.88</v>
      </c>
      <c r="D440" s="14">
        <f>VLOOKUP(A440,'Data _Transformation'!A439:Q2768,4,FALSE)</f>
        <v>5.71</v>
      </c>
      <c r="E440" s="14" t="str">
        <f>VLOOKUP(A440,'Data _Transformation'!A439:Q2768,5,FALSE)</f>
        <v>Yes</v>
      </c>
      <c r="F440" s="14" t="str">
        <f>VLOOKUP(A440,'Data _Transformation'!A439:Q2768,6,FALSE)</f>
        <v>No</v>
      </c>
      <c r="G440" s="14" t="str">
        <f>VLOOKUP(A440,'Data _Transformation'!A439:Q2768,7,FALSE)</f>
        <v>Yes</v>
      </c>
      <c r="H440" s="14">
        <f>VLOOKUP(A440,'Data _Transformation'!A439:Q2768,8,FALSE)</f>
        <v>1</v>
      </c>
      <c r="I440" s="14" t="str">
        <f>VLOOKUP(A440,'Data _Transformation'!A439:Q2768,9,FALSE)</f>
        <v>Smoker</v>
      </c>
      <c r="J440" s="14" t="str">
        <f>VLOOKUP(A440,'Data _Transformation'!A439:Q2768,10,FALSE)</f>
        <v>Normal weight</v>
      </c>
      <c r="K440" s="14" t="str">
        <f>VLOOKUP(A440,'Data _Transformation'!A439:Q2768,11,FALSE)</f>
        <v>Prediabetes</v>
      </c>
      <c r="L440" s="39">
        <f>VLOOKUP(A440,'Data _Transformation'!A439:Q2768,12,FALSE)</f>
        <v>33888</v>
      </c>
      <c r="M440" s="40">
        <f>VLOOKUP(A440,'Data _Transformation'!A439:Q2768,13,FALSE)</f>
        <v>4032.24</v>
      </c>
      <c r="N440" s="14" t="str">
        <f>VLOOKUP(A440,'Data _Transformation'!A439:Q2768,14,FALSE)</f>
        <v>tier - 3</v>
      </c>
      <c r="O440" s="14" t="str">
        <f>VLOOKUP(A440,'Data _Transformation'!A439:Q2768,15,FALSE)</f>
        <v>tier - 3</v>
      </c>
      <c r="P440" s="14" t="str">
        <f>VLOOKUP(A440,'Data _Transformation'!A439:Q2768,16,0)</f>
        <v>R1012</v>
      </c>
      <c r="Q440" s="42">
        <f>VLOOKUP(A440,'Data _Transformation'!A439:Q2768,17,0)</f>
        <v>30</v>
      </c>
    </row>
    <row r="441" spans="1:17" ht="15.6" x14ac:dyDescent="0.3">
      <c r="A441" s="41" t="s">
        <v>1094</v>
      </c>
      <c r="B441" s="14" t="str">
        <f>VLOOKUP(A441,'Data _Transformation'!A440:Q2769,2,FALSE)</f>
        <v xml:space="preserve">  Peter R</v>
      </c>
      <c r="C441" s="14">
        <f>VLOOKUP(A441,'Data _Transformation'!A440:Q2769,3,FALSE)</f>
        <v>24.984999999999999</v>
      </c>
      <c r="D441" s="14">
        <f>VLOOKUP(A441,'Data _Transformation'!A440:Q2769,4,FALSE)</f>
        <v>4.43</v>
      </c>
      <c r="E441" s="14" t="str">
        <f>VLOOKUP(A441,'Data _Transformation'!A440:Q2769,5,FALSE)</f>
        <v>Yes</v>
      </c>
      <c r="F441" s="14" t="str">
        <f>VLOOKUP(A441,'Data _Transformation'!A440:Q2769,6,FALSE)</f>
        <v>No</v>
      </c>
      <c r="G441" s="14" t="str">
        <f>VLOOKUP(A441,'Data _Transformation'!A440:Q2769,7,FALSE)</f>
        <v>Yes</v>
      </c>
      <c r="H441" s="14">
        <f>VLOOKUP(A441,'Data _Transformation'!A440:Q2769,8,FALSE)</f>
        <v>1</v>
      </c>
      <c r="I441" s="14" t="str">
        <f>VLOOKUP(A441,'Data _Transformation'!A440:Q2769,9,FALSE)</f>
        <v>Nonsmoker</v>
      </c>
      <c r="J441" s="14" t="str">
        <f>VLOOKUP(A441,'Data _Transformation'!A440:Q2769,10,FALSE)</f>
        <v>Normal weight</v>
      </c>
      <c r="K441" s="14" t="str">
        <f>VLOOKUP(A441,'Data _Transformation'!A440:Q2769,11,FALSE)</f>
        <v>Normal</v>
      </c>
      <c r="L441" s="39">
        <f>VLOOKUP(A441,'Data _Transformation'!A440:Q2769,12,FALSE)</f>
        <v>30870</v>
      </c>
      <c r="M441" s="40">
        <f>VLOOKUP(A441,'Data _Transformation'!A440:Q2769,13,FALSE)</f>
        <v>4038.41</v>
      </c>
      <c r="N441" s="14" t="str">
        <f>VLOOKUP(A441,'Data _Transformation'!A440:Q2769,14,FALSE)</f>
        <v>tier - 2</v>
      </c>
      <c r="O441" s="14" t="str">
        <f>VLOOKUP(A441,'Data _Transformation'!A440:Q2769,15,FALSE)</f>
        <v>tier - 1</v>
      </c>
      <c r="P441" s="14" t="str">
        <f>VLOOKUP(A441,'Data _Transformation'!A440:Q2769,16,0)</f>
        <v>R1013</v>
      </c>
      <c r="Q441" s="42">
        <f>VLOOKUP(A441,'Data _Transformation'!A440:Q2769,17,0)</f>
        <v>38</v>
      </c>
    </row>
    <row r="442" spans="1:17" ht="15.6" x14ac:dyDescent="0.3">
      <c r="A442" s="41" t="s">
        <v>1097</v>
      </c>
      <c r="B442" s="14" t="str">
        <f>VLOOKUP(A442,'Data _Transformation'!A441:Q2770,2,FALSE)</f>
        <v xml:space="preserve">  Johnson K</v>
      </c>
      <c r="C442" s="14">
        <f>VLOOKUP(A442,'Data _Transformation'!A441:Q2770,3,FALSE)</f>
        <v>33.1</v>
      </c>
      <c r="D442" s="14">
        <f>VLOOKUP(A442,'Data _Transformation'!A441:Q2770,4,FALSE)</f>
        <v>5.52</v>
      </c>
      <c r="E442" s="14" t="str">
        <f>VLOOKUP(A442,'Data _Transformation'!A441:Q2770,5,FALSE)</f>
        <v>No</v>
      </c>
      <c r="F442" s="14" t="str">
        <f>VLOOKUP(A442,'Data _Transformation'!A441:Q2770,6,FALSE)</f>
        <v>No</v>
      </c>
      <c r="G442" s="14" t="str">
        <f>VLOOKUP(A442,'Data _Transformation'!A441:Q2770,7,FALSE)</f>
        <v>Yes</v>
      </c>
      <c r="H442" s="14">
        <f>VLOOKUP(A442,'Data _Transformation'!A441:Q2770,8,FALSE)</f>
        <v>1</v>
      </c>
      <c r="I442" s="14" t="str">
        <f>VLOOKUP(A442,'Data _Transformation'!A441:Q2770,9,FALSE)</f>
        <v>Nonsmoker</v>
      </c>
      <c r="J442" s="14" t="str">
        <f>VLOOKUP(A442,'Data _Transformation'!A441:Q2770,10,FALSE)</f>
        <v>Obesity</v>
      </c>
      <c r="K442" s="14" t="str">
        <f>VLOOKUP(A442,'Data _Transformation'!A441:Q2770,11,FALSE)</f>
        <v>Normal</v>
      </c>
      <c r="L442" s="39">
        <f>VLOOKUP(A442,'Data _Transformation'!A441:Q2770,12,FALSE)</f>
        <v>30630</v>
      </c>
      <c r="M442" s="40">
        <f>VLOOKUP(A442,'Data _Transformation'!A441:Q2770,13,FALSE)</f>
        <v>4039.9</v>
      </c>
      <c r="N442" s="14" t="str">
        <f>VLOOKUP(A442,'Data _Transformation'!A441:Q2770,14,FALSE)</f>
        <v>tier - 2</v>
      </c>
      <c r="O442" s="14" t="str">
        <f>VLOOKUP(A442,'Data _Transformation'!A441:Q2770,15,FALSE)</f>
        <v>tier - 1</v>
      </c>
      <c r="P442" s="14" t="str">
        <f>VLOOKUP(A442,'Data _Transformation'!A441:Q2770,16,0)</f>
        <v>R1013</v>
      </c>
      <c r="Q442" s="42">
        <f>VLOOKUP(A442,'Data _Transformation'!A441:Q2770,17,0)</f>
        <v>39</v>
      </c>
    </row>
    <row r="443" spans="1:17" ht="15.6" x14ac:dyDescent="0.3">
      <c r="A443" s="41" t="s">
        <v>1099</v>
      </c>
      <c r="B443" s="14" t="str">
        <f>VLOOKUP(A443,'Data _Transformation'!A442:Q2771,2,FALSE)</f>
        <v xml:space="preserve">  Katherine</v>
      </c>
      <c r="C443" s="14">
        <f>VLOOKUP(A443,'Data _Transformation'!A442:Q2771,3,FALSE)</f>
        <v>27.83</v>
      </c>
      <c r="D443" s="14">
        <f>VLOOKUP(A443,'Data _Transformation'!A442:Q2771,4,FALSE)</f>
        <v>9.1999999999999993</v>
      </c>
      <c r="E443" s="14" t="str">
        <f>VLOOKUP(A443,'Data _Transformation'!A442:Q2771,5,FALSE)</f>
        <v>Yes</v>
      </c>
      <c r="F443" s="14" t="str">
        <f>VLOOKUP(A443,'Data _Transformation'!A442:Q2771,6,FALSE)</f>
        <v>No</v>
      </c>
      <c r="G443" s="14" t="str">
        <f>VLOOKUP(A443,'Data _Transformation'!A442:Q2771,7,FALSE)</f>
        <v>No</v>
      </c>
      <c r="H443" s="14">
        <f>VLOOKUP(A443,'Data _Transformation'!A442:Q2771,8,FALSE)</f>
        <v>1</v>
      </c>
      <c r="I443" s="14" t="str">
        <f>VLOOKUP(A443,'Data _Transformation'!A442:Q2771,9,FALSE)</f>
        <v>Smoker</v>
      </c>
      <c r="J443" s="14" t="str">
        <f>VLOOKUP(A443,'Data _Transformation'!A442:Q2771,10,FALSE)</f>
        <v>Over weight</v>
      </c>
      <c r="K443" s="14" t="str">
        <f>VLOOKUP(A443,'Data _Transformation'!A442:Q2771,11,FALSE)</f>
        <v>Diabetes</v>
      </c>
      <c r="L443" s="39">
        <f>VLOOKUP(A443,'Data _Transformation'!A442:Q2771,12,FALSE)</f>
        <v>34329</v>
      </c>
      <c r="M443" s="40">
        <f>VLOOKUP(A443,'Data _Transformation'!A442:Q2771,13,FALSE)</f>
        <v>4040.56</v>
      </c>
      <c r="N443" s="14" t="str">
        <f>VLOOKUP(A443,'Data _Transformation'!A442:Q2771,14,FALSE)</f>
        <v>tier - 3</v>
      </c>
      <c r="O443" s="14" t="str">
        <f>VLOOKUP(A443,'Data _Transformation'!A442:Q2771,15,FALSE)</f>
        <v>tier - 3</v>
      </c>
      <c r="P443" s="14" t="str">
        <f>VLOOKUP(A443,'Data _Transformation'!A442:Q2771,16,0)</f>
        <v>R1015</v>
      </c>
      <c r="Q443" s="42">
        <f>VLOOKUP(A443,'Data _Transformation'!A442:Q2771,17,0)</f>
        <v>29</v>
      </c>
    </row>
    <row r="444" spans="1:17" ht="15.6" x14ac:dyDescent="0.3">
      <c r="A444" s="41" t="s">
        <v>1102</v>
      </c>
      <c r="B444" s="14" t="str">
        <f>VLOOKUP(A444,'Data _Transformation'!A443:Q2772,2,FALSE)</f>
        <v xml:space="preserve">  Lynda</v>
      </c>
      <c r="C444" s="14">
        <f>VLOOKUP(A444,'Data _Transformation'!A443:Q2772,3,FALSE)</f>
        <v>30.875</v>
      </c>
      <c r="D444" s="14">
        <f>VLOOKUP(A444,'Data _Transformation'!A443:Q2772,4,FALSE)</f>
        <v>10.97</v>
      </c>
      <c r="E444" s="14" t="str">
        <f>VLOOKUP(A444,'Data _Transformation'!A443:Q2772,5,FALSE)</f>
        <v>Yes</v>
      </c>
      <c r="F444" s="14" t="str">
        <f>VLOOKUP(A444,'Data _Transformation'!A443:Q2772,6,FALSE)</f>
        <v>No</v>
      </c>
      <c r="G444" s="14" t="str">
        <f>VLOOKUP(A444,'Data _Transformation'!A443:Q2772,7,FALSE)</f>
        <v>No</v>
      </c>
      <c r="H444" s="14">
        <f>VLOOKUP(A444,'Data _Transformation'!A443:Q2772,8,FALSE)</f>
        <v>2</v>
      </c>
      <c r="I444" s="14" t="str">
        <f>VLOOKUP(A444,'Data _Transformation'!A443:Q2772,9,FALSE)</f>
        <v>Nonsmoker</v>
      </c>
      <c r="J444" s="14" t="str">
        <f>VLOOKUP(A444,'Data _Transformation'!A443:Q2772,10,FALSE)</f>
        <v>Obesity</v>
      </c>
      <c r="K444" s="14" t="str">
        <f>VLOOKUP(A444,'Data _Transformation'!A443:Q2772,11,FALSE)</f>
        <v>Diabetes</v>
      </c>
      <c r="L444" s="39">
        <f>VLOOKUP(A444,'Data _Transformation'!A443:Q2772,12,FALSE)</f>
        <v>32477</v>
      </c>
      <c r="M444" s="40">
        <f>VLOOKUP(A444,'Data _Transformation'!A443:Q2772,13,FALSE)</f>
        <v>4047.94</v>
      </c>
      <c r="N444" s="14" t="str">
        <f>VLOOKUP(A444,'Data _Transformation'!A443:Q2772,14,FALSE)</f>
        <v>tier - 2</v>
      </c>
      <c r="O444" s="14" t="str">
        <f>VLOOKUP(A444,'Data _Transformation'!A443:Q2772,15,FALSE)</f>
        <v>tier - 1</v>
      </c>
      <c r="P444" s="14" t="str">
        <f>VLOOKUP(A444,'Data _Transformation'!A443:Q2772,16,0)</f>
        <v>R1013</v>
      </c>
      <c r="Q444" s="42">
        <f>VLOOKUP(A444,'Data _Transformation'!A443:Q2772,17,0)</f>
        <v>34</v>
      </c>
    </row>
    <row r="445" spans="1:17" ht="15.6" x14ac:dyDescent="0.3">
      <c r="A445" s="41" t="s">
        <v>1105</v>
      </c>
      <c r="B445" s="14" t="str">
        <f>VLOOKUP(A445,'Data _Transformation'!A444:Q2773,2,FALSE)</f>
        <v xml:space="preserve">  Anthony</v>
      </c>
      <c r="C445" s="14">
        <f>VLOOKUP(A445,'Data _Transformation'!A444:Q2773,3,FALSE)</f>
        <v>27.265000000000001</v>
      </c>
      <c r="D445" s="14">
        <f>VLOOKUP(A445,'Data _Transformation'!A444:Q2773,4,FALSE)</f>
        <v>4.25</v>
      </c>
      <c r="E445" s="14" t="str">
        <f>VLOOKUP(A445,'Data _Transformation'!A444:Q2773,5,FALSE)</f>
        <v>No</v>
      </c>
      <c r="F445" s="14" t="str">
        <f>VLOOKUP(A445,'Data _Transformation'!A444:Q2773,6,FALSE)</f>
        <v>No</v>
      </c>
      <c r="G445" s="14" t="str">
        <f>VLOOKUP(A445,'Data _Transformation'!A444:Q2773,7,FALSE)</f>
        <v>Yes</v>
      </c>
      <c r="H445" s="14">
        <f>VLOOKUP(A445,'Data _Transformation'!A444:Q2773,8,FALSE)</f>
        <v>1</v>
      </c>
      <c r="I445" s="14" t="str">
        <f>VLOOKUP(A445,'Data _Transformation'!A444:Q2773,9,FALSE)</f>
        <v>Nonsmoker</v>
      </c>
      <c r="J445" s="14" t="str">
        <f>VLOOKUP(A445,'Data _Transformation'!A444:Q2773,10,FALSE)</f>
        <v>Over weight</v>
      </c>
      <c r="K445" s="14" t="str">
        <f>VLOOKUP(A445,'Data _Transformation'!A444:Q2773,11,FALSE)</f>
        <v>Normal</v>
      </c>
      <c r="L445" s="39">
        <f>VLOOKUP(A445,'Data _Transformation'!A444:Q2773,12,FALSE)</f>
        <v>34194</v>
      </c>
      <c r="M445" s="40">
        <f>VLOOKUP(A445,'Data _Transformation'!A444:Q2773,13,FALSE)</f>
        <v>4058.12</v>
      </c>
      <c r="N445" s="14" t="str">
        <f>VLOOKUP(A445,'Data _Transformation'!A444:Q2773,14,FALSE)</f>
        <v>tier - 2</v>
      </c>
      <c r="O445" s="14" t="str">
        <f>VLOOKUP(A445,'Data _Transformation'!A444:Q2773,15,FALSE)</f>
        <v>tier - 1</v>
      </c>
      <c r="P445" s="14" t="str">
        <f>VLOOKUP(A445,'Data _Transformation'!A444:Q2773,16,0)</f>
        <v>R1013</v>
      </c>
      <c r="Q445" s="42">
        <f>VLOOKUP(A445,'Data _Transformation'!A444:Q2773,17,0)</f>
        <v>29</v>
      </c>
    </row>
    <row r="446" spans="1:17" ht="15.6" x14ac:dyDescent="0.3">
      <c r="A446" s="41" t="s">
        <v>1107</v>
      </c>
      <c r="B446" s="14" t="str">
        <f>VLOOKUP(A446,'Data _Transformation'!A445:Q2774,2,FALSE)</f>
        <v xml:space="preserve">  Linnea C</v>
      </c>
      <c r="C446" s="14">
        <f>VLOOKUP(A446,'Data _Transformation'!A445:Q2774,3,FALSE)</f>
        <v>26.7</v>
      </c>
      <c r="D446" s="14">
        <f>VLOOKUP(A446,'Data _Transformation'!A445:Q2774,4,FALSE)</f>
        <v>5.23</v>
      </c>
      <c r="E446" s="14" t="str">
        <f>VLOOKUP(A446,'Data _Transformation'!A445:Q2774,5,FALSE)</f>
        <v>No</v>
      </c>
      <c r="F446" s="14" t="str">
        <f>VLOOKUP(A446,'Data _Transformation'!A445:Q2774,6,FALSE)</f>
        <v>No</v>
      </c>
      <c r="G446" s="14" t="str">
        <f>VLOOKUP(A446,'Data _Transformation'!A445:Q2774,7,FALSE)</f>
        <v>Yes</v>
      </c>
      <c r="H446" s="14">
        <f>VLOOKUP(A446,'Data _Transformation'!A445:Q2774,8,FALSE)</f>
        <v>1</v>
      </c>
      <c r="I446" s="14" t="str">
        <f>VLOOKUP(A446,'Data _Transformation'!A445:Q2774,9,FALSE)</f>
        <v>Smoker</v>
      </c>
      <c r="J446" s="14" t="str">
        <f>VLOOKUP(A446,'Data _Transformation'!A445:Q2774,10,FALSE)</f>
        <v>Over weight</v>
      </c>
      <c r="K446" s="14" t="str">
        <f>VLOOKUP(A446,'Data _Transformation'!A445:Q2774,11,FALSE)</f>
        <v>Normal</v>
      </c>
      <c r="L446" s="39">
        <f>VLOOKUP(A446,'Data _Transformation'!A445:Q2774,12,FALSE)</f>
        <v>34956</v>
      </c>
      <c r="M446" s="40">
        <f>VLOOKUP(A446,'Data _Transformation'!A445:Q2774,13,FALSE)</f>
        <v>4058.71</v>
      </c>
      <c r="N446" s="14" t="str">
        <f>VLOOKUP(A446,'Data _Transformation'!A445:Q2774,14,FALSE)</f>
        <v>tier - 3</v>
      </c>
      <c r="O446" s="14" t="str">
        <f>VLOOKUP(A446,'Data _Transformation'!A445:Q2774,15,FALSE)</f>
        <v>tier - 3</v>
      </c>
      <c r="P446" s="14" t="str">
        <f>VLOOKUP(A446,'Data _Transformation'!A445:Q2774,16,0)</f>
        <v>R1012</v>
      </c>
      <c r="Q446" s="42">
        <f>VLOOKUP(A446,'Data _Transformation'!A445:Q2774,17,0)</f>
        <v>27</v>
      </c>
    </row>
    <row r="447" spans="1:17" ht="15.6" x14ac:dyDescent="0.3">
      <c r="A447" s="41" t="s">
        <v>1111</v>
      </c>
      <c r="B447" s="14" t="str">
        <f>VLOOKUP(A447,'Data _Transformation'!A446:Q2775,2,FALSE)</f>
        <v xml:space="preserve">  Massimiliano A</v>
      </c>
      <c r="C447" s="14">
        <f>VLOOKUP(A447,'Data _Transformation'!A446:Q2775,3,FALSE)</f>
        <v>29.925000000000001</v>
      </c>
      <c r="D447" s="14">
        <f>VLOOKUP(A447,'Data _Transformation'!A446:Q2775,4,FALSE)</f>
        <v>5.96</v>
      </c>
      <c r="E447" s="14" t="str">
        <f>VLOOKUP(A447,'Data _Transformation'!A446:Q2775,5,FALSE)</f>
        <v>Yes</v>
      </c>
      <c r="F447" s="14" t="str">
        <f>VLOOKUP(A447,'Data _Transformation'!A446:Q2775,6,FALSE)</f>
        <v>No</v>
      </c>
      <c r="G447" s="14" t="str">
        <f>VLOOKUP(A447,'Data _Transformation'!A446:Q2775,7,FALSE)</f>
        <v>Yes</v>
      </c>
      <c r="H447" s="14">
        <f>VLOOKUP(A447,'Data _Transformation'!A446:Q2775,8,FALSE)</f>
        <v>1</v>
      </c>
      <c r="I447" s="14" t="str">
        <f>VLOOKUP(A447,'Data _Transformation'!A446:Q2775,9,FALSE)</f>
        <v>Smoker</v>
      </c>
      <c r="J447" s="14" t="str">
        <f>VLOOKUP(A447,'Data _Transformation'!A446:Q2775,10,FALSE)</f>
        <v>Over weight</v>
      </c>
      <c r="K447" s="14" t="str">
        <f>VLOOKUP(A447,'Data _Transformation'!A446:Q2775,11,FALSE)</f>
        <v>Prediabetes</v>
      </c>
      <c r="L447" s="39">
        <f>VLOOKUP(A447,'Data _Transformation'!A446:Q2775,12,FALSE)</f>
        <v>30575</v>
      </c>
      <c r="M447" s="40">
        <f>VLOOKUP(A447,'Data _Transformation'!A446:Q2775,13,FALSE)</f>
        <v>4070.42</v>
      </c>
      <c r="N447" s="14" t="str">
        <f>VLOOKUP(A447,'Data _Transformation'!A446:Q2775,14,FALSE)</f>
        <v>tier - 2</v>
      </c>
      <c r="O447" s="14" t="str">
        <f>VLOOKUP(A447,'Data _Transformation'!A446:Q2775,15,FALSE)</f>
        <v>tier - 1</v>
      </c>
      <c r="P447" s="14" t="str">
        <f>VLOOKUP(A447,'Data _Transformation'!A446:Q2775,16,0)</f>
        <v>R1013</v>
      </c>
      <c r="Q447" s="42">
        <f>VLOOKUP(A447,'Data _Transformation'!A446:Q2775,17,0)</f>
        <v>39</v>
      </c>
    </row>
    <row r="448" spans="1:17" ht="15.6" x14ac:dyDescent="0.3">
      <c r="A448" s="41" t="s">
        <v>1113</v>
      </c>
      <c r="B448" s="14" t="str">
        <f>VLOOKUP(A448,'Data _Transformation'!A447:Q2776,2,FALSE)</f>
        <v xml:space="preserve">  James M</v>
      </c>
      <c r="C448" s="14">
        <f>VLOOKUP(A448,'Data _Transformation'!A447:Q2776,3,FALSE)</f>
        <v>19.95</v>
      </c>
      <c r="D448" s="14">
        <f>VLOOKUP(A448,'Data _Transformation'!A447:Q2776,4,FALSE)</f>
        <v>4.29</v>
      </c>
      <c r="E448" s="14" t="str">
        <f>VLOOKUP(A448,'Data _Transformation'!A447:Q2776,5,FALSE)</f>
        <v>Yes</v>
      </c>
      <c r="F448" s="14" t="str">
        <f>VLOOKUP(A448,'Data _Transformation'!A447:Q2776,6,FALSE)</f>
        <v>No</v>
      </c>
      <c r="G448" s="14" t="str">
        <f>VLOOKUP(A448,'Data _Transformation'!A447:Q2776,7,FALSE)</f>
        <v>No</v>
      </c>
      <c r="H448" s="14">
        <f>VLOOKUP(A448,'Data _Transformation'!A447:Q2776,8,FALSE)</f>
        <v>2</v>
      </c>
      <c r="I448" s="14" t="str">
        <f>VLOOKUP(A448,'Data _Transformation'!A447:Q2776,9,FALSE)</f>
        <v>Smoker</v>
      </c>
      <c r="J448" s="14" t="str">
        <f>VLOOKUP(A448,'Data _Transformation'!A447:Q2776,10,FALSE)</f>
        <v>Normal weight</v>
      </c>
      <c r="K448" s="14" t="str">
        <f>VLOOKUP(A448,'Data _Transformation'!A447:Q2776,11,FALSE)</f>
        <v>Normal</v>
      </c>
      <c r="L448" s="39">
        <f>VLOOKUP(A448,'Data _Transformation'!A447:Q2776,12,FALSE)</f>
        <v>37547</v>
      </c>
      <c r="M448" s="40">
        <f>VLOOKUP(A448,'Data _Transformation'!A447:Q2776,13,FALSE)</f>
        <v>4070.51</v>
      </c>
      <c r="N448" s="14" t="str">
        <f>VLOOKUP(A448,'Data _Transformation'!A447:Q2776,14,FALSE)</f>
        <v>tier - 2</v>
      </c>
      <c r="O448" s="14" t="str">
        <f>VLOOKUP(A448,'Data _Transformation'!A447:Q2776,15,FALSE)</f>
        <v>tier - 1</v>
      </c>
      <c r="P448" s="14" t="str">
        <f>VLOOKUP(A448,'Data _Transformation'!A447:Q2776,16,0)</f>
        <v>R1012</v>
      </c>
      <c r="Q448" s="42">
        <f>VLOOKUP(A448,'Data _Transformation'!A447:Q2776,17,0)</f>
        <v>20</v>
      </c>
    </row>
    <row r="449" spans="1:17" ht="15.6" x14ac:dyDescent="0.3">
      <c r="A449" s="41" t="s">
        <v>1116</v>
      </c>
      <c r="B449" s="14" t="str">
        <f>VLOOKUP(A449,'Data _Transformation'!A448:Q2777,2,FALSE)</f>
        <v xml:space="preserve">  Lauren</v>
      </c>
      <c r="C449" s="14">
        <f>VLOOKUP(A449,'Data _Transformation'!A448:Q2777,3,FALSE)</f>
        <v>24.225000000000001</v>
      </c>
      <c r="D449" s="14">
        <f>VLOOKUP(A449,'Data _Transformation'!A448:Q2777,4,FALSE)</f>
        <v>4.09</v>
      </c>
      <c r="E449" s="14" t="str">
        <f>VLOOKUP(A449,'Data _Transformation'!A448:Q2777,5,FALSE)</f>
        <v>No</v>
      </c>
      <c r="F449" s="14" t="str">
        <f>VLOOKUP(A449,'Data _Transformation'!A448:Q2777,6,FALSE)</f>
        <v>No</v>
      </c>
      <c r="G449" s="14" t="str">
        <f>VLOOKUP(A449,'Data _Transformation'!A448:Q2777,7,FALSE)</f>
        <v>No</v>
      </c>
      <c r="H449" s="14">
        <f>VLOOKUP(A449,'Data _Transformation'!A448:Q2777,8,FALSE)</f>
        <v>0</v>
      </c>
      <c r="I449" s="14" t="str">
        <f>VLOOKUP(A449,'Data _Transformation'!A448:Q2777,9,FALSE)</f>
        <v>Nonsmoker</v>
      </c>
      <c r="J449" s="14" t="str">
        <f>VLOOKUP(A449,'Data _Transformation'!A448:Q2777,10,FALSE)</f>
        <v>Normal weight</v>
      </c>
      <c r="K449" s="14" t="str">
        <f>VLOOKUP(A449,'Data _Transformation'!A448:Q2777,11,FALSE)</f>
        <v>Normal</v>
      </c>
      <c r="L449" s="39">
        <f>VLOOKUP(A449,'Data _Transformation'!A448:Q2777,12,FALSE)</f>
        <v>33208</v>
      </c>
      <c r="M449" s="40">
        <f>VLOOKUP(A449,'Data _Transformation'!A448:Q2777,13,FALSE)</f>
        <v>4074.45</v>
      </c>
      <c r="N449" s="14" t="str">
        <f>VLOOKUP(A449,'Data _Transformation'!A448:Q2777,14,FALSE)</f>
        <v>tier - 3</v>
      </c>
      <c r="O449" s="14" t="str">
        <f>VLOOKUP(A449,'Data _Transformation'!A448:Q2777,15,FALSE)</f>
        <v>tier - 2</v>
      </c>
      <c r="P449" s="14" t="str">
        <f>VLOOKUP(A449,'Data _Transformation'!A448:Q2777,16,0)</f>
        <v>R1013</v>
      </c>
      <c r="Q449" s="42">
        <f>VLOOKUP(A449,'Data _Transformation'!A448:Q2777,17,0)</f>
        <v>32</v>
      </c>
    </row>
    <row r="450" spans="1:17" ht="15.6" x14ac:dyDescent="0.3">
      <c r="A450" s="41" t="s">
        <v>1118</v>
      </c>
      <c r="B450" s="14" t="str">
        <f>VLOOKUP(A450,'Data _Transformation'!A449:Q2778,2,FALSE)</f>
        <v xml:space="preserve">  Michele V</v>
      </c>
      <c r="C450" s="14">
        <f>VLOOKUP(A450,'Data _Transformation'!A449:Q2778,3,FALSE)</f>
        <v>28.12</v>
      </c>
      <c r="D450" s="14">
        <f>VLOOKUP(A450,'Data _Transformation'!A449:Q2778,4,FALSE)</f>
        <v>4.88</v>
      </c>
      <c r="E450" s="14" t="str">
        <f>VLOOKUP(A450,'Data _Transformation'!A449:Q2778,5,FALSE)</f>
        <v>No</v>
      </c>
      <c r="F450" s="14" t="str">
        <f>VLOOKUP(A450,'Data _Transformation'!A449:Q2778,6,FALSE)</f>
        <v>No</v>
      </c>
      <c r="G450" s="14" t="str">
        <f>VLOOKUP(A450,'Data _Transformation'!A449:Q2778,7,FALSE)</f>
        <v>No</v>
      </c>
      <c r="H450" s="14">
        <f>VLOOKUP(A450,'Data _Transformation'!A449:Q2778,8,FALSE)</f>
        <v>0</v>
      </c>
      <c r="I450" s="14" t="str">
        <f>VLOOKUP(A450,'Data _Transformation'!A449:Q2778,9,FALSE)</f>
        <v>Smoker</v>
      </c>
      <c r="J450" s="14" t="str">
        <f>VLOOKUP(A450,'Data _Transformation'!A449:Q2778,10,FALSE)</f>
        <v>Over weight</v>
      </c>
      <c r="K450" s="14" t="str">
        <f>VLOOKUP(A450,'Data _Transformation'!A449:Q2778,11,FALSE)</f>
        <v>Normal</v>
      </c>
      <c r="L450" s="39">
        <f>VLOOKUP(A450,'Data _Transformation'!A449:Q2778,12,FALSE)</f>
        <v>33221</v>
      </c>
      <c r="M450" s="40">
        <f>VLOOKUP(A450,'Data _Transformation'!A449:Q2778,13,FALSE)</f>
        <v>4076.5</v>
      </c>
      <c r="N450" s="14" t="str">
        <f>VLOOKUP(A450,'Data _Transformation'!A449:Q2778,14,FALSE)</f>
        <v>tier - 2</v>
      </c>
      <c r="O450" s="14" t="str">
        <f>VLOOKUP(A450,'Data _Transformation'!A449:Q2778,15,FALSE)</f>
        <v>tier - 3</v>
      </c>
      <c r="P450" s="14" t="str">
        <f>VLOOKUP(A450,'Data _Transformation'!A449:Q2778,16,0)</f>
        <v>R1011</v>
      </c>
      <c r="Q450" s="42">
        <f>VLOOKUP(A450,'Data _Transformation'!A449:Q2778,17,0)</f>
        <v>32</v>
      </c>
    </row>
    <row r="451" spans="1:17" ht="15.6" x14ac:dyDescent="0.3">
      <c r="A451" s="41" t="s">
        <v>1121</v>
      </c>
      <c r="B451" s="14" t="str">
        <f>VLOOKUP(A451,'Data _Transformation'!A450:Q2779,2,FALSE)</f>
        <v xml:space="preserve">  Xiao</v>
      </c>
      <c r="C451" s="14">
        <f>VLOOKUP(A451,'Data _Transformation'!A450:Q2779,3,FALSE)</f>
        <v>23.21</v>
      </c>
      <c r="D451" s="14">
        <f>VLOOKUP(A451,'Data _Transformation'!A450:Q2779,4,FALSE)</f>
        <v>6.76</v>
      </c>
      <c r="E451" s="14" t="str">
        <f>VLOOKUP(A451,'Data _Transformation'!A450:Q2779,5,FALSE)</f>
        <v>No</v>
      </c>
      <c r="F451" s="14" t="str">
        <f>VLOOKUP(A451,'Data _Transformation'!A450:Q2779,6,FALSE)</f>
        <v>No</v>
      </c>
      <c r="G451" s="14" t="str">
        <f>VLOOKUP(A451,'Data _Transformation'!A450:Q2779,7,FALSE)</f>
        <v>No</v>
      </c>
      <c r="H451" s="14">
        <f>VLOOKUP(A451,'Data _Transformation'!A450:Q2779,8,FALSE)</f>
        <v>0</v>
      </c>
      <c r="I451" s="14" t="str">
        <f>VLOOKUP(A451,'Data _Transformation'!A450:Q2779,9,FALSE)</f>
        <v>Smoker</v>
      </c>
      <c r="J451" s="14" t="str">
        <f>VLOOKUP(A451,'Data _Transformation'!A450:Q2779,10,FALSE)</f>
        <v>Normal weight</v>
      </c>
      <c r="K451" s="14" t="str">
        <f>VLOOKUP(A451,'Data _Transformation'!A450:Q2779,11,FALSE)</f>
        <v>Diabetes</v>
      </c>
      <c r="L451" s="39">
        <f>VLOOKUP(A451,'Data _Transformation'!A450:Q2779,12,FALSE)</f>
        <v>34567</v>
      </c>
      <c r="M451" s="40">
        <f>VLOOKUP(A451,'Data _Transformation'!A450:Q2779,13,FALSE)</f>
        <v>4133.6400000000003</v>
      </c>
      <c r="N451" s="14" t="str">
        <f>VLOOKUP(A451,'Data _Transformation'!A450:Q2779,14,FALSE)</f>
        <v>tier - 2</v>
      </c>
      <c r="O451" s="14" t="str">
        <f>VLOOKUP(A451,'Data _Transformation'!A450:Q2779,15,FALSE)</f>
        <v>tier - 3</v>
      </c>
      <c r="P451" s="14" t="str">
        <f>VLOOKUP(A451,'Data _Transformation'!A450:Q2779,16,0)</f>
        <v>R1012</v>
      </c>
      <c r="Q451" s="42">
        <f>VLOOKUP(A451,'Data _Transformation'!A450:Q2779,17,0)</f>
        <v>28</v>
      </c>
    </row>
    <row r="452" spans="1:17" ht="15.6" x14ac:dyDescent="0.3">
      <c r="A452" s="41" t="s">
        <v>1124</v>
      </c>
      <c r="B452" s="14" t="str">
        <f>VLOOKUP(A452,'Data _Transformation'!A451:Q2780,2,FALSE)</f>
        <v xml:space="preserve">  Harper L</v>
      </c>
      <c r="C452" s="14">
        <f>VLOOKUP(A452,'Data _Transformation'!A451:Q2780,3,FALSE)</f>
        <v>23.98</v>
      </c>
      <c r="D452" s="14">
        <f>VLOOKUP(A452,'Data _Transformation'!A451:Q2780,4,FALSE)</f>
        <v>10.67</v>
      </c>
      <c r="E452" s="14" t="str">
        <f>VLOOKUP(A452,'Data _Transformation'!A451:Q2780,5,FALSE)</f>
        <v>No</v>
      </c>
      <c r="F452" s="14" t="str">
        <f>VLOOKUP(A452,'Data _Transformation'!A451:Q2780,6,FALSE)</f>
        <v>No</v>
      </c>
      <c r="G452" s="14" t="str">
        <f>VLOOKUP(A452,'Data _Transformation'!A451:Q2780,7,FALSE)</f>
        <v>No</v>
      </c>
      <c r="H452" s="14">
        <f>VLOOKUP(A452,'Data _Transformation'!A451:Q2780,8,FALSE)</f>
        <v>0</v>
      </c>
      <c r="I452" s="14" t="str">
        <f>VLOOKUP(A452,'Data _Transformation'!A451:Q2780,9,FALSE)</f>
        <v>Nonsmoker</v>
      </c>
      <c r="J452" s="14" t="str">
        <f>VLOOKUP(A452,'Data _Transformation'!A451:Q2780,10,FALSE)</f>
        <v>Normal weight</v>
      </c>
      <c r="K452" s="14" t="str">
        <f>VLOOKUP(A452,'Data _Transformation'!A451:Q2780,11,FALSE)</f>
        <v>Diabetes</v>
      </c>
      <c r="L452" s="39">
        <f>VLOOKUP(A452,'Data _Transformation'!A451:Q2780,12,FALSE)</f>
        <v>33456</v>
      </c>
      <c r="M452" s="40">
        <f>VLOOKUP(A452,'Data _Transformation'!A451:Q2780,13,FALSE)</f>
        <v>4134.08</v>
      </c>
      <c r="N452" s="14" t="str">
        <f>VLOOKUP(A452,'Data _Transformation'!A451:Q2780,14,FALSE)</f>
        <v>tier - 2</v>
      </c>
      <c r="O452" s="14" t="str">
        <f>VLOOKUP(A452,'Data _Transformation'!A451:Q2780,15,FALSE)</f>
        <v>tier - 1</v>
      </c>
      <c r="P452" s="14" t="str">
        <f>VLOOKUP(A452,'Data _Transformation'!A451:Q2780,16,0)</f>
        <v>R1012</v>
      </c>
      <c r="Q452" s="42">
        <f>VLOOKUP(A452,'Data _Transformation'!A451:Q2780,17,0)</f>
        <v>31</v>
      </c>
    </row>
    <row r="453" spans="1:17" ht="15.6" x14ac:dyDescent="0.3">
      <c r="A453" s="41" t="s">
        <v>1127</v>
      </c>
      <c r="B453" s="14" t="str">
        <f>VLOOKUP(A453,'Data _Transformation'!A452:Q2781,2,FALSE)</f>
        <v xml:space="preserve">  Nick</v>
      </c>
      <c r="C453" s="14">
        <f>VLOOKUP(A453,'Data _Transformation'!A452:Q2781,3,FALSE)</f>
        <v>30</v>
      </c>
      <c r="D453" s="14">
        <f>VLOOKUP(A453,'Data _Transformation'!A452:Q2781,4,FALSE)</f>
        <v>6.21</v>
      </c>
      <c r="E453" s="14" t="str">
        <f>VLOOKUP(A453,'Data _Transformation'!A452:Q2781,5,FALSE)</f>
        <v>No</v>
      </c>
      <c r="F453" s="14" t="str">
        <f>VLOOKUP(A453,'Data _Transformation'!A452:Q2781,6,FALSE)</f>
        <v>No</v>
      </c>
      <c r="G453" s="14" t="str">
        <f>VLOOKUP(A453,'Data _Transformation'!A452:Q2781,7,FALSE)</f>
        <v>No</v>
      </c>
      <c r="H453" s="14">
        <f>VLOOKUP(A453,'Data _Transformation'!A452:Q2781,8,FALSE)</f>
        <v>0</v>
      </c>
      <c r="I453" s="14" t="str">
        <f>VLOOKUP(A453,'Data _Transformation'!A452:Q2781,9,FALSE)</f>
        <v>Smoker</v>
      </c>
      <c r="J453" s="14" t="str">
        <f>VLOOKUP(A453,'Data _Transformation'!A452:Q2781,10,FALSE)</f>
        <v>Obesity</v>
      </c>
      <c r="K453" s="14" t="str">
        <f>VLOOKUP(A453,'Data _Transformation'!A452:Q2781,11,FALSE)</f>
        <v>Prediabetes</v>
      </c>
      <c r="L453" s="39">
        <f>VLOOKUP(A453,'Data _Transformation'!A452:Q2781,12,FALSE)</f>
        <v>33773</v>
      </c>
      <c r="M453" s="40">
        <f>VLOOKUP(A453,'Data _Transformation'!A452:Q2781,13,FALSE)</f>
        <v>4137.5200000000004</v>
      </c>
      <c r="N453" s="14" t="str">
        <f>VLOOKUP(A453,'Data _Transformation'!A452:Q2781,14,FALSE)</f>
        <v>tier - 2</v>
      </c>
      <c r="O453" s="14" t="str">
        <f>VLOOKUP(A453,'Data _Transformation'!A452:Q2781,15,FALSE)</f>
        <v>tier - 3</v>
      </c>
      <c r="P453" s="14" t="str">
        <f>VLOOKUP(A453,'Data _Transformation'!A452:Q2781,16,0)</f>
        <v>R1024</v>
      </c>
      <c r="Q453" s="42">
        <f>VLOOKUP(A453,'Data _Transformation'!A452:Q2781,17,0)</f>
        <v>30</v>
      </c>
    </row>
    <row r="454" spans="1:17" ht="15.6" x14ac:dyDescent="0.3">
      <c r="A454" s="41" t="s">
        <v>1129</v>
      </c>
      <c r="B454" s="14" t="str">
        <f>VLOOKUP(A454,'Data _Transformation'!A453:Q2782,2,FALSE)</f>
        <v xml:space="preserve">  Scott</v>
      </c>
      <c r="C454" s="14">
        <f>VLOOKUP(A454,'Data _Transformation'!A453:Q2782,3,FALSE)</f>
        <v>17.350000000000001</v>
      </c>
      <c r="D454" s="14">
        <f>VLOOKUP(A454,'Data _Transformation'!A453:Q2782,4,FALSE)</f>
        <v>5.03</v>
      </c>
      <c r="E454" s="14" t="str">
        <f>VLOOKUP(A454,'Data _Transformation'!A453:Q2782,5,FALSE)</f>
        <v>Yes</v>
      </c>
      <c r="F454" s="14" t="str">
        <f>VLOOKUP(A454,'Data _Transformation'!A453:Q2782,6,FALSE)</f>
        <v>No</v>
      </c>
      <c r="G454" s="14" t="str">
        <f>VLOOKUP(A454,'Data _Transformation'!A453:Q2782,7,FALSE)</f>
        <v>No</v>
      </c>
      <c r="H454" s="14">
        <f>VLOOKUP(A454,'Data _Transformation'!A453:Q2782,8,FALSE)</f>
        <v>0</v>
      </c>
      <c r="I454" s="14" t="str">
        <f>VLOOKUP(A454,'Data _Transformation'!A453:Q2782,9,FALSE)</f>
        <v>Smoker</v>
      </c>
      <c r="J454" s="14" t="str">
        <f>VLOOKUP(A454,'Data _Transformation'!A453:Q2782,10,FALSE)</f>
        <v>Under weight</v>
      </c>
      <c r="K454" s="14" t="str">
        <f>VLOOKUP(A454,'Data _Transformation'!A453:Q2782,11,FALSE)</f>
        <v>Normal</v>
      </c>
      <c r="L454" s="39">
        <f>VLOOKUP(A454,'Data _Transformation'!A453:Q2782,12,FALSE)</f>
        <v>33783</v>
      </c>
      <c r="M454" s="40">
        <f>VLOOKUP(A454,'Data _Transformation'!A453:Q2782,13,FALSE)</f>
        <v>4149.74</v>
      </c>
      <c r="N454" s="14" t="str">
        <f>VLOOKUP(A454,'Data _Transformation'!A453:Q2782,14,FALSE)</f>
        <v>tier - 2</v>
      </c>
      <c r="O454" s="14" t="str">
        <f>VLOOKUP(A454,'Data _Transformation'!A453:Q2782,15,FALSE)</f>
        <v>tier - 1</v>
      </c>
      <c r="P454" s="14" t="str">
        <f>VLOOKUP(A454,'Data _Transformation'!A453:Q2782,16,0)</f>
        <v>R1011</v>
      </c>
      <c r="Q454" s="42">
        <f>VLOOKUP(A454,'Data _Transformation'!A453:Q2782,17,0)</f>
        <v>30</v>
      </c>
    </row>
    <row r="455" spans="1:17" ht="15.6" x14ac:dyDescent="0.3">
      <c r="A455" s="41" t="s">
        <v>1132</v>
      </c>
      <c r="B455" s="14" t="str">
        <f>VLOOKUP(A455,'Data _Transformation'!A454:Q2783,2,FALSE)</f>
        <v xml:space="preserve">  Wilson</v>
      </c>
      <c r="C455" s="14">
        <f>VLOOKUP(A455,'Data _Transformation'!A454:Q2783,3,FALSE)</f>
        <v>22.704999999999998</v>
      </c>
      <c r="D455" s="14">
        <f>VLOOKUP(A455,'Data _Transformation'!A454:Q2783,4,FALSE)</f>
        <v>5.27</v>
      </c>
      <c r="E455" s="14" t="str">
        <f>VLOOKUP(A455,'Data _Transformation'!A454:Q2783,5,FALSE)</f>
        <v>No</v>
      </c>
      <c r="F455" s="14" t="str">
        <f>VLOOKUP(A455,'Data _Transformation'!A454:Q2783,6,FALSE)</f>
        <v>No</v>
      </c>
      <c r="G455" s="14" t="str">
        <f>VLOOKUP(A455,'Data _Transformation'!A454:Q2783,7,FALSE)</f>
        <v>No</v>
      </c>
      <c r="H455" s="14">
        <f>VLOOKUP(A455,'Data _Transformation'!A454:Q2783,8,FALSE)</f>
        <v>0</v>
      </c>
      <c r="I455" s="14" t="str">
        <f>VLOOKUP(A455,'Data _Transformation'!A454:Q2783,9,FALSE)</f>
        <v>Nonsmoker</v>
      </c>
      <c r="J455" s="14" t="str">
        <f>VLOOKUP(A455,'Data _Transformation'!A454:Q2783,10,FALSE)</f>
        <v>Normal weight</v>
      </c>
      <c r="K455" s="14" t="str">
        <f>VLOOKUP(A455,'Data _Transformation'!A454:Q2783,11,FALSE)</f>
        <v>Normal</v>
      </c>
      <c r="L455" s="39">
        <f>VLOOKUP(A455,'Data _Transformation'!A454:Q2783,12,FALSE)</f>
        <v>33820</v>
      </c>
      <c r="M455" s="40">
        <f>VLOOKUP(A455,'Data _Transformation'!A454:Q2783,13,FALSE)</f>
        <v>4151.03</v>
      </c>
      <c r="N455" s="14" t="str">
        <f>VLOOKUP(A455,'Data _Transformation'!A454:Q2783,14,FALSE)</f>
        <v>tier - 2</v>
      </c>
      <c r="O455" s="14" t="str">
        <f>VLOOKUP(A455,'Data _Transformation'!A454:Q2783,15,FALSE)</f>
        <v>tier - 2</v>
      </c>
      <c r="P455" s="14" t="str">
        <f>VLOOKUP(A455,'Data _Transformation'!A454:Q2783,16,0)</f>
        <v>R1013</v>
      </c>
      <c r="Q455" s="42">
        <f>VLOOKUP(A455,'Data _Transformation'!A454:Q2783,17,0)</f>
        <v>30</v>
      </c>
    </row>
    <row r="456" spans="1:17" ht="15.6" x14ac:dyDescent="0.3">
      <c r="A456" s="41" t="s">
        <v>1134</v>
      </c>
      <c r="B456" s="14" t="str">
        <f>VLOOKUP(A456,'Data _Transformation'!A455:Q2784,2,FALSE)</f>
        <v xml:space="preserve">  Lee</v>
      </c>
      <c r="C456" s="14">
        <f>VLOOKUP(A456,'Data _Transformation'!A455:Q2784,3,FALSE)</f>
        <v>25.41</v>
      </c>
      <c r="D456" s="14">
        <f>VLOOKUP(A456,'Data _Transformation'!A455:Q2784,4,FALSE)</f>
        <v>10.53</v>
      </c>
      <c r="E456" s="14" t="str">
        <f>VLOOKUP(A456,'Data _Transformation'!A455:Q2784,5,FALSE)</f>
        <v>Yes</v>
      </c>
      <c r="F456" s="14" t="str">
        <f>VLOOKUP(A456,'Data _Transformation'!A455:Q2784,6,FALSE)</f>
        <v>No</v>
      </c>
      <c r="G456" s="14" t="str">
        <f>VLOOKUP(A456,'Data _Transformation'!A455:Q2784,7,FALSE)</f>
        <v>No</v>
      </c>
      <c r="H456" s="14">
        <f>VLOOKUP(A456,'Data _Transformation'!A455:Q2784,8,FALSE)</f>
        <v>1</v>
      </c>
      <c r="I456" s="14" t="str">
        <f>VLOOKUP(A456,'Data _Transformation'!A455:Q2784,9,FALSE)</f>
        <v>Smoker</v>
      </c>
      <c r="J456" s="14" t="str">
        <f>VLOOKUP(A456,'Data _Transformation'!A455:Q2784,10,FALSE)</f>
        <v>Over weight</v>
      </c>
      <c r="K456" s="14" t="str">
        <f>VLOOKUP(A456,'Data _Transformation'!A455:Q2784,11,FALSE)</f>
        <v>Diabetes</v>
      </c>
      <c r="L456" s="39">
        <f>VLOOKUP(A456,'Data _Transformation'!A455:Q2784,12,FALSE)</f>
        <v>36125</v>
      </c>
      <c r="M456" s="40">
        <f>VLOOKUP(A456,'Data _Transformation'!A455:Q2784,13,FALSE)</f>
        <v>4154.97</v>
      </c>
      <c r="N456" s="14" t="str">
        <f>VLOOKUP(A456,'Data _Transformation'!A455:Q2784,14,FALSE)</f>
        <v>tier - 2</v>
      </c>
      <c r="O456" s="14" t="str">
        <f>VLOOKUP(A456,'Data _Transformation'!A455:Q2784,15,FALSE)</f>
        <v>tier - 1</v>
      </c>
      <c r="P456" s="14" t="str">
        <f>VLOOKUP(A456,'Data _Transformation'!A455:Q2784,16,0)</f>
        <v>R1012</v>
      </c>
      <c r="Q456" s="42">
        <f>VLOOKUP(A456,'Data _Transformation'!A455:Q2784,17,0)</f>
        <v>24</v>
      </c>
    </row>
    <row r="457" spans="1:17" ht="15.6" x14ac:dyDescent="0.3">
      <c r="A457" s="41" t="s">
        <v>1137</v>
      </c>
      <c r="B457" s="14" t="str">
        <f>VLOOKUP(A457,'Data _Transformation'!A456:Q2785,2,FALSE)</f>
        <v xml:space="preserve">  Shizhong</v>
      </c>
      <c r="C457" s="14">
        <f>VLOOKUP(A457,'Data _Transformation'!A456:Q2785,3,FALSE)</f>
        <v>18.23</v>
      </c>
      <c r="D457" s="14">
        <f>VLOOKUP(A457,'Data _Transformation'!A456:Q2785,4,FALSE)</f>
        <v>5.78</v>
      </c>
      <c r="E457" s="14" t="str">
        <f>VLOOKUP(A457,'Data _Transformation'!A456:Q2785,5,FALSE)</f>
        <v>No</v>
      </c>
      <c r="F457" s="14" t="str">
        <f>VLOOKUP(A457,'Data _Transformation'!A456:Q2785,6,FALSE)</f>
        <v>No</v>
      </c>
      <c r="G457" s="14" t="str">
        <f>VLOOKUP(A457,'Data _Transformation'!A456:Q2785,7,FALSE)</f>
        <v>Yes</v>
      </c>
      <c r="H457" s="14">
        <f>VLOOKUP(A457,'Data _Transformation'!A456:Q2785,8,FALSE)</f>
        <v>1</v>
      </c>
      <c r="I457" s="14" t="str">
        <f>VLOOKUP(A457,'Data _Transformation'!A456:Q2785,9,FALSE)</f>
        <v>Smoker</v>
      </c>
      <c r="J457" s="14" t="str">
        <f>VLOOKUP(A457,'Data _Transformation'!A456:Q2785,10,FALSE)</f>
        <v>Under weight</v>
      </c>
      <c r="K457" s="14" t="str">
        <f>VLOOKUP(A457,'Data _Transformation'!A456:Q2785,11,FALSE)</f>
        <v>Prediabetes</v>
      </c>
      <c r="L457" s="39">
        <f>VLOOKUP(A457,'Data _Transformation'!A456:Q2785,12,FALSE)</f>
        <v>30941</v>
      </c>
      <c r="M457" s="40">
        <f>VLOOKUP(A457,'Data _Transformation'!A456:Q2785,13,FALSE)</f>
        <v>4163.21</v>
      </c>
      <c r="N457" s="14" t="str">
        <f>VLOOKUP(A457,'Data _Transformation'!A456:Q2785,14,FALSE)</f>
        <v>tier - 2</v>
      </c>
      <c r="O457" s="14" t="str">
        <f>VLOOKUP(A457,'Data _Transformation'!A456:Q2785,15,FALSE)</f>
        <v>tier - 2</v>
      </c>
      <c r="P457" s="14" t="str">
        <f>VLOOKUP(A457,'Data _Transformation'!A456:Q2785,16,0)</f>
        <v>R1012</v>
      </c>
      <c r="Q457" s="42">
        <f>VLOOKUP(A457,'Data _Transformation'!A456:Q2785,17,0)</f>
        <v>38</v>
      </c>
    </row>
    <row r="458" spans="1:17" ht="15.6" x14ac:dyDescent="0.3">
      <c r="A458" s="41" t="s">
        <v>1140</v>
      </c>
      <c r="B458" s="14" t="str">
        <f>VLOOKUP(A458,'Data _Transformation'!A457:Q2786,2,FALSE)</f>
        <v xml:space="preserve">  Marie-Claire</v>
      </c>
      <c r="C458" s="14">
        <f>VLOOKUP(A458,'Data _Transformation'!A457:Q2786,3,FALSE)</f>
        <v>24.7</v>
      </c>
      <c r="D458" s="14">
        <f>VLOOKUP(A458,'Data _Transformation'!A457:Q2786,4,FALSE)</f>
        <v>4.3600000000000003</v>
      </c>
      <c r="E458" s="14" t="str">
        <f>VLOOKUP(A458,'Data _Transformation'!A457:Q2786,5,FALSE)</f>
        <v>No</v>
      </c>
      <c r="F458" s="14" t="str">
        <f>VLOOKUP(A458,'Data _Transformation'!A457:Q2786,6,FALSE)</f>
        <v>No</v>
      </c>
      <c r="G458" s="14" t="str">
        <f>VLOOKUP(A458,'Data _Transformation'!A457:Q2786,7,FALSE)</f>
        <v>Yes</v>
      </c>
      <c r="H458" s="14">
        <f>VLOOKUP(A458,'Data _Transformation'!A457:Q2786,8,FALSE)</f>
        <v>1</v>
      </c>
      <c r="I458" s="14" t="str">
        <f>VLOOKUP(A458,'Data _Transformation'!A457:Q2786,9,FALSE)</f>
        <v>Smoker</v>
      </c>
      <c r="J458" s="14" t="str">
        <f>VLOOKUP(A458,'Data _Transformation'!A457:Q2786,10,FALSE)</f>
        <v>Normal weight</v>
      </c>
      <c r="K458" s="14" t="str">
        <f>VLOOKUP(A458,'Data _Transformation'!A457:Q2786,11,FALSE)</f>
        <v>Normal</v>
      </c>
      <c r="L458" s="39">
        <f>VLOOKUP(A458,'Data _Transformation'!A457:Q2786,12,FALSE)</f>
        <v>32684</v>
      </c>
      <c r="M458" s="40">
        <f>VLOOKUP(A458,'Data _Transformation'!A457:Q2786,13,FALSE)</f>
        <v>4185.1000000000004</v>
      </c>
      <c r="N458" s="14" t="str">
        <f>VLOOKUP(A458,'Data _Transformation'!A457:Q2786,14,FALSE)</f>
        <v>tier - 2</v>
      </c>
      <c r="O458" s="14" t="str">
        <f>VLOOKUP(A458,'Data _Transformation'!A457:Q2786,15,FALSE)</f>
        <v>tier - 3</v>
      </c>
      <c r="P458" s="14" t="str">
        <f>VLOOKUP(A458,'Data _Transformation'!A457:Q2786,16,0)</f>
        <v>R1013</v>
      </c>
      <c r="Q458" s="42">
        <f>VLOOKUP(A458,'Data _Transformation'!A457:Q2786,17,0)</f>
        <v>33</v>
      </c>
    </row>
    <row r="459" spans="1:17" ht="15.6" x14ac:dyDescent="0.3">
      <c r="A459" s="41" t="s">
        <v>1142</v>
      </c>
      <c r="B459" s="14" t="str">
        <f>VLOOKUP(A459,'Data _Transformation'!A458:Q2787,2,FALSE)</f>
        <v xml:space="preserve">  Todd J</v>
      </c>
      <c r="C459" s="14">
        <f>VLOOKUP(A459,'Data _Transformation'!A458:Q2787,3,FALSE)</f>
        <v>37.4</v>
      </c>
      <c r="D459" s="14">
        <f>VLOOKUP(A459,'Data _Transformation'!A458:Q2787,4,FALSE)</f>
        <v>9.7200000000000006</v>
      </c>
      <c r="E459" s="14" t="str">
        <f>VLOOKUP(A459,'Data _Transformation'!A458:Q2787,5,FALSE)</f>
        <v>Yes</v>
      </c>
      <c r="F459" s="14" t="str">
        <f>VLOOKUP(A459,'Data _Transformation'!A458:Q2787,6,FALSE)</f>
        <v>No</v>
      </c>
      <c r="G459" s="14" t="str">
        <f>VLOOKUP(A459,'Data _Transformation'!A458:Q2787,7,FALSE)</f>
        <v>Yes</v>
      </c>
      <c r="H459" s="14">
        <f>VLOOKUP(A459,'Data _Transformation'!A458:Q2787,8,FALSE)</f>
        <v>1</v>
      </c>
      <c r="I459" s="14" t="str">
        <f>VLOOKUP(A459,'Data _Transformation'!A458:Q2787,9,FALSE)</f>
        <v>Nonsmoker</v>
      </c>
      <c r="J459" s="14" t="str">
        <f>VLOOKUP(A459,'Data _Transformation'!A458:Q2787,10,FALSE)</f>
        <v>Obesity</v>
      </c>
      <c r="K459" s="14" t="str">
        <f>VLOOKUP(A459,'Data _Transformation'!A458:Q2787,11,FALSE)</f>
        <v>Diabetes</v>
      </c>
      <c r="L459" s="39">
        <f>VLOOKUP(A459,'Data _Transformation'!A458:Q2787,12,FALSE)</f>
        <v>34975</v>
      </c>
      <c r="M459" s="40">
        <f>VLOOKUP(A459,'Data _Transformation'!A458:Q2787,13,FALSE)</f>
        <v>4188.7299999999996</v>
      </c>
      <c r="N459" s="14" t="str">
        <f>VLOOKUP(A459,'Data _Transformation'!A458:Q2787,14,FALSE)</f>
        <v>tier - 2</v>
      </c>
      <c r="O459" s="14" t="str">
        <f>VLOOKUP(A459,'Data _Transformation'!A458:Q2787,15,FALSE)</f>
        <v>tier - 2</v>
      </c>
      <c r="P459" s="14" t="str">
        <f>VLOOKUP(A459,'Data _Transformation'!A458:Q2787,16,0)</f>
        <v>R1025</v>
      </c>
      <c r="Q459" s="42">
        <f>VLOOKUP(A459,'Data _Transformation'!A458:Q2787,17,0)</f>
        <v>27</v>
      </c>
    </row>
    <row r="460" spans="1:17" ht="15.6" x14ac:dyDescent="0.3">
      <c r="A460" s="41" t="s">
        <v>1145</v>
      </c>
      <c r="B460" s="14" t="str">
        <f>VLOOKUP(A460,'Data _Transformation'!A459:Q2788,2,FALSE)</f>
        <v xml:space="preserve">  Carolyn</v>
      </c>
      <c r="C460" s="14">
        <f>VLOOKUP(A460,'Data _Transformation'!A459:Q2788,3,FALSE)</f>
        <v>26.885000000000002</v>
      </c>
      <c r="D460" s="14">
        <f>VLOOKUP(A460,'Data _Transformation'!A459:Q2788,4,FALSE)</f>
        <v>5.18</v>
      </c>
      <c r="E460" s="14" t="str">
        <f>VLOOKUP(A460,'Data _Transformation'!A459:Q2788,5,FALSE)</f>
        <v>No</v>
      </c>
      <c r="F460" s="14" t="str">
        <f>VLOOKUP(A460,'Data _Transformation'!A459:Q2788,6,FALSE)</f>
        <v>No</v>
      </c>
      <c r="G460" s="14" t="str">
        <f>VLOOKUP(A460,'Data _Transformation'!A459:Q2788,7,FALSE)</f>
        <v>Yes</v>
      </c>
      <c r="H460" s="14">
        <f>VLOOKUP(A460,'Data _Transformation'!A459:Q2788,8,FALSE)</f>
        <v>1</v>
      </c>
      <c r="I460" s="14" t="str">
        <f>VLOOKUP(A460,'Data _Transformation'!A459:Q2788,9,FALSE)</f>
        <v>Smoker</v>
      </c>
      <c r="J460" s="14" t="str">
        <f>VLOOKUP(A460,'Data _Transformation'!A459:Q2788,10,FALSE)</f>
        <v>Over weight</v>
      </c>
      <c r="K460" s="14" t="str">
        <f>VLOOKUP(A460,'Data _Transformation'!A459:Q2788,11,FALSE)</f>
        <v>Normal</v>
      </c>
      <c r="L460" s="39">
        <f>VLOOKUP(A460,'Data _Transformation'!A459:Q2788,12,FALSE)</f>
        <v>35679</v>
      </c>
      <c r="M460" s="40">
        <f>VLOOKUP(A460,'Data _Transformation'!A459:Q2788,13,FALSE)</f>
        <v>4189.1099999999997</v>
      </c>
      <c r="N460" s="14" t="str">
        <f>VLOOKUP(A460,'Data _Transformation'!A459:Q2788,14,FALSE)</f>
        <v>tier - 2</v>
      </c>
      <c r="O460" s="14" t="str">
        <f>VLOOKUP(A460,'Data _Transformation'!A459:Q2788,15,FALSE)</f>
        <v>tier - 2</v>
      </c>
      <c r="P460" s="14" t="str">
        <f>VLOOKUP(A460,'Data _Transformation'!A459:Q2788,16,0)</f>
        <v>R1012</v>
      </c>
      <c r="Q460" s="42">
        <f>VLOOKUP(A460,'Data _Transformation'!A459:Q2788,17,0)</f>
        <v>25</v>
      </c>
    </row>
    <row r="461" spans="1:17" ht="15.6" x14ac:dyDescent="0.3">
      <c r="A461" s="41" t="s">
        <v>1148</v>
      </c>
      <c r="B461" s="14" t="str">
        <f>VLOOKUP(A461,'Data _Transformation'!A460:Q2789,2,FALSE)</f>
        <v xml:space="preserve">  Lindsey</v>
      </c>
      <c r="C461" s="14">
        <f>VLOOKUP(A461,'Data _Transformation'!A460:Q2789,3,FALSE)</f>
        <v>25.27</v>
      </c>
      <c r="D461" s="14">
        <f>VLOOKUP(A461,'Data _Transformation'!A460:Q2789,4,FALSE)</f>
        <v>5.29</v>
      </c>
      <c r="E461" s="14" t="str">
        <f>VLOOKUP(A461,'Data _Transformation'!A460:Q2789,5,FALSE)</f>
        <v>No</v>
      </c>
      <c r="F461" s="14" t="str">
        <f>VLOOKUP(A461,'Data _Transformation'!A460:Q2789,6,FALSE)</f>
        <v>No</v>
      </c>
      <c r="G461" s="14" t="str">
        <f>VLOOKUP(A461,'Data _Transformation'!A460:Q2789,7,FALSE)</f>
        <v>Yes</v>
      </c>
      <c r="H461" s="14">
        <f>VLOOKUP(A461,'Data _Transformation'!A460:Q2789,8,FALSE)</f>
        <v>1</v>
      </c>
      <c r="I461" s="14" t="str">
        <f>VLOOKUP(A461,'Data _Transformation'!A460:Q2789,9,FALSE)</f>
        <v>Smoker</v>
      </c>
      <c r="J461" s="14" t="str">
        <f>VLOOKUP(A461,'Data _Transformation'!A460:Q2789,10,FALSE)</f>
        <v>Over weight</v>
      </c>
      <c r="K461" s="14" t="str">
        <f>VLOOKUP(A461,'Data _Transformation'!A460:Q2789,11,FALSE)</f>
        <v>Normal</v>
      </c>
      <c r="L461" s="39">
        <f>VLOOKUP(A461,'Data _Transformation'!A460:Q2789,12,FALSE)</f>
        <v>36143</v>
      </c>
      <c r="M461" s="40">
        <f>VLOOKUP(A461,'Data _Transformation'!A460:Q2789,13,FALSE)</f>
        <v>4234.93</v>
      </c>
      <c r="N461" s="14" t="str">
        <f>VLOOKUP(A461,'Data _Transformation'!A460:Q2789,14,FALSE)</f>
        <v>tier - 2</v>
      </c>
      <c r="O461" s="14" t="str">
        <f>VLOOKUP(A461,'Data _Transformation'!A460:Q2789,15,FALSE)</f>
        <v>tier - 1</v>
      </c>
      <c r="P461" s="14" t="str">
        <f>VLOOKUP(A461,'Data _Transformation'!A460:Q2789,16,0)</f>
        <v>R1011</v>
      </c>
      <c r="Q461" s="42">
        <f>VLOOKUP(A461,'Data _Transformation'!A460:Q2789,17,0)</f>
        <v>24</v>
      </c>
    </row>
    <row r="462" spans="1:17" ht="15.6" x14ac:dyDescent="0.3">
      <c r="A462" s="41" t="s">
        <v>1150</v>
      </c>
      <c r="B462" s="14" t="str">
        <f>VLOOKUP(A462,'Data _Transformation'!A461:Q2790,2,FALSE)</f>
        <v xml:space="preserve">  Marissa D</v>
      </c>
      <c r="C462" s="14">
        <f>VLOOKUP(A462,'Data _Transformation'!A461:Q2790,3,FALSE)</f>
        <v>23.655000000000001</v>
      </c>
      <c r="D462" s="14">
        <f>VLOOKUP(A462,'Data _Transformation'!A461:Q2790,4,FALSE)</f>
        <v>4.8600000000000003</v>
      </c>
      <c r="E462" s="14" t="str">
        <f>VLOOKUP(A462,'Data _Transformation'!A461:Q2790,5,FALSE)</f>
        <v>Yes</v>
      </c>
      <c r="F462" s="14" t="str">
        <f>VLOOKUP(A462,'Data _Transformation'!A461:Q2790,6,FALSE)</f>
        <v>No</v>
      </c>
      <c r="G462" s="14" t="str">
        <f>VLOOKUP(A462,'Data _Transformation'!A461:Q2790,7,FALSE)</f>
        <v>No</v>
      </c>
      <c r="H462" s="14">
        <f>VLOOKUP(A462,'Data _Transformation'!A461:Q2790,8,FALSE)</f>
        <v>0</v>
      </c>
      <c r="I462" s="14" t="str">
        <f>VLOOKUP(A462,'Data _Transformation'!A461:Q2790,9,FALSE)</f>
        <v>Smoker</v>
      </c>
      <c r="J462" s="14" t="str">
        <f>VLOOKUP(A462,'Data _Transformation'!A461:Q2790,10,FALSE)</f>
        <v>Normal weight</v>
      </c>
      <c r="K462" s="14" t="str">
        <f>VLOOKUP(A462,'Data _Transformation'!A461:Q2790,11,FALSE)</f>
        <v>Normal</v>
      </c>
      <c r="L462" s="39">
        <f>VLOOKUP(A462,'Data _Transformation'!A461:Q2790,12,FALSE)</f>
        <v>33782</v>
      </c>
      <c r="M462" s="40">
        <f>VLOOKUP(A462,'Data _Transformation'!A461:Q2790,13,FALSE)</f>
        <v>4237.13</v>
      </c>
      <c r="N462" s="14" t="str">
        <f>VLOOKUP(A462,'Data _Transformation'!A461:Q2790,14,FALSE)</f>
        <v>tier - 3</v>
      </c>
      <c r="O462" s="14" t="str">
        <f>VLOOKUP(A462,'Data _Transformation'!A461:Q2790,15,FALSE)</f>
        <v>tier - 1</v>
      </c>
      <c r="P462" s="14" t="str">
        <f>VLOOKUP(A462,'Data _Transformation'!A461:Q2790,16,0)</f>
        <v>R1016</v>
      </c>
      <c r="Q462" s="42">
        <f>VLOOKUP(A462,'Data _Transformation'!A461:Q2790,17,0)</f>
        <v>30</v>
      </c>
    </row>
    <row r="463" spans="1:17" ht="15.6" x14ac:dyDescent="0.3">
      <c r="A463" s="41" t="s">
        <v>1153</v>
      </c>
      <c r="B463" s="14" t="str">
        <f>VLOOKUP(A463,'Data _Transformation'!A462:Q2791,2,FALSE)</f>
        <v xml:space="preserve">  Jean Luc</v>
      </c>
      <c r="C463" s="14">
        <f>VLOOKUP(A463,'Data _Transformation'!A462:Q2791,3,FALSE)</f>
        <v>55.05</v>
      </c>
      <c r="D463" s="14">
        <f>VLOOKUP(A463,'Data _Transformation'!A462:Q2791,4,FALSE)</f>
        <v>7.66</v>
      </c>
      <c r="E463" s="14" t="str">
        <f>VLOOKUP(A463,'Data _Transformation'!A462:Q2791,5,FALSE)</f>
        <v>No</v>
      </c>
      <c r="F463" s="14" t="str">
        <f>VLOOKUP(A463,'Data _Transformation'!A462:Q2791,6,FALSE)</f>
        <v>No</v>
      </c>
      <c r="G463" s="14" t="str">
        <f>VLOOKUP(A463,'Data _Transformation'!A462:Q2791,7,FALSE)</f>
        <v>No</v>
      </c>
      <c r="H463" s="14">
        <f>VLOOKUP(A463,'Data _Transformation'!A462:Q2791,8,FALSE)</f>
        <v>0</v>
      </c>
      <c r="I463" s="14" t="str">
        <f>VLOOKUP(A463,'Data _Transformation'!A462:Q2791,9,FALSE)</f>
        <v>Nonsmoker</v>
      </c>
      <c r="J463" s="14" t="str">
        <f>VLOOKUP(A463,'Data _Transformation'!A462:Q2791,10,FALSE)</f>
        <v>Obesity</v>
      </c>
      <c r="K463" s="14" t="str">
        <f>VLOOKUP(A463,'Data _Transformation'!A462:Q2791,11,FALSE)</f>
        <v>Diabetes</v>
      </c>
      <c r="L463" s="39">
        <f>VLOOKUP(A463,'Data _Transformation'!A462:Q2791,12,FALSE)</f>
        <v>33545</v>
      </c>
      <c r="M463" s="40">
        <f>VLOOKUP(A463,'Data _Transformation'!A462:Q2791,13,FALSE)</f>
        <v>4239.8900000000003</v>
      </c>
      <c r="N463" s="14" t="str">
        <f>VLOOKUP(A463,'Data _Transformation'!A462:Q2791,14,FALSE)</f>
        <v>tier - 2</v>
      </c>
      <c r="O463" s="14" t="str">
        <f>VLOOKUP(A463,'Data _Transformation'!A462:Q2791,15,FALSE)</f>
        <v>tier - 2</v>
      </c>
      <c r="P463" s="14" t="str">
        <f>VLOOKUP(A463,'Data _Transformation'!A462:Q2791,16,0)</f>
        <v>R1012</v>
      </c>
      <c r="Q463" s="42">
        <f>VLOOKUP(A463,'Data _Transformation'!A462:Q2791,17,0)</f>
        <v>31</v>
      </c>
    </row>
    <row r="464" spans="1:17" ht="15.6" x14ac:dyDescent="0.3">
      <c r="A464" s="41" t="s">
        <v>1156</v>
      </c>
      <c r="B464" s="14" t="str">
        <f>VLOOKUP(A464,'Data _Transformation'!A463:Q2792,2,FALSE)</f>
        <v xml:space="preserve">  Danielle</v>
      </c>
      <c r="C464" s="14">
        <f>VLOOKUP(A464,'Data _Transformation'!A463:Q2792,3,FALSE)</f>
        <v>24.89</v>
      </c>
      <c r="D464" s="14">
        <f>VLOOKUP(A464,'Data _Transformation'!A463:Q2792,4,FALSE)</f>
        <v>6.1</v>
      </c>
      <c r="E464" s="14" t="str">
        <f>VLOOKUP(A464,'Data _Transformation'!A463:Q2792,5,FALSE)</f>
        <v>Yes</v>
      </c>
      <c r="F464" s="14" t="str">
        <f>VLOOKUP(A464,'Data _Transformation'!A463:Q2792,6,FALSE)</f>
        <v>No</v>
      </c>
      <c r="G464" s="14" t="str">
        <f>VLOOKUP(A464,'Data _Transformation'!A463:Q2792,7,FALSE)</f>
        <v>Yes</v>
      </c>
      <c r="H464" s="14">
        <f>VLOOKUP(A464,'Data _Transformation'!A463:Q2792,8,FALSE)</f>
        <v>1</v>
      </c>
      <c r="I464" s="14" t="str">
        <f>VLOOKUP(A464,'Data _Transformation'!A463:Q2792,9,FALSE)</f>
        <v>Smoker</v>
      </c>
      <c r="J464" s="14" t="str">
        <f>VLOOKUP(A464,'Data _Transformation'!A463:Q2792,10,FALSE)</f>
        <v>Normal weight</v>
      </c>
      <c r="K464" s="14" t="str">
        <f>VLOOKUP(A464,'Data _Transformation'!A463:Q2792,11,FALSE)</f>
        <v>Prediabetes</v>
      </c>
      <c r="L464" s="39">
        <f>VLOOKUP(A464,'Data _Transformation'!A463:Q2792,12,FALSE)</f>
        <v>33573</v>
      </c>
      <c r="M464" s="40">
        <f>VLOOKUP(A464,'Data _Transformation'!A463:Q2792,13,FALSE)</f>
        <v>4243.59</v>
      </c>
      <c r="N464" s="14" t="str">
        <f>VLOOKUP(A464,'Data _Transformation'!A463:Q2792,14,FALSE)</f>
        <v>tier - 3</v>
      </c>
      <c r="O464" s="14" t="str">
        <f>VLOOKUP(A464,'Data _Transformation'!A463:Q2792,15,FALSE)</f>
        <v>tier - 1</v>
      </c>
      <c r="P464" s="14" t="str">
        <f>VLOOKUP(A464,'Data _Transformation'!A463:Q2792,16,0)</f>
        <v>R1012</v>
      </c>
      <c r="Q464" s="42">
        <f>VLOOKUP(A464,'Data _Transformation'!A463:Q2792,17,0)</f>
        <v>31</v>
      </c>
    </row>
    <row r="465" spans="1:17" ht="15.6" x14ac:dyDescent="0.3">
      <c r="A465" s="41" t="s">
        <v>1159</v>
      </c>
      <c r="B465" s="14" t="str">
        <f>VLOOKUP(A465,'Data _Transformation'!A464:Q2793,2,FALSE)</f>
        <v xml:space="preserve">  Jim</v>
      </c>
      <c r="C465" s="14">
        <f>VLOOKUP(A465,'Data _Transformation'!A464:Q2793,3,FALSE)</f>
        <v>18.715</v>
      </c>
      <c r="D465" s="14">
        <f>VLOOKUP(A465,'Data _Transformation'!A464:Q2793,4,FALSE)</f>
        <v>4.4400000000000004</v>
      </c>
      <c r="E465" s="14" t="str">
        <f>VLOOKUP(A465,'Data _Transformation'!A464:Q2793,5,FALSE)</f>
        <v>No</v>
      </c>
      <c r="F465" s="14" t="str">
        <f>VLOOKUP(A465,'Data _Transformation'!A464:Q2793,6,FALSE)</f>
        <v>No</v>
      </c>
      <c r="G465" s="14" t="str">
        <f>VLOOKUP(A465,'Data _Transformation'!A464:Q2793,7,FALSE)</f>
        <v>No</v>
      </c>
      <c r="H465" s="14">
        <f>VLOOKUP(A465,'Data _Transformation'!A464:Q2793,8,FALSE)</f>
        <v>0</v>
      </c>
      <c r="I465" s="14" t="str">
        <f>VLOOKUP(A465,'Data _Transformation'!A464:Q2793,9,FALSE)</f>
        <v>Nonsmoker</v>
      </c>
      <c r="J465" s="14" t="str">
        <f>VLOOKUP(A465,'Data _Transformation'!A464:Q2793,10,FALSE)</f>
        <v>Normal weight</v>
      </c>
      <c r="K465" s="14" t="str">
        <f>VLOOKUP(A465,'Data _Transformation'!A464:Q2793,11,FALSE)</f>
        <v>Normal</v>
      </c>
      <c r="L465" s="39">
        <f>VLOOKUP(A465,'Data _Transformation'!A464:Q2793,12,FALSE)</f>
        <v>30118</v>
      </c>
      <c r="M465" s="40">
        <f>VLOOKUP(A465,'Data _Transformation'!A464:Q2793,13,FALSE)</f>
        <v>4250.24</v>
      </c>
      <c r="N465" s="14" t="str">
        <f>VLOOKUP(A465,'Data _Transformation'!A464:Q2793,14,FALSE)</f>
        <v>tier - 2</v>
      </c>
      <c r="O465" s="14" t="str">
        <f>VLOOKUP(A465,'Data _Transformation'!A464:Q2793,15,FALSE)</f>
        <v>tier - 3</v>
      </c>
      <c r="P465" s="14" t="str">
        <f>VLOOKUP(A465,'Data _Transformation'!A464:Q2793,16,0)</f>
        <v>R1013</v>
      </c>
      <c r="Q465" s="42">
        <f>VLOOKUP(A465,'Data _Transformation'!A464:Q2793,17,0)</f>
        <v>40</v>
      </c>
    </row>
    <row r="466" spans="1:17" ht="15.6" x14ac:dyDescent="0.3">
      <c r="A466" s="41" t="s">
        <v>1161</v>
      </c>
      <c r="B466" s="14" t="str">
        <f>VLOOKUP(A466,'Data _Transformation'!A465:Q2794,2,FALSE)</f>
        <v xml:space="preserve">  Matthew T</v>
      </c>
      <c r="C466" s="14">
        <f>VLOOKUP(A466,'Data _Transformation'!A465:Q2794,3,FALSE)</f>
        <v>28.12</v>
      </c>
      <c r="D466" s="14">
        <f>VLOOKUP(A466,'Data _Transformation'!A465:Q2794,4,FALSE)</f>
        <v>6.15</v>
      </c>
      <c r="E466" s="14" t="str">
        <f>VLOOKUP(A466,'Data _Transformation'!A465:Q2794,5,FALSE)</f>
        <v>No</v>
      </c>
      <c r="F466" s="14" t="str">
        <f>VLOOKUP(A466,'Data _Transformation'!A465:Q2794,6,FALSE)</f>
        <v>No</v>
      </c>
      <c r="G466" s="14" t="str">
        <f>VLOOKUP(A466,'Data _Transformation'!A465:Q2794,7,FALSE)</f>
        <v>No</v>
      </c>
      <c r="H466" s="14">
        <f>VLOOKUP(A466,'Data _Transformation'!A465:Q2794,8,FALSE)</f>
        <v>0</v>
      </c>
      <c r="I466" s="14" t="str">
        <f>VLOOKUP(A466,'Data _Transformation'!A465:Q2794,9,FALSE)</f>
        <v>Smoker</v>
      </c>
      <c r="J466" s="14" t="str">
        <f>VLOOKUP(A466,'Data _Transformation'!A465:Q2794,10,FALSE)</f>
        <v>Over weight</v>
      </c>
      <c r="K466" s="14" t="str">
        <f>VLOOKUP(A466,'Data _Transformation'!A465:Q2794,11,FALSE)</f>
        <v>Prediabetes</v>
      </c>
      <c r="L466" s="39">
        <f>VLOOKUP(A466,'Data _Transformation'!A465:Q2794,12,FALSE)</f>
        <v>34986</v>
      </c>
      <c r="M466" s="40">
        <f>VLOOKUP(A466,'Data _Transformation'!A465:Q2794,13,FALSE)</f>
        <v>4260.74</v>
      </c>
      <c r="N466" s="14" t="str">
        <f>VLOOKUP(A466,'Data _Transformation'!A465:Q2794,14,FALSE)</f>
        <v>tier - 3</v>
      </c>
      <c r="O466" s="14" t="str">
        <f>VLOOKUP(A466,'Data _Transformation'!A465:Q2794,15,FALSE)</f>
        <v>tier - 2</v>
      </c>
      <c r="P466" s="14" t="str">
        <f>VLOOKUP(A466,'Data _Transformation'!A465:Q2794,16,0)</f>
        <v>R1011</v>
      </c>
      <c r="Q466" s="42">
        <f>VLOOKUP(A466,'Data _Transformation'!A465:Q2794,17,0)</f>
        <v>27</v>
      </c>
    </row>
    <row r="467" spans="1:17" ht="15.6" x14ac:dyDescent="0.3">
      <c r="A467" s="41" t="s">
        <v>1164</v>
      </c>
      <c r="B467" s="14" t="str">
        <f>VLOOKUP(A467,'Data _Transformation'!A466:Q2795,2,FALSE)</f>
        <v xml:space="preserve">  Rachel L</v>
      </c>
      <c r="C467" s="14">
        <f>VLOOKUP(A467,'Data _Transformation'!A466:Q2795,3,FALSE)</f>
        <v>26.6</v>
      </c>
      <c r="D467" s="14">
        <f>VLOOKUP(A467,'Data _Transformation'!A466:Q2795,4,FALSE)</f>
        <v>4.53</v>
      </c>
      <c r="E467" s="14" t="str">
        <f>VLOOKUP(A467,'Data _Transformation'!A466:Q2795,5,FALSE)</f>
        <v>No</v>
      </c>
      <c r="F467" s="14" t="str">
        <f>VLOOKUP(A467,'Data _Transformation'!A466:Q2795,6,FALSE)</f>
        <v>No</v>
      </c>
      <c r="G467" s="14" t="str">
        <f>VLOOKUP(A467,'Data _Transformation'!A466:Q2795,7,FALSE)</f>
        <v>No</v>
      </c>
      <c r="H467" s="14">
        <f>VLOOKUP(A467,'Data _Transformation'!A466:Q2795,8,FALSE)</f>
        <v>0</v>
      </c>
      <c r="I467" s="14" t="str">
        <f>VLOOKUP(A467,'Data _Transformation'!A466:Q2795,9,FALSE)</f>
        <v>Smoker</v>
      </c>
      <c r="J467" s="14" t="str">
        <f>VLOOKUP(A467,'Data _Transformation'!A466:Q2795,10,FALSE)</f>
        <v>Over weight</v>
      </c>
      <c r="K467" s="14" t="str">
        <f>VLOOKUP(A467,'Data _Transformation'!A466:Q2795,11,FALSE)</f>
        <v>Normal</v>
      </c>
      <c r="L467" s="39">
        <f>VLOOKUP(A467,'Data _Transformation'!A466:Q2795,12,FALSE)</f>
        <v>30640</v>
      </c>
      <c r="M467" s="40">
        <f>VLOOKUP(A467,'Data _Transformation'!A466:Q2795,13,FALSE)</f>
        <v>4265.01</v>
      </c>
      <c r="N467" s="14" t="str">
        <f>VLOOKUP(A467,'Data _Transformation'!A466:Q2795,14,FALSE)</f>
        <v>tier - 2</v>
      </c>
      <c r="O467" s="14" t="str">
        <f>VLOOKUP(A467,'Data _Transformation'!A466:Q2795,15,FALSE)</f>
        <v>tier - 1</v>
      </c>
      <c r="P467" s="14" t="str">
        <f>VLOOKUP(A467,'Data _Transformation'!A466:Q2795,16,0)</f>
        <v>R1012</v>
      </c>
      <c r="Q467" s="42">
        <f>VLOOKUP(A467,'Data _Transformation'!A466:Q2795,17,0)</f>
        <v>39</v>
      </c>
    </row>
    <row r="468" spans="1:17" ht="15.6" x14ac:dyDescent="0.3">
      <c r="A468" s="41" t="s">
        <v>1167</v>
      </c>
      <c r="B468" s="14" t="str">
        <f>VLOOKUP(A468,'Data _Transformation'!A467:Q2796,2,FALSE)</f>
        <v xml:space="preserve">  Corina</v>
      </c>
      <c r="C468" s="14">
        <f>VLOOKUP(A468,'Data _Transformation'!A467:Q2796,3,FALSE)</f>
        <v>30.114999999999998</v>
      </c>
      <c r="D468" s="14">
        <f>VLOOKUP(A468,'Data _Transformation'!A467:Q2796,4,FALSE)</f>
        <v>5.48</v>
      </c>
      <c r="E468" s="14" t="str">
        <f>VLOOKUP(A468,'Data _Transformation'!A467:Q2796,5,FALSE)</f>
        <v>No</v>
      </c>
      <c r="F468" s="14" t="str">
        <f>VLOOKUP(A468,'Data _Transformation'!A467:Q2796,6,FALSE)</f>
        <v>yes</v>
      </c>
      <c r="G468" s="14" t="str">
        <f>VLOOKUP(A468,'Data _Transformation'!A467:Q2796,7,FALSE)</f>
        <v>No</v>
      </c>
      <c r="H468" s="14">
        <f>VLOOKUP(A468,'Data _Transformation'!A467:Q2796,8,FALSE)</f>
        <v>1</v>
      </c>
      <c r="I468" s="14" t="str">
        <f>VLOOKUP(A468,'Data _Transformation'!A467:Q2796,9,FALSE)</f>
        <v>Nonsmoker</v>
      </c>
      <c r="J468" s="14" t="str">
        <f>VLOOKUP(A468,'Data _Transformation'!A467:Q2796,10,FALSE)</f>
        <v>Obesity</v>
      </c>
      <c r="K468" s="14" t="str">
        <f>VLOOKUP(A468,'Data _Transformation'!A467:Q2796,11,FALSE)</f>
        <v>Normal</v>
      </c>
      <c r="L468" s="39">
        <f>VLOOKUP(A468,'Data _Transformation'!A467:Q2796,12,FALSE)</f>
        <v>33773</v>
      </c>
      <c r="M468" s="40">
        <f>VLOOKUP(A468,'Data _Transformation'!A467:Q2796,13,FALSE)</f>
        <v>4266.17</v>
      </c>
      <c r="N468" s="14" t="str">
        <f>VLOOKUP(A468,'Data _Transformation'!A467:Q2796,14,FALSE)</f>
        <v>tier - 3</v>
      </c>
      <c r="O468" s="14" t="str">
        <f>VLOOKUP(A468,'Data _Transformation'!A467:Q2796,15,FALSE)</f>
        <v>tier - 2</v>
      </c>
      <c r="P468" s="14" t="str">
        <f>VLOOKUP(A468,'Data _Transformation'!A467:Q2796,16,0)</f>
        <v>R1013</v>
      </c>
      <c r="Q468" s="42">
        <f>VLOOKUP(A468,'Data _Transformation'!A467:Q2796,17,0)</f>
        <v>30</v>
      </c>
    </row>
    <row r="469" spans="1:17" ht="15.6" x14ac:dyDescent="0.3">
      <c r="A469" s="41" t="s">
        <v>1170</v>
      </c>
      <c r="B469" s="14" t="str">
        <f>VLOOKUP(A469,'Data _Transformation'!A468:Q2797,2,FALSE)</f>
        <v xml:space="preserve">  Guannan</v>
      </c>
      <c r="C469" s="14">
        <f>VLOOKUP(A469,'Data _Transformation'!A468:Q2797,3,FALSE)</f>
        <v>24.605</v>
      </c>
      <c r="D469" s="14">
        <f>VLOOKUP(A469,'Data _Transformation'!A468:Q2797,4,FALSE)</f>
        <v>5.48</v>
      </c>
      <c r="E469" s="14" t="str">
        <f>VLOOKUP(A469,'Data _Transformation'!A468:Q2797,5,FALSE)</f>
        <v>No</v>
      </c>
      <c r="F469" s="14" t="str">
        <f>VLOOKUP(A469,'Data _Transformation'!A468:Q2797,6,FALSE)</f>
        <v>No</v>
      </c>
      <c r="G469" s="14" t="str">
        <f>VLOOKUP(A469,'Data _Transformation'!A468:Q2797,7,FALSE)</f>
        <v>No</v>
      </c>
      <c r="H469" s="14">
        <f>VLOOKUP(A469,'Data _Transformation'!A468:Q2797,8,FALSE)</f>
        <v>0</v>
      </c>
      <c r="I469" s="14" t="str">
        <f>VLOOKUP(A469,'Data _Transformation'!A468:Q2797,9,FALSE)</f>
        <v>Smoker</v>
      </c>
      <c r="J469" s="14" t="str">
        <f>VLOOKUP(A469,'Data _Transformation'!A468:Q2797,10,FALSE)</f>
        <v>Normal weight</v>
      </c>
      <c r="K469" s="14" t="str">
        <f>VLOOKUP(A469,'Data _Transformation'!A468:Q2797,11,FALSE)</f>
        <v>Normal</v>
      </c>
      <c r="L469" s="39">
        <f>VLOOKUP(A469,'Data _Transformation'!A468:Q2797,12,FALSE)</f>
        <v>37780</v>
      </c>
      <c r="M469" s="40">
        <f>VLOOKUP(A469,'Data _Transformation'!A468:Q2797,13,FALSE)</f>
        <v>4278.55</v>
      </c>
      <c r="N469" s="14" t="str">
        <f>VLOOKUP(A469,'Data _Transformation'!A468:Q2797,14,FALSE)</f>
        <v>tier - 2</v>
      </c>
      <c r="O469" s="14" t="str">
        <f>VLOOKUP(A469,'Data _Transformation'!A468:Q2797,15,FALSE)</f>
        <v>tier - 1</v>
      </c>
      <c r="P469" s="14" t="str">
        <f>VLOOKUP(A469,'Data _Transformation'!A468:Q2797,16,0)</f>
        <v>R1021</v>
      </c>
      <c r="Q469" s="42">
        <f>VLOOKUP(A469,'Data _Transformation'!A468:Q2797,17,0)</f>
        <v>20</v>
      </c>
    </row>
    <row r="470" spans="1:17" ht="15.6" x14ac:dyDescent="0.3">
      <c r="A470" s="41" t="s">
        <v>1173</v>
      </c>
      <c r="B470" s="14" t="str">
        <f>VLOOKUP(A470,'Data _Transformation'!A469:Q2798,2,FALSE)</f>
        <v xml:space="preserve">  Don</v>
      </c>
      <c r="C470" s="14">
        <f>VLOOKUP(A470,'Data _Transformation'!A469:Q2798,3,FALSE)</f>
        <v>29.6</v>
      </c>
      <c r="D470" s="14">
        <f>VLOOKUP(A470,'Data _Transformation'!A469:Q2798,4,FALSE)</f>
        <v>8.1</v>
      </c>
      <c r="E470" s="14" t="str">
        <f>VLOOKUP(A470,'Data _Transformation'!A469:Q2798,5,FALSE)</f>
        <v>No</v>
      </c>
      <c r="F470" s="14" t="str">
        <f>VLOOKUP(A470,'Data _Transformation'!A469:Q2798,6,FALSE)</f>
        <v>No</v>
      </c>
      <c r="G470" s="14" t="str">
        <f>VLOOKUP(A470,'Data _Transformation'!A469:Q2798,7,FALSE)</f>
        <v>No</v>
      </c>
      <c r="H470" s="14">
        <f>VLOOKUP(A470,'Data _Transformation'!A469:Q2798,8,FALSE)</f>
        <v>0</v>
      </c>
      <c r="I470" s="14" t="str">
        <f>VLOOKUP(A470,'Data _Transformation'!A469:Q2798,9,FALSE)</f>
        <v>Nonsmoker</v>
      </c>
      <c r="J470" s="14" t="str">
        <f>VLOOKUP(A470,'Data _Transformation'!A469:Q2798,10,FALSE)</f>
        <v>Over weight</v>
      </c>
      <c r="K470" s="14" t="str">
        <f>VLOOKUP(A470,'Data _Transformation'!A469:Q2798,11,FALSE)</f>
        <v>Diabetes</v>
      </c>
      <c r="L470" s="39">
        <f>VLOOKUP(A470,'Data _Transformation'!A469:Q2798,12,FALSE)</f>
        <v>36855</v>
      </c>
      <c r="M470" s="40">
        <f>VLOOKUP(A470,'Data _Transformation'!A469:Q2798,13,FALSE)</f>
        <v>4296.2700000000004</v>
      </c>
      <c r="N470" s="14" t="str">
        <f>VLOOKUP(A470,'Data _Transformation'!A469:Q2798,14,FALSE)</f>
        <v>tier - 2</v>
      </c>
      <c r="O470" s="14" t="str">
        <f>VLOOKUP(A470,'Data _Transformation'!A469:Q2798,15,FALSE)</f>
        <v>tier - 3</v>
      </c>
      <c r="P470" s="14" t="str">
        <f>VLOOKUP(A470,'Data _Transformation'!A469:Q2798,16,0)</f>
        <v>R1012</v>
      </c>
      <c r="Q470" s="42">
        <f>VLOOKUP(A470,'Data _Transformation'!A469:Q2798,17,0)</f>
        <v>22</v>
      </c>
    </row>
    <row r="471" spans="1:17" ht="15.6" x14ac:dyDescent="0.3">
      <c r="A471" s="41" t="s">
        <v>1176</v>
      </c>
      <c r="B471" s="14" t="str">
        <f>VLOOKUP(A471,'Data _Transformation'!A470:Q2799,2,FALSE)</f>
        <v xml:space="preserve">  Chris</v>
      </c>
      <c r="C471" s="14">
        <f>VLOOKUP(A471,'Data _Transformation'!A470:Q2799,3,FALSE)</f>
        <v>24.42</v>
      </c>
      <c r="D471" s="14">
        <f>VLOOKUP(A471,'Data _Transformation'!A470:Q2799,4,FALSE)</f>
        <v>7.16</v>
      </c>
      <c r="E471" s="14" t="str">
        <f>VLOOKUP(A471,'Data _Transformation'!A470:Q2799,5,FALSE)</f>
        <v>No</v>
      </c>
      <c r="F471" s="14" t="str">
        <f>VLOOKUP(A471,'Data _Transformation'!A470:Q2799,6,FALSE)</f>
        <v>No</v>
      </c>
      <c r="G471" s="14" t="str">
        <f>VLOOKUP(A471,'Data _Transformation'!A470:Q2799,7,FALSE)</f>
        <v>No</v>
      </c>
      <c r="H471" s="14">
        <f>VLOOKUP(A471,'Data _Transformation'!A470:Q2799,8,FALSE)</f>
        <v>0</v>
      </c>
      <c r="I471" s="14" t="str">
        <f>VLOOKUP(A471,'Data _Transformation'!A470:Q2799,9,FALSE)</f>
        <v>Smoker</v>
      </c>
      <c r="J471" s="14" t="str">
        <f>VLOOKUP(A471,'Data _Transformation'!A470:Q2799,10,FALSE)</f>
        <v>Normal weight</v>
      </c>
      <c r="K471" s="14" t="str">
        <f>VLOOKUP(A471,'Data _Transformation'!A470:Q2799,11,FALSE)</f>
        <v>Diabetes</v>
      </c>
      <c r="L471" s="39">
        <f>VLOOKUP(A471,'Data _Transformation'!A470:Q2799,12,FALSE)</f>
        <v>32496</v>
      </c>
      <c r="M471" s="40">
        <f>VLOOKUP(A471,'Data _Transformation'!A470:Q2799,13,FALSE)</f>
        <v>4320.41</v>
      </c>
      <c r="N471" s="14" t="str">
        <f>VLOOKUP(A471,'Data _Transformation'!A470:Q2799,14,FALSE)</f>
        <v>tier - 2</v>
      </c>
      <c r="O471" s="14" t="str">
        <f>VLOOKUP(A471,'Data _Transformation'!A470:Q2799,15,FALSE)</f>
        <v>tier - 1</v>
      </c>
      <c r="P471" s="14" t="str">
        <f>VLOOKUP(A471,'Data _Transformation'!A470:Q2799,16,0)</f>
        <v>R1012</v>
      </c>
      <c r="Q471" s="42">
        <f>VLOOKUP(A471,'Data _Transformation'!A470:Q2799,17,0)</f>
        <v>34</v>
      </c>
    </row>
    <row r="472" spans="1:17" ht="15.6" x14ac:dyDescent="0.3">
      <c r="A472" s="41" t="s">
        <v>1178</v>
      </c>
      <c r="B472" s="14" t="str">
        <f>VLOOKUP(A472,'Data _Transformation'!A471:Q2800,2,FALSE)</f>
        <v xml:space="preserve">  Gavin V</v>
      </c>
      <c r="C472" s="14">
        <f>VLOOKUP(A472,'Data _Transformation'!A471:Q2800,3,FALSE)</f>
        <v>20.9</v>
      </c>
      <c r="D472" s="14">
        <f>VLOOKUP(A472,'Data _Transformation'!A471:Q2800,4,FALSE)</f>
        <v>4.55</v>
      </c>
      <c r="E472" s="14" t="str">
        <f>VLOOKUP(A472,'Data _Transformation'!A471:Q2800,5,FALSE)</f>
        <v>Yes</v>
      </c>
      <c r="F472" s="14" t="str">
        <f>VLOOKUP(A472,'Data _Transformation'!A471:Q2800,6,FALSE)</f>
        <v>No</v>
      </c>
      <c r="G472" s="14" t="str">
        <f>VLOOKUP(A472,'Data _Transformation'!A471:Q2800,7,FALSE)</f>
        <v>Yes</v>
      </c>
      <c r="H472" s="14">
        <f>VLOOKUP(A472,'Data _Transformation'!A471:Q2800,8,FALSE)</f>
        <v>1</v>
      </c>
      <c r="I472" s="14" t="str">
        <f>VLOOKUP(A472,'Data _Transformation'!A471:Q2800,9,FALSE)</f>
        <v>Smoker</v>
      </c>
      <c r="J472" s="14" t="str">
        <f>VLOOKUP(A472,'Data _Transformation'!A471:Q2800,10,FALSE)</f>
        <v>Normal weight</v>
      </c>
      <c r="K472" s="14" t="str">
        <f>VLOOKUP(A472,'Data _Transformation'!A471:Q2800,11,FALSE)</f>
        <v>Normal</v>
      </c>
      <c r="L472" s="39">
        <f>VLOOKUP(A472,'Data _Transformation'!A471:Q2800,12,FALSE)</f>
        <v>34640</v>
      </c>
      <c r="M472" s="40">
        <f>VLOOKUP(A472,'Data _Transformation'!A471:Q2800,13,FALSE)</f>
        <v>4337.74</v>
      </c>
      <c r="N472" s="14" t="str">
        <f>VLOOKUP(A472,'Data _Transformation'!A471:Q2800,14,FALSE)</f>
        <v>tier - 2</v>
      </c>
      <c r="O472" s="14" t="str">
        <f>VLOOKUP(A472,'Data _Transformation'!A471:Q2800,15,FALSE)</f>
        <v>tier - 1</v>
      </c>
      <c r="P472" s="14" t="str">
        <f>VLOOKUP(A472,'Data _Transformation'!A471:Q2800,16,0)</f>
        <v>R1024</v>
      </c>
      <c r="Q472" s="42">
        <f>VLOOKUP(A472,'Data _Transformation'!A471:Q2800,17,0)</f>
        <v>28</v>
      </c>
    </row>
    <row r="473" spans="1:17" ht="15.6" x14ac:dyDescent="0.3">
      <c r="A473" s="41" t="s">
        <v>1181</v>
      </c>
      <c r="B473" s="14" t="str">
        <f>VLOOKUP(A473,'Data _Transformation'!A472:Q2801,2,FALSE)</f>
        <v xml:space="preserve">  David</v>
      </c>
      <c r="C473" s="14">
        <f>VLOOKUP(A473,'Data _Transformation'!A472:Q2801,3,FALSE)</f>
        <v>22.895</v>
      </c>
      <c r="D473" s="14">
        <f>VLOOKUP(A473,'Data _Transformation'!A472:Q2801,4,FALSE)</f>
        <v>6.03</v>
      </c>
      <c r="E473" s="14" t="str">
        <f>VLOOKUP(A473,'Data _Transformation'!A472:Q2801,5,FALSE)</f>
        <v>No</v>
      </c>
      <c r="F473" s="14" t="str">
        <f>VLOOKUP(A473,'Data _Transformation'!A472:Q2801,6,FALSE)</f>
        <v>No</v>
      </c>
      <c r="G473" s="14" t="str">
        <f>VLOOKUP(A473,'Data _Transformation'!A472:Q2801,7,FALSE)</f>
        <v>No</v>
      </c>
      <c r="H473" s="14">
        <f>VLOOKUP(A473,'Data _Transformation'!A472:Q2801,8,FALSE)</f>
        <v>0</v>
      </c>
      <c r="I473" s="14" t="str">
        <f>VLOOKUP(A473,'Data _Transformation'!A472:Q2801,9,FALSE)</f>
        <v>Smoker</v>
      </c>
      <c r="J473" s="14" t="str">
        <f>VLOOKUP(A473,'Data _Transformation'!A472:Q2801,10,FALSE)</f>
        <v>Normal weight</v>
      </c>
      <c r="K473" s="14" t="str">
        <f>VLOOKUP(A473,'Data _Transformation'!A472:Q2801,11,FALSE)</f>
        <v>Prediabetes</v>
      </c>
      <c r="L473" s="39">
        <f>VLOOKUP(A473,'Data _Transformation'!A472:Q2801,12,FALSE)</f>
        <v>34633</v>
      </c>
      <c r="M473" s="40">
        <f>VLOOKUP(A473,'Data _Transformation'!A472:Q2801,13,FALSE)</f>
        <v>4340.4399999999996</v>
      </c>
      <c r="N473" s="14" t="str">
        <f>VLOOKUP(A473,'Data _Transformation'!A472:Q2801,14,FALSE)</f>
        <v>tier - 2</v>
      </c>
      <c r="O473" s="14" t="str">
        <f>VLOOKUP(A473,'Data _Transformation'!A472:Q2801,15,FALSE)</f>
        <v>tier - 1</v>
      </c>
      <c r="P473" s="14" t="str">
        <f>VLOOKUP(A473,'Data _Transformation'!A472:Q2801,16,0)</f>
        <v>R1013</v>
      </c>
      <c r="Q473" s="42">
        <f>VLOOKUP(A473,'Data _Transformation'!A472:Q2801,17,0)</f>
        <v>28</v>
      </c>
    </row>
    <row r="474" spans="1:17" ht="15.6" x14ac:dyDescent="0.3">
      <c r="A474" s="41" t="s">
        <v>1184</v>
      </c>
      <c r="B474" s="14" t="str">
        <f>VLOOKUP(A474,'Data _Transformation'!A473:Q2802,2,FALSE)</f>
        <v xml:space="preserve">  Jatin</v>
      </c>
      <c r="C474" s="14">
        <f>VLOOKUP(A474,'Data _Transformation'!A473:Q2802,3,FALSE)</f>
        <v>28.3</v>
      </c>
      <c r="D474" s="14">
        <f>VLOOKUP(A474,'Data _Transformation'!A473:Q2802,4,FALSE)</f>
        <v>5.47</v>
      </c>
      <c r="E474" s="14" t="str">
        <f>VLOOKUP(A474,'Data _Transformation'!A473:Q2802,5,FALSE)</f>
        <v>Yes</v>
      </c>
      <c r="F474" s="14" t="str">
        <f>VLOOKUP(A474,'Data _Transformation'!A473:Q2802,6,FALSE)</f>
        <v>No</v>
      </c>
      <c r="G474" s="14" t="str">
        <f>VLOOKUP(A474,'Data _Transformation'!A473:Q2802,7,FALSE)</f>
        <v>Yes</v>
      </c>
      <c r="H474" s="14">
        <f>VLOOKUP(A474,'Data _Transformation'!A473:Q2802,8,FALSE)</f>
        <v>1</v>
      </c>
      <c r="I474" s="14" t="str">
        <f>VLOOKUP(A474,'Data _Transformation'!A473:Q2802,9,FALSE)</f>
        <v>Smoker</v>
      </c>
      <c r="J474" s="14" t="str">
        <f>VLOOKUP(A474,'Data _Transformation'!A473:Q2802,10,FALSE)</f>
        <v>Over weight</v>
      </c>
      <c r="K474" s="14" t="str">
        <f>VLOOKUP(A474,'Data _Transformation'!A473:Q2802,11,FALSE)</f>
        <v>Normal</v>
      </c>
      <c r="L474" s="39">
        <f>VLOOKUP(A474,'Data _Transformation'!A473:Q2802,12,FALSE)</f>
        <v>33390</v>
      </c>
      <c r="M474" s="40">
        <f>VLOOKUP(A474,'Data _Transformation'!A473:Q2802,13,FALSE)</f>
        <v>4347.0200000000004</v>
      </c>
      <c r="N474" s="14" t="str">
        <f>VLOOKUP(A474,'Data _Transformation'!A473:Q2802,14,FALSE)</f>
        <v>tier - 2</v>
      </c>
      <c r="O474" s="14" t="str">
        <f>VLOOKUP(A474,'Data _Transformation'!A473:Q2802,15,FALSE)</f>
        <v>tier - 1</v>
      </c>
      <c r="P474" s="14" t="str">
        <f>VLOOKUP(A474,'Data _Transformation'!A473:Q2802,16,0)</f>
        <v>R1024</v>
      </c>
      <c r="Q474" s="42">
        <f>VLOOKUP(A474,'Data _Transformation'!A473:Q2802,17,0)</f>
        <v>32</v>
      </c>
    </row>
    <row r="475" spans="1:17" ht="15.6" x14ac:dyDescent="0.3">
      <c r="A475" s="41" t="s">
        <v>1187</v>
      </c>
      <c r="B475" s="14" t="str">
        <f>VLOOKUP(A475,'Data _Transformation'!A474:Q2803,2,FALSE)</f>
        <v xml:space="preserve">  J P</v>
      </c>
      <c r="C475" s="14">
        <f>VLOOKUP(A475,'Data _Transformation'!A474:Q2803,3,FALSE)</f>
        <v>54.3</v>
      </c>
      <c r="D475" s="14">
        <f>VLOOKUP(A475,'Data _Transformation'!A474:Q2803,4,FALSE)</f>
        <v>4.1500000000000004</v>
      </c>
      <c r="E475" s="14" t="str">
        <f>VLOOKUP(A475,'Data _Transformation'!A474:Q2803,5,FALSE)</f>
        <v>Yes</v>
      </c>
      <c r="F475" s="14" t="str">
        <f>VLOOKUP(A475,'Data _Transformation'!A474:Q2803,6,FALSE)</f>
        <v>No</v>
      </c>
      <c r="G475" s="14" t="str">
        <f>VLOOKUP(A475,'Data _Transformation'!A474:Q2803,7,FALSE)</f>
        <v>No</v>
      </c>
      <c r="H475" s="14">
        <f>VLOOKUP(A475,'Data _Transformation'!A474:Q2803,8,FALSE)</f>
        <v>1</v>
      </c>
      <c r="I475" s="14" t="str">
        <f>VLOOKUP(A475,'Data _Transformation'!A474:Q2803,9,FALSE)</f>
        <v>Nonsmoker</v>
      </c>
      <c r="J475" s="14" t="str">
        <f>VLOOKUP(A475,'Data _Transformation'!A474:Q2803,10,FALSE)</f>
        <v>Obesity</v>
      </c>
      <c r="K475" s="14" t="str">
        <f>VLOOKUP(A475,'Data _Transformation'!A474:Q2803,11,FALSE)</f>
        <v>Normal</v>
      </c>
      <c r="L475" s="39">
        <f>VLOOKUP(A475,'Data _Transformation'!A474:Q2803,12,FALSE)</f>
        <v>34639</v>
      </c>
      <c r="M475" s="40">
        <f>VLOOKUP(A475,'Data _Transformation'!A474:Q2803,13,FALSE)</f>
        <v>4349.46</v>
      </c>
      <c r="N475" s="14" t="str">
        <f>VLOOKUP(A475,'Data _Transformation'!A474:Q2803,14,FALSE)</f>
        <v>tier - 2</v>
      </c>
      <c r="O475" s="14" t="str">
        <f>VLOOKUP(A475,'Data _Transformation'!A474:Q2803,15,FALSE)</f>
        <v>tier - 2</v>
      </c>
      <c r="P475" s="14" t="str">
        <f>VLOOKUP(A475,'Data _Transformation'!A474:Q2803,16,0)</f>
        <v>R1013</v>
      </c>
      <c r="Q475" s="42">
        <f>VLOOKUP(A475,'Data _Transformation'!A474:Q2803,17,0)</f>
        <v>28</v>
      </c>
    </row>
    <row r="476" spans="1:17" ht="15.6" x14ac:dyDescent="0.3">
      <c r="A476" s="41" t="s">
        <v>1190</v>
      </c>
      <c r="B476" s="14" t="str">
        <f>VLOOKUP(A476,'Data _Transformation'!A475:Q2804,2,FALSE)</f>
        <v xml:space="preserve">  Angela M</v>
      </c>
      <c r="C476" s="14">
        <f>VLOOKUP(A476,'Data _Transformation'!A475:Q2804,3,FALSE)</f>
        <v>33.344999999999999</v>
      </c>
      <c r="D476" s="14">
        <f>VLOOKUP(A476,'Data _Transformation'!A475:Q2804,4,FALSE)</f>
        <v>11.32</v>
      </c>
      <c r="E476" s="14" t="str">
        <f>VLOOKUP(A476,'Data _Transformation'!A475:Q2804,5,FALSE)</f>
        <v>Yes</v>
      </c>
      <c r="F476" s="14" t="str">
        <f>VLOOKUP(A476,'Data _Transformation'!A475:Q2804,6,FALSE)</f>
        <v>No</v>
      </c>
      <c r="G476" s="14" t="str">
        <f>VLOOKUP(A476,'Data _Transformation'!A475:Q2804,7,FALSE)</f>
        <v>No</v>
      </c>
      <c r="H476" s="14">
        <f>VLOOKUP(A476,'Data _Transformation'!A475:Q2804,8,FALSE)</f>
        <v>1</v>
      </c>
      <c r="I476" s="14" t="str">
        <f>VLOOKUP(A476,'Data _Transformation'!A475:Q2804,9,FALSE)</f>
        <v>Nonsmoker</v>
      </c>
      <c r="J476" s="14" t="str">
        <f>VLOOKUP(A476,'Data _Transformation'!A475:Q2804,10,FALSE)</f>
        <v>Obesity</v>
      </c>
      <c r="K476" s="14" t="str">
        <f>VLOOKUP(A476,'Data _Transformation'!A475:Q2804,11,FALSE)</f>
        <v>Diabetes</v>
      </c>
      <c r="L476" s="39">
        <f>VLOOKUP(A476,'Data _Transformation'!A475:Q2804,12,FALSE)</f>
        <v>33494</v>
      </c>
      <c r="M476" s="40">
        <f>VLOOKUP(A476,'Data _Transformation'!A475:Q2804,13,FALSE)</f>
        <v>4350.51</v>
      </c>
      <c r="N476" s="14" t="str">
        <f>VLOOKUP(A476,'Data _Transformation'!A475:Q2804,14,FALSE)</f>
        <v>tier - 2</v>
      </c>
      <c r="O476" s="14" t="str">
        <f>VLOOKUP(A476,'Data _Transformation'!A475:Q2804,15,FALSE)</f>
        <v>tier - 2</v>
      </c>
      <c r="P476" s="14" t="str">
        <f>VLOOKUP(A476,'Data _Transformation'!A475:Q2804,16,0)</f>
        <v>R1013</v>
      </c>
      <c r="Q476" s="42">
        <f>VLOOKUP(A476,'Data _Transformation'!A475:Q2804,17,0)</f>
        <v>31</v>
      </c>
    </row>
    <row r="477" spans="1:17" ht="15.6" x14ac:dyDescent="0.3">
      <c r="A477" s="41" t="s">
        <v>1193</v>
      </c>
      <c r="B477" s="14" t="str">
        <f>VLOOKUP(A477,'Data _Transformation'!A476:Q2805,2,FALSE)</f>
        <v xml:space="preserve">  Blake K</v>
      </c>
      <c r="C477" s="14">
        <f>VLOOKUP(A477,'Data _Transformation'!A476:Q2805,3,FALSE)</f>
        <v>33</v>
      </c>
      <c r="D477" s="14">
        <f>VLOOKUP(A477,'Data _Transformation'!A476:Q2805,4,FALSE)</f>
        <v>9.51</v>
      </c>
      <c r="E477" s="14" t="str">
        <f>VLOOKUP(A477,'Data _Transformation'!A476:Q2805,5,FALSE)</f>
        <v>Yes</v>
      </c>
      <c r="F477" s="14" t="str">
        <f>VLOOKUP(A477,'Data _Transformation'!A476:Q2805,6,FALSE)</f>
        <v>No</v>
      </c>
      <c r="G477" s="14" t="str">
        <f>VLOOKUP(A477,'Data _Transformation'!A476:Q2805,7,FALSE)</f>
        <v>No</v>
      </c>
      <c r="H477" s="14">
        <f>VLOOKUP(A477,'Data _Transformation'!A476:Q2805,8,FALSE)</f>
        <v>0</v>
      </c>
      <c r="I477" s="14" t="str">
        <f>VLOOKUP(A477,'Data _Transformation'!A476:Q2805,9,FALSE)</f>
        <v>Nonsmoker</v>
      </c>
      <c r="J477" s="14" t="str">
        <f>VLOOKUP(A477,'Data _Transformation'!A476:Q2805,10,FALSE)</f>
        <v>Obesity</v>
      </c>
      <c r="K477" s="14" t="str">
        <f>VLOOKUP(A477,'Data _Transformation'!A476:Q2805,11,FALSE)</f>
        <v>Diabetes</v>
      </c>
      <c r="L477" s="39">
        <f>VLOOKUP(A477,'Data _Transformation'!A476:Q2805,12,FALSE)</f>
        <v>33113</v>
      </c>
      <c r="M477" s="40">
        <f>VLOOKUP(A477,'Data _Transformation'!A476:Q2805,13,FALSE)</f>
        <v>4357.04</v>
      </c>
      <c r="N477" s="14" t="str">
        <f>VLOOKUP(A477,'Data _Transformation'!A476:Q2805,14,FALSE)</f>
        <v>tier - 2</v>
      </c>
      <c r="O477" s="14" t="str">
        <f>VLOOKUP(A477,'Data _Transformation'!A476:Q2805,15,FALSE)</f>
        <v>tier - 3</v>
      </c>
      <c r="P477" s="14" t="str">
        <f>VLOOKUP(A477,'Data _Transformation'!A476:Q2805,16,0)</f>
        <v>R1012</v>
      </c>
      <c r="Q477" s="42">
        <f>VLOOKUP(A477,'Data _Transformation'!A476:Q2805,17,0)</f>
        <v>32</v>
      </c>
    </row>
    <row r="478" spans="1:17" ht="15.6" x14ac:dyDescent="0.3">
      <c r="A478" s="41" t="s">
        <v>1196</v>
      </c>
      <c r="B478" s="14" t="str">
        <f>VLOOKUP(A478,'Data _Transformation'!A477:Q2806,2,FALSE)</f>
        <v xml:space="preserve">  Brian T</v>
      </c>
      <c r="C478" s="14">
        <f>VLOOKUP(A478,'Data _Transformation'!A477:Q2806,3,FALSE)</f>
        <v>28.024999999999999</v>
      </c>
      <c r="D478" s="14">
        <f>VLOOKUP(A478,'Data _Transformation'!A477:Q2806,4,FALSE)</f>
        <v>7.67</v>
      </c>
      <c r="E478" s="14" t="str">
        <f>VLOOKUP(A478,'Data _Transformation'!A477:Q2806,5,FALSE)</f>
        <v>Yes</v>
      </c>
      <c r="F478" s="14" t="str">
        <f>VLOOKUP(A478,'Data _Transformation'!A477:Q2806,6,FALSE)</f>
        <v>No</v>
      </c>
      <c r="G478" s="14" t="str">
        <f>VLOOKUP(A478,'Data _Transformation'!A477:Q2806,7,FALSE)</f>
        <v>No</v>
      </c>
      <c r="H478" s="14">
        <f>VLOOKUP(A478,'Data _Transformation'!A477:Q2806,8,FALSE)</f>
        <v>1</v>
      </c>
      <c r="I478" s="14" t="str">
        <f>VLOOKUP(A478,'Data _Transformation'!A477:Q2806,9,FALSE)</f>
        <v>Smoker</v>
      </c>
      <c r="J478" s="14" t="str">
        <f>VLOOKUP(A478,'Data _Transformation'!A477:Q2806,10,FALSE)</f>
        <v>Over weight</v>
      </c>
      <c r="K478" s="14" t="str">
        <f>VLOOKUP(A478,'Data _Transformation'!A477:Q2806,11,FALSE)</f>
        <v>Diabetes</v>
      </c>
      <c r="L478" s="39">
        <f>VLOOKUP(A478,'Data _Transformation'!A477:Q2806,12,FALSE)</f>
        <v>35763</v>
      </c>
      <c r="M478" s="40">
        <f>VLOOKUP(A478,'Data _Transformation'!A477:Q2806,13,FALSE)</f>
        <v>4391.6499999999996</v>
      </c>
      <c r="N478" s="14" t="str">
        <f>VLOOKUP(A478,'Data _Transformation'!A477:Q2806,14,FALSE)</f>
        <v>tier - 2</v>
      </c>
      <c r="O478" s="14" t="str">
        <f>VLOOKUP(A478,'Data _Transformation'!A477:Q2806,15,FALSE)</f>
        <v>tier - 2</v>
      </c>
      <c r="P478" s="14" t="str">
        <f>VLOOKUP(A478,'Data _Transformation'!A477:Q2806,16,0)</f>
        <v>R1011</v>
      </c>
      <c r="Q478" s="42">
        <f>VLOOKUP(A478,'Data _Transformation'!A477:Q2806,17,0)</f>
        <v>25</v>
      </c>
    </row>
    <row r="479" spans="1:17" ht="15.6" x14ac:dyDescent="0.3">
      <c r="A479" s="41" t="s">
        <v>1199</v>
      </c>
      <c r="B479" s="14" t="str">
        <f>VLOOKUP(A479,'Data _Transformation'!A478:Q2807,2,FALSE)</f>
        <v xml:space="preserve">  Damon</v>
      </c>
      <c r="C479" s="14">
        <f>VLOOKUP(A479,'Data _Transformation'!A478:Q2807,3,FALSE)</f>
        <v>28.69</v>
      </c>
      <c r="D479" s="14">
        <f>VLOOKUP(A479,'Data _Transformation'!A478:Q2807,4,FALSE)</f>
        <v>6.23</v>
      </c>
      <c r="E479" s="14" t="str">
        <f>VLOOKUP(A479,'Data _Transformation'!A478:Q2807,5,FALSE)</f>
        <v>No</v>
      </c>
      <c r="F479" s="14" t="str">
        <f>VLOOKUP(A479,'Data _Transformation'!A478:Q2807,6,FALSE)</f>
        <v>No</v>
      </c>
      <c r="G479" s="14" t="str">
        <f>VLOOKUP(A479,'Data _Transformation'!A478:Q2807,7,FALSE)</f>
        <v>No</v>
      </c>
      <c r="H479" s="14">
        <f>VLOOKUP(A479,'Data _Transformation'!A478:Q2807,8,FALSE)</f>
        <v>1</v>
      </c>
      <c r="I479" s="14" t="str">
        <f>VLOOKUP(A479,'Data _Transformation'!A478:Q2807,9,FALSE)</f>
        <v>Smoker</v>
      </c>
      <c r="J479" s="14" t="str">
        <f>VLOOKUP(A479,'Data _Transformation'!A478:Q2807,10,FALSE)</f>
        <v>Over weight</v>
      </c>
      <c r="K479" s="14" t="str">
        <f>VLOOKUP(A479,'Data _Transformation'!A478:Q2807,11,FALSE)</f>
        <v>Prediabetes</v>
      </c>
      <c r="L479" s="39">
        <f>VLOOKUP(A479,'Data _Transformation'!A478:Q2807,12,FALSE)</f>
        <v>30131</v>
      </c>
      <c r="M479" s="40">
        <f>VLOOKUP(A479,'Data _Transformation'!A478:Q2807,13,FALSE)</f>
        <v>4392.7</v>
      </c>
      <c r="N479" s="14" t="str">
        <f>VLOOKUP(A479,'Data _Transformation'!A478:Q2807,14,FALSE)</f>
        <v>tier - 2</v>
      </c>
      <c r="O479" s="14" t="str">
        <f>VLOOKUP(A479,'Data _Transformation'!A478:Q2807,15,FALSE)</f>
        <v>tier - 2</v>
      </c>
      <c r="P479" s="14" t="str">
        <f>VLOOKUP(A479,'Data _Transformation'!A478:Q2807,16,0)</f>
        <v>R1013</v>
      </c>
      <c r="Q479" s="42">
        <f>VLOOKUP(A479,'Data _Transformation'!A478:Q2807,17,0)</f>
        <v>40</v>
      </c>
    </row>
    <row r="480" spans="1:17" ht="15.6" x14ac:dyDescent="0.3">
      <c r="A480" s="41" t="s">
        <v>1202</v>
      </c>
      <c r="B480" s="14" t="str">
        <f>VLOOKUP(A480,'Data _Transformation'!A479:Q2808,2,FALSE)</f>
        <v xml:space="preserve">  Jeffrey</v>
      </c>
      <c r="C480" s="14">
        <f>VLOOKUP(A480,'Data _Transformation'!A479:Q2808,3,FALSE)</f>
        <v>40.28</v>
      </c>
      <c r="D480" s="14">
        <f>VLOOKUP(A480,'Data _Transformation'!A479:Q2808,4,FALSE)</f>
        <v>8.9</v>
      </c>
      <c r="E480" s="14" t="str">
        <f>VLOOKUP(A480,'Data _Transformation'!A479:Q2808,5,FALSE)</f>
        <v>No</v>
      </c>
      <c r="F480" s="14" t="str">
        <f>VLOOKUP(A480,'Data _Transformation'!A479:Q2808,6,FALSE)</f>
        <v>No</v>
      </c>
      <c r="G480" s="14" t="str">
        <f>VLOOKUP(A480,'Data _Transformation'!A479:Q2808,7,FALSE)</f>
        <v>No</v>
      </c>
      <c r="H480" s="14">
        <f>VLOOKUP(A480,'Data _Transformation'!A479:Q2808,8,FALSE)</f>
        <v>0</v>
      </c>
      <c r="I480" s="14" t="str">
        <f>VLOOKUP(A480,'Data _Transformation'!A479:Q2808,9,FALSE)</f>
        <v>Nonsmoker</v>
      </c>
      <c r="J480" s="14" t="str">
        <f>VLOOKUP(A480,'Data _Transformation'!A479:Q2808,10,FALSE)</f>
        <v>Obesity</v>
      </c>
      <c r="K480" s="14" t="str">
        <f>VLOOKUP(A480,'Data _Transformation'!A479:Q2808,11,FALSE)</f>
        <v>Diabetes</v>
      </c>
      <c r="L480" s="39">
        <f>VLOOKUP(A480,'Data _Transformation'!A479:Q2808,12,FALSE)</f>
        <v>32342</v>
      </c>
      <c r="M480" s="40">
        <f>VLOOKUP(A480,'Data _Transformation'!A479:Q2808,13,FALSE)</f>
        <v>4397.3100000000004</v>
      </c>
      <c r="N480" s="14" t="str">
        <f>VLOOKUP(A480,'Data _Transformation'!A479:Q2808,14,FALSE)</f>
        <v>tier - 2</v>
      </c>
      <c r="O480" s="14" t="str">
        <f>VLOOKUP(A480,'Data _Transformation'!A479:Q2808,15,FALSE)</f>
        <v>tier - 2</v>
      </c>
      <c r="P480" s="14" t="str">
        <f>VLOOKUP(A480,'Data _Transformation'!A479:Q2808,16,0)</f>
        <v>R1013</v>
      </c>
      <c r="Q480" s="42">
        <f>VLOOKUP(A480,'Data _Transformation'!A479:Q2808,17,0)</f>
        <v>34</v>
      </c>
    </row>
    <row r="481" spans="1:17" ht="15.6" x14ac:dyDescent="0.3">
      <c r="A481" s="41" t="s">
        <v>1205</v>
      </c>
      <c r="B481" s="14" t="str">
        <f>VLOOKUP(A481,'Data _Transformation'!A480:Q2809,2,FALSE)</f>
        <v xml:space="preserve">  Malcolm J</v>
      </c>
      <c r="C481" s="14">
        <f>VLOOKUP(A481,'Data _Transformation'!A480:Q2809,3,FALSE)</f>
        <v>37.299999999999997</v>
      </c>
      <c r="D481" s="14">
        <f>VLOOKUP(A481,'Data _Transformation'!A480:Q2809,4,FALSE)</f>
        <v>7.79</v>
      </c>
      <c r="E481" s="14" t="str">
        <f>VLOOKUP(A481,'Data _Transformation'!A480:Q2809,5,FALSE)</f>
        <v>Yes</v>
      </c>
      <c r="F481" s="14" t="str">
        <f>VLOOKUP(A481,'Data _Transformation'!A480:Q2809,6,FALSE)</f>
        <v>No</v>
      </c>
      <c r="G481" s="14" t="str">
        <f>VLOOKUP(A481,'Data _Transformation'!A480:Q2809,7,FALSE)</f>
        <v>No</v>
      </c>
      <c r="H481" s="14">
        <f>VLOOKUP(A481,'Data _Transformation'!A480:Q2809,8,FALSE)</f>
        <v>0</v>
      </c>
      <c r="I481" s="14" t="str">
        <f>VLOOKUP(A481,'Data _Transformation'!A480:Q2809,9,FALSE)</f>
        <v>Nonsmoker</v>
      </c>
      <c r="J481" s="14" t="str">
        <f>VLOOKUP(A481,'Data _Transformation'!A480:Q2809,10,FALSE)</f>
        <v>Obesity</v>
      </c>
      <c r="K481" s="14" t="str">
        <f>VLOOKUP(A481,'Data _Transformation'!A480:Q2809,11,FALSE)</f>
        <v>Diabetes</v>
      </c>
      <c r="L481" s="39">
        <f>VLOOKUP(A481,'Data _Transformation'!A480:Q2809,12,FALSE)</f>
        <v>31635</v>
      </c>
      <c r="M481" s="40">
        <f>VLOOKUP(A481,'Data _Transformation'!A480:Q2809,13,FALSE)</f>
        <v>4399.7299999999996</v>
      </c>
      <c r="N481" s="14" t="str">
        <f>VLOOKUP(A481,'Data _Transformation'!A480:Q2809,14,FALSE)</f>
        <v>tier - 3</v>
      </c>
      <c r="O481" s="14" t="str">
        <f>VLOOKUP(A481,'Data _Transformation'!A480:Q2809,15,FALSE)</f>
        <v>tier - 2</v>
      </c>
      <c r="P481" s="14" t="str">
        <f>VLOOKUP(A481,'Data _Transformation'!A480:Q2809,16,0)</f>
        <v>R1013</v>
      </c>
      <c r="Q481" s="42">
        <f>VLOOKUP(A481,'Data _Transformation'!A480:Q2809,17,0)</f>
        <v>36</v>
      </c>
    </row>
    <row r="482" spans="1:17" ht="15.6" x14ac:dyDescent="0.3">
      <c r="A482" s="41" t="s">
        <v>1208</v>
      </c>
      <c r="B482" s="14" t="str">
        <f>VLOOKUP(A482,'Data _Transformation'!A481:Q2810,2,FALSE)</f>
        <v xml:space="preserve">  Margaret B</v>
      </c>
      <c r="C482" s="14">
        <f>VLOOKUP(A482,'Data _Transformation'!A481:Q2810,3,FALSE)</f>
        <v>54.47</v>
      </c>
      <c r="D482" s="14">
        <f>VLOOKUP(A482,'Data _Transformation'!A481:Q2810,4,FALSE)</f>
        <v>4.49</v>
      </c>
      <c r="E482" s="14" t="str">
        <f>VLOOKUP(A482,'Data _Transformation'!A481:Q2810,5,FALSE)</f>
        <v>Yes</v>
      </c>
      <c r="F482" s="14" t="str">
        <f>VLOOKUP(A482,'Data _Transformation'!A481:Q2810,6,FALSE)</f>
        <v>No</v>
      </c>
      <c r="G482" s="14" t="str">
        <f>VLOOKUP(A482,'Data _Transformation'!A481:Q2810,7,FALSE)</f>
        <v>No</v>
      </c>
      <c r="H482" s="14">
        <f>VLOOKUP(A482,'Data _Transformation'!A481:Q2810,8,FALSE)</f>
        <v>2</v>
      </c>
      <c r="I482" s="14" t="str">
        <f>VLOOKUP(A482,'Data _Transformation'!A481:Q2810,9,FALSE)</f>
        <v>Nonsmoker</v>
      </c>
      <c r="J482" s="14" t="str">
        <f>VLOOKUP(A482,'Data _Transformation'!A481:Q2810,10,FALSE)</f>
        <v>Obesity</v>
      </c>
      <c r="K482" s="14" t="str">
        <f>VLOOKUP(A482,'Data _Transformation'!A481:Q2810,11,FALSE)</f>
        <v>Normal</v>
      </c>
      <c r="L482" s="39">
        <f>VLOOKUP(A482,'Data _Transformation'!A481:Q2810,12,FALSE)</f>
        <v>31606</v>
      </c>
      <c r="M482" s="40">
        <f>VLOOKUP(A482,'Data _Transformation'!A481:Q2810,13,FALSE)</f>
        <v>4402.2299999999996</v>
      </c>
      <c r="N482" s="14" t="str">
        <f>VLOOKUP(A482,'Data _Transformation'!A481:Q2810,14,FALSE)</f>
        <v>tier - 2</v>
      </c>
      <c r="O482" s="14" t="str">
        <f>VLOOKUP(A482,'Data _Transformation'!A481:Q2810,15,FALSE)</f>
        <v>tier - 2</v>
      </c>
      <c r="P482" s="14" t="str">
        <f>VLOOKUP(A482,'Data _Transformation'!A481:Q2810,16,0)</f>
        <v>R1011</v>
      </c>
      <c r="Q482" s="42">
        <f>VLOOKUP(A482,'Data _Transformation'!A481:Q2810,17,0)</f>
        <v>36</v>
      </c>
    </row>
    <row r="483" spans="1:17" ht="15.6" x14ac:dyDescent="0.3">
      <c r="A483" s="41" t="s">
        <v>1210</v>
      </c>
      <c r="B483" s="14" t="str">
        <f>VLOOKUP(A483,'Data _Transformation'!A482:Q2811,2,FALSE)</f>
        <v xml:space="preserve">  Helen</v>
      </c>
      <c r="C483" s="14">
        <f>VLOOKUP(A483,'Data _Transformation'!A482:Q2811,3,FALSE)</f>
        <v>38.06</v>
      </c>
      <c r="D483" s="14">
        <f>VLOOKUP(A483,'Data _Transformation'!A482:Q2811,4,FALSE)</f>
        <v>5.24</v>
      </c>
      <c r="E483" s="14" t="str">
        <f>VLOOKUP(A483,'Data _Transformation'!A482:Q2811,5,FALSE)</f>
        <v>Yes</v>
      </c>
      <c r="F483" s="14" t="str">
        <f>VLOOKUP(A483,'Data _Transformation'!A482:Q2811,6,FALSE)</f>
        <v>No</v>
      </c>
      <c r="G483" s="14" t="str">
        <f>VLOOKUP(A483,'Data _Transformation'!A482:Q2811,7,FALSE)</f>
        <v>Yes</v>
      </c>
      <c r="H483" s="14">
        <f>VLOOKUP(A483,'Data _Transformation'!A482:Q2811,8,FALSE)</f>
        <v>1</v>
      </c>
      <c r="I483" s="14" t="str">
        <f>VLOOKUP(A483,'Data _Transformation'!A482:Q2811,9,FALSE)</f>
        <v>Nonsmoker</v>
      </c>
      <c r="J483" s="14" t="str">
        <f>VLOOKUP(A483,'Data _Transformation'!A482:Q2811,10,FALSE)</f>
        <v>Obesity</v>
      </c>
      <c r="K483" s="14" t="str">
        <f>VLOOKUP(A483,'Data _Transformation'!A482:Q2811,11,FALSE)</f>
        <v>Normal</v>
      </c>
      <c r="L483" s="39">
        <f>VLOOKUP(A483,'Data _Transformation'!A482:Q2811,12,FALSE)</f>
        <v>32402</v>
      </c>
      <c r="M483" s="40">
        <f>VLOOKUP(A483,'Data _Transformation'!A482:Q2811,13,FALSE)</f>
        <v>4415.16</v>
      </c>
      <c r="N483" s="14" t="str">
        <f>VLOOKUP(A483,'Data _Transformation'!A482:Q2811,14,FALSE)</f>
        <v>tier - 2</v>
      </c>
      <c r="O483" s="14" t="str">
        <f>VLOOKUP(A483,'Data _Transformation'!A482:Q2811,15,FALSE)</f>
        <v>tier - 1</v>
      </c>
      <c r="P483" s="14" t="str">
        <f>VLOOKUP(A483,'Data _Transformation'!A482:Q2811,16,0)</f>
        <v>R1013</v>
      </c>
      <c r="Q483" s="42">
        <f>VLOOKUP(A483,'Data _Transformation'!A482:Q2811,17,0)</f>
        <v>34</v>
      </c>
    </row>
    <row r="484" spans="1:17" ht="15.6" x14ac:dyDescent="0.3">
      <c r="A484" s="41" t="s">
        <v>1213</v>
      </c>
      <c r="B484" s="14" t="str">
        <f>VLOOKUP(A484,'Data _Transformation'!A483:Q2812,2,FALSE)</f>
        <v xml:space="preserve">  Matthew</v>
      </c>
      <c r="C484" s="14">
        <f>VLOOKUP(A484,'Data _Transformation'!A483:Q2812,3,FALSE)</f>
        <v>51.47</v>
      </c>
      <c r="D484" s="14">
        <f>VLOOKUP(A484,'Data _Transformation'!A483:Q2812,4,FALSE)</f>
        <v>9.6</v>
      </c>
      <c r="E484" s="14" t="str">
        <f>VLOOKUP(A484,'Data _Transformation'!A483:Q2812,5,FALSE)</f>
        <v>No</v>
      </c>
      <c r="F484" s="14" t="str">
        <f>VLOOKUP(A484,'Data _Transformation'!A483:Q2812,6,FALSE)</f>
        <v>No</v>
      </c>
      <c r="G484" s="14" t="str">
        <f>VLOOKUP(A484,'Data _Transformation'!A483:Q2812,7,FALSE)</f>
        <v>No</v>
      </c>
      <c r="H484" s="14">
        <f>VLOOKUP(A484,'Data _Transformation'!A483:Q2812,8,FALSE)</f>
        <v>0</v>
      </c>
      <c r="I484" s="14" t="str">
        <f>VLOOKUP(A484,'Data _Transformation'!A483:Q2812,9,FALSE)</f>
        <v>Nonsmoker</v>
      </c>
      <c r="J484" s="14" t="str">
        <f>VLOOKUP(A484,'Data _Transformation'!A483:Q2812,10,FALSE)</f>
        <v>Obesity</v>
      </c>
      <c r="K484" s="14" t="str">
        <f>VLOOKUP(A484,'Data _Transformation'!A483:Q2812,11,FALSE)</f>
        <v>Diabetes</v>
      </c>
      <c r="L484" s="39">
        <f>VLOOKUP(A484,'Data _Transformation'!A483:Q2812,12,FALSE)</f>
        <v>33831</v>
      </c>
      <c r="M484" s="40">
        <f>VLOOKUP(A484,'Data _Transformation'!A483:Q2812,13,FALSE)</f>
        <v>4420.95</v>
      </c>
      <c r="N484" s="14" t="str">
        <f>VLOOKUP(A484,'Data _Transformation'!A483:Q2812,14,FALSE)</f>
        <v>tier - 2</v>
      </c>
      <c r="O484" s="14" t="str">
        <f>VLOOKUP(A484,'Data _Transformation'!A483:Q2812,15,FALSE)</f>
        <v>tier - 3</v>
      </c>
      <c r="P484" s="14" t="str">
        <f>VLOOKUP(A484,'Data _Transformation'!A483:Q2812,16,0)</f>
        <v>R1020</v>
      </c>
      <c r="Q484" s="42">
        <f>VLOOKUP(A484,'Data _Transformation'!A483:Q2812,17,0)</f>
        <v>30</v>
      </c>
    </row>
    <row r="485" spans="1:17" ht="15.6" x14ac:dyDescent="0.3">
      <c r="A485" s="41" t="s">
        <v>1216</v>
      </c>
      <c r="B485" s="14" t="str">
        <f>VLOOKUP(A485,'Data _Transformation'!A484:Q2813,2,FALSE)</f>
        <v xml:space="preserve">  Jeff</v>
      </c>
      <c r="C485" s="14">
        <f>VLOOKUP(A485,'Data _Transformation'!A484:Q2813,3,FALSE)</f>
        <v>29.8</v>
      </c>
      <c r="D485" s="14">
        <f>VLOOKUP(A485,'Data _Transformation'!A484:Q2813,4,FALSE)</f>
        <v>5.78</v>
      </c>
      <c r="E485" s="14" t="str">
        <f>VLOOKUP(A485,'Data _Transformation'!A484:Q2813,5,FALSE)</f>
        <v>Yes</v>
      </c>
      <c r="F485" s="14" t="str">
        <f>VLOOKUP(A485,'Data _Transformation'!A484:Q2813,6,FALSE)</f>
        <v>No</v>
      </c>
      <c r="G485" s="14" t="str">
        <f>VLOOKUP(A485,'Data _Transformation'!A484:Q2813,7,FALSE)</f>
        <v>No</v>
      </c>
      <c r="H485" s="14">
        <f>VLOOKUP(A485,'Data _Transformation'!A484:Q2813,8,FALSE)</f>
        <v>0</v>
      </c>
      <c r="I485" s="14" t="str">
        <f>VLOOKUP(A485,'Data _Transformation'!A484:Q2813,9,FALSE)</f>
        <v>Nonsmoker</v>
      </c>
      <c r="J485" s="14" t="str">
        <f>VLOOKUP(A485,'Data _Transformation'!A484:Q2813,10,FALSE)</f>
        <v>Over weight</v>
      </c>
      <c r="K485" s="14" t="str">
        <f>VLOOKUP(A485,'Data _Transformation'!A484:Q2813,11,FALSE)</f>
        <v>Prediabetes</v>
      </c>
      <c r="L485" s="39">
        <f>VLOOKUP(A485,'Data _Transformation'!A484:Q2813,12,FALSE)</f>
        <v>34697</v>
      </c>
      <c r="M485" s="40">
        <f>VLOOKUP(A485,'Data _Transformation'!A484:Q2813,13,FALSE)</f>
        <v>4428.8900000000003</v>
      </c>
      <c r="N485" s="14" t="str">
        <f>VLOOKUP(A485,'Data _Transformation'!A484:Q2813,14,FALSE)</f>
        <v>tier - 3</v>
      </c>
      <c r="O485" s="14" t="str">
        <f>VLOOKUP(A485,'Data _Transformation'!A484:Q2813,15,FALSE)</f>
        <v>tier - 1</v>
      </c>
      <c r="P485" s="14" t="str">
        <f>VLOOKUP(A485,'Data _Transformation'!A484:Q2813,16,0)</f>
        <v>R1017</v>
      </c>
      <c r="Q485" s="42">
        <f>VLOOKUP(A485,'Data _Transformation'!A484:Q2813,17,0)</f>
        <v>28</v>
      </c>
    </row>
    <row r="486" spans="1:17" ht="15.6" x14ac:dyDescent="0.3">
      <c r="A486" s="41" t="s">
        <v>1218</v>
      </c>
      <c r="B486" s="14" t="str">
        <f>VLOOKUP(A486,'Data _Transformation'!A485:Q2814,2,FALSE)</f>
        <v xml:space="preserve">  Tara R</v>
      </c>
      <c r="C486" s="14">
        <f>VLOOKUP(A486,'Data _Transformation'!A485:Q2814,3,FALSE)</f>
        <v>49.77</v>
      </c>
      <c r="D486" s="14">
        <f>VLOOKUP(A486,'Data _Transformation'!A485:Q2814,4,FALSE)</f>
        <v>7.02</v>
      </c>
      <c r="E486" s="14" t="str">
        <f>VLOOKUP(A486,'Data _Transformation'!A485:Q2814,5,FALSE)</f>
        <v>No</v>
      </c>
      <c r="F486" s="14" t="str">
        <f>VLOOKUP(A486,'Data _Transformation'!A485:Q2814,6,FALSE)</f>
        <v>No</v>
      </c>
      <c r="G486" s="14" t="str">
        <f>VLOOKUP(A486,'Data _Transformation'!A485:Q2814,7,FALSE)</f>
        <v>No</v>
      </c>
      <c r="H486" s="14">
        <f>VLOOKUP(A486,'Data _Transformation'!A485:Q2814,8,FALSE)</f>
        <v>0</v>
      </c>
      <c r="I486" s="14" t="str">
        <f>VLOOKUP(A486,'Data _Transformation'!A485:Q2814,9,FALSE)</f>
        <v>Nonsmoker</v>
      </c>
      <c r="J486" s="14" t="str">
        <f>VLOOKUP(A486,'Data _Transformation'!A485:Q2814,10,FALSE)</f>
        <v>Obesity</v>
      </c>
      <c r="K486" s="14" t="str">
        <f>VLOOKUP(A486,'Data _Transformation'!A485:Q2814,11,FALSE)</f>
        <v>Diabetes</v>
      </c>
      <c r="L486" s="39">
        <f>VLOOKUP(A486,'Data _Transformation'!A485:Q2814,12,FALSE)</f>
        <v>34216</v>
      </c>
      <c r="M486" s="40">
        <f>VLOOKUP(A486,'Data _Transformation'!A485:Q2814,13,FALSE)</f>
        <v>4433.3900000000003</v>
      </c>
      <c r="N486" s="14" t="str">
        <f>VLOOKUP(A486,'Data _Transformation'!A485:Q2814,14,FALSE)</f>
        <v>tier - 2</v>
      </c>
      <c r="O486" s="14" t="str">
        <f>VLOOKUP(A486,'Data _Transformation'!A485:Q2814,15,FALSE)</f>
        <v>tier - 3</v>
      </c>
      <c r="P486" s="14" t="str">
        <f>VLOOKUP(A486,'Data _Transformation'!A485:Q2814,16,0)</f>
        <v>R1012</v>
      </c>
      <c r="Q486" s="42">
        <f>VLOOKUP(A486,'Data _Transformation'!A485:Q2814,17,0)</f>
        <v>29</v>
      </c>
    </row>
    <row r="487" spans="1:17" ht="15.6" x14ac:dyDescent="0.3">
      <c r="A487" s="41" t="s">
        <v>1221</v>
      </c>
      <c r="B487" s="14" t="str">
        <f>VLOOKUP(A487,'Data _Transformation'!A486:Q2815,2,FALSE)</f>
        <v xml:space="preserve">  Kristin</v>
      </c>
      <c r="C487" s="14">
        <f>VLOOKUP(A487,'Data _Transformation'!A486:Q2815,3,FALSE)</f>
        <v>25.555</v>
      </c>
      <c r="D487" s="14">
        <f>VLOOKUP(A487,'Data _Transformation'!A486:Q2815,4,FALSE)</f>
        <v>4.09</v>
      </c>
      <c r="E487" s="14" t="str">
        <f>VLOOKUP(A487,'Data _Transformation'!A486:Q2815,5,FALSE)</f>
        <v>Yes</v>
      </c>
      <c r="F487" s="14" t="str">
        <f>VLOOKUP(A487,'Data _Transformation'!A486:Q2815,6,FALSE)</f>
        <v>No</v>
      </c>
      <c r="G487" s="14" t="str">
        <f>VLOOKUP(A487,'Data _Transformation'!A486:Q2815,7,FALSE)</f>
        <v>No</v>
      </c>
      <c r="H487" s="14">
        <f>VLOOKUP(A487,'Data _Transformation'!A486:Q2815,8,FALSE)</f>
        <v>0</v>
      </c>
      <c r="I487" s="14" t="str">
        <f>VLOOKUP(A487,'Data _Transformation'!A486:Q2815,9,FALSE)</f>
        <v>Smoker</v>
      </c>
      <c r="J487" s="14" t="str">
        <f>VLOOKUP(A487,'Data _Transformation'!A486:Q2815,10,FALSE)</f>
        <v>Over weight</v>
      </c>
      <c r="K487" s="14" t="str">
        <f>VLOOKUP(A487,'Data _Transformation'!A486:Q2815,11,FALSE)</f>
        <v>Normal</v>
      </c>
      <c r="L487" s="39">
        <f>VLOOKUP(A487,'Data _Transformation'!A486:Q2815,12,FALSE)</f>
        <v>34326</v>
      </c>
      <c r="M487" s="40">
        <f>VLOOKUP(A487,'Data _Transformation'!A486:Q2815,13,FALSE)</f>
        <v>4433.92</v>
      </c>
      <c r="N487" s="14" t="str">
        <f>VLOOKUP(A487,'Data _Transformation'!A486:Q2815,14,FALSE)</f>
        <v>tier - 2</v>
      </c>
      <c r="O487" s="14" t="str">
        <f>VLOOKUP(A487,'Data _Transformation'!A486:Q2815,15,FALSE)</f>
        <v>tier - 2</v>
      </c>
      <c r="P487" s="14" t="str">
        <f>VLOOKUP(A487,'Data _Transformation'!A486:Q2815,16,0)</f>
        <v>R1012</v>
      </c>
      <c r="Q487" s="42">
        <f>VLOOKUP(A487,'Data _Transformation'!A486:Q2815,17,0)</f>
        <v>29</v>
      </c>
    </row>
    <row r="488" spans="1:17" ht="15.6" x14ac:dyDescent="0.3">
      <c r="A488" s="41" t="s">
        <v>1224</v>
      </c>
      <c r="B488" s="14" t="str">
        <f>VLOOKUP(A488,'Data _Transformation'!A487:Q2816,2,FALSE)</f>
        <v xml:space="preserve">  Timothy</v>
      </c>
      <c r="C488" s="14">
        <f>VLOOKUP(A488,'Data _Transformation'!A487:Q2816,3,FALSE)</f>
        <v>29.64</v>
      </c>
      <c r="D488" s="14">
        <f>VLOOKUP(A488,'Data _Transformation'!A487:Q2816,4,FALSE)</f>
        <v>4.93</v>
      </c>
      <c r="E488" s="14" t="str">
        <f>VLOOKUP(A488,'Data _Transformation'!A487:Q2816,5,FALSE)</f>
        <v>No</v>
      </c>
      <c r="F488" s="14" t="str">
        <f>VLOOKUP(A488,'Data _Transformation'!A487:Q2816,6,FALSE)</f>
        <v>No</v>
      </c>
      <c r="G488" s="14" t="str">
        <f>VLOOKUP(A488,'Data _Transformation'!A487:Q2816,7,FALSE)</f>
        <v>Yes</v>
      </c>
      <c r="H488" s="14">
        <f>VLOOKUP(A488,'Data _Transformation'!A487:Q2816,8,FALSE)</f>
        <v>1</v>
      </c>
      <c r="I488" s="14" t="str">
        <f>VLOOKUP(A488,'Data _Transformation'!A487:Q2816,9,FALSE)</f>
        <v>Nonsmoker</v>
      </c>
      <c r="J488" s="14" t="str">
        <f>VLOOKUP(A488,'Data _Transformation'!A487:Q2816,10,FALSE)</f>
        <v>Over weight</v>
      </c>
      <c r="K488" s="14" t="str">
        <f>VLOOKUP(A488,'Data _Transformation'!A487:Q2816,11,FALSE)</f>
        <v>Normal</v>
      </c>
      <c r="L488" s="39">
        <f>VLOOKUP(A488,'Data _Transformation'!A487:Q2816,12,FALSE)</f>
        <v>34615</v>
      </c>
      <c r="M488" s="40">
        <f>VLOOKUP(A488,'Data _Transformation'!A487:Q2816,13,FALSE)</f>
        <v>4435.09</v>
      </c>
      <c r="N488" s="14" t="str">
        <f>VLOOKUP(A488,'Data _Transformation'!A487:Q2816,14,FALSE)</f>
        <v>tier - 3</v>
      </c>
      <c r="O488" s="14" t="str">
        <f>VLOOKUP(A488,'Data _Transformation'!A487:Q2816,15,FALSE)</f>
        <v>tier - 2</v>
      </c>
      <c r="P488" s="14" t="str">
        <f>VLOOKUP(A488,'Data _Transformation'!A487:Q2816,16,0)</f>
        <v>R1016</v>
      </c>
      <c r="Q488" s="42">
        <f>VLOOKUP(A488,'Data _Transformation'!A487:Q2816,17,0)</f>
        <v>28</v>
      </c>
    </row>
    <row r="489" spans="1:17" ht="15.6" x14ac:dyDescent="0.3">
      <c r="A489" s="41" t="s">
        <v>1227</v>
      </c>
      <c r="B489" s="14" t="str">
        <f>VLOOKUP(A489,'Data _Transformation'!A488:Q2817,2,FALSE)</f>
        <v xml:space="preserve">  Scott</v>
      </c>
      <c r="C489" s="14">
        <f>VLOOKUP(A489,'Data _Transformation'!A488:Q2817,3,FALSE)</f>
        <v>53.93</v>
      </c>
      <c r="D489" s="14">
        <f>VLOOKUP(A489,'Data _Transformation'!A488:Q2817,4,FALSE)</f>
        <v>5.34</v>
      </c>
      <c r="E489" s="14" t="str">
        <f>VLOOKUP(A489,'Data _Transformation'!A488:Q2817,5,FALSE)</f>
        <v>Yes</v>
      </c>
      <c r="F489" s="14" t="str">
        <f>VLOOKUP(A489,'Data _Transformation'!A488:Q2817,6,FALSE)</f>
        <v>No</v>
      </c>
      <c r="G489" s="14" t="str">
        <f>VLOOKUP(A489,'Data _Transformation'!A488:Q2817,7,FALSE)</f>
        <v>No</v>
      </c>
      <c r="H489" s="14">
        <f>VLOOKUP(A489,'Data _Transformation'!A488:Q2817,8,FALSE)</f>
        <v>2</v>
      </c>
      <c r="I489" s="14" t="str">
        <f>VLOOKUP(A489,'Data _Transformation'!A488:Q2817,9,FALSE)</f>
        <v>Nonsmoker</v>
      </c>
      <c r="J489" s="14" t="str">
        <f>VLOOKUP(A489,'Data _Transformation'!A488:Q2817,10,FALSE)</f>
        <v>Obesity</v>
      </c>
      <c r="K489" s="14" t="str">
        <f>VLOOKUP(A489,'Data _Transformation'!A488:Q2817,11,FALSE)</f>
        <v>Normal</v>
      </c>
      <c r="L489" s="39">
        <f>VLOOKUP(A489,'Data _Transformation'!A488:Q2817,12,FALSE)</f>
        <v>34631</v>
      </c>
      <c r="M489" s="40">
        <f>VLOOKUP(A489,'Data _Transformation'!A488:Q2817,13,FALSE)</f>
        <v>4438.26</v>
      </c>
      <c r="N489" s="14" t="str">
        <f>VLOOKUP(A489,'Data _Transformation'!A488:Q2817,14,FALSE)</f>
        <v>tier - 2</v>
      </c>
      <c r="O489" s="14" t="str">
        <f>VLOOKUP(A489,'Data _Transformation'!A488:Q2817,15,FALSE)</f>
        <v>tier - 3</v>
      </c>
      <c r="P489" s="14" t="str">
        <f>VLOOKUP(A489,'Data _Transformation'!A488:Q2817,16,0)</f>
        <v>R1017</v>
      </c>
      <c r="Q489" s="42">
        <f>VLOOKUP(A489,'Data _Transformation'!A488:Q2817,17,0)</f>
        <v>28</v>
      </c>
    </row>
    <row r="490" spans="1:17" ht="15.6" x14ac:dyDescent="0.3">
      <c r="A490" s="41" t="s">
        <v>1230</v>
      </c>
      <c r="B490" s="14" t="str">
        <f>VLOOKUP(A490,'Data _Transformation'!A489:Q2818,2,FALSE)</f>
        <v xml:space="preserve">  Carly E</v>
      </c>
      <c r="C490" s="14">
        <f>VLOOKUP(A490,'Data _Transformation'!A489:Q2818,3,FALSE)</f>
        <v>28.024999999999999</v>
      </c>
      <c r="D490" s="14">
        <f>VLOOKUP(A490,'Data _Transformation'!A489:Q2818,4,FALSE)</f>
        <v>5.65</v>
      </c>
      <c r="E490" s="14" t="str">
        <f>VLOOKUP(A490,'Data _Transformation'!A489:Q2818,5,FALSE)</f>
        <v>No</v>
      </c>
      <c r="F490" s="14" t="str">
        <f>VLOOKUP(A490,'Data _Transformation'!A489:Q2818,6,FALSE)</f>
        <v>No</v>
      </c>
      <c r="G490" s="14" t="str">
        <f>VLOOKUP(A490,'Data _Transformation'!A489:Q2818,7,FALSE)</f>
        <v>No</v>
      </c>
      <c r="H490" s="14">
        <f>VLOOKUP(A490,'Data _Transformation'!A489:Q2818,8,FALSE)</f>
        <v>1</v>
      </c>
      <c r="I490" s="14" t="str">
        <f>VLOOKUP(A490,'Data _Transformation'!A489:Q2818,9,FALSE)</f>
        <v>Smoker</v>
      </c>
      <c r="J490" s="14" t="str">
        <f>VLOOKUP(A490,'Data _Transformation'!A489:Q2818,10,FALSE)</f>
        <v>Over weight</v>
      </c>
      <c r="K490" s="14" t="str">
        <f>VLOOKUP(A490,'Data _Transformation'!A489:Q2818,11,FALSE)</f>
        <v>Normal</v>
      </c>
      <c r="L490" s="39">
        <f>VLOOKUP(A490,'Data _Transformation'!A489:Q2818,12,FALSE)</f>
        <v>33484</v>
      </c>
      <c r="M490" s="40">
        <f>VLOOKUP(A490,'Data _Transformation'!A489:Q2818,13,FALSE)</f>
        <v>4441.21</v>
      </c>
      <c r="N490" s="14" t="str">
        <f>VLOOKUP(A490,'Data _Transformation'!A489:Q2818,14,FALSE)</f>
        <v>tier - 1</v>
      </c>
      <c r="O490" s="14" t="str">
        <f>VLOOKUP(A490,'Data _Transformation'!A489:Q2818,15,FALSE)</f>
        <v>tier - 2</v>
      </c>
      <c r="P490" s="14" t="str">
        <f>VLOOKUP(A490,'Data _Transformation'!A489:Q2818,16,0)</f>
        <v>R1014</v>
      </c>
      <c r="Q490" s="42">
        <f>VLOOKUP(A490,'Data _Transformation'!A489:Q2818,17,0)</f>
        <v>31</v>
      </c>
    </row>
    <row r="491" spans="1:17" ht="15.6" x14ac:dyDescent="0.3">
      <c r="A491" s="41" t="s">
        <v>1233</v>
      </c>
      <c r="B491" s="14" t="str">
        <f>VLOOKUP(A491,'Data _Transformation'!A490:Q2819,2,FALSE)</f>
        <v xml:space="preserve">  Lisa</v>
      </c>
      <c r="C491" s="14">
        <f>VLOOKUP(A491,'Data _Transformation'!A490:Q2819,3,FALSE)</f>
        <v>27.5</v>
      </c>
      <c r="D491" s="14">
        <f>VLOOKUP(A491,'Data _Transformation'!A490:Q2819,4,FALSE)</f>
        <v>4.49</v>
      </c>
      <c r="E491" s="14" t="str">
        <f>VLOOKUP(A491,'Data _Transformation'!A490:Q2819,5,FALSE)</f>
        <v>No</v>
      </c>
      <c r="F491" s="14" t="str">
        <f>VLOOKUP(A491,'Data _Transformation'!A490:Q2819,6,FALSE)</f>
        <v>No</v>
      </c>
      <c r="G491" s="14" t="str">
        <f>VLOOKUP(A491,'Data _Transformation'!A490:Q2819,7,FALSE)</f>
        <v>No</v>
      </c>
      <c r="H491" s="14">
        <f>VLOOKUP(A491,'Data _Transformation'!A490:Q2819,8,FALSE)</f>
        <v>0</v>
      </c>
      <c r="I491" s="14" t="str">
        <f>VLOOKUP(A491,'Data _Transformation'!A490:Q2819,9,FALSE)</f>
        <v>Nonsmoker</v>
      </c>
      <c r="J491" s="14" t="str">
        <f>VLOOKUP(A491,'Data _Transformation'!A490:Q2819,10,FALSE)</f>
        <v>Over weight</v>
      </c>
      <c r="K491" s="14" t="str">
        <f>VLOOKUP(A491,'Data _Transformation'!A490:Q2819,11,FALSE)</f>
        <v>Normal</v>
      </c>
      <c r="L491" s="39">
        <f>VLOOKUP(A491,'Data _Transformation'!A490:Q2819,12,FALSE)</f>
        <v>34513</v>
      </c>
      <c r="M491" s="40">
        <f>VLOOKUP(A491,'Data _Transformation'!A490:Q2819,13,FALSE)</f>
        <v>4449.46</v>
      </c>
      <c r="N491" s="14" t="str">
        <f>VLOOKUP(A491,'Data _Transformation'!A490:Q2819,14,FALSE)</f>
        <v>tier - 1</v>
      </c>
      <c r="O491" s="14" t="str">
        <f>VLOOKUP(A491,'Data _Transformation'!A490:Q2819,15,FALSE)</f>
        <v>tier - 2</v>
      </c>
      <c r="P491" s="14" t="str">
        <f>VLOOKUP(A491,'Data _Transformation'!A490:Q2819,16,0)</f>
        <v>R1013</v>
      </c>
      <c r="Q491" s="42">
        <f>VLOOKUP(A491,'Data _Transformation'!A490:Q2819,17,0)</f>
        <v>28</v>
      </c>
    </row>
    <row r="492" spans="1:17" ht="15.6" x14ac:dyDescent="0.3">
      <c r="A492" s="41" t="s">
        <v>1235</v>
      </c>
      <c r="B492" s="14" t="str">
        <f>VLOOKUP(A492,'Data _Transformation'!A491:Q2820,2,FALSE)</f>
        <v xml:space="preserve">  Stacey</v>
      </c>
      <c r="C492" s="14">
        <f>VLOOKUP(A492,'Data _Transformation'!A491:Q2820,3,FALSE)</f>
        <v>21.8</v>
      </c>
      <c r="D492" s="14">
        <f>VLOOKUP(A492,'Data _Transformation'!A491:Q2820,4,FALSE)</f>
        <v>10.55</v>
      </c>
      <c r="E492" s="14" t="str">
        <f>VLOOKUP(A492,'Data _Transformation'!A491:Q2820,5,FALSE)</f>
        <v>No</v>
      </c>
      <c r="F492" s="14" t="str">
        <f>VLOOKUP(A492,'Data _Transformation'!A491:Q2820,6,FALSE)</f>
        <v>No</v>
      </c>
      <c r="G492" s="14" t="str">
        <f>VLOOKUP(A492,'Data _Transformation'!A491:Q2820,7,FALSE)</f>
        <v>No</v>
      </c>
      <c r="H492" s="14">
        <f>VLOOKUP(A492,'Data _Transformation'!A491:Q2820,8,FALSE)</f>
        <v>0</v>
      </c>
      <c r="I492" s="14" t="str">
        <f>VLOOKUP(A492,'Data _Transformation'!A491:Q2820,9,FALSE)</f>
        <v>Smoker</v>
      </c>
      <c r="J492" s="14" t="str">
        <f>VLOOKUP(A492,'Data _Transformation'!A491:Q2820,10,FALSE)</f>
        <v>Normal weight</v>
      </c>
      <c r="K492" s="14" t="str">
        <f>VLOOKUP(A492,'Data _Transformation'!A491:Q2820,11,FALSE)</f>
        <v>Diabetes</v>
      </c>
      <c r="L492" s="39">
        <f>VLOOKUP(A492,'Data _Transformation'!A491:Q2820,12,FALSE)</f>
        <v>33093</v>
      </c>
      <c r="M492" s="40">
        <f>VLOOKUP(A492,'Data _Transformation'!A491:Q2820,13,FALSE)</f>
        <v>4454.3999999999996</v>
      </c>
      <c r="N492" s="14" t="str">
        <f>VLOOKUP(A492,'Data _Transformation'!A491:Q2820,14,FALSE)</f>
        <v>tier - 2</v>
      </c>
      <c r="O492" s="14" t="str">
        <f>VLOOKUP(A492,'Data _Transformation'!A491:Q2820,15,FALSE)</f>
        <v>tier - 3</v>
      </c>
      <c r="P492" s="14" t="str">
        <f>VLOOKUP(A492,'Data _Transformation'!A491:Q2820,16,0)</f>
        <v>R1012</v>
      </c>
      <c r="Q492" s="42">
        <f>VLOOKUP(A492,'Data _Transformation'!A491:Q2820,17,0)</f>
        <v>32</v>
      </c>
    </row>
    <row r="493" spans="1:17" ht="15.6" x14ac:dyDescent="0.3">
      <c r="A493" s="41" t="s">
        <v>1238</v>
      </c>
      <c r="B493" s="14" t="str">
        <f>VLOOKUP(A493,'Data _Transformation'!A492:Q2821,2,FALSE)</f>
        <v xml:space="preserve">  Louis</v>
      </c>
      <c r="C493" s="14">
        <f>VLOOKUP(A493,'Data _Transformation'!A492:Q2821,3,FALSE)</f>
        <v>26.41</v>
      </c>
      <c r="D493" s="14">
        <f>VLOOKUP(A493,'Data _Transformation'!A492:Q2821,4,FALSE)</f>
        <v>4.92</v>
      </c>
      <c r="E493" s="14" t="str">
        <f>VLOOKUP(A493,'Data _Transformation'!A492:Q2821,5,FALSE)</f>
        <v>Yes</v>
      </c>
      <c r="F493" s="14" t="str">
        <f>VLOOKUP(A493,'Data _Transformation'!A492:Q2821,6,FALSE)</f>
        <v>No</v>
      </c>
      <c r="G493" s="14" t="str">
        <f>VLOOKUP(A493,'Data _Transformation'!A492:Q2821,7,FALSE)</f>
        <v>Yes</v>
      </c>
      <c r="H493" s="14">
        <f>VLOOKUP(A493,'Data _Transformation'!A492:Q2821,8,FALSE)</f>
        <v>1</v>
      </c>
      <c r="I493" s="14" t="str">
        <f>VLOOKUP(A493,'Data _Transformation'!A492:Q2821,9,FALSE)</f>
        <v>Smoker</v>
      </c>
      <c r="J493" s="14" t="str">
        <f>VLOOKUP(A493,'Data _Transformation'!A492:Q2821,10,FALSE)</f>
        <v>Over weight</v>
      </c>
      <c r="K493" s="14" t="str">
        <f>VLOOKUP(A493,'Data _Transformation'!A492:Q2821,11,FALSE)</f>
        <v>Normal</v>
      </c>
      <c r="L493" s="39">
        <f>VLOOKUP(A493,'Data _Transformation'!A492:Q2821,12,FALSE)</f>
        <v>33069</v>
      </c>
      <c r="M493" s="40">
        <f>VLOOKUP(A493,'Data _Transformation'!A492:Q2821,13,FALSE)</f>
        <v>4462.72</v>
      </c>
      <c r="N493" s="14" t="str">
        <f>VLOOKUP(A493,'Data _Transformation'!A492:Q2821,14,FALSE)</f>
        <v>tier - 2</v>
      </c>
      <c r="O493" s="14" t="str">
        <f>VLOOKUP(A493,'Data _Transformation'!A492:Q2821,15,FALSE)</f>
        <v>tier - 3</v>
      </c>
      <c r="P493" s="14" t="str">
        <f>VLOOKUP(A493,'Data _Transformation'!A492:Q2821,16,0)</f>
        <v>R1012</v>
      </c>
      <c r="Q493" s="42">
        <f>VLOOKUP(A493,'Data _Transformation'!A492:Q2821,17,0)</f>
        <v>32</v>
      </c>
    </row>
    <row r="494" spans="1:17" ht="15.6" x14ac:dyDescent="0.3">
      <c r="A494" s="41" t="s">
        <v>1240</v>
      </c>
      <c r="B494" s="14" t="str">
        <f>VLOOKUP(A494,'Data _Transformation'!A493:Q2822,2,FALSE)</f>
        <v xml:space="preserve">  Brian R</v>
      </c>
      <c r="C494" s="14">
        <f>VLOOKUP(A494,'Data _Transformation'!A493:Q2822,3,FALSE)</f>
        <v>27.835000000000001</v>
      </c>
      <c r="D494" s="14">
        <f>VLOOKUP(A494,'Data _Transformation'!A493:Q2822,4,FALSE)</f>
        <v>5.9</v>
      </c>
      <c r="E494" s="14" t="str">
        <f>VLOOKUP(A494,'Data _Transformation'!A493:Q2822,5,FALSE)</f>
        <v>Yes</v>
      </c>
      <c r="F494" s="14" t="str">
        <f>VLOOKUP(A494,'Data _Transformation'!A493:Q2822,6,FALSE)</f>
        <v>No</v>
      </c>
      <c r="G494" s="14" t="str">
        <f>VLOOKUP(A494,'Data _Transformation'!A493:Q2822,7,FALSE)</f>
        <v>No</v>
      </c>
      <c r="H494" s="14">
        <f>VLOOKUP(A494,'Data _Transformation'!A493:Q2822,8,FALSE)</f>
        <v>1</v>
      </c>
      <c r="I494" s="14" t="str">
        <f>VLOOKUP(A494,'Data _Transformation'!A493:Q2822,9,FALSE)</f>
        <v>Smoker</v>
      </c>
      <c r="J494" s="14" t="str">
        <f>VLOOKUP(A494,'Data _Transformation'!A493:Q2822,10,FALSE)</f>
        <v>Over weight</v>
      </c>
      <c r="K494" s="14" t="str">
        <f>VLOOKUP(A494,'Data _Transformation'!A493:Q2822,11,FALSE)</f>
        <v>Prediabetes</v>
      </c>
      <c r="L494" s="39">
        <f>VLOOKUP(A494,'Data _Transformation'!A493:Q2822,12,FALSE)</f>
        <v>33423</v>
      </c>
      <c r="M494" s="40">
        <f>VLOOKUP(A494,'Data _Transformation'!A493:Q2822,13,FALSE)</f>
        <v>4463.21</v>
      </c>
      <c r="N494" s="14" t="str">
        <f>VLOOKUP(A494,'Data _Transformation'!A493:Q2822,14,FALSE)</f>
        <v>tier - 3</v>
      </c>
      <c r="O494" s="14" t="str">
        <f>VLOOKUP(A494,'Data _Transformation'!A493:Q2822,15,FALSE)</f>
        <v>tier - 3</v>
      </c>
      <c r="P494" s="14" t="str">
        <f>VLOOKUP(A494,'Data _Transformation'!A493:Q2822,16,0)</f>
        <v>R1013</v>
      </c>
      <c r="Q494" s="42">
        <f>VLOOKUP(A494,'Data _Transformation'!A493:Q2822,17,0)</f>
        <v>31</v>
      </c>
    </row>
    <row r="495" spans="1:17" ht="15.6" x14ac:dyDescent="0.3">
      <c r="A495" s="41" t="s">
        <v>1243</v>
      </c>
      <c r="B495" s="14" t="str">
        <f>VLOOKUP(A495,'Data _Transformation'!A494:Q2823,2,FALSE)</f>
        <v xml:space="preserve">  Jessica</v>
      </c>
      <c r="C495" s="14">
        <f>VLOOKUP(A495,'Data _Transformation'!A494:Q2823,3,FALSE)</f>
        <v>51.74</v>
      </c>
      <c r="D495" s="14">
        <f>VLOOKUP(A495,'Data _Transformation'!A494:Q2823,4,FALSE)</f>
        <v>4.9800000000000004</v>
      </c>
      <c r="E495" s="14" t="str">
        <f>VLOOKUP(A495,'Data _Transformation'!A494:Q2823,5,FALSE)</f>
        <v>Yes</v>
      </c>
      <c r="F495" s="14" t="str">
        <f>VLOOKUP(A495,'Data _Transformation'!A494:Q2823,6,FALSE)</f>
        <v>No</v>
      </c>
      <c r="G495" s="14" t="str">
        <f>VLOOKUP(A495,'Data _Transformation'!A494:Q2823,7,FALSE)</f>
        <v>No</v>
      </c>
      <c r="H495" s="14">
        <f>VLOOKUP(A495,'Data _Transformation'!A494:Q2823,8,FALSE)</f>
        <v>2</v>
      </c>
      <c r="I495" s="14" t="str">
        <f>VLOOKUP(A495,'Data _Transformation'!A494:Q2823,9,FALSE)</f>
        <v>Nonsmoker</v>
      </c>
      <c r="J495" s="14" t="str">
        <f>VLOOKUP(A495,'Data _Transformation'!A494:Q2823,10,FALSE)</f>
        <v>Obesity</v>
      </c>
      <c r="K495" s="14" t="str">
        <f>VLOOKUP(A495,'Data _Transformation'!A494:Q2823,11,FALSE)</f>
        <v>Normal</v>
      </c>
      <c r="L495" s="39">
        <f>VLOOKUP(A495,'Data _Transformation'!A494:Q2823,12,FALSE)</f>
        <v>36484</v>
      </c>
      <c r="M495" s="40">
        <f>VLOOKUP(A495,'Data _Transformation'!A494:Q2823,13,FALSE)</f>
        <v>4466.62</v>
      </c>
      <c r="N495" s="14" t="str">
        <f>VLOOKUP(A495,'Data _Transformation'!A494:Q2823,14,FALSE)</f>
        <v>tier - 2</v>
      </c>
      <c r="O495" s="14" t="str">
        <f>VLOOKUP(A495,'Data _Transformation'!A494:Q2823,15,FALSE)</f>
        <v>tier - 2</v>
      </c>
      <c r="P495" s="14" t="str">
        <f>VLOOKUP(A495,'Data _Transformation'!A494:Q2823,16,0)</f>
        <v>R1012</v>
      </c>
      <c r="Q495" s="42">
        <f>VLOOKUP(A495,'Data _Transformation'!A494:Q2823,17,0)</f>
        <v>23</v>
      </c>
    </row>
    <row r="496" spans="1:17" ht="15.6" x14ac:dyDescent="0.3">
      <c r="A496" s="41" t="s">
        <v>1245</v>
      </c>
      <c r="B496" s="14" t="str">
        <f>VLOOKUP(A496,'Data _Transformation'!A495:Q2824,2,FALSE)</f>
        <v xml:space="preserve">  Dawn M</v>
      </c>
      <c r="C496" s="14">
        <f>VLOOKUP(A496,'Data _Transformation'!A495:Q2824,3,FALSE)</f>
        <v>23.37</v>
      </c>
      <c r="D496" s="14">
        <f>VLOOKUP(A496,'Data _Transformation'!A495:Q2824,4,FALSE)</f>
        <v>5.8</v>
      </c>
      <c r="E496" s="14" t="str">
        <f>VLOOKUP(A496,'Data _Transformation'!A495:Q2824,5,FALSE)</f>
        <v>No</v>
      </c>
      <c r="F496" s="14" t="str">
        <f>VLOOKUP(A496,'Data _Transformation'!A495:Q2824,6,FALSE)</f>
        <v>No</v>
      </c>
      <c r="G496" s="14" t="str">
        <f>VLOOKUP(A496,'Data _Transformation'!A495:Q2824,7,FALSE)</f>
        <v>No</v>
      </c>
      <c r="H496" s="14">
        <f>VLOOKUP(A496,'Data _Transformation'!A495:Q2824,8,FALSE)</f>
        <v>0</v>
      </c>
      <c r="I496" s="14" t="str">
        <f>VLOOKUP(A496,'Data _Transformation'!A495:Q2824,9,FALSE)</f>
        <v>Smoker</v>
      </c>
      <c r="J496" s="14" t="str">
        <f>VLOOKUP(A496,'Data _Transformation'!A495:Q2824,10,FALSE)</f>
        <v>Normal weight</v>
      </c>
      <c r="K496" s="14" t="str">
        <f>VLOOKUP(A496,'Data _Transformation'!A495:Q2824,11,FALSE)</f>
        <v>Prediabetes</v>
      </c>
      <c r="L496" s="39">
        <f>VLOOKUP(A496,'Data _Transformation'!A495:Q2824,12,FALSE)</f>
        <v>38186</v>
      </c>
      <c r="M496" s="40">
        <f>VLOOKUP(A496,'Data _Transformation'!A495:Q2824,13,FALSE)</f>
        <v>4468.25</v>
      </c>
      <c r="N496" s="14" t="str">
        <f>VLOOKUP(A496,'Data _Transformation'!A495:Q2824,14,FALSE)</f>
        <v>tier - 2</v>
      </c>
      <c r="O496" s="14" t="str">
        <f>VLOOKUP(A496,'Data _Transformation'!A495:Q2824,15,FALSE)</f>
        <v>tier - 2</v>
      </c>
      <c r="P496" s="14" t="str">
        <f>VLOOKUP(A496,'Data _Transformation'!A495:Q2824,16,0)</f>
        <v>R1012</v>
      </c>
      <c r="Q496" s="42">
        <f>VLOOKUP(A496,'Data _Transformation'!A495:Q2824,17,0)</f>
        <v>18</v>
      </c>
    </row>
    <row r="497" spans="1:17" ht="15.6" x14ac:dyDescent="0.3">
      <c r="A497" s="41" t="s">
        <v>1248</v>
      </c>
      <c r="B497" s="14" t="str">
        <f>VLOOKUP(A497,'Data _Transformation'!A496:Q2825,2,FALSE)</f>
        <v xml:space="preserve">  Chris</v>
      </c>
      <c r="C497" s="14">
        <f>VLOOKUP(A497,'Data _Transformation'!A496:Q2825,3,FALSE)</f>
        <v>29.7</v>
      </c>
      <c r="D497" s="14">
        <f>VLOOKUP(A497,'Data _Transformation'!A496:Q2825,4,FALSE)</f>
        <v>6.21</v>
      </c>
      <c r="E497" s="14" t="str">
        <f>VLOOKUP(A497,'Data _Transformation'!A496:Q2825,5,FALSE)</f>
        <v>Yes</v>
      </c>
      <c r="F497" s="14" t="str">
        <f>VLOOKUP(A497,'Data _Transformation'!A496:Q2825,6,FALSE)</f>
        <v>No</v>
      </c>
      <c r="G497" s="14" t="str">
        <f>VLOOKUP(A497,'Data _Transformation'!A496:Q2825,7,FALSE)</f>
        <v>Yes</v>
      </c>
      <c r="H497" s="14">
        <f>VLOOKUP(A497,'Data _Transformation'!A496:Q2825,8,FALSE)</f>
        <v>1</v>
      </c>
      <c r="I497" s="14" t="str">
        <f>VLOOKUP(A497,'Data _Transformation'!A496:Q2825,9,FALSE)</f>
        <v>Smoker</v>
      </c>
      <c r="J497" s="14" t="str">
        <f>VLOOKUP(A497,'Data _Transformation'!A496:Q2825,10,FALSE)</f>
        <v>Over weight</v>
      </c>
      <c r="K497" s="14" t="str">
        <f>VLOOKUP(A497,'Data _Transformation'!A496:Q2825,11,FALSE)</f>
        <v>Prediabetes</v>
      </c>
      <c r="L497" s="39">
        <f>VLOOKUP(A497,'Data _Transformation'!A496:Q2825,12,FALSE)</f>
        <v>33797</v>
      </c>
      <c r="M497" s="40">
        <f>VLOOKUP(A497,'Data _Transformation'!A496:Q2825,13,FALSE)</f>
        <v>4488.58</v>
      </c>
      <c r="N497" s="14" t="str">
        <f>VLOOKUP(A497,'Data _Transformation'!A496:Q2825,14,FALSE)</f>
        <v>tier - 2</v>
      </c>
      <c r="O497" s="14" t="str">
        <f>VLOOKUP(A497,'Data _Transformation'!A496:Q2825,15,FALSE)</f>
        <v>tier - 3</v>
      </c>
      <c r="P497" s="14" t="str">
        <f>VLOOKUP(A497,'Data _Transformation'!A496:Q2825,16,0)</f>
        <v>R1012</v>
      </c>
      <c r="Q497" s="42">
        <f>VLOOKUP(A497,'Data _Transformation'!A496:Q2825,17,0)</f>
        <v>30</v>
      </c>
    </row>
    <row r="498" spans="1:17" ht="15.6" x14ac:dyDescent="0.3">
      <c r="A498" s="41" t="s">
        <v>1251</v>
      </c>
      <c r="B498" s="14" t="str">
        <f>VLOOKUP(A498,'Data _Transformation'!A497:Q2826,2,FALSE)</f>
        <v xml:space="preserve">  Karen</v>
      </c>
      <c r="C498" s="14">
        <f>VLOOKUP(A498,'Data _Transformation'!A497:Q2826,3,FALSE)</f>
        <v>20.045000000000002</v>
      </c>
      <c r="D498" s="14">
        <f>VLOOKUP(A498,'Data _Transformation'!A497:Q2826,4,FALSE)</f>
        <v>6.17</v>
      </c>
      <c r="E498" s="14" t="str">
        <f>VLOOKUP(A498,'Data _Transformation'!A497:Q2826,5,FALSE)</f>
        <v>No</v>
      </c>
      <c r="F498" s="14" t="str">
        <f>VLOOKUP(A498,'Data _Transformation'!A497:Q2826,6,FALSE)</f>
        <v>No</v>
      </c>
      <c r="G498" s="14" t="str">
        <f>VLOOKUP(A498,'Data _Transformation'!A497:Q2826,7,FALSE)</f>
        <v>Yes</v>
      </c>
      <c r="H498" s="14">
        <f>VLOOKUP(A498,'Data _Transformation'!A497:Q2826,8,FALSE)</f>
        <v>1</v>
      </c>
      <c r="I498" s="14" t="str">
        <f>VLOOKUP(A498,'Data _Transformation'!A497:Q2826,9,FALSE)</f>
        <v>Smoker</v>
      </c>
      <c r="J498" s="14" t="str">
        <f>VLOOKUP(A498,'Data _Transformation'!A497:Q2826,10,FALSE)</f>
        <v>Normal weight</v>
      </c>
      <c r="K498" s="14" t="str">
        <f>VLOOKUP(A498,'Data _Transformation'!A497:Q2826,11,FALSE)</f>
        <v>Prediabetes</v>
      </c>
      <c r="L498" s="39">
        <f>VLOOKUP(A498,'Data _Transformation'!A497:Q2826,12,FALSE)</f>
        <v>32320</v>
      </c>
      <c r="M498" s="40">
        <f>VLOOKUP(A498,'Data _Transformation'!A497:Q2826,13,FALSE)</f>
        <v>4500.34</v>
      </c>
      <c r="N498" s="14" t="str">
        <f>VLOOKUP(A498,'Data _Transformation'!A497:Q2826,14,FALSE)</f>
        <v>tier - 2</v>
      </c>
      <c r="O498" s="14" t="str">
        <f>VLOOKUP(A498,'Data _Transformation'!A497:Q2826,15,FALSE)</f>
        <v>tier - 1</v>
      </c>
      <c r="P498" s="14" t="str">
        <f>VLOOKUP(A498,'Data _Transformation'!A497:Q2826,16,0)</f>
        <v>R1017</v>
      </c>
      <c r="Q498" s="42">
        <f>VLOOKUP(A498,'Data _Transformation'!A497:Q2826,17,0)</f>
        <v>34</v>
      </c>
    </row>
    <row r="499" spans="1:17" ht="15.6" x14ac:dyDescent="0.3">
      <c r="A499" s="41" t="s">
        <v>1254</v>
      </c>
      <c r="B499" s="14" t="str">
        <f>VLOOKUP(A499,'Data _Transformation'!A498:Q2827,2,FALSE)</f>
        <v xml:space="preserve">  Jessica</v>
      </c>
      <c r="C499" s="14">
        <f>VLOOKUP(A499,'Data _Transformation'!A498:Q2827,3,FALSE)</f>
        <v>27.83</v>
      </c>
      <c r="D499" s="14">
        <f>VLOOKUP(A499,'Data _Transformation'!A498:Q2827,4,FALSE)</f>
        <v>5.36</v>
      </c>
      <c r="E499" s="14" t="str">
        <f>VLOOKUP(A499,'Data _Transformation'!A498:Q2827,5,FALSE)</f>
        <v>No</v>
      </c>
      <c r="F499" s="14" t="str">
        <f>VLOOKUP(A499,'Data _Transformation'!A498:Q2827,6,FALSE)</f>
        <v>No</v>
      </c>
      <c r="G499" s="14" t="str">
        <f>VLOOKUP(A499,'Data _Transformation'!A498:Q2827,7,FALSE)</f>
        <v>No</v>
      </c>
      <c r="H499" s="14">
        <f>VLOOKUP(A499,'Data _Transformation'!A498:Q2827,8,FALSE)</f>
        <v>2</v>
      </c>
      <c r="I499" s="14" t="str">
        <f>VLOOKUP(A499,'Data _Transformation'!A498:Q2827,9,FALSE)</f>
        <v>Nonsmoker</v>
      </c>
      <c r="J499" s="14" t="str">
        <f>VLOOKUP(A499,'Data _Transformation'!A498:Q2827,10,FALSE)</f>
        <v>Over weight</v>
      </c>
      <c r="K499" s="14" t="str">
        <f>VLOOKUP(A499,'Data _Transformation'!A498:Q2827,11,FALSE)</f>
        <v>Normal</v>
      </c>
      <c r="L499" s="39">
        <f>VLOOKUP(A499,'Data _Transformation'!A498:Q2827,12,FALSE)</f>
        <v>35716</v>
      </c>
      <c r="M499" s="40">
        <f>VLOOKUP(A499,'Data _Transformation'!A498:Q2827,13,FALSE)</f>
        <v>4504.66</v>
      </c>
      <c r="N499" s="14" t="str">
        <f>VLOOKUP(A499,'Data _Transformation'!A498:Q2827,14,FALSE)</f>
        <v>tier - 1</v>
      </c>
      <c r="O499" s="14" t="str">
        <f>VLOOKUP(A499,'Data _Transformation'!A498:Q2827,15,FALSE)</f>
        <v>tier - 2</v>
      </c>
      <c r="P499" s="14" t="str">
        <f>VLOOKUP(A499,'Data _Transformation'!A498:Q2827,16,0)</f>
        <v>R1013</v>
      </c>
      <c r="Q499" s="42">
        <f>VLOOKUP(A499,'Data _Transformation'!A498:Q2827,17,0)</f>
        <v>25</v>
      </c>
    </row>
    <row r="500" spans="1:17" ht="15.6" x14ac:dyDescent="0.3">
      <c r="A500" s="41" t="s">
        <v>1257</v>
      </c>
      <c r="B500" s="14" t="str">
        <f>VLOOKUP(A500,'Data _Transformation'!A499:Q2828,2,FALSE)</f>
        <v xml:space="preserve">  Mathieu</v>
      </c>
      <c r="C500" s="14">
        <f>VLOOKUP(A500,'Data _Transformation'!A499:Q2828,3,FALSE)</f>
        <v>28.93</v>
      </c>
      <c r="D500" s="14">
        <f>VLOOKUP(A500,'Data _Transformation'!A499:Q2828,4,FALSE)</f>
        <v>5.2</v>
      </c>
      <c r="E500" s="14" t="str">
        <f>VLOOKUP(A500,'Data _Transformation'!A499:Q2828,5,FALSE)</f>
        <v>No</v>
      </c>
      <c r="F500" s="14" t="str">
        <f>VLOOKUP(A500,'Data _Transformation'!A499:Q2828,6,FALSE)</f>
        <v>No</v>
      </c>
      <c r="G500" s="14" t="str">
        <f>VLOOKUP(A500,'Data _Transformation'!A499:Q2828,7,FALSE)</f>
        <v>No</v>
      </c>
      <c r="H500" s="14">
        <f>VLOOKUP(A500,'Data _Transformation'!A499:Q2828,8,FALSE)</f>
        <v>0</v>
      </c>
      <c r="I500" s="14" t="str">
        <f>VLOOKUP(A500,'Data _Transformation'!A499:Q2828,9,FALSE)</f>
        <v>Smoker</v>
      </c>
      <c r="J500" s="14" t="str">
        <f>VLOOKUP(A500,'Data _Transformation'!A499:Q2828,10,FALSE)</f>
        <v>Over weight</v>
      </c>
      <c r="K500" s="14" t="str">
        <f>VLOOKUP(A500,'Data _Transformation'!A499:Q2828,11,FALSE)</f>
        <v>Normal</v>
      </c>
      <c r="L500" s="39">
        <f>VLOOKUP(A500,'Data _Transformation'!A499:Q2828,12,FALSE)</f>
        <v>30221</v>
      </c>
      <c r="M500" s="40">
        <f>VLOOKUP(A500,'Data _Transformation'!A499:Q2828,13,FALSE)</f>
        <v>4511.41</v>
      </c>
      <c r="N500" s="14" t="str">
        <f>VLOOKUP(A500,'Data _Transformation'!A499:Q2828,14,FALSE)</f>
        <v>tier - 2</v>
      </c>
      <c r="O500" s="14" t="str">
        <f>VLOOKUP(A500,'Data _Transformation'!A499:Q2828,15,FALSE)</f>
        <v>tier - 3</v>
      </c>
      <c r="P500" s="14" t="str">
        <f>VLOOKUP(A500,'Data _Transformation'!A499:Q2828,16,0)</f>
        <v>R1013</v>
      </c>
      <c r="Q500" s="42">
        <f>VLOOKUP(A500,'Data _Transformation'!A499:Q2828,17,0)</f>
        <v>40</v>
      </c>
    </row>
    <row r="501" spans="1:17" ht="15.6" x14ac:dyDescent="0.3">
      <c r="A501" s="41" t="s">
        <v>1259</v>
      </c>
      <c r="B501" s="14" t="str">
        <f>VLOOKUP(A501,'Data _Transformation'!A500:Q2829,2,FALSE)</f>
        <v xml:space="preserve">  Kam S</v>
      </c>
      <c r="C501" s="14">
        <f>VLOOKUP(A501,'Data _Transformation'!A500:Q2829,3,FALSE)</f>
        <v>33.82</v>
      </c>
      <c r="D501" s="14">
        <f>VLOOKUP(A501,'Data _Transformation'!A500:Q2829,4,FALSE)</f>
        <v>5.42</v>
      </c>
      <c r="E501" s="14" t="str">
        <f>VLOOKUP(A501,'Data _Transformation'!A500:Q2829,5,FALSE)</f>
        <v>No</v>
      </c>
      <c r="F501" s="14" t="str">
        <f>VLOOKUP(A501,'Data _Transformation'!A500:Q2829,6,FALSE)</f>
        <v>No</v>
      </c>
      <c r="G501" s="14" t="str">
        <f>VLOOKUP(A501,'Data _Transformation'!A500:Q2829,7,FALSE)</f>
        <v>No</v>
      </c>
      <c r="H501" s="14">
        <f>VLOOKUP(A501,'Data _Transformation'!A500:Q2829,8,FALSE)</f>
        <v>0</v>
      </c>
      <c r="I501" s="14" t="str">
        <f>VLOOKUP(A501,'Data _Transformation'!A500:Q2829,9,FALSE)</f>
        <v>Nonsmoker</v>
      </c>
      <c r="J501" s="14" t="str">
        <f>VLOOKUP(A501,'Data _Transformation'!A500:Q2829,10,FALSE)</f>
        <v>Obesity</v>
      </c>
      <c r="K501" s="14" t="str">
        <f>VLOOKUP(A501,'Data _Transformation'!A500:Q2829,11,FALSE)</f>
        <v>Normal</v>
      </c>
      <c r="L501" s="39">
        <f>VLOOKUP(A501,'Data _Transformation'!A500:Q2829,12,FALSE)</f>
        <v>29388</v>
      </c>
      <c r="M501" s="40">
        <f>VLOOKUP(A501,'Data _Transformation'!A500:Q2829,13,FALSE)</f>
        <v>4515.71</v>
      </c>
      <c r="N501" s="14" t="str">
        <f>VLOOKUP(A501,'Data _Transformation'!A500:Q2829,14,FALSE)</f>
        <v>tier - 2</v>
      </c>
      <c r="O501" s="14" t="str">
        <f>VLOOKUP(A501,'Data _Transformation'!A500:Q2829,15,FALSE)</f>
        <v>tier - 3</v>
      </c>
      <c r="P501" s="14" t="str">
        <f>VLOOKUP(A501,'Data _Transformation'!A500:Q2829,16,0)</f>
        <v>R1013</v>
      </c>
      <c r="Q501" s="42">
        <f>VLOOKUP(A501,'Data _Transformation'!A500:Q2829,17,0)</f>
        <v>42</v>
      </c>
    </row>
    <row r="502" spans="1:17" ht="15.6" x14ac:dyDescent="0.3">
      <c r="A502" s="41" t="s">
        <v>1262</v>
      </c>
      <c r="B502" s="14" t="str">
        <f>VLOOKUP(A502,'Data _Transformation'!A501:Q2830,2,FALSE)</f>
        <v xml:space="preserve">  Valerie A</v>
      </c>
      <c r="C502" s="14">
        <f>VLOOKUP(A502,'Data _Transformation'!A501:Q2830,3,FALSE)</f>
        <v>20.234999999999999</v>
      </c>
      <c r="D502" s="14">
        <f>VLOOKUP(A502,'Data _Transformation'!A501:Q2830,4,FALSE)</f>
        <v>6.84</v>
      </c>
      <c r="E502" s="14" t="str">
        <f>VLOOKUP(A502,'Data _Transformation'!A501:Q2830,5,FALSE)</f>
        <v>No</v>
      </c>
      <c r="F502" s="14" t="str">
        <f>VLOOKUP(A502,'Data _Transformation'!A501:Q2830,6,FALSE)</f>
        <v>No</v>
      </c>
      <c r="G502" s="14" t="str">
        <f>VLOOKUP(A502,'Data _Transformation'!A501:Q2830,7,FALSE)</f>
        <v>No</v>
      </c>
      <c r="H502" s="14">
        <f>VLOOKUP(A502,'Data _Transformation'!A501:Q2830,8,FALSE)</f>
        <v>0</v>
      </c>
      <c r="I502" s="14" t="str">
        <f>VLOOKUP(A502,'Data _Transformation'!A501:Q2830,9,FALSE)</f>
        <v>Smoker</v>
      </c>
      <c r="J502" s="14" t="str">
        <f>VLOOKUP(A502,'Data _Transformation'!A501:Q2830,10,FALSE)</f>
        <v>Normal weight</v>
      </c>
      <c r="K502" s="14" t="str">
        <f>VLOOKUP(A502,'Data _Transformation'!A501:Q2830,11,FALSE)</f>
        <v>Diabetes</v>
      </c>
      <c r="L502" s="39">
        <f>VLOOKUP(A502,'Data _Transformation'!A501:Q2830,12,FALSE)</f>
        <v>37896</v>
      </c>
      <c r="M502" s="40">
        <f>VLOOKUP(A502,'Data _Transformation'!A501:Q2830,13,FALSE)</f>
        <v>4518.3999999999996</v>
      </c>
      <c r="N502" s="14" t="str">
        <f>VLOOKUP(A502,'Data _Transformation'!A501:Q2830,14,FALSE)</f>
        <v>tier - 2</v>
      </c>
      <c r="O502" s="14" t="str">
        <f>VLOOKUP(A502,'Data _Transformation'!A501:Q2830,15,FALSE)</f>
        <v>tier - 3</v>
      </c>
      <c r="P502" s="14" t="str">
        <f>VLOOKUP(A502,'Data _Transformation'!A501:Q2830,16,0)</f>
        <v>R1026</v>
      </c>
      <c r="Q502" s="42">
        <f>VLOOKUP(A502,'Data _Transformation'!A501:Q2830,17,0)</f>
        <v>19</v>
      </c>
    </row>
    <row r="503" spans="1:17" ht="15.6" x14ac:dyDescent="0.3">
      <c r="A503" s="41" t="s">
        <v>1264</v>
      </c>
      <c r="B503" s="14" t="str">
        <f>VLOOKUP(A503,'Data _Transformation'!A502:Q2831,2,FALSE)</f>
        <v xml:space="preserve">  Freya R</v>
      </c>
      <c r="C503" s="14">
        <f>VLOOKUP(A503,'Data _Transformation'!A502:Q2831,3,FALSE)</f>
        <v>49.2</v>
      </c>
      <c r="D503" s="14">
        <f>VLOOKUP(A503,'Data _Transformation'!A502:Q2831,4,FALSE)</f>
        <v>10.9</v>
      </c>
      <c r="E503" s="14" t="str">
        <f>VLOOKUP(A503,'Data _Transformation'!A502:Q2831,5,FALSE)</f>
        <v>Yes</v>
      </c>
      <c r="F503" s="14" t="str">
        <f>VLOOKUP(A503,'Data _Transformation'!A502:Q2831,6,FALSE)</f>
        <v>No</v>
      </c>
      <c r="G503" s="14" t="str">
        <f>VLOOKUP(A503,'Data _Transformation'!A502:Q2831,7,FALSE)</f>
        <v>Yes</v>
      </c>
      <c r="H503" s="14">
        <f>VLOOKUP(A503,'Data _Transformation'!A502:Q2831,8,FALSE)</f>
        <v>1</v>
      </c>
      <c r="I503" s="14" t="str">
        <f>VLOOKUP(A503,'Data _Transformation'!A502:Q2831,9,FALSE)</f>
        <v>Nonsmoker</v>
      </c>
      <c r="J503" s="14" t="str">
        <f>VLOOKUP(A503,'Data _Transformation'!A502:Q2831,10,FALSE)</f>
        <v>Obesity</v>
      </c>
      <c r="K503" s="14" t="str">
        <f>VLOOKUP(A503,'Data _Transformation'!A502:Q2831,11,FALSE)</f>
        <v>Diabetes</v>
      </c>
      <c r="L503" s="39">
        <f>VLOOKUP(A503,'Data _Transformation'!A502:Q2831,12,FALSE)</f>
        <v>32116</v>
      </c>
      <c r="M503" s="40">
        <f>VLOOKUP(A503,'Data _Transformation'!A502:Q2831,13,FALSE)</f>
        <v>4518.7700000000004</v>
      </c>
      <c r="N503" s="14" t="str">
        <f>VLOOKUP(A503,'Data _Transformation'!A502:Q2831,14,FALSE)</f>
        <v>tier - 2</v>
      </c>
      <c r="O503" s="14" t="str">
        <f>VLOOKUP(A503,'Data _Transformation'!A502:Q2831,15,FALSE)</f>
        <v>tier - 3</v>
      </c>
      <c r="P503" s="14" t="str">
        <f>VLOOKUP(A503,'Data _Transformation'!A502:Q2831,16,0)</f>
        <v>R1012</v>
      </c>
      <c r="Q503" s="42">
        <f>VLOOKUP(A503,'Data _Transformation'!A502:Q2831,17,0)</f>
        <v>35</v>
      </c>
    </row>
    <row r="504" spans="1:17" ht="15.6" x14ac:dyDescent="0.3">
      <c r="A504" s="41" t="s">
        <v>1267</v>
      </c>
      <c r="B504" s="14" t="str">
        <f>VLOOKUP(A504,'Data _Transformation'!A503:Q2832,2,FALSE)</f>
        <v xml:space="preserve">  Jennifer</v>
      </c>
      <c r="C504" s="14">
        <f>VLOOKUP(A504,'Data _Transformation'!A503:Q2832,3,FALSE)</f>
        <v>26.4</v>
      </c>
      <c r="D504" s="14">
        <f>VLOOKUP(A504,'Data _Transformation'!A503:Q2832,4,FALSE)</f>
        <v>4.87</v>
      </c>
      <c r="E504" s="14" t="str">
        <f>VLOOKUP(A504,'Data _Transformation'!A503:Q2832,5,FALSE)</f>
        <v>Yes</v>
      </c>
      <c r="F504" s="14" t="str">
        <f>VLOOKUP(A504,'Data _Transformation'!A503:Q2832,6,FALSE)</f>
        <v>No</v>
      </c>
      <c r="G504" s="14" t="str">
        <f>VLOOKUP(A504,'Data _Transformation'!A503:Q2832,7,FALSE)</f>
        <v>No</v>
      </c>
      <c r="H504" s="14">
        <f>VLOOKUP(A504,'Data _Transformation'!A503:Q2832,8,FALSE)</f>
        <v>0</v>
      </c>
      <c r="I504" s="14" t="str">
        <f>VLOOKUP(A504,'Data _Transformation'!A503:Q2832,9,FALSE)</f>
        <v>Smoker</v>
      </c>
      <c r="J504" s="14" t="str">
        <f>VLOOKUP(A504,'Data _Transformation'!A503:Q2832,10,FALSE)</f>
        <v>Over weight</v>
      </c>
      <c r="K504" s="14" t="str">
        <f>VLOOKUP(A504,'Data _Transformation'!A503:Q2832,11,FALSE)</f>
        <v>Normal</v>
      </c>
      <c r="L504" s="39">
        <f>VLOOKUP(A504,'Data _Transformation'!A503:Q2832,12,FALSE)</f>
        <v>32498</v>
      </c>
      <c r="M504" s="40">
        <f>VLOOKUP(A504,'Data _Transformation'!A503:Q2832,13,FALSE)</f>
        <v>4518.83</v>
      </c>
      <c r="N504" s="14" t="str">
        <f>VLOOKUP(A504,'Data _Transformation'!A503:Q2832,14,FALSE)</f>
        <v>tier - 2</v>
      </c>
      <c r="O504" s="14" t="str">
        <f>VLOOKUP(A504,'Data _Transformation'!A503:Q2832,15,FALSE)</f>
        <v>tier - 2</v>
      </c>
      <c r="P504" s="14" t="str">
        <f>VLOOKUP(A504,'Data _Transformation'!A503:Q2832,16,0)</f>
        <v>R1017</v>
      </c>
      <c r="Q504" s="42">
        <f>VLOOKUP(A504,'Data _Transformation'!A503:Q2832,17,0)</f>
        <v>34</v>
      </c>
    </row>
    <row r="505" spans="1:17" ht="15.6" x14ac:dyDescent="0.3">
      <c r="A505" s="41" t="s">
        <v>1269</v>
      </c>
      <c r="B505" s="14" t="str">
        <f>VLOOKUP(A505,'Data _Transformation'!A504:Q2833,2,FALSE)</f>
        <v xml:space="preserve">  Kara</v>
      </c>
      <c r="C505" s="14">
        <f>VLOOKUP(A505,'Data _Transformation'!A504:Q2833,3,FALSE)</f>
        <v>28.38</v>
      </c>
      <c r="D505" s="14">
        <f>VLOOKUP(A505,'Data _Transformation'!A504:Q2833,4,FALSE)</f>
        <v>6.07</v>
      </c>
      <c r="E505" s="14" t="str">
        <f>VLOOKUP(A505,'Data _Transformation'!A504:Q2833,5,FALSE)</f>
        <v>No</v>
      </c>
      <c r="F505" s="14" t="str">
        <f>VLOOKUP(A505,'Data _Transformation'!A504:Q2833,6,FALSE)</f>
        <v>No</v>
      </c>
      <c r="G505" s="14" t="str">
        <f>VLOOKUP(A505,'Data _Transformation'!A504:Q2833,7,FALSE)</f>
        <v>No</v>
      </c>
      <c r="H505" s="14">
        <f>VLOOKUP(A505,'Data _Transformation'!A504:Q2833,8,FALSE)</f>
        <v>1</v>
      </c>
      <c r="I505" s="14" t="str">
        <f>VLOOKUP(A505,'Data _Transformation'!A504:Q2833,9,FALSE)</f>
        <v>Smoker</v>
      </c>
      <c r="J505" s="14" t="str">
        <f>VLOOKUP(A505,'Data _Transformation'!A504:Q2833,10,FALSE)</f>
        <v>Over weight</v>
      </c>
      <c r="K505" s="14" t="str">
        <f>VLOOKUP(A505,'Data _Transformation'!A504:Q2833,11,FALSE)</f>
        <v>Prediabetes</v>
      </c>
      <c r="L505" s="39">
        <f>VLOOKUP(A505,'Data _Transformation'!A504:Q2833,12,FALSE)</f>
        <v>33829</v>
      </c>
      <c r="M505" s="40">
        <f>VLOOKUP(A505,'Data _Transformation'!A504:Q2833,13,FALSE)</f>
        <v>4527.18</v>
      </c>
      <c r="N505" s="14" t="str">
        <f>VLOOKUP(A505,'Data _Transformation'!A504:Q2833,14,FALSE)</f>
        <v>tier - 2</v>
      </c>
      <c r="O505" s="14" t="str">
        <f>VLOOKUP(A505,'Data _Transformation'!A504:Q2833,15,FALSE)</f>
        <v>tier - 2</v>
      </c>
      <c r="P505" s="14" t="str">
        <f>VLOOKUP(A505,'Data _Transformation'!A504:Q2833,16,0)</f>
        <v>R1012</v>
      </c>
      <c r="Q505" s="42">
        <f>VLOOKUP(A505,'Data _Transformation'!A504:Q2833,17,0)</f>
        <v>30</v>
      </c>
    </row>
    <row r="506" spans="1:17" ht="15.6" x14ac:dyDescent="0.3">
      <c r="A506" s="41" t="s">
        <v>1272</v>
      </c>
      <c r="B506" s="14" t="str">
        <f>VLOOKUP(A506,'Data _Transformation'!A505:Q2834,2,FALSE)</f>
        <v xml:space="preserve">  Bradley A</v>
      </c>
      <c r="C506" s="14">
        <f>VLOOKUP(A506,'Data _Transformation'!A505:Q2834,3,FALSE)</f>
        <v>24.64</v>
      </c>
      <c r="D506" s="14">
        <f>VLOOKUP(A506,'Data _Transformation'!A505:Q2834,4,FALSE)</f>
        <v>4.33</v>
      </c>
      <c r="E506" s="14" t="str">
        <f>VLOOKUP(A506,'Data _Transformation'!A505:Q2834,5,FALSE)</f>
        <v>No</v>
      </c>
      <c r="F506" s="14" t="str">
        <f>VLOOKUP(A506,'Data _Transformation'!A505:Q2834,6,FALSE)</f>
        <v>No</v>
      </c>
      <c r="G506" s="14" t="str">
        <f>VLOOKUP(A506,'Data _Transformation'!A505:Q2834,7,FALSE)</f>
        <v>No</v>
      </c>
      <c r="H506" s="14">
        <f>VLOOKUP(A506,'Data _Transformation'!A505:Q2834,8,FALSE)</f>
        <v>0</v>
      </c>
      <c r="I506" s="14" t="str">
        <f>VLOOKUP(A506,'Data _Transformation'!A505:Q2834,9,FALSE)</f>
        <v>Smoker</v>
      </c>
      <c r="J506" s="14" t="str">
        <f>VLOOKUP(A506,'Data _Transformation'!A505:Q2834,10,FALSE)</f>
        <v>Normal weight</v>
      </c>
      <c r="K506" s="14" t="str">
        <f>VLOOKUP(A506,'Data _Transformation'!A505:Q2834,11,FALSE)</f>
        <v>Normal</v>
      </c>
      <c r="L506" s="39">
        <f>VLOOKUP(A506,'Data _Transformation'!A505:Q2834,12,FALSE)</f>
        <v>34149</v>
      </c>
      <c r="M506" s="40">
        <f>VLOOKUP(A506,'Data _Transformation'!A505:Q2834,13,FALSE)</f>
        <v>4529.4799999999996</v>
      </c>
      <c r="N506" s="14" t="str">
        <f>VLOOKUP(A506,'Data _Transformation'!A505:Q2834,14,FALSE)</f>
        <v>tier - 2</v>
      </c>
      <c r="O506" s="14" t="str">
        <f>VLOOKUP(A506,'Data _Transformation'!A505:Q2834,15,FALSE)</f>
        <v>tier - 1</v>
      </c>
      <c r="P506" s="14" t="str">
        <f>VLOOKUP(A506,'Data _Transformation'!A505:Q2834,16,0)</f>
        <v>R1011</v>
      </c>
      <c r="Q506" s="42">
        <f>VLOOKUP(A506,'Data _Transformation'!A505:Q2834,17,0)</f>
        <v>29</v>
      </c>
    </row>
    <row r="507" spans="1:17" ht="15.6" x14ac:dyDescent="0.3">
      <c r="A507" s="41" t="s">
        <v>1275</v>
      </c>
      <c r="B507" s="14" t="str">
        <f>VLOOKUP(A507,'Data _Transformation'!A506:Q2835,2,FALSE)</f>
        <v xml:space="preserve">  Brendan</v>
      </c>
      <c r="C507" s="14">
        <f>VLOOKUP(A507,'Data _Transformation'!A506:Q2835,3,FALSE)</f>
        <v>39.71</v>
      </c>
      <c r="D507" s="14">
        <f>VLOOKUP(A507,'Data _Transformation'!A506:Q2835,4,FALSE)</f>
        <v>5.83</v>
      </c>
      <c r="E507" s="14" t="str">
        <f>VLOOKUP(A507,'Data _Transformation'!A506:Q2835,5,FALSE)</f>
        <v>No</v>
      </c>
      <c r="F507" s="14" t="str">
        <f>VLOOKUP(A507,'Data _Transformation'!A506:Q2835,6,FALSE)</f>
        <v>No</v>
      </c>
      <c r="G507" s="14" t="str">
        <f>VLOOKUP(A507,'Data _Transformation'!A506:Q2835,7,FALSE)</f>
        <v>No</v>
      </c>
      <c r="H507" s="14">
        <f>VLOOKUP(A507,'Data _Transformation'!A506:Q2835,8,FALSE)</f>
        <v>1</v>
      </c>
      <c r="I507" s="14" t="str">
        <f>VLOOKUP(A507,'Data _Transformation'!A506:Q2835,9,FALSE)</f>
        <v>Nonsmoker</v>
      </c>
      <c r="J507" s="14" t="str">
        <f>VLOOKUP(A507,'Data _Transformation'!A506:Q2835,10,FALSE)</f>
        <v>Obesity</v>
      </c>
      <c r="K507" s="14" t="str">
        <f>VLOOKUP(A507,'Data _Transformation'!A506:Q2835,11,FALSE)</f>
        <v>Prediabetes</v>
      </c>
      <c r="L507" s="39">
        <f>VLOOKUP(A507,'Data _Transformation'!A506:Q2835,12,FALSE)</f>
        <v>32307</v>
      </c>
      <c r="M507" s="40">
        <f>VLOOKUP(A507,'Data _Transformation'!A506:Q2835,13,FALSE)</f>
        <v>4536.26</v>
      </c>
      <c r="N507" s="14" t="str">
        <f>VLOOKUP(A507,'Data _Transformation'!A506:Q2835,14,FALSE)</f>
        <v>tier - 2</v>
      </c>
      <c r="O507" s="14" t="str">
        <f>VLOOKUP(A507,'Data _Transformation'!A506:Q2835,15,FALSE)</f>
        <v>tier - 2</v>
      </c>
      <c r="P507" s="14" t="str">
        <f>VLOOKUP(A507,'Data _Transformation'!A506:Q2835,16,0)</f>
        <v>R1011</v>
      </c>
      <c r="Q507" s="42">
        <f>VLOOKUP(A507,'Data _Transformation'!A506:Q2835,17,0)</f>
        <v>34</v>
      </c>
    </row>
    <row r="508" spans="1:17" ht="15.6" x14ac:dyDescent="0.3">
      <c r="A508" s="41" t="s">
        <v>1278</v>
      </c>
      <c r="B508" s="14" t="str">
        <f>VLOOKUP(A508,'Data _Transformation'!A507:Q2836,2,FALSE)</f>
        <v xml:space="preserve">  Amber R</v>
      </c>
      <c r="C508" s="14">
        <f>VLOOKUP(A508,'Data _Transformation'!A507:Q2836,3,FALSE)</f>
        <v>22.22</v>
      </c>
      <c r="D508" s="14">
        <f>VLOOKUP(A508,'Data _Transformation'!A507:Q2836,4,FALSE)</f>
        <v>5.5</v>
      </c>
      <c r="E508" s="14" t="str">
        <f>VLOOKUP(A508,'Data _Transformation'!A507:Q2836,5,FALSE)</f>
        <v>No</v>
      </c>
      <c r="F508" s="14" t="str">
        <f>VLOOKUP(A508,'Data _Transformation'!A507:Q2836,6,FALSE)</f>
        <v>No</v>
      </c>
      <c r="G508" s="14" t="str">
        <f>VLOOKUP(A508,'Data _Transformation'!A507:Q2836,7,FALSE)</f>
        <v>No</v>
      </c>
      <c r="H508" s="14">
        <f>VLOOKUP(A508,'Data _Transformation'!A507:Q2836,8,FALSE)</f>
        <v>0</v>
      </c>
      <c r="I508" s="14" t="str">
        <f>VLOOKUP(A508,'Data _Transformation'!A507:Q2836,9,FALSE)</f>
        <v>Smoker</v>
      </c>
      <c r="J508" s="14" t="str">
        <f>VLOOKUP(A508,'Data _Transformation'!A507:Q2836,10,FALSE)</f>
        <v>Normal weight</v>
      </c>
      <c r="K508" s="14" t="str">
        <f>VLOOKUP(A508,'Data _Transformation'!A507:Q2836,11,FALSE)</f>
        <v>Normal</v>
      </c>
      <c r="L508" s="39">
        <f>VLOOKUP(A508,'Data _Transformation'!A507:Q2836,12,FALSE)</f>
        <v>33194</v>
      </c>
      <c r="M508" s="40">
        <f>VLOOKUP(A508,'Data _Transformation'!A507:Q2836,13,FALSE)</f>
        <v>4544.2299999999996</v>
      </c>
      <c r="N508" s="14" t="str">
        <f>VLOOKUP(A508,'Data _Transformation'!A507:Q2836,14,FALSE)</f>
        <v>tier - 2</v>
      </c>
      <c r="O508" s="14" t="str">
        <f>VLOOKUP(A508,'Data _Transformation'!A507:Q2836,15,FALSE)</f>
        <v>tier - 1</v>
      </c>
      <c r="P508" s="14" t="str">
        <f>VLOOKUP(A508,'Data _Transformation'!A507:Q2836,16,0)</f>
        <v>R1024</v>
      </c>
      <c r="Q508" s="42">
        <f>VLOOKUP(A508,'Data _Transformation'!A507:Q2836,17,0)</f>
        <v>32</v>
      </c>
    </row>
    <row r="509" spans="1:17" ht="15.6" x14ac:dyDescent="0.3">
      <c r="A509" s="41" t="s">
        <v>1281</v>
      </c>
      <c r="B509" s="14" t="str">
        <f>VLOOKUP(A509,'Data _Transformation'!A508:Q2837,2,FALSE)</f>
        <v xml:space="preserve">  Sean K</v>
      </c>
      <c r="C509" s="14">
        <f>VLOOKUP(A509,'Data _Transformation'!A508:Q2837,3,FALSE)</f>
        <v>33.344999999999999</v>
      </c>
      <c r="D509" s="14">
        <f>VLOOKUP(A509,'Data _Transformation'!A508:Q2837,4,FALSE)</f>
        <v>4.79</v>
      </c>
      <c r="E509" s="14" t="str">
        <f>VLOOKUP(A509,'Data _Transformation'!A508:Q2837,5,FALSE)</f>
        <v>No</v>
      </c>
      <c r="F509" s="14" t="str">
        <f>VLOOKUP(A509,'Data _Transformation'!A508:Q2837,6,FALSE)</f>
        <v>No</v>
      </c>
      <c r="G509" s="14" t="str">
        <f>VLOOKUP(A509,'Data _Transformation'!A508:Q2837,7,FALSE)</f>
        <v>Yes</v>
      </c>
      <c r="H509" s="14">
        <f>VLOOKUP(A509,'Data _Transformation'!A508:Q2837,8,FALSE)</f>
        <v>1</v>
      </c>
      <c r="I509" s="14" t="str">
        <f>VLOOKUP(A509,'Data _Transformation'!A508:Q2837,9,FALSE)</f>
        <v>Nonsmoker</v>
      </c>
      <c r="J509" s="14" t="str">
        <f>VLOOKUP(A509,'Data _Transformation'!A508:Q2837,10,FALSE)</f>
        <v>Obesity</v>
      </c>
      <c r="K509" s="14" t="str">
        <f>VLOOKUP(A509,'Data _Transformation'!A508:Q2837,11,FALSE)</f>
        <v>Normal</v>
      </c>
      <c r="L509" s="39">
        <f>VLOOKUP(A509,'Data _Transformation'!A508:Q2837,12,FALSE)</f>
        <v>38343</v>
      </c>
      <c r="M509" s="40">
        <f>VLOOKUP(A509,'Data _Transformation'!A508:Q2837,13,FALSE)</f>
        <v>4561.1899999999996</v>
      </c>
      <c r="N509" s="14" t="str">
        <f>VLOOKUP(A509,'Data _Transformation'!A508:Q2837,14,FALSE)</f>
        <v>tier - 2</v>
      </c>
      <c r="O509" s="14" t="str">
        <f>VLOOKUP(A509,'Data _Transformation'!A508:Q2837,15,FALSE)</f>
        <v>tier - 2</v>
      </c>
      <c r="P509" s="14" t="str">
        <f>VLOOKUP(A509,'Data _Transformation'!A508:Q2837,16,0)</f>
        <v>R1024</v>
      </c>
      <c r="Q509" s="42">
        <f>VLOOKUP(A509,'Data _Transformation'!A508:Q2837,17,0)</f>
        <v>18</v>
      </c>
    </row>
    <row r="510" spans="1:17" ht="15.6" x14ac:dyDescent="0.3">
      <c r="A510" s="41" t="s">
        <v>1284</v>
      </c>
      <c r="B510" s="14" t="str">
        <f>VLOOKUP(A510,'Data _Transformation'!A509:Q2838,2,FALSE)</f>
        <v xml:space="preserve">  Rick</v>
      </c>
      <c r="C510" s="14">
        <f>VLOOKUP(A510,'Data _Transformation'!A509:Q2838,3,FALSE)</f>
        <v>24.42</v>
      </c>
      <c r="D510" s="14">
        <f>VLOOKUP(A510,'Data _Transformation'!A509:Q2838,4,FALSE)</f>
        <v>5.81</v>
      </c>
      <c r="E510" s="14" t="str">
        <f>VLOOKUP(A510,'Data _Transformation'!A509:Q2838,5,FALSE)</f>
        <v>No</v>
      </c>
      <c r="F510" s="14" t="str">
        <f>VLOOKUP(A510,'Data _Transformation'!A509:Q2838,6,FALSE)</f>
        <v>No</v>
      </c>
      <c r="G510" s="14" t="str">
        <f>VLOOKUP(A510,'Data _Transformation'!A509:Q2838,7,FALSE)</f>
        <v>No</v>
      </c>
      <c r="H510" s="14">
        <f>VLOOKUP(A510,'Data _Transformation'!A509:Q2838,8,FALSE)</f>
        <v>1</v>
      </c>
      <c r="I510" s="14" t="str">
        <f>VLOOKUP(A510,'Data _Transformation'!A509:Q2838,9,FALSE)</f>
        <v>Smoker</v>
      </c>
      <c r="J510" s="14" t="str">
        <f>VLOOKUP(A510,'Data _Transformation'!A509:Q2838,10,FALSE)</f>
        <v>Normal weight</v>
      </c>
      <c r="K510" s="14" t="str">
        <f>VLOOKUP(A510,'Data _Transformation'!A509:Q2838,11,FALSE)</f>
        <v>Prediabetes</v>
      </c>
      <c r="L510" s="39">
        <f>VLOOKUP(A510,'Data _Transformation'!A509:Q2838,12,FALSE)</f>
        <v>33136</v>
      </c>
      <c r="M510" s="40">
        <f>VLOOKUP(A510,'Data _Transformation'!A509:Q2838,13,FALSE)</f>
        <v>4562.84</v>
      </c>
      <c r="N510" s="14" t="str">
        <f>VLOOKUP(A510,'Data _Transformation'!A509:Q2838,14,FALSE)</f>
        <v>tier - 2</v>
      </c>
      <c r="O510" s="14" t="str">
        <f>VLOOKUP(A510,'Data _Transformation'!A509:Q2838,15,FALSE)</f>
        <v>tier - 2</v>
      </c>
      <c r="P510" s="14" t="str">
        <f>VLOOKUP(A510,'Data _Transformation'!A509:Q2838,16,0)</f>
        <v>R1013</v>
      </c>
      <c r="Q510" s="42">
        <f>VLOOKUP(A510,'Data _Transformation'!A509:Q2838,17,0)</f>
        <v>32</v>
      </c>
    </row>
    <row r="511" spans="1:17" ht="15.6" x14ac:dyDescent="0.3">
      <c r="A511" s="41" t="s">
        <v>1288</v>
      </c>
      <c r="B511" s="14" t="str">
        <f>VLOOKUP(A511,'Data _Transformation'!A510:Q2839,2,FALSE)</f>
        <v xml:space="preserve">  Matthew</v>
      </c>
      <c r="C511" s="14">
        <f>VLOOKUP(A511,'Data _Transformation'!A510:Q2839,3,FALSE)</f>
        <v>29.81</v>
      </c>
      <c r="D511" s="14">
        <f>VLOOKUP(A511,'Data _Transformation'!A510:Q2839,4,FALSE)</f>
        <v>5.58</v>
      </c>
      <c r="E511" s="14" t="str">
        <f>VLOOKUP(A511,'Data _Transformation'!A510:Q2839,5,FALSE)</f>
        <v>No</v>
      </c>
      <c r="F511" s="14" t="str">
        <f>VLOOKUP(A511,'Data _Transformation'!A510:Q2839,6,FALSE)</f>
        <v>No</v>
      </c>
      <c r="G511" s="14" t="str">
        <f>VLOOKUP(A511,'Data _Transformation'!A510:Q2839,7,FALSE)</f>
        <v>No</v>
      </c>
      <c r="H511" s="14">
        <f>VLOOKUP(A511,'Data _Transformation'!A510:Q2839,8,FALSE)</f>
        <v>0</v>
      </c>
      <c r="I511" s="14" t="str">
        <f>VLOOKUP(A511,'Data _Transformation'!A510:Q2839,9,FALSE)</f>
        <v>Smoker</v>
      </c>
      <c r="J511" s="14" t="str">
        <f>VLOOKUP(A511,'Data _Transformation'!A510:Q2839,10,FALSE)</f>
        <v>Over weight</v>
      </c>
      <c r="K511" s="14" t="str">
        <f>VLOOKUP(A511,'Data _Transformation'!A510:Q2839,11,FALSE)</f>
        <v>Normal</v>
      </c>
      <c r="L511" s="39">
        <f>VLOOKUP(A511,'Data _Transformation'!A510:Q2839,12,FALSE)</f>
        <v>35424</v>
      </c>
      <c r="M511" s="40">
        <f>VLOOKUP(A511,'Data _Transformation'!A510:Q2839,13,FALSE)</f>
        <v>4564.1899999999996</v>
      </c>
      <c r="N511" s="14" t="str">
        <f>VLOOKUP(A511,'Data _Transformation'!A510:Q2839,14,FALSE)</f>
        <v>tier - 2</v>
      </c>
      <c r="O511" s="14" t="str">
        <f>VLOOKUP(A511,'Data _Transformation'!A510:Q2839,15,FALSE)</f>
        <v>tier - 2</v>
      </c>
      <c r="P511" s="14" t="str">
        <f>VLOOKUP(A511,'Data _Transformation'!A510:Q2839,16,0)</f>
        <v>R1024</v>
      </c>
      <c r="Q511" s="42">
        <f>VLOOKUP(A511,'Data _Transformation'!A510:Q2839,17,0)</f>
        <v>26</v>
      </c>
    </row>
    <row r="512" spans="1:17" ht="15.6" x14ac:dyDescent="0.3">
      <c r="A512" s="41" t="s">
        <v>1290</v>
      </c>
      <c r="B512" s="14" t="str">
        <f>VLOOKUP(A512,'Data _Transformation'!A511:Q2840,2,FALSE)</f>
        <v xml:space="preserve">  Brady</v>
      </c>
      <c r="C512" s="14">
        <f>VLOOKUP(A512,'Data _Transformation'!A511:Q2840,3,FALSE)</f>
        <v>51.18</v>
      </c>
      <c r="D512" s="14">
        <f>VLOOKUP(A512,'Data _Transformation'!A511:Q2840,4,FALSE)</f>
        <v>4.4000000000000004</v>
      </c>
      <c r="E512" s="14" t="str">
        <f>VLOOKUP(A512,'Data _Transformation'!A511:Q2840,5,FALSE)</f>
        <v>Yes</v>
      </c>
      <c r="F512" s="14" t="str">
        <f>VLOOKUP(A512,'Data _Transformation'!A511:Q2840,6,FALSE)</f>
        <v>No</v>
      </c>
      <c r="G512" s="14" t="str">
        <f>VLOOKUP(A512,'Data _Transformation'!A511:Q2840,7,FALSE)</f>
        <v>No</v>
      </c>
      <c r="H512" s="14">
        <f>VLOOKUP(A512,'Data _Transformation'!A511:Q2840,8,FALSE)</f>
        <v>2</v>
      </c>
      <c r="I512" s="14" t="str">
        <f>VLOOKUP(A512,'Data _Transformation'!A511:Q2840,9,FALSE)</f>
        <v>Nonsmoker</v>
      </c>
      <c r="J512" s="14" t="str">
        <f>VLOOKUP(A512,'Data _Transformation'!A511:Q2840,10,FALSE)</f>
        <v>Obesity</v>
      </c>
      <c r="K512" s="14" t="str">
        <f>VLOOKUP(A512,'Data _Transformation'!A511:Q2840,11,FALSE)</f>
        <v>Normal</v>
      </c>
      <c r="L512" s="39">
        <f>VLOOKUP(A512,'Data _Transformation'!A511:Q2840,12,FALSE)</f>
        <v>32769</v>
      </c>
      <c r="M512" s="40">
        <f>VLOOKUP(A512,'Data _Transformation'!A511:Q2840,13,FALSE)</f>
        <v>4571.41</v>
      </c>
      <c r="N512" s="14" t="str">
        <f>VLOOKUP(A512,'Data _Transformation'!A511:Q2840,14,FALSE)</f>
        <v>tier - 2</v>
      </c>
      <c r="O512" s="14" t="str">
        <f>VLOOKUP(A512,'Data _Transformation'!A511:Q2840,15,FALSE)</f>
        <v>tier - 2</v>
      </c>
      <c r="P512" s="14" t="str">
        <f>VLOOKUP(A512,'Data _Transformation'!A511:Q2840,16,0)</f>
        <v>R1012</v>
      </c>
      <c r="Q512" s="42">
        <f>VLOOKUP(A512,'Data _Transformation'!A511:Q2840,17,0)</f>
        <v>33</v>
      </c>
    </row>
    <row r="513" spans="1:17" ht="15.6" x14ac:dyDescent="0.3">
      <c r="A513" s="41" t="s">
        <v>1293</v>
      </c>
      <c r="B513" s="14" t="str">
        <f>VLOOKUP(A513,'Data _Transformation'!A512:Q2841,2,FALSE)</f>
        <v xml:space="preserve">  Kameko</v>
      </c>
      <c r="C513" s="14">
        <f>VLOOKUP(A513,'Data _Transformation'!A512:Q2841,3,FALSE)</f>
        <v>51.37</v>
      </c>
      <c r="D513" s="14">
        <f>VLOOKUP(A513,'Data _Transformation'!A512:Q2841,4,FALSE)</f>
        <v>8.18</v>
      </c>
      <c r="E513" s="14" t="str">
        <f>VLOOKUP(A513,'Data _Transformation'!A512:Q2841,5,FALSE)</f>
        <v>Yes</v>
      </c>
      <c r="F513" s="14" t="str">
        <f>VLOOKUP(A513,'Data _Transformation'!A512:Q2841,6,FALSE)</f>
        <v>No</v>
      </c>
      <c r="G513" s="14" t="str">
        <f>VLOOKUP(A513,'Data _Transformation'!A512:Q2841,7,FALSE)</f>
        <v>No</v>
      </c>
      <c r="H513" s="14">
        <f>VLOOKUP(A513,'Data _Transformation'!A512:Q2841,8,FALSE)</f>
        <v>0</v>
      </c>
      <c r="I513" s="14" t="str">
        <f>VLOOKUP(A513,'Data _Transformation'!A512:Q2841,9,FALSE)</f>
        <v>Nonsmoker</v>
      </c>
      <c r="J513" s="14" t="str">
        <f>VLOOKUP(A513,'Data _Transformation'!A512:Q2841,10,FALSE)</f>
        <v>Obesity</v>
      </c>
      <c r="K513" s="14" t="str">
        <f>VLOOKUP(A513,'Data _Transformation'!A512:Q2841,11,FALSE)</f>
        <v>Diabetes</v>
      </c>
      <c r="L513" s="39">
        <f>VLOOKUP(A513,'Data _Transformation'!A512:Q2841,12,FALSE)</f>
        <v>36709</v>
      </c>
      <c r="M513" s="40">
        <f>VLOOKUP(A513,'Data _Transformation'!A512:Q2841,13,FALSE)</f>
        <v>4608.03</v>
      </c>
      <c r="N513" s="14" t="str">
        <f>VLOOKUP(A513,'Data _Transformation'!A512:Q2841,14,FALSE)</f>
        <v>tier - 2</v>
      </c>
      <c r="O513" s="14" t="str">
        <f>VLOOKUP(A513,'Data _Transformation'!A512:Q2841,15,FALSE)</f>
        <v>tier - 3</v>
      </c>
      <c r="P513" s="14" t="str">
        <f>VLOOKUP(A513,'Data _Transformation'!A512:Q2841,16,0)</f>
        <v>R1011</v>
      </c>
      <c r="Q513" s="42">
        <f>VLOOKUP(A513,'Data _Transformation'!A512:Q2841,17,0)</f>
        <v>22</v>
      </c>
    </row>
    <row r="514" spans="1:17" ht="15.6" x14ac:dyDescent="0.3">
      <c r="A514" s="41" t="s">
        <v>1296</v>
      </c>
      <c r="B514" s="14" t="str">
        <f>VLOOKUP(A514,'Data _Transformation'!A513:Q2842,2,FALSE)</f>
        <v xml:space="preserve">  Jeremy A</v>
      </c>
      <c r="C514" s="14">
        <f>VLOOKUP(A514,'Data _Transformation'!A513:Q2842,3,FALSE)</f>
        <v>36.19</v>
      </c>
      <c r="D514" s="14">
        <f>VLOOKUP(A514,'Data _Transformation'!A513:Q2842,4,FALSE)</f>
        <v>5.52</v>
      </c>
      <c r="E514" s="14" t="str">
        <f>VLOOKUP(A514,'Data _Transformation'!A513:Q2842,5,FALSE)</f>
        <v>Yes</v>
      </c>
      <c r="F514" s="14" t="str">
        <f>VLOOKUP(A514,'Data _Transformation'!A513:Q2842,6,FALSE)</f>
        <v>No</v>
      </c>
      <c r="G514" s="14" t="str">
        <f>VLOOKUP(A514,'Data _Transformation'!A513:Q2842,7,FALSE)</f>
        <v>No</v>
      </c>
      <c r="H514" s="14">
        <f>VLOOKUP(A514,'Data _Transformation'!A513:Q2842,8,FALSE)</f>
        <v>0</v>
      </c>
      <c r="I514" s="14" t="str">
        <f>VLOOKUP(A514,'Data _Transformation'!A513:Q2842,9,FALSE)</f>
        <v>Nonsmoker</v>
      </c>
      <c r="J514" s="14" t="str">
        <f>VLOOKUP(A514,'Data _Transformation'!A513:Q2842,10,FALSE)</f>
        <v>Obesity</v>
      </c>
      <c r="K514" s="14" t="str">
        <f>VLOOKUP(A514,'Data _Transformation'!A513:Q2842,11,FALSE)</f>
        <v>Normal</v>
      </c>
      <c r="L514" s="39">
        <f>VLOOKUP(A514,'Data _Transformation'!A513:Q2842,12,FALSE)</f>
        <v>35975</v>
      </c>
      <c r="M514" s="40">
        <f>VLOOKUP(A514,'Data _Transformation'!A513:Q2842,13,FALSE)</f>
        <v>4618.08</v>
      </c>
      <c r="N514" s="14" t="str">
        <f>VLOOKUP(A514,'Data _Transformation'!A513:Q2842,14,FALSE)</f>
        <v>tier - 2</v>
      </c>
      <c r="O514" s="14" t="str">
        <f>VLOOKUP(A514,'Data _Transformation'!A513:Q2842,15,FALSE)</f>
        <v>tier - 1</v>
      </c>
      <c r="P514" s="14" t="str">
        <f>VLOOKUP(A514,'Data _Transformation'!A513:Q2842,16,0)</f>
        <v>R1012</v>
      </c>
      <c r="Q514" s="42">
        <f>VLOOKUP(A514,'Data _Transformation'!A513:Q2842,17,0)</f>
        <v>24</v>
      </c>
    </row>
    <row r="515" spans="1:17" ht="15.6" x14ac:dyDescent="0.3">
      <c r="A515" s="41" t="s">
        <v>1298</v>
      </c>
      <c r="B515" s="14" t="str">
        <f>VLOOKUP(A515,'Data _Transformation'!A514:Q2843,2,FALSE)</f>
        <v xml:space="preserve">  Daniel</v>
      </c>
      <c r="C515" s="14">
        <f>VLOOKUP(A515,'Data _Transformation'!A514:Q2843,3,FALSE)</f>
        <v>25.9</v>
      </c>
      <c r="D515" s="14">
        <f>VLOOKUP(A515,'Data _Transformation'!A514:Q2843,4,FALSE)</f>
        <v>4.84</v>
      </c>
      <c r="E515" s="14" t="str">
        <f>VLOOKUP(A515,'Data _Transformation'!A514:Q2843,5,FALSE)</f>
        <v>No</v>
      </c>
      <c r="F515" s="14" t="str">
        <f>VLOOKUP(A515,'Data _Transformation'!A514:Q2843,6,FALSE)</f>
        <v>No</v>
      </c>
      <c r="G515" s="14" t="str">
        <f>VLOOKUP(A515,'Data _Transformation'!A514:Q2843,7,FALSE)</f>
        <v>No</v>
      </c>
      <c r="H515" s="14">
        <f>VLOOKUP(A515,'Data _Transformation'!A514:Q2843,8,FALSE)</f>
        <v>0</v>
      </c>
      <c r="I515" s="14" t="str">
        <f>VLOOKUP(A515,'Data _Transformation'!A514:Q2843,9,FALSE)</f>
        <v>Smoker</v>
      </c>
      <c r="J515" s="14" t="str">
        <f>VLOOKUP(A515,'Data _Transformation'!A514:Q2843,10,FALSE)</f>
        <v>Over weight</v>
      </c>
      <c r="K515" s="14" t="str">
        <f>VLOOKUP(A515,'Data _Transformation'!A514:Q2843,11,FALSE)</f>
        <v>Normal</v>
      </c>
      <c r="L515" s="39">
        <f>VLOOKUP(A515,'Data _Transformation'!A514:Q2843,12,FALSE)</f>
        <v>31220</v>
      </c>
      <c r="M515" s="40">
        <f>VLOOKUP(A515,'Data _Transformation'!A514:Q2843,13,FALSE)</f>
        <v>4646.76</v>
      </c>
      <c r="N515" s="14" t="str">
        <f>VLOOKUP(A515,'Data _Transformation'!A514:Q2843,14,FALSE)</f>
        <v>tier - 1</v>
      </c>
      <c r="O515" s="14" t="str">
        <f>VLOOKUP(A515,'Data _Transformation'!A514:Q2843,15,FALSE)</f>
        <v>tier - 1</v>
      </c>
      <c r="P515" s="14" t="str">
        <f>VLOOKUP(A515,'Data _Transformation'!A514:Q2843,16,0)</f>
        <v>R1011</v>
      </c>
      <c r="Q515" s="42">
        <f>VLOOKUP(A515,'Data _Transformation'!A514:Q2843,17,0)</f>
        <v>37</v>
      </c>
    </row>
    <row r="516" spans="1:17" ht="15.6" x14ac:dyDescent="0.3">
      <c r="A516" s="41" t="s">
        <v>1301</v>
      </c>
      <c r="B516" s="14" t="str">
        <f>VLOOKUP(A516,'Data _Transformation'!A515:Q2844,2,FALSE)</f>
        <v xml:space="preserve">  Amanda</v>
      </c>
      <c r="C516" s="14">
        <f>VLOOKUP(A516,'Data _Transformation'!A515:Q2844,3,FALSE)</f>
        <v>35.72</v>
      </c>
      <c r="D516" s="14">
        <f>VLOOKUP(A516,'Data _Transformation'!A515:Q2844,4,FALSE)</f>
        <v>4.08</v>
      </c>
      <c r="E516" s="14" t="str">
        <f>VLOOKUP(A516,'Data _Transformation'!A515:Q2844,5,FALSE)</f>
        <v>No</v>
      </c>
      <c r="F516" s="14" t="str">
        <f>VLOOKUP(A516,'Data _Transformation'!A515:Q2844,6,FALSE)</f>
        <v>No</v>
      </c>
      <c r="G516" s="14" t="str">
        <f>VLOOKUP(A516,'Data _Transformation'!A515:Q2844,7,FALSE)</f>
        <v>Yes</v>
      </c>
      <c r="H516" s="14">
        <f>VLOOKUP(A516,'Data _Transformation'!A515:Q2844,8,FALSE)</f>
        <v>1</v>
      </c>
      <c r="I516" s="14" t="str">
        <f>VLOOKUP(A516,'Data _Transformation'!A515:Q2844,9,FALSE)</f>
        <v>Nonsmoker</v>
      </c>
      <c r="J516" s="14" t="str">
        <f>VLOOKUP(A516,'Data _Transformation'!A515:Q2844,10,FALSE)</f>
        <v>Obesity</v>
      </c>
      <c r="K516" s="14" t="str">
        <f>VLOOKUP(A516,'Data _Transformation'!A515:Q2844,11,FALSE)</f>
        <v>Normal</v>
      </c>
      <c r="L516" s="39">
        <f>VLOOKUP(A516,'Data _Transformation'!A515:Q2844,12,FALSE)</f>
        <v>35363</v>
      </c>
      <c r="M516" s="40">
        <f>VLOOKUP(A516,'Data _Transformation'!A515:Q2844,13,FALSE)</f>
        <v>4661.29</v>
      </c>
      <c r="N516" s="14" t="str">
        <f>VLOOKUP(A516,'Data _Transformation'!A515:Q2844,14,FALSE)</f>
        <v>tier - 2</v>
      </c>
      <c r="O516" s="14" t="str">
        <f>VLOOKUP(A516,'Data _Transformation'!A515:Q2844,15,FALSE)</f>
        <v>tier - 1</v>
      </c>
      <c r="P516" s="14" t="str">
        <f>VLOOKUP(A516,'Data _Transformation'!A515:Q2844,16,0)</f>
        <v>R1017</v>
      </c>
      <c r="Q516" s="42">
        <f>VLOOKUP(A516,'Data _Transformation'!A515:Q2844,17,0)</f>
        <v>26</v>
      </c>
    </row>
    <row r="517" spans="1:17" ht="15.6" x14ac:dyDescent="0.3">
      <c r="A517" s="41" t="s">
        <v>1304</v>
      </c>
      <c r="B517" s="14" t="str">
        <f>VLOOKUP(A517,'Data _Transformation'!A516:Q2845,2,FALSE)</f>
        <v xml:space="preserve">  Karen</v>
      </c>
      <c r="C517" s="14">
        <f>VLOOKUP(A517,'Data _Transformation'!A516:Q2845,3,FALSE)</f>
        <v>27.94</v>
      </c>
      <c r="D517" s="14">
        <f>VLOOKUP(A517,'Data _Transformation'!A516:Q2845,4,FALSE)</f>
        <v>4.4800000000000004</v>
      </c>
      <c r="E517" s="14" t="str">
        <f>VLOOKUP(A517,'Data _Transformation'!A516:Q2845,5,FALSE)</f>
        <v>No</v>
      </c>
      <c r="F517" s="14" t="str">
        <f>VLOOKUP(A517,'Data _Transformation'!A516:Q2845,6,FALSE)</f>
        <v>No</v>
      </c>
      <c r="G517" s="14" t="str">
        <f>VLOOKUP(A517,'Data _Transformation'!A516:Q2845,7,FALSE)</f>
        <v>Yes</v>
      </c>
      <c r="H517" s="14">
        <f>VLOOKUP(A517,'Data _Transformation'!A516:Q2845,8,FALSE)</f>
        <v>1</v>
      </c>
      <c r="I517" s="14" t="str">
        <f>VLOOKUP(A517,'Data _Transformation'!A516:Q2845,9,FALSE)</f>
        <v>Smoker</v>
      </c>
      <c r="J517" s="14" t="str">
        <f>VLOOKUP(A517,'Data _Transformation'!A516:Q2845,10,FALSE)</f>
        <v>Over weight</v>
      </c>
      <c r="K517" s="14" t="str">
        <f>VLOOKUP(A517,'Data _Transformation'!A516:Q2845,11,FALSE)</f>
        <v>Normal</v>
      </c>
      <c r="L517" s="39">
        <f>VLOOKUP(A517,'Data _Transformation'!A516:Q2845,12,FALSE)</f>
        <v>33090</v>
      </c>
      <c r="M517" s="40">
        <f>VLOOKUP(A517,'Data _Transformation'!A516:Q2845,13,FALSE)</f>
        <v>4667.6099999999997</v>
      </c>
      <c r="N517" s="14" t="str">
        <f>VLOOKUP(A517,'Data _Transformation'!A516:Q2845,14,FALSE)</f>
        <v>tier - 3</v>
      </c>
      <c r="O517" s="14" t="str">
        <f>VLOOKUP(A517,'Data _Transformation'!A516:Q2845,15,FALSE)</f>
        <v>tier - 3</v>
      </c>
      <c r="P517" s="14" t="str">
        <f>VLOOKUP(A517,'Data _Transformation'!A516:Q2845,16,0)</f>
        <v>R1016</v>
      </c>
      <c r="Q517" s="42">
        <f>VLOOKUP(A517,'Data _Transformation'!A516:Q2845,17,0)</f>
        <v>32</v>
      </c>
    </row>
    <row r="518" spans="1:17" ht="15.6" x14ac:dyDescent="0.3">
      <c r="A518" s="41" t="s">
        <v>1306</v>
      </c>
      <c r="B518" s="14" t="str">
        <f>VLOOKUP(A518,'Data _Transformation'!A517:Q2846,2,FALSE)</f>
        <v xml:space="preserve">  Gregory</v>
      </c>
      <c r="C518" s="14">
        <f>VLOOKUP(A518,'Data _Transformation'!A517:Q2846,3,FALSE)</f>
        <v>27.1</v>
      </c>
      <c r="D518" s="14">
        <f>VLOOKUP(A518,'Data _Transformation'!A517:Q2846,4,FALSE)</f>
        <v>5.73</v>
      </c>
      <c r="E518" s="14" t="str">
        <f>VLOOKUP(A518,'Data _Transformation'!A517:Q2846,5,FALSE)</f>
        <v>No</v>
      </c>
      <c r="F518" s="14" t="str">
        <f>VLOOKUP(A518,'Data _Transformation'!A517:Q2846,6,FALSE)</f>
        <v>No</v>
      </c>
      <c r="G518" s="14" t="str">
        <f>VLOOKUP(A518,'Data _Transformation'!A517:Q2846,7,FALSE)</f>
        <v>No</v>
      </c>
      <c r="H518" s="14">
        <f>VLOOKUP(A518,'Data _Transformation'!A517:Q2846,8,FALSE)</f>
        <v>0</v>
      </c>
      <c r="I518" s="14" t="str">
        <f>VLOOKUP(A518,'Data _Transformation'!A517:Q2846,9,FALSE)</f>
        <v>Smoker</v>
      </c>
      <c r="J518" s="14" t="str">
        <f>VLOOKUP(A518,'Data _Transformation'!A517:Q2846,10,FALSE)</f>
        <v>Over weight</v>
      </c>
      <c r="K518" s="14" t="str">
        <f>VLOOKUP(A518,'Data _Transformation'!A517:Q2846,11,FALSE)</f>
        <v>Prediabetes</v>
      </c>
      <c r="L518" s="39">
        <f>VLOOKUP(A518,'Data _Transformation'!A517:Q2846,12,FALSE)</f>
        <v>33142</v>
      </c>
      <c r="M518" s="40">
        <f>VLOOKUP(A518,'Data _Transformation'!A517:Q2846,13,FALSE)</f>
        <v>4670.6400000000003</v>
      </c>
      <c r="N518" s="14" t="str">
        <f>VLOOKUP(A518,'Data _Transformation'!A517:Q2846,14,FALSE)</f>
        <v>tier - 2</v>
      </c>
      <c r="O518" s="14" t="str">
        <f>VLOOKUP(A518,'Data _Transformation'!A517:Q2846,15,FALSE)</f>
        <v>tier - 2</v>
      </c>
      <c r="P518" s="14" t="str">
        <f>VLOOKUP(A518,'Data _Transformation'!A517:Q2846,16,0)</f>
        <v>R1011</v>
      </c>
      <c r="Q518" s="42">
        <f>VLOOKUP(A518,'Data _Transformation'!A517:Q2846,17,0)</f>
        <v>32</v>
      </c>
    </row>
    <row r="519" spans="1:17" ht="15.6" x14ac:dyDescent="0.3">
      <c r="A519" s="41" t="s">
        <v>1309</v>
      </c>
      <c r="B519" s="14" t="str">
        <f>VLOOKUP(A519,'Data _Transformation'!A518:Q2847,2,FALSE)</f>
        <v xml:space="preserve">  Sabine</v>
      </c>
      <c r="C519" s="14">
        <f>VLOOKUP(A519,'Data _Transformation'!A518:Q2847,3,FALSE)</f>
        <v>18.3</v>
      </c>
      <c r="D519" s="14">
        <f>VLOOKUP(A519,'Data _Transformation'!A518:Q2847,4,FALSE)</f>
        <v>5.46</v>
      </c>
      <c r="E519" s="14" t="str">
        <f>VLOOKUP(A519,'Data _Transformation'!A518:Q2847,5,FALSE)</f>
        <v>Yes</v>
      </c>
      <c r="F519" s="14" t="str">
        <f>VLOOKUP(A519,'Data _Transformation'!A518:Q2847,6,FALSE)</f>
        <v>No</v>
      </c>
      <c r="G519" s="14" t="str">
        <f>VLOOKUP(A519,'Data _Transformation'!A518:Q2847,7,FALSE)</f>
        <v>Yes</v>
      </c>
      <c r="H519" s="14">
        <f>VLOOKUP(A519,'Data _Transformation'!A518:Q2847,8,FALSE)</f>
        <v>1</v>
      </c>
      <c r="I519" s="14" t="str">
        <f>VLOOKUP(A519,'Data _Transformation'!A518:Q2847,9,FALSE)</f>
        <v>Smoker</v>
      </c>
      <c r="J519" s="14" t="str">
        <f>VLOOKUP(A519,'Data _Transformation'!A518:Q2847,10,FALSE)</f>
        <v>Under weight</v>
      </c>
      <c r="K519" s="14" t="str">
        <f>VLOOKUP(A519,'Data _Transformation'!A518:Q2847,11,FALSE)</f>
        <v>Normal</v>
      </c>
      <c r="L519" s="39">
        <f>VLOOKUP(A519,'Data _Transformation'!A518:Q2847,12,FALSE)</f>
        <v>33067</v>
      </c>
      <c r="M519" s="40">
        <f>VLOOKUP(A519,'Data _Transformation'!A518:Q2847,13,FALSE)</f>
        <v>4673.3900000000003</v>
      </c>
      <c r="N519" s="14" t="str">
        <f>VLOOKUP(A519,'Data _Transformation'!A518:Q2847,14,FALSE)</f>
        <v>tier - 2</v>
      </c>
      <c r="O519" s="14" t="str">
        <f>VLOOKUP(A519,'Data _Transformation'!A518:Q2847,15,FALSE)</f>
        <v>tier - 1</v>
      </c>
      <c r="P519" s="14" t="str">
        <f>VLOOKUP(A519,'Data _Transformation'!A518:Q2847,16,0)</f>
        <v>R1013</v>
      </c>
      <c r="Q519" s="42">
        <f>VLOOKUP(A519,'Data _Transformation'!A518:Q2847,17,0)</f>
        <v>32</v>
      </c>
    </row>
    <row r="520" spans="1:17" ht="15.6" x14ac:dyDescent="0.3">
      <c r="A520" s="41" t="s">
        <v>1312</v>
      </c>
      <c r="B520" s="14" t="str">
        <f>VLOOKUP(A520,'Data _Transformation'!A519:Q2848,2,FALSE)</f>
        <v xml:space="preserve">  Joseph</v>
      </c>
      <c r="C520" s="14">
        <f>VLOOKUP(A520,'Data _Transformation'!A519:Q2848,3,FALSE)</f>
        <v>25.3</v>
      </c>
      <c r="D520" s="14">
        <f>VLOOKUP(A520,'Data _Transformation'!A519:Q2848,4,FALSE)</f>
        <v>5.0199999999999996</v>
      </c>
      <c r="E520" s="14" t="str">
        <f>VLOOKUP(A520,'Data _Transformation'!A519:Q2848,5,FALSE)</f>
        <v>Yes</v>
      </c>
      <c r="F520" s="14" t="str">
        <f>VLOOKUP(A520,'Data _Transformation'!A519:Q2848,6,FALSE)</f>
        <v>No</v>
      </c>
      <c r="G520" s="14" t="str">
        <f>VLOOKUP(A520,'Data _Transformation'!A519:Q2848,7,FALSE)</f>
        <v>No</v>
      </c>
      <c r="H520" s="14">
        <f>VLOOKUP(A520,'Data _Transformation'!A519:Q2848,8,FALSE)</f>
        <v>1</v>
      </c>
      <c r="I520" s="14" t="str">
        <f>VLOOKUP(A520,'Data _Transformation'!A519:Q2848,9,FALSE)</f>
        <v>Smoker</v>
      </c>
      <c r="J520" s="14" t="str">
        <f>VLOOKUP(A520,'Data _Transformation'!A519:Q2848,10,FALSE)</f>
        <v>Over weight</v>
      </c>
      <c r="K520" s="14" t="str">
        <f>VLOOKUP(A520,'Data _Transformation'!A519:Q2848,11,FALSE)</f>
        <v>Normal</v>
      </c>
      <c r="L520" s="39">
        <f>VLOOKUP(A520,'Data _Transformation'!A519:Q2848,12,FALSE)</f>
        <v>29146</v>
      </c>
      <c r="M520" s="40">
        <f>VLOOKUP(A520,'Data _Transformation'!A519:Q2848,13,FALSE)</f>
        <v>4674.2</v>
      </c>
      <c r="N520" s="14" t="str">
        <f>VLOOKUP(A520,'Data _Transformation'!A519:Q2848,14,FALSE)</f>
        <v>tier - 2</v>
      </c>
      <c r="O520" s="14" t="str">
        <f>VLOOKUP(A520,'Data _Transformation'!A519:Q2848,15,FALSE)</f>
        <v>tier - 1</v>
      </c>
      <c r="P520" s="14" t="str">
        <f>VLOOKUP(A520,'Data _Transformation'!A519:Q2848,16,0)</f>
        <v>R1013</v>
      </c>
      <c r="Q520" s="42">
        <f>VLOOKUP(A520,'Data _Transformation'!A519:Q2848,17,0)</f>
        <v>43</v>
      </c>
    </row>
    <row r="521" spans="1:17" ht="15.6" x14ac:dyDescent="0.3">
      <c r="A521" s="41" t="s">
        <v>1315</v>
      </c>
      <c r="B521" s="14" t="str">
        <f>VLOOKUP(A521,'Data _Transformation'!A520:Q2849,2,FALSE)</f>
        <v xml:space="preserve">  Adam</v>
      </c>
      <c r="C521" s="14">
        <f>VLOOKUP(A521,'Data _Transformation'!A520:Q2849,3,FALSE)</f>
        <v>38.83</v>
      </c>
      <c r="D521" s="14">
        <f>VLOOKUP(A521,'Data _Transformation'!A520:Q2849,4,FALSE)</f>
        <v>6.36</v>
      </c>
      <c r="E521" s="14" t="str">
        <f>VLOOKUP(A521,'Data _Transformation'!A520:Q2849,5,FALSE)</f>
        <v>No</v>
      </c>
      <c r="F521" s="14" t="str">
        <f>VLOOKUP(A521,'Data _Transformation'!A520:Q2849,6,FALSE)</f>
        <v>No</v>
      </c>
      <c r="G521" s="14" t="str">
        <f>VLOOKUP(A521,'Data _Transformation'!A520:Q2849,7,FALSE)</f>
        <v>No</v>
      </c>
      <c r="H521" s="14">
        <f>VLOOKUP(A521,'Data _Transformation'!A520:Q2849,8,FALSE)</f>
        <v>1</v>
      </c>
      <c r="I521" s="14" t="str">
        <f>VLOOKUP(A521,'Data _Transformation'!A520:Q2849,9,FALSE)</f>
        <v>Nonsmoker</v>
      </c>
      <c r="J521" s="14" t="str">
        <f>VLOOKUP(A521,'Data _Transformation'!A520:Q2849,10,FALSE)</f>
        <v>Obesity</v>
      </c>
      <c r="K521" s="14" t="str">
        <f>VLOOKUP(A521,'Data _Transformation'!A520:Q2849,11,FALSE)</f>
        <v>Prediabetes</v>
      </c>
      <c r="L521" s="39">
        <f>VLOOKUP(A521,'Data _Transformation'!A520:Q2849,12,FALSE)</f>
        <v>37898</v>
      </c>
      <c r="M521" s="40">
        <f>VLOOKUP(A521,'Data _Transformation'!A520:Q2849,13,FALSE)</f>
        <v>4678.8</v>
      </c>
      <c r="N521" s="14" t="str">
        <f>VLOOKUP(A521,'Data _Transformation'!A520:Q2849,14,FALSE)</f>
        <v>tier - 2</v>
      </c>
      <c r="O521" s="14" t="str">
        <f>VLOOKUP(A521,'Data _Transformation'!A520:Q2849,15,FALSE)</f>
        <v>tier - 1</v>
      </c>
      <c r="P521" s="14" t="str">
        <f>VLOOKUP(A521,'Data _Transformation'!A520:Q2849,16,0)</f>
        <v>R1021</v>
      </c>
      <c r="Q521" s="42">
        <f>VLOOKUP(A521,'Data _Transformation'!A520:Q2849,17,0)</f>
        <v>19</v>
      </c>
    </row>
    <row r="522" spans="1:17" ht="15.6" x14ac:dyDescent="0.3">
      <c r="A522" s="41" t="s">
        <v>1317</v>
      </c>
      <c r="B522" s="14" t="str">
        <f>VLOOKUP(A522,'Data _Transformation'!A521:Q2850,2,FALSE)</f>
        <v xml:space="preserve">  Karolyn A</v>
      </c>
      <c r="C522" s="14">
        <f>VLOOKUP(A522,'Data _Transformation'!A521:Q2850,3,FALSE)</f>
        <v>27.6</v>
      </c>
      <c r="D522" s="14">
        <f>VLOOKUP(A522,'Data _Transformation'!A521:Q2850,4,FALSE)</f>
        <v>5.36</v>
      </c>
      <c r="E522" s="14" t="str">
        <f>VLOOKUP(A522,'Data _Transformation'!A521:Q2850,5,FALSE)</f>
        <v>No</v>
      </c>
      <c r="F522" s="14" t="str">
        <f>VLOOKUP(A522,'Data _Transformation'!A521:Q2850,6,FALSE)</f>
        <v>No</v>
      </c>
      <c r="G522" s="14" t="str">
        <f>VLOOKUP(A522,'Data _Transformation'!A521:Q2850,7,FALSE)</f>
        <v>No</v>
      </c>
      <c r="H522" s="14">
        <f>VLOOKUP(A522,'Data _Transformation'!A521:Q2850,8,FALSE)</f>
        <v>1</v>
      </c>
      <c r="I522" s="14" t="str">
        <f>VLOOKUP(A522,'Data _Transformation'!A521:Q2850,9,FALSE)</f>
        <v>Nonsmoker</v>
      </c>
      <c r="J522" s="14" t="str">
        <f>VLOOKUP(A522,'Data _Transformation'!A521:Q2850,10,FALSE)</f>
        <v>Over weight</v>
      </c>
      <c r="K522" s="14" t="str">
        <f>VLOOKUP(A522,'Data _Transformation'!A521:Q2850,11,FALSE)</f>
        <v>Normal</v>
      </c>
      <c r="L522" s="39">
        <f>VLOOKUP(A522,'Data _Transformation'!A521:Q2850,12,FALSE)</f>
        <v>33120</v>
      </c>
      <c r="M522" s="40">
        <f>VLOOKUP(A522,'Data _Transformation'!A521:Q2850,13,FALSE)</f>
        <v>4686.3900000000003</v>
      </c>
      <c r="N522" s="14" t="str">
        <f>VLOOKUP(A522,'Data _Transformation'!A521:Q2850,14,FALSE)</f>
        <v>tier - 3</v>
      </c>
      <c r="O522" s="14" t="str">
        <f>VLOOKUP(A522,'Data _Transformation'!A521:Q2850,15,FALSE)</f>
        <v>tier - 3</v>
      </c>
      <c r="P522" s="14" t="str">
        <f>VLOOKUP(A522,'Data _Transformation'!A521:Q2850,16,0)</f>
        <v>R1013</v>
      </c>
      <c r="Q522" s="42">
        <f>VLOOKUP(A522,'Data _Transformation'!A521:Q2850,17,0)</f>
        <v>32</v>
      </c>
    </row>
    <row r="523" spans="1:17" ht="15.6" x14ac:dyDescent="0.3">
      <c r="A523" s="41" t="s">
        <v>1320</v>
      </c>
      <c r="B523" s="14" t="str">
        <f>VLOOKUP(A523,'Data _Transformation'!A522:Q2851,2,FALSE)</f>
        <v xml:space="preserve">  Anita L</v>
      </c>
      <c r="C523" s="14">
        <f>VLOOKUP(A523,'Data _Transformation'!A522:Q2851,3,FALSE)</f>
        <v>46.4</v>
      </c>
      <c r="D523" s="14">
        <f>VLOOKUP(A523,'Data _Transformation'!A522:Q2851,4,FALSE)</f>
        <v>8.3699999999999992</v>
      </c>
      <c r="E523" s="14" t="str">
        <f>VLOOKUP(A523,'Data _Transformation'!A522:Q2851,5,FALSE)</f>
        <v>Yes</v>
      </c>
      <c r="F523" s="14" t="str">
        <f>VLOOKUP(A523,'Data _Transformation'!A522:Q2851,6,FALSE)</f>
        <v>No</v>
      </c>
      <c r="G523" s="14" t="str">
        <f>VLOOKUP(A523,'Data _Transformation'!A522:Q2851,7,FALSE)</f>
        <v>Yes</v>
      </c>
      <c r="H523" s="14">
        <f>VLOOKUP(A523,'Data _Transformation'!A522:Q2851,8,FALSE)</f>
        <v>1</v>
      </c>
      <c r="I523" s="14" t="str">
        <f>VLOOKUP(A523,'Data _Transformation'!A522:Q2851,9,FALSE)</f>
        <v>Nonsmoker</v>
      </c>
      <c r="J523" s="14" t="str">
        <f>VLOOKUP(A523,'Data _Transformation'!A522:Q2851,10,FALSE)</f>
        <v>Obesity</v>
      </c>
      <c r="K523" s="14" t="str">
        <f>VLOOKUP(A523,'Data _Transformation'!A522:Q2851,11,FALSE)</f>
        <v>Diabetes</v>
      </c>
      <c r="L523" s="39">
        <f>VLOOKUP(A523,'Data _Transformation'!A522:Q2851,12,FALSE)</f>
        <v>37794</v>
      </c>
      <c r="M523" s="40">
        <f>VLOOKUP(A523,'Data _Transformation'!A522:Q2851,13,FALSE)</f>
        <v>4687.8</v>
      </c>
      <c r="N523" s="14" t="str">
        <f>VLOOKUP(A523,'Data _Transformation'!A522:Q2851,14,FALSE)</f>
        <v>tier - 2</v>
      </c>
      <c r="O523" s="14" t="str">
        <f>VLOOKUP(A523,'Data _Transformation'!A522:Q2851,15,FALSE)</f>
        <v>tier - 3</v>
      </c>
      <c r="P523" s="14" t="str">
        <f>VLOOKUP(A523,'Data _Transformation'!A522:Q2851,16,0)</f>
        <v>R1011</v>
      </c>
      <c r="Q523" s="42">
        <f>VLOOKUP(A523,'Data _Transformation'!A522:Q2851,17,0)</f>
        <v>19</v>
      </c>
    </row>
    <row r="524" spans="1:17" ht="15.6" x14ac:dyDescent="0.3">
      <c r="A524" s="41" t="s">
        <v>1323</v>
      </c>
      <c r="B524" s="14" t="str">
        <f>VLOOKUP(A524,'Data _Transformation'!A523:Q2852,2,FALSE)</f>
        <v xml:space="preserve">  Laura E</v>
      </c>
      <c r="C524" s="14">
        <f>VLOOKUP(A524,'Data _Transformation'!A523:Q2852,3,FALSE)</f>
        <v>51.92</v>
      </c>
      <c r="D524" s="14">
        <f>VLOOKUP(A524,'Data _Transformation'!A523:Q2852,4,FALSE)</f>
        <v>5.18</v>
      </c>
      <c r="E524" s="14" t="str">
        <f>VLOOKUP(A524,'Data _Transformation'!A523:Q2852,5,FALSE)</f>
        <v>Yes</v>
      </c>
      <c r="F524" s="14" t="str">
        <f>VLOOKUP(A524,'Data _Transformation'!A523:Q2852,6,FALSE)</f>
        <v>No</v>
      </c>
      <c r="G524" s="14" t="str">
        <f>VLOOKUP(A524,'Data _Transformation'!A523:Q2852,7,FALSE)</f>
        <v>Yes</v>
      </c>
      <c r="H524" s="14">
        <f>VLOOKUP(A524,'Data _Transformation'!A523:Q2852,8,FALSE)</f>
        <v>1</v>
      </c>
      <c r="I524" s="14" t="str">
        <f>VLOOKUP(A524,'Data _Transformation'!A523:Q2852,9,FALSE)</f>
        <v>Nonsmoker</v>
      </c>
      <c r="J524" s="14" t="str">
        <f>VLOOKUP(A524,'Data _Transformation'!A523:Q2852,10,FALSE)</f>
        <v>Obesity</v>
      </c>
      <c r="K524" s="14" t="str">
        <f>VLOOKUP(A524,'Data _Transformation'!A523:Q2852,11,FALSE)</f>
        <v>Normal</v>
      </c>
      <c r="L524" s="39">
        <f>VLOOKUP(A524,'Data _Transformation'!A523:Q2852,12,FALSE)</f>
        <v>28463</v>
      </c>
      <c r="M524" s="40">
        <f>VLOOKUP(A524,'Data _Transformation'!A523:Q2852,13,FALSE)</f>
        <v>4699.47</v>
      </c>
      <c r="N524" s="14" t="str">
        <f>VLOOKUP(A524,'Data _Transformation'!A523:Q2852,14,FALSE)</f>
        <v>tier - 2</v>
      </c>
      <c r="O524" s="14" t="str">
        <f>VLOOKUP(A524,'Data _Transformation'!A523:Q2852,15,FALSE)</f>
        <v>tier - 3</v>
      </c>
      <c r="P524" s="14" t="str">
        <f>VLOOKUP(A524,'Data _Transformation'!A523:Q2852,16,0)</f>
        <v>R1013</v>
      </c>
      <c r="Q524" s="42">
        <f>VLOOKUP(A524,'Data _Transformation'!A523:Q2852,17,0)</f>
        <v>45</v>
      </c>
    </row>
    <row r="525" spans="1:17" ht="15.6" x14ac:dyDescent="0.3">
      <c r="A525" s="41" t="s">
        <v>1325</v>
      </c>
      <c r="B525" s="14" t="str">
        <f>VLOOKUP(A525,'Data _Transformation'!A524:Q2853,2,FALSE)</f>
        <v xml:space="preserve">  Sarah</v>
      </c>
      <c r="C525" s="14">
        <f>VLOOKUP(A525,'Data _Transformation'!A524:Q2853,3,FALSE)</f>
        <v>32.395000000000003</v>
      </c>
      <c r="D525" s="14">
        <f>VLOOKUP(A525,'Data _Transformation'!A524:Q2853,4,FALSE)</f>
        <v>5.68</v>
      </c>
      <c r="E525" s="14" t="str">
        <f>VLOOKUP(A525,'Data _Transformation'!A524:Q2853,5,FALSE)</f>
        <v>Yes</v>
      </c>
      <c r="F525" s="14" t="str">
        <f>VLOOKUP(A525,'Data _Transformation'!A524:Q2853,6,FALSE)</f>
        <v>No</v>
      </c>
      <c r="G525" s="14" t="str">
        <f>VLOOKUP(A525,'Data _Transformation'!A524:Q2853,7,FALSE)</f>
        <v>No</v>
      </c>
      <c r="H525" s="14">
        <f>VLOOKUP(A525,'Data _Transformation'!A524:Q2853,8,FALSE)</f>
        <v>1</v>
      </c>
      <c r="I525" s="14" t="str">
        <f>VLOOKUP(A525,'Data _Transformation'!A524:Q2853,9,FALSE)</f>
        <v>Nonsmoker</v>
      </c>
      <c r="J525" s="14" t="str">
        <f>VLOOKUP(A525,'Data _Transformation'!A524:Q2853,10,FALSE)</f>
        <v>Obesity</v>
      </c>
      <c r="K525" s="14" t="str">
        <f>VLOOKUP(A525,'Data _Transformation'!A524:Q2853,11,FALSE)</f>
        <v>Normal</v>
      </c>
      <c r="L525" s="39">
        <f>VLOOKUP(A525,'Data _Transformation'!A524:Q2853,12,FALSE)</f>
        <v>29810</v>
      </c>
      <c r="M525" s="40">
        <f>VLOOKUP(A525,'Data _Transformation'!A524:Q2853,13,FALSE)</f>
        <v>4712.12</v>
      </c>
      <c r="N525" s="14" t="str">
        <f>VLOOKUP(A525,'Data _Transformation'!A524:Q2853,14,FALSE)</f>
        <v>tier - 2</v>
      </c>
      <c r="O525" s="14" t="str">
        <f>VLOOKUP(A525,'Data _Transformation'!A524:Q2853,15,FALSE)</f>
        <v>tier - 3</v>
      </c>
      <c r="P525" s="14" t="str">
        <f>VLOOKUP(A525,'Data _Transformation'!A524:Q2853,16,0)</f>
        <v>R1011</v>
      </c>
      <c r="Q525" s="42">
        <f>VLOOKUP(A525,'Data _Transformation'!A524:Q2853,17,0)</f>
        <v>41</v>
      </c>
    </row>
    <row r="526" spans="1:17" ht="15.6" x14ac:dyDescent="0.3">
      <c r="A526" s="41" t="s">
        <v>1328</v>
      </c>
      <c r="B526" s="14" t="str">
        <f>VLOOKUP(A526,'Data _Transformation'!A525:Q2854,2,FALSE)</f>
        <v xml:space="preserve">  Ashley E</v>
      </c>
      <c r="C526" s="14">
        <f>VLOOKUP(A526,'Data _Transformation'!A525:Q2854,3,FALSE)</f>
        <v>46.19</v>
      </c>
      <c r="D526" s="14">
        <f>VLOOKUP(A526,'Data _Transformation'!A525:Q2854,4,FALSE)</f>
        <v>7.31</v>
      </c>
      <c r="E526" s="14" t="str">
        <f>VLOOKUP(A526,'Data _Transformation'!A525:Q2854,5,FALSE)</f>
        <v>Yes</v>
      </c>
      <c r="F526" s="14" t="str">
        <f>VLOOKUP(A526,'Data _Transformation'!A525:Q2854,6,FALSE)</f>
        <v>No</v>
      </c>
      <c r="G526" s="14" t="str">
        <f>VLOOKUP(A526,'Data _Transformation'!A525:Q2854,7,FALSE)</f>
        <v>Yes</v>
      </c>
      <c r="H526" s="14">
        <f>VLOOKUP(A526,'Data _Transformation'!A525:Q2854,8,FALSE)</f>
        <v>1</v>
      </c>
      <c r="I526" s="14" t="str">
        <f>VLOOKUP(A526,'Data _Transformation'!A525:Q2854,9,FALSE)</f>
        <v>Nonsmoker</v>
      </c>
      <c r="J526" s="14" t="str">
        <f>VLOOKUP(A526,'Data _Transformation'!A525:Q2854,10,FALSE)</f>
        <v>Obesity</v>
      </c>
      <c r="K526" s="14" t="str">
        <f>VLOOKUP(A526,'Data _Transformation'!A525:Q2854,11,FALSE)</f>
        <v>Diabetes</v>
      </c>
      <c r="L526" s="39">
        <f>VLOOKUP(A526,'Data _Transformation'!A525:Q2854,12,FALSE)</f>
        <v>33886</v>
      </c>
      <c r="M526" s="40">
        <f>VLOOKUP(A526,'Data _Transformation'!A525:Q2854,13,FALSE)</f>
        <v>4718.2</v>
      </c>
      <c r="N526" s="14" t="str">
        <f>VLOOKUP(A526,'Data _Transformation'!A525:Q2854,14,FALSE)</f>
        <v>tier - 2</v>
      </c>
      <c r="O526" s="14" t="str">
        <f>VLOOKUP(A526,'Data _Transformation'!A525:Q2854,15,FALSE)</f>
        <v>tier - 3</v>
      </c>
      <c r="P526" s="14" t="str">
        <f>VLOOKUP(A526,'Data _Transformation'!A525:Q2854,16,0)</f>
        <v>R1024</v>
      </c>
      <c r="Q526" s="42">
        <f>VLOOKUP(A526,'Data _Transformation'!A525:Q2854,17,0)</f>
        <v>30</v>
      </c>
    </row>
    <row r="527" spans="1:17" ht="15.6" x14ac:dyDescent="0.3">
      <c r="A527" s="41" t="s">
        <v>1330</v>
      </c>
      <c r="B527" s="14" t="str">
        <f>VLOOKUP(A527,'Data _Transformation'!A526:Q2855,2,FALSE)</f>
        <v xml:space="preserve">  Lindsey</v>
      </c>
      <c r="C527" s="14">
        <f>VLOOKUP(A527,'Data _Transformation'!A526:Q2855,3,FALSE)</f>
        <v>27.93</v>
      </c>
      <c r="D527" s="14">
        <f>VLOOKUP(A527,'Data _Transformation'!A526:Q2855,4,FALSE)</f>
        <v>4.67</v>
      </c>
      <c r="E527" s="14" t="str">
        <f>VLOOKUP(A527,'Data _Transformation'!A526:Q2855,5,FALSE)</f>
        <v>No</v>
      </c>
      <c r="F527" s="14" t="str">
        <f>VLOOKUP(A527,'Data _Transformation'!A526:Q2855,6,FALSE)</f>
        <v>No</v>
      </c>
      <c r="G527" s="14" t="str">
        <f>VLOOKUP(A527,'Data _Transformation'!A526:Q2855,7,FALSE)</f>
        <v>Yes</v>
      </c>
      <c r="H527" s="14">
        <f>VLOOKUP(A527,'Data _Transformation'!A526:Q2855,8,FALSE)</f>
        <v>1</v>
      </c>
      <c r="I527" s="14" t="str">
        <f>VLOOKUP(A527,'Data _Transformation'!A526:Q2855,9,FALSE)</f>
        <v>Nonsmoker</v>
      </c>
      <c r="J527" s="14" t="str">
        <f>VLOOKUP(A527,'Data _Transformation'!A526:Q2855,10,FALSE)</f>
        <v>Over weight</v>
      </c>
      <c r="K527" s="14" t="str">
        <f>VLOOKUP(A527,'Data _Transformation'!A526:Q2855,11,FALSE)</f>
        <v>Normal</v>
      </c>
      <c r="L527" s="39">
        <f>VLOOKUP(A527,'Data _Transformation'!A526:Q2855,12,FALSE)</f>
        <v>33875</v>
      </c>
      <c r="M527" s="40">
        <f>VLOOKUP(A527,'Data _Transformation'!A526:Q2855,13,FALSE)</f>
        <v>4719.5200000000004</v>
      </c>
      <c r="N527" s="14" t="str">
        <f>VLOOKUP(A527,'Data _Transformation'!A526:Q2855,14,FALSE)</f>
        <v>tier - 2</v>
      </c>
      <c r="O527" s="14" t="str">
        <f>VLOOKUP(A527,'Data _Transformation'!A526:Q2855,15,FALSE)</f>
        <v>tier - 2</v>
      </c>
      <c r="P527" s="14" t="str">
        <f>VLOOKUP(A527,'Data _Transformation'!A526:Q2855,16,0)</f>
        <v>R1024</v>
      </c>
      <c r="Q527" s="42">
        <f>VLOOKUP(A527,'Data _Transformation'!A526:Q2855,17,0)</f>
        <v>30</v>
      </c>
    </row>
    <row r="528" spans="1:17" ht="15.6" x14ac:dyDescent="0.3">
      <c r="A528" s="41" t="s">
        <v>1333</v>
      </c>
      <c r="B528" s="14" t="str">
        <f>VLOOKUP(A528,'Data _Transformation'!A527:Q2856,2,FALSE)</f>
        <v xml:space="preserve">  Alan</v>
      </c>
      <c r="C528" s="14">
        <f>VLOOKUP(A528,'Data _Transformation'!A527:Q2856,3,FALSE)</f>
        <v>45.62</v>
      </c>
      <c r="D528" s="14">
        <f>VLOOKUP(A528,'Data _Transformation'!A527:Q2856,4,FALSE)</f>
        <v>6.87</v>
      </c>
      <c r="E528" s="14" t="str">
        <f>VLOOKUP(A528,'Data _Transformation'!A527:Q2856,5,FALSE)</f>
        <v>No</v>
      </c>
      <c r="F528" s="14" t="str">
        <f>VLOOKUP(A528,'Data _Transformation'!A527:Q2856,6,FALSE)</f>
        <v>No</v>
      </c>
      <c r="G528" s="14" t="str">
        <f>VLOOKUP(A528,'Data _Transformation'!A527:Q2856,7,FALSE)</f>
        <v>No</v>
      </c>
      <c r="H528" s="14">
        <f>VLOOKUP(A528,'Data _Transformation'!A527:Q2856,8,FALSE)</f>
        <v>0</v>
      </c>
      <c r="I528" s="14" t="str">
        <f>VLOOKUP(A528,'Data _Transformation'!A527:Q2856,9,FALSE)</f>
        <v>Nonsmoker</v>
      </c>
      <c r="J528" s="14" t="str">
        <f>VLOOKUP(A528,'Data _Transformation'!A527:Q2856,10,FALSE)</f>
        <v>Obesity</v>
      </c>
      <c r="K528" s="14" t="str">
        <f>VLOOKUP(A528,'Data _Transformation'!A527:Q2856,11,FALSE)</f>
        <v>Diabetes</v>
      </c>
      <c r="L528" s="39">
        <f>VLOOKUP(A528,'Data _Transformation'!A527:Q2856,12,FALSE)</f>
        <v>34558</v>
      </c>
      <c r="M528" s="40">
        <f>VLOOKUP(A528,'Data _Transformation'!A527:Q2856,13,FALSE)</f>
        <v>4719.74</v>
      </c>
      <c r="N528" s="14" t="str">
        <f>VLOOKUP(A528,'Data _Transformation'!A527:Q2856,14,FALSE)</f>
        <v>tier - 2</v>
      </c>
      <c r="O528" s="14" t="str">
        <f>VLOOKUP(A528,'Data _Transformation'!A527:Q2856,15,FALSE)</f>
        <v>tier - 1</v>
      </c>
      <c r="P528" s="14" t="str">
        <f>VLOOKUP(A528,'Data _Transformation'!A527:Q2856,16,0)</f>
        <v>R1012</v>
      </c>
      <c r="Q528" s="42">
        <f>VLOOKUP(A528,'Data _Transformation'!A527:Q2856,17,0)</f>
        <v>28</v>
      </c>
    </row>
    <row r="529" spans="1:17" ht="15.6" x14ac:dyDescent="0.3">
      <c r="A529" s="41" t="s">
        <v>1336</v>
      </c>
      <c r="B529" s="14" t="str">
        <f>VLOOKUP(A529,'Data _Transformation'!A528:Q2857,2,FALSE)</f>
        <v xml:space="preserve">  Dan R</v>
      </c>
      <c r="C529" s="14">
        <f>VLOOKUP(A529,'Data _Transformation'!A528:Q2857,3,FALSE)</f>
        <v>35.31</v>
      </c>
      <c r="D529" s="14">
        <f>VLOOKUP(A529,'Data _Transformation'!A528:Q2857,4,FALSE)</f>
        <v>5.87</v>
      </c>
      <c r="E529" s="14" t="str">
        <f>VLOOKUP(A529,'Data _Transformation'!A528:Q2857,5,FALSE)</f>
        <v>No</v>
      </c>
      <c r="F529" s="14" t="str">
        <f>VLOOKUP(A529,'Data _Transformation'!A528:Q2857,6,FALSE)</f>
        <v>No</v>
      </c>
      <c r="G529" s="14" t="str">
        <f>VLOOKUP(A529,'Data _Transformation'!A528:Q2857,7,FALSE)</f>
        <v>Yes</v>
      </c>
      <c r="H529" s="14">
        <f>VLOOKUP(A529,'Data _Transformation'!A528:Q2857,8,FALSE)</f>
        <v>1</v>
      </c>
      <c r="I529" s="14" t="str">
        <f>VLOOKUP(A529,'Data _Transformation'!A528:Q2857,9,FALSE)</f>
        <v>Nonsmoker</v>
      </c>
      <c r="J529" s="14" t="str">
        <f>VLOOKUP(A529,'Data _Transformation'!A528:Q2857,10,FALSE)</f>
        <v>Obesity</v>
      </c>
      <c r="K529" s="14" t="str">
        <f>VLOOKUP(A529,'Data _Transformation'!A528:Q2857,11,FALSE)</f>
        <v>Prediabetes</v>
      </c>
      <c r="L529" s="39">
        <f>VLOOKUP(A529,'Data _Transformation'!A528:Q2857,12,FALSE)</f>
        <v>29404</v>
      </c>
      <c r="M529" s="40">
        <f>VLOOKUP(A529,'Data _Transformation'!A528:Q2857,13,FALSE)</f>
        <v>4728.71</v>
      </c>
      <c r="N529" s="14" t="str">
        <f>VLOOKUP(A529,'Data _Transformation'!A528:Q2857,14,FALSE)</f>
        <v>tier - 2</v>
      </c>
      <c r="O529" s="14" t="str">
        <f>VLOOKUP(A529,'Data _Transformation'!A528:Q2857,15,FALSE)</f>
        <v>tier - 3</v>
      </c>
      <c r="P529" s="14" t="str">
        <f>VLOOKUP(A529,'Data _Transformation'!A528:Q2857,16,0)</f>
        <v>R1012</v>
      </c>
      <c r="Q529" s="42">
        <f>VLOOKUP(A529,'Data _Transformation'!A528:Q2857,17,0)</f>
        <v>42</v>
      </c>
    </row>
    <row r="530" spans="1:17" ht="15.6" x14ac:dyDescent="0.3">
      <c r="A530" s="41" t="s">
        <v>1338</v>
      </c>
      <c r="B530" s="14" t="str">
        <f>VLOOKUP(A530,'Data _Transformation'!A529:Q2858,2,FALSE)</f>
        <v xml:space="preserve">  Katie</v>
      </c>
      <c r="C530" s="14">
        <f>VLOOKUP(A530,'Data _Transformation'!A529:Q2858,3,FALSE)</f>
        <v>30.4</v>
      </c>
      <c r="D530" s="14">
        <f>VLOOKUP(A530,'Data _Transformation'!A529:Q2858,4,FALSE)</f>
        <v>4.07</v>
      </c>
      <c r="E530" s="14" t="str">
        <f>VLOOKUP(A530,'Data _Transformation'!A529:Q2858,5,FALSE)</f>
        <v>Yes</v>
      </c>
      <c r="F530" s="14" t="str">
        <f>VLOOKUP(A530,'Data _Transformation'!A529:Q2858,6,FALSE)</f>
        <v>No</v>
      </c>
      <c r="G530" s="14" t="str">
        <f>VLOOKUP(A530,'Data _Transformation'!A529:Q2858,7,FALSE)</f>
        <v>No</v>
      </c>
      <c r="H530" s="14">
        <f>VLOOKUP(A530,'Data _Transformation'!A529:Q2858,8,FALSE)</f>
        <v>1</v>
      </c>
      <c r="I530" s="14" t="str">
        <f>VLOOKUP(A530,'Data _Transformation'!A529:Q2858,9,FALSE)</f>
        <v>Nonsmoker</v>
      </c>
      <c r="J530" s="14" t="str">
        <f>VLOOKUP(A530,'Data _Transformation'!A529:Q2858,10,FALSE)</f>
        <v>Obesity</v>
      </c>
      <c r="K530" s="14" t="str">
        <f>VLOOKUP(A530,'Data _Transformation'!A529:Q2858,11,FALSE)</f>
        <v>Normal</v>
      </c>
      <c r="L530" s="39">
        <f>VLOOKUP(A530,'Data _Transformation'!A529:Q2858,12,FALSE)</f>
        <v>31660</v>
      </c>
      <c r="M530" s="40">
        <f>VLOOKUP(A530,'Data _Transformation'!A529:Q2858,13,FALSE)</f>
        <v>4734.6400000000003</v>
      </c>
      <c r="N530" s="14" t="str">
        <f>VLOOKUP(A530,'Data _Transformation'!A529:Q2858,14,FALSE)</f>
        <v>tier - 2</v>
      </c>
      <c r="O530" s="14" t="str">
        <f>VLOOKUP(A530,'Data _Transformation'!A529:Q2858,15,FALSE)</f>
        <v>tier - 1</v>
      </c>
      <c r="P530" s="14" t="str">
        <f>VLOOKUP(A530,'Data _Transformation'!A529:Q2858,16,0)</f>
        <v>R1013</v>
      </c>
      <c r="Q530" s="42">
        <f>VLOOKUP(A530,'Data _Transformation'!A529:Q2858,17,0)</f>
        <v>36</v>
      </c>
    </row>
    <row r="531" spans="1:17" ht="15.6" x14ac:dyDescent="0.3">
      <c r="A531" s="41" t="s">
        <v>1341</v>
      </c>
      <c r="B531" s="14" t="str">
        <f>VLOOKUP(A531,'Data _Transformation'!A530:Q2859,2,FALSE)</f>
        <v xml:space="preserve">  Eric</v>
      </c>
      <c r="C531" s="14">
        <f>VLOOKUP(A531,'Data _Transformation'!A530:Q2859,3,FALSE)</f>
        <v>20.13</v>
      </c>
      <c r="D531" s="14">
        <f>VLOOKUP(A531,'Data _Transformation'!A530:Q2859,4,FALSE)</f>
        <v>6.47</v>
      </c>
      <c r="E531" s="14" t="str">
        <f>VLOOKUP(A531,'Data _Transformation'!A530:Q2859,5,FALSE)</f>
        <v>No</v>
      </c>
      <c r="F531" s="14" t="str">
        <f>VLOOKUP(A531,'Data _Transformation'!A530:Q2859,6,FALSE)</f>
        <v>No</v>
      </c>
      <c r="G531" s="14" t="str">
        <f>VLOOKUP(A531,'Data _Transformation'!A530:Q2859,7,FALSE)</f>
        <v>Yes</v>
      </c>
      <c r="H531" s="14">
        <f>VLOOKUP(A531,'Data _Transformation'!A530:Q2859,8,FALSE)</f>
        <v>1</v>
      </c>
      <c r="I531" s="14" t="str">
        <f>VLOOKUP(A531,'Data _Transformation'!A530:Q2859,9,FALSE)</f>
        <v>Smoker</v>
      </c>
      <c r="J531" s="14" t="str">
        <f>VLOOKUP(A531,'Data _Transformation'!A530:Q2859,10,FALSE)</f>
        <v>Normal weight</v>
      </c>
      <c r="K531" s="14" t="str">
        <f>VLOOKUP(A531,'Data _Transformation'!A530:Q2859,11,FALSE)</f>
        <v>Diabetes</v>
      </c>
      <c r="L531" s="39">
        <f>VLOOKUP(A531,'Data _Transformation'!A530:Q2859,12,FALSE)</f>
        <v>33523</v>
      </c>
      <c r="M531" s="40">
        <f>VLOOKUP(A531,'Data _Transformation'!A530:Q2859,13,FALSE)</f>
        <v>4738.2700000000004</v>
      </c>
      <c r="N531" s="14" t="str">
        <f>VLOOKUP(A531,'Data _Transformation'!A530:Q2859,14,FALSE)</f>
        <v>tier - 2</v>
      </c>
      <c r="O531" s="14" t="str">
        <f>VLOOKUP(A531,'Data _Transformation'!A530:Q2859,15,FALSE)</f>
        <v>tier - 3</v>
      </c>
      <c r="P531" s="14" t="str">
        <f>VLOOKUP(A531,'Data _Transformation'!A530:Q2859,16,0)</f>
        <v>R1012</v>
      </c>
      <c r="Q531" s="42">
        <f>VLOOKUP(A531,'Data _Transformation'!A530:Q2859,17,0)</f>
        <v>31</v>
      </c>
    </row>
    <row r="532" spans="1:17" ht="15.6" x14ac:dyDescent="0.3">
      <c r="A532" s="41" t="s">
        <v>1343</v>
      </c>
      <c r="B532" s="14" t="str">
        <f>VLOOKUP(A532,'Data _Transformation'!A531:Q2860,2,FALSE)</f>
        <v xml:space="preserve">  Cathryn</v>
      </c>
      <c r="C532" s="14">
        <f>VLOOKUP(A532,'Data _Transformation'!A531:Q2860,3,FALSE)</f>
        <v>23.655000000000001</v>
      </c>
      <c r="D532" s="14">
        <f>VLOOKUP(A532,'Data _Transformation'!A531:Q2860,4,FALSE)</f>
        <v>5.14</v>
      </c>
      <c r="E532" s="14" t="str">
        <f>VLOOKUP(A532,'Data _Transformation'!A531:Q2860,5,FALSE)</f>
        <v>No</v>
      </c>
      <c r="F532" s="14" t="str">
        <f>VLOOKUP(A532,'Data _Transformation'!A531:Q2860,6,FALSE)</f>
        <v>No</v>
      </c>
      <c r="G532" s="14" t="str">
        <f>VLOOKUP(A532,'Data _Transformation'!A531:Q2860,7,FALSE)</f>
        <v>No</v>
      </c>
      <c r="H532" s="14">
        <f>VLOOKUP(A532,'Data _Transformation'!A531:Q2860,8,FALSE)</f>
        <v>1</v>
      </c>
      <c r="I532" s="14" t="str">
        <f>VLOOKUP(A532,'Data _Transformation'!A531:Q2860,9,FALSE)</f>
        <v>Smoker</v>
      </c>
      <c r="J532" s="14" t="str">
        <f>VLOOKUP(A532,'Data _Transformation'!A531:Q2860,10,FALSE)</f>
        <v>Normal weight</v>
      </c>
      <c r="K532" s="14" t="str">
        <f>VLOOKUP(A532,'Data _Transformation'!A531:Q2860,11,FALSE)</f>
        <v>Normal</v>
      </c>
      <c r="L532" s="39">
        <f>VLOOKUP(A532,'Data _Transformation'!A531:Q2860,12,FALSE)</f>
        <v>38315</v>
      </c>
      <c r="M532" s="40">
        <f>VLOOKUP(A532,'Data _Transformation'!A531:Q2860,13,FALSE)</f>
        <v>4740.78</v>
      </c>
      <c r="N532" s="14" t="str">
        <f>VLOOKUP(A532,'Data _Transformation'!A531:Q2860,14,FALSE)</f>
        <v>tier - 2</v>
      </c>
      <c r="O532" s="14" t="str">
        <f>VLOOKUP(A532,'Data _Transformation'!A531:Q2860,15,FALSE)</f>
        <v>tier - 3</v>
      </c>
      <c r="P532" s="14" t="str">
        <f>VLOOKUP(A532,'Data _Transformation'!A531:Q2860,16,0)</f>
        <v>R1021</v>
      </c>
      <c r="Q532" s="42">
        <f>VLOOKUP(A532,'Data _Transformation'!A531:Q2860,17,0)</f>
        <v>18</v>
      </c>
    </row>
    <row r="533" spans="1:17" ht="15.6" x14ac:dyDescent="0.3">
      <c r="A533" s="41" t="s">
        <v>1346</v>
      </c>
      <c r="B533" s="14" t="str">
        <f>VLOOKUP(A533,'Data _Transformation'!A532:Q2861,2,FALSE)</f>
        <v xml:space="preserve">  Brendan</v>
      </c>
      <c r="C533" s="14">
        <f>VLOOKUP(A533,'Data _Transformation'!A532:Q2861,3,FALSE)</f>
        <v>49.05</v>
      </c>
      <c r="D533" s="14">
        <f>VLOOKUP(A533,'Data _Transformation'!A532:Q2861,4,FALSE)</f>
        <v>9.77</v>
      </c>
      <c r="E533" s="14" t="str">
        <f>VLOOKUP(A533,'Data _Transformation'!A532:Q2861,5,FALSE)</f>
        <v>Yes</v>
      </c>
      <c r="F533" s="14" t="str">
        <f>VLOOKUP(A533,'Data _Transformation'!A532:Q2861,6,FALSE)</f>
        <v>No</v>
      </c>
      <c r="G533" s="14" t="str">
        <f>VLOOKUP(A533,'Data _Transformation'!A532:Q2861,7,FALSE)</f>
        <v>No</v>
      </c>
      <c r="H533" s="14">
        <f>VLOOKUP(A533,'Data _Transformation'!A532:Q2861,8,FALSE)</f>
        <v>0</v>
      </c>
      <c r="I533" s="14" t="str">
        <f>VLOOKUP(A533,'Data _Transformation'!A532:Q2861,9,FALSE)</f>
        <v>Nonsmoker</v>
      </c>
      <c r="J533" s="14" t="str">
        <f>VLOOKUP(A533,'Data _Transformation'!A532:Q2861,10,FALSE)</f>
        <v>Obesity</v>
      </c>
      <c r="K533" s="14" t="str">
        <f>VLOOKUP(A533,'Data _Transformation'!A532:Q2861,11,FALSE)</f>
        <v>Diabetes</v>
      </c>
      <c r="L533" s="39">
        <f>VLOOKUP(A533,'Data _Transformation'!A532:Q2861,12,FALSE)</f>
        <v>31933</v>
      </c>
      <c r="M533" s="40">
        <f>VLOOKUP(A533,'Data _Transformation'!A532:Q2861,13,FALSE)</f>
        <v>4746.34</v>
      </c>
      <c r="N533" s="14" t="str">
        <f>VLOOKUP(A533,'Data _Transformation'!A532:Q2861,14,FALSE)</f>
        <v>tier - 2</v>
      </c>
      <c r="O533" s="14" t="str">
        <f>VLOOKUP(A533,'Data _Transformation'!A532:Q2861,15,FALSE)</f>
        <v>tier - 2</v>
      </c>
      <c r="P533" s="14" t="str">
        <f>VLOOKUP(A533,'Data _Transformation'!A532:Q2861,16,0)</f>
        <v>R1011</v>
      </c>
      <c r="Q533" s="42">
        <f>VLOOKUP(A533,'Data _Transformation'!A532:Q2861,17,0)</f>
        <v>36</v>
      </c>
    </row>
    <row r="534" spans="1:17" ht="15.6" x14ac:dyDescent="0.3">
      <c r="A534" s="41" t="s">
        <v>1348</v>
      </c>
      <c r="B534" s="14" t="str">
        <f>VLOOKUP(A534,'Data _Transformation'!A533:Q2862,2,FALSE)</f>
        <v xml:space="preserve">  Shauna</v>
      </c>
      <c r="C534" s="14">
        <f>VLOOKUP(A534,'Data _Transformation'!A533:Q2862,3,FALSE)</f>
        <v>51.94</v>
      </c>
      <c r="D534" s="14">
        <f>VLOOKUP(A534,'Data _Transformation'!A533:Q2862,4,FALSE)</f>
        <v>8.8000000000000007</v>
      </c>
      <c r="E534" s="14" t="str">
        <f>VLOOKUP(A534,'Data _Transformation'!A533:Q2862,5,FALSE)</f>
        <v>Yes</v>
      </c>
      <c r="F534" s="14" t="str">
        <f>VLOOKUP(A534,'Data _Transformation'!A533:Q2862,6,FALSE)</f>
        <v>No</v>
      </c>
      <c r="G534" s="14" t="str">
        <f>VLOOKUP(A534,'Data _Transformation'!A533:Q2862,7,FALSE)</f>
        <v>No</v>
      </c>
      <c r="H534" s="14">
        <f>VLOOKUP(A534,'Data _Transformation'!A533:Q2862,8,FALSE)</f>
        <v>2</v>
      </c>
      <c r="I534" s="14" t="str">
        <f>VLOOKUP(A534,'Data _Transformation'!A533:Q2862,9,FALSE)</f>
        <v>Nonsmoker</v>
      </c>
      <c r="J534" s="14" t="str">
        <f>VLOOKUP(A534,'Data _Transformation'!A533:Q2862,10,FALSE)</f>
        <v>Obesity</v>
      </c>
      <c r="K534" s="14" t="str">
        <f>VLOOKUP(A534,'Data _Transformation'!A533:Q2862,11,FALSE)</f>
        <v>Diabetes</v>
      </c>
      <c r="L534" s="39">
        <f>VLOOKUP(A534,'Data _Transformation'!A533:Q2862,12,FALSE)</f>
        <v>32022</v>
      </c>
      <c r="M534" s="40">
        <f>VLOOKUP(A534,'Data _Transformation'!A533:Q2862,13,FALSE)</f>
        <v>4747.05</v>
      </c>
      <c r="N534" s="14" t="str">
        <f>VLOOKUP(A534,'Data _Transformation'!A533:Q2862,14,FALSE)</f>
        <v>tier - 2</v>
      </c>
      <c r="O534" s="14" t="str">
        <f>VLOOKUP(A534,'Data _Transformation'!A533:Q2862,15,FALSE)</f>
        <v>tier - 2</v>
      </c>
      <c r="P534" s="14" t="str">
        <f>VLOOKUP(A534,'Data _Transformation'!A533:Q2862,16,0)</f>
        <v>R1013</v>
      </c>
      <c r="Q534" s="42">
        <f>VLOOKUP(A534,'Data _Transformation'!A533:Q2862,17,0)</f>
        <v>35</v>
      </c>
    </row>
    <row r="535" spans="1:17" ht="15.6" x14ac:dyDescent="0.3">
      <c r="A535" s="41" t="s">
        <v>1351</v>
      </c>
      <c r="B535" s="14" t="str">
        <f>VLOOKUP(A535,'Data _Transformation'!A534:Q2863,2,FALSE)</f>
        <v xml:space="preserve">  Terence</v>
      </c>
      <c r="C535" s="14">
        <f>VLOOKUP(A535,'Data _Transformation'!A534:Q2863,3,FALSE)</f>
        <v>29.83</v>
      </c>
      <c r="D535" s="14">
        <f>VLOOKUP(A535,'Data _Transformation'!A534:Q2863,4,FALSE)</f>
        <v>5.84</v>
      </c>
      <c r="E535" s="14" t="str">
        <f>VLOOKUP(A535,'Data _Transformation'!A534:Q2863,5,FALSE)</f>
        <v>No</v>
      </c>
      <c r="F535" s="14" t="str">
        <f>VLOOKUP(A535,'Data _Transformation'!A534:Q2863,6,FALSE)</f>
        <v>No</v>
      </c>
      <c r="G535" s="14" t="str">
        <f>VLOOKUP(A535,'Data _Transformation'!A534:Q2863,7,FALSE)</f>
        <v>No</v>
      </c>
      <c r="H535" s="14">
        <f>VLOOKUP(A535,'Data _Transformation'!A534:Q2863,8,FALSE)</f>
        <v>1</v>
      </c>
      <c r="I535" s="14" t="str">
        <f>VLOOKUP(A535,'Data _Transformation'!A534:Q2863,9,FALSE)</f>
        <v>Smoker</v>
      </c>
      <c r="J535" s="14" t="str">
        <f>VLOOKUP(A535,'Data _Transformation'!A534:Q2863,10,FALSE)</f>
        <v>Over weight</v>
      </c>
      <c r="K535" s="14" t="str">
        <f>VLOOKUP(A535,'Data _Transformation'!A534:Q2863,11,FALSE)</f>
        <v>Prediabetes</v>
      </c>
      <c r="L535" s="39">
        <f>VLOOKUP(A535,'Data _Transformation'!A534:Q2863,12,FALSE)</f>
        <v>32103</v>
      </c>
      <c r="M535" s="40">
        <f>VLOOKUP(A535,'Data _Transformation'!A534:Q2863,13,FALSE)</f>
        <v>4751.07</v>
      </c>
      <c r="N535" s="14" t="str">
        <f>VLOOKUP(A535,'Data _Transformation'!A534:Q2863,14,FALSE)</f>
        <v>tier - 3</v>
      </c>
      <c r="O535" s="14" t="str">
        <f>VLOOKUP(A535,'Data _Transformation'!A534:Q2863,15,FALSE)</f>
        <v>tier - 1</v>
      </c>
      <c r="P535" s="14" t="str">
        <f>VLOOKUP(A535,'Data _Transformation'!A534:Q2863,16,0)</f>
        <v>R1011</v>
      </c>
      <c r="Q535" s="42">
        <f>VLOOKUP(A535,'Data _Transformation'!A534:Q2863,17,0)</f>
        <v>35</v>
      </c>
    </row>
    <row r="536" spans="1:17" ht="15.6" x14ac:dyDescent="0.3">
      <c r="A536" s="41" t="s">
        <v>1353</v>
      </c>
      <c r="B536" s="14" t="str">
        <f>VLOOKUP(A536,'Data _Transformation'!A535:Q2864,2,FALSE)</f>
        <v xml:space="preserve">  Marisol</v>
      </c>
      <c r="C536" s="14">
        <f>VLOOKUP(A536,'Data _Transformation'!A535:Q2864,3,FALSE)</f>
        <v>22.6</v>
      </c>
      <c r="D536" s="14">
        <f>VLOOKUP(A536,'Data _Transformation'!A535:Q2864,4,FALSE)</f>
        <v>10.43</v>
      </c>
      <c r="E536" s="14" t="str">
        <f>VLOOKUP(A536,'Data _Transformation'!A535:Q2864,5,FALSE)</f>
        <v>Yes</v>
      </c>
      <c r="F536" s="14" t="str">
        <f>VLOOKUP(A536,'Data _Transformation'!A535:Q2864,6,FALSE)</f>
        <v>No</v>
      </c>
      <c r="G536" s="14" t="str">
        <f>VLOOKUP(A536,'Data _Transformation'!A535:Q2864,7,FALSE)</f>
        <v>No</v>
      </c>
      <c r="H536" s="14">
        <f>VLOOKUP(A536,'Data _Transformation'!A535:Q2864,8,FALSE)</f>
        <v>1</v>
      </c>
      <c r="I536" s="14" t="str">
        <f>VLOOKUP(A536,'Data _Transformation'!A535:Q2864,9,FALSE)</f>
        <v>Smoker</v>
      </c>
      <c r="J536" s="14" t="str">
        <f>VLOOKUP(A536,'Data _Transformation'!A535:Q2864,10,FALSE)</f>
        <v>Normal weight</v>
      </c>
      <c r="K536" s="14" t="str">
        <f>VLOOKUP(A536,'Data _Transformation'!A535:Q2864,11,FALSE)</f>
        <v>Diabetes</v>
      </c>
      <c r="L536" s="39">
        <f>VLOOKUP(A536,'Data _Transformation'!A535:Q2864,12,FALSE)</f>
        <v>33832</v>
      </c>
      <c r="M536" s="40">
        <f>VLOOKUP(A536,'Data _Transformation'!A535:Q2864,13,FALSE)</f>
        <v>4753.6400000000003</v>
      </c>
      <c r="N536" s="14" t="str">
        <f>VLOOKUP(A536,'Data _Transformation'!A535:Q2864,14,FALSE)</f>
        <v>tier - 2</v>
      </c>
      <c r="O536" s="14" t="str">
        <f>VLOOKUP(A536,'Data _Transformation'!A535:Q2864,15,FALSE)</f>
        <v>tier - 3</v>
      </c>
      <c r="P536" s="14" t="str">
        <f>VLOOKUP(A536,'Data _Transformation'!A535:Q2864,16,0)</f>
        <v>R1013</v>
      </c>
      <c r="Q536" s="42">
        <f>VLOOKUP(A536,'Data _Transformation'!A535:Q2864,17,0)</f>
        <v>30</v>
      </c>
    </row>
    <row r="537" spans="1:17" ht="15.6" x14ac:dyDescent="0.3">
      <c r="A537" s="41" t="s">
        <v>1356</v>
      </c>
      <c r="B537" s="14" t="str">
        <f>VLOOKUP(A537,'Data _Transformation'!A536:Q2865,2,FALSE)</f>
        <v xml:space="preserve">  Lindsay</v>
      </c>
      <c r="C537" s="14">
        <f>VLOOKUP(A537,'Data _Transformation'!A536:Q2865,3,FALSE)</f>
        <v>46.69</v>
      </c>
      <c r="D537" s="14">
        <f>VLOOKUP(A537,'Data _Transformation'!A536:Q2865,4,FALSE)</f>
        <v>4.25</v>
      </c>
      <c r="E537" s="14" t="str">
        <f>VLOOKUP(A537,'Data _Transformation'!A536:Q2865,5,FALSE)</f>
        <v>Yes</v>
      </c>
      <c r="F537" s="14" t="str">
        <f>VLOOKUP(A537,'Data _Transformation'!A536:Q2865,6,FALSE)</f>
        <v>No</v>
      </c>
      <c r="G537" s="14" t="str">
        <f>VLOOKUP(A537,'Data _Transformation'!A536:Q2865,7,FALSE)</f>
        <v>No</v>
      </c>
      <c r="H537" s="14">
        <f>VLOOKUP(A537,'Data _Transformation'!A536:Q2865,8,FALSE)</f>
        <v>1</v>
      </c>
      <c r="I537" s="14" t="str">
        <f>VLOOKUP(A537,'Data _Transformation'!A536:Q2865,9,FALSE)</f>
        <v>Nonsmoker</v>
      </c>
      <c r="J537" s="14" t="str">
        <f>VLOOKUP(A537,'Data _Transformation'!A536:Q2865,10,FALSE)</f>
        <v>Obesity</v>
      </c>
      <c r="K537" s="14" t="str">
        <f>VLOOKUP(A537,'Data _Transformation'!A536:Q2865,11,FALSE)</f>
        <v>Normal</v>
      </c>
      <c r="L537" s="39">
        <f>VLOOKUP(A537,'Data _Transformation'!A536:Q2865,12,FALSE)</f>
        <v>32047</v>
      </c>
      <c r="M537" s="40">
        <f>VLOOKUP(A537,'Data _Transformation'!A536:Q2865,13,FALSE)</f>
        <v>4762.33</v>
      </c>
      <c r="N537" s="14" t="str">
        <f>VLOOKUP(A537,'Data _Transformation'!A536:Q2865,14,FALSE)</f>
        <v>tier - 3</v>
      </c>
      <c r="O537" s="14" t="str">
        <f>VLOOKUP(A537,'Data _Transformation'!A536:Q2865,15,FALSE)</f>
        <v>tier - 3</v>
      </c>
      <c r="P537" s="14" t="str">
        <f>VLOOKUP(A537,'Data _Transformation'!A536:Q2865,16,0)</f>
        <v>R1011</v>
      </c>
      <c r="Q537" s="42">
        <f>VLOOKUP(A537,'Data _Transformation'!A536:Q2865,17,0)</f>
        <v>35</v>
      </c>
    </row>
    <row r="538" spans="1:17" ht="15.6" x14ac:dyDescent="0.3">
      <c r="A538" s="41" t="s">
        <v>1358</v>
      </c>
      <c r="B538" s="14" t="str">
        <f>VLOOKUP(A538,'Data _Transformation'!A537:Q2866,2,FALSE)</f>
        <v xml:space="preserve">  Katie</v>
      </c>
      <c r="C538" s="14">
        <f>VLOOKUP(A538,'Data _Transformation'!A537:Q2866,3,FALSE)</f>
        <v>28.49</v>
      </c>
      <c r="D538" s="14">
        <f>VLOOKUP(A538,'Data _Transformation'!A537:Q2866,4,FALSE)</f>
        <v>4.8899999999999997</v>
      </c>
      <c r="E538" s="14" t="str">
        <f>VLOOKUP(A538,'Data _Transformation'!A537:Q2866,5,FALSE)</f>
        <v>No</v>
      </c>
      <c r="F538" s="14" t="str">
        <f>VLOOKUP(A538,'Data _Transformation'!A537:Q2866,6,FALSE)</f>
        <v>No</v>
      </c>
      <c r="G538" s="14" t="str">
        <f>VLOOKUP(A538,'Data _Transformation'!A537:Q2866,7,FALSE)</f>
        <v>No</v>
      </c>
      <c r="H538" s="14">
        <f>VLOOKUP(A538,'Data _Transformation'!A537:Q2866,8,FALSE)</f>
        <v>0</v>
      </c>
      <c r="I538" s="14" t="str">
        <f>VLOOKUP(A538,'Data _Transformation'!A537:Q2866,9,FALSE)</f>
        <v>Smoker</v>
      </c>
      <c r="J538" s="14" t="str">
        <f>VLOOKUP(A538,'Data _Transformation'!A537:Q2866,10,FALSE)</f>
        <v>Over weight</v>
      </c>
      <c r="K538" s="14" t="str">
        <f>VLOOKUP(A538,'Data _Transformation'!A537:Q2866,11,FALSE)</f>
        <v>Normal</v>
      </c>
      <c r="L538" s="39">
        <f>VLOOKUP(A538,'Data _Transformation'!A537:Q2866,12,FALSE)</f>
        <v>32721</v>
      </c>
      <c r="M538" s="40">
        <f>VLOOKUP(A538,'Data _Transformation'!A537:Q2866,13,FALSE)</f>
        <v>4766.0200000000004</v>
      </c>
      <c r="N538" s="14" t="str">
        <f>VLOOKUP(A538,'Data _Transformation'!A537:Q2866,14,FALSE)</f>
        <v>tier - 2</v>
      </c>
      <c r="O538" s="14" t="str">
        <f>VLOOKUP(A538,'Data _Transformation'!A537:Q2866,15,FALSE)</f>
        <v>tier - 3</v>
      </c>
      <c r="P538" s="14" t="str">
        <f>VLOOKUP(A538,'Data _Transformation'!A537:Q2866,16,0)</f>
        <v>R1011</v>
      </c>
      <c r="Q538" s="42">
        <f>VLOOKUP(A538,'Data _Transformation'!A537:Q2866,17,0)</f>
        <v>33</v>
      </c>
    </row>
    <row r="539" spans="1:17" ht="15.6" x14ac:dyDescent="0.3">
      <c r="A539" s="41" t="s">
        <v>1361</v>
      </c>
      <c r="B539" s="14" t="str">
        <f>VLOOKUP(A539,'Data _Transformation'!A538:Q2867,2,FALSE)</f>
        <v xml:space="preserve">  Daniel</v>
      </c>
      <c r="C539" s="14">
        <f>VLOOKUP(A539,'Data _Transformation'!A538:Q2867,3,FALSE)</f>
        <v>28.5</v>
      </c>
      <c r="D539" s="14">
        <f>VLOOKUP(A539,'Data _Transformation'!A538:Q2867,4,FALSE)</f>
        <v>5.55</v>
      </c>
      <c r="E539" s="14" t="str">
        <f>VLOOKUP(A539,'Data _Transformation'!A538:Q2867,5,FALSE)</f>
        <v>Yes</v>
      </c>
      <c r="F539" s="14" t="str">
        <f>VLOOKUP(A539,'Data _Transformation'!A538:Q2867,6,FALSE)</f>
        <v>No</v>
      </c>
      <c r="G539" s="14" t="str">
        <f>VLOOKUP(A539,'Data _Transformation'!A538:Q2867,7,FALSE)</f>
        <v>No</v>
      </c>
      <c r="H539" s="14">
        <f>VLOOKUP(A539,'Data _Transformation'!A538:Q2867,8,FALSE)</f>
        <v>1</v>
      </c>
      <c r="I539" s="14" t="str">
        <f>VLOOKUP(A539,'Data _Transformation'!A538:Q2867,9,FALSE)</f>
        <v>Smoker</v>
      </c>
      <c r="J539" s="14" t="str">
        <f>VLOOKUP(A539,'Data _Transformation'!A538:Q2867,10,FALSE)</f>
        <v>Over weight</v>
      </c>
      <c r="K539" s="14" t="str">
        <f>VLOOKUP(A539,'Data _Transformation'!A538:Q2867,11,FALSE)</f>
        <v>Normal</v>
      </c>
      <c r="L539" s="39">
        <f>VLOOKUP(A539,'Data _Transformation'!A538:Q2867,12,FALSE)</f>
        <v>32851</v>
      </c>
      <c r="M539" s="40">
        <f>VLOOKUP(A539,'Data _Transformation'!A538:Q2867,13,FALSE)</f>
        <v>4779.6000000000004</v>
      </c>
      <c r="N539" s="14" t="str">
        <f>VLOOKUP(A539,'Data _Transformation'!A538:Q2867,14,FALSE)</f>
        <v>tier - 2</v>
      </c>
      <c r="O539" s="14" t="str">
        <f>VLOOKUP(A539,'Data _Transformation'!A538:Q2867,15,FALSE)</f>
        <v>tier - 3</v>
      </c>
      <c r="P539" s="14" t="str">
        <f>VLOOKUP(A539,'Data _Transformation'!A538:Q2867,16,0)</f>
        <v>R1013</v>
      </c>
      <c r="Q539" s="42">
        <f>VLOOKUP(A539,'Data _Transformation'!A538:Q2867,17,0)</f>
        <v>33</v>
      </c>
    </row>
    <row r="540" spans="1:17" ht="15.6" x14ac:dyDescent="0.3">
      <c r="A540" s="41" t="s">
        <v>1364</v>
      </c>
      <c r="B540" s="14" t="str">
        <f>VLOOKUP(A540,'Data _Transformation'!A539:Q2868,2,FALSE)</f>
        <v xml:space="preserve">  Brett W</v>
      </c>
      <c r="C540" s="14">
        <f>VLOOKUP(A540,'Data _Transformation'!A539:Q2868,3,FALSE)</f>
        <v>24.4</v>
      </c>
      <c r="D540" s="14">
        <f>VLOOKUP(A540,'Data _Transformation'!A539:Q2868,4,FALSE)</f>
        <v>4.5199999999999996</v>
      </c>
      <c r="E540" s="14" t="str">
        <f>VLOOKUP(A540,'Data _Transformation'!A539:Q2868,5,FALSE)</f>
        <v>No</v>
      </c>
      <c r="F540" s="14" t="str">
        <f>VLOOKUP(A540,'Data _Transformation'!A539:Q2868,6,FALSE)</f>
        <v>No</v>
      </c>
      <c r="G540" s="14" t="str">
        <f>VLOOKUP(A540,'Data _Transformation'!A539:Q2868,7,FALSE)</f>
        <v>No</v>
      </c>
      <c r="H540" s="14">
        <f>VLOOKUP(A540,'Data _Transformation'!A539:Q2868,8,FALSE)</f>
        <v>1</v>
      </c>
      <c r="I540" s="14" t="str">
        <f>VLOOKUP(A540,'Data _Transformation'!A539:Q2868,9,FALSE)</f>
        <v>Smoker</v>
      </c>
      <c r="J540" s="14" t="str">
        <f>VLOOKUP(A540,'Data _Transformation'!A539:Q2868,10,FALSE)</f>
        <v>Normal weight</v>
      </c>
      <c r="K540" s="14" t="str">
        <f>VLOOKUP(A540,'Data _Transformation'!A539:Q2868,11,FALSE)</f>
        <v>Normal</v>
      </c>
      <c r="L540" s="39">
        <f>VLOOKUP(A540,'Data _Transformation'!A539:Q2868,12,FALSE)</f>
        <v>31950</v>
      </c>
      <c r="M540" s="40">
        <f>VLOOKUP(A540,'Data _Transformation'!A539:Q2868,13,FALSE)</f>
        <v>4787.42</v>
      </c>
      <c r="N540" s="14" t="str">
        <f>VLOOKUP(A540,'Data _Transformation'!A539:Q2868,14,FALSE)</f>
        <v>tier - 2</v>
      </c>
      <c r="O540" s="14" t="str">
        <f>VLOOKUP(A540,'Data _Transformation'!A539:Q2868,15,FALSE)</f>
        <v>tier - 3</v>
      </c>
      <c r="P540" s="14" t="str">
        <f>VLOOKUP(A540,'Data _Transformation'!A539:Q2868,16,0)</f>
        <v>R1013</v>
      </c>
      <c r="Q540" s="42">
        <f>VLOOKUP(A540,'Data _Transformation'!A539:Q2868,17,0)</f>
        <v>35</v>
      </c>
    </row>
    <row r="541" spans="1:17" ht="15.6" x14ac:dyDescent="0.3">
      <c r="A541" s="41" t="s">
        <v>1366</v>
      </c>
      <c r="B541" s="14" t="str">
        <f>VLOOKUP(A541,'Data _Transformation'!A540:Q2869,2,FALSE)</f>
        <v xml:space="preserve">  Dylan J</v>
      </c>
      <c r="C541" s="14">
        <f>VLOOKUP(A541,'Data _Transformation'!A540:Q2869,3,FALSE)</f>
        <v>29.15</v>
      </c>
      <c r="D541" s="14">
        <f>VLOOKUP(A541,'Data _Transformation'!A540:Q2869,4,FALSE)</f>
        <v>4.45</v>
      </c>
      <c r="E541" s="14" t="str">
        <f>VLOOKUP(A541,'Data _Transformation'!A540:Q2869,5,FALSE)</f>
        <v>Yes</v>
      </c>
      <c r="F541" s="14" t="str">
        <f>VLOOKUP(A541,'Data _Transformation'!A540:Q2869,6,FALSE)</f>
        <v>No</v>
      </c>
      <c r="G541" s="14" t="str">
        <f>VLOOKUP(A541,'Data _Transformation'!A540:Q2869,7,FALSE)</f>
        <v>No</v>
      </c>
      <c r="H541" s="14">
        <f>VLOOKUP(A541,'Data _Transformation'!A540:Q2869,8,FALSE)</f>
        <v>1</v>
      </c>
      <c r="I541" s="14" t="str">
        <f>VLOOKUP(A541,'Data _Transformation'!A540:Q2869,9,FALSE)</f>
        <v>Smoker</v>
      </c>
      <c r="J541" s="14" t="str">
        <f>VLOOKUP(A541,'Data _Transformation'!A540:Q2869,10,FALSE)</f>
        <v>Over weight</v>
      </c>
      <c r="K541" s="14" t="str">
        <f>VLOOKUP(A541,'Data _Transformation'!A540:Q2869,11,FALSE)</f>
        <v>Normal</v>
      </c>
      <c r="L541" s="39">
        <f>VLOOKUP(A541,'Data _Transformation'!A540:Q2869,12,FALSE)</f>
        <v>32858</v>
      </c>
      <c r="M541" s="40">
        <f>VLOOKUP(A541,'Data _Transformation'!A540:Q2869,13,FALSE)</f>
        <v>4795.66</v>
      </c>
      <c r="N541" s="14" t="str">
        <f>VLOOKUP(A541,'Data _Transformation'!A540:Q2869,14,FALSE)</f>
        <v>tier - 2</v>
      </c>
      <c r="O541" s="14" t="str">
        <f>VLOOKUP(A541,'Data _Transformation'!A540:Q2869,15,FALSE)</f>
        <v>tier - 1</v>
      </c>
      <c r="P541" s="14" t="str">
        <f>VLOOKUP(A541,'Data _Transformation'!A540:Q2869,16,0)</f>
        <v>R1013</v>
      </c>
      <c r="Q541" s="42">
        <f>VLOOKUP(A541,'Data _Transformation'!A540:Q2869,17,0)</f>
        <v>33</v>
      </c>
    </row>
    <row r="542" spans="1:17" ht="15.6" x14ac:dyDescent="0.3">
      <c r="A542" s="41" t="s">
        <v>1369</v>
      </c>
      <c r="B542" s="14" t="str">
        <f>VLOOKUP(A542,'Data _Transformation'!A541:Q2870,2,FALSE)</f>
        <v xml:space="preserve">  Elizabeth</v>
      </c>
      <c r="C542" s="14">
        <f>VLOOKUP(A542,'Data _Transformation'!A541:Q2870,3,FALSE)</f>
        <v>27.28</v>
      </c>
      <c r="D542" s="14">
        <f>VLOOKUP(A542,'Data _Transformation'!A541:Q2870,4,FALSE)</f>
        <v>4.72</v>
      </c>
      <c r="E542" s="14" t="str">
        <f>VLOOKUP(A542,'Data _Transformation'!A541:Q2870,5,FALSE)</f>
        <v>No</v>
      </c>
      <c r="F542" s="14" t="str">
        <f>VLOOKUP(A542,'Data _Transformation'!A541:Q2870,6,FALSE)</f>
        <v>yes</v>
      </c>
      <c r="G542" s="14" t="str">
        <f>VLOOKUP(A542,'Data _Transformation'!A541:Q2870,7,FALSE)</f>
        <v>No</v>
      </c>
      <c r="H542" s="14">
        <f>VLOOKUP(A542,'Data _Transformation'!A541:Q2870,8,FALSE)</f>
        <v>1</v>
      </c>
      <c r="I542" s="14" t="str">
        <f>VLOOKUP(A542,'Data _Transformation'!A541:Q2870,9,FALSE)</f>
        <v>Smoker</v>
      </c>
      <c r="J542" s="14" t="str">
        <f>VLOOKUP(A542,'Data _Transformation'!A541:Q2870,10,FALSE)</f>
        <v>Over weight</v>
      </c>
      <c r="K542" s="14" t="str">
        <f>VLOOKUP(A542,'Data _Transformation'!A541:Q2870,11,FALSE)</f>
        <v>Normal</v>
      </c>
      <c r="L542" s="39">
        <f>VLOOKUP(A542,'Data _Transformation'!A541:Q2870,12,FALSE)</f>
        <v>28766</v>
      </c>
      <c r="M542" s="40">
        <f>VLOOKUP(A542,'Data _Transformation'!A541:Q2870,13,FALSE)</f>
        <v>4812.34</v>
      </c>
      <c r="N542" s="14" t="str">
        <f>VLOOKUP(A542,'Data _Transformation'!A541:Q2870,14,FALSE)</f>
        <v>tier - 2</v>
      </c>
      <c r="O542" s="14" t="str">
        <f>VLOOKUP(A542,'Data _Transformation'!A541:Q2870,15,FALSE)</f>
        <v>tier - 3</v>
      </c>
      <c r="P542" s="14" t="str">
        <f>VLOOKUP(A542,'Data _Transformation'!A541:Q2870,16,0)</f>
        <v>R1013</v>
      </c>
      <c r="Q542" s="42">
        <f>VLOOKUP(A542,'Data _Transformation'!A541:Q2870,17,0)</f>
        <v>44</v>
      </c>
    </row>
    <row r="543" spans="1:17" ht="15.6" x14ac:dyDescent="0.3">
      <c r="A543" s="41" t="s">
        <v>1371</v>
      </c>
      <c r="B543" s="14" t="str">
        <f>VLOOKUP(A543,'Data _Transformation'!A542:Q2871,2,FALSE)</f>
        <v xml:space="preserve">  Brooke M</v>
      </c>
      <c r="C543" s="14">
        <f>VLOOKUP(A543,'Data _Transformation'!A542:Q2871,3,FALSE)</f>
        <v>32.229999999999997</v>
      </c>
      <c r="D543" s="14">
        <f>VLOOKUP(A543,'Data _Transformation'!A542:Q2871,4,FALSE)</f>
        <v>4.6500000000000004</v>
      </c>
      <c r="E543" s="14" t="str">
        <f>VLOOKUP(A543,'Data _Transformation'!A542:Q2871,5,FALSE)</f>
        <v>Yes</v>
      </c>
      <c r="F543" s="14" t="str">
        <f>VLOOKUP(A543,'Data _Transformation'!A542:Q2871,6,FALSE)</f>
        <v>No</v>
      </c>
      <c r="G543" s="14" t="str">
        <f>VLOOKUP(A543,'Data _Transformation'!A542:Q2871,7,FALSE)</f>
        <v>Yes</v>
      </c>
      <c r="H543" s="14">
        <f>VLOOKUP(A543,'Data _Transformation'!A542:Q2871,8,FALSE)</f>
        <v>1</v>
      </c>
      <c r="I543" s="14" t="str">
        <f>VLOOKUP(A543,'Data _Transformation'!A542:Q2871,9,FALSE)</f>
        <v>Nonsmoker</v>
      </c>
      <c r="J543" s="14" t="str">
        <f>VLOOKUP(A543,'Data _Transformation'!A542:Q2871,10,FALSE)</f>
        <v>Obesity</v>
      </c>
      <c r="K543" s="14" t="str">
        <f>VLOOKUP(A543,'Data _Transformation'!A542:Q2871,11,FALSE)</f>
        <v>Normal</v>
      </c>
      <c r="L543" s="39">
        <f>VLOOKUP(A543,'Data _Transformation'!A542:Q2871,12,FALSE)</f>
        <v>29770</v>
      </c>
      <c r="M543" s="40">
        <f>VLOOKUP(A543,'Data _Transformation'!A542:Q2871,13,FALSE)</f>
        <v>4827.1000000000004</v>
      </c>
      <c r="N543" s="14" t="str">
        <f>VLOOKUP(A543,'Data _Transformation'!A542:Q2871,14,FALSE)</f>
        <v>tier - 2</v>
      </c>
      <c r="O543" s="14" t="str">
        <f>VLOOKUP(A543,'Data _Transformation'!A542:Q2871,15,FALSE)</f>
        <v>tier - 1</v>
      </c>
      <c r="P543" s="14" t="str">
        <f>VLOOKUP(A543,'Data _Transformation'!A542:Q2871,16,0)</f>
        <v>R1013</v>
      </c>
      <c r="Q543" s="42">
        <f>VLOOKUP(A543,'Data _Transformation'!A542:Q2871,17,0)</f>
        <v>41</v>
      </c>
    </row>
    <row r="544" spans="1:17" ht="15.6" x14ac:dyDescent="0.3">
      <c r="A544" s="41" t="s">
        <v>1377</v>
      </c>
      <c r="B544" s="14" t="str">
        <f>VLOOKUP(A544,'Data _Transformation'!A543:Q2872,2,FALSE)</f>
        <v xml:space="preserve">  Zachary</v>
      </c>
      <c r="C544" s="14">
        <f>VLOOKUP(A544,'Data _Transformation'!A543:Q2872,3,FALSE)</f>
        <v>29.734999999999999</v>
      </c>
      <c r="D544" s="14">
        <f>VLOOKUP(A544,'Data _Transformation'!A543:Q2872,4,FALSE)</f>
        <v>4.53</v>
      </c>
      <c r="E544" s="14" t="str">
        <f>VLOOKUP(A544,'Data _Transformation'!A543:Q2872,5,FALSE)</f>
        <v>No</v>
      </c>
      <c r="F544" s="14" t="str">
        <f>VLOOKUP(A544,'Data _Transformation'!A543:Q2872,6,FALSE)</f>
        <v>No</v>
      </c>
      <c r="G544" s="14" t="str">
        <f>VLOOKUP(A544,'Data _Transformation'!A543:Q2872,7,FALSE)</f>
        <v>Yes</v>
      </c>
      <c r="H544" s="14">
        <f>VLOOKUP(A544,'Data _Transformation'!A543:Q2872,8,FALSE)</f>
        <v>1</v>
      </c>
      <c r="I544" s="14" t="str">
        <f>VLOOKUP(A544,'Data _Transformation'!A543:Q2872,9,FALSE)</f>
        <v>Nonsmoker</v>
      </c>
      <c r="J544" s="14" t="str">
        <f>VLOOKUP(A544,'Data _Transformation'!A543:Q2872,10,FALSE)</f>
        <v>Over weight</v>
      </c>
      <c r="K544" s="14" t="str">
        <f>VLOOKUP(A544,'Data _Transformation'!A543:Q2872,11,FALSE)</f>
        <v>Normal</v>
      </c>
      <c r="L544" s="39">
        <f>VLOOKUP(A544,'Data _Transformation'!A543:Q2872,12,FALSE)</f>
        <v>37434</v>
      </c>
      <c r="M544" s="40">
        <f>VLOOKUP(A544,'Data _Transformation'!A543:Q2872,13,FALSE)</f>
        <v>4830.63</v>
      </c>
      <c r="N544" s="14" t="str">
        <f>VLOOKUP(A544,'Data _Transformation'!A543:Q2872,14,FALSE)</f>
        <v>tier - 2</v>
      </c>
      <c r="O544" s="14" t="str">
        <f>VLOOKUP(A544,'Data _Transformation'!A543:Q2872,15,FALSE)</f>
        <v>tier - 1</v>
      </c>
      <c r="P544" s="14" t="str">
        <f>VLOOKUP(A544,'Data _Transformation'!A543:Q2872,16,0)</f>
        <v>R1011</v>
      </c>
      <c r="Q544" s="42">
        <f>VLOOKUP(A544,'Data _Transformation'!A543:Q2872,17,0)</f>
        <v>20</v>
      </c>
    </row>
    <row r="545" spans="1:17" ht="15.6" x14ac:dyDescent="0.3">
      <c r="A545" s="41" t="s">
        <v>1379</v>
      </c>
      <c r="B545" s="14" t="str">
        <f>VLOOKUP(A545,'Data _Transformation'!A544:Q2873,2,FALSE)</f>
        <v xml:space="preserve">  Johannah</v>
      </c>
      <c r="C545" s="14">
        <f>VLOOKUP(A545,'Data _Transformation'!A544:Q2873,3,FALSE)</f>
        <v>28.31</v>
      </c>
      <c r="D545" s="14">
        <f>VLOOKUP(A545,'Data _Transformation'!A544:Q2873,4,FALSE)</f>
        <v>6.35</v>
      </c>
      <c r="E545" s="14" t="str">
        <f>VLOOKUP(A545,'Data _Transformation'!A544:Q2873,5,FALSE)</f>
        <v>No</v>
      </c>
      <c r="F545" s="14" t="str">
        <f>VLOOKUP(A545,'Data _Transformation'!A544:Q2873,6,FALSE)</f>
        <v>No</v>
      </c>
      <c r="G545" s="14" t="str">
        <f>VLOOKUP(A545,'Data _Transformation'!A544:Q2873,7,FALSE)</f>
        <v>No</v>
      </c>
      <c r="H545" s="14">
        <f>VLOOKUP(A545,'Data _Transformation'!A544:Q2873,8,FALSE)</f>
        <v>0</v>
      </c>
      <c r="I545" s="14" t="str">
        <f>VLOOKUP(A545,'Data _Transformation'!A544:Q2873,9,FALSE)</f>
        <v>Smoker</v>
      </c>
      <c r="J545" s="14" t="str">
        <f>VLOOKUP(A545,'Data _Transformation'!A544:Q2873,10,FALSE)</f>
        <v>Over weight</v>
      </c>
      <c r="K545" s="14" t="str">
        <f>VLOOKUP(A545,'Data _Transformation'!A544:Q2873,11,FALSE)</f>
        <v>Prediabetes</v>
      </c>
      <c r="L545" s="39">
        <f>VLOOKUP(A545,'Data _Transformation'!A544:Q2873,12,FALSE)</f>
        <v>36871</v>
      </c>
      <c r="M545" s="40">
        <f>VLOOKUP(A545,'Data _Transformation'!A544:Q2873,13,FALSE)</f>
        <v>4835.43</v>
      </c>
      <c r="N545" s="14" t="str">
        <f>VLOOKUP(A545,'Data _Transformation'!A544:Q2873,14,FALSE)</f>
        <v>tier - 2</v>
      </c>
      <c r="O545" s="14" t="str">
        <f>VLOOKUP(A545,'Data _Transformation'!A544:Q2873,15,FALSE)</f>
        <v>tier - 2</v>
      </c>
      <c r="P545" s="14" t="str">
        <f>VLOOKUP(A545,'Data _Transformation'!A544:Q2873,16,0)</f>
        <v>R1021</v>
      </c>
      <c r="Q545" s="42">
        <f>VLOOKUP(A545,'Data _Transformation'!A544:Q2873,17,0)</f>
        <v>22</v>
      </c>
    </row>
    <row r="546" spans="1:17" ht="15.6" x14ac:dyDescent="0.3">
      <c r="A546" s="41" t="s">
        <v>1382</v>
      </c>
      <c r="B546" s="14" t="str">
        <f>VLOOKUP(A546,'Data _Transformation'!A545:Q2874,2,FALSE)</f>
        <v xml:space="preserve">  Ryan A</v>
      </c>
      <c r="C546" s="14">
        <f>VLOOKUP(A546,'Data _Transformation'!A545:Q2874,3,FALSE)</f>
        <v>46.62</v>
      </c>
      <c r="D546" s="14">
        <f>VLOOKUP(A546,'Data _Transformation'!A545:Q2874,4,FALSE)</f>
        <v>8.51</v>
      </c>
      <c r="E546" s="14" t="str">
        <f>VLOOKUP(A546,'Data _Transformation'!A545:Q2874,5,FALSE)</f>
        <v>No</v>
      </c>
      <c r="F546" s="14" t="str">
        <f>VLOOKUP(A546,'Data _Transformation'!A545:Q2874,6,FALSE)</f>
        <v>No</v>
      </c>
      <c r="G546" s="14" t="str">
        <f>VLOOKUP(A546,'Data _Transformation'!A545:Q2874,7,FALSE)</f>
        <v>No</v>
      </c>
      <c r="H546" s="14">
        <f>VLOOKUP(A546,'Data _Transformation'!A545:Q2874,8,FALSE)</f>
        <v>0</v>
      </c>
      <c r="I546" s="14" t="str">
        <f>VLOOKUP(A546,'Data _Transformation'!A545:Q2874,9,FALSE)</f>
        <v>Nonsmoker</v>
      </c>
      <c r="J546" s="14" t="str">
        <f>VLOOKUP(A546,'Data _Transformation'!A545:Q2874,10,FALSE)</f>
        <v>Obesity</v>
      </c>
      <c r="K546" s="14" t="str">
        <f>VLOOKUP(A546,'Data _Transformation'!A545:Q2874,11,FALSE)</f>
        <v>Diabetes</v>
      </c>
      <c r="L546" s="39">
        <f>VLOOKUP(A546,'Data _Transformation'!A545:Q2874,12,FALSE)</f>
        <v>33857</v>
      </c>
      <c r="M546" s="40">
        <f>VLOOKUP(A546,'Data _Transformation'!A545:Q2874,13,FALSE)</f>
        <v>4837.58</v>
      </c>
      <c r="N546" s="14" t="str">
        <f>VLOOKUP(A546,'Data _Transformation'!A545:Q2874,14,FALSE)</f>
        <v>tier - 3</v>
      </c>
      <c r="O546" s="14" t="str">
        <f>VLOOKUP(A546,'Data _Transformation'!A545:Q2874,15,FALSE)</f>
        <v>tier - 2</v>
      </c>
      <c r="P546" s="14" t="str">
        <f>VLOOKUP(A546,'Data _Transformation'!A545:Q2874,16,0)</f>
        <v>R1013</v>
      </c>
      <c r="Q546" s="42">
        <f>VLOOKUP(A546,'Data _Transformation'!A545:Q2874,17,0)</f>
        <v>30</v>
      </c>
    </row>
    <row r="547" spans="1:17" ht="15.6" x14ac:dyDescent="0.3">
      <c r="A547" s="41" t="s">
        <v>1384</v>
      </c>
      <c r="B547" s="14" t="str">
        <f>VLOOKUP(A547,'Data _Transformation'!A546:Q2875,2,FALSE)</f>
        <v xml:space="preserve">  Andres Sr</v>
      </c>
      <c r="C547" s="14">
        <f>VLOOKUP(A547,'Data _Transformation'!A546:Q2875,3,FALSE)</f>
        <v>51.75</v>
      </c>
      <c r="D547" s="14">
        <f>VLOOKUP(A547,'Data _Transformation'!A546:Q2875,4,FALSE)</f>
        <v>8.59</v>
      </c>
      <c r="E547" s="14" t="str">
        <f>VLOOKUP(A547,'Data _Transformation'!A546:Q2875,5,FALSE)</f>
        <v>Yes</v>
      </c>
      <c r="F547" s="14" t="str">
        <f>VLOOKUP(A547,'Data _Transformation'!A546:Q2875,6,FALSE)</f>
        <v>No</v>
      </c>
      <c r="G547" s="14" t="str">
        <f>VLOOKUP(A547,'Data _Transformation'!A546:Q2875,7,FALSE)</f>
        <v>No</v>
      </c>
      <c r="H547" s="14">
        <f>VLOOKUP(A547,'Data _Transformation'!A546:Q2875,8,FALSE)</f>
        <v>1</v>
      </c>
      <c r="I547" s="14" t="str">
        <f>VLOOKUP(A547,'Data _Transformation'!A546:Q2875,9,FALSE)</f>
        <v>Nonsmoker</v>
      </c>
      <c r="J547" s="14" t="str">
        <f>VLOOKUP(A547,'Data _Transformation'!A546:Q2875,10,FALSE)</f>
        <v>Obesity</v>
      </c>
      <c r="K547" s="14" t="str">
        <f>VLOOKUP(A547,'Data _Transformation'!A546:Q2875,11,FALSE)</f>
        <v>Diabetes</v>
      </c>
      <c r="L547" s="39">
        <f>VLOOKUP(A547,'Data _Transformation'!A546:Q2875,12,FALSE)</f>
        <v>30970</v>
      </c>
      <c r="M547" s="40">
        <f>VLOOKUP(A547,'Data _Transformation'!A546:Q2875,13,FALSE)</f>
        <v>4839.18</v>
      </c>
      <c r="N547" s="14" t="str">
        <f>VLOOKUP(A547,'Data _Transformation'!A546:Q2875,14,FALSE)</f>
        <v>tier - 2</v>
      </c>
      <c r="O547" s="14" t="str">
        <f>VLOOKUP(A547,'Data _Transformation'!A546:Q2875,15,FALSE)</f>
        <v>tier - 1</v>
      </c>
      <c r="P547" s="14" t="str">
        <f>VLOOKUP(A547,'Data _Transformation'!A546:Q2875,16,0)</f>
        <v>R1012</v>
      </c>
      <c r="Q547" s="42">
        <f>VLOOKUP(A547,'Data _Transformation'!A546:Q2875,17,0)</f>
        <v>38</v>
      </c>
    </row>
    <row r="548" spans="1:17" ht="15.6" x14ac:dyDescent="0.3">
      <c r="A548" s="41" t="s">
        <v>1387</v>
      </c>
      <c r="B548" s="14" t="str">
        <f>VLOOKUP(A548,'Data _Transformation'!A547:Q2876,2,FALSE)</f>
        <v xml:space="preserve">  Bryan</v>
      </c>
      <c r="C548" s="14">
        <f>VLOOKUP(A548,'Data _Transformation'!A547:Q2876,3,FALSE)</f>
        <v>25.7</v>
      </c>
      <c r="D548" s="14">
        <f>VLOOKUP(A548,'Data _Transformation'!A547:Q2876,4,FALSE)</f>
        <v>4.13</v>
      </c>
      <c r="E548" s="14" t="str">
        <f>VLOOKUP(A548,'Data _Transformation'!A547:Q2876,5,FALSE)</f>
        <v>Yes</v>
      </c>
      <c r="F548" s="14" t="str">
        <f>VLOOKUP(A548,'Data _Transformation'!A547:Q2876,6,FALSE)</f>
        <v>No</v>
      </c>
      <c r="G548" s="14" t="str">
        <f>VLOOKUP(A548,'Data _Transformation'!A547:Q2876,7,FALSE)</f>
        <v>No</v>
      </c>
      <c r="H548" s="14">
        <f>VLOOKUP(A548,'Data _Transformation'!A547:Q2876,8,FALSE)</f>
        <v>0</v>
      </c>
      <c r="I548" s="14" t="str">
        <f>VLOOKUP(A548,'Data _Transformation'!A547:Q2876,9,FALSE)</f>
        <v>Smoker</v>
      </c>
      <c r="J548" s="14" t="str">
        <f>VLOOKUP(A548,'Data _Transformation'!A547:Q2876,10,FALSE)</f>
        <v>Over weight</v>
      </c>
      <c r="K548" s="14" t="str">
        <f>VLOOKUP(A548,'Data _Transformation'!A547:Q2876,11,FALSE)</f>
        <v>Normal</v>
      </c>
      <c r="L548" s="39">
        <f>VLOOKUP(A548,'Data _Transformation'!A547:Q2876,12,FALSE)</f>
        <v>34971</v>
      </c>
      <c r="M548" s="40">
        <f>VLOOKUP(A548,'Data _Transformation'!A547:Q2876,13,FALSE)</f>
        <v>4840.95</v>
      </c>
      <c r="N548" s="14" t="str">
        <f>VLOOKUP(A548,'Data _Transformation'!A547:Q2876,14,FALSE)</f>
        <v>tier - 2</v>
      </c>
      <c r="O548" s="14" t="str">
        <f>VLOOKUP(A548,'Data _Transformation'!A547:Q2876,15,FALSE)</f>
        <v>tier - 1</v>
      </c>
      <c r="P548" s="14" t="str">
        <f>VLOOKUP(A548,'Data _Transformation'!A547:Q2876,16,0)</f>
        <v>R1021</v>
      </c>
      <c r="Q548" s="42">
        <f>VLOOKUP(A548,'Data _Transformation'!A547:Q2876,17,0)</f>
        <v>27</v>
      </c>
    </row>
    <row r="549" spans="1:17" ht="15.6" x14ac:dyDescent="0.3">
      <c r="A549" s="41" t="s">
        <v>1390</v>
      </c>
      <c r="B549" s="14" t="str">
        <f>VLOOKUP(A549,'Data _Transformation'!A548:Q2877,2,FALSE)</f>
        <v xml:space="preserve">  Lizette</v>
      </c>
      <c r="C549" s="14">
        <f>VLOOKUP(A549,'Data _Transformation'!A548:Q2877,3,FALSE)</f>
        <v>31.79</v>
      </c>
      <c r="D549" s="14">
        <f>VLOOKUP(A549,'Data _Transformation'!A548:Q2877,4,FALSE)</f>
        <v>4.55</v>
      </c>
      <c r="E549" s="14" t="str">
        <f>VLOOKUP(A549,'Data _Transformation'!A548:Q2877,5,FALSE)</f>
        <v>No</v>
      </c>
      <c r="F549" s="14" t="str">
        <f>VLOOKUP(A549,'Data _Transformation'!A548:Q2877,6,FALSE)</f>
        <v>No</v>
      </c>
      <c r="G549" s="14" t="str">
        <f>VLOOKUP(A549,'Data _Transformation'!A548:Q2877,7,FALSE)</f>
        <v>No</v>
      </c>
      <c r="H549" s="14">
        <f>VLOOKUP(A549,'Data _Transformation'!A548:Q2877,8,FALSE)</f>
        <v>0</v>
      </c>
      <c r="I549" s="14" t="str">
        <f>VLOOKUP(A549,'Data _Transformation'!A548:Q2877,9,FALSE)</f>
        <v>Nonsmoker</v>
      </c>
      <c r="J549" s="14" t="str">
        <f>VLOOKUP(A549,'Data _Transformation'!A548:Q2877,10,FALSE)</f>
        <v>Obesity</v>
      </c>
      <c r="K549" s="14" t="str">
        <f>VLOOKUP(A549,'Data _Transformation'!A548:Q2877,11,FALSE)</f>
        <v>Normal</v>
      </c>
      <c r="L549" s="39">
        <f>VLOOKUP(A549,'Data _Transformation'!A548:Q2877,12,FALSE)</f>
        <v>29202</v>
      </c>
      <c r="M549" s="40">
        <f>VLOOKUP(A549,'Data _Transformation'!A548:Q2877,13,FALSE)</f>
        <v>4843.79</v>
      </c>
      <c r="N549" s="14" t="str">
        <f>VLOOKUP(A549,'Data _Transformation'!A548:Q2877,14,FALSE)</f>
        <v>tier - 2</v>
      </c>
      <c r="O549" s="14" t="str">
        <f>VLOOKUP(A549,'Data _Transformation'!A548:Q2877,15,FALSE)</f>
        <v>tier - 3</v>
      </c>
      <c r="P549" s="14" t="str">
        <f>VLOOKUP(A549,'Data _Transformation'!A548:Q2877,16,0)</f>
        <v>R1013</v>
      </c>
      <c r="Q549" s="42">
        <f>VLOOKUP(A549,'Data _Transformation'!A548:Q2877,17,0)</f>
        <v>43</v>
      </c>
    </row>
    <row r="550" spans="1:17" ht="15.6" x14ac:dyDescent="0.3">
      <c r="A550" s="41" t="s">
        <v>1392</v>
      </c>
      <c r="B550" s="14" t="str">
        <f>VLOOKUP(A550,'Data _Transformation'!A549:Q2878,2,FALSE)</f>
        <v xml:space="preserve">  Don</v>
      </c>
      <c r="C550" s="14">
        <f>VLOOKUP(A550,'Data _Transformation'!A549:Q2878,3,FALSE)</f>
        <v>24.795000000000002</v>
      </c>
      <c r="D550" s="14">
        <f>VLOOKUP(A550,'Data _Transformation'!A549:Q2878,4,FALSE)</f>
        <v>4.5199999999999996</v>
      </c>
      <c r="E550" s="14" t="str">
        <f>VLOOKUP(A550,'Data _Transformation'!A549:Q2878,5,FALSE)</f>
        <v>No</v>
      </c>
      <c r="F550" s="14" t="str">
        <f>VLOOKUP(A550,'Data _Transformation'!A549:Q2878,6,FALSE)</f>
        <v>No</v>
      </c>
      <c r="G550" s="14" t="str">
        <f>VLOOKUP(A550,'Data _Transformation'!A549:Q2878,7,FALSE)</f>
        <v>No</v>
      </c>
      <c r="H550" s="14">
        <f>VLOOKUP(A550,'Data _Transformation'!A549:Q2878,8,FALSE)</f>
        <v>0</v>
      </c>
      <c r="I550" s="14" t="str">
        <f>VLOOKUP(A550,'Data _Transformation'!A549:Q2878,9,FALSE)</f>
        <v>Smoker</v>
      </c>
      <c r="J550" s="14" t="str">
        <f>VLOOKUP(A550,'Data _Transformation'!A549:Q2878,10,FALSE)</f>
        <v>Normal weight</v>
      </c>
      <c r="K550" s="14" t="str">
        <f>VLOOKUP(A550,'Data _Transformation'!A549:Q2878,11,FALSE)</f>
        <v>Normal</v>
      </c>
      <c r="L550" s="39">
        <f>VLOOKUP(A550,'Data _Transformation'!A549:Q2878,12,FALSE)</f>
        <v>27283</v>
      </c>
      <c r="M550" s="40">
        <f>VLOOKUP(A550,'Data _Transformation'!A549:Q2878,13,FALSE)</f>
        <v>4844.67</v>
      </c>
      <c r="N550" s="14" t="str">
        <f>VLOOKUP(A550,'Data _Transformation'!A549:Q2878,14,FALSE)</f>
        <v>tier - 2</v>
      </c>
      <c r="O550" s="14" t="str">
        <f>VLOOKUP(A550,'Data _Transformation'!A549:Q2878,15,FALSE)</f>
        <v>tier - 2</v>
      </c>
      <c r="P550" s="14" t="str">
        <f>VLOOKUP(A550,'Data _Transformation'!A549:Q2878,16,0)</f>
        <v>R1013</v>
      </c>
      <c r="Q550" s="42">
        <f>VLOOKUP(A550,'Data _Transformation'!A549:Q2878,17,0)</f>
        <v>48</v>
      </c>
    </row>
    <row r="551" spans="1:17" ht="15.6" x14ac:dyDescent="0.3">
      <c r="A551" s="41" t="s">
        <v>1395</v>
      </c>
      <c r="B551" s="14" t="str">
        <f>VLOOKUP(A551,'Data _Transformation'!A550:Q2879,2,FALSE)</f>
        <v xml:space="preserve">  Jeb</v>
      </c>
      <c r="C551" s="14">
        <f>VLOOKUP(A551,'Data _Transformation'!A550:Q2879,3,FALSE)</f>
        <v>53.98</v>
      </c>
      <c r="D551" s="14">
        <f>VLOOKUP(A551,'Data _Transformation'!A550:Q2879,4,FALSE)</f>
        <v>5.07</v>
      </c>
      <c r="E551" s="14" t="str">
        <f>VLOOKUP(A551,'Data _Transformation'!A550:Q2879,5,FALSE)</f>
        <v>No</v>
      </c>
      <c r="F551" s="14" t="str">
        <f>VLOOKUP(A551,'Data _Transformation'!A550:Q2879,6,FALSE)</f>
        <v>No</v>
      </c>
      <c r="G551" s="14" t="str">
        <f>VLOOKUP(A551,'Data _Transformation'!A550:Q2879,7,FALSE)</f>
        <v>Yes</v>
      </c>
      <c r="H551" s="14">
        <f>VLOOKUP(A551,'Data _Transformation'!A550:Q2879,8,FALSE)</f>
        <v>1</v>
      </c>
      <c r="I551" s="14" t="str">
        <f>VLOOKUP(A551,'Data _Transformation'!A550:Q2879,9,FALSE)</f>
        <v>Nonsmoker</v>
      </c>
      <c r="J551" s="14" t="str">
        <f>VLOOKUP(A551,'Data _Transformation'!A550:Q2879,10,FALSE)</f>
        <v>Obesity</v>
      </c>
      <c r="K551" s="14" t="str">
        <f>VLOOKUP(A551,'Data _Transformation'!A550:Q2879,11,FALSE)</f>
        <v>Normal</v>
      </c>
      <c r="L551" s="39">
        <f>VLOOKUP(A551,'Data _Transformation'!A550:Q2879,12,FALSE)</f>
        <v>37049</v>
      </c>
      <c r="M551" s="40">
        <f>VLOOKUP(A551,'Data _Transformation'!A550:Q2879,13,FALSE)</f>
        <v>4846.53</v>
      </c>
      <c r="N551" s="14" t="str">
        <f>VLOOKUP(A551,'Data _Transformation'!A550:Q2879,14,FALSE)</f>
        <v>tier - 2</v>
      </c>
      <c r="O551" s="14" t="str">
        <f>VLOOKUP(A551,'Data _Transformation'!A550:Q2879,15,FALSE)</f>
        <v>tier - 3</v>
      </c>
      <c r="P551" s="14" t="str">
        <f>VLOOKUP(A551,'Data _Transformation'!A550:Q2879,16,0)</f>
        <v>R1021</v>
      </c>
      <c r="Q551" s="42">
        <f>VLOOKUP(A551,'Data _Transformation'!A550:Q2879,17,0)</f>
        <v>22</v>
      </c>
    </row>
    <row r="552" spans="1:17" ht="15.6" x14ac:dyDescent="0.3">
      <c r="A552" s="41" t="s">
        <v>1398</v>
      </c>
      <c r="B552" s="14" t="str">
        <f>VLOOKUP(A552,'Data _Transformation'!A551:Q2880,2,FALSE)</f>
        <v xml:space="preserve">  Amy R</v>
      </c>
      <c r="C552" s="14">
        <f>VLOOKUP(A552,'Data _Transformation'!A551:Q2880,3,FALSE)</f>
        <v>41.325000000000003</v>
      </c>
      <c r="D552" s="14">
        <f>VLOOKUP(A552,'Data _Transformation'!A551:Q2880,4,FALSE)</f>
        <v>4.04</v>
      </c>
      <c r="E552" s="14" t="str">
        <f>VLOOKUP(A552,'Data _Transformation'!A551:Q2880,5,FALSE)</f>
        <v>Yes</v>
      </c>
      <c r="F552" s="14" t="str">
        <f>VLOOKUP(A552,'Data _Transformation'!A551:Q2880,6,FALSE)</f>
        <v>No</v>
      </c>
      <c r="G552" s="14" t="str">
        <f>VLOOKUP(A552,'Data _Transformation'!A551:Q2880,7,FALSE)</f>
        <v>Yes</v>
      </c>
      <c r="H552" s="14">
        <f>VLOOKUP(A552,'Data _Transformation'!A551:Q2880,8,FALSE)</f>
        <v>1</v>
      </c>
      <c r="I552" s="14" t="str">
        <f>VLOOKUP(A552,'Data _Transformation'!A551:Q2880,9,FALSE)</f>
        <v>Nonsmoker</v>
      </c>
      <c r="J552" s="14" t="str">
        <f>VLOOKUP(A552,'Data _Transformation'!A551:Q2880,10,FALSE)</f>
        <v>Obesity</v>
      </c>
      <c r="K552" s="14" t="str">
        <f>VLOOKUP(A552,'Data _Transformation'!A551:Q2880,11,FALSE)</f>
        <v>Normal</v>
      </c>
      <c r="L552" s="39">
        <f>VLOOKUP(A552,'Data _Transformation'!A551:Q2880,12,FALSE)</f>
        <v>35060</v>
      </c>
      <c r="M552" s="40">
        <f>VLOOKUP(A552,'Data _Transformation'!A551:Q2880,13,FALSE)</f>
        <v>4846.92</v>
      </c>
      <c r="N552" s="14" t="str">
        <f>VLOOKUP(A552,'Data _Transformation'!A551:Q2880,14,FALSE)</f>
        <v>tier - 2</v>
      </c>
      <c r="O552" s="14" t="str">
        <f>VLOOKUP(A552,'Data _Transformation'!A551:Q2880,15,FALSE)</f>
        <v>tier - 3</v>
      </c>
      <c r="P552" s="14" t="str">
        <f>VLOOKUP(A552,'Data _Transformation'!A551:Q2880,16,0)</f>
        <v>R1017</v>
      </c>
      <c r="Q552" s="42">
        <f>VLOOKUP(A552,'Data _Transformation'!A551:Q2880,17,0)</f>
        <v>27</v>
      </c>
    </row>
    <row r="553" spans="1:17" ht="15.6" x14ac:dyDescent="0.3">
      <c r="A553" s="41" t="s">
        <v>1401</v>
      </c>
      <c r="B553" s="14" t="str">
        <f>VLOOKUP(A553,'Data _Transformation'!A552:Q2881,2,FALSE)</f>
        <v xml:space="preserve">  Brian</v>
      </c>
      <c r="C553" s="14">
        <f>VLOOKUP(A553,'Data _Transformation'!A552:Q2881,3,FALSE)</f>
        <v>51.65</v>
      </c>
      <c r="D553" s="14">
        <f>VLOOKUP(A553,'Data _Transformation'!A552:Q2881,4,FALSE)</f>
        <v>5.3</v>
      </c>
      <c r="E553" s="14" t="str">
        <f>VLOOKUP(A553,'Data _Transformation'!A552:Q2881,5,FALSE)</f>
        <v>Yes</v>
      </c>
      <c r="F553" s="14" t="str">
        <f>VLOOKUP(A553,'Data _Transformation'!A552:Q2881,6,FALSE)</f>
        <v>No</v>
      </c>
      <c r="G553" s="14" t="str">
        <f>VLOOKUP(A553,'Data _Transformation'!A552:Q2881,7,FALSE)</f>
        <v>No</v>
      </c>
      <c r="H553" s="14">
        <f>VLOOKUP(A553,'Data _Transformation'!A552:Q2881,8,FALSE)</f>
        <v>0</v>
      </c>
      <c r="I553" s="14" t="str">
        <f>VLOOKUP(A553,'Data _Transformation'!A552:Q2881,9,FALSE)</f>
        <v>Nonsmoker</v>
      </c>
      <c r="J553" s="14" t="str">
        <f>VLOOKUP(A553,'Data _Transformation'!A552:Q2881,10,FALSE)</f>
        <v>Obesity</v>
      </c>
      <c r="K553" s="14" t="str">
        <f>VLOOKUP(A553,'Data _Transformation'!A552:Q2881,11,FALSE)</f>
        <v>Normal</v>
      </c>
      <c r="L553" s="39">
        <f>VLOOKUP(A553,'Data _Transformation'!A552:Q2881,12,FALSE)</f>
        <v>32752</v>
      </c>
      <c r="M553" s="40">
        <f>VLOOKUP(A553,'Data _Transformation'!A552:Q2881,13,FALSE)</f>
        <v>4859.8900000000003</v>
      </c>
      <c r="N553" s="14" t="str">
        <f>VLOOKUP(A553,'Data _Transformation'!A552:Q2881,14,FALSE)</f>
        <v>tier - 2</v>
      </c>
      <c r="O553" s="14" t="str">
        <f>VLOOKUP(A553,'Data _Transformation'!A552:Q2881,15,FALSE)</f>
        <v>tier - 3</v>
      </c>
      <c r="P553" s="14" t="str">
        <f>VLOOKUP(A553,'Data _Transformation'!A552:Q2881,16,0)</f>
        <v>R1011</v>
      </c>
      <c r="Q553" s="42">
        <f>VLOOKUP(A553,'Data _Transformation'!A552:Q2881,17,0)</f>
        <v>33</v>
      </c>
    </row>
    <row r="554" spans="1:17" ht="15.6" x14ac:dyDescent="0.3">
      <c r="A554" s="41" t="s">
        <v>1403</v>
      </c>
      <c r="B554" s="14" t="str">
        <f>VLOOKUP(A554,'Data _Transformation'!A553:Q2882,2,FALSE)</f>
        <v xml:space="preserve">  Mike G</v>
      </c>
      <c r="C554" s="14">
        <f>VLOOKUP(A554,'Data _Transformation'!A553:Q2882,3,FALSE)</f>
        <v>44.52</v>
      </c>
      <c r="D554" s="14">
        <f>VLOOKUP(A554,'Data _Transformation'!A553:Q2882,4,FALSE)</f>
        <v>8.64</v>
      </c>
      <c r="E554" s="14" t="str">
        <f>VLOOKUP(A554,'Data _Transformation'!A553:Q2882,5,FALSE)</f>
        <v>Yes</v>
      </c>
      <c r="F554" s="14" t="str">
        <f>VLOOKUP(A554,'Data _Transformation'!A553:Q2882,6,FALSE)</f>
        <v>No</v>
      </c>
      <c r="G554" s="14" t="str">
        <f>VLOOKUP(A554,'Data _Transformation'!A553:Q2882,7,FALSE)</f>
        <v>Yes</v>
      </c>
      <c r="H554" s="14">
        <f>VLOOKUP(A554,'Data _Transformation'!A553:Q2882,8,FALSE)</f>
        <v>1</v>
      </c>
      <c r="I554" s="14" t="str">
        <f>VLOOKUP(A554,'Data _Transformation'!A553:Q2882,9,FALSE)</f>
        <v>Nonsmoker</v>
      </c>
      <c r="J554" s="14" t="str">
        <f>VLOOKUP(A554,'Data _Transformation'!A553:Q2882,10,FALSE)</f>
        <v>Obesity</v>
      </c>
      <c r="K554" s="14" t="str">
        <f>VLOOKUP(A554,'Data _Transformation'!A553:Q2882,11,FALSE)</f>
        <v>Diabetes</v>
      </c>
      <c r="L554" s="39">
        <f>VLOOKUP(A554,'Data _Transformation'!A553:Q2882,12,FALSE)</f>
        <v>35702</v>
      </c>
      <c r="M554" s="40">
        <f>VLOOKUP(A554,'Data _Transformation'!A553:Q2882,13,FALSE)</f>
        <v>4877.9799999999996</v>
      </c>
      <c r="N554" s="14" t="str">
        <f>VLOOKUP(A554,'Data _Transformation'!A553:Q2882,14,FALSE)</f>
        <v>tier - 2</v>
      </c>
      <c r="O554" s="14" t="str">
        <f>VLOOKUP(A554,'Data _Transformation'!A553:Q2882,15,FALSE)</f>
        <v>tier - 3</v>
      </c>
      <c r="P554" s="14" t="str">
        <f>VLOOKUP(A554,'Data _Transformation'!A553:Q2882,16,0)</f>
        <v>R1012</v>
      </c>
      <c r="Q554" s="42">
        <f>VLOOKUP(A554,'Data _Transformation'!A553:Q2882,17,0)</f>
        <v>25</v>
      </c>
    </row>
    <row r="555" spans="1:17" ht="15.6" x14ac:dyDescent="0.3">
      <c r="A555" s="41" t="s">
        <v>1406</v>
      </c>
      <c r="B555" s="14" t="str">
        <f>VLOOKUP(A555,'Data _Transformation'!A554:Q2883,2,FALSE)</f>
        <v xml:space="preserve">  Simonezitrone Sr</v>
      </c>
      <c r="C555" s="14">
        <f>VLOOKUP(A555,'Data _Transformation'!A554:Q2883,3,FALSE)</f>
        <v>53.29</v>
      </c>
      <c r="D555" s="14">
        <f>VLOOKUP(A555,'Data _Transformation'!A554:Q2883,4,FALSE)</f>
        <v>4.03</v>
      </c>
      <c r="E555" s="14" t="str">
        <f>VLOOKUP(A555,'Data _Transformation'!A554:Q2883,5,FALSE)</f>
        <v>No</v>
      </c>
      <c r="F555" s="14" t="str">
        <f>VLOOKUP(A555,'Data _Transformation'!A554:Q2883,6,FALSE)</f>
        <v>No</v>
      </c>
      <c r="G555" s="14" t="str">
        <f>VLOOKUP(A555,'Data _Transformation'!A554:Q2883,7,FALSE)</f>
        <v>Yes</v>
      </c>
      <c r="H555" s="14">
        <f>VLOOKUP(A555,'Data _Transformation'!A554:Q2883,8,FALSE)</f>
        <v>1</v>
      </c>
      <c r="I555" s="14" t="str">
        <f>VLOOKUP(A555,'Data _Transformation'!A554:Q2883,9,FALSE)</f>
        <v>Nonsmoker</v>
      </c>
      <c r="J555" s="14" t="str">
        <f>VLOOKUP(A555,'Data _Transformation'!A554:Q2883,10,FALSE)</f>
        <v>Obesity</v>
      </c>
      <c r="K555" s="14" t="str">
        <f>VLOOKUP(A555,'Data _Transformation'!A554:Q2883,11,FALSE)</f>
        <v>Normal</v>
      </c>
      <c r="L555" s="39">
        <f>VLOOKUP(A555,'Data _Transformation'!A554:Q2883,12,FALSE)</f>
        <v>31769</v>
      </c>
      <c r="M555" s="40">
        <f>VLOOKUP(A555,'Data _Transformation'!A554:Q2883,13,FALSE)</f>
        <v>4883.87</v>
      </c>
      <c r="N555" s="14" t="str">
        <f>VLOOKUP(A555,'Data _Transformation'!A554:Q2883,14,FALSE)</f>
        <v>tier - 2</v>
      </c>
      <c r="O555" s="14" t="str">
        <f>VLOOKUP(A555,'Data _Transformation'!A554:Q2883,15,FALSE)</f>
        <v>tier - 1</v>
      </c>
      <c r="P555" s="14" t="str">
        <f>VLOOKUP(A555,'Data _Transformation'!A554:Q2883,16,0)</f>
        <v>R1011</v>
      </c>
      <c r="Q555" s="42">
        <f>VLOOKUP(A555,'Data _Transformation'!A554:Q2883,17,0)</f>
        <v>36</v>
      </c>
    </row>
    <row r="556" spans="1:17" ht="15.6" x14ac:dyDescent="0.3">
      <c r="A556" s="41" t="s">
        <v>1408</v>
      </c>
      <c r="B556" s="14" t="str">
        <f>VLOOKUP(A556,'Data _Transformation'!A555:Q2884,2,FALSE)</f>
        <v xml:space="preserve">  Nicholas</v>
      </c>
      <c r="C556" s="14">
        <f>VLOOKUP(A556,'Data _Transformation'!A555:Q2884,3,FALSE)</f>
        <v>46.63</v>
      </c>
      <c r="D556" s="14">
        <f>VLOOKUP(A556,'Data _Transformation'!A555:Q2884,4,FALSE)</f>
        <v>4.26</v>
      </c>
      <c r="E556" s="14" t="str">
        <f>VLOOKUP(A556,'Data _Transformation'!A555:Q2884,5,FALSE)</f>
        <v>Yes</v>
      </c>
      <c r="F556" s="14" t="str">
        <f>VLOOKUP(A556,'Data _Transformation'!A555:Q2884,6,FALSE)</f>
        <v>No</v>
      </c>
      <c r="G556" s="14" t="str">
        <f>VLOOKUP(A556,'Data _Transformation'!A555:Q2884,7,FALSE)</f>
        <v>No</v>
      </c>
      <c r="H556" s="14">
        <f>VLOOKUP(A556,'Data _Transformation'!A555:Q2884,8,FALSE)</f>
        <v>2</v>
      </c>
      <c r="I556" s="14" t="str">
        <f>VLOOKUP(A556,'Data _Transformation'!A555:Q2884,9,FALSE)</f>
        <v>Nonsmoker</v>
      </c>
      <c r="J556" s="14" t="str">
        <f>VLOOKUP(A556,'Data _Transformation'!A555:Q2884,10,FALSE)</f>
        <v>Obesity</v>
      </c>
      <c r="K556" s="14" t="str">
        <f>VLOOKUP(A556,'Data _Transformation'!A555:Q2884,11,FALSE)</f>
        <v>Normal</v>
      </c>
      <c r="L556" s="39">
        <f>VLOOKUP(A556,'Data _Transformation'!A555:Q2884,12,FALSE)</f>
        <v>31712</v>
      </c>
      <c r="M556" s="40">
        <f>VLOOKUP(A556,'Data _Transformation'!A555:Q2884,13,FALSE)</f>
        <v>4889.04</v>
      </c>
      <c r="N556" s="14" t="str">
        <f>VLOOKUP(A556,'Data _Transformation'!A555:Q2884,14,FALSE)</f>
        <v>tier - 2</v>
      </c>
      <c r="O556" s="14" t="str">
        <f>VLOOKUP(A556,'Data _Transformation'!A555:Q2884,15,FALSE)</f>
        <v>tier - 1</v>
      </c>
      <c r="P556" s="14" t="str">
        <f>VLOOKUP(A556,'Data _Transformation'!A555:Q2884,16,0)</f>
        <v>R1013</v>
      </c>
      <c r="Q556" s="42">
        <f>VLOOKUP(A556,'Data _Transformation'!A555:Q2884,17,0)</f>
        <v>36</v>
      </c>
    </row>
    <row r="557" spans="1:17" ht="15.6" x14ac:dyDescent="0.3">
      <c r="A557" s="41" t="s">
        <v>1411</v>
      </c>
      <c r="B557" s="14" t="str">
        <f>VLOOKUP(A557,'Data _Transformation'!A556:Q2885,2,FALSE)</f>
        <v xml:space="preserve">  Angela M</v>
      </c>
      <c r="C557" s="14">
        <f>VLOOKUP(A557,'Data _Transformation'!A556:Q2885,3,FALSE)</f>
        <v>28.88</v>
      </c>
      <c r="D557" s="14">
        <f>VLOOKUP(A557,'Data _Transformation'!A556:Q2885,4,FALSE)</f>
        <v>5.35</v>
      </c>
      <c r="E557" s="14" t="str">
        <f>VLOOKUP(A557,'Data _Transformation'!A556:Q2885,5,FALSE)</f>
        <v>No</v>
      </c>
      <c r="F557" s="14" t="str">
        <f>VLOOKUP(A557,'Data _Transformation'!A556:Q2885,6,FALSE)</f>
        <v>No</v>
      </c>
      <c r="G557" s="14" t="str">
        <f>VLOOKUP(A557,'Data _Transformation'!A556:Q2885,7,FALSE)</f>
        <v>Yes</v>
      </c>
      <c r="H557" s="14">
        <f>VLOOKUP(A557,'Data _Transformation'!A556:Q2885,8,FALSE)</f>
        <v>1</v>
      </c>
      <c r="I557" s="14" t="str">
        <f>VLOOKUP(A557,'Data _Transformation'!A556:Q2885,9,FALSE)</f>
        <v>Smoker</v>
      </c>
      <c r="J557" s="14" t="str">
        <f>VLOOKUP(A557,'Data _Transformation'!A556:Q2885,10,FALSE)</f>
        <v>Over weight</v>
      </c>
      <c r="K557" s="14" t="str">
        <f>VLOOKUP(A557,'Data _Transformation'!A556:Q2885,11,FALSE)</f>
        <v>Normal</v>
      </c>
      <c r="L557" s="39">
        <f>VLOOKUP(A557,'Data _Transformation'!A556:Q2885,12,FALSE)</f>
        <v>32699</v>
      </c>
      <c r="M557" s="40">
        <f>VLOOKUP(A557,'Data _Transformation'!A556:Q2885,13,FALSE)</f>
        <v>4890</v>
      </c>
      <c r="N557" s="14" t="str">
        <f>VLOOKUP(A557,'Data _Transformation'!A556:Q2885,14,FALSE)</f>
        <v>tier - 3</v>
      </c>
      <c r="O557" s="14" t="str">
        <f>VLOOKUP(A557,'Data _Transformation'!A556:Q2885,15,FALSE)</f>
        <v>tier - 2</v>
      </c>
      <c r="P557" s="14" t="str">
        <f>VLOOKUP(A557,'Data _Transformation'!A556:Q2885,16,0)</f>
        <v>R1013</v>
      </c>
      <c r="Q557" s="42">
        <f>VLOOKUP(A557,'Data _Transformation'!A556:Q2885,17,0)</f>
        <v>33</v>
      </c>
    </row>
    <row r="558" spans="1:17" ht="15.6" x14ac:dyDescent="0.3">
      <c r="A558" s="41" t="s">
        <v>1415</v>
      </c>
      <c r="B558" s="14" t="str">
        <f>VLOOKUP(A558,'Data _Transformation'!A557:Q2886,2,FALSE)</f>
        <v xml:space="preserve">  Erin M</v>
      </c>
      <c r="C558" s="14">
        <f>VLOOKUP(A558,'Data _Transformation'!A557:Q2886,3,FALSE)</f>
        <v>23.65</v>
      </c>
      <c r="D558" s="14">
        <f>VLOOKUP(A558,'Data _Transformation'!A557:Q2886,4,FALSE)</f>
        <v>4.5</v>
      </c>
      <c r="E558" s="14" t="str">
        <f>VLOOKUP(A558,'Data _Transformation'!A557:Q2886,5,FALSE)</f>
        <v>No</v>
      </c>
      <c r="F558" s="14" t="str">
        <f>VLOOKUP(A558,'Data _Transformation'!A557:Q2886,6,FALSE)</f>
        <v>No</v>
      </c>
      <c r="G558" s="14" t="str">
        <f>VLOOKUP(A558,'Data _Transformation'!A557:Q2886,7,FALSE)</f>
        <v>No</v>
      </c>
      <c r="H558" s="14">
        <f>VLOOKUP(A558,'Data _Transformation'!A557:Q2886,8,FALSE)</f>
        <v>0</v>
      </c>
      <c r="I558" s="14" t="str">
        <f>VLOOKUP(A558,'Data _Transformation'!A557:Q2886,9,FALSE)</f>
        <v>Nonsmoker</v>
      </c>
      <c r="J558" s="14" t="str">
        <f>VLOOKUP(A558,'Data _Transformation'!A557:Q2886,10,FALSE)</f>
        <v>Normal weight</v>
      </c>
      <c r="K558" s="14" t="str">
        <f>VLOOKUP(A558,'Data _Transformation'!A557:Q2886,11,FALSE)</f>
        <v>Normal</v>
      </c>
      <c r="L558" s="39">
        <f>VLOOKUP(A558,'Data _Transformation'!A557:Q2886,12,FALSE)</f>
        <v>32409</v>
      </c>
      <c r="M558" s="40">
        <f>VLOOKUP(A558,'Data _Transformation'!A557:Q2886,13,FALSE)</f>
        <v>4894.75</v>
      </c>
      <c r="N558" s="14" t="str">
        <f>VLOOKUP(A558,'Data _Transformation'!A557:Q2886,14,FALSE)</f>
        <v>tier - 3</v>
      </c>
      <c r="O558" s="14" t="str">
        <f>VLOOKUP(A558,'Data _Transformation'!A557:Q2886,15,FALSE)</f>
        <v>tier - 3</v>
      </c>
      <c r="P558" s="14" t="str">
        <f>VLOOKUP(A558,'Data _Transformation'!A557:Q2886,16,0)</f>
        <v>R1012</v>
      </c>
      <c r="Q558" s="42">
        <f>VLOOKUP(A558,'Data _Transformation'!A557:Q2886,17,0)</f>
        <v>34</v>
      </c>
    </row>
    <row r="559" spans="1:17" ht="15.6" x14ac:dyDescent="0.3">
      <c r="A559" s="41" t="s">
        <v>1417</v>
      </c>
      <c r="B559" s="14" t="str">
        <f>VLOOKUP(A559,'Data _Transformation'!A558:Q2887,2,FALSE)</f>
        <v xml:space="preserve">  Bobby E</v>
      </c>
      <c r="C559" s="14">
        <f>VLOOKUP(A559,'Data _Transformation'!A558:Q2887,3,FALSE)</f>
        <v>49.09</v>
      </c>
      <c r="D559" s="14">
        <f>VLOOKUP(A559,'Data _Transformation'!A558:Q2887,4,FALSE)</f>
        <v>8.3800000000000008</v>
      </c>
      <c r="E559" s="14" t="str">
        <f>VLOOKUP(A559,'Data _Transformation'!A558:Q2887,5,FALSE)</f>
        <v>Yes</v>
      </c>
      <c r="F559" s="14" t="str">
        <f>VLOOKUP(A559,'Data _Transformation'!A558:Q2887,6,FALSE)</f>
        <v>No</v>
      </c>
      <c r="G559" s="14" t="str">
        <f>VLOOKUP(A559,'Data _Transformation'!A558:Q2887,7,FALSE)</f>
        <v>No</v>
      </c>
      <c r="H559" s="14">
        <f>VLOOKUP(A559,'Data _Transformation'!A558:Q2887,8,FALSE)</f>
        <v>2</v>
      </c>
      <c r="I559" s="14" t="str">
        <f>VLOOKUP(A559,'Data _Transformation'!A558:Q2887,9,FALSE)</f>
        <v>Nonsmoker</v>
      </c>
      <c r="J559" s="14" t="str">
        <f>VLOOKUP(A559,'Data _Transformation'!A558:Q2887,10,FALSE)</f>
        <v>Obesity</v>
      </c>
      <c r="K559" s="14" t="str">
        <f>VLOOKUP(A559,'Data _Transformation'!A558:Q2887,11,FALSE)</f>
        <v>Diabetes</v>
      </c>
      <c r="L559" s="39">
        <f>VLOOKUP(A559,'Data _Transformation'!A558:Q2887,12,FALSE)</f>
        <v>34160</v>
      </c>
      <c r="M559" s="40">
        <f>VLOOKUP(A559,'Data _Transformation'!A558:Q2887,13,FALSE)</f>
        <v>4906.41</v>
      </c>
      <c r="N559" s="14" t="str">
        <f>VLOOKUP(A559,'Data _Transformation'!A558:Q2887,14,FALSE)</f>
        <v>tier - 2</v>
      </c>
      <c r="O559" s="14" t="str">
        <f>VLOOKUP(A559,'Data _Transformation'!A558:Q2887,15,FALSE)</f>
        <v>tier - 1</v>
      </c>
      <c r="P559" s="14" t="str">
        <f>VLOOKUP(A559,'Data _Transformation'!A558:Q2887,16,0)</f>
        <v>R1012</v>
      </c>
      <c r="Q559" s="42">
        <f>VLOOKUP(A559,'Data _Transformation'!A558:Q2887,17,0)</f>
        <v>29</v>
      </c>
    </row>
    <row r="560" spans="1:17" ht="15.6" x14ac:dyDescent="0.3">
      <c r="A560" s="41" t="s">
        <v>1419</v>
      </c>
      <c r="B560" s="14" t="str">
        <f>VLOOKUP(A560,'Data _Transformation'!A559:Q2888,2,FALSE)</f>
        <v xml:space="preserve">  Daniel P</v>
      </c>
      <c r="C560" s="14">
        <f>VLOOKUP(A560,'Data _Transformation'!A559:Q2888,3,FALSE)</f>
        <v>28.024999999999999</v>
      </c>
      <c r="D560" s="14">
        <f>VLOOKUP(A560,'Data _Transformation'!A559:Q2888,4,FALSE)</f>
        <v>7.03</v>
      </c>
      <c r="E560" s="14" t="str">
        <f>VLOOKUP(A560,'Data _Transformation'!A559:Q2888,5,FALSE)</f>
        <v>No</v>
      </c>
      <c r="F560" s="14" t="str">
        <f>VLOOKUP(A560,'Data _Transformation'!A559:Q2888,6,FALSE)</f>
        <v>No</v>
      </c>
      <c r="G560" s="14" t="str">
        <f>VLOOKUP(A560,'Data _Transformation'!A559:Q2888,7,FALSE)</f>
        <v>No</v>
      </c>
      <c r="H560" s="14">
        <f>VLOOKUP(A560,'Data _Transformation'!A559:Q2888,8,FALSE)</f>
        <v>0</v>
      </c>
      <c r="I560" s="14" t="str">
        <f>VLOOKUP(A560,'Data _Transformation'!A559:Q2888,9,FALSE)</f>
        <v>Smoker</v>
      </c>
      <c r="J560" s="14" t="str">
        <f>VLOOKUP(A560,'Data _Transformation'!A559:Q2888,10,FALSE)</f>
        <v>Over weight</v>
      </c>
      <c r="K560" s="14" t="str">
        <f>VLOOKUP(A560,'Data _Transformation'!A559:Q2888,11,FALSE)</f>
        <v>Diabetes</v>
      </c>
      <c r="L560" s="39">
        <f>VLOOKUP(A560,'Data _Transformation'!A559:Q2888,12,FALSE)</f>
        <v>29877</v>
      </c>
      <c r="M560" s="40">
        <f>VLOOKUP(A560,'Data _Transformation'!A559:Q2888,13,FALSE)</f>
        <v>4911.8900000000003</v>
      </c>
      <c r="N560" s="14" t="str">
        <f>VLOOKUP(A560,'Data _Transformation'!A559:Q2888,14,FALSE)</f>
        <v>tier - 2</v>
      </c>
      <c r="O560" s="14" t="str">
        <f>VLOOKUP(A560,'Data _Transformation'!A559:Q2888,15,FALSE)</f>
        <v>tier - 3</v>
      </c>
      <c r="P560" s="14" t="str">
        <f>VLOOKUP(A560,'Data _Transformation'!A559:Q2888,16,0)</f>
        <v>R1013</v>
      </c>
      <c r="Q560" s="42">
        <f>VLOOKUP(A560,'Data _Transformation'!A559:Q2888,17,0)</f>
        <v>41</v>
      </c>
    </row>
    <row r="561" spans="1:17" ht="15.6" x14ac:dyDescent="0.3">
      <c r="A561" s="41" t="s">
        <v>1421</v>
      </c>
      <c r="B561" s="14" t="str">
        <f>VLOOKUP(A561,'Data _Transformation'!A560:Q2889,2,FALSE)</f>
        <v xml:space="preserve">  Marie E</v>
      </c>
      <c r="C561" s="14">
        <f>VLOOKUP(A561,'Data _Transformation'!A560:Q2889,3,FALSE)</f>
        <v>43.32</v>
      </c>
      <c r="D561" s="14">
        <f>VLOOKUP(A561,'Data _Transformation'!A560:Q2889,4,FALSE)</f>
        <v>8.75</v>
      </c>
      <c r="E561" s="14" t="str">
        <f>VLOOKUP(A561,'Data _Transformation'!A560:Q2889,5,FALSE)</f>
        <v>Yes</v>
      </c>
      <c r="F561" s="14" t="str">
        <f>VLOOKUP(A561,'Data _Transformation'!A560:Q2889,6,FALSE)</f>
        <v>No</v>
      </c>
      <c r="G561" s="14" t="str">
        <f>VLOOKUP(A561,'Data _Transformation'!A560:Q2889,7,FALSE)</f>
        <v>Yes</v>
      </c>
      <c r="H561" s="14">
        <f>VLOOKUP(A561,'Data _Transformation'!A560:Q2889,8,FALSE)</f>
        <v>1</v>
      </c>
      <c r="I561" s="14" t="str">
        <f>VLOOKUP(A561,'Data _Transformation'!A560:Q2889,9,FALSE)</f>
        <v>Nonsmoker</v>
      </c>
      <c r="J561" s="14" t="str">
        <f>VLOOKUP(A561,'Data _Transformation'!A560:Q2889,10,FALSE)</f>
        <v>Obesity</v>
      </c>
      <c r="K561" s="14" t="str">
        <f>VLOOKUP(A561,'Data _Transformation'!A560:Q2889,11,FALSE)</f>
        <v>Diabetes</v>
      </c>
      <c r="L561" s="39">
        <f>VLOOKUP(A561,'Data _Transformation'!A560:Q2889,12,FALSE)</f>
        <v>37489</v>
      </c>
      <c r="M561" s="40">
        <f>VLOOKUP(A561,'Data _Transformation'!A560:Q2889,13,FALSE)</f>
        <v>4915.0600000000004</v>
      </c>
      <c r="N561" s="14" t="str">
        <f>VLOOKUP(A561,'Data _Transformation'!A560:Q2889,14,FALSE)</f>
        <v>tier - 2</v>
      </c>
      <c r="O561" s="14" t="str">
        <f>VLOOKUP(A561,'Data _Transformation'!A560:Q2889,15,FALSE)</f>
        <v>tier - 1</v>
      </c>
      <c r="P561" s="14" t="str">
        <f>VLOOKUP(A561,'Data _Transformation'!A560:Q2889,16,0)</f>
        <v>R1017</v>
      </c>
      <c r="Q561" s="42">
        <f>VLOOKUP(A561,'Data _Transformation'!A560:Q2889,17,0)</f>
        <v>20</v>
      </c>
    </row>
    <row r="562" spans="1:17" ht="15.6" x14ac:dyDescent="0.3">
      <c r="A562" s="41" t="s">
        <v>1423</v>
      </c>
      <c r="B562" s="14" t="str">
        <f>VLOOKUP(A562,'Data _Transformation'!A561:Q2890,2,FALSE)</f>
        <v xml:space="preserve">  Katie</v>
      </c>
      <c r="C562" s="14">
        <f>VLOOKUP(A562,'Data _Transformation'!A561:Q2890,3,FALSE)</f>
        <v>45.92</v>
      </c>
      <c r="D562" s="14">
        <f>VLOOKUP(A562,'Data _Transformation'!A561:Q2890,4,FALSE)</f>
        <v>9.51</v>
      </c>
      <c r="E562" s="14" t="str">
        <f>VLOOKUP(A562,'Data _Transformation'!A561:Q2890,5,FALSE)</f>
        <v>No</v>
      </c>
      <c r="F562" s="14" t="str">
        <f>VLOOKUP(A562,'Data _Transformation'!A561:Q2890,6,FALSE)</f>
        <v>No</v>
      </c>
      <c r="G562" s="14" t="str">
        <f>VLOOKUP(A562,'Data _Transformation'!A561:Q2890,7,FALSE)</f>
        <v>No</v>
      </c>
      <c r="H562" s="14">
        <f>VLOOKUP(A562,'Data _Transformation'!A561:Q2890,8,FALSE)</f>
        <v>0</v>
      </c>
      <c r="I562" s="14" t="str">
        <f>VLOOKUP(A562,'Data _Transformation'!A561:Q2890,9,FALSE)</f>
        <v>Nonsmoker</v>
      </c>
      <c r="J562" s="14" t="str">
        <f>VLOOKUP(A562,'Data _Transformation'!A561:Q2890,10,FALSE)</f>
        <v>Obesity</v>
      </c>
      <c r="K562" s="14" t="str">
        <f>VLOOKUP(A562,'Data _Transformation'!A561:Q2890,11,FALSE)</f>
        <v>Diabetes</v>
      </c>
      <c r="L562" s="39">
        <f>VLOOKUP(A562,'Data _Transformation'!A561:Q2890,12,FALSE)</f>
        <v>34191</v>
      </c>
      <c r="M562" s="40">
        <f>VLOOKUP(A562,'Data _Transformation'!A561:Q2890,13,FALSE)</f>
        <v>4922.92</v>
      </c>
      <c r="N562" s="14" t="str">
        <f>VLOOKUP(A562,'Data _Transformation'!A561:Q2890,14,FALSE)</f>
        <v>tier - 2</v>
      </c>
      <c r="O562" s="14" t="str">
        <f>VLOOKUP(A562,'Data _Transformation'!A561:Q2890,15,FALSE)</f>
        <v>tier - 2</v>
      </c>
      <c r="P562" s="14" t="str">
        <f>VLOOKUP(A562,'Data _Transformation'!A561:Q2890,16,0)</f>
        <v>R1012</v>
      </c>
      <c r="Q562" s="42">
        <f>VLOOKUP(A562,'Data _Transformation'!A561:Q2890,17,0)</f>
        <v>29</v>
      </c>
    </row>
    <row r="563" spans="1:17" ht="15.6" x14ac:dyDescent="0.3">
      <c r="A563" s="41" t="s">
        <v>1425</v>
      </c>
      <c r="B563" s="14" t="str">
        <f>VLOOKUP(A563,'Data _Transformation'!A562:Q2891,2,FALSE)</f>
        <v xml:space="preserve">  Eric D</v>
      </c>
      <c r="C563" s="14">
        <f>VLOOKUP(A563,'Data _Transformation'!A562:Q2891,3,FALSE)</f>
        <v>44.03</v>
      </c>
      <c r="D563" s="14">
        <f>VLOOKUP(A563,'Data _Transformation'!A562:Q2891,4,FALSE)</f>
        <v>9.36</v>
      </c>
      <c r="E563" s="14" t="str">
        <f>VLOOKUP(A563,'Data _Transformation'!A562:Q2891,5,FALSE)</f>
        <v>No</v>
      </c>
      <c r="F563" s="14" t="str">
        <f>VLOOKUP(A563,'Data _Transformation'!A562:Q2891,6,FALSE)</f>
        <v>No</v>
      </c>
      <c r="G563" s="14" t="str">
        <f>VLOOKUP(A563,'Data _Transformation'!A562:Q2891,7,FALSE)</f>
        <v>No</v>
      </c>
      <c r="H563" s="14">
        <f>VLOOKUP(A563,'Data _Transformation'!A562:Q2891,8,FALSE)</f>
        <v>0</v>
      </c>
      <c r="I563" s="14" t="str">
        <f>VLOOKUP(A563,'Data _Transformation'!A562:Q2891,9,FALSE)</f>
        <v>Nonsmoker</v>
      </c>
      <c r="J563" s="14" t="str">
        <f>VLOOKUP(A563,'Data _Transformation'!A562:Q2891,10,FALSE)</f>
        <v>Obesity</v>
      </c>
      <c r="K563" s="14" t="str">
        <f>VLOOKUP(A563,'Data _Transformation'!A562:Q2891,11,FALSE)</f>
        <v>Diabetes</v>
      </c>
      <c r="L563" s="39">
        <f>VLOOKUP(A563,'Data _Transformation'!A562:Q2891,12,FALSE)</f>
        <v>33473</v>
      </c>
      <c r="M563" s="40">
        <f>VLOOKUP(A563,'Data _Transformation'!A562:Q2891,13,FALSE)</f>
        <v>4931.6499999999996</v>
      </c>
      <c r="N563" s="14" t="str">
        <f>VLOOKUP(A563,'Data _Transformation'!A562:Q2891,14,FALSE)</f>
        <v>tier - 2</v>
      </c>
      <c r="O563" s="14" t="str">
        <f>VLOOKUP(A563,'Data _Transformation'!A562:Q2891,15,FALSE)</f>
        <v>tier - 3</v>
      </c>
      <c r="P563" s="14" t="str">
        <f>VLOOKUP(A563,'Data _Transformation'!A562:Q2891,16,0)</f>
        <v>R1011</v>
      </c>
      <c r="Q563" s="42">
        <f>VLOOKUP(A563,'Data _Transformation'!A562:Q2891,17,0)</f>
        <v>31</v>
      </c>
    </row>
    <row r="564" spans="1:17" ht="15.6" x14ac:dyDescent="0.3">
      <c r="A564" s="41" t="s">
        <v>1427</v>
      </c>
      <c r="B564" s="14" t="str">
        <f>VLOOKUP(A564,'Data _Transformation'!A563:Q2892,2,FALSE)</f>
        <v xml:space="preserve">  Tara</v>
      </c>
      <c r="C564" s="14">
        <f>VLOOKUP(A564,'Data _Transformation'!A563:Q2892,3,FALSE)</f>
        <v>24.6</v>
      </c>
      <c r="D564" s="14">
        <f>VLOOKUP(A564,'Data _Transformation'!A563:Q2892,4,FALSE)</f>
        <v>4.8099999999999996</v>
      </c>
      <c r="E564" s="14" t="str">
        <f>VLOOKUP(A564,'Data _Transformation'!A563:Q2892,5,FALSE)</f>
        <v>No</v>
      </c>
      <c r="F564" s="14" t="str">
        <f>VLOOKUP(A564,'Data _Transformation'!A563:Q2892,6,FALSE)</f>
        <v>No</v>
      </c>
      <c r="G564" s="14" t="str">
        <f>VLOOKUP(A564,'Data _Transformation'!A563:Q2892,7,FALSE)</f>
        <v>No</v>
      </c>
      <c r="H564" s="14">
        <f>VLOOKUP(A564,'Data _Transformation'!A563:Q2892,8,FALSE)</f>
        <v>0</v>
      </c>
      <c r="I564" s="14" t="str">
        <f>VLOOKUP(A564,'Data _Transformation'!A563:Q2892,9,FALSE)</f>
        <v>Smoker</v>
      </c>
      <c r="J564" s="14" t="str">
        <f>VLOOKUP(A564,'Data _Transformation'!A563:Q2892,10,FALSE)</f>
        <v>Normal weight</v>
      </c>
      <c r="K564" s="14" t="str">
        <f>VLOOKUP(A564,'Data _Transformation'!A563:Q2892,11,FALSE)</f>
        <v>Normal</v>
      </c>
      <c r="L564" s="39">
        <f>VLOOKUP(A564,'Data _Transformation'!A563:Q2892,12,FALSE)</f>
        <v>33569</v>
      </c>
      <c r="M564" s="40">
        <f>VLOOKUP(A564,'Data _Transformation'!A563:Q2892,13,FALSE)</f>
        <v>4934.71</v>
      </c>
      <c r="N564" s="14" t="str">
        <f>VLOOKUP(A564,'Data _Transformation'!A563:Q2892,14,FALSE)</f>
        <v>tier - 2</v>
      </c>
      <c r="O564" s="14" t="str">
        <f>VLOOKUP(A564,'Data _Transformation'!A563:Q2892,15,FALSE)</f>
        <v>tier - 3</v>
      </c>
      <c r="P564" s="14" t="str">
        <f>VLOOKUP(A564,'Data _Transformation'!A563:Q2892,16,0)</f>
        <v>R1011</v>
      </c>
      <c r="Q564" s="42">
        <f>VLOOKUP(A564,'Data _Transformation'!A563:Q2892,17,0)</f>
        <v>31</v>
      </c>
    </row>
    <row r="565" spans="1:17" ht="15.6" x14ac:dyDescent="0.3">
      <c r="A565" s="41" t="s">
        <v>1430</v>
      </c>
      <c r="B565" s="14" t="str">
        <f>VLOOKUP(A565,'Data _Transformation'!A564:Q2893,2,FALSE)</f>
        <v xml:space="preserve">  Haley L</v>
      </c>
      <c r="C565" s="14">
        <f>VLOOKUP(A565,'Data _Transformation'!A564:Q2893,3,FALSE)</f>
        <v>49.15</v>
      </c>
      <c r="D565" s="14">
        <f>VLOOKUP(A565,'Data _Transformation'!A564:Q2893,4,FALSE)</f>
        <v>8.08</v>
      </c>
      <c r="E565" s="14" t="str">
        <f>VLOOKUP(A565,'Data _Transformation'!A564:Q2893,5,FALSE)</f>
        <v>No</v>
      </c>
      <c r="F565" s="14" t="str">
        <f>VLOOKUP(A565,'Data _Transformation'!A564:Q2893,6,FALSE)</f>
        <v>No</v>
      </c>
      <c r="G565" s="14" t="str">
        <f>VLOOKUP(A565,'Data _Transformation'!A564:Q2893,7,FALSE)</f>
        <v>No</v>
      </c>
      <c r="H565" s="14">
        <f>VLOOKUP(A565,'Data _Transformation'!A564:Q2893,8,FALSE)</f>
        <v>0</v>
      </c>
      <c r="I565" s="14" t="str">
        <f>VLOOKUP(A565,'Data _Transformation'!A564:Q2893,9,FALSE)</f>
        <v>Nonsmoker</v>
      </c>
      <c r="J565" s="14" t="str">
        <f>VLOOKUP(A565,'Data _Transformation'!A564:Q2893,10,FALSE)</f>
        <v>Obesity</v>
      </c>
      <c r="K565" s="14" t="str">
        <f>VLOOKUP(A565,'Data _Transformation'!A564:Q2893,11,FALSE)</f>
        <v>Diabetes</v>
      </c>
      <c r="L565" s="39">
        <f>VLOOKUP(A565,'Data _Transformation'!A564:Q2893,12,FALSE)</f>
        <v>27206</v>
      </c>
      <c r="M565" s="40">
        <f>VLOOKUP(A565,'Data _Transformation'!A564:Q2893,13,FALSE)</f>
        <v>4942.0600000000004</v>
      </c>
      <c r="N565" s="14" t="str">
        <f>VLOOKUP(A565,'Data _Transformation'!A564:Q2893,14,FALSE)</f>
        <v>tier - 2</v>
      </c>
      <c r="O565" s="14" t="str">
        <f>VLOOKUP(A565,'Data _Transformation'!A564:Q2893,15,FALSE)</f>
        <v>tier - 2</v>
      </c>
      <c r="P565" s="14" t="str">
        <f>VLOOKUP(A565,'Data _Transformation'!A564:Q2893,16,0)</f>
        <v>R1013</v>
      </c>
      <c r="Q565" s="42">
        <f>VLOOKUP(A565,'Data _Transformation'!A564:Q2893,17,0)</f>
        <v>48</v>
      </c>
    </row>
    <row r="566" spans="1:17" ht="15.6" x14ac:dyDescent="0.3">
      <c r="A566" s="41" t="s">
        <v>1432</v>
      </c>
      <c r="B566" s="14" t="str">
        <f>VLOOKUP(A566,'Data _Transformation'!A565:Q2894,2,FALSE)</f>
        <v xml:space="preserve">  Kayla B</v>
      </c>
      <c r="C566" s="14">
        <f>VLOOKUP(A566,'Data _Transformation'!A565:Q2894,3,FALSE)</f>
        <v>28.31</v>
      </c>
      <c r="D566" s="14">
        <f>VLOOKUP(A566,'Data _Transformation'!A565:Q2894,4,FALSE)</f>
        <v>6.29</v>
      </c>
      <c r="E566" s="14" t="str">
        <f>VLOOKUP(A566,'Data _Transformation'!A565:Q2894,5,FALSE)</f>
        <v>No</v>
      </c>
      <c r="F566" s="14" t="str">
        <f>VLOOKUP(A566,'Data _Transformation'!A565:Q2894,6,FALSE)</f>
        <v>No</v>
      </c>
      <c r="G566" s="14" t="str">
        <f>VLOOKUP(A566,'Data _Transformation'!A565:Q2894,7,FALSE)</f>
        <v>Yes</v>
      </c>
      <c r="H566" s="14">
        <f>VLOOKUP(A566,'Data _Transformation'!A565:Q2894,8,FALSE)</f>
        <v>1</v>
      </c>
      <c r="I566" s="14" t="str">
        <f>VLOOKUP(A566,'Data _Transformation'!A565:Q2894,9,FALSE)</f>
        <v>Smoker</v>
      </c>
      <c r="J566" s="14" t="str">
        <f>VLOOKUP(A566,'Data _Transformation'!A565:Q2894,10,FALSE)</f>
        <v>Over weight</v>
      </c>
      <c r="K566" s="14" t="str">
        <f>VLOOKUP(A566,'Data _Transformation'!A565:Q2894,11,FALSE)</f>
        <v>Prediabetes</v>
      </c>
      <c r="L566" s="39">
        <f>VLOOKUP(A566,'Data _Transformation'!A565:Q2894,12,FALSE)</f>
        <v>33480</v>
      </c>
      <c r="M566" s="40">
        <f>VLOOKUP(A566,'Data _Transformation'!A565:Q2894,13,FALSE)</f>
        <v>4949.76</v>
      </c>
      <c r="N566" s="14" t="str">
        <f>VLOOKUP(A566,'Data _Transformation'!A565:Q2894,14,FALSE)</f>
        <v>tier - 2</v>
      </c>
      <c r="O566" s="14" t="str">
        <f>VLOOKUP(A566,'Data _Transformation'!A565:Q2894,15,FALSE)</f>
        <v>tier - 1</v>
      </c>
      <c r="P566" s="14" t="str">
        <f>VLOOKUP(A566,'Data _Transformation'!A565:Q2894,16,0)</f>
        <v>R1013</v>
      </c>
      <c r="Q566" s="42">
        <f>VLOOKUP(A566,'Data _Transformation'!A565:Q2894,17,0)</f>
        <v>31</v>
      </c>
    </row>
    <row r="567" spans="1:17" ht="15.6" x14ac:dyDescent="0.3">
      <c r="A567" s="41" t="s">
        <v>1435</v>
      </c>
      <c r="B567" s="14" t="str">
        <f>VLOOKUP(A567,'Data _Transformation'!A566:Q2895,2,FALSE)</f>
        <v xml:space="preserve">  Mark D</v>
      </c>
      <c r="C567" s="14">
        <f>VLOOKUP(A567,'Data _Transformation'!A566:Q2895,3,FALSE)</f>
        <v>22.99</v>
      </c>
      <c r="D567" s="14">
        <f>VLOOKUP(A567,'Data _Transformation'!A566:Q2895,4,FALSE)</f>
        <v>6.29</v>
      </c>
      <c r="E567" s="14" t="str">
        <f>VLOOKUP(A567,'Data _Transformation'!A566:Q2895,5,FALSE)</f>
        <v>No</v>
      </c>
      <c r="F567" s="14" t="str">
        <f>VLOOKUP(A567,'Data _Transformation'!A566:Q2895,6,FALSE)</f>
        <v>No</v>
      </c>
      <c r="G567" s="14" t="str">
        <f>VLOOKUP(A567,'Data _Transformation'!A566:Q2895,7,FALSE)</f>
        <v>No</v>
      </c>
      <c r="H567" s="14">
        <f>VLOOKUP(A567,'Data _Transformation'!A566:Q2895,8,FALSE)</f>
        <v>1</v>
      </c>
      <c r="I567" s="14" t="str">
        <f>VLOOKUP(A567,'Data _Transformation'!A566:Q2895,9,FALSE)</f>
        <v>Smoker</v>
      </c>
      <c r="J567" s="14" t="str">
        <f>VLOOKUP(A567,'Data _Transformation'!A566:Q2895,10,FALSE)</f>
        <v>Normal weight</v>
      </c>
      <c r="K567" s="14" t="str">
        <f>VLOOKUP(A567,'Data _Transformation'!A566:Q2895,11,FALSE)</f>
        <v>Prediabetes</v>
      </c>
      <c r="L567" s="39">
        <f>VLOOKUP(A567,'Data _Transformation'!A566:Q2895,12,FALSE)</f>
        <v>26975</v>
      </c>
      <c r="M567" s="40">
        <f>VLOOKUP(A567,'Data _Transformation'!A566:Q2895,13,FALSE)</f>
        <v>4985.22</v>
      </c>
      <c r="N567" s="14" t="str">
        <f>VLOOKUP(A567,'Data _Transformation'!A566:Q2895,14,FALSE)</f>
        <v>tier - 2</v>
      </c>
      <c r="O567" s="14" t="str">
        <f>VLOOKUP(A567,'Data _Transformation'!A566:Q2895,15,FALSE)</f>
        <v>tier - 3</v>
      </c>
      <c r="P567" s="14" t="str">
        <f>VLOOKUP(A567,'Data _Transformation'!A566:Q2895,16,0)</f>
        <v>R1013</v>
      </c>
      <c r="Q567" s="42">
        <f>VLOOKUP(A567,'Data _Transformation'!A566:Q2895,17,0)</f>
        <v>49</v>
      </c>
    </row>
    <row r="568" spans="1:17" ht="15.6" x14ac:dyDescent="0.3">
      <c r="A568" s="41" t="s">
        <v>1437</v>
      </c>
      <c r="B568" s="14" t="str">
        <f>VLOOKUP(A568,'Data _Transformation'!A567:Q2896,2,FALSE)</f>
        <v xml:space="preserve">  Patrick J</v>
      </c>
      <c r="C568" s="14">
        <f>VLOOKUP(A568,'Data _Transformation'!A567:Q2896,3,FALSE)</f>
        <v>29.07</v>
      </c>
      <c r="D568" s="14">
        <f>VLOOKUP(A568,'Data _Transformation'!A567:Q2896,4,FALSE)</f>
        <v>5.12</v>
      </c>
      <c r="E568" s="14" t="str">
        <f>VLOOKUP(A568,'Data _Transformation'!A567:Q2896,5,FALSE)</f>
        <v>No</v>
      </c>
      <c r="F568" s="14" t="str">
        <f>VLOOKUP(A568,'Data _Transformation'!A567:Q2896,6,FALSE)</f>
        <v>No</v>
      </c>
      <c r="G568" s="14" t="str">
        <f>VLOOKUP(A568,'Data _Transformation'!A567:Q2896,7,FALSE)</f>
        <v>Yes</v>
      </c>
      <c r="H568" s="14">
        <f>VLOOKUP(A568,'Data _Transformation'!A567:Q2896,8,FALSE)</f>
        <v>1</v>
      </c>
      <c r="I568" s="14" t="str">
        <f>VLOOKUP(A568,'Data _Transformation'!A567:Q2896,9,FALSE)</f>
        <v>Smoker</v>
      </c>
      <c r="J568" s="14" t="str">
        <f>VLOOKUP(A568,'Data _Transformation'!A567:Q2896,10,FALSE)</f>
        <v>Over weight</v>
      </c>
      <c r="K568" s="14" t="str">
        <f>VLOOKUP(A568,'Data _Transformation'!A567:Q2896,11,FALSE)</f>
        <v>Normal</v>
      </c>
      <c r="L568" s="39">
        <f>VLOOKUP(A568,'Data _Transformation'!A567:Q2896,12,FALSE)</f>
        <v>32318</v>
      </c>
      <c r="M568" s="40">
        <f>VLOOKUP(A568,'Data _Transformation'!A567:Q2896,13,FALSE)</f>
        <v>4992.38</v>
      </c>
      <c r="N568" s="14" t="str">
        <f>VLOOKUP(A568,'Data _Transformation'!A567:Q2896,14,FALSE)</f>
        <v>tier - 2</v>
      </c>
      <c r="O568" s="14" t="str">
        <f>VLOOKUP(A568,'Data _Transformation'!A567:Q2896,15,FALSE)</f>
        <v>tier - 3</v>
      </c>
      <c r="P568" s="14" t="str">
        <f>VLOOKUP(A568,'Data _Transformation'!A567:Q2896,16,0)</f>
        <v>R1024</v>
      </c>
      <c r="Q568" s="42">
        <f>VLOOKUP(A568,'Data _Transformation'!A567:Q2896,17,0)</f>
        <v>34</v>
      </c>
    </row>
    <row r="569" spans="1:17" ht="15.6" x14ac:dyDescent="0.3">
      <c r="A569" s="41" t="s">
        <v>1439</v>
      </c>
      <c r="B569" s="14" t="str">
        <f>VLOOKUP(A569,'Data _Transformation'!A568:Q2897,2,FALSE)</f>
        <v xml:space="preserve">  Alejandro</v>
      </c>
      <c r="C569" s="14">
        <f>VLOOKUP(A569,'Data _Transformation'!A568:Q2897,3,FALSE)</f>
        <v>42.02</v>
      </c>
      <c r="D569" s="14">
        <f>VLOOKUP(A569,'Data _Transformation'!A568:Q2897,4,FALSE)</f>
        <v>9.9499999999999993</v>
      </c>
      <c r="E569" s="14" t="str">
        <f>VLOOKUP(A569,'Data _Transformation'!A568:Q2897,5,FALSE)</f>
        <v>Yes</v>
      </c>
      <c r="F569" s="14" t="str">
        <f>VLOOKUP(A569,'Data _Transformation'!A568:Q2897,6,FALSE)</f>
        <v>No</v>
      </c>
      <c r="G569" s="14" t="str">
        <f>VLOOKUP(A569,'Data _Transformation'!A568:Q2897,7,FALSE)</f>
        <v>Yes</v>
      </c>
      <c r="H569" s="14">
        <f>VLOOKUP(A569,'Data _Transformation'!A568:Q2897,8,FALSE)</f>
        <v>1</v>
      </c>
      <c r="I569" s="14" t="str">
        <f>VLOOKUP(A569,'Data _Transformation'!A568:Q2897,9,FALSE)</f>
        <v>Nonsmoker</v>
      </c>
      <c r="J569" s="14" t="str">
        <f>VLOOKUP(A569,'Data _Transformation'!A568:Q2897,10,FALSE)</f>
        <v>Obesity</v>
      </c>
      <c r="K569" s="14" t="str">
        <f>VLOOKUP(A569,'Data _Transformation'!A568:Q2897,11,FALSE)</f>
        <v>Diabetes</v>
      </c>
      <c r="L569" s="39">
        <f>VLOOKUP(A569,'Data _Transformation'!A568:Q2897,12,FALSE)</f>
        <v>37169</v>
      </c>
      <c r="M569" s="40">
        <f>VLOOKUP(A569,'Data _Transformation'!A568:Q2897,13,FALSE)</f>
        <v>4999.04</v>
      </c>
      <c r="N569" s="14" t="str">
        <f>VLOOKUP(A569,'Data _Transformation'!A568:Q2897,14,FALSE)</f>
        <v>tier - 2</v>
      </c>
      <c r="O569" s="14" t="str">
        <f>VLOOKUP(A569,'Data _Transformation'!A568:Q2897,15,FALSE)</f>
        <v>tier - 2</v>
      </c>
      <c r="P569" s="14" t="str">
        <f>VLOOKUP(A569,'Data _Transformation'!A568:Q2897,16,0)</f>
        <v>R1011</v>
      </c>
      <c r="Q569" s="42">
        <f>VLOOKUP(A569,'Data _Transformation'!A568:Q2897,17,0)</f>
        <v>21</v>
      </c>
    </row>
    <row r="570" spans="1:17" ht="15.6" x14ac:dyDescent="0.3">
      <c r="A570" s="41" t="s">
        <v>1442</v>
      </c>
      <c r="B570" s="14" t="str">
        <f>VLOOKUP(A570,'Data _Transformation'!A569:Q2898,2,FALSE)</f>
        <v xml:space="preserve">  Beth A</v>
      </c>
      <c r="C570" s="14">
        <f>VLOOKUP(A570,'Data _Transformation'!A569:Q2898,3,FALSE)</f>
        <v>49.07</v>
      </c>
      <c r="D570" s="14">
        <f>VLOOKUP(A570,'Data _Transformation'!A569:Q2898,4,FALSE)</f>
        <v>9.08</v>
      </c>
      <c r="E570" s="14" t="str">
        <f>VLOOKUP(A570,'Data _Transformation'!A569:Q2898,5,FALSE)</f>
        <v>Yes</v>
      </c>
      <c r="F570" s="14" t="str">
        <f>VLOOKUP(A570,'Data _Transformation'!A569:Q2898,6,FALSE)</f>
        <v>No</v>
      </c>
      <c r="G570" s="14" t="str">
        <f>VLOOKUP(A570,'Data _Transformation'!A569:Q2898,7,FALSE)</f>
        <v>No</v>
      </c>
      <c r="H570" s="14">
        <f>VLOOKUP(A570,'Data _Transformation'!A569:Q2898,8,FALSE)</f>
        <v>1</v>
      </c>
      <c r="I570" s="14" t="str">
        <f>VLOOKUP(A570,'Data _Transformation'!A569:Q2898,9,FALSE)</f>
        <v>Nonsmoker</v>
      </c>
      <c r="J570" s="14" t="str">
        <f>VLOOKUP(A570,'Data _Transformation'!A569:Q2898,10,FALSE)</f>
        <v>Obesity</v>
      </c>
      <c r="K570" s="14" t="str">
        <f>VLOOKUP(A570,'Data _Transformation'!A569:Q2898,11,FALSE)</f>
        <v>Diabetes</v>
      </c>
      <c r="L570" s="39">
        <f>VLOOKUP(A570,'Data _Transformation'!A569:Q2898,12,FALSE)</f>
        <v>32390</v>
      </c>
      <c r="M570" s="40">
        <f>VLOOKUP(A570,'Data _Transformation'!A569:Q2898,13,FALSE)</f>
        <v>5002.78</v>
      </c>
      <c r="N570" s="14" t="str">
        <f>VLOOKUP(A570,'Data _Transformation'!A569:Q2898,14,FALSE)</f>
        <v>tier - 2</v>
      </c>
      <c r="O570" s="14" t="str">
        <f>VLOOKUP(A570,'Data _Transformation'!A569:Q2898,15,FALSE)</f>
        <v>tier - 2</v>
      </c>
      <c r="P570" s="14" t="str">
        <f>VLOOKUP(A570,'Data _Transformation'!A569:Q2898,16,0)</f>
        <v>R1013</v>
      </c>
      <c r="Q570" s="42">
        <f>VLOOKUP(A570,'Data _Transformation'!A569:Q2898,17,0)</f>
        <v>34</v>
      </c>
    </row>
    <row r="571" spans="1:17" ht="15.6" x14ac:dyDescent="0.3">
      <c r="A571" s="41" t="s">
        <v>1445</v>
      </c>
      <c r="B571" s="14" t="str">
        <f>VLOOKUP(A571,'Data _Transformation'!A570:Q2899,2,FALSE)</f>
        <v xml:space="preserve">  Jason R</v>
      </c>
      <c r="C571" s="14">
        <f>VLOOKUP(A571,'Data _Transformation'!A570:Q2899,3,FALSE)</f>
        <v>19.8</v>
      </c>
      <c r="D571" s="14">
        <f>VLOOKUP(A571,'Data _Transformation'!A570:Q2899,4,FALSE)</f>
        <v>4.82</v>
      </c>
      <c r="E571" s="14" t="str">
        <f>VLOOKUP(A571,'Data _Transformation'!A570:Q2899,5,FALSE)</f>
        <v>No</v>
      </c>
      <c r="F571" s="14" t="str">
        <f>VLOOKUP(A571,'Data _Transformation'!A570:Q2899,6,FALSE)</f>
        <v>No</v>
      </c>
      <c r="G571" s="14" t="str">
        <f>VLOOKUP(A571,'Data _Transformation'!A570:Q2899,7,FALSE)</f>
        <v>No</v>
      </c>
      <c r="H571" s="14">
        <f>VLOOKUP(A571,'Data _Transformation'!A570:Q2899,8,FALSE)</f>
        <v>0</v>
      </c>
      <c r="I571" s="14" t="str">
        <f>VLOOKUP(A571,'Data _Transformation'!A570:Q2899,9,FALSE)</f>
        <v>Smoker</v>
      </c>
      <c r="J571" s="14" t="str">
        <f>VLOOKUP(A571,'Data _Transformation'!A570:Q2899,10,FALSE)</f>
        <v>Normal weight</v>
      </c>
      <c r="K571" s="14" t="str">
        <f>VLOOKUP(A571,'Data _Transformation'!A570:Q2899,11,FALSE)</f>
        <v>Normal</v>
      </c>
      <c r="L571" s="39">
        <f>VLOOKUP(A571,'Data _Transformation'!A570:Q2899,12,FALSE)</f>
        <v>28285</v>
      </c>
      <c r="M571" s="40">
        <f>VLOOKUP(A571,'Data _Transformation'!A570:Q2899,13,FALSE)</f>
        <v>5003.7700000000004</v>
      </c>
      <c r="N571" s="14" t="str">
        <f>VLOOKUP(A571,'Data _Transformation'!A570:Q2899,14,FALSE)</f>
        <v>tier - 2</v>
      </c>
      <c r="O571" s="14" t="str">
        <f>VLOOKUP(A571,'Data _Transformation'!A570:Q2899,15,FALSE)</f>
        <v>tier - 3</v>
      </c>
      <c r="P571" s="14" t="str">
        <f>VLOOKUP(A571,'Data _Transformation'!A570:Q2899,16,0)</f>
        <v>R1013</v>
      </c>
      <c r="Q571" s="42">
        <f>VLOOKUP(A571,'Data _Transformation'!A570:Q2899,17,0)</f>
        <v>45</v>
      </c>
    </row>
    <row r="572" spans="1:17" ht="15.6" x14ac:dyDescent="0.3">
      <c r="A572" s="41" t="s">
        <v>1447</v>
      </c>
      <c r="B572" s="14" t="str">
        <f>VLOOKUP(A572,'Data _Transformation'!A571:Q2900,2,FALSE)</f>
        <v xml:space="preserve">  Yoshinori</v>
      </c>
      <c r="C572" s="14">
        <f>VLOOKUP(A572,'Data _Transformation'!A571:Q2900,3,FALSE)</f>
        <v>27.36</v>
      </c>
      <c r="D572" s="14">
        <f>VLOOKUP(A572,'Data _Transformation'!A571:Q2900,4,FALSE)</f>
        <v>4.6500000000000004</v>
      </c>
      <c r="E572" s="14" t="str">
        <f>VLOOKUP(A572,'Data _Transformation'!A571:Q2900,5,FALSE)</f>
        <v>No</v>
      </c>
      <c r="F572" s="14" t="str">
        <f>VLOOKUP(A572,'Data _Transformation'!A571:Q2900,6,FALSE)</f>
        <v>yes</v>
      </c>
      <c r="G572" s="14" t="str">
        <f>VLOOKUP(A572,'Data _Transformation'!A571:Q2900,7,FALSE)</f>
        <v>No</v>
      </c>
      <c r="H572" s="14">
        <f>VLOOKUP(A572,'Data _Transformation'!A571:Q2900,8,FALSE)</f>
        <v>1</v>
      </c>
      <c r="I572" s="14" t="str">
        <f>VLOOKUP(A572,'Data _Transformation'!A571:Q2900,9,FALSE)</f>
        <v>Smoker</v>
      </c>
      <c r="J572" s="14" t="str">
        <f>VLOOKUP(A572,'Data _Transformation'!A571:Q2900,10,FALSE)</f>
        <v>Over weight</v>
      </c>
      <c r="K572" s="14" t="str">
        <f>VLOOKUP(A572,'Data _Transformation'!A571:Q2900,11,FALSE)</f>
        <v>Normal</v>
      </c>
      <c r="L572" s="39">
        <f>VLOOKUP(A572,'Data _Transformation'!A571:Q2900,12,FALSE)</f>
        <v>32332</v>
      </c>
      <c r="M572" s="40">
        <f>VLOOKUP(A572,'Data _Transformation'!A571:Q2900,13,FALSE)</f>
        <v>5003.8500000000004</v>
      </c>
      <c r="N572" s="14" t="str">
        <f>VLOOKUP(A572,'Data _Transformation'!A571:Q2900,14,FALSE)</f>
        <v>tier - 2</v>
      </c>
      <c r="O572" s="14" t="str">
        <f>VLOOKUP(A572,'Data _Transformation'!A571:Q2900,15,FALSE)</f>
        <v>tier - 3</v>
      </c>
      <c r="P572" s="14" t="str">
        <f>VLOOKUP(A572,'Data _Transformation'!A571:Q2900,16,0)</f>
        <v>R1011</v>
      </c>
      <c r="Q572" s="42">
        <f>VLOOKUP(A572,'Data _Transformation'!A571:Q2900,17,0)</f>
        <v>34</v>
      </c>
    </row>
    <row r="573" spans="1:17" ht="15.6" x14ac:dyDescent="0.3">
      <c r="A573" s="41" t="s">
        <v>1449</v>
      </c>
      <c r="B573" s="14" t="str">
        <f>VLOOKUP(A573,'Data _Transformation'!A572:Q2901,2,FALSE)</f>
        <v xml:space="preserve">  Adrienne G</v>
      </c>
      <c r="C573" s="14">
        <f>VLOOKUP(A573,'Data _Transformation'!A572:Q2901,3,FALSE)</f>
        <v>42.95</v>
      </c>
      <c r="D573" s="14">
        <f>VLOOKUP(A573,'Data _Transformation'!A572:Q2901,4,FALSE)</f>
        <v>5.16</v>
      </c>
      <c r="E573" s="14" t="str">
        <f>VLOOKUP(A573,'Data _Transformation'!A572:Q2901,5,FALSE)</f>
        <v>Yes</v>
      </c>
      <c r="F573" s="14" t="str">
        <f>VLOOKUP(A573,'Data _Transformation'!A572:Q2901,6,FALSE)</f>
        <v>No</v>
      </c>
      <c r="G573" s="14" t="str">
        <f>VLOOKUP(A573,'Data _Transformation'!A572:Q2901,7,FALSE)</f>
        <v>No</v>
      </c>
      <c r="H573" s="14">
        <f>VLOOKUP(A573,'Data _Transformation'!A572:Q2901,8,FALSE)</f>
        <v>1</v>
      </c>
      <c r="I573" s="14" t="str">
        <f>VLOOKUP(A573,'Data _Transformation'!A572:Q2901,9,FALSE)</f>
        <v>Nonsmoker</v>
      </c>
      <c r="J573" s="14" t="str">
        <f>VLOOKUP(A573,'Data _Transformation'!A572:Q2901,10,FALSE)</f>
        <v>Obesity</v>
      </c>
      <c r="K573" s="14" t="str">
        <f>VLOOKUP(A573,'Data _Transformation'!A572:Q2901,11,FALSE)</f>
        <v>Normal</v>
      </c>
      <c r="L573" s="39">
        <f>VLOOKUP(A573,'Data _Transformation'!A572:Q2901,12,FALSE)</f>
        <v>32456</v>
      </c>
      <c r="M573" s="40">
        <f>VLOOKUP(A573,'Data _Transformation'!A572:Q2901,13,FALSE)</f>
        <v>5012.47</v>
      </c>
      <c r="N573" s="14" t="str">
        <f>VLOOKUP(A573,'Data _Transformation'!A572:Q2901,14,FALSE)</f>
        <v>tier - 2</v>
      </c>
      <c r="O573" s="14" t="str">
        <f>VLOOKUP(A573,'Data _Transformation'!A572:Q2901,15,FALSE)</f>
        <v>tier - 3</v>
      </c>
      <c r="P573" s="14" t="str">
        <f>VLOOKUP(A573,'Data _Transformation'!A572:Q2901,16,0)</f>
        <v>R1011</v>
      </c>
      <c r="Q573" s="42">
        <f>VLOOKUP(A573,'Data _Transformation'!A572:Q2901,17,0)</f>
        <v>34</v>
      </c>
    </row>
    <row r="574" spans="1:17" ht="15.6" x14ac:dyDescent="0.3">
      <c r="A574" s="41" t="s">
        <v>1452</v>
      </c>
      <c r="B574" s="14" t="str">
        <f>VLOOKUP(A574,'Data _Transformation'!A573:Q2902,2,FALSE)</f>
        <v xml:space="preserve">  Meredith</v>
      </c>
      <c r="C574" s="14">
        <f>VLOOKUP(A574,'Data _Transformation'!A573:Q2902,3,FALSE)</f>
        <v>42.66</v>
      </c>
      <c r="D574" s="14">
        <f>VLOOKUP(A574,'Data _Transformation'!A573:Q2902,4,FALSE)</f>
        <v>10.44</v>
      </c>
      <c r="E574" s="14" t="str">
        <f>VLOOKUP(A574,'Data _Transformation'!A573:Q2902,5,FALSE)</f>
        <v>No</v>
      </c>
      <c r="F574" s="14" t="str">
        <f>VLOOKUP(A574,'Data _Transformation'!A573:Q2902,6,FALSE)</f>
        <v>No</v>
      </c>
      <c r="G574" s="14" t="str">
        <f>VLOOKUP(A574,'Data _Transformation'!A573:Q2902,7,FALSE)</f>
        <v>No</v>
      </c>
      <c r="H574" s="14">
        <f>VLOOKUP(A574,'Data _Transformation'!A573:Q2902,8,FALSE)</f>
        <v>0</v>
      </c>
      <c r="I574" s="14" t="str">
        <f>VLOOKUP(A574,'Data _Transformation'!A573:Q2902,9,FALSE)</f>
        <v>Nonsmoker</v>
      </c>
      <c r="J574" s="14" t="str">
        <f>VLOOKUP(A574,'Data _Transformation'!A573:Q2902,10,FALSE)</f>
        <v>Obesity</v>
      </c>
      <c r="K574" s="14" t="str">
        <f>VLOOKUP(A574,'Data _Transformation'!A573:Q2902,11,FALSE)</f>
        <v>Diabetes</v>
      </c>
      <c r="L574" s="39">
        <f>VLOOKUP(A574,'Data _Transformation'!A573:Q2902,12,FALSE)</f>
        <v>31409</v>
      </c>
      <c r="M574" s="40">
        <f>VLOOKUP(A574,'Data _Transformation'!A573:Q2902,13,FALSE)</f>
        <v>5028.1499999999996</v>
      </c>
      <c r="N574" s="14" t="str">
        <f>VLOOKUP(A574,'Data _Transformation'!A573:Q2902,14,FALSE)</f>
        <v>tier - 1</v>
      </c>
      <c r="O574" s="14" t="str">
        <f>VLOOKUP(A574,'Data _Transformation'!A573:Q2902,15,FALSE)</f>
        <v>tier - 2</v>
      </c>
      <c r="P574" s="14" t="str">
        <f>VLOOKUP(A574,'Data _Transformation'!A573:Q2902,16,0)</f>
        <v>R1012</v>
      </c>
      <c r="Q574" s="42">
        <f>VLOOKUP(A574,'Data _Transformation'!A573:Q2902,17,0)</f>
        <v>37</v>
      </c>
    </row>
    <row r="575" spans="1:17" ht="15.6" x14ac:dyDescent="0.3">
      <c r="A575" s="41" t="s">
        <v>1454</v>
      </c>
      <c r="B575" s="14" t="str">
        <f>VLOOKUP(A575,'Data _Transformation'!A574:Q2903,2,FALSE)</f>
        <v xml:space="preserve">  Junyong</v>
      </c>
      <c r="C575" s="14">
        <f>VLOOKUP(A575,'Data _Transformation'!A574:Q2903,3,FALSE)</f>
        <v>33.630000000000003</v>
      </c>
      <c r="D575" s="14">
        <f>VLOOKUP(A575,'Data _Transformation'!A574:Q2903,4,FALSE)</f>
        <v>5.69</v>
      </c>
      <c r="E575" s="14" t="str">
        <f>VLOOKUP(A575,'Data _Transformation'!A574:Q2903,5,FALSE)</f>
        <v>No</v>
      </c>
      <c r="F575" s="14" t="str">
        <f>VLOOKUP(A575,'Data _Transformation'!A574:Q2903,6,FALSE)</f>
        <v>No</v>
      </c>
      <c r="G575" s="14" t="str">
        <f>VLOOKUP(A575,'Data _Transformation'!A574:Q2903,7,FALSE)</f>
        <v>No</v>
      </c>
      <c r="H575" s="14">
        <f>VLOOKUP(A575,'Data _Transformation'!A574:Q2903,8,FALSE)</f>
        <v>1</v>
      </c>
      <c r="I575" s="14" t="str">
        <f>VLOOKUP(A575,'Data _Transformation'!A574:Q2903,9,FALSE)</f>
        <v>Nonsmoker</v>
      </c>
      <c r="J575" s="14" t="str">
        <f>VLOOKUP(A575,'Data _Transformation'!A574:Q2903,10,FALSE)</f>
        <v>Obesity</v>
      </c>
      <c r="K575" s="14" t="str">
        <f>VLOOKUP(A575,'Data _Transformation'!A574:Q2903,11,FALSE)</f>
        <v>Normal</v>
      </c>
      <c r="L575" s="39">
        <f>VLOOKUP(A575,'Data _Transformation'!A574:Q2903,12,FALSE)</f>
        <v>33491</v>
      </c>
      <c r="M575" s="40">
        <f>VLOOKUP(A575,'Data _Transformation'!A574:Q2903,13,FALSE)</f>
        <v>5031.2700000000004</v>
      </c>
      <c r="N575" s="14" t="str">
        <f>VLOOKUP(A575,'Data _Transformation'!A574:Q2903,14,FALSE)</f>
        <v>tier - 3</v>
      </c>
      <c r="O575" s="14" t="str">
        <f>VLOOKUP(A575,'Data _Transformation'!A574:Q2903,15,FALSE)</f>
        <v>tier - 1</v>
      </c>
      <c r="P575" s="14" t="str">
        <f>VLOOKUP(A575,'Data _Transformation'!A574:Q2903,16,0)</f>
        <v>R1016</v>
      </c>
      <c r="Q575" s="42">
        <f>VLOOKUP(A575,'Data _Transformation'!A574:Q2903,17,0)</f>
        <v>31</v>
      </c>
    </row>
    <row r="576" spans="1:17" ht="15.6" x14ac:dyDescent="0.3">
      <c r="A576" s="41" t="s">
        <v>1457</v>
      </c>
      <c r="B576" s="14" t="str">
        <f>VLOOKUP(A576,'Data _Transformation'!A575:Q2904,2,FALSE)</f>
        <v xml:space="preserve">  Kristen A</v>
      </c>
      <c r="C576" s="14">
        <f>VLOOKUP(A576,'Data _Transformation'!A575:Q2904,3,FALSE)</f>
        <v>26.84</v>
      </c>
      <c r="D576" s="14">
        <f>VLOOKUP(A576,'Data _Transformation'!A575:Q2904,4,FALSE)</f>
        <v>6.5</v>
      </c>
      <c r="E576" s="14" t="str">
        <f>VLOOKUP(A576,'Data _Transformation'!A575:Q2904,5,FALSE)</f>
        <v>No</v>
      </c>
      <c r="F576" s="14" t="str">
        <f>VLOOKUP(A576,'Data _Transformation'!A575:Q2904,6,FALSE)</f>
        <v>No</v>
      </c>
      <c r="G576" s="14" t="str">
        <f>VLOOKUP(A576,'Data _Transformation'!A575:Q2904,7,FALSE)</f>
        <v>No</v>
      </c>
      <c r="H576" s="14">
        <f>VLOOKUP(A576,'Data _Transformation'!A575:Q2904,8,FALSE)</f>
        <v>0</v>
      </c>
      <c r="I576" s="14" t="str">
        <f>VLOOKUP(A576,'Data _Transformation'!A575:Q2904,9,FALSE)</f>
        <v>Smoker</v>
      </c>
      <c r="J576" s="14" t="str">
        <f>VLOOKUP(A576,'Data _Transformation'!A575:Q2904,10,FALSE)</f>
        <v>Over weight</v>
      </c>
      <c r="K576" s="14" t="str">
        <f>VLOOKUP(A576,'Data _Transformation'!A575:Q2904,11,FALSE)</f>
        <v>Diabetes</v>
      </c>
      <c r="L576" s="39">
        <f>VLOOKUP(A576,'Data _Transformation'!A575:Q2904,12,FALSE)</f>
        <v>31592</v>
      </c>
      <c r="M576" s="40">
        <f>VLOOKUP(A576,'Data _Transformation'!A575:Q2904,13,FALSE)</f>
        <v>5034.1000000000004</v>
      </c>
      <c r="N576" s="14" t="str">
        <f>VLOOKUP(A576,'Data _Transformation'!A575:Q2904,14,FALSE)</f>
        <v>tier - 2</v>
      </c>
      <c r="O576" s="14" t="str">
        <f>VLOOKUP(A576,'Data _Transformation'!A575:Q2904,15,FALSE)</f>
        <v>tier - 2</v>
      </c>
      <c r="P576" s="14" t="str">
        <f>VLOOKUP(A576,'Data _Transformation'!A575:Q2904,16,0)</f>
        <v>R1013</v>
      </c>
      <c r="Q576" s="42">
        <f>VLOOKUP(A576,'Data _Transformation'!A575:Q2904,17,0)</f>
        <v>36</v>
      </c>
    </row>
    <row r="577" spans="1:17" ht="15.6" x14ac:dyDescent="0.3">
      <c r="A577" s="41" t="s">
        <v>1459</v>
      </c>
      <c r="B577" s="14" t="str">
        <f>VLOOKUP(A577,'Data _Transformation'!A576:Q2905,2,FALSE)</f>
        <v xml:space="preserve">  Maria I</v>
      </c>
      <c r="C577" s="14">
        <f>VLOOKUP(A577,'Data _Transformation'!A576:Q2905,3,FALSE)</f>
        <v>28.3</v>
      </c>
      <c r="D577" s="14">
        <f>VLOOKUP(A577,'Data _Transformation'!A576:Q2905,4,FALSE)</f>
        <v>5.73</v>
      </c>
      <c r="E577" s="14" t="str">
        <f>VLOOKUP(A577,'Data _Transformation'!A576:Q2905,5,FALSE)</f>
        <v>No</v>
      </c>
      <c r="F577" s="14" t="str">
        <f>VLOOKUP(A577,'Data _Transformation'!A576:Q2905,6,FALSE)</f>
        <v>No</v>
      </c>
      <c r="G577" s="14" t="str">
        <f>VLOOKUP(A577,'Data _Transformation'!A576:Q2905,7,FALSE)</f>
        <v>Yes</v>
      </c>
      <c r="H577" s="14">
        <f>VLOOKUP(A577,'Data _Transformation'!A576:Q2905,8,FALSE)</f>
        <v>1</v>
      </c>
      <c r="I577" s="14" t="str">
        <f>VLOOKUP(A577,'Data _Transformation'!A576:Q2905,9,FALSE)</f>
        <v>Smoker</v>
      </c>
      <c r="J577" s="14" t="str">
        <f>VLOOKUP(A577,'Data _Transformation'!A576:Q2905,10,FALSE)</f>
        <v>Over weight</v>
      </c>
      <c r="K577" s="14" t="str">
        <f>VLOOKUP(A577,'Data _Transformation'!A576:Q2905,11,FALSE)</f>
        <v>Prediabetes</v>
      </c>
      <c r="L577" s="39">
        <f>VLOOKUP(A577,'Data _Transformation'!A576:Q2905,12,FALSE)</f>
        <v>35768</v>
      </c>
      <c r="M577" s="40">
        <f>VLOOKUP(A577,'Data _Transformation'!A576:Q2905,13,FALSE)</f>
        <v>5038.57</v>
      </c>
      <c r="N577" s="14" t="str">
        <f>VLOOKUP(A577,'Data _Transformation'!A576:Q2905,14,FALSE)</f>
        <v>tier - 2</v>
      </c>
      <c r="O577" s="14" t="str">
        <f>VLOOKUP(A577,'Data _Transformation'!A576:Q2905,15,FALSE)</f>
        <v>tier - 2</v>
      </c>
      <c r="P577" s="14" t="str">
        <f>VLOOKUP(A577,'Data _Transformation'!A576:Q2905,16,0)</f>
        <v>R1025</v>
      </c>
      <c r="Q577" s="42">
        <f>VLOOKUP(A577,'Data _Transformation'!A576:Q2905,17,0)</f>
        <v>25</v>
      </c>
    </row>
    <row r="578" spans="1:17" ht="15.6" x14ac:dyDescent="0.3">
      <c r="A578" s="41" t="s">
        <v>1462</v>
      </c>
      <c r="B578" s="14" t="str">
        <f>VLOOKUP(A578,'Data _Transformation'!A577:Q2906,2,FALSE)</f>
        <v xml:space="preserve">  Jonathan</v>
      </c>
      <c r="C578" s="14">
        <f>VLOOKUP(A578,'Data _Transformation'!A577:Q2906,3,FALSE)</f>
        <v>27.06</v>
      </c>
      <c r="D578" s="14">
        <f>VLOOKUP(A578,'Data _Transformation'!A577:Q2906,4,FALSE)</f>
        <v>5.74</v>
      </c>
      <c r="E578" s="14" t="str">
        <f>VLOOKUP(A578,'Data _Transformation'!A577:Q2906,5,FALSE)</f>
        <v>Yes</v>
      </c>
      <c r="F578" s="14" t="str">
        <f>VLOOKUP(A578,'Data _Transformation'!A577:Q2906,6,FALSE)</f>
        <v>No</v>
      </c>
      <c r="G578" s="14" t="str">
        <f>VLOOKUP(A578,'Data _Transformation'!A577:Q2906,7,FALSE)</f>
        <v>No</v>
      </c>
      <c r="H578" s="14">
        <f>VLOOKUP(A578,'Data _Transformation'!A577:Q2906,8,FALSE)</f>
        <v>0</v>
      </c>
      <c r="I578" s="14" t="str">
        <f>VLOOKUP(A578,'Data _Transformation'!A577:Q2906,9,FALSE)</f>
        <v>Smoker</v>
      </c>
      <c r="J578" s="14" t="str">
        <f>VLOOKUP(A578,'Data _Transformation'!A577:Q2906,10,FALSE)</f>
        <v>Over weight</v>
      </c>
      <c r="K578" s="14" t="str">
        <f>VLOOKUP(A578,'Data _Transformation'!A577:Q2906,11,FALSE)</f>
        <v>Prediabetes</v>
      </c>
      <c r="L578" s="39">
        <f>VLOOKUP(A578,'Data _Transformation'!A577:Q2906,12,FALSE)</f>
        <v>37180</v>
      </c>
      <c r="M578" s="40">
        <f>VLOOKUP(A578,'Data _Transformation'!A577:Q2906,13,FALSE)</f>
        <v>5043.13</v>
      </c>
      <c r="N578" s="14" t="str">
        <f>VLOOKUP(A578,'Data _Transformation'!A577:Q2906,14,FALSE)</f>
        <v>tier - 2</v>
      </c>
      <c r="O578" s="14" t="str">
        <f>VLOOKUP(A578,'Data _Transformation'!A577:Q2906,15,FALSE)</f>
        <v>tier - 3</v>
      </c>
      <c r="P578" s="14" t="str">
        <f>VLOOKUP(A578,'Data _Transformation'!A577:Q2906,16,0)</f>
        <v>R1011</v>
      </c>
      <c r="Q578" s="42">
        <f>VLOOKUP(A578,'Data _Transformation'!A577:Q2906,17,0)</f>
        <v>21</v>
      </c>
    </row>
    <row r="579" spans="1:17" ht="15.6" x14ac:dyDescent="0.3">
      <c r="A579" s="41" t="s">
        <v>1464</v>
      </c>
      <c r="B579" s="14" t="str">
        <f>VLOOKUP(A579,'Data _Transformation'!A578:Q2907,2,FALSE)</f>
        <v xml:space="preserve">  Phil</v>
      </c>
      <c r="C579" s="14">
        <f>VLOOKUP(A579,'Data _Transformation'!A578:Q2907,3,FALSE)</f>
        <v>47.13</v>
      </c>
      <c r="D579" s="14">
        <f>VLOOKUP(A579,'Data _Transformation'!A578:Q2907,4,FALSE)</f>
        <v>8.6999999999999993</v>
      </c>
      <c r="E579" s="14" t="str">
        <f>VLOOKUP(A579,'Data _Transformation'!A578:Q2907,5,FALSE)</f>
        <v>No</v>
      </c>
      <c r="F579" s="14" t="str">
        <f>VLOOKUP(A579,'Data _Transformation'!A578:Q2907,6,FALSE)</f>
        <v>No</v>
      </c>
      <c r="G579" s="14" t="str">
        <f>VLOOKUP(A579,'Data _Transformation'!A578:Q2907,7,FALSE)</f>
        <v>No</v>
      </c>
      <c r="H579" s="14">
        <f>VLOOKUP(A579,'Data _Transformation'!A578:Q2907,8,FALSE)</f>
        <v>0</v>
      </c>
      <c r="I579" s="14" t="str">
        <f>VLOOKUP(A579,'Data _Transformation'!A578:Q2907,9,FALSE)</f>
        <v>Nonsmoker</v>
      </c>
      <c r="J579" s="14" t="str">
        <f>VLOOKUP(A579,'Data _Transformation'!A578:Q2907,10,FALSE)</f>
        <v>Obesity</v>
      </c>
      <c r="K579" s="14" t="str">
        <f>VLOOKUP(A579,'Data _Transformation'!A578:Q2907,11,FALSE)</f>
        <v>Diabetes</v>
      </c>
      <c r="L579" s="39">
        <f>VLOOKUP(A579,'Data _Transformation'!A578:Q2907,12,FALSE)</f>
        <v>35640</v>
      </c>
      <c r="M579" s="40">
        <f>VLOOKUP(A579,'Data _Transformation'!A578:Q2907,13,FALSE)</f>
        <v>5045.1499999999996</v>
      </c>
      <c r="N579" s="14" t="str">
        <f>VLOOKUP(A579,'Data _Transformation'!A578:Q2907,14,FALSE)</f>
        <v>tier - 2</v>
      </c>
      <c r="O579" s="14" t="str">
        <f>VLOOKUP(A579,'Data _Transformation'!A578:Q2907,15,FALSE)</f>
        <v>tier - 2</v>
      </c>
      <c r="P579" s="14" t="str">
        <f>VLOOKUP(A579,'Data _Transformation'!A578:Q2907,16,0)</f>
        <v>R1012</v>
      </c>
      <c r="Q579" s="42">
        <f>VLOOKUP(A579,'Data _Transformation'!A578:Q2907,17,0)</f>
        <v>25</v>
      </c>
    </row>
    <row r="580" spans="1:17" ht="15.6" x14ac:dyDescent="0.3">
      <c r="A580" s="41" t="s">
        <v>1466</v>
      </c>
      <c r="B580" s="14" t="str">
        <f>VLOOKUP(A580,'Data _Transformation'!A579:Q2908,2,FALSE)</f>
        <v xml:space="preserve">  Benjamina C</v>
      </c>
      <c r="C580" s="14">
        <f>VLOOKUP(A580,'Data _Transformation'!A579:Q2908,3,FALSE)</f>
        <v>51.72</v>
      </c>
      <c r="D580" s="14">
        <f>VLOOKUP(A580,'Data _Transformation'!A579:Q2908,4,FALSE)</f>
        <v>5.09</v>
      </c>
      <c r="E580" s="14" t="str">
        <f>VLOOKUP(A580,'Data _Transformation'!A579:Q2908,5,FALSE)</f>
        <v>No</v>
      </c>
      <c r="F580" s="14" t="str">
        <f>VLOOKUP(A580,'Data _Transformation'!A579:Q2908,6,FALSE)</f>
        <v>No</v>
      </c>
      <c r="G580" s="14" t="str">
        <f>VLOOKUP(A580,'Data _Transformation'!A579:Q2908,7,FALSE)</f>
        <v>No</v>
      </c>
      <c r="H580" s="14">
        <f>VLOOKUP(A580,'Data _Transformation'!A579:Q2908,8,FALSE)</f>
        <v>0</v>
      </c>
      <c r="I580" s="14" t="str">
        <f>VLOOKUP(A580,'Data _Transformation'!A579:Q2908,9,FALSE)</f>
        <v>Nonsmoker</v>
      </c>
      <c r="J580" s="14" t="str">
        <f>VLOOKUP(A580,'Data _Transformation'!A579:Q2908,10,FALSE)</f>
        <v>Obesity</v>
      </c>
      <c r="K580" s="14" t="str">
        <f>VLOOKUP(A580,'Data _Transformation'!A579:Q2908,11,FALSE)</f>
        <v>Normal</v>
      </c>
      <c r="L580" s="39">
        <f>VLOOKUP(A580,'Data _Transformation'!A579:Q2908,12,FALSE)</f>
        <v>29471</v>
      </c>
      <c r="M580" s="40">
        <f>VLOOKUP(A580,'Data _Transformation'!A579:Q2908,13,FALSE)</f>
        <v>5054.05</v>
      </c>
      <c r="N580" s="14" t="str">
        <f>VLOOKUP(A580,'Data _Transformation'!A579:Q2908,14,FALSE)</f>
        <v>tier - 2</v>
      </c>
      <c r="O580" s="14" t="str">
        <f>VLOOKUP(A580,'Data _Transformation'!A579:Q2908,15,FALSE)</f>
        <v>tier - 2</v>
      </c>
      <c r="P580" s="14" t="str">
        <f>VLOOKUP(A580,'Data _Transformation'!A579:Q2908,16,0)</f>
        <v>R1013</v>
      </c>
      <c r="Q580" s="42">
        <f>VLOOKUP(A580,'Data _Transformation'!A579:Q2908,17,0)</f>
        <v>42</v>
      </c>
    </row>
    <row r="581" spans="1:17" ht="15.6" x14ac:dyDescent="0.3">
      <c r="A581" s="41" t="s">
        <v>1469</v>
      </c>
      <c r="B581" s="14" t="str">
        <f>VLOOKUP(A581,'Data _Transformation'!A580:Q2909,2,FALSE)</f>
        <v xml:space="preserve">  Christopher</v>
      </c>
      <c r="C581" s="14">
        <f>VLOOKUP(A581,'Data _Transformation'!A580:Q2909,3,FALSE)</f>
        <v>48.59</v>
      </c>
      <c r="D581" s="14">
        <f>VLOOKUP(A581,'Data _Transformation'!A580:Q2909,4,FALSE)</f>
        <v>5.57</v>
      </c>
      <c r="E581" s="14" t="str">
        <f>VLOOKUP(A581,'Data _Transformation'!A580:Q2909,5,FALSE)</f>
        <v>No</v>
      </c>
      <c r="F581" s="14" t="str">
        <f>VLOOKUP(A581,'Data _Transformation'!A580:Q2909,6,FALSE)</f>
        <v>No</v>
      </c>
      <c r="G581" s="14" t="str">
        <f>VLOOKUP(A581,'Data _Transformation'!A580:Q2909,7,FALSE)</f>
        <v>No</v>
      </c>
      <c r="H581" s="14">
        <f>VLOOKUP(A581,'Data _Transformation'!A580:Q2909,8,FALSE)</f>
        <v>0</v>
      </c>
      <c r="I581" s="14" t="str">
        <f>VLOOKUP(A581,'Data _Transformation'!A580:Q2909,9,FALSE)</f>
        <v>Nonsmoker</v>
      </c>
      <c r="J581" s="14" t="str">
        <f>VLOOKUP(A581,'Data _Transformation'!A580:Q2909,10,FALSE)</f>
        <v>Obesity</v>
      </c>
      <c r="K581" s="14" t="str">
        <f>VLOOKUP(A581,'Data _Transformation'!A580:Q2909,11,FALSE)</f>
        <v>Normal</v>
      </c>
      <c r="L581" s="39">
        <f>VLOOKUP(A581,'Data _Transformation'!A580:Q2909,12,FALSE)</f>
        <v>34131</v>
      </c>
      <c r="M581" s="40">
        <f>VLOOKUP(A581,'Data _Transformation'!A580:Q2909,13,FALSE)</f>
        <v>5059.5600000000004</v>
      </c>
      <c r="N581" s="14" t="str">
        <f>VLOOKUP(A581,'Data _Transformation'!A580:Q2909,14,FALSE)</f>
        <v>tier - 2</v>
      </c>
      <c r="O581" s="14" t="str">
        <f>VLOOKUP(A581,'Data _Transformation'!A580:Q2909,15,FALSE)</f>
        <v>tier - 1</v>
      </c>
      <c r="P581" s="14" t="str">
        <f>VLOOKUP(A581,'Data _Transformation'!A580:Q2909,16,0)</f>
        <v>R1021</v>
      </c>
      <c r="Q581" s="42">
        <f>VLOOKUP(A581,'Data _Transformation'!A580:Q2909,17,0)</f>
        <v>29</v>
      </c>
    </row>
    <row r="582" spans="1:17" ht="15.6" x14ac:dyDescent="0.3">
      <c r="A582" s="41" t="s">
        <v>1471</v>
      </c>
      <c r="B582" s="14" t="str">
        <f>VLOOKUP(A582,'Data _Transformation'!A581:Q2910,2,FALSE)</f>
        <v xml:space="preserve">  Alison B</v>
      </c>
      <c r="C582" s="14">
        <f>VLOOKUP(A582,'Data _Transformation'!A581:Q2910,3,FALSE)</f>
        <v>45.18</v>
      </c>
      <c r="D582" s="14">
        <f>VLOOKUP(A582,'Data _Transformation'!A581:Q2910,4,FALSE)</f>
        <v>10.87</v>
      </c>
      <c r="E582" s="14" t="str">
        <f>VLOOKUP(A582,'Data _Transformation'!A581:Q2910,5,FALSE)</f>
        <v>No</v>
      </c>
      <c r="F582" s="14" t="str">
        <f>VLOOKUP(A582,'Data _Transformation'!A581:Q2910,6,FALSE)</f>
        <v>No</v>
      </c>
      <c r="G582" s="14" t="str">
        <f>VLOOKUP(A582,'Data _Transformation'!A581:Q2910,7,FALSE)</f>
        <v>No</v>
      </c>
      <c r="H582" s="14">
        <f>VLOOKUP(A582,'Data _Transformation'!A581:Q2910,8,FALSE)</f>
        <v>0</v>
      </c>
      <c r="I582" s="14" t="str">
        <f>VLOOKUP(A582,'Data _Transformation'!A581:Q2910,9,FALSE)</f>
        <v>Nonsmoker</v>
      </c>
      <c r="J582" s="14" t="str">
        <f>VLOOKUP(A582,'Data _Transformation'!A581:Q2910,10,FALSE)</f>
        <v>Obesity</v>
      </c>
      <c r="K582" s="14" t="str">
        <f>VLOOKUP(A582,'Data _Transformation'!A581:Q2910,11,FALSE)</f>
        <v>Diabetes</v>
      </c>
      <c r="L582" s="39">
        <f>VLOOKUP(A582,'Data _Transformation'!A581:Q2910,12,FALSE)</f>
        <v>28816</v>
      </c>
      <c r="M582" s="40">
        <f>VLOOKUP(A582,'Data _Transformation'!A581:Q2910,13,FALSE)</f>
        <v>5077.1899999999996</v>
      </c>
      <c r="N582" s="14" t="str">
        <f>VLOOKUP(A582,'Data _Transformation'!A581:Q2910,14,FALSE)</f>
        <v>tier - 2</v>
      </c>
      <c r="O582" s="14" t="str">
        <f>VLOOKUP(A582,'Data _Transformation'!A581:Q2910,15,FALSE)</f>
        <v>tier - 3</v>
      </c>
      <c r="P582" s="14" t="str">
        <f>VLOOKUP(A582,'Data _Transformation'!A581:Q2910,16,0)</f>
        <v>R1012</v>
      </c>
      <c r="Q582" s="42">
        <f>VLOOKUP(A582,'Data _Transformation'!A581:Q2910,17,0)</f>
        <v>44</v>
      </c>
    </row>
    <row r="583" spans="1:17" ht="15.6" x14ac:dyDescent="0.3">
      <c r="A583" s="41" t="s">
        <v>1474</v>
      </c>
      <c r="B583" s="14" t="str">
        <f>VLOOKUP(A583,'Data _Transformation'!A582:Q2911,2,FALSE)</f>
        <v xml:space="preserve">  Caroline</v>
      </c>
      <c r="C583" s="14">
        <f>VLOOKUP(A583,'Data _Transformation'!A582:Q2911,3,FALSE)</f>
        <v>27.9</v>
      </c>
      <c r="D583" s="14">
        <f>VLOOKUP(A583,'Data _Transformation'!A582:Q2911,4,FALSE)</f>
        <v>6.02</v>
      </c>
      <c r="E583" s="14" t="str">
        <f>VLOOKUP(A583,'Data _Transformation'!A582:Q2911,5,FALSE)</f>
        <v>No</v>
      </c>
      <c r="F583" s="14" t="str">
        <f>VLOOKUP(A583,'Data _Transformation'!A582:Q2911,6,FALSE)</f>
        <v>No</v>
      </c>
      <c r="G583" s="14" t="str">
        <f>VLOOKUP(A583,'Data _Transformation'!A582:Q2911,7,FALSE)</f>
        <v>Yes</v>
      </c>
      <c r="H583" s="14">
        <f>VLOOKUP(A583,'Data _Transformation'!A582:Q2911,8,FALSE)</f>
        <v>1</v>
      </c>
      <c r="I583" s="14" t="str">
        <f>VLOOKUP(A583,'Data _Transformation'!A582:Q2911,9,FALSE)</f>
        <v>Smoker</v>
      </c>
      <c r="J583" s="14" t="str">
        <f>VLOOKUP(A583,'Data _Transformation'!A582:Q2911,10,FALSE)</f>
        <v>Over weight</v>
      </c>
      <c r="K583" s="14" t="str">
        <f>VLOOKUP(A583,'Data _Transformation'!A582:Q2911,11,FALSE)</f>
        <v>Prediabetes</v>
      </c>
      <c r="L583" s="39">
        <f>VLOOKUP(A583,'Data _Transformation'!A582:Q2911,12,FALSE)</f>
        <v>35625</v>
      </c>
      <c r="M583" s="40">
        <f>VLOOKUP(A583,'Data _Transformation'!A582:Q2911,13,FALSE)</f>
        <v>5080.1000000000004</v>
      </c>
      <c r="N583" s="14" t="str">
        <f>VLOOKUP(A583,'Data _Transformation'!A582:Q2911,14,FALSE)</f>
        <v>tier - 3</v>
      </c>
      <c r="O583" s="14" t="str">
        <f>VLOOKUP(A583,'Data _Transformation'!A582:Q2911,15,FALSE)</f>
        <v>tier - 2</v>
      </c>
      <c r="P583" s="14" t="str">
        <f>VLOOKUP(A583,'Data _Transformation'!A582:Q2911,16,0)</f>
        <v>R1011</v>
      </c>
      <c r="Q583" s="42">
        <f>VLOOKUP(A583,'Data _Transformation'!A582:Q2911,17,0)</f>
        <v>25</v>
      </c>
    </row>
    <row r="584" spans="1:17" ht="15.6" x14ac:dyDescent="0.3">
      <c r="A584" s="41" t="s">
        <v>1477</v>
      </c>
      <c r="B584" s="14" t="str">
        <f>VLOOKUP(A584,'Data _Transformation'!A583:Q2912,2,FALSE)</f>
        <v xml:space="preserve">  Alexis N</v>
      </c>
      <c r="C584" s="14">
        <f>VLOOKUP(A584,'Data _Transformation'!A583:Q2912,3,FALSE)</f>
        <v>51.33</v>
      </c>
      <c r="D584" s="14">
        <f>VLOOKUP(A584,'Data _Transformation'!A583:Q2912,4,FALSE)</f>
        <v>7</v>
      </c>
      <c r="E584" s="14" t="str">
        <f>VLOOKUP(A584,'Data _Transformation'!A583:Q2912,5,FALSE)</f>
        <v>No</v>
      </c>
      <c r="F584" s="14" t="str">
        <f>VLOOKUP(A584,'Data _Transformation'!A583:Q2912,6,FALSE)</f>
        <v>No</v>
      </c>
      <c r="G584" s="14" t="str">
        <f>VLOOKUP(A584,'Data _Transformation'!A583:Q2912,7,FALSE)</f>
        <v>No</v>
      </c>
      <c r="H584" s="14">
        <f>VLOOKUP(A584,'Data _Transformation'!A583:Q2912,8,FALSE)</f>
        <v>0</v>
      </c>
      <c r="I584" s="14" t="str">
        <f>VLOOKUP(A584,'Data _Transformation'!A583:Q2912,9,FALSE)</f>
        <v>Nonsmoker</v>
      </c>
      <c r="J584" s="14" t="str">
        <f>VLOOKUP(A584,'Data _Transformation'!A583:Q2912,10,FALSE)</f>
        <v>Obesity</v>
      </c>
      <c r="K584" s="14" t="str">
        <f>VLOOKUP(A584,'Data _Transformation'!A583:Q2912,11,FALSE)</f>
        <v>Diabetes</v>
      </c>
      <c r="L584" s="39">
        <f>VLOOKUP(A584,'Data _Transformation'!A583:Q2912,12,FALSE)</f>
        <v>36330</v>
      </c>
      <c r="M584" s="40">
        <f>VLOOKUP(A584,'Data _Transformation'!A583:Q2912,13,FALSE)</f>
        <v>5087.92</v>
      </c>
      <c r="N584" s="14" t="str">
        <f>VLOOKUP(A584,'Data _Transformation'!A583:Q2912,14,FALSE)</f>
        <v>tier - 2</v>
      </c>
      <c r="O584" s="14" t="str">
        <f>VLOOKUP(A584,'Data _Transformation'!A583:Q2912,15,FALSE)</f>
        <v>tier - 2</v>
      </c>
      <c r="P584" s="14" t="str">
        <f>VLOOKUP(A584,'Data _Transformation'!A583:Q2912,16,0)</f>
        <v>R1026</v>
      </c>
      <c r="Q584" s="42">
        <f>VLOOKUP(A584,'Data _Transformation'!A583:Q2912,17,0)</f>
        <v>23</v>
      </c>
    </row>
    <row r="585" spans="1:17" ht="15.6" x14ac:dyDescent="0.3">
      <c r="A585" s="41" t="s">
        <v>1479</v>
      </c>
      <c r="B585" s="14" t="str">
        <f>VLOOKUP(A585,'Data _Transformation'!A584:Q2913,2,FALSE)</f>
        <v xml:space="preserve">  Shanda L</v>
      </c>
      <c r="C585" s="14">
        <f>VLOOKUP(A585,'Data _Transformation'!A584:Q2913,3,FALSE)</f>
        <v>30.59</v>
      </c>
      <c r="D585" s="14">
        <f>VLOOKUP(A585,'Data _Transformation'!A584:Q2913,4,FALSE)</f>
        <v>5.56</v>
      </c>
      <c r="E585" s="14" t="str">
        <f>VLOOKUP(A585,'Data _Transformation'!A584:Q2913,5,FALSE)</f>
        <v>Yes</v>
      </c>
      <c r="F585" s="14" t="str">
        <f>VLOOKUP(A585,'Data _Transformation'!A584:Q2913,6,FALSE)</f>
        <v>No</v>
      </c>
      <c r="G585" s="14" t="str">
        <f>VLOOKUP(A585,'Data _Transformation'!A584:Q2913,7,FALSE)</f>
        <v>No</v>
      </c>
      <c r="H585" s="14">
        <f>VLOOKUP(A585,'Data _Transformation'!A584:Q2913,8,FALSE)</f>
        <v>1</v>
      </c>
      <c r="I585" s="14" t="str">
        <f>VLOOKUP(A585,'Data _Transformation'!A584:Q2913,9,FALSE)</f>
        <v>Nonsmoker</v>
      </c>
      <c r="J585" s="14" t="str">
        <f>VLOOKUP(A585,'Data _Transformation'!A584:Q2913,10,FALSE)</f>
        <v>Obesity</v>
      </c>
      <c r="K585" s="14" t="str">
        <f>VLOOKUP(A585,'Data _Transformation'!A584:Q2913,11,FALSE)</f>
        <v>Normal</v>
      </c>
      <c r="L585" s="39">
        <f>VLOOKUP(A585,'Data _Transformation'!A584:Q2913,12,FALSE)</f>
        <v>32099</v>
      </c>
      <c r="M585" s="40">
        <f>VLOOKUP(A585,'Data _Transformation'!A584:Q2913,13,FALSE)</f>
        <v>5116.5</v>
      </c>
      <c r="N585" s="14" t="str">
        <f>VLOOKUP(A585,'Data _Transformation'!A584:Q2913,14,FALSE)</f>
        <v>tier - 2</v>
      </c>
      <c r="O585" s="14" t="str">
        <f>VLOOKUP(A585,'Data _Transformation'!A584:Q2913,15,FALSE)</f>
        <v>tier - 2</v>
      </c>
      <c r="P585" s="14" t="str">
        <f>VLOOKUP(A585,'Data _Transformation'!A584:Q2913,16,0)</f>
        <v>R1012</v>
      </c>
      <c r="Q585" s="42">
        <f>VLOOKUP(A585,'Data _Transformation'!A584:Q2913,17,0)</f>
        <v>35</v>
      </c>
    </row>
    <row r="586" spans="1:17" ht="15.6" x14ac:dyDescent="0.3">
      <c r="A586" s="41" t="s">
        <v>1482</v>
      </c>
      <c r="B586" s="14" t="str">
        <f>VLOOKUP(A586,'Data _Transformation'!A585:Q2914,2,FALSE)</f>
        <v xml:space="preserve">  Lacey</v>
      </c>
      <c r="C586" s="14">
        <f>VLOOKUP(A586,'Data _Transformation'!A585:Q2914,3,FALSE)</f>
        <v>39.229999999999997</v>
      </c>
      <c r="D586" s="14">
        <f>VLOOKUP(A586,'Data _Transformation'!A585:Q2914,4,FALSE)</f>
        <v>8.4499999999999993</v>
      </c>
      <c r="E586" s="14" t="str">
        <f>VLOOKUP(A586,'Data _Transformation'!A585:Q2914,5,FALSE)</f>
        <v>No</v>
      </c>
      <c r="F586" s="14" t="str">
        <f>VLOOKUP(A586,'Data _Transformation'!A585:Q2914,6,FALSE)</f>
        <v>No</v>
      </c>
      <c r="G586" s="14" t="str">
        <f>VLOOKUP(A586,'Data _Transformation'!A585:Q2914,7,FALSE)</f>
        <v>No</v>
      </c>
      <c r="H586" s="14">
        <f>VLOOKUP(A586,'Data _Transformation'!A585:Q2914,8,FALSE)</f>
        <v>0</v>
      </c>
      <c r="I586" s="14" t="str">
        <f>VLOOKUP(A586,'Data _Transformation'!A585:Q2914,9,FALSE)</f>
        <v>Nonsmoker</v>
      </c>
      <c r="J586" s="14" t="str">
        <f>VLOOKUP(A586,'Data _Transformation'!A585:Q2914,10,FALSE)</f>
        <v>Obesity</v>
      </c>
      <c r="K586" s="14" t="str">
        <f>VLOOKUP(A586,'Data _Transformation'!A585:Q2914,11,FALSE)</f>
        <v>Diabetes</v>
      </c>
      <c r="L586" s="39">
        <f>VLOOKUP(A586,'Data _Transformation'!A585:Q2914,12,FALSE)</f>
        <v>32448</v>
      </c>
      <c r="M586" s="40">
        <f>VLOOKUP(A586,'Data _Transformation'!A585:Q2914,13,FALSE)</f>
        <v>5124.1899999999996</v>
      </c>
      <c r="N586" s="14" t="str">
        <f>VLOOKUP(A586,'Data _Transformation'!A585:Q2914,14,FALSE)</f>
        <v>tier - 2</v>
      </c>
      <c r="O586" s="14" t="str">
        <f>VLOOKUP(A586,'Data _Transformation'!A585:Q2914,15,FALSE)</f>
        <v>tier - 3</v>
      </c>
      <c r="P586" s="14" t="str">
        <f>VLOOKUP(A586,'Data _Transformation'!A585:Q2914,16,0)</f>
        <v>R1013</v>
      </c>
      <c r="Q586" s="42">
        <f>VLOOKUP(A586,'Data _Transformation'!A585:Q2914,17,0)</f>
        <v>34</v>
      </c>
    </row>
    <row r="587" spans="1:17" ht="15.6" x14ac:dyDescent="0.3">
      <c r="A587" s="41" t="s">
        <v>1485</v>
      </c>
      <c r="B587" s="14" t="str">
        <f>VLOOKUP(A587,'Data _Transformation'!A586:Q2915,2,FALSE)</f>
        <v xml:space="preserve">  Laurette</v>
      </c>
      <c r="C587" s="14">
        <f>VLOOKUP(A587,'Data _Transformation'!A586:Q2915,3,FALSE)</f>
        <v>19.094999999999999</v>
      </c>
      <c r="D587" s="14">
        <f>VLOOKUP(A587,'Data _Transformation'!A586:Q2915,4,FALSE)</f>
        <v>6.19</v>
      </c>
      <c r="E587" s="14" t="str">
        <f>VLOOKUP(A587,'Data _Transformation'!A586:Q2915,5,FALSE)</f>
        <v>No</v>
      </c>
      <c r="F587" s="14" t="str">
        <f>VLOOKUP(A587,'Data _Transformation'!A586:Q2915,6,FALSE)</f>
        <v>No</v>
      </c>
      <c r="G587" s="14" t="str">
        <f>VLOOKUP(A587,'Data _Transformation'!A586:Q2915,7,FALSE)</f>
        <v>No</v>
      </c>
      <c r="H587" s="14">
        <f>VLOOKUP(A587,'Data _Transformation'!A586:Q2915,8,FALSE)</f>
        <v>0</v>
      </c>
      <c r="I587" s="14" t="str">
        <f>VLOOKUP(A587,'Data _Transformation'!A586:Q2915,9,FALSE)</f>
        <v>Smoker</v>
      </c>
      <c r="J587" s="14" t="str">
        <f>VLOOKUP(A587,'Data _Transformation'!A586:Q2915,10,FALSE)</f>
        <v>Normal weight</v>
      </c>
      <c r="K587" s="14" t="str">
        <f>VLOOKUP(A587,'Data _Transformation'!A586:Q2915,11,FALSE)</f>
        <v>Prediabetes</v>
      </c>
      <c r="L587" s="39">
        <f>VLOOKUP(A587,'Data _Transformation'!A586:Q2915,12,FALSE)</f>
        <v>32033</v>
      </c>
      <c r="M587" s="40">
        <f>VLOOKUP(A587,'Data _Transformation'!A586:Q2915,13,FALSE)</f>
        <v>5125.22</v>
      </c>
      <c r="N587" s="14" t="str">
        <f>VLOOKUP(A587,'Data _Transformation'!A586:Q2915,14,FALSE)</f>
        <v>tier - 1</v>
      </c>
      <c r="O587" s="14" t="str">
        <f>VLOOKUP(A587,'Data _Transformation'!A586:Q2915,15,FALSE)</f>
        <v>tier - 2</v>
      </c>
      <c r="P587" s="14" t="str">
        <f>VLOOKUP(A587,'Data _Transformation'!A586:Q2915,16,0)</f>
        <v>R1012</v>
      </c>
      <c r="Q587" s="42">
        <f>VLOOKUP(A587,'Data _Transformation'!A586:Q2915,17,0)</f>
        <v>35</v>
      </c>
    </row>
    <row r="588" spans="1:17" ht="15.6" x14ac:dyDescent="0.3">
      <c r="A588" s="41" t="s">
        <v>1487</v>
      </c>
      <c r="B588" s="14" t="str">
        <f>VLOOKUP(A588,'Data _Transformation'!A587:Q2916,2,FALSE)</f>
        <v xml:space="preserve">  Jason</v>
      </c>
      <c r="C588" s="14">
        <f>VLOOKUP(A588,'Data _Transformation'!A587:Q2916,3,FALSE)</f>
        <v>49.72</v>
      </c>
      <c r="D588" s="14">
        <f>VLOOKUP(A588,'Data _Transformation'!A587:Q2916,4,FALSE)</f>
        <v>7.71</v>
      </c>
      <c r="E588" s="14" t="str">
        <f>VLOOKUP(A588,'Data _Transformation'!A587:Q2916,5,FALSE)</f>
        <v>No</v>
      </c>
      <c r="F588" s="14" t="str">
        <f>VLOOKUP(A588,'Data _Transformation'!A587:Q2916,6,FALSE)</f>
        <v>No</v>
      </c>
      <c r="G588" s="14" t="str">
        <f>VLOOKUP(A588,'Data _Transformation'!A587:Q2916,7,FALSE)</f>
        <v>No</v>
      </c>
      <c r="H588" s="14">
        <f>VLOOKUP(A588,'Data _Transformation'!A587:Q2916,8,FALSE)</f>
        <v>0</v>
      </c>
      <c r="I588" s="14" t="str">
        <f>VLOOKUP(A588,'Data _Transformation'!A587:Q2916,9,FALSE)</f>
        <v>Nonsmoker</v>
      </c>
      <c r="J588" s="14" t="str">
        <f>VLOOKUP(A588,'Data _Transformation'!A587:Q2916,10,FALSE)</f>
        <v>Obesity</v>
      </c>
      <c r="K588" s="14" t="str">
        <f>VLOOKUP(A588,'Data _Transformation'!A587:Q2916,11,FALSE)</f>
        <v>Diabetes</v>
      </c>
      <c r="L588" s="39">
        <f>VLOOKUP(A588,'Data _Transformation'!A587:Q2916,12,FALSE)</f>
        <v>32401</v>
      </c>
      <c r="M588" s="40">
        <f>VLOOKUP(A588,'Data _Transformation'!A587:Q2916,13,FALSE)</f>
        <v>5136.75</v>
      </c>
      <c r="N588" s="14" t="str">
        <f>VLOOKUP(A588,'Data _Transformation'!A587:Q2916,14,FALSE)</f>
        <v>tier - 2</v>
      </c>
      <c r="O588" s="14" t="str">
        <f>VLOOKUP(A588,'Data _Transformation'!A587:Q2916,15,FALSE)</f>
        <v>tier - 1</v>
      </c>
      <c r="P588" s="14" t="str">
        <f>VLOOKUP(A588,'Data _Transformation'!A587:Q2916,16,0)</f>
        <v>R1013</v>
      </c>
      <c r="Q588" s="42">
        <f>VLOOKUP(A588,'Data _Transformation'!A587:Q2916,17,0)</f>
        <v>34</v>
      </c>
    </row>
    <row r="589" spans="1:17" ht="15.6" x14ac:dyDescent="0.3">
      <c r="A589" s="41" t="s">
        <v>1490</v>
      </c>
      <c r="B589" s="14" t="str">
        <f>VLOOKUP(A589,'Data _Transformation'!A588:Q2917,2,FALSE)</f>
        <v xml:space="preserve">  Mary</v>
      </c>
      <c r="C589" s="14">
        <f>VLOOKUP(A589,'Data _Transformation'!A588:Q2917,3,FALSE)</f>
        <v>21.754999999999999</v>
      </c>
      <c r="D589" s="14">
        <f>VLOOKUP(A589,'Data _Transformation'!A588:Q2917,4,FALSE)</f>
        <v>4.63</v>
      </c>
      <c r="E589" s="14" t="str">
        <f>VLOOKUP(A589,'Data _Transformation'!A588:Q2917,5,FALSE)</f>
        <v>No</v>
      </c>
      <c r="F589" s="14" t="str">
        <f>VLOOKUP(A589,'Data _Transformation'!A588:Q2917,6,FALSE)</f>
        <v>No</v>
      </c>
      <c r="G589" s="14" t="str">
        <f>VLOOKUP(A589,'Data _Transformation'!A588:Q2917,7,FALSE)</f>
        <v>Yes</v>
      </c>
      <c r="H589" s="14">
        <f>VLOOKUP(A589,'Data _Transformation'!A588:Q2917,8,FALSE)</f>
        <v>1</v>
      </c>
      <c r="I589" s="14" t="str">
        <f>VLOOKUP(A589,'Data _Transformation'!A588:Q2917,9,FALSE)</f>
        <v>Smoker</v>
      </c>
      <c r="J589" s="14" t="str">
        <f>VLOOKUP(A589,'Data _Transformation'!A588:Q2917,10,FALSE)</f>
        <v>Normal weight</v>
      </c>
      <c r="K589" s="14" t="str">
        <f>VLOOKUP(A589,'Data _Transformation'!A588:Q2917,11,FALSE)</f>
        <v>Normal</v>
      </c>
      <c r="L589" s="39">
        <f>VLOOKUP(A589,'Data _Transformation'!A588:Q2917,12,FALSE)</f>
        <v>34313</v>
      </c>
      <c r="M589" s="40">
        <f>VLOOKUP(A589,'Data _Transformation'!A588:Q2917,13,FALSE)</f>
        <v>5138.26</v>
      </c>
      <c r="N589" s="14" t="str">
        <f>VLOOKUP(A589,'Data _Transformation'!A588:Q2917,14,FALSE)</f>
        <v>tier - 2</v>
      </c>
      <c r="O589" s="14" t="str">
        <f>VLOOKUP(A589,'Data _Transformation'!A588:Q2917,15,FALSE)</f>
        <v>tier - 2</v>
      </c>
      <c r="P589" s="14" t="str">
        <f>VLOOKUP(A589,'Data _Transformation'!A588:Q2917,16,0)</f>
        <v>R1013</v>
      </c>
      <c r="Q589" s="42">
        <f>VLOOKUP(A589,'Data _Transformation'!A588:Q2917,17,0)</f>
        <v>29</v>
      </c>
    </row>
    <row r="590" spans="1:17" ht="15.6" x14ac:dyDescent="0.3">
      <c r="A590" s="41" t="s">
        <v>1493</v>
      </c>
      <c r="B590" s="14" t="str">
        <f>VLOOKUP(A590,'Data _Transformation'!A589:Q2918,2,FALSE)</f>
        <v xml:space="preserve">  Kati A</v>
      </c>
      <c r="C590" s="14">
        <f>VLOOKUP(A590,'Data _Transformation'!A589:Q2918,3,FALSE)</f>
        <v>48.39</v>
      </c>
      <c r="D590" s="14">
        <f>VLOOKUP(A590,'Data _Transformation'!A589:Q2918,4,FALSE)</f>
        <v>4.6100000000000003</v>
      </c>
      <c r="E590" s="14" t="str">
        <f>VLOOKUP(A590,'Data _Transformation'!A589:Q2918,5,FALSE)</f>
        <v>No</v>
      </c>
      <c r="F590" s="14" t="str">
        <f>VLOOKUP(A590,'Data _Transformation'!A589:Q2918,6,FALSE)</f>
        <v>No</v>
      </c>
      <c r="G590" s="14" t="str">
        <f>VLOOKUP(A590,'Data _Transformation'!A589:Q2918,7,FALSE)</f>
        <v>No</v>
      </c>
      <c r="H590" s="14">
        <f>VLOOKUP(A590,'Data _Transformation'!A589:Q2918,8,FALSE)</f>
        <v>0</v>
      </c>
      <c r="I590" s="14" t="str">
        <f>VLOOKUP(A590,'Data _Transformation'!A589:Q2918,9,FALSE)</f>
        <v>Nonsmoker</v>
      </c>
      <c r="J590" s="14" t="str">
        <f>VLOOKUP(A590,'Data _Transformation'!A589:Q2918,10,FALSE)</f>
        <v>Obesity</v>
      </c>
      <c r="K590" s="14" t="str">
        <f>VLOOKUP(A590,'Data _Transformation'!A589:Q2918,11,FALSE)</f>
        <v>Normal</v>
      </c>
      <c r="L590" s="39">
        <f>VLOOKUP(A590,'Data _Transformation'!A589:Q2918,12,FALSE)</f>
        <v>30916</v>
      </c>
      <c r="M590" s="40">
        <f>VLOOKUP(A590,'Data _Transformation'!A589:Q2918,13,FALSE)</f>
        <v>5144.18</v>
      </c>
      <c r="N590" s="14" t="str">
        <f>VLOOKUP(A590,'Data _Transformation'!A589:Q2918,14,FALSE)</f>
        <v>tier - 2</v>
      </c>
      <c r="O590" s="14" t="str">
        <f>VLOOKUP(A590,'Data _Transformation'!A589:Q2918,15,FALSE)</f>
        <v>tier - 1</v>
      </c>
      <c r="P590" s="14" t="str">
        <f>VLOOKUP(A590,'Data _Transformation'!A589:Q2918,16,0)</f>
        <v>R1013</v>
      </c>
      <c r="Q590" s="42">
        <f>VLOOKUP(A590,'Data _Transformation'!A589:Q2918,17,0)</f>
        <v>38</v>
      </c>
    </row>
    <row r="591" spans="1:17" ht="15.6" x14ac:dyDescent="0.3">
      <c r="A591" s="41" t="s">
        <v>1495</v>
      </c>
      <c r="B591" s="14" t="str">
        <f>VLOOKUP(A591,'Data _Transformation'!A590:Q2919,2,FALSE)</f>
        <v xml:space="preserve">  Kelly J</v>
      </c>
      <c r="C591" s="14">
        <f>VLOOKUP(A591,'Data _Transformation'!A590:Q2919,3,FALSE)</f>
        <v>47.15</v>
      </c>
      <c r="D591" s="14">
        <f>VLOOKUP(A591,'Data _Transformation'!A590:Q2919,4,FALSE)</f>
        <v>9.5299999999999994</v>
      </c>
      <c r="E591" s="14" t="str">
        <f>VLOOKUP(A591,'Data _Transformation'!A590:Q2919,5,FALSE)</f>
        <v>Yes</v>
      </c>
      <c r="F591" s="14" t="str">
        <f>VLOOKUP(A591,'Data _Transformation'!A590:Q2919,6,FALSE)</f>
        <v>No</v>
      </c>
      <c r="G591" s="14" t="str">
        <f>VLOOKUP(A591,'Data _Transformation'!A590:Q2919,7,FALSE)</f>
        <v>No</v>
      </c>
      <c r="H591" s="14">
        <f>VLOOKUP(A591,'Data _Transformation'!A590:Q2919,8,FALSE)</f>
        <v>1</v>
      </c>
      <c r="I591" s="14" t="str">
        <f>VLOOKUP(A591,'Data _Transformation'!A590:Q2919,9,FALSE)</f>
        <v>Nonsmoker</v>
      </c>
      <c r="J591" s="14" t="str">
        <f>VLOOKUP(A591,'Data _Transformation'!A590:Q2919,10,FALSE)</f>
        <v>Obesity</v>
      </c>
      <c r="K591" s="14" t="str">
        <f>VLOOKUP(A591,'Data _Transformation'!A590:Q2919,11,FALSE)</f>
        <v>Diabetes</v>
      </c>
      <c r="L591" s="39">
        <f>VLOOKUP(A591,'Data _Transformation'!A590:Q2919,12,FALSE)</f>
        <v>33107</v>
      </c>
      <c r="M591" s="40">
        <f>VLOOKUP(A591,'Data _Transformation'!A590:Q2919,13,FALSE)</f>
        <v>5148.55</v>
      </c>
      <c r="N591" s="14" t="str">
        <f>VLOOKUP(A591,'Data _Transformation'!A590:Q2919,14,FALSE)</f>
        <v>tier - 2</v>
      </c>
      <c r="O591" s="14" t="str">
        <f>VLOOKUP(A591,'Data _Transformation'!A590:Q2919,15,FALSE)</f>
        <v>tier - 2</v>
      </c>
      <c r="P591" s="14" t="str">
        <f>VLOOKUP(A591,'Data _Transformation'!A590:Q2919,16,0)</f>
        <v>R1024</v>
      </c>
      <c r="Q591" s="42">
        <f>VLOOKUP(A591,'Data _Transformation'!A590:Q2919,17,0)</f>
        <v>32</v>
      </c>
    </row>
    <row r="592" spans="1:17" ht="15.6" x14ac:dyDescent="0.3">
      <c r="A592" s="41" t="s">
        <v>1498</v>
      </c>
      <c r="B592" s="14" t="str">
        <f>VLOOKUP(A592,'Data _Transformation'!A591:Q2920,2,FALSE)</f>
        <v xml:space="preserve">  Greer D</v>
      </c>
      <c r="C592" s="14">
        <f>VLOOKUP(A592,'Data _Transformation'!A591:Q2920,3,FALSE)</f>
        <v>47.59</v>
      </c>
      <c r="D592" s="14">
        <f>VLOOKUP(A592,'Data _Transformation'!A591:Q2920,4,FALSE)</f>
        <v>11.43</v>
      </c>
      <c r="E592" s="14" t="str">
        <f>VLOOKUP(A592,'Data _Transformation'!A591:Q2920,5,FALSE)</f>
        <v>Yes</v>
      </c>
      <c r="F592" s="14" t="str">
        <f>VLOOKUP(A592,'Data _Transformation'!A591:Q2920,6,FALSE)</f>
        <v>No</v>
      </c>
      <c r="G592" s="14" t="str">
        <f>VLOOKUP(A592,'Data _Transformation'!A591:Q2920,7,FALSE)</f>
        <v>No</v>
      </c>
      <c r="H592" s="14">
        <f>VLOOKUP(A592,'Data _Transformation'!A591:Q2920,8,FALSE)</f>
        <v>2</v>
      </c>
      <c r="I592" s="14" t="str">
        <f>VLOOKUP(A592,'Data _Transformation'!A591:Q2920,9,FALSE)</f>
        <v>Nonsmoker</v>
      </c>
      <c r="J592" s="14" t="str">
        <f>VLOOKUP(A592,'Data _Transformation'!A591:Q2920,10,FALSE)</f>
        <v>Obesity</v>
      </c>
      <c r="K592" s="14" t="str">
        <f>VLOOKUP(A592,'Data _Transformation'!A591:Q2920,11,FALSE)</f>
        <v>Diabetes</v>
      </c>
      <c r="L592" s="39">
        <f>VLOOKUP(A592,'Data _Transformation'!A591:Q2920,12,FALSE)</f>
        <v>33155</v>
      </c>
      <c r="M592" s="40">
        <f>VLOOKUP(A592,'Data _Transformation'!A591:Q2920,13,FALSE)</f>
        <v>5152.13</v>
      </c>
      <c r="N592" s="14" t="str">
        <f>VLOOKUP(A592,'Data _Transformation'!A591:Q2920,14,FALSE)</f>
        <v>tier - 2</v>
      </c>
      <c r="O592" s="14" t="str">
        <f>VLOOKUP(A592,'Data _Transformation'!A591:Q2920,15,FALSE)</f>
        <v>tier - 2</v>
      </c>
      <c r="P592" s="14" t="str">
        <f>VLOOKUP(A592,'Data _Transformation'!A591:Q2920,16,0)</f>
        <v>R1011</v>
      </c>
      <c r="Q592" s="42">
        <f>VLOOKUP(A592,'Data _Transformation'!A591:Q2920,17,0)</f>
        <v>32</v>
      </c>
    </row>
    <row r="593" spans="1:17" ht="15.6" x14ac:dyDescent="0.3">
      <c r="A593" s="41" t="s">
        <v>1500</v>
      </c>
      <c r="B593" s="14" t="str">
        <f>VLOOKUP(A593,'Data _Transformation'!A592:Q2921,2,FALSE)</f>
        <v xml:space="preserve">  Brent</v>
      </c>
      <c r="C593" s="14">
        <f>VLOOKUP(A593,'Data _Transformation'!A592:Q2921,3,FALSE)</f>
        <v>39.81</v>
      </c>
      <c r="D593" s="14">
        <f>VLOOKUP(A593,'Data _Transformation'!A592:Q2921,4,FALSE)</f>
        <v>7.65</v>
      </c>
      <c r="E593" s="14" t="str">
        <f>VLOOKUP(A593,'Data _Transformation'!A592:Q2921,5,FALSE)</f>
        <v>Yes</v>
      </c>
      <c r="F593" s="14" t="str">
        <f>VLOOKUP(A593,'Data _Transformation'!A592:Q2921,6,FALSE)</f>
        <v>No</v>
      </c>
      <c r="G593" s="14" t="str">
        <f>VLOOKUP(A593,'Data _Transformation'!A592:Q2921,7,FALSE)</f>
        <v>Yes</v>
      </c>
      <c r="H593" s="14">
        <f>VLOOKUP(A593,'Data _Transformation'!A592:Q2921,8,FALSE)</f>
        <v>1</v>
      </c>
      <c r="I593" s="14" t="str">
        <f>VLOOKUP(A593,'Data _Transformation'!A592:Q2921,9,FALSE)</f>
        <v>Nonsmoker</v>
      </c>
      <c r="J593" s="14" t="str">
        <f>VLOOKUP(A593,'Data _Transformation'!A592:Q2921,10,FALSE)</f>
        <v>Obesity</v>
      </c>
      <c r="K593" s="14" t="str">
        <f>VLOOKUP(A593,'Data _Transformation'!A592:Q2921,11,FALSE)</f>
        <v>Diabetes</v>
      </c>
      <c r="L593" s="39">
        <f>VLOOKUP(A593,'Data _Transformation'!A592:Q2921,12,FALSE)</f>
        <v>33479</v>
      </c>
      <c r="M593" s="40">
        <f>VLOOKUP(A593,'Data _Transformation'!A592:Q2921,13,FALSE)</f>
        <v>5166.96</v>
      </c>
      <c r="N593" s="14" t="str">
        <f>VLOOKUP(A593,'Data _Transformation'!A592:Q2921,14,FALSE)</f>
        <v>tier - 2</v>
      </c>
      <c r="O593" s="14" t="str">
        <f>VLOOKUP(A593,'Data _Transformation'!A592:Q2921,15,FALSE)</f>
        <v>tier - 2</v>
      </c>
      <c r="P593" s="14" t="str">
        <f>VLOOKUP(A593,'Data _Transformation'!A592:Q2921,16,0)</f>
        <v>R1012</v>
      </c>
      <c r="Q593" s="42">
        <f>VLOOKUP(A593,'Data _Transformation'!A592:Q2921,17,0)</f>
        <v>31</v>
      </c>
    </row>
    <row r="594" spans="1:17" ht="15.6" x14ac:dyDescent="0.3">
      <c r="A594" s="41" t="s">
        <v>1503</v>
      </c>
      <c r="B594" s="14" t="str">
        <f>VLOOKUP(A594,'Data _Transformation'!A593:Q2922,2,FALSE)</f>
        <v xml:space="preserve">  Eugene M</v>
      </c>
      <c r="C594" s="14">
        <f>VLOOKUP(A594,'Data _Transformation'!A593:Q2922,3,FALSE)</f>
        <v>31.02</v>
      </c>
      <c r="D594" s="14">
        <f>VLOOKUP(A594,'Data _Transformation'!A593:Q2922,4,FALSE)</f>
        <v>5.87</v>
      </c>
      <c r="E594" s="14" t="str">
        <f>VLOOKUP(A594,'Data _Transformation'!A593:Q2922,5,FALSE)</f>
        <v>Yes</v>
      </c>
      <c r="F594" s="14" t="str">
        <f>VLOOKUP(A594,'Data _Transformation'!A593:Q2922,6,FALSE)</f>
        <v>No</v>
      </c>
      <c r="G594" s="14" t="str">
        <f>VLOOKUP(A594,'Data _Transformation'!A593:Q2922,7,FALSE)</f>
        <v>No</v>
      </c>
      <c r="H594" s="14">
        <f>VLOOKUP(A594,'Data _Transformation'!A593:Q2922,8,FALSE)</f>
        <v>0</v>
      </c>
      <c r="I594" s="14" t="str">
        <f>VLOOKUP(A594,'Data _Transformation'!A593:Q2922,9,FALSE)</f>
        <v>Nonsmoker</v>
      </c>
      <c r="J594" s="14" t="str">
        <f>VLOOKUP(A594,'Data _Transformation'!A593:Q2922,10,FALSE)</f>
        <v>Obesity</v>
      </c>
      <c r="K594" s="14" t="str">
        <f>VLOOKUP(A594,'Data _Transformation'!A593:Q2922,11,FALSE)</f>
        <v>Prediabetes</v>
      </c>
      <c r="L594" s="39">
        <f>VLOOKUP(A594,'Data _Transformation'!A593:Q2922,12,FALSE)</f>
        <v>30971</v>
      </c>
      <c r="M594" s="40">
        <f>VLOOKUP(A594,'Data _Transformation'!A593:Q2922,13,FALSE)</f>
        <v>5177.12</v>
      </c>
      <c r="N594" s="14" t="str">
        <f>VLOOKUP(A594,'Data _Transformation'!A593:Q2922,14,FALSE)</f>
        <v>tier - 2</v>
      </c>
      <c r="O594" s="14" t="str">
        <f>VLOOKUP(A594,'Data _Transformation'!A593:Q2922,15,FALSE)</f>
        <v>tier - 1</v>
      </c>
      <c r="P594" s="14" t="str">
        <f>VLOOKUP(A594,'Data _Transformation'!A593:Q2922,16,0)</f>
        <v>R1013</v>
      </c>
      <c r="Q594" s="42">
        <f>VLOOKUP(A594,'Data _Transformation'!A593:Q2922,17,0)</f>
        <v>38</v>
      </c>
    </row>
    <row r="595" spans="1:17" ht="15.6" x14ac:dyDescent="0.3">
      <c r="A595" s="41" t="s">
        <v>1505</v>
      </c>
      <c r="B595" s="14" t="str">
        <f>VLOOKUP(A595,'Data _Transformation'!A594:Q2923,2,FALSE)</f>
        <v xml:space="preserve">  Erin D</v>
      </c>
      <c r="C595" s="14">
        <f>VLOOKUP(A595,'Data _Transformation'!A594:Q2923,3,FALSE)</f>
        <v>24.75</v>
      </c>
      <c r="D595" s="14">
        <f>VLOOKUP(A595,'Data _Transformation'!A594:Q2923,4,FALSE)</f>
        <v>4.3600000000000003</v>
      </c>
      <c r="E595" s="14" t="str">
        <f>VLOOKUP(A595,'Data _Transformation'!A594:Q2923,5,FALSE)</f>
        <v>Yes</v>
      </c>
      <c r="F595" s="14" t="str">
        <f>VLOOKUP(A595,'Data _Transformation'!A594:Q2923,6,FALSE)</f>
        <v>No</v>
      </c>
      <c r="G595" s="14" t="str">
        <f>VLOOKUP(A595,'Data _Transformation'!A594:Q2923,7,FALSE)</f>
        <v>No</v>
      </c>
      <c r="H595" s="14">
        <f>VLOOKUP(A595,'Data _Transformation'!A594:Q2923,8,FALSE)</f>
        <v>1</v>
      </c>
      <c r="I595" s="14" t="str">
        <f>VLOOKUP(A595,'Data _Transformation'!A594:Q2923,9,FALSE)</f>
        <v>Smoker</v>
      </c>
      <c r="J595" s="14" t="str">
        <f>VLOOKUP(A595,'Data _Transformation'!A594:Q2923,10,FALSE)</f>
        <v>Normal weight</v>
      </c>
      <c r="K595" s="14" t="str">
        <f>VLOOKUP(A595,'Data _Transformation'!A594:Q2923,11,FALSE)</f>
        <v>Normal</v>
      </c>
      <c r="L595" s="39">
        <f>VLOOKUP(A595,'Data _Transformation'!A594:Q2923,12,FALSE)</f>
        <v>29110</v>
      </c>
      <c r="M595" s="40">
        <f>VLOOKUP(A595,'Data _Transformation'!A594:Q2923,13,FALSE)</f>
        <v>5195.58</v>
      </c>
      <c r="N595" s="14" t="str">
        <f>VLOOKUP(A595,'Data _Transformation'!A594:Q2923,14,FALSE)</f>
        <v>tier - 2</v>
      </c>
      <c r="O595" s="14" t="str">
        <f>VLOOKUP(A595,'Data _Transformation'!A594:Q2923,15,FALSE)</f>
        <v>tier - 2</v>
      </c>
      <c r="P595" s="14" t="str">
        <f>VLOOKUP(A595,'Data _Transformation'!A594:Q2923,16,0)</f>
        <v>R1013</v>
      </c>
      <c r="Q595" s="42">
        <f>VLOOKUP(A595,'Data _Transformation'!A594:Q2923,17,0)</f>
        <v>43</v>
      </c>
    </row>
    <row r="596" spans="1:17" ht="15.6" x14ac:dyDescent="0.3">
      <c r="A596" s="41" t="s">
        <v>1508</v>
      </c>
      <c r="B596" s="14" t="str">
        <f>VLOOKUP(A596,'Data _Transformation'!A595:Q2924,2,FALSE)</f>
        <v xml:space="preserve">  Kamilla</v>
      </c>
      <c r="C596" s="14">
        <f>VLOOKUP(A596,'Data _Transformation'!A595:Q2924,3,FALSE)</f>
        <v>30.114999999999998</v>
      </c>
      <c r="D596" s="14">
        <f>VLOOKUP(A596,'Data _Transformation'!A595:Q2924,4,FALSE)</f>
        <v>10.119999999999999</v>
      </c>
      <c r="E596" s="14" t="str">
        <f>VLOOKUP(A596,'Data _Transformation'!A595:Q2924,5,FALSE)</f>
        <v>No</v>
      </c>
      <c r="F596" s="14" t="str">
        <f>VLOOKUP(A596,'Data _Transformation'!A595:Q2924,6,FALSE)</f>
        <v>No</v>
      </c>
      <c r="G596" s="14" t="str">
        <f>VLOOKUP(A596,'Data _Transformation'!A595:Q2924,7,FALSE)</f>
        <v>No</v>
      </c>
      <c r="H596" s="14">
        <f>VLOOKUP(A596,'Data _Transformation'!A595:Q2924,8,FALSE)</f>
        <v>3</v>
      </c>
      <c r="I596" s="14" t="str">
        <f>VLOOKUP(A596,'Data _Transformation'!A595:Q2924,9,FALSE)</f>
        <v>Nonsmoker</v>
      </c>
      <c r="J596" s="14" t="str">
        <f>VLOOKUP(A596,'Data _Transformation'!A595:Q2924,10,FALSE)</f>
        <v>Obesity</v>
      </c>
      <c r="K596" s="14" t="str">
        <f>VLOOKUP(A596,'Data _Transformation'!A595:Q2924,11,FALSE)</f>
        <v>Diabetes</v>
      </c>
      <c r="L596" s="39">
        <f>VLOOKUP(A596,'Data _Transformation'!A595:Q2924,12,FALSE)</f>
        <v>38144</v>
      </c>
      <c r="M596" s="40">
        <f>VLOOKUP(A596,'Data _Transformation'!A595:Q2924,13,FALSE)</f>
        <v>5198.6899999999996</v>
      </c>
      <c r="N596" s="14" t="str">
        <f>VLOOKUP(A596,'Data _Transformation'!A595:Q2924,14,FALSE)</f>
        <v>tier - 2</v>
      </c>
      <c r="O596" s="14" t="str">
        <f>VLOOKUP(A596,'Data _Transformation'!A595:Q2924,15,FALSE)</f>
        <v>tier - 2</v>
      </c>
      <c r="P596" s="14" t="str">
        <f>VLOOKUP(A596,'Data _Transformation'!A595:Q2924,16,0)</f>
        <v>R1022</v>
      </c>
      <c r="Q596" s="42">
        <f>VLOOKUP(A596,'Data _Transformation'!A595:Q2924,17,0)</f>
        <v>19</v>
      </c>
    </row>
    <row r="597" spans="1:17" ht="15.6" x14ac:dyDescent="0.3">
      <c r="A597" s="41" t="s">
        <v>1510</v>
      </c>
      <c r="B597" s="14" t="str">
        <f>VLOOKUP(A597,'Data _Transformation'!A596:Q2925,2,FALSE)</f>
        <v xml:space="preserve">  Wayne I</v>
      </c>
      <c r="C597" s="14">
        <f>VLOOKUP(A597,'Data _Transformation'!A596:Q2925,3,FALSE)</f>
        <v>26.03</v>
      </c>
      <c r="D597" s="14">
        <f>VLOOKUP(A597,'Data _Transformation'!A596:Q2925,4,FALSE)</f>
        <v>4.01</v>
      </c>
      <c r="E597" s="14" t="str">
        <f>VLOOKUP(A597,'Data _Transformation'!A596:Q2925,5,FALSE)</f>
        <v>No</v>
      </c>
      <c r="F597" s="14" t="str">
        <f>VLOOKUP(A597,'Data _Transformation'!A596:Q2925,6,FALSE)</f>
        <v>No</v>
      </c>
      <c r="G597" s="14" t="str">
        <f>VLOOKUP(A597,'Data _Transformation'!A596:Q2925,7,FALSE)</f>
        <v>Yes</v>
      </c>
      <c r="H597" s="14">
        <f>VLOOKUP(A597,'Data _Transformation'!A596:Q2925,8,FALSE)</f>
        <v>1</v>
      </c>
      <c r="I597" s="14" t="str">
        <f>VLOOKUP(A597,'Data _Transformation'!A596:Q2925,9,FALSE)</f>
        <v>Smoker</v>
      </c>
      <c r="J597" s="14" t="str">
        <f>VLOOKUP(A597,'Data _Transformation'!A596:Q2925,10,FALSE)</f>
        <v>Over weight</v>
      </c>
      <c r="K597" s="14" t="str">
        <f>VLOOKUP(A597,'Data _Transformation'!A596:Q2925,11,FALSE)</f>
        <v>Normal</v>
      </c>
      <c r="L597" s="39">
        <f>VLOOKUP(A597,'Data _Transformation'!A596:Q2925,12,FALSE)</f>
        <v>30613</v>
      </c>
      <c r="M597" s="40">
        <f>VLOOKUP(A597,'Data _Transformation'!A596:Q2925,13,FALSE)</f>
        <v>5207.97</v>
      </c>
      <c r="N597" s="14" t="str">
        <f>VLOOKUP(A597,'Data _Transformation'!A596:Q2925,14,FALSE)</f>
        <v>tier - 2</v>
      </c>
      <c r="O597" s="14" t="str">
        <f>VLOOKUP(A597,'Data _Transformation'!A596:Q2925,15,FALSE)</f>
        <v>tier - 2</v>
      </c>
      <c r="P597" s="14" t="str">
        <f>VLOOKUP(A597,'Data _Transformation'!A596:Q2925,16,0)</f>
        <v>R1012</v>
      </c>
      <c r="Q597" s="42">
        <f>VLOOKUP(A597,'Data _Transformation'!A596:Q2925,17,0)</f>
        <v>39</v>
      </c>
    </row>
    <row r="598" spans="1:17" ht="15.6" x14ac:dyDescent="0.3">
      <c r="A598" s="41" t="s">
        <v>1513</v>
      </c>
      <c r="B598" s="14" t="str">
        <f>VLOOKUP(A598,'Data _Transformation'!A597:Q2926,2,FALSE)</f>
        <v xml:space="preserve">  Tracy L</v>
      </c>
      <c r="C598" s="14">
        <f>VLOOKUP(A598,'Data _Transformation'!A597:Q2926,3,FALSE)</f>
        <v>20.045000000000002</v>
      </c>
      <c r="D598" s="14">
        <f>VLOOKUP(A598,'Data _Transformation'!A597:Q2926,4,FALSE)</f>
        <v>4.7699999999999996</v>
      </c>
      <c r="E598" s="14" t="str">
        <f>VLOOKUP(A598,'Data _Transformation'!A597:Q2926,5,FALSE)</f>
        <v>Yes</v>
      </c>
      <c r="F598" s="14" t="str">
        <f>VLOOKUP(A598,'Data _Transformation'!A597:Q2926,6,FALSE)</f>
        <v>No</v>
      </c>
      <c r="G598" s="14" t="str">
        <f>VLOOKUP(A598,'Data _Transformation'!A597:Q2926,7,FALSE)</f>
        <v>No</v>
      </c>
      <c r="H598" s="14">
        <f>VLOOKUP(A598,'Data _Transformation'!A597:Q2926,8,FALSE)</f>
        <v>1</v>
      </c>
      <c r="I598" s="14" t="str">
        <f>VLOOKUP(A598,'Data _Transformation'!A597:Q2926,9,FALSE)</f>
        <v>Smoker</v>
      </c>
      <c r="J598" s="14" t="str">
        <f>VLOOKUP(A598,'Data _Transformation'!A597:Q2926,10,FALSE)</f>
        <v>Normal weight</v>
      </c>
      <c r="K598" s="14" t="str">
        <f>VLOOKUP(A598,'Data _Transformation'!A597:Q2926,11,FALSE)</f>
        <v>Normal</v>
      </c>
      <c r="L598" s="39">
        <f>VLOOKUP(A598,'Data _Transformation'!A597:Q2926,12,FALSE)</f>
        <v>34137</v>
      </c>
      <c r="M598" s="40">
        <f>VLOOKUP(A598,'Data _Transformation'!A597:Q2926,13,FALSE)</f>
        <v>5209.58</v>
      </c>
      <c r="N598" s="14" t="str">
        <f>VLOOKUP(A598,'Data _Transformation'!A597:Q2926,14,FALSE)</f>
        <v>tier - 3</v>
      </c>
      <c r="O598" s="14" t="str">
        <f>VLOOKUP(A598,'Data _Transformation'!A597:Q2926,15,FALSE)</f>
        <v>tier - 3</v>
      </c>
      <c r="P598" s="14" t="str">
        <f>VLOOKUP(A598,'Data _Transformation'!A597:Q2926,16,0)</f>
        <v>R1017</v>
      </c>
      <c r="Q598" s="42">
        <f>VLOOKUP(A598,'Data _Transformation'!A597:Q2926,17,0)</f>
        <v>29</v>
      </c>
    </row>
    <row r="599" spans="1:17" ht="15.6" x14ac:dyDescent="0.3">
      <c r="A599" s="41" t="s">
        <v>1515</v>
      </c>
      <c r="B599" s="14" t="str">
        <f>VLOOKUP(A599,'Data _Transformation'!A598:Q2927,2,FALSE)</f>
        <v xml:space="preserve">  Heather</v>
      </c>
      <c r="C599" s="14">
        <f>VLOOKUP(A599,'Data _Transformation'!A598:Q2927,3,FALSE)</f>
        <v>40.24</v>
      </c>
      <c r="D599" s="14">
        <f>VLOOKUP(A599,'Data _Transformation'!A598:Q2927,4,FALSE)</f>
        <v>6.83</v>
      </c>
      <c r="E599" s="14" t="str">
        <f>VLOOKUP(A599,'Data _Transformation'!A598:Q2927,5,FALSE)</f>
        <v>No</v>
      </c>
      <c r="F599" s="14" t="str">
        <f>VLOOKUP(A599,'Data _Transformation'!A598:Q2927,6,FALSE)</f>
        <v>No</v>
      </c>
      <c r="G599" s="14" t="str">
        <f>VLOOKUP(A599,'Data _Transformation'!A598:Q2927,7,FALSE)</f>
        <v>No</v>
      </c>
      <c r="H599" s="14">
        <f>VLOOKUP(A599,'Data _Transformation'!A598:Q2927,8,FALSE)</f>
        <v>0</v>
      </c>
      <c r="I599" s="14" t="str">
        <f>VLOOKUP(A599,'Data _Transformation'!A598:Q2927,9,FALSE)</f>
        <v>Nonsmoker</v>
      </c>
      <c r="J599" s="14" t="str">
        <f>VLOOKUP(A599,'Data _Transformation'!A598:Q2927,10,FALSE)</f>
        <v>Obesity</v>
      </c>
      <c r="K599" s="14" t="str">
        <f>VLOOKUP(A599,'Data _Transformation'!A598:Q2927,11,FALSE)</f>
        <v>Diabetes</v>
      </c>
      <c r="L599" s="39">
        <f>VLOOKUP(A599,'Data _Transformation'!A598:Q2927,12,FALSE)</f>
        <v>36495</v>
      </c>
      <c r="M599" s="40">
        <f>VLOOKUP(A599,'Data _Transformation'!A598:Q2927,13,FALSE)</f>
        <v>5213.22</v>
      </c>
      <c r="N599" s="14" t="str">
        <f>VLOOKUP(A599,'Data _Transformation'!A598:Q2927,14,FALSE)</f>
        <v>tier - 2</v>
      </c>
      <c r="O599" s="14" t="str">
        <f>VLOOKUP(A599,'Data _Transformation'!A598:Q2927,15,FALSE)</f>
        <v>tier - 1</v>
      </c>
      <c r="P599" s="14" t="str">
        <f>VLOOKUP(A599,'Data _Transformation'!A598:Q2927,16,0)</f>
        <v>R1012</v>
      </c>
      <c r="Q599" s="42">
        <f>VLOOKUP(A599,'Data _Transformation'!A598:Q2927,17,0)</f>
        <v>23</v>
      </c>
    </row>
    <row r="600" spans="1:17" ht="15.6" x14ac:dyDescent="0.3">
      <c r="A600" s="41" t="s">
        <v>1518</v>
      </c>
      <c r="B600" s="14" t="str">
        <f>VLOOKUP(A600,'Data _Transformation'!A599:Q2928,2,FALSE)</f>
        <v xml:space="preserve">  Megan C</v>
      </c>
      <c r="C600" s="14">
        <f>VLOOKUP(A600,'Data _Transformation'!A599:Q2928,3,FALSE)</f>
        <v>43.15</v>
      </c>
      <c r="D600" s="14">
        <f>VLOOKUP(A600,'Data _Transformation'!A599:Q2928,4,FALSE)</f>
        <v>6.14</v>
      </c>
      <c r="E600" s="14" t="str">
        <f>VLOOKUP(A600,'Data _Transformation'!A599:Q2928,5,FALSE)</f>
        <v>Yes</v>
      </c>
      <c r="F600" s="14" t="str">
        <f>VLOOKUP(A600,'Data _Transformation'!A599:Q2928,6,FALSE)</f>
        <v>No</v>
      </c>
      <c r="G600" s="14" t="str">
        <f>VLOOKUP(A600,'Data _Transformation'!A599:Q2928,7,FALSE)</f>
        <v>Yes</v>
      </c>
      <c r="H600" s="14">
        <f>VLOOKUP(A600,'Data _Transformation'!A599:Q2928,8,FALSE)</f>
        <v>1</v>
      </c>
      <c r="I600" s="14" t="str">
        <f>VLOOKUP(A600,'Data _Transformation'!A599:Q2928,9,FALSE)</f>
        <v>Nonsmoker</v>
      </c>
      <c r="J600" s="14" t="str">
        <f>VLOOKUP(A600,'Data _Transformation'!A599:Q2928,10,FALSE)</f>
        <v>Obesity</v>
      </c>
      <c r="K600" s="14" t="str">
        <f>VLOOKUP(A600,'Data _Transformation'!A599:Q2928,11,FALSE)</f>
        <v>Prediabetes</v>
      </c>
      <c r="L600" s="39">
        <f>VLOOKUP(A600,'Data _Transformation'!A599:Q2928,12,FALSE)</f>
        <v>34856</v>
      </c>
      <c r="M600" s="40">
        <f>VLOOKUP(A600,'Data _Transformation'!A599:Q2928,13,FALSE)</f>
        <v>5216.4799999999996</v>
      </c>
      <c r="N600" s="14" t="str">
        <f>VLOOKUP(A600,'Data _Transformation'!A599:Q2928,14,FALSE)</f>
        <v>tier - 2</v>
      </c>
      <c r="O600" s="14" t="str">
        <f>VLOOKUP(A600,'Data _Transformation'!A599:Q2928,15,FALSE)</f>
        <v>tier - 2</v>
      </c>
      <c r="P600" s="14" t="str">
        <f>VLOOKUP(A600,'Data _Transformation'!A599:Q2928,16,0)</f>
        <v>R1025</v>
      </c>
      <c r="Q600" s="42">
        <f>VLOOKUP(A600,'Data _Transformation'!A599:Q2928,17,0)</f>
        <v>28</v>
      </c>
    </row>
    <row r="601" spans="1:17" ht="15.6" x14ac:dyDescent="0.3">
      <c r="A601" s="41" t="s">
        <v>1520</v>
      </c>
      <c r="B601" s="14" t="str">
        <f>VLOOKUP(A601,'Data _Transformation'!A600:Q2929,2,FALSE)</f>
        <v xml:space="preserve">  Jonathan</v>
      </c>
      <c r="C601" s="14">
        <f>VLOOKUP(A601,'Data _Transformation'!A600:Q2929,3,FALSE)</f>
        <v>27.7</v>
      </c>
      <c r="D601" s="14">
        <f>VLOOKUP(A601,'Data _Transformation'!A600:Q2929,4,FALSE)</f>
        <v>5.6</v>
      </c>
      <c r="E601" s="14" t="str">
        <f>VLOOKUP(A601,'Data _Transformation'!A600:Q2929,5,FALSE)</f>
        <v>No</v>
      </c>
      <c r="F601" s="14" t="str">
        <f>VLOOKUP(A601,'Data _Transformation'!A600:Q2929,6,FALSE)</f>
        <v>No</v>
      </c>
      <c r="G601" s="14" t="str">
        <f>VLOOKUP(A601,'Data _Transformation'!A600:Q2929,7,FALSE)</f>
        <v>Yes</v>
      </c>
      <c r="H601" s="14">
        <f>VLOOKUP(A601,'Data _Transformation'!A600:Q2929,8,FALSE)</f>
        <v>1</v>
      </c>
      <c r="I601" s="14" t="str">
        <f>VLOOKUP(A601,'Data _Transformation'!A600:Q2929,9,FALSE)</f>
        <v>Smoker</v>
      </c>
      <c r="J601" s="14" t="str">
        <f>VLOOKUP(A601,'Data _Transformation'!A600:Q2929,10,FALSE)</f>
        <v>Over weight</v>
      </c>
      <c r="K601" s="14" t="str">
        <f>VLOOKUP(A601,'Data _Transformation'!A600:Q2929,11,FALSE)</f>
        <v>Normal</v>
      </c>
      <c r="L601" s="39">
        <f>VLOOKUP(A601,'Data _Transformation'!A600:Q2929,12,FALSE)</f>
        <v>31957</v>
      </c>
      <c r="M601" s="40">
        <f>VLOOKUP(A601,'Data _Transformation'!A600:Q2929,13,FALSE)</f>
        <v>5227.99</v>
      </c>
      <c r="N601" s="14" t="str">
        <f>VLOOKUP(A601,'Data _Transformation'!A600:Q2929,14,FALSE)</f>
        <v>tier - 2</v>
      </c>
      <c r="O601" s="14" t="str">
        <f>VLOOKUP(A601,'Data _Transformation'!A600:Q2929,15,FALSE)</f>
        <v>tier - 1</v>
      </c>
      <c r="P601" s="14" t="str">
        <f>VLOOKUP(A601,'Data _Transformation'!A600:Q2929,16,0)</f>
        <v>R1024</v>
      </c>
      <c r="Q601" s="42">
        <f>VLOOKUP(A601,'Data _Transformation'!A600:Q2929,17,0)</f>
        <v>35</v>
      </c>
    </row>
    <row r="602" spans="1:17" ht="15.6" x14ac:dyDescent="0.3">
      <c r="A602" s="41" t="s">
        <v>1523</v>
      </c>
      <c r="B602" s="14" t="str">
        <f>VLOOKUP(A602,'Data _Transformation'!A601:Q2930,2,FALSE)</f>
        <v xml:space="preserve">  Greg D</v>
      </c>
      <c r="C602" s="14">
        <f>VLOOKUP(A602,'Data _Transformation'!A601:Q2930,3,FALSE)</f>
        <v>45.68</v>
      </c>
      <c r="D602" s="14">
        <f>VLOOKUP(A602,'Data _Transformation'!A601:Q2930,4,FALSE)</f>
        <v>4.8</v>
      </c>
      <c r="E602" s="14" t="str">
        <f>VLOOKUP(A602,'Data _Transformation'!A601:Q2930,5,FALSE)</f>
        <v>No</v>
      </c>
      <c r="F602" s="14" t="str">
        <f>VLOOKUP(A602,'Data _Transformation'!A601:Q2930,6,FALSE)</f>
        <v>No</v>
      </c>
      <c r="G602" s="14" t="str">
        <f>VLOOKUP(A602,'Data _Transformation'!A601:Q2930,7,FALSE)</f>
        <v>No</v>
      </c>
      <c r="H602" s="14">
        <f>VLOOKUP(A602,'Data _Transformation'!A601:Q2930,8,FALSE)</f>
        <v>2</v>
      </c>
      <c r="I602" s="14" t="str">
        <f>VLOOKUP(A602,'Data _Transformation'!A601:Q2930,9,FALSE)</f>
        <v>Nonsmoker</v>
      </c>
      <c r="J602" s="14" t="str">
        <f>VLOOKUP(A602,'Data _Transformation'!A601:Q2930,10,FALSE)</f>
        <v>Obesity</v>
      </c>
      <c r="K602" s="14" t="str">
        <f>VLOOKUP(A602,'Data _Transformation'!A601:Q2930,11,FALSE)</f>
        <v>Normal</v>
      </c>
      <c r="L602" s="39">
        <f>VLOOKUP(A602,'Data _Transformation'!A601:Q2930,12,FALSE)</f>
        <v>32137</v>
      </c>
      <c r="M602" s="40">
        <f>VLOOKUP(A602,'Data _Transformation'!A601:Q2930,13,FALSE)</f>
        <v>5240.7700000000004</v>
      </c>
      <c r="N602" s="14" t="str">
        <f>VLOOKUP(A602,'Data _Transformation'!A601:Q2930,14,FALSE)</f>
        <v>tier - 2</v>
      </c>
      <c r="O602" s="14" t="str">
        <f>VLOOKUP(A602,'Data _Transformation'!A601:Q2930,15,FALSE)</f>
        <v>tier - 2</v>
      </c>
      <c r="P602" s="14" t="str">
        <f>VLOOKUP(A602,'Data _Transformation'!A601:Q2930,16,0)</f>
        <v>R1011</v>
      </c>
      <c r="Q602" s="42">
        <f>VLOOKUP(A602,'Data _Transformation'!A601:Q2930,17,0)</f>
        <v>35</v>
      </c>
    </row>
    <row r="603" spans="1:17" ht="15.6" x14ac:dyDescent="0.3">
      <c r="A603" s="41" t="s">
        <v>1526</v>
      </c>
      <c r="B603" s="14" t="str">
        <f>VLOOKUP(A603,'Data _Transformation'!A602:Q2931,2,FALSE)</f>
        <v xml:space="preserve">  Steven L</v>
      </c>
      <c r="C603" s="14">
        <f>VLOOKUP(A603,'Data _Transformation'!A602:Q2931,3,FALSE)</f>
        <v>27.3</v>
      </c>
      <c r="D603" s="14">
        <f>VLOOKUP(A603,'Data _Transformation'!A602:Q2931,4,FALSE)</f>
        <v>11.89</v>
      </c>
      <c r="E603" s="14" t="str">
        <f>VLOOKUP(A603,'Data _Transformation'!A602:Q2931,5,FALSE)</f>
        <v>No</v>
      </c>
      <c r="F603" s="14" t="str">
        <f>VLOOKUP(A603,'Data _Transformation'!A602:Q2931,6,FALSE)</f>
        <v>No</v>
      </c>
      <c r="G603" s="14" t="str">
        <f>VLOOKUP(A603,'Data _Transformation'!A602:Q2931,7,FALSE)</f>
        <v>No</v>
      </c>
      <c r="H603" s="14">
        <f>VLOOKUP(A603,'Data _Transformation'!A602:Q2931,8,FALSE)</f>
        <v>0</v>
      </c>
      <c r="I603" s="14" t="str">
        <f>VLOOKUP(A603,'Data _Transformation'!A602:Q2931,9,FALSE)</f>
        <v>Smoker</v>
      </c>
      <c r="J603" s="14" t="str">
        <f>VLOOKUP(A603,'Data _Transformation'!A602:Q2931,10,FALSE)</f>
        <v>Over weight</v>
      </c>
      <c r="K603" s="14" t="str">
        <f>VLOOKUP(A603,'Data _Transformation'!A602:Q2931,11,FALSE)</f>
        <v>Diabetes</v>
      </c>
      <c r="L603" s="39">
        <f>VLOOKUP(A603,'Data _Transformation'!A602:Q2931,12,FALSE)</f>
        <v>31963</v>
      </c>
      <c r="M603" s="40">
        <f>VLOOKUP(A603,'Data _Transformation'!A602:Q2931,13,FALSE)</f>
        <v>5245.23</v>
      </c>
      <c r="N603" s="14" t="str">
        <f>VLOOKUP(A603,'Data _Transformation'!A602:Q2931,14,FALSE)</f>
        <v>tier - 2</v>
      </c>
      <c r="O603" s="14" t="str">
        <f>VLOOKUP(A603,'Data _Transformation'!A602:Q2931,15,FALSE)</f>
        <v>tier - 2</v>
      </c>
      <c r="P603" s="14" t="str">
        <f>VLOOKUP(A603,'Data _Transformation'!A602:Q2931,16,0)</f>
        <v>R1013</v>
      </c>
      <c r="Q603" s="42">
        <f>VLOOKUP(A603,'Data _Transformation'!A602:Q2931,17,0)</f>
        <v>35</v>
      </c>
    </row>
    <row r="604" spans="1:17" ht="15.6" x14ac:dyDescent="0.3">
      <c r="A604" s="41" t="s">
        <v>1529</v>
      </c>
      <c r="B604" s="14" t="str">
        <f>VLOOKUP(A604,'Data _Transformation'!A603:Q2932,2,FALSE)</f>
        <v xml:space="preserve">  Gianfilippo</v>
      </c>
      <c r="C604" s="14">
        <f>VLOOKUP(A604,'Data _Transformation'!A603:Q2932,3,FALSE)</f>
        <v>54.45</v>
      </c>
      <c r="D604" s="14">
        <f>VLOOKUP(A604,'Data _Transformation'!A603:Q2932,4,FALSE)</f>
        <v>4.7300000000000004</v>
      </c>
      <c r="E604" s="14" t="str">
        <f>VLOOKUP(A604,'Data _Transformation'!A603:Q2932,5,FALSE)</f>
        <v>Yes</v>
      </c>
      <c r="F604" s="14" t="str">
        <f>VLOOKUP(A604,'Data _Transformation'!A603:Q2932,6,FALSE)</f>
        <v>No</v>
      </c>
      <c r="G604" s="14" t="str">
        <f>VLOOKUP(A604,'Data _Transformation'!A603:Q2932,7,FALSE)</f>
        <v>No</v>
      </c>
      <c r="H604" s="14">
        <f>VLOOKUP(A604,'Data _Transformation'!A603:Q2932,8,FALSE)</f>
        <v>1</v>
      </c>
      <c r="I604" s="14" t="str">
        <f>VLOOKUP(A604,'Data _Transformation'!A603:Q2932,9,FALSE)</f>
        <v>Nonsmoker</v>
      </c>
      <c r="J604" s="14" t="str">
        <f>VLOOKUP(A604,'Data _Transformation'!A603:Q2932,10,FALSE)</f>
        <v>Obesity</v>
      </c>
      <c r="K604" s="14" t="str">
        <f>VLOOKUP(A604,'Data _Transformation'!A603:Q2932,11,FALSE)</f>
        <v>Normal</v>
      </c>
      <c r="L604" s="39">
        <f>VLOOKUP(A604,'Data _Transformation'!A603:Q2932,12,FALSE)</f>
        <v>32029</v>
      </c>
      <c r="M604" s="40">
        <f>VLOOKUP(A604,'Data _Transformation'!A603:Q2932,13,FALSE)</f>
        <v>5246.05</v>
      </c>
      <c r="N604" s="14" t="str">
        <f>VLOOKUP(A604,'Data _Transformation'!A603:Q2932,14,FALSE)</f>
        <v>tier - 2</v>
      </c>
      <c r="O604" s="14" t="str">
        <f>VLOOKUP(A604,'Data _Transformation'!A603:Q2932,15,FALSE)</f>
        <v>tier - 3</v>
      </c>
      <c r="P604" s="14" t="str">
        <f>VLOOKUP(A604,'Data _Transformation'!A603:Q2932,16,0)</f>
        <v>R1011</v>
      </c>
      <c r="Q604" s="42">
        <f>VLOOKUP(A604,'Data _Transformation'!A603:Q2932,17,0)</f>
        <v>35</v>
      </c>
    </row>
    <row r="605" spans="1:17" ht="15.6" x14ac:dyDescent="0.3">
      <c r="A605" s="41" t="s">
        <v>1531</v>
      </c>
      <c r="B605" s="14" t="str">
        <f>VLOOKUP(A605,'Data _Transformation'!A604:Q2933,2,FALSE)</f>
        <v xml:space="preserve">  Hector</v>
      </c>
      <c r="C605" s="14">
        <f>VLOOKUP(A605,'Data _Transformation'!A604:Q2933,3,FALSE)</f>
        <v>54.43</v>
      </c>
      <c r="D605" s="14">
        <f>VLOOKUP(A605,'Data _Transformation'!A604:Q2933,4,FALSE)</f>
        <v>4.6100000000000003</v>
      </c>
      <c r="E605" s="14" t="str">
        <f>VLOOKUP(A605,'Data _Transformation'!A604:Q2933,5,FALSE)</f>
        <v>Yes</v>
      </c>
      <c r="F605" s="14" t="str">
        <f>VLOOKUP(A605,'Data _Transformation'!A604:Q2933,6,FALSE)</f>
        <v>No</v>
      </c>
      <c r="G605" s="14" t="str">
        <f>VLOOKUP(A605,'Data _Transformation'!A604:Q2933,7,FALSE)</f>
        <v>No</v>
      </c>
      <c r="H605" s="14">
        <f>VLOOKUP(A605,'Data _Transformation'!A604:Q2933,8,FALSE)</f>
        <v>1</v>
      </c>
      <c r="I605" s="14" t="str">
        <f>VLOOKUP(A605,'Data _Transformation'!A604:Q2933,9,FALSE)</f>
        <v>Nonsmoker</v>
      </c>
      <c r="J605" s="14" t="str">
        <f>VLOOKUP(A605,'Data _Transformation'!A604:Q2933,10,FALSE)</f>
        <v>Obesity</v>
      </c>
      <c r="K605" s="14" t="str">
        <f>VLOOKUP(A605,'Data _Transformation'!A604:Q2933,11,FALSE)</f>
        <v>Normal</v>
      </c>
      <c r="L605" s="39">
        <f>VLOOKUP(A605,'Data _Transformation'!A604:Q2933,12,FALSE)</f>
        <v>33060</v>
      </c>
      <c r="M605" s="40">
        <f>VLOOKUP(A605,'Data _Transformation'!A604:Q2933,13,FALSE)</f>
        <v>5253.52</v>
      </c>
      <c r="N605" s="14" t="str">
        <f>VLOOKUP(A605,'Data _Transformation'!A604:Q2933,14,FALSE)</f>
        <v>tier - 3</v>
      </c>
      <c r="O605" s="14" t="str">
        <f>VLOOKUP(A605,'Data _Transformation'!A604:Q2933,15,FALSE)</f>
        <v>tier - 3</v>
      </c>
      <c r="P605" s="14" t="str">
        <f>VLOOKUP(A605,'Data _Transformation'!A604:Q2933,16,0)</f>
        <v>R1011</v>
      </c>
      <c r="Q605" s="42">
        <f>VLOOKUP(A605,'Data _Transformation'!A604:Q2933,17,0)</f>
        <v>32</v>
      </c>
    </row>
    <row r="606" spans="1:17" ht="15.6" x14ac:dyDescent="0.3">
      <c r="A606" s="41" t="s">
        <v>1534</v>
      </c>
      <c r="B606" s="14" t="str">
        <f>VLOOKUP(A606,'Data _Transformation'!A605:Q2934,2,FALSE)</f>
        <v xml:space="preserve">  Mark W</v>
      </c>
      <c r="C606" s="14">
        <f>VLOOKUP(A606,'Data _Transformation'!A605:Q2934,3,FALSE)</f>
        <v>48.01</v>
      </c>
      <c r="D606" s="14">
        <f>VLOOKUP(A606,'Data _Transformation'!A605:Q2934,4,FALSE)</f>
        <v>7.3</v>
      </c>
      <c r="E606" s="14" t="str">
        <f>VLOOKUP(A606,'Data _Transformation'!A605:Q2934,5,FALSE)</f>
        <v>No</v>
      </c>
      <c r="F606" s="14" t="str">
        <f>VLOOKUP(A606,'Data _Transformation'!A605:Q2934,6,FALSE)</f>
        <v>No</v>
      </c>
      <c r="G606" s="14" t="str">
        <f>VLOOKUP(A606,'Data _Transformation'!A605:Q2934,7,FALSE)</f>
        <v>No</v>
      </c>
      <c r="H606" s="14">
        <f>VLOOKUP(A606,'Data _Transformation'!A605:Q2934,8,FALSE)</f>
        <v>0</v>
      </c>
      <c r="I606" s="14" t="str">
        <f>VLOOKUP(A606,'Data _Transformation'!A605:Q2934,9,FALSE)</f>
        <v>Nonsmoker</v>
      </c>
      <c r="J606" s="14" t="str">
        <f>VLOOKUP(A606,'Data _Transformation'!A605:Q2934,10,FALSE)</f>
        <v>Obesity</v>
      </c>
      <c r="K606" s="14" t="str">
        <f>VLOOKUP(A606,'Data _Transformation'!A605:Q2934,11,FALSE)</f>
        <v>Diabetes</v>
      </c>
      <c r="L606" s="39">
        <f>VLOOKUP(A606,'Data _Transformation'!A605:Q2934,12,FALSE)</f>
        <v>32837</v>
      </c>
      <c r="M606" s="40">
        <f>VLOOKUP(A606,'Data _Transformation'!A605:Q2934,13,FALSE)</f>
        <v>5257.51</v>
      </c>
      <c r="N606" s="14" t="str">
        <f>VLOOKUP(A606,'Data _Transformation'!A605:Q2934,14,FALSE)</f>
        <v>tier - 2</v>
      </c>
      <c r="O606" s="14" t="str">
        <f>VLOOKUP(A606,'Data _Transformation'!A605:Q2934,15,FALSE)</f>
        <v>tier - 2</v>
      </c>
      <c r="P606" s="14" t="str">
        <f>VLOOKUP(A606,'Data _Transformation'!A605:Q2934,16,0)</f>
        <v>R1012</v>
      </c>
      <c r="Q606" s="42">
        <f>VLOOKUP(A606,'Data _Transformation'!A605:Q2934,17,0)</f>
        <v>33</v>
      </c>
    </row>
    <row r="607" spans="1:17" ht="15.6" x14ac:dyDescent="0.3">
      <c r="A607" s="41" t="s">
        <v>1536</v>
      </c>
      <c r="B607" s="14" t="str">
        <f>VLOOKUP(A607,'Data _Transformation'!A606:Q2935,2,FALSE)</f>
        <v xml:space="preserve">  Aubri</v>
      </c>
      <c r="C607" s="14">
        <f>VLOOKUP(A607,'Data _Transformation'!A606:Q2935,3,FALSE)</f>
        <v>48.32</v>
      </c>
      <c r="D607" s="14">
        <f>VLOOKUP(A607,'Data _Transformation'!A606:Q2935,4,FALSE)</f>
        <v>5.88</v>
      </c>
      <c r="E607" s="14" t="str">
        <f>VLOOKUP(A607,'Data _Transformation'!A606:Q2935,5,FALSE)</f>
        <v>No</v>
      </c>
      <c r="F607" s="14" t="str">
        <f>VLOOKUP(A607,'Data _Transformation'!A606:Q2935,6,FALSE)</f>
        <v>No</v>
      </c>
      <c r="G607" s="14" t="str">
        <f>VLOOKUP(A607,'Data _Transformation'!A606:Q2935,7,FALSE)</f>
        <v>No</v>
      </c>
      <c r="H607" s="14">
        <f>VLOOKUP(A607,'Data _Transformation'!A606:Q2935,8,FALSE)</f>
        <v>0</v>
      </c>
      <c r="I607" s="14" t="str">
        <f>VLOOKUP(A607,'Data _Transformation'!A606:Q2935,9,FALSE)</f>
        <v>Nonsmoker</v>
      </c>
      <c r="J607" s="14" t="str">
        <f>VLOOKUP(A607,'Data _Transformation'!A606:Q2935,10,FALSE)</f>
        <v>Obesity</v>
      </c>
      <c r="K607" s="14" t="str">
        <f>VLOOKUP(A607,'Data _Transformation'!A606:Q2935,11,FALSE)</f>
        <v>Prediabetes</v>
      </c>
      <c r="L607" s="39">
        <f>VLOOKUP(A607,'Data _Transformation'!A606:Q2935,12,FALSE)</f>
        <v>32708</v>
      </c>
      <c r="M607" s="40">
        <f>VLOOKUP(A607,'Data _Transformation'!A606:Q2935,13,FALSE)</f>
        <v>5261.47</v>
      </c>
      <c r="N607" s="14" t="str">
        <f>VLOOKUP(A607,'Data _Transformation'!A606:Q2935,14,FALSE)</f>
        <v>tier - 2</v>
      </c>
      <c r="O607" s="14" t="str">
        <f>VLOOKUP(A607,'Data _Transformation'!A606:Q2935,15,FALSE)</f>
        <v>tier - 2</v>
      </c>
      <c r="P607" s="14" t="str">
        <f>VLOOKUP(A607,'Data _Transformation'!A606:Q2935,16,0)</f>
        <v>R1012</v>
      </c>
      <c r="Q607" s="42">
        <f>VLOOKUP(A607,'Data _Transformation'!A606:Q2935,17,0)</f>
        <v>33</v>
      </c>
    </row>
    <row r="608" spans="1:17" ht="15.6" x14ac:dyDescent="0.3">
      <c r="A608" s="41" t="s">
        <v>1538</v>
      </c>
      <c r="B608" s="14" t="str">
        <f>VLOOKUP(A608,'Data _Transformation'!A607:Q2936,2,FALSE)</f>
        <v xml:space="preserve">  Justin</v>
      </c>
      <c r="C608" s="14">
        <f>VLOOKUP(A608,'Data _Transformation'!A607:Q2936,3,FALSE)</f>
        <v>22.895</v>
      </c>
      <c r="D608" s="14">
        <f>VLOOKUP(A608,'Data _Transformation'!A607:Q2936,4,FALSE)</f>
        <v>4.0599999999999996</v>
      </c>
      <c r="E608" s="14" t="str">
        <f>VLOOKUP(A608,'Data _Transformation'!A607:Q2936,5,FALSE)</f>
        <v>No</v>
      </c>
      <c r="F608" s="14" t="str">
        <f>VLOOKUP(A608,'Data _Transformation'!A607:Q2936,6,FALSE)</f>
        <v>No</v>
      </c>
      <c r="G608" s="14" t="str">
        <f>VLOOKUP(A608,'Data _Transformation'!A607:Q2936,7,FALSE)</f>
        <v>Yes</v>
      </c>
      <c r="H608" s="14">
        <f>VLOOKUP(A608,'Data _Transformation'!A607:Q2936,8,FALSE)</f>
        <v>1</v>
      </c>
      <c r="I608" s="14" t="str">
        <f>VLOOKUP(A608,'Data _Transformation'!A607:Q2936,9,FALSE)</f>
        <v>Smoker</v>
      </c>
      <c r="J608" s="14" t="str">
        <f>VLOOKUP(A608,'Data _Transformation'!A607:Q2936,10,FALSE)</f>
        <v>Normal weight</v>
      </c>
      <c r="K608" s="14" t="str">
        <f>VLOOKUP(A608,'Data _Transformation'!A607:Q2936,11,FALSE)</f>
        <v>Normal</v>
      </c>
      <c r="L608" s="39">
        <f>VLOOKUP(A608,'Data _Transformation'!A607:Q2936,12,FALSE)</f>
        <v>31710</v>
      </c>
      <c r="M608" s="40">
        <f>VLOOKUP(A608,'Data _Transformation'!A607:Q2936,13,FALSE)</f>
        <v>5266.37</v>
      </c>
      <c r="N608" s="14" t="str">
        <f>VLOOKUP(A608,'Data _Transformation'!A607:Q2936,14,FALSE)</f>
        <v>tier - 2</v>
      </c>
      <c r="O608" s="14" t="str">
        <f>VLOOKUP(A608,'Data _Transformation'!A607:Q2936,15,FALSE)</f>
        <v>tier - 2</v>
      </c>
      <c r="P608" s="14" t="str">
        <f>VLOOKUP(A608,'Data _Transformation'!A607:Q2936,16,0)</f>
        <v>R1012</v>
      </c>
      <c r="Q608" s="42">
        <f>VLOOKUP(A608,'Data _Transformation'!A607:Q2936,17,0)</f>
        <v>36</v>
      </c>
    </row>
    <row r="609" spans="1:17" ht="15.6" x14ac:dyDescent="0.3">
      <c r="A609" s="41" t="s">
        <v>1540</v>
      </c>
      <c r="B609" s="14" t="str">
        <f>VLOOKUP(A609,'Data _Transformation'!A608:Q2937,2,FALSE)</f>
        <v xml:space="preserve">  Megan A</v>
      </c>
      <c r="C609" s="14">
        <f>VLOOKUP(A609,'Data _Transformation'!A608:Q2937,3,FALSE)</f>
        <v>54.85</v>
      </c>
      <c r="D609" s="14">
        <f>VLOOKUP(A609,'Data _Transformation'!A608:Q2937,4,FALSE)</f>
        <v>4.9000000000000004</v>
      </c>
      <c r="E609" s="14" t="str">
        <f>VLOOKUP(A609,'Data _Transformation'!A608:Q2937,5,FALSE)</f>
        <v>No</v>
      </c>
      <c r="F609" s="14" t="str">
        <f>VLOOKUP(A609,'Data _Transformation'!A608:Q2937,6,FALSE)</f>
        <v>No</v>
      </c>
      <c r="G609" s="14" t="str">
        <f>VLOOKUP(A609,'Data _Transformation'!A608:Q2937,7,FALSE)</f>
        <v>No</v>
      </c>
      <c r="H609" s="14">
        <f>VLOOKUP(A609,'Data _Transformation'!A608:Q2937,8,FALSE)</f>
        <v>1</v>
      </c>
      <c r="I609" s="14" t="str">
        <f>VLOOKUP(A609,'Data _Transformation'!A608:Q2937,9,FALSE)</f>
        <v>Nonsmoker</v>
      </c>
      <c r="J609" s="14" t="str">
        <f>VLOOKUP(A609,'Data _Transformation'!A608:Q2937,10,FALSE)</f>
        <v>Obesity</v>
      </c>
      <c r="K609" s="14" t="str">
        <f>VLOOKUP(A609,'Data _Transformation'!A608:Q2937,11,FALSE)</f>
        <v>Normal</v>
      </c>
      <c r="L609" s="39">
        <f>VLOOKUP(A609,'Data _Transformation'!A608:Q2937,12,FALSE)</f>
        <v>31675</v>
      </c>
      <c r="M609" s="40">
        <f>VLOOKUP(A609,'Data _Transformation'!A608:Q2937,13,FALSE)</f>
        <v>5267.82</v>
      </c>
      <c r="N609" s="14" t="str">
        <f>VLOOKUP(A609,'Data _Transformation'!A608:Q2937,14,FALSE)</f>
        <v>tier - 2</v>
      </c>
      <c r="O609" s="14" t="str">
        <f>VLOOKUP(A609,'Data _Transformation'!A608:Q2937,15,FALSE)</f>
        <v>tier - 2</v>
      </c>
      <c r="P609" s="14" t="str">
        <f>VLOOKUP(A609,'Data _Transformation'!A608:Q2937,16,0)</f>
        <v>R1012</v>
      </c>
      <c r="Q609" s="42">
        <f>VLOOKUP(A609,'Data _Transformation'!A608:Q2937,17,0)</f>
        <v>36</v>
      </c>
    </row>
    <row r="610" spans="1:17" ht="15.6" x14ac:dyDescent="0.3">
      <c r="A610" s="41" t="s">
        <v>1542</v>
      </c>
      <c r="B610" s="14" t="str">
        <f>VLOOKUP(A610,'Data _Transformation'!A609:Q2938,2,FALSE)</f>
        <v xml:space="preserve">  Erika M</v>
      </c>
      <c r="C610" s="14">
        <f>VLOOKUP(A610,'Data _Transformation'!A609:Q2938,3,FALSE)</f>
        <v>21.85</v>
      </c>
      <c r="D610" s="14">
        <f>VLOOKUP(A610,'Data _Transformation'!A609:Q2938,4,FALSE)</f>
        <v>5.52</v>
      </c>
      <c r="E610" s="14" t="str">
        <f>VLOOKUP(A610,'Data _Transformation'!A609:Q2938,5,FALSE)</f>
        <v>No</v>
      </c>
      <c r="F610" s="14" t="str">
        <f>VLOOKUP(A610,'Data _Transformation'!A609:Q2938,6,FALSE)</f>
        <v>No</v>
      </c>
      <c r="G610" s="14" t="str">
        <f>VLOOKUP(A610,'Data _Transformation'!A609:Q2938,7,FALSE)</f>
        <v>Yes</v>
      </c>
      <c r="H610" s="14">
        <f>VLOOKUP(A610,'Data _Transformation'!A609:Q2938,8,FALSE)</f>
        <v>1</v>
      </c>
      <c r="I610" s="14" t="str">
        <f>VLOOKUP(A610,'Data _Transformation'!A609:Q2938,9,FALSE)</f>
        <v>Smoker</v>
      </c>
      <c r="J610" s="14" t="str">
        <f>VLOOKUP(A610,'Data _Transformation'!A609:Q2938,10,FALSE)</f>
        <v>Normal weight</v>
      </c>
      <c r="K610" s="14" t="str">
        <f>VLOOKUP(A610,'Data _Transformation'!A609:Q2938,11,FALSE)</f>
        <v>Normal</v>
      </c>
      <c r="L610" s="39">
        <f>VLOOKUP(A610,'Data _Transformation'!A609:Q2938,12,FALSE)</f>
        <v>31705</v>
      </c>
      <c r="M610" s="40">
        <f>VLOOKUP(A610,'Data _Transformation'!A609:Q2938,13,FALSE)</f>
        <v>5272.18</v>
      </c>
      <c r="N610" s="14" t="str">
        <f>VLOOKUP(A610,'Data _Transformation'!A609:Q2938,14,FALSE)</f>
        <v>tier - 2</v>
      </c>
      <c r="O610" s="14" t="str">
        <f>VLOOKUP(A610,'Data _Transformation'!A609:Q2938,15,FALSE)</f>
        <v>tier - 3</v>
      </c>
      <c r="P610" s="14" t="str">
        <f>VLOOKUP(A610,'Data _Transformation'!A609:Q2938,16,0)</f>
        <v>R1012</v>
      </c>
      <c r="Q610" s="42">
        <f>VLOOKUP(A610,'Data _Transformation'!A609:Q2938,17,0)</f>
        <v>36</v>
      </c>
    </row>
    <row r="611" spans="1:17" ht="15.6" x14ac:dyDescent="0.3">
      <c r="A611" s="41" t="s">
        <v>1545</v>
      </c>
      <c r="B611" s="14" t="str">
        <f>VLOOKUP(A611,'Data _Transformation'!A610:Q2939,2,FALSE)</f>
        <v xml:space="preserve">  Daniel G</v>
      </c>
      <c r="C611" s="14">
        <f>VLOOKUP(A611,'Data _Transformation'!A610:Q2939,3,FALSE)</f>
        <v>51.86</v>
      </c>
      <c r="D611" s="14">
        <f>VLOOKUP(A611,'Data _Transformation'!A610:Q2939,4,FALSE)</f>
        <v>5.2</v>
      </c>
      <c r="E611" s="14" t="str">
        <f>VLOOKUP(A611,'Data _Transformation'!A610:Q2939,5,FALSE)</f>
        <v>Yes</v>
      </c>
      <c r="F611" s="14" t="str">
        <f>VLOOKUP(A611,'Data _Transformation'!A610:Q2939,6,FALSE)</f>
        <v>No</v>
      </c>
      <c r="G611" s="14" t="str">
        <f>VLOOKUP(A611,'Data _Transformation'!A610:Q2939,7,FALSE)</f>
        <v>No</v>
      </c>
      <c r="H611" s="14">
        <f>VLOOKUP(A611,'Data _Transformation'!A610:Q2939,8,FALSE)</f>
        <v>0</v>
      </c>
      <c r="I611" s="14" t="str">
        <f>VLOOKUP(A611,'Data _Transformation'!A610:Q2939,9,FALSE)</f>
        <v>Nonsmoker</v>
      </c>
      <c r="J611" s="14" t="str">
        <f>VLOOKUP(A611,'Data _Transformation'!A610:Q2939,10,FALSE)</f>
        <v>Obesity</v>
      </c>
      <c r="K611" s="14" t="str">
        <f>VLOOKUP(A611,'Data _Transformation'!A610:Q2939,11,FALSE)</f>
        <v>Normal</v>
      </c>
      <c r="L611" s="39">
        <f>VLOOKUP(A611,'Data _Transformation'!A610:Q2939,12,FALSE)</f>
        <v>32021</v>
      </c>
      <c r="M611" s="40">
        <f>VLOOKUP(A611,'Data _Transformation'!A610:Q2939,13,FALSE)</f>
        <v>5275.86</v>
      </c>
      <c r="N611" s="14" t="str">
        <f>VLOOKUP(A611,'Data _Transformation'!A610:Q2939,14,FALSE)</f>
        <v>tier - 2</v>
      </c>
      <c r="O611" s="14" t="str">
        <f>VLOOKUP(A611,'Data _Transformation'!A610:Q2939,15,FALSE)</f>
        <v>tier - 2</v>
      </c>
      <c r="P611" s="14" t="str">
        <f>VLOOKUP(A611,'Data _Transformation'!A610:Q2939,16,0)</f>
        <v>R1013</v>
      </c>
      <c r="Q611" s="42">
        <f>VLOOKUP(A611,'Data _Transformation'!A610:Q2939,17,0)</f>
        <v>35</v>
      </c>
    </row>
    <row r="612" spans="1:17" ht="15.6" x14ac:dyDescent="0.3">
      <c r="A612" s="41" t="s">
        <v>1547</v>
      </c>
      <c r="B612" s="14" t="str">
        <f>VLOOKUP(A612,'Data _Transformation'!A611:Q2940,2,FALSE)</f>
        <v xml:space="preserve">  Devin C</v>
      </c>
      <c r="C612" s="14">
        <f>VLOOKUP(A612,'Data _Transformation'!A611:Q2940,3,FALSE)</f>
        <v>39.049999999999997</v>
      </c>
      <c r="D612" s="14">
        <f>VLOOKUP(A612,'Data _Transformation'!A611:Q2940,4,FALSE)</f>
        <v>7.59</v>
      </c>
      <c r="E612" s="14" t="str">
        <f>VLOOKUP(A612,'Data _Transformation'!A611:Q2940,5,FALSE)</f>
        <v>No</v>
      </c>
      <c r="F612" s="14" t="str">
        <f>VLOOKUP(A612,'Data _Transformation'!A611:Q2940,6,FALSE)</f>
        <v>No</v>
      </c>
      <c r="G612" s="14" t="str">
        <f>VLOOKUP(A612,'Data _Transformation'!A611:Q2940,7,FALSE)</f>
        <v>No</v>
      </c>
      <c r="H612" s="14">
        <f>VLOOKUP(A612,'Data _Transformation'!A611:Q2940,8,FALSE)</f>
        <v>3</v>
      </c>
      <c r="I612" s="14" t="str">
        <f>VLOOKUP(A612,'Data _Transformation'!A611:Q2940,9,FALSE)</f>
        <v>Nonsmoker</v>
      </c>
      <c r="J612" s="14" t="str">
        <f>VLOOKUP(A612,'Data _Transformation'!A611:Q2940,10,FALSE)</f>
        <v>Obesity</v>
      </c>
      <c r="K612" s="14" t="str">
        <f>VLOOKUP(A612,'Data _Transformation'!A611:Q2940,11,FALSE)</f>
        <v>Diabetes</v>
      </c>
      <c r="L612" s="39">
        <f>VLOOKUP(A612,'Data _Transformation'!A611:Q2940,12,FALSE)</f>
        <v>27345</v>
      </c>
      <c r="M612" s="40">
        <f>VLOOKUP(A612,'Data _Transformation'!A611:Q2940,13,FALSE)</f>
        <v>5291.71</v>
      </c>
      <c r="N612" s="14" t="str">
        <f>VLOOKUP(A612,'Data _Transformation'!A611:Q2940,14,FALSE)</f>
        <v>tier - 2</v>
      </c>
      <c r="O612" s="14" t="str">
        <f>VLOOKUP(A612,'Data _Transformation'!A611:Q2940,15,FALSE)</f>
        <v>tier - 2</v>
      </c>
      <c r="P612" s="14" t="str">
        <f>VLOOKUP(A612,'Data _Transformation'!A611:Q2940,16,0)</f>
        <v>R1012</v>
      </c>
      <c r="Q612" s="42">
        <f>VLOOKUP(A612,'Data _Transformation'!A611:Q2940,17,0)</f>
        <v>48</v>
      </c>
    </row>
    <row r="613" spans="1:17" ht="15.6" x14ac:dyDescent="0.3">
      <c r="A613" s="41" t="s">
        <v>1549</v>
      </c>
      <c r="B613" s="14" t="str">
        <f>VLOOKUP(A613,'Data _Transformation'!A612:Q2941,2,FALSE)</f>
        <v xml:space="preserve">  Louise A</v>
      </c>
      <c r="C613" s="14">
        <f>VLOOKUP(A613,'Data _Transformation'!A612:Q2941,3,FALSE)</f>
        <v>31.824999999999999</v>
      </c>
      <c r="D613" s="14">
        <f>VLOOKUP(A613,'Data _Transformation'!A612:Q2941,4,FALSE)</f>
        <v>8.2799999999999994</v>
      </c>
      <c r="E613" s="14" t="str">
        <f>VLOOKUP(A613,'Data _Transformation'!A612:Q2941,5,FALSE)</f>
        <v>No</v>
      </c>
      <c r="F613" s="14" t="str">
        <f>VLOOKUP(A613,'Data _Transformation'!A612:Q2941,6,FALSE)</f>
        <v>No</v>
      </c>
      <c r="G613" s="14" t="str">
        <f>VLOOKUP(A613,'Data _Transformation'!A612:Q2941,7,FALSE)</f>
        <v>No</v>
      </c>
      <c r="H613" s="14">
        <f>VLOOKUP(A613,'Data _Transformation'!A612:Q2941,8,FALSE)</f>
        <v>3</v>
      </c>
      <c r="I613" s="14" t="str">
        <f>VLOOKUP(A613,'Data _Transformation'!A612:Q2941,9,FALSE)</f>
        <v>Nonsmoker</v>
      </c>
      <c r="J613" s="14" t="str">
        <f>VLOOKUP(A613,'Data _Transformation'!A612:Q2941,10,FALSE)</f>
        <v>Obesity</v>
      </c>
      <c r="K613" s="14" t="str">
        <f>VLOOKUP(A613,'Data _Transformation'!A612:Q2941,11,FALSE)</f>
        <v>Diabetes</v>
      </c>
      <c r="L613" s="39">
        <f>VLOOKUP(A613,'Data _Transformation'!A612:Q2941,12,FALSE)</f>
        <v>38221</v>
      </c>
      <c r="M613" s="40">
        <f>VLOOKUP(A613,'Data _Transformation'!A612:Q2941,13,FALSE)</f>
        <v>5293.67</v>
      </c>
      <c r="N613" s="14" t="str">
        <f>VLOOKUP(A613,'Data _Transformation'!A612:Q2941,14,FALSE)</f>
        <v>tier - 2</v>
      </c>
      <c r="O613" s="14" t="str">
        <f>VLOOKUP(A613,'Data _Transformation'!A612:Q2941,15,FALSE)</f>
        <v>tier - 2</v>
      </c>
      <c r="P613" s="14" t="str">
        <f>VLOOKUP(A613,'Data _Transformation'!A612:Q2941,16,0)</f>
        <v>R1022</v>
      </c>
      <c r="Q613" s="42">
        <f>VLOOKUP(A613,'Data _Transformation'!A612:Q2941,17,0)</f>
        <v>18</v>
      </c>
    </row>
    <row r="614" spans="1:17" ht="15.6" x14ac:dyDescent="0.3">
      <c r="A614" s="41" t="s">
        <v>1551</v>
      </c>
      <c r="B614" s="14" t="str">
        <f>VLOOKUP(A614,'Data _Transformation'!A613:Q2942,2,FALSE)</f>
        <v xml:space="preserve">  Sarah</v>
      </c>
      <c r="C614" s="14">
        <f>VLOOKUP(A614,'Data _Transformation'!A613:Q2942,3,FALSE)</f>
        <v>46.43</v>
      </c>
      <c r="D614" s="14">
        <f>VLOOKUP(A614,'Data _Transformation'!A613:Q2942,4,FALSE)</f>
        <v>6.72</v>
      </c>
      <c r="E614" s="14" t="str">
        <f>VLOOKUP(A614,'Data _Transformation'!A613:Q2942,5,FALSE)</f>
        <v>No</v>
      </c>
      <c r="F614" s="14" t="str">
        <f>VLOOKUP(A614,'Data _Transformation'!A613:Q2942,6,FALSE)</f>
        <v>No</v>
      </c>
      <c r="G614" s="14" t="str">
        <f>VLOOKUP(A614,'Data _Transformation'!A613:Q2942,7,FALSE)</f>
        <v>No</v>
      </c>
      <c r="H614" s="14">
        <f>VLOOKUP(A614,'Data _Transformation'!A613:Q2942,8,FALSE)</f>
        <v>0</v>
      </c>
      <c r="I614" s="14" t="str">
        <f>VLOOKUP(A614,'Data _Transformation'!A613:Q2942,9,FALSE)</f>
        <v>Nonsmoker</v>
      </c>
      <c r="J614" s="14" t="str">
        <f>VLOOKUP(A614,'Data _Transformation'!A613:Q2942,10,FALSE)</f>
        <v>Obesity</v>
      </c>
      <c r="K614" s="14" t="str">
        <f>VLOOKUP(A614,'Data _Transformation'!A613:Q2942,11,FALSE)</f>
        <v>Diabetes</v>
      </c>
      <c r="L614" s="39">
        <f>VLOOKUP(A614,'Data _Transformation'!A613:Q2942,12,FALSE)</f>
        <v>36778</v>
      </c>
      <c r="M614" s="40">
        <f>VLOOKUP(A614,'Data _Transformation'!A613:Q2942,13,FALSE)</f>
        <v>5306.7</v>
      </c>
      <c r="N614" s="14" t="str">
        <f>VLOOKUP(A614,'Data _Transformation'!A613:Q2942,14,FALSE)</f>
        <v>tier - 2</v>
      </c>
      <c r="O614" s="14" t="str">
        <f>VLOOKUP(A614,'Data _Transformation'!A613:Q2942,15,FALSE)</f>
        <v>tier - 3</v>
      </c>
      <c r="P614" s="14" t="str">
        <f>VLOOKUP(A614,'Data _Transformation'!A613:Q2942,16,0)</f>
        <v>R1012</v>
      </c>
      <c r="Q614" s="42">
        <f>VLOOKUP(A614,'Data _Transformation'!A613:Q2942,17,0)</f>
        <v>22</v>
      </c>
    </row>
    <row r="615" spans="1:17" ht="15.6" x14ac:dyDescent="0.3">
      <c r="A615" s="41" t="s">
        <v>1554</v>
      </c>
      <c r="B615" s="14" t="str">
        <f>VLOOKUP(A615,'Data _Transformation'!A614:Q2943,2,FALSE)</f>
        <v xml:space="preserve">  Amy</v>
      </c>
      <c r="C615" s="14">
        <f>VLOOKUP(A615,'Data _Transformation'!A614:Q2943,3,FALSE)</f>
        <v>53.63</v>
      </c>
      <c r="D615" s="14">
        <f>VLOOKUP(A615,'Data _Transformation'!A614:Q2943,4,FALSE)</f>
        <v>5.47</v>
      </c>
      <c r="E615" s="14" t="str">
        <f>VLOOKUP(A615,'Data _Transformation'!A614:Q2943,5,FALSE)</f>
        <v>Yes</v>
      </c>
      <c r="F615" s="14" t="str">
        <f>VLOOKUP(A615,'Data _Transformation'!A614:Q2943,6,FALSE)</f>
        <v>No</v>
      </c>
      <c r="G615" s="14" t="str">
        <f>VLOOKUP(A615,'Data _Transformation'!A614:Q2943,7,FALSE)</f>
        <v>No</v>
      </c>
      <c r="H615" s="14">
        <f>VLOOKUP(A615,'Data _Transformation'!A614:Q2943,8,FALSE)</f>
        <v>1</v>
      </c>
      <c r="I615" s="14" t="str">
        <f>VLOOKUP(A615,'Data _Transformation'!A614:Q2943,9,FALSE)</f>
        <v>Nonsmoker</v>
      </c>
      <c r="J615" s="14" t="str">
        <f>VLOOKUP(A615,'Data _Transformation'!A614:Q2943,10,FALSE)</f>
        <v>Obesity</v>
      </c>
      <c r="K615" s="14" t="str">
        <f>VLOOKUP(A615,'Data _Transformation'!A614:Q2943,11,FALSE)</f>
        <v>Normal</v>
      </c>
      <c r="L615" s="39">
        <f>VLOOKUP(A615,'Data _Transformation'!A614:Q2943,12,FALSE)</f>
        <v>34651</v>
      </c>
      <c r="M615" s="40">
        <f>VLOOKUP(A615,'Data _Transformation'!A614:Q2943,13,FALSE)</f>
        <v>5312.17</v>
      </c>
      <c r="N615" s="14" t="str">
        <f>VLOOKUP(A615,'Data _Transformation'!A614:Q2943,14,FALSE)</f>
        <v>tier - 2</v>
      </c>
      <c r="O615" s="14" t="str">
        <f>VLOOKUP(A615,'Data _Transformation'!A614:Q2943,15,FALSE)</f>
        <v>tier - 2</v>
      </c>
      <c r="P615" s="14" t="str">
        <f>VLOOKUP(A615,'Data _Transformation'!A614:Q2943,16,0)</f>
        <v>R1012</v>
      </c>
      <c r="Q615" s="42">
        <f>VLOOKUP(A615,'Data _Transformation'!A614:Q2943,17,0)</f>
        <v>28</v>
      </c>
    </row>
    <row r="616" spans="1:17" ht="15.6" x14ac:dyDescent="0.3">
      <c r="A616" s="41" t="s">
        <v>1556</v>
      </c>
      <c r="B616" s="14" t="str">
        <f>VLOOKUP(A616,'Data _Transformation'!A615:Q2944,2,FALSE)</f>
        <v xml:space="preserve">  Brittany L</v>
      </c>
      <c r="C616" s="14">
        <f>VLOOKUP(A616,'Data _Transformation'!A615:Q2944,3,FALSE)</f>
        <v>48.7</v>
      </c>
      <c r="D616" s="14">
        <f>VLOOKUP(A616,'Data _Transformation'!A615:Q2944,4,FALSE)</f>
        <v>4.71</v>
      </c>
      <c r="E616" s="14" t="str">
        <f>VLOOKUP(A616,'Data _Transformation'!A615:Q2944,5,FALSE)</f>
        <v>No</v>
      </c>
      <c r="F616" s="14" t="str">
        <f>VLOOKUP(A616,'Data _Transformation'!A615:Q2944,6,FALSE)</f>
        <v>No</v>
      </c>
      <c r="G616" s="14" t="str">
        <f>VLOOKUP(A616,'Data _Transformation'!A615:Q2944,7,FALSE)</f>
        <v>No</v>
      </c>
      <c r="H616" s="14">
        <f>VLOOKUP(A616,'Data _Transformation'!A615:Q2944,8,FALSE)</f>
        <v>0</v>
      </c>
      <c r="I616" s="14" t="str">
        <f>VLOOKUP(A616,'Data _Transformation'!A615:Q2944,9,FALSE)</f>
        <v>Nonsmoker</v>
      </c>
      <c r="J616" s="14" t="str">
        <f>VLOOKUP(A616,'Data _Transformation'!A615:Q2944,10,FALSE)</f>
        <v>Obesity</v>
      </c>
      <c r="K616" s="14" t="str">
        <f>VLOOKUP(A616,'Data _Transformation'!A615:Q2944,11,FALSE)</f>
        <v>Normal</v>
      </c>
      <c r="L616" s="39">
        <f>VLOOKUP(A616,'Data _Transformation'!A615:Q2944,12,FALSE)</f>
        <v>27274</v>
      </c>
      <c r="M616" s="40">
        <f>VLOOKUP(A616,'Data _Transformation'!A615:Q2944,13,FALSE)</f>
        <v>5322.24</v>
      </c>
      <c r="N616" s="14" t="str">
        <f>VLOOKUP(A616,'Data _Transformation'!A615:Q2944,14,FALSE)</f>
        <v>tier - 2</v>
      </c>
      <c r="O616" s="14" t="str">
        <f>VLOOKUP(A616,'Data _Transformation'!A615:Q2944,15,FALSE)</f>
        <v>tier - 1</v>
      </c>
      <c r="P616" s="14" t="str">
        <f>VLOOKUP(A616,'Data _Transformation'!A615:Q2944,16,0)</f>
        <v>R1012</v>
      </c>
      <c r="Q616" s="42">
        <f>VLOOKUP(A616,'Data _Transformation'!A615:Q2944,17,0)</f>
        <v>48</v>
      </c>
    </row>
    <row r="617" spans="1:17" ht="15.6" x14ac:dyDescent="0.3">
      <c r="A617" s="41" t="s">
        <v>1559</v>
      </c>
      <c r="B617" s="14" t="str">
        <f>VLOOKUP(A617,'Data _Transformation'!A616:Q2945,2,FALSE)</f>
        <v xml:space="preserve">  Jessica L</v>
      </c>
      <c r="C617" s="14">
        <f>VLOOKUP(A617,'Data _Transformation'!A616:Q2945,3,FALSE)</f>
        <v>48.81</v>
      </c>
      <c r="D617" s="14">
        <f>VLOOKUP(A617,'Data _Transformation'!A616:Q2945,4,FALSE)</f>
        <v>5.49</v>
      </c>
      <c r="E617" s="14" t="str">
        <f>VLOOKUP(A617,'Data _Transformation'!A616:Q2945,5,FALSE)</f>
        <v>No</v>
      </c>
      <c r="F617" s="14" t="str">
        <f>VLOOKUP(A617,'Data _Transformation'!A616:Q2945,6,FALSE)</f>
        <v>No</v>
      </c>
      <c r="G617" s="14" t="str">
        <f>VLOOKUP(A617,'Data _Transformation'!A616:Q2945,7,FALSE)</f>
        <v>No</v>
      </c>
      <c r="H617" s="14">
        <f>VLOOKUP(A617,'Data _Transformation'!A616:Q2945,8,FALSE)</f>
        <v>0</v>
      </c>
      <c r="I617" s="14" t="str">
        <f>VLOOKUP(A617,'Data _Transformation'!A616:Q2945,9,FALSE)</f>
        <v>Nonsmoker</v>
      </c>
      <c r="J617" s="14" t="str">
        <f>VLOOKUP(A617,'Data _Transformation'!A616:Q2945,10,FALSE)</f>
        <v>Obesity</v>
      </c>
      <c r="K617" s="14" t="str">
        <f>VLOOKUP(A617,'Data _Transformation'!A616:Q2945,11,FALSE)</f>
        <v>Normal</v>
      </c>
      <c r="L617" s="39">
        <f>VLOOKUP(A617,'Data _Transformation'!A616:Q2945,12,FALSE)</f>
        <v>33773</v>
      </c>
      <c r="M617" s="40">
        <f>VLOOKUP(A617,'Data _Transformation'!A616:Q2945,13,FALSE)</f>
        <v>5325.65</v>
      </c>
      <c r="N617" s="14" t="str">
        <f>VLOOKUP(A617,'Data _Transformation'!A616:Q2945,14,FALSE)</f>
        <v>tier - 2</v>
      </c>
      <c r="O617" s="14" t="str">
        <f>VLOOKUP(A617,'Data _Transformation'!A616:Q2945,15,FALSE)</f>
        <v>tier - 1</v>
      </c>
      <c r="P617" s="14" t="str">
        <f>VLOOKUP(A617,'Data _Transformation'!A616:Q2945,16,0)</f>
        <v>R1011</v>
      </c>
      <c r="Q617" s="42">
        <f>VLOOKUP(A617,'Data _Transformation'!A616:Q2945,17,0)</f>
        <v>30</v>
      </c>
    </row>
    <row r="618" spans="1:17" ht="15.6" x14ac:dyDescent="0.3">
      <c r="A618" s="41" t="s">
        <v>1561</v>
      </c>
      <c r="B618" s="14" t="str">
        <f>VLOOKUP(A618,'Data _Transformation'!A617:Q2946,2,FALSE)</f>
        <v xml:space="preserve">  Kristina K</v>
      </c>
      <c r="C618" s="14">
        <f>VLOOKUP(A618,'Data _Transformation'!A617:Q2946,3,FALSE)</f>
        <v>47.53</v>
      </c>
      <c r="D618" s="14">
        <f>VLOOKUP(A618,'Data _Transformation'!A617:Q2946,4,FALSE)</f>
        <v>4.72</v>
      </c>
      <c r="E618" s="14" t="str">
        <f>VLOOKUP(A618,'Data _Transformation'!A617:Q2946,5,FALSE)</f>
        <v>No</v>
      </c>
      <c r="F618" s="14" t="str">
        <f>VLOOKUP(A618,'Data _Transformation'!A617:Q2946,6,FALSE)</f>
        <v>No</v>
      </c>
      <c r="G618" s="14" t="str">
        <f>VLOOKUP(A618,'Data _Transformation'!A617:Q2946,7,FALSE)</f>
        <v>No</v>
      </c>
      <c r="H618" s="14">
        <f>VLOOKUP(A618,'Data _Transformation'!A617:Q2946,8,FALSE)</f>
        <v>0</v>
      </c>
      <c r="I618" s="14" t="str">
        <f>VLOOKUP(A618,'Data _Transformation'!A617:Q2946,9,FALSE)</f>
        <v>Nonsmoker</v>
      </c>
      <c r="J618" s="14" t="str">
        <f>VLOOKUP(A618,'Data _Transformation'!A617:Q2946,10,FALSE)</f>
        <v>Obesity</v>
      </c>
      <c r="K618" s="14" t="str">
        <f>VLOOKUP(A618,'Data _Transformation'!A617:Q2946,11,FALSE)</f>
        <v>Normal</v>
      </c>
      <c r="L618" s="39">
        <f>VLOOKUP(A618,'Data _Transformation'!A617:Q2946,12,FALSE)</f>
        <v>33478</v>
      </c>
      <c r="M618" s="40">
        <f>VLOOKUP(A618,'Data _Transformation'!A617:Q2946,13,FALSE)</f>
        <v>5327.4</v>
      </c>
      <c r="N618" s="14" t="str">
        <f>VLOOKUP(A618,'Data _Transformation'!A617:Q2946,14,FALSE)</f>
        <v>tier - 2</v>
      </c>
      <c r="O618" s="14" t="str">
        <f>VLOOKUP(A618,'Data _Transformation'!A617:Q2946,15,FALSE)</f>
        <v>tier - 1</v>
      </c>
      <c r="P618" s="14" t="str">
        <f>VLOOKUP(A618,'Data _Transformation'!A617:Q2946,16,0)</f>
        <v>R1012</v>
      </c>
      <c r="Q618" s="42">
        <f>VLOOKUP(A618,'Data _Transformation'!A617:Q2946,17,0)</f>
        <v>31</v>
      </c>
    </row>
    <row r="619" spans="1:17" ht="15.6" x14ac:dyDescent="0.3">
      <c r="A619" s="41" t="s">
        <v>1564</v>
      </c>
      <c r="B619" s="14" t="str">
        <f>VLOOKUP(A619,'Data _Transformation'!A618:Q2947,2,FALSE)</f>
        <v xml:space="preserve">  Brad</v>
      </c>
      <c r="C619" s="14">
        <f>VLOOKUP(A619,'Data _Transformation'!A618:Q2947,3,FALSE)</f>
        <v>36.85</v>
      </c>
      <c r="D619" s="14">
        <f>VLOOKUP(A619,'Data _Transformation'!A618:Q2947,4,FALSE)</f>
        <v>6.7</v>
      </c>
      <c r="E619" s="14" t="str">
        <f>VLOOKUP(A619,'Data _Transformation'!A618:Q2947,5,FALSE)</f>
        <v>No</v>
      </c>
      <c r="F619" s="14" t="str">
        <f>VLOOKUP(A619,'Data _Transformation'!A618:Q2947,6,FALSE)</f>
        <v>No</v>
      </c>
      <c r="G619" s="14" t="str">
        <f>VLOOKUP(A619,'Data _Transformation'!A618:Q2947,7,FALSE)</f>
        <v>No</v>
      </c>
      <c r="H619" s="14">
        <f>VLOOKUP(A619,'Data _Transformation'!A618:Q2947,8,FALSE)</f>
        <v>0</v>
      </c>
      <c r="I619" s="14" t="str">
        <f>VLOOKUP(A619,'Data _Transformation'!A618:Q2947,9,FALSE)</f>
        <v>Nonsmoker</v>
      </c>
      <c r="J619" s="14" t="str">
        <f>VLOOKUP(A619,'Data _Transformation'!A618:Q2947,10,FALSE)</f>
        <v>Obesity</v>
      </c>
      <c r="K619" s="14" t="str">
        <f>VLOOKUP(A619,'Data _Transformation'!A618:Q2947,11,FALSE)</f>
        <v>Diabetes</v>
      </c>
      <c r="L619" s="39">
        <f>VLOOKUP(A619,'Data _Transformation'!A618:Q2947,12,FALSE)</f>
        <v>26648</v>
      </c>
      <c r="M619" s="40">
        <f>VLOOKUP(A619,'Data _Transformation'!A618:Q2947,13,FALSE)</f>
        <v>5344.81</v>
      </c>
      <c r="N619" s="14" t="str">
        <f>VLOOKUP(A619,'Data _Transformation'!A618:Q2947,14,FALSE)</f>
        <v>tier - 2</v>
      </c>
      <c r="O619" s="14" t="str">
        <f>VLOOKUP(A619,'Data _Transformation'!A618:Q2947,15,FALSE)</f>
        <v>tier - 3</v>
      </c>
      <c r="P619" s="14" t="str">
        <f>VLOOKUP(A619,'Data _Transformation'!A618:Q2947,16,0)</f>
        <v>R1013</v>
      </c>
      <c r="Q619" s="42">
        <f>VLOOKUP(A619,'Data _Transformation'!A618:Q2947,17,0)</f>
        <v>50</v>
      </c>
    </row>
    <row r="620" spans="1:17" ht="15.6" x14ac:dyDescent="0.3">
      <c r="A620" s="41" t="s">
        <v>1566</v>
      </c>
      <c r="B620" s="14" t="str">
        <f>VLOOKUP(A620,'Data _Transformation'!A619:Q2948,2,FALSE)</f>
        <v xml:space="preserve">  Margaret O</v>
      </c>
      <c r="C620" s="14">
        <f>VLOOKUP(A620,'Data _Transformation'!A619:Q2948,3,FALSE)</f>
        <v>29.3</v>
      </c>
      <c r="D620" s="14">
        <f>VLOOKUP(A620,'Data _Transformation'!A619:Q2948,4,FALSE)</f>
        <v>5.5</v>
      </c>
      <c r="E620" s="14" t="str">
        <f>VLOOKUP(A620,'Data _Transformation'!A619:Q2948,5,FALSE)</f>
        <v>No</v>
      </c>
      <c r="F620" s="14" t="str">
        <f>VLOOKUP(A620,'Data _Transformation'!A619:Q2948,6,FALSE)</f>
        <v>No</v>
      </c>
      <c r="G620" s="14" t="str">
        <f>VLOOKUP(A620,'Data _Transformation'!A619:Q2948,7,FALSE)</f>
        <v>No</v>
      </c>
      <c r="H620" s="14">
        <f>VLOOKUP(A620,'Data _Transformation'!A619:Q2948,8,FALSE)</f>
        <v>0</v>
      </c>
      <c r="I620" s="14" t="str">
        <f>VLOOKUP(A620,'Data _Transformation'!A619:Q2948,9,FALSE)</f>
        <v>Nonsmoker</v>
      </c>
      <c r="J620" s="14" t="str">
        <f>VLOOKUP(A620,'Data _Transformation'!A619:Q2948,10,FALSE)</f>
        <v>Over weight</v>
      </c>
      <c r="K620" s="14" t="str">
        <f>VLOOKUP(A620,'Data _Transformation'!A619:Q2948,11,FALSE)</f>
        <v>Normal</v>
      </c>
      <c r="L620" s="39">
        <f>VLOOKUP(A620,'Data _Transformation'!A619:Q2948,12,FALSE)</f>
        <v>32819</v>
      </c>
      <c r="M620" s="40">
        <f>VLOOKUP(A620,'Data _Transformation'!A619:Q2948,13,FALSE)</f>
        <v>5354.07</v>
      </c>
      <c r="N620" s="14" t="str">
        <f>VLOOKUP(A620,'Data _Transformation'!A619:Q2948,14,FALSE)</f>
        <v>tier - 2</v>
      </c>
      <c r="O620" s="14" t="str">
        <f>VLOOKUP(A620,'Data _Transformation'!A619:Q2948,15,FALSE)</f>
        <v>tier - 3</v>
      </c>
      <c r="P620" s="14" t="str">
        <f>VLOOKUP(A620,'Data _Transformation'!A619:Q2948,16,0)</f>
        <v>R1024</v>
      </c>
      <c r="Q620" s="42">
        <f>VLOOKUP(A620,'Data _Transformation'!A619:Q2948,17,0)</f>
        <v>33</v>
      </c>
    </row>
    <row r="621" spans="1:17" ht="15.6" x14ac:dyDescent="0.3">
      <c r="A621" s="41" t="s">
        <v>1569</v>
      </c>
      <c r="B621" s="14" t="str">
        <f>VLOOKUP(A621,'Data _Transformation'!A620:Q2949,2,FALSE)</f>
        <v xml:space="preserve">  Craig R</v>
      </c>
      <c r="C621" s="14">
        <f>VLOOKUP(A621,'Data _Transformation'!A620:Q2949,3,FALSE)</f>
        <v>19.3</v>
      </c>
      <c r="D621" s="14">
        <f>VLOOKUP(A621,'Data _Transformation'!A620:Q2949,4,FALSE)</f>
        <v>4.46</v>
      </c>
      <c r="E621" s="14" t="str">
        <f>VLOOKUP(A621,'Data _Transformation'!A620:Q2949,5,FALSE)</f>
        <v>No</v>
      </c>
      <c r="F621" s="14" t="str">
        <f>VLOOKUP(A621,'Data _Transformation'!A620:Q2949,6,FALSE)</f>
        <v>No</v>
      </c>
      <c r="G621" s="14" t="str">
        <f>VLOOKUP(A621,'Data _Transformation'!A620:Q2949,7,FALSE)</f>
        <v>No</v>
      </c>
      <c r="H621" s="14">
        <f>VLOOKUP(A621,'Data _Transformation'!A620:Q2949,8,FALSE)</f>
        <v>1</v>
      </c>
      <c r="I621" s="14" t="str">
        <f>VLOOKUP(A621,'Data _Transformation'!A620:Q2949,9,FALSE)</f>
        <v>Smoker</v>
      </c>
      <c r="J621" s="14" t="str">
        <f>VLOOKUP(A621,'Data _Transformation'!A620:Q2949,10,FALSE)</f>
        <v>Normal weight</v>
      </c>
      <c r="K621" s="14" t="str">
        <f>VLOOKUP(A621,'Data _Transformation'!A620:Q2949,11,FALSE)</f>
        <v>Normal</v>
      </c>
      <c r="L621" s="39">
        <f>VLOOKUP(A621,'Data _Transformation'!A620:Q2949,12,FALSE)</f>
        <v>34675</v>
      </c>
      <c r="M621" s="40">
        <f>VLOOKUP(A621,'Data _Transformation'!A620:Q2949,13,FALSE)</f>
        <v>5364.66</v>
      </c>
      <c r="N621" s="14" t="str">
        <f>VLOOKUP(A621,'Data _Transformation'!A620:Q2949,14,FALSE)</f>
        <v>tier - 2</v>
      </c>
      <c r="O621" s="14" t="str">
        <f>VLOOKUP(A621,'Data _Transformation'!A620:Q2949,15,FALSE)</f>
        <v>tier - 1</v>
      </c>
      <c r="P621" s="14" t="str">
        <f>VLOOKUP(A621,'Data _Transformation'!A620:Q2949,16,0)</f>
        <v>R1011</v>
      </c>
      <c r="Q621" s="42">
        <f>VLOOKUP(A621,'Data _Transformation'!A620:Q2949,17,0)</f>
        <v>28</v>
      </c>
    </row>
    <row r="622" spans="1:17" ht="15.6" x14ac:dyDescent="0.3">
      <c r="A622" s="41" t="s">
        <v>1571</v>
      </c>
      <c r="B622" s="14" t="str">
        <f>VLOOKUP(A622,'Data _Transformation'!A621:Q2950,2,FALSE)</f>
        <v xml:space="preserve">  Simo</v>
      </c>
      <c r="C622" s="14">
        <f>VLOOKUP(A622,'Data _Transformation'!A621:Q2950,3,FALSE)</f>
        <v>24.13</v>
      </c>
      <c r="D622" s="14">
        <f>VLOOKUP(A622,'Data _Transformation'!A621:Q2950,4,FALSE)</f>
        <v>5.29</v>
      </c>
      <c r="E622" s="14" t="str">
        <f>VLOOKUP(A622,'Data _Transformation'!A621:Q2950,5,FALSE)</f>
        <v>Yes</v>
      </c>
      <c r="F622" s="14" t="str">
        <f>VLOOKUP(A622,'Data _Transformation'!A621:Q2950,6,FALSE)</f>
        <v>No</v>
      </c>
      <c r="G622" s="14" t="str">
        <f>VLOOKUP(A622,'Data _Transformation'!A621:Q2950,7,FALSE)</f>
        <v>Yes</v>
      </c>
      <c r="H622" s="14">
        <f>VLOOKUP(A622,'Data _Transformation'!A621:Q2950,8,FALSE)</f>
        <v>1</v>
      </c>
      <c r="I622" s="14" t="str">
        <f>VLOOKUP(A622,'Data _Transformation'!A621:Q2950,9,FALSE)</f>
        <v>Smoker</v>
      </c>
      <c r="J622" s="14" t="str">
        <f>VLOOKUP(A622,'Data _Transformation'!A621:Q2950,10,FALSE)</f>
        <v>Normal weight</v>
      </c>
      <c r="K622" s="14" t="str">
        <f>VLOOKUP(A622,'Data _Transformation'!A621:Q2950,11,FALSE)</f>
        <v>Normal</v>
      </c>
      <c r="L622" s="39">
        <f>VLOOKUP(A622,'Data _Transformation'!A621:Q2950,12,FALSE)</f>
        <v>31564</v>
      </c>
      <c r="M622" s="40">
        <f>VLOOKUP(A622,'Data _Transformation'!A621:Q2950,13,FALSE)</f>
        <v>5373.36</v>
      </c>
      <c r="N622" s="14" t="str">
        <f>VLOOKUP(A622,'Data _Transformation'!A621:Q2950,14,FALSE)</f>
        <v>tier - 2</v>
      </c>
      <c r="O622" s="14" t="str">
        <f>VLOOKUP(A622,'Data _Transformation'!A621:Q2950,15,FALSE)</f>
        <v>tier - 2</v>
      </c>
      <c r="P622" s="14" t="str">
        <f>VLOOKUP(A622,'Data _Transformation'!A621:Q2950,16,0)</f>
        <v>R1012</v>
      </c>
      <c r="Q622" s="42">
        <f>VLOOKUP(A622,'Data _Transformation'!A621:Q2950,17,0)</f>
        <v>37</v>
      </c>
    </row>
    <row r="623" spans="1:17" ht="15.6" x14ac:dyDescent="0.3">
      <c r="A623" s="41" t="s">
        <v>1574</v>
      </c>
      <c r="B623" s="14" t="str">
        <f>VLOOKUP(A623,'Data _Transformation'!A622:Q2951,2,FALSE)</f>
        <v xml:space="preserve">  Christopher J</v>
      </c>
      <c r="C623" s="14">
        <f>VLOOKUP(A623,'Data _Transformation'!A622:Q2951,3,FALSE)</f>
        <v>46.7</v>
      </c>
      <c r="D623" s="14">
        <f>VLOOKUP(A623,'Data _Transformation'!A622:Q2951,4,FALSE)</f>
        <v>10.99</v>
      </c>
      <c r="E623" s="14" t="str">
        <f>VLOOKUP(A623,'Data _Transformation'!A622:Q2951,5,FALSE)</f>
        <v>No</v>
      </c>
      <c r="F623" s="14" t="str">
        <f>VLOOKUP(A623,'Data _Transformation'!A622:Q2951,6,FALSE)</f>
        <v>No</v>
      </c>
      <c r="G623" s="14" t="str">
        <f>VLOOKUP(A623,'Data _Transformation'!A622:Q2951,7,FALSE)</f>
        <v>No</v>
      </c>
      <c r="H623" s="14">
        <f>VLOOKUP(A623,'Data _Transformation'!A622:Q2951,8,FALSE)</f>
        <v>0</v>
      </c>
      <c r="I623" s="14" t="str">
        <f>VLOOKUP(A623,'Data _Transformation'!A622:Q2951,9,FALSE)</f>
        <v>Nonsmoker</v>
      </c>
      <c r="J623" s="14" t="str">
        <f>VLOOKUP(A623,'Data _Transformation'!A622:Q2951,10,FALSE)</f>
        <v>Obesity</v>
      </c>
      <c r="K623" s="14" t="str">
        <f>VLOOKUP(A623,'Data _Transformation'!A622:Q2951,11,FALSE)</f>
        <v>Diabetes</v>
      </c>
      <c r="L623" s="39">
        <f>VLOOKUP(A623,'Data _Transformation'!A622:Q2951,12,FALSE)</f>
        <v>32830</v>
      </c>
      <c r="M623" s="40">
        <f>VLOOKUP(A623,'Data _Transformation'!A622:Q2951,13,FALSE)</f>
        <v>5375.04</v>
      </c>
      <c r="N623" s="14" t="str">
        <f>VLOOKUP(A623,'Data _Transformation'!A622:Q2951,14,FALSE)</f>
        <v>tier - 2</v>
      </c>
      <c r="O623" s="14" t="str">
        <f>VLOOKUP(A623,'Data _Transformation'!A622:Q2951,15,FALSE)</f>
        <v>tier - 1</v>
      </c>
      <c r="P623" s="14" t="str">
        <f>VLOOKUP(A623,'Data _Transformation'!A622:Q2951,16,0)</f>
        <v>R1011</v>
      </c>
      <c r="Q623" s="42">
        <f>VLOOKUP(A623,'Data _Transformation'!A622:Q2951,17,0)</f>
        <v>33</v>
      </c>
    </row>
    <row r="624" spans="1:17" ht="15.6" x14ac:dyDescent="0.3">
      <c r="A624" s="41" t="s">
        <v>1577</v>
      </c>
      <c r="B624" s="14" t="str">
        <f>VLOOKUP(A624,'Data _Transformation'!A623:Q2952,2,FALSE)</f>
        <v xml:space="preserve">  Mario Sr</v>
      </c>
      <c r="C624" s="14">
        <f>VLOOKUP(A624,'Data _Transformation'!A623:Q2952,3,FALSE)</f>
        <v>45.27</v>
      </c>
      <c r="D624" s="14">
        <f>VLOOKUP(A624,'Data _Transformation'!A623:Q2952,4,FALSE)</f>
        <v>5.2</v>
      </c>
      <c r="E624" s="14" t="str">
        <f>VLOOKUP(A624,'Data _Transformation'!A623:Q2952,5,FALSE)</f>
        <v>Yes</v>
      </c>
      <c r="F624" s="14" t="str">
        <f>VLOOKUP(A624,'Data _Transformation'!A623:Q2952,6,FALSE)</f>
        <v>No</v>
      </c>
      <c r="G624" s="14" t="str">
        <f>VLOOKUP(A624,'Data _Transformation'!A623:Q2952,7,FALSE)</f>
        <v>No</v>
      </c>
      <c r="H624" s="14">
        <f>VLOOKUP(A624,'Data _Transformation'!A623:Q2952,8,FALSE)</f>
        <v>0</v>
      </c>
      <c r="I624" s="14" t="str">
        <f>VLOOKUP(A624,'Data _Transformation'!A623:Q2952,9,FALSE)</f>
        <v>Nonsmoker</v>
      </c>
      <c r="J624" s="14" t="str">
        <f>VLOOKUP(A624,'Data _Transformation'!A623:Q2952,10,FALSE)</f>
        <v>Obesity</v>
      </c>
      <c r="K624" s="14" t="str">
        <f>VLOOKUP(A624,'Data _Transformation'!A623:Q2952,11,FALSE)</f>
        <v>Normal</v>
      </c>
      <c r="L624" s="39">
        <f>VLOOKUP(A624,'Data _Transformation'!A623:Q2952,12,FALSE)</f>
        <v>31615</v>
      </c>
      <c r="M624" s="40">
        <f>VLOOKUP(A624,'Data _Transformation'!A623:Q2952,13,FALSE)</f>
        <v>5377.46</v>
      </c>
      <c r="N624" s="14" t="str">
        <f>VLOOKUP(A624,'Data _Transformation'!A623:Q2952,14,FALSE)</f>
        <v>tier - 2</v>
      </c>
      <c r="O624" s="14" t="str">
        <f>VLOOKUP(A624,'Data _Transformation'!A623:Q2952,15,FALSE)</f>
        <v>tier - 3</v>
      </c>
      <c r="P624" s="14" t="str">
        <f>VLOOKUP(A624,'Data _Transformation'!A623:Q2952,16,0)</f>
        <v>R1012</v>
      </c>
      <c r="Q624" s="42">
        <f>VLOOKUP(A624,'Data _Transformation'!A623:Q2952,17,0)</f>
        <v>36</v>
      </c>
    </row>
    <row r="625" spans="1:17" ht="15.6" x14ac:dyDescent="0.3">
      <c r="A625" s="41" t="s">
        <v>1579</v>
      </c>
      <c r="B625" s="14" t="str">
        <f>VLOOKUP(A625,'Data _Transformation'!A624:Q2953,2,FALSE)</f>
        <v xml:space="preserve">  Meghann R</v>
      </c>
      <c r="C625" s="14">
        <f>VLOOKUP(A625,'Data _Transformation'!A624:Q2953,3,FALSE)</f>
        <v>44.29</v>
      </c>
      <c r="D625" s="14">
        <f>VLOOKUP(A625,'Data _Transformation'!A624:Q2953,4,FALSE)</f>
        <v>9.66</v>
      </c>
      <c r="E625" s="14" t="str">
        <f>VLOOKUP(A625,'Data _Transformation'!A624:Q2953,5,FALSE)</f>
        <v>No</v>
      </c>
      <c r="F625" s="14" t="str">
        <f>VLOOKUP(A625,'Data _Transformation'!A624:Q2953,6,FALSE)</f>
        <v>No</v>
      </c>
      <c r="G625" s="14" t="str">
        <f>VLOOKUP(A625,'Data _Transformation'!A624:Q2953,7,FALSE)</f>
        <v>No</v>
      </c>
      <c r="H625" s="14">
        <f>VLOOKUP(A625,'Data _Transformation'!A624:Q2953,8,FALSE)</f>
        <v>2</v>
      </c>
      <c r="I625" s="14" t="str">
        <f>VLOOKUP(A625,'Data _Transformation'!A624:Q2953,9,FALSE)</f>
        <v>Nonsmoker</v>
      </c>
      <c r="J625" s="14" t="str">
        <f>VLOOKUP(A625,'Data _Transformation'!A624:Q2953,10,FALSE)</f>
        <v>Obesity</v>
      </c>
      <c r="K625" s="14" t="str">
        <f>VLOOKUP(A625,'Data _Transformation'!A624:Q2953,11,FALSE)</f>
        <v>Diabetes</v>
      </c>
      <c r="L625" s="39">
        <f>VLOOKUP(A625,'Data _Transformation'!A624:Q2953,12,FALSE)</f>
        <v>30834</v>
      </c>
      <c r="M625" s="40">
        <f>VLOOKUP(A625,'Data _Transformation'!A624:Q2953,13,FALSE)</f>
        <v>5383.54</v>
      </c>
      <c r="N625" s="14" t="str">
        <f>VLOOKUP(A625,'Data _Transformation'!A624:Q2953,14,FALSE)</f>
        <v>tier - 2</v>
      </c>
      <c r="O625" s="14" t="str">
        <f>VLOOKUP(A625,'Data _Transformation'!A624:Q2953,15,FALSE)</f>
        <v>tier - 3</v>
      </c>
      <c r="P625" s="14" t="str">
        <f>VLOOKUP(A625,'Data _Transformation'!A624:Q2953,16,0)</f>
        <v>R1011</v>
      </c>
      <c r="Q625" s="42">
        <f>VLOOKUP(A625,'Data _Transformation'!A624:Q2953,17,0)</f>
        <v>39</v>
      </c>
    </row>
    <row r="626" spans="1:17" ht="15.6" x14ac:dyDescent="0.3">
      <c r="A626" s="41" t="s">
        <v>1582</v>
      </c>
      <c r="B626" s="14" t="str">
        <f>VLOOKUP(A626,'Data _Transformation'!A625:Q2954,2,FALSE)</f>
        <v xml:space="preserve">  Scott M</v>
      </c>
      <c r="C626" s="14">
        <f>VLOOKUP(A626,'Data _Transformation'!A625:Q2954,3,FALSE)</f>
        <v>54.59</v>
      </c>
      <c r="D626" s="14">
        <f>VLOOKUP(A626,'Data _Transformation'!A625:Q2954,4,FALSE)</f>
        <v>4.22</v>
      </c>
      <c r="E626" s="14" t="str">
        <f>VLOOKUP(A626,'Data _Transformation'!A625:Q2954,5,FALSE)</f>
        <v>Yes</v>
      </c>
      <c r="F626" s="14" t="str">
        <f>VLOOKUP(A626,'Data _Transformation'!A625:Q2954,6,FALSE)</f>
        <v>No</v>
      </c>
      <c r="G626" s="14" t="str">
        <f>VLOOKUP(A626,'Data _Transformation'!A625:Q2954,7,FALSE)</f>
        <v>No</v>
      </c>
      <c r="H626" s="14">
        <f>VLOOKUP(A626,'Data _Transformation'!A625:Q2954,8,FALSE)</f>
        <v>1</v>
      </c>
      <c r="I626" s="14" t="str">
        <f>VLOOKUP(A626,'Data _Transformation'!A625:Q2954,9,FALSE)</f>
        <v>Nonsmoker</v>
      </c>
      <c r="J626" s="14" t="str">
        <f>VLOOKUP(A626,'Data _Transformation'!A625:Q2954,10,FALSE)</f>
        <v>Obesity</v>
      </c>
      <c r="K626" s="14" t="str">
        <f>VLOOKUP(A626,'Data _Transformation'!A625:Q2954,11,FALSE)</f>
        <v>Normal</v>
      </c>
      <c r="L626" s="39">
        <f>VLOOKUP(A626,'Data _Transformation'!A625:Q2954,12,FALSE)</f>
        <v>32363</v>
      </c>
      <c r="M626" s="40">
        <f>VLOOKUP(A626,'Data _Transformation'!A625:Q2954,13,FALSE)</f>
        <v>5385.34</v>
      </c>
      <c r="N626" s="14" t="str">
        <f>VLOOKUP(A626,'Data _Transformation'!A625:Q2954,14,FALSE)</f>
        <v>tier - 2</v>
      </c>
      <c r="O626" s="14" t="str">
        <f>VLOOKUP(A626,'Data _Transformation'!A625:Q2954,15,FALSE)</f>
        <v>tier - 3</v>
      </c>
      <c r="P626" s="14" t="str">
        <f>VLOOKUP(A626,'Data _Transformation'!A625:Q2954,16,0)</f>
        <v>R1012</v>
      </c>
      <c r="Q626" s="42">
        <f>VLOOKUP(A626,'Data _Transformation'!A625:Q2954,17,0)</f>
        <v>34</v>
      </c>
    </row>
    <row r="627" spans="1:17" ht="15.6" x14ac:dyDescent="0.3">
      <c r="A627" s="41" t="s">
        <v>1584</v>
      </c>
      <c r="B627" s="14" t="str">
        <f>VLOOKUP(A627,'Data _Transformation'!A626:Q2955,2,FALSE)</f>
        <v xml:space="preserve">  Caitlin E</v>
      </c>
      <c r="C627" s="14">
        <f>VLOOKUP(A627,'Data _Transformation'!A626:Q2955,3,FALSE)</f>
        <v>32.965000000000003</v>
      </c>
      <c r="D627" s="14">
        <f>VLOOKUP(A627,'Data _Transformation'!A626:Q2955,4,FALSE)</f>
        <v>11.78</v>
      </c>
      <c r="E627" s="14" t="str">
        <f>VLOOKUP(A627,'Data _Transformation'!A626:Q2955,5,FALSE)</f>
        <v>No</v>
      </c>
      <c r="F627" s="14" t="str">
        <f>VLOOKUP(A627,'Data _Transformation'!A626:Q2955,6,FALSE)</f>
        <v>No</v>
      </c>
      <c r="G627" s="14" t="str">
        <f>VLOOKUP(A627,'Data _Transformation'!A626:Q2955,7,FALSE)</f>
        <v>No</v>
      </c>
      <c r="H627" s="14">
        <f>VLOOKUP(A627,'Data _Transformation'!A626:Q2955,8,FALSE)</f>
        <v>0</v>
      </c>
      <c r="I627" s="14" t="str">
        <f>VLOOKUP(A627,'Data _Transformation'!A626:Q2955,9,FALSE)</f>
        <v>Nonsmoker</v>
      </c>
      <c r="J627" s="14" t="str">
        <f>VLOOKUP(A627,'Data _Transformation'!A626:Q2955,10,FALSE)</f>
        <v>Obesity</v>
      </c>
      <c r="K627" s="14" t="str">
        <f>VLOOKUP(A627,'Data _Transformation'!A626:Q2955,11,FALSE)</f>
        <v>Diabetes</v>
      </c>
      <c r="L627" s="39">
        <f>VLOOKUP(A627,'Data _Transformation'!A626:Q2955,12,FALSE)</f>
        <v>32818</v>
      </c>
      <c r="M627" s="40">
        <f>VLOOKUP(A627,'Data _Transformation'!A626:Q2955,13,FALSE)</f>
        <v>5396.44</v>
      </c>
      <c r="N627" s="14" t="str">
        <f>VLOOKUP(A627,'Data _Transformation'!A626:Q2955,14,FALSE)</f>
        <v>tier - 2</v>
      </c>
      <c r="O627" s="14" t="str">
        <f>VLOOKUP(A627,'Data _Transformation'!A626:Q2955,15,FALSE)</f>
        <v>tier - 3</v>
      </c>
      <c r="P627" s="14" t="str">
        <f>VLOOKUP(A627,'Data _Transformation'!A626:Q2955,16,0)</f>
        <v>R1013</v>
      </c>
      <c r="Q627" s="42">
        <f>VLOOKUP(A627,'Data _Transformation'!A626:Q2955,17,0)</f>
        <v>33</v>
      </c>
    </row>
    <row r="628" spans="1:17" ht="15.6" x14ac:dyDescent="0.3">
      <c r="A628" s="41" t="s">
        <v>1587</v>
      </c>
      <c r="B628" s="14" t="str">
        <f>VLOOKUP(A628,'Data _Transformation'!A627:Q2956,2,FALSE)</f>
        <v xml:space="preserve">  Samantha A</v>
      </c>
      <c r="C628" s="14">
        <f>VLOOKUP(A628,'Data _Transformation'!A627:Q2956,3,FALSE)</f>
        <v>38.049999999999997</v>
      </c>
      <c r="D628" s="14">
        <f>VLOOKUP(A628,'Data _Transformation'!A627:Q2956,4,FALSE)</f>
        <v>9.6199999999999992</v>
      </c>
      <c r="E628" s="14" t="str">
        <f>VLOOKUP(A628,'Data _Transformation'!A627:Q2956,5,FALSE)</f>
        <v>No</v>
      </c>
      <c r="F628" s="14" t="str">
        <f>VLOOKUP(A628,'Data _Transformation'!A627:Q2956,6,FALSE)</f>
        <v>No</v>
      </c>
      <c r="G628" s="14" t="str">
        <f>VLOOKUP(A628,'Data _Transformation'!A627:Q2956,7,FALSE)</f>
        <v>No</v>
      </c>
      <c r="H628" s="14">
        <f>VLOOKUP(A628,'Data _Transformation'!A627:Q2956,8,FALSE)</f>
        <v>0</v>
      </c>
      <c r="I628" s="14" t="str">
        <f>VLOOKUP(A628,'Data _Transformation'!A627:Q2956,9,FALSE)</f>
        <v>Nonsmoker</v>
      </c>
      <c r="J628" s="14" t="str">
        <f>VLOOKUP(A628,'Data _Transformation'!A627:Q2956,10,FALSE)</f>
        <v>Obesity</v>
      </c>
      <c r="K628" s="14" t="str">
        <f>VLOOKUP(A628,'Data _Transformation'!A627:Q2956,11,FALSE)</f>
        <v>Diabetes</v>
      </c>
      <c r="L628" s="39">
        <f>VLOOKUP(A628,'Data _Transformation'!A627:Q2956,12,FALSE)</f>
        <v>30928</v>
      </c>
      <c r="M628" s="40">
        <f>VLOOKUP(A628,'Data _Transformation'!A627:Q2956,13,FALSE)</f>
        <v>5397.62</v>
      </c>
      <c r="N628" s="14" t="str">
        <f>VLOOKUP(A628,'Data _Transformation'!A627:Q2956,14,FALSE)</f>
        <v>tier - 2</v>
      </c>
      <c r="O628" s="14" t="str">
        <f>VLOOKUP(A628,'Data _Transformation'!A627:Q2956,15,FALSE)</f>
        <v>tier - 2</v>
      </c>
      <c r="P628" s="14" t="str">
        <f>VLOOKUP(A628,'Data _Transformation'!A627:Q2956,16,0)</f>
        <v>R1013</v>
      </c>
      <c r="Q628" s="42">
        <f>VLOOKUP(A628,'Data _Transformation'!A627:Q2956,17,0)</f>
        <v>38</v>
      </c>
    </row>
    <row r="629" spans="1:17" ht="15.6" x14ac:dyDescent="0.3">
      <c r="A629" s="41" t="s">
        <v>1589</v>
      </c>
      <c r="B629" s="14" t="str">
        <f>VLOOKUP(A629,'Data _Transformation'!A628:Q2957,2,FALSE)</f>
        <v xml:space="preserve">  Erik</v>
      </c>
      <c r="C629" s="14">
        <f>VLOOKUP(A629,'Data _Transformation'!A628:Q2957,3,FALSE)</f>
        <v>46.14</v>
      </c>
      <c r="D629" s="14">
        <f>VLOOKUP(A629,'Data _Transformation'!A628:Q2957,4,FALSE)</f>
        <v>10.78</v>
      </c>
      <c r="E629" s="14" t="str">
        <f>VLOOKUP(A629,'Data _Transformation'!A628:Q2957,5,FALSE)</f>
        <v>No</v>
      </c>
      <c r="F629" s="14" t="str">
        <f>VLOOKUP(A629,'Data _Transformation'!A628:Q2957,6,FALSE)</f>
        <v>No</v>
      </c>
      <c r="G629" s="14" t="str">
        <f>VLOOKUP(A629,'Data _Transformation'!A628:Q2957,7,FALSE)</f>
        <v>No</v>
      </c>
      <c r="H629" s="14">
        <f>VLOOKUP(A629,'Data _Transformation'!A628:Q2957,8,FALSE)</f>
        <v>0</v>
      </c>
      <c r="I629" s="14" t="str">
        <f>VLOOKUP(A629,'Data _Transformation'!A628:Q2957,9,FALSE)</f>
        <v>Nonsmoker</v>
      </c>
      <c r="J629" s="14" t="str">
        <f>VLOOKUP(A629,'Data _Transformation'!A628:Q2957,10,FALSE)</f>
        <v>Obesity</v>
      </c>
      <c r="K629" s="14" t="str">
        <f>VLOOKUP(A629,'Data _Transformation'!A628:Q2957,11,FALSE)</f>
        <v>Diabetes</v>
      </c>
      <c r="L629" s="39">
        <f>VLOOKUP(A629,'Data _Transformation'!A628:Q2957,12,FALSE)</f>
        <v>30895</v>
      </c>
      <c r="M629" s="40">
        <f>VLOOKUP(A629,'Data _Transformation'!A628:Q2957,13,FALSE)</f>
        <v>5400.98</v>
      </c>
      <c r="N629" s="14" t="str">
        <f>VLOOKUP(A629,'Data _Transformation'!A628:Q2957,14,FALSE)</f>
        <v>tier - 2</v>
      </c>
      <c r="O629" s="14" t="str">
        <f>VLOOKUP(A629,'Data _Transformation'!A628:Q2957,15,FALSE)</f>
        <v>tier - 2</v>
      </c>
      <c r="P629" s="14" t="str">
        <f>VLOOKUP(A629,'Data _Transformation'!A628:Q2957,16,0)</f>
        <v>R1013</v>
      </c>
      <c r="Q629" s="42">
        <f>VLOOKUP(A629,'Data _Transformation'!A628:Q2957,17,0)</f>
        <v>38</v>
      </c>
    </row>
    <row r="630" spans="1:17" ht="15.6" x14ac:dyDescent="0.3">
      <c r="A630" s="41" t="s">
        <v>1592</v>
      </c>
      <c r="B630" s="14" t="str">
        <f>VLOOKUP(A630,'Data _Transformation'!A629:Q2958,2,FALSE)</f>
        <v xml:space="preserve">  Christopher</v>
      </c>
      <c r="C630" s="14">
        <f>VLOOKUP(A630,'Data _Transformation'!A629:Q2958,3,FALSE)</f>
        <v>41.325000000000003</v>
      </c>
      <c r="D630" s="14">
        <f>VLOOKUP(A630,'Data _Transformation'!A629:Q2958,4,FALSE)</f>
        <v>5.1100000000000003</v>
      </c>
      <c r="E630" s="14" t="str">
        <f>VLOOKUP(A630,'Data _Transformation'!A629:Q2958,5,FALSE)</f>
        <v>Yes</v>
      </c>
      <c r="F630" s="14" t="str">
        <f>VLOOKUP(A630,'Data _Transformation'!A629:Q2958,6,FALSE)</f>
        <v>No</v>
      </c>
      <c r="G630" s="14" t="str">
        <f>VLOOKUP(A630,'Data _Transformation'!A629:Q2958,7,FALSE)</f>
        <v>No</v>
      </c>
      <c r="H630" s="14">
        <f>VLOOKUP(A630,'Data _Transformation'!A629:Q2958,8,FALSE)</f>
        <v>2</v>
      </c>
      <c r="I630" s="14" t="str">
        <f>VLOOKUP(A630,'Data _Transformation'!A629:Q2958,9,FALSE)</f>
        <v>Nonsmoker</v>
      </c>
      <c r="J630" s="14" t="str">
        <f>VLOOKUP(A630,'Data _Transformation'!A629:Q2958,10,FALSE)</f>
        <v>Obesity</v>
      </c>
      <c r="K630" s="14" t="str">
        <f>VLOOKUP(A630,'Data _Transformation'!A629:Q2958,11,FALSE)</f>
        <v>Normal</v>
      </c>
      <c r="L630" s="39">
        <f>VLOOKUP(A630,'Data _Transformation'!A629:Q2958,12,FALSE)</f>
        <v>31404</v>
      </c>
      <c r="M630" s="40">
        <f>VLOOKUP(A630,'Data _Transformation'!A629:Q2958,13,FALSE)</f>
        <v>5402.89</v>
      </c>
      <c r="N630" s="14" t="str">
        <f>VLOOKUP(A630,'Data _Transformation'!A629:Q2958,14,FALSE)</f>
        <v>tier - 2</v>
      </c>
      <c r="O630" s="14" t="str">
        <f>VLOOKUP(A630,'Data _Transformation'!A629:Q2958,15,FALSE)</f>
        <v>tier - 1</v>
      </c>
      <c r="P630" s="14" t="str">
        <f>VLOOKUP(A630,'Data _Transformation'!A629:Q2958,16,0)</f>
        <v>R1013</v>
      </c>
      <c r="Q630" s="42">
        <f>VLOOKUP(A630,'Data _Transformation'!A629:Q2958,17,0)</f>
        <v>37</v>
      </c>
    </row>
    <row r="631" spans="1:17" ht="15.6" x14ac:dyDescent="0.3">
      <c r="A631" s="41" t="s">
        <v>1594</v>
      </c>
      <c r="B631" s="14" t="str">
        <f>VLOOKUP(A631,'Data _Transformation'!A630:Q2959,2,FALSE)</f>
        <v xml:space="preserve">  Maya</v>
      </c>
      <c r="C631" s="14">
        <f>VLOOKUP(A631,'Data _Transformation'!A630:Q2959,3,FALSE)</f>
        <v>44.64</v>
      </c>
      <c r="D631" s="14">
        <f>VLOOKUP(A631,'Data _Transformation'!A630:Q2959,4,FALSE)</f>
        <v>7.18</v>
      </c>
      <c r="E631" s="14" t="str">
        <f>VLOOKUP(A631,'Data _Transformation'!A630:Q2959,5,FALSE)</f>
        <v>No</v>
      </c>
      <c r="F631" s="14" t="str">
        <f>VLOOKUP(A631,'Data _Transformation'!A630:Q2959,6,FALSE)</f>
        <v>No</v>
      </c>
      <c r="G631" s="14" t="str">
        <f>VLOOKUP(A631,'Data _Transformation'!A630:Q2959,7,FALSE)</f>
        <v>No</v>
      </c>
      <c r="H631" s="14">
        <f>VLOOKUP(A631,'Data _Transformation'!A630:Q2959,8,FALSE)</f>
        <v>0</v>
      </c>
      <c r="I631" s="14" t="str">
        <f>VLOOKUP(A631,'Data _Transformation'!A630:Q2959,9,FALSE)</f>
        <v>Nonsmoker</v>
      </c>
      <c r="J631" s="14" t="str">
        <f>VLOOKUP(A631,'Data _Transformation'!A630:Q2959,10,FALSE)</f>
        <v>Obesity</v>
      </c>
      <c r="K631" s="14" t="str">
        <f>VLOOKUP(A631,'Data _Transformation'!A630:Q2959,11,FALSE)</f>
        <v>Diabetes</v>
      </c>
      <c r="L631" s="39">
        <f>VLOOKUP(A631,'Data _Transformation'!A630:Q2959,12,FALSE)</f>
        <v>27664</v>
      </c>
      <c r="M631" s="40">
        <f>VLOOKUP(A631,'Data _Transformation'!A630:Q2959,13,FALSE)</f>
        <v>5411.99</v>
      </c>
      <c r="N631" s="14" t="str">
        <f>VLOOKUP(A631,'Data _Transformation'!A630:Q2959,14,FALSE)</f>
        <v>tier - 2</v>
      </c>
      <c r="O631" s="14" t="str">
        <f>VLOOKUP(A631,'Data _Transformation'!A630:Q2959,15,FALSE)</f>
        <v>tier - 3</v>
      </c>
      <c r="P631" s="14" t="str">
        <f>VLOOKUP(A631,'Data _Transformation'!A630:Q2959,16,0)</f>
        <v>R1012</v>
      </c>
      <c r="Q631" s="42">
        <f>VLOOKUP(A631,'Data _Transformation'!A630:Q2959,17,0)</f>
        <v>47</v>
      </c>
    </row>
    <row r="632" spans="1:17" ht="15.6" x14ac:dyDescent="0.3">
      <c r="A632" s="41" t="s">
        <v>1599</v>
      </c>
      <c r="B632" s="14" t="str">
        <f>VLOOKUP(A632,'Data _Transformation'!A631:Q2960,2,FALSE)</f>
        <v xml:space="preserve">  Hilda</v>
      </c>
      <c r="C632" s="14">
        <f>VLOOKUP(A632,'Data _Transformation'!A631:Q2960,3,FALSE)</f>
        <v>43.11</v>
      </c>
      <c r="D632" s="14">
        <f>VLOOKUP(A632,'Data _Transformation'!A631:Q2960,4,FALSE)</f>
        <v>4.67</v>
      </c>
      <c r="E632" s="14" t="str">
        <f>VLOOKUP(A632,'Data _Transformation'!A631:Q2960,5,FALSE)</f>
        <v>Yes</v>
      </c>
      <c r="F632" s="14" t="str">
        <f>VLOOKUP(A632,'Data _Transformation'!A631:Q2960,6,FALSE)</f>
        <v>No</v>
      </c>
      <c r="G632" s="14" t="str">
        <f>VLOOKUP(A632,'Data _Transformation'!A631:Q2960,7,FALSE)</f>
        <v>No</v>
      </c>
      <c r="H632" s="14">
        <f>VLOOKUP(A632,'Data _Transformation'!A631:Q2960,8,FALSE)</f>
        <v>0</v>
      </c>
      <c r="I632" s="14" t="str">
        <f>VLOOKUP(A632,'Data _Transformation'!A631:Q2960,9,FALSE)</f>
        <v>Nonsmoker</v>
      </c>
      <c r="J632" s="14" t="str">
        <f>VLOOKUP(A632,'Data _Transformation'!A631:Q2960,10,FALSE)</f>
        <v>Obesity</v>
      </c>
      <c r="K632" s="14" t="str">
        <f>VLOOKUP(A632,'Data _Transformation'!A631:Q2960,11,FALSE)</f>
        <v>Normal</v>
      </c>
      <c r="L632" s="39">
        <f>VLOOKUP(A632,'Data _Transformation'!A631:Q2960,12,FALSE)</f>
        <v>33425</v>
      </c>
      <c r="M632" s="40">
        <f>VLOOKUP(A632,'Data _Transformation'!A631:Q2960,13,FALSE)</f>
        <v>5425.02</v>
      </c>
      <c r="N632" s="14" t="str">
        <f>VLOOKUP(A632,'Data _Transformation'!A631:Q2960,14,FALSE)</f>
        <v>tier - 2</v>
      </c>
      <c r="O632" s="14" t="str">
        <f>VLOOKUP(A632,'Data _Transformation'!A631:Q2960,15,FALSE)</f>
        <v>tier - 1</v>
      </c>
      <c r="P632" s="14" t="str">
        <f>VLOOKUP(A632,'Data _Transformation'!A631:Q2960,16,0)</f>
        <v>R1012</v>
      </c>
      <c r="Q632" s="42">
        <f>VLOOKUP(A632,'Data _Transformation'!A631:Q2960,17,0)</f>
        <v>31</v>
      </c>
    </row>
    <row r="633" spans="1:17" ht="15.6" x14ac:dyDescent="0.3">
      <c r="A633" s="41" t="s">
        <v>1601</v>
      </c>
      <c r="B633" s="14" t="str">
        <f>VLOOKUP(A633,'Data _Transformation'!A632:Q2961,2,FALSE)</f>
        <v xml:space="preserve">  Stephanie</v>
      </c>
      <c r="C633" s="14">
        <f>VLOOKUP(A633,'Data _Transformation'!A632:Q2961,3,FALSE)</f>
        <v>53.32</v>
      </c>
      <c r="D633" s="14">
        <f>VLOOKUP(A633,'Data _Transformation'!A632:Q2961,4,FALSE)</f>
        <v>5.0599999999999996</v>
      </c>
      <c r="E633" s="14" t="str">
        <f>VLOOKUP(A633,'Data _Transformation'!A632:Q2961,5,FALSE)</f>
        <v>No</v>
      </c>
      <c r="F633" s="14" t="str">
        <f>VLOOKUP(A633,'Data _Transformation'!A632:Q2961,6,FALSE)</f>
        <v>No</v>
      </c>
      <c r="G633" s="14" t="str">
        <f>VLOOKUP(A633,'Data _Transformation'!A632:Q2961,7,FALSE)</f>
        <v>No</v>
      </c>
      <c r="H633" s="14">
        <f>VLOOKUP(A633,'Data _Transformation'!A632:Q2961,8,FALSE)</f>
        <v>0</v>
      </c>
      <c r="I633" s="14" t="str">
        <f>VLOOKUP(A633,'Data _Transformation'!A632:Q2961,9,FALSE)</f>
        <v>Nonsmoker</v>
      </c>
      <c r="J633" s="14" t="str">
        <f>VLOOKUP(A633,'Data _Transformation'!A632:Q2961,10,FALSE)</f>
        <v>Obesity</v>
      </c>
      <c r="K633" s="14" t="str">
        <f>VLOOKUP(A633,'Data _Transformation'!A632:Q2961,11,FALSE)</f>
        <v>Normal</v>
      </c>
      <c r="L633" s="39">
        <f>VLOOKUP(A633,'Data _Transformation'!A632:Q2961,12,FALSE)</f>
        <v>33864</v>
      </c>
      <c r="M633" s="40">
        <f>VLOOKUP(A633,'Data _Transformation'!A632:Q2961,13,FALSE)</f>
        <v>5428.73</v>
      </c>
      <c r="N633" s="14" t="str">
        <f>VLOOKUP(A633,'Data _Transformation'!A632:Q2961,14,FALSE)</f>
        <v>tier - 3</v>
      </c>
      <c r="O633" s="14" t="str">
        <f>VLOOKUP(A633,'Data _Transformation'!A632:Q2961,15,FALSE)</f>
        <v>tier - 1</v>
      </c>
      <c r="P633" s="14" t="str">
        <f>VLOOKUP(A633,'Data _Transformation'!A632:Q2961,16,0)</f>
        <v>R1017</v>
      </c>
      <c r="Q633" s="42">
        <f>VLOOKUP(A633,'Data _Transformation'!A632:Q2961,17,0)</f>
        <v>30</v>
      </c>
    </row>
    <row r="634" spans="1:17" ht="15.6" x14ac:dyDescent="0.3">
      <c r="A634" s="41" t="s">
        <v>1603</v>
      </c>
      <c r="B634" s="14" t="str">
        <f>VLOOKUP(A634,'Data _Transformation'!A633:Q2962,2,FALSE)</f>
        <v xml:space="preserve">  Doug</v>
      </c>
      <c r="C634" s="14">
        <f>VLOOKUP(A634,'Data _Transformation'!A633:Q2962,3,FALSE)</f>
        <v>38.04</v>
      </c>
      <c r="D634" s="14">
        <f>VLOOKUP(A634,'Data _Transformation'!A633:Q2962,4,FALSE)</f>
        <v>5.0199999999999996</v>
      </c>
      <c r="E634" s="14" t="str">
        <f>VLOOKUP(A634,'Data _Transformation'!A633:Q2962,5,FALSE)</f>
        <v>Yes</v>
      </c>
      <c r="F634" s="14" t="str">
        <f>VLOOKUP(A634,'Data _Transformation'!A633:Q2962,6,FALSE)</f>
        <v>No</v>
      </c>
      <c r="G634" s="14" t="str">
        <f>VLOOKUP(A634,'Data _Transformation'!A633:Q2962,7,FALSE)</f>
        <v>No</v>
      </c>
      <c r="H634" s="14">
        <f>VLOOKUP(A634,'Data _Transformation'!A633:Q2962,8,FALSE)</f>
        <v>1</v>
      </c>
      <c r="I634" s="14" t="str">
        <f>VLOOKUP(A634,'Data _Transformation'!A633:Q2962,9,FALSE)</f>
        <v>Nonsmoker</v>
      </c>
      <c r="J634" s="14" t="str">
        <f>VLOOKUP(A634,'Data _Transformation'!A633:Q2962,10,FALSE)</f>
        <v>Obesity</v>
      </c>
      <c r="K634" s="14" t="str">
        <f>VLOOKUP(A634,'Data _Transformation'!A633:Q2962,11,FALSE)</f>
        <v>Normal</v>
      </c>
      <c r="L634" s="39">
        <f>VLOOKUP(A634,'Data _Transformation'!A633:Q2962,12,FALSE)</f>
        <v>28649</v>
      </c>
      <c r="M634" s="40">
        <f>VLOOKUP(A634,'Data _Transformation'!A633:Q2962,13,FALSE)</f>
        <v>5428.98</v>
      </c>
      <c r="N634" s="14" t="str">
        <f>VLOOKUP(A634,'Data _Transformation'!A633:Q2962,14,FALSE)</f>
        <v>tier - 2</v>
      </c>
      <c r="O634" s="14" t="str">
        <f>VLOOKUP(A634,'Data _Transformation'!A633:Q2962,15,FALSE)</f>
        <v>tier - 2</v>
      </c>
      <c r="P634" s="14" t="str">
        <f>VLOOKUP(A634,'Data _Transformation'!A633:Q2962,16,0)</f>
        <v>R1012</v>
      </c>
      <c r="Q634" s="42">
        <f>VLOOKUP(A634,'Data _Transformation'!A633:Q2962,17,0)</f>
        <v>45</v>
      </c>
    </row>
    <row r="635" spans="1:17" ht="15.6" x14ac:dyDescent="0.3">
      <c r="A635" s="41" t="s">
        <v>1605</v>
      </c>
      <c r="B635" s="14" t="str">
        <f>VLOOKUP(A635,'Data _Transformation'!A634:Q2963,2,FALSE)</f>
        <v xml:space="preserve">  Bethany N</v>
      </c>
      <c r="C635" s="14">
        <f>VLOOKUP(A635,'Data _Transformation'!A634:Q2963,3,FALSE)</f>
        <v>37.9</v>
      </c>
      <c r="D635" s="14">
        <f>VLOOKUP(A635,'Data _Transformation'!A634:Q2963,4,FALSE)</f>
        <v>7.76</v>
      </c>
      <c r="E635" s="14" t="str">
        <f>VLOOKUP(A635,'Data _Transformation'!A634:Q2963,5,FALSE)</f>
        <v>No</v>
      </c>
      <c r="F635" s="14" t="str">
        <f>VLOOKUP(A635,'Data _Transformation'!A634:Q2963,6,FALSE)</f>
        <v>No</v>
      </c>
      <c r="G635" s="14" t="str">
        <f>VLOOKUP(A635,'Data _Transformation'!A634:Q2963,7,FALSE)</f>
        <v>No</v>
      </c>
      <c r="H635" s="14">
        <f>VLOOKUP(A635,'Data _Transformation'!A634:Q2963,8,FALSE)</f>
        <v>0</v>
      </c>
      <c r="I635" s="14" t="str">
        <f>VLOOKUP(A635,'Data _Transformation'!A634:Q2963,9,FALSE)</f>
        <v>Nonsmoker</v>
      </c>
      <c r="J635" s="14" t="str">
        <f>VLOOKUP(A635,'Data _Transformation'!A634:Q2963,10,FALSE)</f>
        <v>Obesity</v>
      </c>
      <c r="K635" s="14" t="str">
        <f>VLOOKUP(A635,'Data _Transformation'!A634:Q2963,11,FALSE)</f>
        <v>Diabetes</v>
      </c>
      <c r="L635" s="39">
        <f>VLOOKUP(A635,'Data _Transformation'!A634:Q2963,12,FALSE)</f>
        <v>30188</v>
      </c>
      <c r="M635" s="40">
        <f>VLOOKUP(A635,'Data _Transformation'!A634:Q2963,13,FALSE)</f>
        <v>5438.75</v>
      </c>
      <c r="N635" s="14" t="str">
        <f>VLOOKUP(A635,'Data _Transformation'!A634:Q2963,14,FALSE)</f>
        <v>tier - 3</v>
      </c>
      <c r="O635" s="14" t="str">
        <f>VLOOKUP(A635,'Data _Transformation'!A634:Q2963,15,FALSE)</f>
        <v>tier - 2</v>
      </c>
      <c r="P635" s="14" t="str">
        <f>VLOOKUP(A635,'Data _Transformation'!A634:Q2963,16,0)</f>
        <v>R1013</v>
      </c>
      <c r="Q635" s="42">
        <f>VLOOKUP(A635,'Data _Transformation'!A634:Q2963,17,0)</f>
        <v>40</v>
      </c>
    </row>
    <row r="636" spans="1:17" ht="15.6" x14ac:dyDescent="0.3">
      <c r="A636" s="41" t="s">
        <v>1608</v>
      </c>
      <c r="B636" s="14" t="str">
        <f>VLOOKUP(A636,'Data _Transformation'!A635:Q2964,2,FALSE)</f>
        <v xml:space="preserve">  Sandra H</v>
      </c>
      <c r="C636" s="14">
        <f>VLOOKUP(A636,'Data _Transformation'!A635:Q2964,3,FALSE)</f>
        <v>39.6</v>
      </c>
      <c r="D636" s="14">
        <f>VLOOKUP(A636,'Data _Transformation'!A635:Q2964,4,FALSE)</f>
        <v>9.32</v>
      </c>
      <c r="E636" s="14" t="str">
        <f>VLOOKUP(A636,'Data _Transformation'!A635:Q2964,5,FALSE)</f>
        <v>No</v>
      </c>
      <c r="F636" s="14" t="str">
        <f>VLOOKUP(A636,'Data _Transformation'!A635:Q2964,6,FALSE)</f>
        <v>No</v>
      </c>
      <c r="G636" s="14" t="str">
        <f>VLOOKUP(A636,'Data _Transformation'!A635:Q2964,7,FALSE)</f>
        <v>No</v>
      </c>
      <c r="H636" s="14">
        <f>VLOOKUP(A636,'Data _Transformation'!A635:Q2964,8,FALSE)</f>
        <v>0</v>
      </c>
      <c r="I636" s="14" t="str">
        <f>VLOOKUP(A636,'Data _Transformation'!A635:Q2964,9,FALSE)</f>
        <v>Nonsmoker</v>
      </c>
      <c r="J636" s="14" t="str">
        <f>VLOOKUP(A636,'Data _Transformation'!A635:Q2964,10,FALSE)</f>
        <v>Obesity</v>
      </c>
      <c r="K636" s="14" t="str">
        <f>VLOOKUP(A636,'Data _Transformation'!A635:Q2964,11,FALSE)</f>
        <v>Diabetes</v>
      </c>
      <c r="L636" s="39">
        <f>VLOOKUP(A636,'Data _Transformation'!A635:Q2964,12,FALSE)</f>
        <v>31771</v>
      </c>
      <c r="M636" s="40">
        <f>VLOOKUP(A636,'Data _Transformation'!A635:Q2964,13,FALSE)</f>
        <v>5458.05</v>
      </c>
      <c r="N636" s="14" t="str">
        <f>VLOOKUP(A636,'Data _Transformation'!A635:Q2964,14,FALSE)</f>
        <v>tier - 2</v>
      </c>
      <c r="O636" s="14" t="str">
        <f>VLOOKUP(A636,'Data _Transformation'!A635:Q2964,15,FALSE)</f>
        <v>tier - 2</v>
      </c>
      <c r="P636" s="14" t="str">
        <f>VLOOKUP(A636,'Data _Transformation'!A635:Q2964,16,0)</f>
        <v>R1024</v>
      </c>
      <c r="Q636" s="42">
        <f>VLOOKUP(A636,'Data _Transformation'!A635:Q2964,17,0)</f>
        <v>36</v>
      </c>
    </row>
    <row r="637" spans="1:17" ht="15.6" x14ac:dyDescent="0.3">
      <c r="A637" s="41" t="s">
        <v>1610</v>
      </c>
      <c r="B637" s="14" t="str">
        <f>VLOOKUP(A637,'Data _Transformation'!A636:Q2965,2,FALSE)</f>
        <v xml:space="preserve">  Takuo</v>
      </c>
      <c r="C637" s="14">
        <f>VLOOKUP(A637,'Data _Transformation'!A636:Q2965,3,FALSE)</f>
        <v>50.92</v>
      </c>
      <c r="D637" s="14">
        <f>VLOOKUP(A637,'Data _Transformation'!A636:Q2965,4,FALSE)</f>
        <v>5.31</v>
      </c>
      <c r="E637" s="14" t="str">
        <f>VLOOKUP(A637,'Data _Transformation'!A636:Q2965,5,FALSE)</f>
        <v>Yes</v>
      </c>
      <c r="F637" s="14" t="str">
        <f>VLOOKUP(A637,'Data _Transformation'!A636:Q2965,6,FALSE)</f>
        <v>No</v>
      </c>
      <c r="G637" s="14" t="str">
        <f>VLOOKUP(A637,'Data _Transformation'!A636:Q2965,7,FALSE)</f>
        <v>No</v>
      </c>
      <c r="H637" s="14">
        <f>VLOOKUP(A637,'Data _Transformation'!A636:Q2965,8,FALSE)</f>
        <v>1</v>
      </c>
      <c r="I637" s="14" t="str">
        <f>VLOOKUP(A637,'Data _Transformation'!A636:Q2965,9,FALSE)</f>
        <v>Nonsmoker</v>
      </c>
      <c r="J637" s="14" t="str">
        <f>VLOOKUP(A637,'Data _Transformation'!A636:Q2965,10,FALSE)</f>
        <v>Obesity</v>
      </c>
      <c r="K637" s="14" t="str">
        <f>VLOOKUP(A637,'Data _Transformation'!A636:Q2965,11,FALSE)</f>
        <v>Normal</v>
      </c>
      <c r="L637" s="39">
        <f>VLOOKUP(A637,'Data _Transformation'!A636:Q2965,12,FALSE)</f>
        <v>26961</v>
      </c>
      <c r="M637" s="40">
        <f>VLOOKUP(A637,'Data _Transformation'!A636:Q2965,13,FALSE)</f>
        <v>5466.88</v>
      </c>
      <c r="N637" s="14" t="str">
        <f>VLOOKUP(A637,'Data _Transformation'!A636:Q2965,14,FALSE)</f>
        <v>tier - 2</v>
      </c>
      <c r="O637" s="14" t="str">
        <f>VLOOKUP(A637,'Data _Transformation'!A636:Q2965,15,FALSE)</f>
        <v>tier - 2</v>
      </c>
      <c r="P637" s="14" t="str">
        <f>VLOOKUP(A637,'Data _Transformation'!A636:Q2965,16,0)</f>
        <v>R1013</v>
      </c>
      <c r="Q637" s="42">
        <f>VLOOKUP(A637,'Data _Transformation'!A636:Q2965,17,0)</f>
        <v>49</v>
      </c>
    </row>
    <row r="638" spans="1:17" ht="15.6" x14ac:dyDescent="0.3">
      <c r="A638" s="41" t="s">
        <v>1612</v>
      </c>
      <c r="B638" s="14" t="str">
        <f>VLOOKUP(A638,'Data _Transformation'!A637:Q2966,2,FALSE)</f>
        <v xml:space="preserve">  Kelly A</v>
      </c>
      <c r="C638" s="14">
        <f>VLOOKUP(A638,'Data _Transformation'!A637:Q2966,3,FALSE)</f>
        <v>21.85</v>
      </c>
      <c r="D638" s="14">
        <f>VLOOKUP(A638,'Data _Transformation'!A637:Q2966,4,FALSE)</f>
        <v>5.56</v>
      </c>
      <c r="E638" s="14" t="str">
        <f>VLOOKUP(A638,'Data _Transformation'!A637:Q2966,5,FALSE)</f>
        <v>Yes</v>
      </c>
      <c r="F638" s="14" t="str">
        <f>VLOOKUP(A638,'Data _Transformation'!A637:Q2966,6,FALSE)</f>
        <v>No</v>
      </c>
      <c r="G638" s="14" t="str">
        <f>VLOOKUP(A638,'Data _Transformation'!A637:Q2966,7,FALSE)</f>
        <v>No</v>
      </c>
      <c r="H638" s="14">
        <f>VLOOKUP(A638,'Data _Transformation'!A637:Q2966,8,FALSE)</f>
        <v>0</v>
      </c>
      <c r="I638" s="14" t="str">
        <f>VLOOKUP(A638,'Data _Transformation'!A637:Q2966,9,FALSE)</f>
        <v>Smoker</v>
      </c>
      <c r="J638" s="14" t="str">
        <f>VLOOKUP(A638,'Data _Transformation'!A637:Q2966,10,FALSE)</f>
        <v>Normal weight</v>
      </c>
      <c r="K638" s="14" t="str">
        <f>VLOOKUP(A638,'Data _Transformation'!A637:Q2966,11,FALSE)</f>
        <v>Normal</v>
      </c>
      <c r="L638" s="39">
        <f>VLOOKUP(A638,'Data _Transformation'!A637:Q2966,12,FALSE)</f>
        <v>31748</v>
      </c>
      <c r="M638" s="40">
        <f>VLOOKUP(A638,'Data _Transformation'!A637:Q2966,13,FALSE)</f>
        <v>5469.01</v>
      </c>
      <c r="N638" s="14" t="str">
        <f>VLOOKUP(A638,'Data _Transformation'!A637:Q2966,14,FALSE)</f>
        <v>tier - 2</v>
      </c>
      <c r="O638" s="14" t="str">
        <f>VLOOKUP(A638,'Data _Transformation'!A637:Q2966,15,FALSE)</f>
        <v>tier - 2</v>
      </c>
      <c r="P638" s="14" t="str">
        <f>VLOOKUP(A638,'Data _Transformation'!A637:Q2966,16,0)</f>
        <v>R1024</v>
      </c>
      <c r="Q638" s="42">
        <f>VLOOKUP(A638,'Data _Transformation'!A637:Q2966,17,0)</f>
        <v>36</v>
      </c>
    </row>
    <row r="639" spans="1:17" ht="15.6" x14ac:dyDescent="0.3">
      <c r="A639" s="41" t="s">
        <v>1614</v>
      </c>
      <c r="B639" s="14" t="str">
        <f>VLOOKUP(A639,'Data _Transformation'!A638:Q2967,2,FALSE)</f>
        <v xml:space="preserve">  Scott</v>
      </c>
      <c r="C639" s="14">
        <f>VLOOKUP(A639,'Data _Transformation'!A638:Q2967,3,FALSE)</f>
        <v>36.08</v>
      </c>
      <c r="D639" s="14">
        <f>VLOOKUP(A639,'Data _Transformation'!A638:Q2967,4,FALSE)</f>
        <v>7.11</v>
      </c>
      <c r="E639" s="14" t="str">
        <f>VLOOKUP(A639,'Data _Transformation'!A638:Q2967,5,FALSE)</f>
        <v>Yes</v>
      </c>
      <c r="F639" s="14" t="str">
        <f>VLOOKUP(A639,'Data _Transformation'!A638:Q2967,6,FALSE)</f>
        <v>No</v>
      </c>
      <c r="G639" s="14" t="str">
        <f>VLOOKUP(A639,'Data _Transformation'!A638:Q2967,7,FALSE)</f>
        <v>Yes</v>
      </c>
      <c r="H639" s="14">
        <f>VLOOKUP(A639,'Data _Transformation'!A638:Q2967,8,FALSE)</f>
        <v>1</v>
      </c>
      <c r="I639" s="14" t="str">
        <f>VLOOKUP(A639,'Data _Transformation'!A638:Q2967,9,FALSE)</f>
        <v>Nonsmoker</v>
      </c>
      <c r="J639" s="14" t="str">
        <f>VLOOKUP(A639,'Data _Transformation'!A638:Q2967,10,FALSE)</f>
        <v>Obesity</v>
      </c>
      <c r="K639" s="14" t="str">
        <f>VLOOKUP(A639,'Data _Transformation'!A638:Q2967,11,FALSE)</f>
        <v>Diabetes</v>
      </c>
      <c r="L639" s="39">
        <f>VLOOKUP(A639,'Data _Transformation'!A638:Q2967,12,FALSE)</f>
        <v>31605</v>
      </c>
      <c r="M639" s="40">
        <f>VLOOKUP(A639,'Data _Transformation'!A638:Q2967,13,FALSE)</f>
        <v>5472.45</v>
      </c>
      <c r="N639" s="14" t="str">
        <f>VLOOKUP(A639,'Data _Transformation'!A638:Q2967,14,FALSE)</f>
        <v>tier - 2</v>
      </c>
      <c r="O639" s="14" t="str">
        <f>VLOOKUP(A639,'Data _Transformation'!A638:Q2967,15,FALSE)</f>
        <v>tier - 3</v>
      </c>
      <c r="P639" s="14" t="str">
        <f>VLOOKUP(A639,'Data _Transformation'!A638:Q2967,16,0)</f>
        <v>R1011</v>
      </c>
      <c r="Q639" s="42">
        <f>VLOOKUP(A639,'Data _Transformation'!A638:Q2967,17,0)</f>
        <v>36</v>
      </c>
    </row>
    <row r="640" spans="1:17" ht="15.6" x14ac:dyDescent="0.3">
      <c r="A640" s="41" t="s">
        <v>1617</v>
      </c>
      <c r="B640" s="14" t="str">
        <f>VLOOKUP(A640,'Data _Transformation'!A639:Q2968,2,FALSE)</f>
        <v xml:space="preserve">  Benoit</v>
      </c>
      <c r="C640" s="14">
        <f>VLOOKUP(A640,'Data _Transformation'!A639:Q2968,3,FALSE)</f>
        <v>40.44</v>
      </c>
      <c r="D640" s="14">
        <f>VLOOKUP(A640,'Data _Transformation'!A639:Q2968,4,FALSE)</f>
        <v>5.13</v>
      </c>
      <c r="E640" s="14" t="str">
        <f>VLOOKUP(A640,'Data _Transformation'!A639:Q2968,5,FALSE)</f>
        <v>Yes</v>
      </c>
      <c r="F640" s="14" t="str">
        <f>VLOOKUP(A640,'Data _Transformation'!A639:Q2968,6,FALSE)</f>
        <v>No</v>
      </c>
      <c r="G640" s="14" t="str">
        <f>VLOOKUP(A640,'Data _Transformation'!A639:Q2968,7,FALSE)</f>
        <v>Yes</v>
      </c>
      <c r="H640" s="14">
        <f>VLOOKUP(A640,'Data _Transformation'!A639:Q2968,8,FALSE)</f>
        <v>1</v>
      </c>
      <c r="I640" s="14" t="str">
        <f>VLOOKUP(A640,'Data _Transformation'!A639:Q2968,9,FALSE)</f>
        <v>Nonsmoker</v>
      </c>
      <c r="J640" s="14" t="str">
        <f>VLOOKUP(A640,'Data _Transformation'!A639:Q2968,10,FALSE)</f>
        <v>Obesity</v>
      </c>
      <c r="K640" s="14" t="str">
        <f>VLOOKUP(A640,'Data _Transformation'!A639:Q2968,11,FALSE)</f>
        <v>Normal</v>
      </c>
      <c r="L640" s="39">
        <f>VLOOKUP(A640,'Data _Transformation'!A639:Q2968,12,FALSE)</f>
        <v>31685</v>
      </c>
      <c r="M640" s="40">
        <f>VLOOKUP(A640,'Data _Transformation'!A639:Q2968,13,FALSE)</f>
        <v>5478.04</v>
      </c>
      <c r="N640" s="14" t="str">
        <f>VLOOKUP(A640,'Data _Transformation'!A639:Q2968,14,FALSE)</f>
        <v>tier - 2</v>
      </c>
      <c r="O640" s="14" t="str">
        <f>VLOOKUP(A640,'Data _Transformation'!A639:Q2968,15,FALSE)</f>
        <v>tier - 3</v>
      </c>
      <c r="P640" s="14" t="str">
        <f>VLOOKUP(A640,'Data _Transformation'!A639:Q2968,16,0)</f>
        <v>R1013</v>
      </c>
      <c r="Q640" s="42">
        <f>VLOOKUP(A640,'Data _Transformation'!A639:Q2968,17,0)</f>
        <v>36</v>
      </c>
    </row>
    <row r="641" spans="1:17" ht="15.6" x14ac:dyDescent="0.3">
      <c r="A641" s="41" t="s">
        <v>1619</v>
      </c>
      <c r="B641" s="14" t="str">
        <f>VLOOKUP(A641,'Data _Transformation'!A640:Q2969,2,FALSE)</f>
        <v xml:space="preserve">  Elizabeth M</v>
      </c>
      <c r="C641" s="14">
        <f>VLOOKUP(A641,'Data _Transformation'!A640:Q2969,3,FALSE)</f>
        <v>38.094999999999999</v>
      </c>
      <c r="D641" s="14">
        <f>VLOOKUP(A641,'Data _Transformation'!A640:Q2969,4,FALSE)</f>
        <v>10.199999999999999</v>
      </c>
      <c r="E641" s="14" t="str">
        <f>VLOOKUP(A641,'Data _Transformation'!A640:Q2969,5,FALSE)</f>
        <v>No</v>
      </c>
      <c r="F641" s="14" t="str">
        <f>VLOOKUP(A641,'Data _Transformation'!A640:Q2969,6,FALSE)</f>
        <v>No</v>
      </c>
      <c r="G641" s="14" t="str">
        <f>VLOOKUP(A641,'Data _Transformation'!A640:Q2969,7,FALSE)</f>
        <v>No</v>
      </c>
      <c r="H641" s="14">
        <f>VLOOKUP(A641,'Data _Transformation'!A640:Q2969,8,FALSE)</f>
        <v>0</v>
      </c>
      <c r="I641" s="14" t="str">
        <f>VLOOKUP(A641,'Data _Transformation'!A640:Q2969,9,FALSE)</f>
        <v>Nonsmoker</v>
      </c>
      <c r="J641" s="14" t="str">
        <f>VLOOKUP(A641,'Data _Transformation'!A640:Q2969,10,FALSE)</f>
        <v>Obesity</v>
      </c>
      <c r="K641" s="14" t="str">
        <f>VLOOKUP(A641,'Data _Transformation'!A640:Q2969,11,FALSE)</f>
        <v>Diabetes</v>
      </c>
      <c r="L641" s="39">
        <f>VLOOKUP(A641,'Data _Transformation'!A640:Q2969,12,FALSE)</f>
        <v>30920</v>
      </c>
      <c r="M641" s="40">
        <f>VLOOKUP(A641,'Data _Transformation'!A640:Q2969,13,FALSE)</f>
        <v>5484.47</v>
      </c>
      <c r="N641" s="14" t="str">
        <f>VLOOKUP(A641,'Data _Transformation'!A640:Q2969,14,FALSE)</f>
        <v>tier - 2</v>
      </c>
      <c r="O641" s="14" t="str">
        <f>VLOOKUP(A641,'Data _Transformation'!A640:Q2969,15,FALSE)</f>
        <v>tier - 2</v>
      </c>
      <c r="P641" s="14" t="str">
        <f>VLOOKUP(A641,'Data _Transformation'!A640:Q2969,16,0)</f>
        <v>R1013</v>
      </c>
      <c r="Q641" s="42">
        <f>VLOOKUP(A641,'Data _Transformation'!A640:Q2969,17,0)</f>
        <v>38</v>
      </c>
    </row>
    <row r="642" spans="1:17" ht="15.6" x14ac:dyDescent="0.3">
      <c r="A642" s="41" t="s">
        <v>1621</v>
      </c>
      <c r="B642" s="14" t="str">
        <f>VLOOKUP(A642,'Data _Transformation'!A641:Q2970,2,FALSE)</f>
        <v xml:space="preserve">  Jessica A</v>
      </c>
      <c r="C642" s="14">
        <f>VLOOKUP(A642,'Data _Transformation'!A641:Q2970,3,FALSE)</f>
        <v>44.95</v>
      </c>
      <c r="D642" s="14">
        <f>VLOOKUP(A642,'Data _Transformation'!A641:Q2970,4,FALSE)</f>
        <v>10.4</v>
      </c>
      <c r="E642" s="14" t="str">
        <f>VLOOKUP(A642,'Data _Transformation'!A641:Q2970,5,FALSE)</f>
        <v>No</v>
      </c>
      <c r="F642" s="14" t="str">
        <f>VLOOKUP(A642,'Data _Transformation'!A641:Q2970,6,FALSE)</f>
        <v>No</v>
      </c>
      <c r="G642" s="14" t="str">
        <f>VLOOKUP(A642,'Data _Transformation'!A641:Q2970,7,FALSE)</f>
        <v>No</v>
      </c>
      <c r="H642" s="14">
        <f>VLOOKUP(A642,'Data _Transformation'!A641:Q2970,8,FALSE)</f>
        <v>0</v>
      </c>
      <c r="I642" s="14" t="str">
        <f>VLOOKUP(A642,'Data _Transformation'!A641:Q2970,9,FALSE)</f>
        <v>Nonsmoker</v>
      </c>
      <c r="J642" s="14" t="str">
        <f>VLOOKUP(A642,'Data _Transformation'!A641:Q2970,10,FALSE)</f>
        <v>Obesity</v>
      </c>
      <c r="K642" s="14" t="str">
        <f>VLOOKUP(A642,'Data _Transformation'!A641:Q2970,11,FALSE)</f>
        <v>Diabetes</v>
      </c>
      <c r="L642" s="39">
        <f>VLOOKUP(A642,'Data _Transformation'!A641:Q2970,12,FALSE)</f>
        <v>30911</v>
      </c>
      <c r="M642" s="40">
        <f>VLOOKUP(A642,'Data _Transformation'!A641:Q2970,13,FALSE)</f>
        <v>5488.26</v>
      </c>
      <c r="N642" s="14" t="str">
        <f>VLOOKUP(A642,'Data _Transformation'!A641:Q2970,14,FALSE)</f>
        <v>tier - 2</v>
      </c>
      <c r="O642" s="14" t="str">
        <f>VLOOKUP(A642,'Data _Transformation'!A641:Q2970,15,FALSE)</f>
        <v>tier - 3</v>
      </c>
      <c r="P642" s="14" t="str">
        <f>VLOOKUP(A642,'Data _Transformation'!A641:Q2970,16,0)</f>
        <v>R1011</v>
      </c>
      <c r="Q642" s="42">
        <f>VLOOKUP(A642,'Data _Transformation'!A641:Q2970,17,0)</f>
        <v>38</v>
      </c>
    </row>
    <row r="643" spans="1:17" ht="15.6" x14ac:dyDescent="0.3">
      <c r="A643" s="41" t="s">
        <v>1624</v>
      </c>
      <c r="B643" s="14" t="str">
        <f>VLOOKUP(A643,'Data _Transformation'!A642:Q2971,2,FALSE)</f>
        <v xml:space="preserve">  Monica K</v>
      </c>
      <c r="C643" s="14">
        <f>VLOOKUP(A643,'Data _Transformation'!A642:Q2971,3,FALSE)</f>
        <v>35.54</v>
      </c>
      <c r="D643" s="14">
        <f>VLOOKUP(A643,'Data _Transformation'!A642:Q2971,4,FALSE)</f>
        <v>10.67</v>
      </c>
      <c r="E643" s="14" t="str">
        <f>VLOOKUP(A643,'Data _Transformation'!A642:Q2971,5,FALSE)</f>
        <v>No</v>
      </c>
      <c r="F643" s="14" t="str">
        <f>VLOOKUP(A643,'Data _Transformation'!A642:Q2971,6,FALSE)</f>
        <v>No</v>
      </c>
      <c r="G643" s="14" t="str">
        <f>VLOOKUP(A643,'Data _Transformation'!A642:Q2971,7,FALSE)</f>
        <v>No</v>
      </c>
      <c r="H643" s="14">
        <f>VLOOKUP(A643,'Data _Transformation'!A642:Q2971,8,FALSE)</f>
        <v>0</v>
      </c>
      <c r="I643" s="14" t="str">
        <f>VLOOKUP(A643,'Data _Transformation'!A642:Q2971,9,FALSE)</f>
        <v>Nonsmoker</v>
      </c>
      <c r="J643" s="14" t="str">
        <f>VLOOKUP(A643,'Data _Transformation'!A642:Q2971,10,FALSE)</f>
        <v>Obesity</v>
      </c>
      <c r="K643" s="14" t="str">
        <f>VLOOKUP(A643,'Data _Transformation'!A642:Q2971,11,FALSE)</f>
        <v>Diabetes</v>
      </c>
      <c r="L643" s="39">
        <f>VLOOKUP(A643,'Data _Transformation'!A642:Q2971,12,FALSE)</f>
        <v>32353</v>
      </c>
      <c r="M643" s="40">
        <f>VLOOKUP(A643,'Data _Transformation'!A642:Q2971,13,FALSE)</f>
        <v>5503.36</v>
      </c>
      <c r="N643" s="14" t="str">
        <f>VLOOKUP(A643,'Data _Transformation'!A642:Q2971,14,FALSE)</f>
        <v>tier - 2</v>
      </c>
      <c r="O643" s="14" t="str">
        <f>VLOOKUP(A643,'Data _Transformation'!A642:Q2971,15,FALSE)</f>
        <v>tier - 2</v>
      </c>
      <c r="P643" s="14" t="str">
        <f>VLOOKUP(A643,'Data _Transformation'!A642:Q2971,16,0)</f>
        <v>R1012</v>
      </c>
      <c r="Q643" s="42">
        <f>VLOOKUP(A643,'Data _Transformation'!A642:Q2971,17,0)</f>
        <v>34</v>
      </c>
    </row>
    <row r="644" spans="1:17" ht="15.6" x14ac:dyDescent="0.3">
      <c r="A644" s="41" t="s">
        <v>1626</v>
      </c>
      <c r="B644" s="14" t="str">
        <f>VLOOKUP(A644,'Data _Transformation'!A643:Q2972,2,FALSE)</f>
        <v xml:space="preserve">  Kevin L</v>
      </c>
      <c r="C644" s="14">
        <f>VLOOKUP(A644,'Data _Transformation'!A643:Q2972,3,FALSE)</f>
        <v>39.799999999999997</v>
      </c>
      <c r="D644" s="14">
        <f>VLOOKUP(A644,'Data _Transformation'!A643:Q2972,4,FALSE)</f>
        <v>4.6500000000000004</v>
      </c>
      <c r="E644" s="14" t="str">
        <f>VLOOKUP(A644,'Data _Transformation'!A643:Q2972,5,FALSE)</f>
        <v>Yes</v>
      </c>
      <c r="F644" s="14" t="str">
        <f>VLOOKUP(A644,'Data _Transformation'!A643:Q2972,6,FALSE)</f>
        <v>No</v>
      </c>
      <c r="G644" s="14" t="str">
        <f>VLOOKUP(A644,'Data _Transformation'!A643:Q2972,7,FALSE)</f>
        <v>No</v>
      </c>
      <c r="H644" s="14">
        <f>VLOOKUP(A644,'Data _Transformation'!A643:Q2972,8,FALSE)</f>
        <v>2</v>
      </c>
      <c r="I644" s="14" t="str">
        <f>VLOOKUP(A644,'Data _Transformation'!A643:Q2972,9,FALSE)</f>
        <v>Nonsmoker</v>
      </c>
      <c r="J644" s="14" t="str">
        <f>VLOOKUP(A644,'Data _Transformation'!A643:Q2972,10,FALSE)</f>
        <v>Obesity</v>
      </c>
      <c r="K644" s="14" t="str">
        <f>VLOOKUP(A644,'Data _Transformation'!A643:Q2972,11,FALSE)</f>
        <v>Normal</v>
      </c>
      <c r="L644" s="39">
        <f>VLOOKUP(A644,'Data _Transformation'!A643:Q2972,12,FALSE)</f>
        <v>29897</v>
      </c>
      <c r="M644" s="40">
        <f>VLOOKUP(A644,'Data _Transformation'!A643:Q2972,13,FALSE)</f>
        <v>5539.4</v>
      </c>
      <c r="N644" s="14" t="str">
        <f>VLOOKUP(A644,'Data _Transformation'!A643:Q2972,14,FALSE)</f>
        <v>tier - 2</v>
      </c>
      <c r="O644" s="14" t="str">
        <f>VLOOKUP(A644,'Data _Transformation'!A643:Q2972,15,FALSE)</f>
        <v>tier - 2</v>
      </c>
      <c r="P644" s="14" t="str">
        <f>VLOOKUP(A644,'Data _Transformation'!A643:Q2972,16,0)</f>
        <v>R1013</v>
      </c>
      <c r="Q644" s="42">
        <f>VLOOKUP(A644,'Data _Transformation'!A643:Q2972,17,0)</f>
        <v>41</v>
      </c>
    </row>
    <row r="645" spans="1:17" ht="15.6" x14ac:dyDescent="0.3">
      <c r="A645" s="41" t="s">
        <v>1628</v>
      </c>
      <c r="B645" s="14" t="str">
        <f>VLOOKUP(A645,'Data _Transformation'!A644:Q2973,2,FALSE)</f>
        <v xml:space="preserve">  Gregory</v>
      </c>
      <c r="C645" s="14">
        <f>VLOOKUP(A645,'Data _Transformation'!A644:Q2973,3,FALSE)</f>
        <v>33.659999999999997</v>
      </c>
      <c r="D645" s="14">
        <f>VLOOKUP(A645,'Data _Transformation'!A644:Q2973,4,FALSE)</f>
        <v>5.65</v>
      </c>
      <c r="E645" s="14" t="str">
        <f>VLOOKUP(A645,'Data _Transformation'!A644:Q2973,5,FALSE)</f>
        <v>Yes</v>
      </c>
      <c r="F645" s="14" t="str">
        <f>VLOOKUP(A645,'Data _Transformation'!A644:Q2973,6,FALSE)</f>
        <v>No</v>
      </c>
      <c r="G645" s="14" t="str">
        <f>VLOOKUP(A645,'Data _Transformation'!A644:Q2973,7,FALSE)</f>
        <v>No</v>
      </c>
      <c r="H645" s="14">
        <f>VLOOKUP(A645,'Data _Transformation'!A644:Q2973,8,FALSE)</f>
        <v>2</v>
      </c>
      <c r="I645" s="14" t="str">
        <f>VLOOKUP(A645,'Data _Transformation'!A644:Q2973,9,FALSE)</f>
        <v>Nonsmoker</v>
      </c>
      <c r="J645" s="14" t="str">
        <f>VLOOKUP(A645,'Data _Transformation'!A644:Q2973,10,FALSE)</f>
        <v>Obesity</v>
      </c>
      <c r="K645" s="14" t="str">
        <f>VLOOKUP(A645,'Data _Transformation'!A644:Q2973,11,FALSE)</f>
        <v>Normal</v>
      </c>
      <c r="L645" s="39">
        <f>VLOOKUP(A645,'Data _Transformation'!A644:Q2973,12,FALSE)</f>
        <v>29562</v>
      </c>
      <c r="M645" s="40">
        <f>VLOOKUP(A645,'Data _Transformation'!A644:Q2973,13,FALSE)</f>
        <v>5540.35</v>
      </c>
      <c r="N645" s="14" t="str">
        <f>VLOOKUP(A645,'Data _Transformation'!A644:Q2973,14,FALSE)</f>
        <v>tier - 2</v>
      </c>
      <c r="O645" s="14" t="str">
        <f>VLOOKUP(A645,'Data _Transformation'!A644:Q2973,15,FALSE)</f>
        <v>tier - 2</v>
      </c>
      <c r="P645" s="14" t="str">
        <f>VLOOKUP(A645,'Data _Transformation'!A644:Q2973,16,0)</f>
        <v>R1012</v>
      </c>
      <c r="Q645" s="42">
        <f>VLOOKUP(A645,'Data _Transformation'!A644:Q2973,17,0)</f>
        <v>42</v>
      </c>
    </row>
    <row r="646" spans="1:17" ht="15.6" x14ac:dyDescent="0.3">
      <c r="A646" s="41" t="s">
        <v>1630</v>
      </c>
      <c r="B646" s="14" t="str">
        <f>VLOOKUP(A646,'Data _Transformation'!A645:Q2974,2,FALSE)</f>
        <v xml:space="preserve">  Della</v>
      </c>
      <c r="C646" s="14">
        <f>VLOOKUP(A646,'Data _Transformation'!A645:Q2974,3,FALSE)</f>
        <v>35.5</v>
      </c>
      <c r="D646" s="14">
        <f>VLOOKUP(A646,'Data _Transformation'!A645:Q2974,4,FALSE)</f>
        <v>11.97</v>
      </c>
      <c r="E646" s="14" t="str">
        <f>VLOOKUP(A646,'Data _Transformation'!A645:Q2974,5,FALSE)</f>
        <v>No</v>
      </c>
      <c r="F646" s="14" t="str">
        <f>VLOOKUP(A646,'Data _Transformation'!A645:Q2974,6,FALSE)</f>
        <v>No</v>
      </c>
      <c r="G646" s="14" t="str">
        <f>VLOOKUP(A646,'Data _Transformation'!A645:Q2974,7,FALSE)</f>
        <v>No</v>
      </c>
      <c r="H646" s="14">
        <f>VLOOKUP(A646,'Data _Transformation'!A645:Q2974,8,FALSE)</f>
        <v>0</v>
      </c>
      <c r="I646" s="14" t="str">
        <f>VLOOKUP(A646,'Data _Transformation'!A645:Q2974,9,FALSE)</f>
        <v>Nonsmoker</v>
      </c>
      <c r="J646" s="14" t="str">
        <f>VLOOKUP(A646,'Data _Transformation'!A645:Q2974,10,FALSE)</f>
        <v>Obesity</v>
      </c>
      <c r="K646" s="14" t="str">
        <f>VLOOKUP(A646,'Data _Transformation'!A645:Q2974,11,FALSE)</f>
        <v>Diabetes</v>
      </c>
      <c r="L646" s="39">
        <f>VLOOKUP(A646,'Data _Transformation'!A645:Q2974,12,FALSE)</f>
        <v>36425</v>
      </c>
      <c r="M646" s="40">
        <f>VLOOKUP(A646,'Data _Transformation'!A645:Q2974,13,FALSE)</f>
        <v>5552.61</v>
      </c>
      <c r="N646" s="14" t="str">
        <f>VLOOKUP(A646,'Data _Transformation'!A645:Q2974,14,FALSE)</f>
        <v>tier - 2</v>
      </c>
      <c r="O646" s="14" t="str">
        <f>VLOOKUP(A646,'Data _Transformation'!A645:Q2974,15,FALSE)</f>
        <v>tier - 3</v>
      </c>
      <c r="P646" s="14" t="str">
        <f>VLOOKUP(A646,'Data _Transformation'!A645:Q2974,16,0)</f>
        <v>R1026</v>
      </c>
      <c r="Q646" s="42">
        <f>VLOOKUP(A646,'Data _Transformation'!A645:Q2974,17,0)</f>
        <v>23</v>
      </c>
    </row>
    <row r="647" spans="1:17" ht="15.6" x14ac:dyDescent="0.3">
      <c r="A647" s="41" t="s">
        <v>1633</v>
      </c>
      <c r="B647" s="14" t="str">
        <f>VLOOKUP(A647,'Data _Transformation'!A646:Q2975,2,FALSE)</f>
        <v xml:space="preserve">  David</v>
      </c>
      <c r="C647" s="14">
        <f>VLOOKUP(A647,'Data _Transformation'!A646:Q2975,3,FALSE)</f>
        <v>41.63</v>
      </c>
      <c r="D647" s="14">
        <f>VLOOKUP(A647,'Data _Transformation'!A646:Q2975,4,FALSE)</f>
        <v>6.71</v>
      </c>
      <c r="E647" s="14" t="str">
        <f>VLOOKUP(A647,'Data _Transformation'!A646:Q2975,5,FALSE)</f>
        <v>No</v>
      </c>
      <c r="F647" s="14" t="str">
        <f>VLOOKUP(A647,'Data _Transformation'!A646:Q2975,6,FALSE)</f>
        <v>No</v>
      </c>
      <c r="G647" s="14" t="str">
        <f>VLOOKUP(A647,'Data _Transformation'!A646:Q2975,7,FALSE)</f>
        <v>No</v>
      </c>
      <c r="H647" s="14">
        <f>VLOOKUP(A647,'Data _Transformation'!A646:Q2975,8,FALSE)</f>
        <v>0</v>
      </c>
      <c r="I647" s="14" t="str">
        <f>VLOOKUP(A647,'Data _Transformation'!A646:Q2975,9,FALSE)</f>
        <v>Nonsmoker</v>
      </c>
      <c r="J647" s="14" t="str">
        <f>VLOOKUP(A647,'Data _Transformation'!A646:Q2975,10,FALSE)</f>
        <v>Obesity</v>
      </c>
      <c r="K647" s="14" t="str">
        <f>VLOOKUP(A647,'Data _Transformation'!A646:Q2975,11,FALSE)</f>
        <v>Diabetes</v>
      </c>
      <c r="L647" s="39">
        <f>VLOOKUP(A647,'Data _Transformation'!A646:Q2975,12,FALSE)</f>
        <v>27290</v>
      </c>
      <c r="M647" s="40">
        <f>VLOOKUP(A647,'Data _Transformation'!A646:Q2975,13,FALSE)</f>
        <v>5576.35</v>
      </c>
      <c r="N647" s="14" t="str">
        <f>VLOOKUP(A647,'Data _Transformation'!A646:Q2975,14,FALSE)</f>
        <v>tier - 2</v>
      </c>
      <c r="O647" s="14" t="str">
        <f>VLOOKUP(A647,'Data _Transformation'!A646:Q2975,15,FALSE)</f>
        <v>tier - 3</v>
      </c>
      <c r="P647" s="14" t="str">
        <f>VLOOKUP(A647,'Data _Transformation'!A646:Q2975,16,0)</f>
        <v>R1013</v>
      </c>
      <c r="Q647" s="42">
        <f>VLOOKUP(A647,'Data _Transformation'!A646:Q2975,17,0)</f>
        <v>48</v>
      </c>
    </row>
    <row r="648" spans="1:17" ht="15.6" x14ac:dyDescent="0.3">
      <c r="A648" s="41" t="s">
        <v>1635</v>
      </c>
      <c r="B648" s="14" t="str">
        <f>VLOOKUP(A648,'Data _Transformation'!A647:Q2976,2,FALSE)</f>
        <v xml:space="preserve">  Victoria</v>
      </c>
      <c r="C648" s="14">
        <f>VLOOKUP(A648,'Data _Transformation'!A647:Q2976,3,FALSE)</f>
        <v>46.49</v>
      </c>
      <c r="D648" s="14">
        <f>VLOOKUP(A648,'Data _Transformation'!A647:Q2976,4,FALSE)</f>
        <v>11.92</v>
      </c>
      <c r="E648" s="14" t="str">
        <f>VLOOKUP(A648,'Data _Transformation'!A647:Q2976,5,FALSE)</f>
        <v>No</v>
      </c>
      <c r="F648" s="14" t="str">
        <f>VLOOKUP(A648,'Data _Transformation'!A647:Q2976,6,FALSE)</f>
        <v>No</v>
      </c>
      <c r="G648" s="14" t="str">
        <f>VLOOKUP(A648,'Data _Transformation'!A647:Q2976,7,FALSE)</f>
        <v>No</v>
      </c>
      <c r="H648" s="14">
        <f>VLOOKUP(A648,'Data _Transformation'!A647:Q2976,8,FALSE)</f>
        <v>0</v>
      </c>
      <c r="I648" s="14" t="str">
        <f>VLOOKUP(A648,'Data _Transformation'!A647:Q2976,9,FALSE)</f>
        <v>Nonsmoker</v>
      </c>
      <c r="J648" s="14" t="str">
        <f>VLOOKUP(A648,'Data _Transformation'!A647:Q2976,10,FALSE)</f>
        <v>Obesity</v>
      </c>
      <c r="K648" s="14" t="str">
        <f>VLOOKUP(A648,'Data _Transformation'!A647:Q2976,11,FALSE)</f>
        <v>Diabetes</v>
      </c>
      <c r="L648" s="39">
        <f>VLOOKUP(A648,'Data _Transformation'!A647:Q2976,12,FALSE)</f>
        <v>31295</v>
      </c>
      <c r="M648" s="40">
        <f>VLOOKUP(A648,'Data _Transformation'!A647:Q2976,13,FALSE)</f>
        <v>5582.95</v>
      </c>
      <c r="N648" s="14" t="str">
        <f>VLOOKUP(A648,'Data _Transformation'!A647:Q2976,14,FALSE)</f>
        <v>tier - 2</v>
      </c>
      <c r="O648" s="14" t="str">
        <f>VLOOKUP(A648,'Data _Transformation'!A647:Q2976,15,FALSE)</f>
        <v>tier - 1</v>
      </c>
      <c r="P648" s="14" t="str">
        <f>VLOOKUP(A648,'Data _Transformation'!A647:Q2976,16,0)</f>
        <v>R1012</v>
      </c>
      <c r="Q648" s="42">
        <f>VLOOKUP(A648,'Data _Transformation'!A647:Q2976,17,0)</f>
        <v>37</v>
      </c>
    </row>
    <row r="649" spans="1:17" ht="15.6" x14ac:dyDescent="0.3">
      <c r="A649" s="41" t="s">
        <v>1638</v>
      </c>
      <c r="B649" s="14" t="str">
        <f>VLOOKUP(A649,'Data _Transformation'!A648:Q2977,2,FALSE)</f>
        <v xml:space="preserve">  Tasos</v>
      </c>
      <c r="C649" s="14">
        <f>VLOOKUP(A649,'Data _Transformation'!A648:Q2977,3,FALSE)</f>
        <v>43.29</v>
      </c>
      <c r="D649" s="14">
        <f>VLOOKUP(A649,'Data _Transformation'!A648:Q2977,4,FALSE)</f>
        <v>5.35</v>
      </c>
      <c r="E649" s="14" t="str">
        <f>VLOOKUP(A649,'Data _Transformation'!A648:Q2977,5,FALSE)</f>
        <v>No</v>
      </c>
      <c r="F649" s="14" t="str">
        <f>VLOOKUP(A649,'Data _Transformation'!A648:Q2977,6,FALSE)</f>
        <v>No</v>
      </c>
      <c r="G649" s="14" t="str">
        <f>VLOOKUP(A649,'Data _Transformation'!A648:Q2977,7,FALSE)</f>
        <v>No</v>
      </c>
      <c r="H649" s="14">
        <f>VLOOKUP(A649,'Data _Transformation'!A648:Q2977,8,FALSE)</f>
        <v>2</v>
      </c>
      <c r="I649" s="14" t="str">
        <f>VLOOKUP(A649,'Data _Transformation'!A648:Q2977,9,FALSE)</f>
        <v>Nonsmoker</v>
      </c>
      <c r="J649" s="14" t="str">
        <f>VLOOKUP(A649,'Data _Transformation'!A648:Q2977,10,FALSE)</f>
        <v>Obesity</v>
      </c>
      <c r="K649" s="14" t="str">
        <f>VLOOKUP(A649,'Data _Transformation'!A648:Q2977,11,FALSE)</f>
        <v>Normal</v>
      </c>
      <c r="L649" s="39">
        <f>VLOOKUP(A649,'Data _Transformation'!A648:Q2977,12,FALSE)</f>
        <v>31737</v>
      </c>
      <c r="M649" s="40">
        <f>VLOOKUP(A649,'Data _Transformation'!A648:Q2977,13,FALSE)</f>
        <v>5584.31</v>
      </c>
      <c r="N649" s="14" t="str">
        <f>VLOOKUP(A649,'Data _Transformation'!A648:Q2977,14,FALSE)</f>
        <v>tier - 3</v>
      </c>
      <c r="O649" s="14" t="str">
        <f>VLOOKUP(A649,'Data _Transformation'!A648:Q2977,15,FALSE)</f>
        <v>tier - 1</v>
      </c>
      <c r="P649" s="14" t="str">
        <f>VLOOKUP(A649,'Data _Transformation'!A648:Q2977,16,0)</f>
        <v>R1013</v>
      </c>
      <c r="Q649" s="42">
        <f>VLOOKUP(A649,'Data _Transformation'!A648:Q2977,17,0)</f>
        <v>36</v>
      </c>
    </row>
    <row r="650" spans="1:17" ht="15.6" x14ac:dyDescent="0.3">
      <c r="A650" s="41" t="s">
        <v>1640</v>
      </c>
      <c r="B650" s="14" t="str">
        <f>VLOOKUP(A650,'Data _Transformation'!A649:Q2978,2,FALSE)</f>
        <v xml:space="preserve">  Thomas</v>
      </c>
      <c r="C650" s="14">
        <f>VLOOKUP(A650,'Data _Transformation'!A649:Q2978,3,FALSE)</f>
        <v>43.08</v>
      </c>
      <c r="D650" s="14">
        <f>VLOOKUP(A650,'Data _Transformation'!A649:Q2978,4,FALSE)</f>
        <v>8.9600000000000009</v>
      </c>
      <c r="E650" s="14" t="str">
        <f>VLOOKUP(A650,'Data _Transformation'!A649:Q2978,5,FALSE)</f>
        <v>Yes</v>
      </c>
      <c r="F650" s="14" t="str">
        <f>VLOOKUP(A650,'Data _Transformation'!A649:Q2978,6,FALSE)</f>
        <v>No</v>
      </c>
      <c r="G650" s="14" t="str">
        <f>VLOOKUP(A650,'Data _Transformation'!A649:Q2978,7,FALSE)</f>
        <v>No</v>
      </c>
      <c r="H650" s="14">
        <f>VLOOKUP(A650,'Data _Transformation'!A649:Q2978,8,FALSE)</f>
        <v>1</v>
      </c>
      <c r="I650" s="14" t="str">
        <f>VLOOKUP(A650,'Data _Transformation'!A649:Q2978,9,FALSE)</f>
        <v>Nonsmoker</v>
      </c>
      <c r="J650" s="14" t="str">
        <f>VLOOKUP(A650,'Data _Transformation'!A649:Q2978,10,FALSE)</f>
        <v>Obesity</v>
      </c>
      <c r="K650" s="14" t="str">
        <f>VLOOKUP(A650,'Data _Transformation'!A649:Q2978,11,FALSE)</f>
        <v>Diabetes</v>
      </c>
      <c r="L650" s="39">
        <f>VLOOKUP(A650,'Data _Transformation'!A649:Q2978,12,FALSE)</f>
        <v>30592</v>
      </c>
      <c r="M650" s="40">
        <f>VLOOKUP(A650,'Data _Transformation'!A649:Q2978,13,FALSE)</f>
        <v>5587.59</v>
      </c>
      <c r="N650" s="14" t="str">
        <f>VLOOKUP(A650,'Data _Transformation'!A649:Q2978,14,FALSE)</f>
        <v>tier - 2</v>
      </c>
      <c r="O650" s="14" t="str">
        <f>VLOOKUP(A650,'Data _Transformation'!A649:Q2978,15,FALSE)</f>
        <v>tier - 1</v>
      </c>
      <c r="P650" s="14" t="str">
        <f>VLOOKUP(A650,'Data _Transformation'!A649:Q2978,16,0)</f>
        <v>R1013</v>
      </c>
      <c r="Q650" s="42">
        <f>VLOOKUP(A650,'Data _Transformation'!A649:Q2978,17,0)</f>
        <v>39</v>
      </c>
    </row>
    <row r="651" spans="1:17" ht="15.6" x14ac:dyDescent="0.3">
      <c r="A651" s="41" t="s">
        <v>1643</v>
      </c>
      <c r="B651" s="14" t="str">
        <f>VLOOKUP(A651,'Data _Transformation'!A650:Q2979,2,FALSE)</f>
        <v xml:space="preserve">  Lukasz</v>
      </c>
      <c r="C651" s="14">
        <f>VLOOKUP(A651,'Data _Transformation'!A650:Q2979,3,FALSE)</f>
        <v>39.07</v>
      </c>
      <c r="D651" s="14">
        <f>VLOOKUP(A651,'Data _Transformation'!A650:Q2979,4,FALSE)</f>
        <v>11.93</v>
      </c>
      <c r="E651" s="14" t="str">
        <f>VLOOKUP(A651,'Data _Transformation'!A650:Q2979,5,FALSE)</f>
        <v>No</v>
      </c>
      <c r="F651" s="14" t="str">
        <f>VLOOKUP(A651,'Data _Transformation'!A650:Q2979,6,FALSE)</f>
        <v>No</v>
      </c>
      <c r="G651" s="14" t="str">
        <f>VLOOKUP(A651,'Data _Transformation'!A650:Q2979,7,FALSE)</f>
        <v>No</v>
      </c>
      <c r="H651" s="14">
        <f>VLOOKUP(A651,'Data _Transformation'!A650:Q2979,8,FALSE)</f>
        <v>0</v>
      </c>
      <c r="I651" s="14" t="str">
        <f>VLOOKUP(A651,'Data _Transformation'!A650:Q2979,9,FALSE)</f>
        <v>Nonsmoker</v>
      </c>
      <c r="J651" s="14" t="str">
        <f>VLOOKUP(A651,'Data _Transformation'!A650:Q2979,10,FALSE)</f>
        <v>Obesity</v>
      </c>
      <c r="K651" s="14" t="str">
        <f>VLOOKUP(A651,'Data _Transformation'!A650:Q2979,11,FALSE)</f>
        <v>Diabetes</v>
      </c>
      <c r="L651" s="39">
        <f>VLOOKUP(A651,'Data _Transformation'!A650:Q2979,12,FALSE)</f>
        <v>32465</v>
      </c>
      <c r="M651" s="40">
        <f>VLOOKUP(A651,'Data _Transformation'!A650:Q2979,13,FALSE)</f>
        <v>5594.85</v>
      </c>
      <c r="N651" s="14" t="str">
        <f>VLOOKUP(A651,'Data _Transformation'!A650:Q2979,14,FALSE)</f>
        <v>tier - 2</v>
      </c>
      <c r="O651" s="14" t="str">
        <f>VLOOKUP(A651,'Data _Transformation'!A650:Q2979,15,FALSE)</f>
        <v>tier - 3</v>
      </c>
      <c r="P651" s="14" t="str">
        <f>VLOOKUP(A651,'Data _Transformation'!A650:Q2979,16,0)</f>
        <v>R1024</v>
      </c>
      <c r="Q651" s="42">
        <f>VLOOKUP(A651,'Data _Transformation'!A650:Q2979,17,0)</f>
        <v>34</v>
      </c>
    </row>
    <row r="652" spans="1:17" ht="15.6" x14ac:dyDescent="0.3">
      <c r="A652" s="41" t="s">
        <v>1645</v>
      </c>
      <c r="B652" s="14" t="str">
        <f>VLOOKUP(A652,'Data _Transformation'!A651:Q2980,2,FALSE)</f>
        <v xml:space="preserve">  Matthew A</v>
      </c>
      <c r="C652" s="14">
        <f>VLOOKUP(A652,'Data _Transformation'!A651:Q2980,3,FALSE)</f>
        <v>41.3</v>
      </c>
      <c r="D652" s="14">
        <f>VLOOKUP(A652,'Data _Transformation'!A651:Q2980,4,FALSE)</f>
        <v>9.59</v>
      </c>
      <c r="E652" s="14" t="str">
        <f>VLOOKUP(A652,'Data _Transformation'!A651:Q2980,5,FALSE)</f>
        <v>No</v>
      </c>
      <c r="F652" s="14" t="str">
        <f>VLOOKUP(A652,'Data _Transformation'!A651:Q2980,6,FALSE)</f>
        <v>No</v>
      </c>
      <c r="G652" s="14" t="str">
        <f>VLOOKUP(A652,'Data _Transformation'!A651:Q2980,7,FALSE)</f>
        <v>No</v>
      </c>
      <c r="H652" s="14">
        <f>VLOOKUP(A652,'Data _Transformation'!A651:Q2980,8,FALSE)</f>
        <v>0</v>
      </c>
      <c r="I652" s="14" t="str">
        <f>VLOOKUP(A652,'Data _Transformation'!A651:Q2980,9,FALSE)</f>
        <v>Nonsmoker</v>
      </c>
      <c r="J652" s="14" t="str">
        <f>VLOOKUP(A652,'Data _Transformation'!A651:Q2980,10,FALSE)</f>
        <v>Obesity</v>
      </c>
      <c r="K652" s="14" t="str">
        <f>VLOOKUP(A652,'Data _Transformation'!A651:Q2980,11,FALSE)</f>
        <v>Diabetes</v>
      </c>
      <c r="L652" s="39">
        <f>VLOOKUP(A652,'Data _Transformation'!A651:Q2980,12,FALSE)</f>
        <v>28744</v>
      </c>
      <c r="M652" s="40">
        <f>VLOOKUP(A652,'Data _Transformation'!A651:Q2980,13,FALSE)</f>
        <v>5612.83</v>
      </c>
      <c r="N652" s="14" t="str">
        <f>VLOOKUP(A652,'Data _Transformation'!A651:Q2980,14,FALSE)</f>
        <v>tier - 2</v>
      </c>
      <c r="O652" s="14" t="str">
        <f>VLOOKUP(A652,'Data _Transformation'!A651:Q2980,15,FALSE)</f>
        <v>tier - 3</v>
      </c>
      <c r="P652" s="14" t="str">
        <f>VLOOKUP(A652,'Data _Transformation'!A651:Q2980,16,0)</f>
        <v>R1013</v>
      </c>
      <c r="Q652" s="42">
        <f>VLOOKUP(A652,'Data _Transformation'!A651:Q2980,17,0)</f>
        <v>44</v>
      </c>
    </row>
    <row r="653" spans="1:17" ht="15.6" x14ac:dyDescent="0.3">
      <c r="A653" s="41" t="s">
        <v>1648</v>
      </c>
      <c r="B653" s="14" t="str">
        <f>VLOOKUP(A653,'Data _Transformation'!A652:Q2981,2,FALSE)</f>
        <v xml:space="preserve">  Meta</v>
      </c>
      <c r="C653" s="14">
        <f>VLOOKUP(A653,'Data _Transformation'!A652:Q2981,3,FALSE)</f>
        <v>42.95</v>
      </c>
      <c r="D653" s="14">
        <f>VLOOKUP(A653,'Data _Transformation'!A652:Q2981,4,FALSE)</f>
        <v>11.88</v>
      </c>
      <c r="E653" s="14" t="str">
        <f>VLOOKUP(A653,'Data _Transformation'!A652:Q2981,5,FALSE)</f>
        <v>Yes</v>
      </c>
      <c r="F653" s="14" t="str">
        <f>VLOOKUP(A653,'Data _Transformation'!A652:Q2981,6,FALSE)</f>
        <v>No</v>
      </c>
      <c r="G653" s="14" t="str">
        <f>VLOOKUP(A653,'Data _Transformation'!A652:Q2981,7,FALSE)</f>
        <v>No</v>
      </c>
      <c r="H653" s="14">
        <f>VLOOKUP(A653,'Data _Transformation'!A652:Q2981,8,FALSE)</f>
        <v>2</v>
      </c>
      <c r="I653" s="14" t="str">
        <f>VLOOKUP(A653,'Data _Transformation'!A652:Q2981,9,FALSE)</f>
        <v>Nonsmoker</v>
      </c>
      <c r="J653" s="14" t="str">
        <f>VLOOKUP(A653,'Data _Transformation'!A652:Q2981,10,FALSE)</f>
        <v>Obesity</v>
      </c>
      <c r="K653" s="14" t="str">
        <f>VLOOKUP(A653,'Data _Transformation'!A652:Q2981,11,FALSE)</f>
        <v>Diabetes</v>
      </c>
      <c r="L653" s="39">
        <f>VLOOKUP(A653,'Data _Transformation'!A652:Q2981,12,FALSE)</f>
        <v>34653</v>
      </c>
      <c r="M653" s="40">
        <f>VLOOKUP(A653,'Data _Transformation'!A652:Q2981,13,FALSE)</f>
        <v>5615.37</v>
      </c>
      <c r="N653" s="14" t="str">
        <f>VLOOKUP(A653,'Data _Transformation'!A652:Q2981,14,FALSE)</f>
        <v>tier - 2</v>
      </c>
      <c r="O653" s="14" t="str">
        <f>VLOOKUP(A653,'Data _Transformation'!A652:Q2981,15,FALSE)</f>
        <v>tier - 3</v>
      </c>
      <c r="P653" s="14" t="str">
        <f>VLOOKUP(A653,'Data _Transformation'!A652:Q2981,16,0)</f>
        <v>R1011</v>
      </c>
      <c r="Q653" s="42">
        <f>VLOOKUP(A653,'Data _Transformation'!A652:Q2981,17,0)</f>
        <v>28</v>
      </c>
    </row>
    <row r="654" spans="1:17" ht="15.6" x14ac:dyDescent="0.3">
      <c r="A654" s="41" t="s">
        <v>1650</v>
      </c>
      <c r="B654" s="14" t="str">
        <f>VLOOKUP(A654,'Data _Transformation'!A653:Q2982,2,FALSE)</f>
        <v xml:space="preserve">  Rachel E</v>
      </c>
      <c r="C654" s="14">
        <f>VLOOKUP(A654,'Data _Transformation'!A653:Q2982,3,FALSE)</f>
        <v>46.96</v>
      </c>
      <c r="D654" s="14">
        <f>VLOOKUP(A654,'Data _Transformation'!A653:Q2982,4,FALSE)</f>
        <v>4.6399999999999997</v>
      </c>
      <c r="E654" s="14" t="str">
        <f>VLOOKUP(A654,'Data _Transformation'!A653:Q2982,5,FALSE)</f>
        <v>No</v>
      </c>
      <c r="F654" s="14" t="str">
        <f>VLOOKUP(A654,'Data _Transformation'!A653:Q2982,6,FALSE)</f>
        <v>No</v>
      </c>
      <c r="G654" s="14" t="str">
        <f>VLOOKUP(A654,'Data _Transformation'!A653:Q2982,7,FALSE)</f>
        <v>Yes</v>
      </c>
      <c r="H654" s="14">
        <f>VLOOKUP(A654,'Data _Transformation'!A653:Q2982,8,FALSE)</f>
        <v>1</v>
      </c>
      <c r="I654" s="14" t="str">
        <f>VLOOKUP(A654,'Data _Transformation'!A653:Q2982,9,FALSE)</f>
        <v>Nonsmoker</v>
      </c>
      <c r="J654" s="14" t="str">
        <f>VLOOKUP(A654,'Data _Transformation'!A653:Q2982,10,FALSE)</f>
        <v>Obesity</v>
      </c>
      <c r="K654" s="14" t="str">
        <f>VLOOKUP(A654,'Data _Transformation'!A653:Q2982,11,FALSE)</f>
        <v>Normal</v>
      </c>
      <c r="L654" s="39">
        <f>VLOOKUP(A654,'Data _Transformation'!A653:Q2982,12,FALSE)</f>
        <v>32120</v>
      </c>
      <c r="M654" s="40">
        <f>VLOOKUP(A654,'Data _Transformation'!A653:Q2982,13,FALSE)</f>
        <v>5630.46</v>
      </c>
      <c r="N654" s="14" t="str">
        <f>VLOOKUP(A654,'Data _Transformation'!A653:Q2982,14,FALSE)</f>
        <v>tier - 2</v>
      </c>
      <c r="O654" s="14" t="str">
        <f>VLOOKUP(A654,'Data _Transformation'!A653:Q2982,15,FALSE)</f>
        <v>tier - 3</v>
      </c>
      <c r="P654" s="14" t="str">
        <f>VLOOKUP(A654,'Data _Transformation'!A653:Q2982,16,0)</f>
        <v>R1012</v>
      </c>
      <c r="Q654" s="42">
        <f>VLOOKUP(A654,'Data _Transformation'!A653:Q2982,17,0)</f>
        <v>35</v>
      </c>
    </row>
    <row r="655" spans="1:17" ht="15.6" x14ac:dyDescent="0.3">
      <c r="A655" s="41" t="s">
        <v>1652</v>
      </c>
      <c r="B655" s="14" t="str">
        <f>VLOOKUP(A655,'Data _Transformation'!A654:Q2983,2,FALSE)</f>
        <v xml:space="preserve">  Angelica</v>
      </c>
      <c r="C655" s="14">
        <f>VLOOKUP(A655,'Data _Transformation'!A654:Q2983,3,FALSE)</f>
        <v>30.495000000000001</v>
      </c>
      <c r="D655" s="14">
        <f>VLOOKUP(A655,'Data _Transformation'!A654:Q2983,4,FALSE)</f>
        <v>9.5299999999999994</v>
      </c>
      <c r="E655" s="14" t="str">
        <f>VLOOKUP(A655,'Data _Transformation'!A654:Q2983,5,FALSE)</f>
        <v>No</v>
      </c>
      <c r="F655" s="14" t="str">
        <f>VLOOKUP(A655,'Data _Transformation'!A654:Q2983,6,FALSE)</f>
        <v>No</v>
      </c>
      <c r="G655" s="14" t="str">
        <f>VLOOKUP(A655,'Data _Transformation'!A654:Q2983,7,FALSE)</f>
        <v>No</v>
      </c>
      <c r="H655" s="14">
        <f>VLOOKUP(A655,'Data _Transformation'!A654:Q2983,8,FALSE)</f>
        <v>0</v>
      </c>
      <c r="I655" s="14" t="str">
        <f>VLOOKUP(A655,'Data _Transformation'!A654:Q2983,9,FALSE)</f>
        <v>Nonsmoker</v>
      </c>
      <c r="J655" s="14" t="str">
        <f>VLOOKUP(A655,'Data _Transformation'!A654:Q2983,10,FALSE)</f>
        <v>Obesity</v>
      </c>
      <c r="K655" s="14" t="str">
        <f>VLOOKUP(A655,'Data _Transformation'!A654:Q2983,11,FALSE)</f>
        <v>Diabetes</v>
      </c>
      <c r="L655" s="39">
        <f>VLOOKUP(A655,'Data _Transformation'!A654:Q2983,12,FALSE)</f>
        <v>30475</v>
      </c>
      <c r="M655" s="40">
        <f>VLOOKUP(A655,'Data _Transformation'!A654:Q2983,13,FALSE)</f>
        <v>5649.72</v>
      </c>
      <c r="N655" s="14" t="str">
        <f>VLOOKUP(A655,'Data _Transformation'!A654:Q2983,14,FALSE)</f>
        <v>tier - 2</v>
      </c>
      <c r="O655" s="14" t="str">
        <f>VLOOKUP(A655,'Data _Transformation'!A654:Q2983,15,FALSE)</f>
        <v>tier - 3</v>
      </c>
      <c r="P655" s="14" t="str">
        <f>VLOOKUP(A655,'Data _Transformation'!A654:Q2983,16,0)</f>
        <v>R1011</v>
      </c>
      <c r="Q655" s="42">
        <f>VLOOKUP(A655,'Data _Transformation'!A654:Q2983,17,0)</f>
        <v>40</v>
      </c>
    </row>
    <row r="656" spans="1:17" ht="15.6" x14ac:dyDescent="0.3">
      <c r="A656" s="41" t="s">
        <v>1656</v>
      </c>
      <c r="B656" s="14" t="str">
        <f>VLOOKUP(A656,'Data _Transformation'!A655:Q2984,2,FALSE)</f>
        <v xml:space="preserve">  Kathleen</v>
      </c>
      <c r="C656" s="14">
        <f>VLOOKUP(A656,'Data _Transformation'!A655:Q2984,3,FALSE)</f>
        <v>17.954999999999998</v>
      </c>
      <c r="D656" s="14">
        <f>VLOOKUP(A656,'Data _Transformation'!A655:Q2984,4,FALSE)</f>
        <v>5.29</v>
      </c>
      <c r="E656" s="14" t="str">
        <f>VLOOKUP(A656,'Data _Transformation'!A655:Q2984,5,FALSE)</f>
        <v>Yes</v>
      </c>
      <c r="F656" s="14" t="str">
        <f>VLOOKUP(A656,'Data _Transformation'!A655:Q2984,6,FALSE)</f>
        <v>No</v>
      </c>
      <c r="G656" s="14" t="str">
        <f>VLOOKUP(A656,'Data _Transformation'!A655:Q2984,7,FALSE)</f>
        <v>No</v>
      </c>
      <c r="H656" s="14">
        <f>VLOOKUP(A656,'Data _Transformation'!A655:Q2984,8,FALSE)</f>
        <v>1</v>
      </c>
      <c r="I656" s="14" t="str">
        <f>VLOOKUP(A656,'Data _Transformation'!A655:Q2984,9,FALSE)</f>
        <v>Smoker</v>
      </c>
      <c r="J656" s="14" t="str">
        <f>VLOOKUP(A656,'Data _Transformation'!A655:Q2984,10,FALSE)</f>
        <v>Under weight</v>
      </c>
      <c r="K656" s="14" t="str">
        <f>VLOOKUP(A656,'Data _Transformation'!A655:Q2984,11,FALSE)</f>
        <v>Normal</v>
      </c>
      <c r="L656" s="39">
        <f>VLOOKUP(A656,'Data _Transformation'!A655:Q2984,12,FALSE)</f>
        <v>28760</v>
      </c>
      <c r="M656" s="40">
        <f>VLOOKUP(A656,'Data _Transformation'!A655:Q2984,13,FALSE)</f>
        <v>5650.14</v>
      </c>
      <c r="N656" s="14" t="str">
        <f>VLOOKUP(A656,'Data _Transformation'!A655:Q2984,14,FALSE)</f>
        <v>tier - 2</v>
      </c>
      <c r="O656" s="14" t="str">
        <f>VLOOKUP(A656,'Data _Transformation'!A655:Q2984,15,FALSE)</f>
        <v>tier - 1</v>
      </c>
      <c r="P656" s="14" t="str">
        <f>VLOOKUP(A656,'Data _Transformation'!A655:Q2984,16,0)</f>
        <v>R1013</v>
      </c>
      <c r="Q656" s="42">
        <f>VLOOKUP(A656,'Data _Transformation'!A655:Q2984,17,0)</f>
        <v>44</v>
      </c>
    </row>
    <row r="657" spans="1:17" ht="15.6" x14ac:dyDescent="0.3">
      <c r="A657" s="41" t="s">
        <v>1658</v>
      </c>
      <c r="B657" s="14" t="str">
        <f>VLOOKUP(A657,'Data _Transformation'!A656:Q2985,2,FALSE)</f>
        <v xml:space="preserve">  Gabriel D</v>
      </c>
      <c r="C657" s="14">
        <f>VLOOKUP(A657,'Data _Transformation'!A656:Q2985,3,FALSE)</f>
        <v>25.6</v>
      </c>
      <c r="D657" s="14">
        <f>VLOOKUP(A657,'Data _Transformation'!A656:Q2985,4,FALSE)</f>
        <v>10.95</v>
      </c>
      <c r="E657" s="14" t="str">
        <f>VLOOKUP(A657,'Data _Transformation'!A656:Q2985,5,FALSE)</f>
        <v>No</v>
      </c>
      <c r="F657" s="14" t="str">
        <f>VLOOKUP(A657,'Data _Transformation'!A656:Q2985,6,FALSE)</f>
        <v>No</v>
      </c>
      <c r="G657" s="14" t="str">
        <f>VLOOKUP(A657,'Data _Transformation'!A656:Q2985,7,FALSE)</f>
        <v>No</v>
      </c>
      <c r="H657" s="14">
        <f>VLOOKUP(A657,'Data _Transformation'!A656:Q2985,8,FALSE)</f>
        <v>3</v>
      </c>
      <c r="I657" s="14" t="str">
        <f>VLOOKUP(A657,'Data _Transformation'!A656:Q2985,9,FALSE)</f>
        <v>Nonsmoker</v>
      </c>
      <c r="J657" s="14" t="str">
        <f>VLOOKUP(A657,'Data _Transformation'!A656:Q2985,10,FALSE)</f>
        <v>Over weight</v>
      </c>
      <c r="K657" s="14" t="str">
        <f>VLOOKUP(A657,'Data _Transformation'!A656:Q2985,11,FALSE)</f>
        <v>Diabetes</v>
      </c>
      <c r="L657" s="39">
        <f>VLOOKUP(A657,'Data _Transformation'!A656:Q2985,12,FALSE)</f>
        <v>30562</v>
      </c>
      <c r="M657" s="40">
        <f>VLOOKUP(A657,'Data _Transformation'!A656:Q2985,13,FALSE)</f>
        <v>5662.23</v>
      </c>
      <c r="N657" s="14" t="str">
        <f>VLOOKUP(A657,'Data _Transformation'!A656:Q2985,14,FALSE)</f>
        <v>tier - 2</v>
      </c>
      <c r="O657" s="14" t="str">
        <f>VLOOKUP(A657,'Data _Transformation'!A656:Q2985,15,FALSE)</f>
        <v>tier - 1</v>
      </c>
      <c r="P657" s="14" t="str">
        <f>VLOOKUP(A657,'Data _Transformation'!A656:Q2985,16,0)</f>
        <v>R1013</v>
      </c>
      <c r="Q657" s="42">
        <f>VLOOKUP(A657,'Data _Transformation'!A656:Q2985,17,0)</f>
        <v>39</v>
      </c>
    </row>
    <row r="658" spans="1:17" ht="15.6" x14ac:dyDescent="0.3">
      <c r="A658" s="41" t="s">
        <v>1660</v>
      </c>
      <c r="B658" s="14" t="str">
        <f>VLOOKUP(A658,'Data _Transformation'!A657:Q2986,2,FALSE)</f>
        <v xml:space="preserve">  Jeff T</v>
      </c>
      <c r="C658" s="14">
        <f>VLOOKUP(A658,'Data _Transformation'!A657:Q2986,3,FALSE)</f>
        <v>34.21</v>
      </c>
      <c r="D658" s="14">
        <f>VLOOKUP(A658,'Data _Transformation'!A657:Q2986,4,FALSE)</f>
        <v>9.17</v>
      </c>
      <c r="E658" s="14" t="str">
        <f>VLOOKUP(A658,'Data _Transformation'!A657:Q2986,5,FALSE)</f>
        <v>No</v>
      </c>
      <c r="F658" s="14" t="str">
        <f>VLOOKUP(A658,'Data _Transformation'!A657:Q2986,6,FALSE)</f>
        <v>No</v>
      </c>
      <c r="G658" s="14" t="str">
        <f>VLOOKUP(A658,'Data _Transformation'!A657:Q2986,7,FALSE)</f>
        <v>No</v>
      </c>
      <c r="H658" s="14">
        <f>VLOOKUP(A658,'Data _Transformation'!A657:Q2986,8,FALSE)</f>
        <v>0</v>
      </c>
      <c r="I658" s="14" t="str">
        <f>VLOOKUP(A658,'Data _Transformation'!A657:Q2986,9,FALSE)</f>
        <v>Nonsmoker</v>
      </c>
      <c r="J658" s="14" t="str">
        <f>VLOOKUP(A658,'Data _Transformation'!A657:Q2986,10,FALSE)</f>
        <v>Obesity</v>
      </c>
      <c r="K658" s="14" t="str">
        <f>VLOOKUP(A658,'Data _Transformation'!A657:Q2986,11,FALSE)</f>
        <v>Diabetes</v>
      </c>
      <c r="L658" s="39">
        <f>VLOOKUP(A658,'Data _Transformation'!A657:Q2986,12,FALSE)</f>
        <v>30906</v>
      </c>
      <c r="M658" s="40">
        <f>VLOOKUP(A658,'Data _Transformation'!A657:Q2986,13,FALSE)</f>
        <v>5679.13</v>
      </c>
      <c r="N658" s="14" t="str">
        <f>VLOOKUP(A658,'Data _Transformation'!A657:Q2986,14,FALSE)</f>
        <v>tier - 2</v>
      </c>
      <c r="O658" s="14" t="str">
        <f>VLOOKUP(A658,'Data _Transformation'!A657:Q2986,15,FALSE)</f>
        <v>tier - 2</v>
      </c>
      <c r="P658" s="14" t="str">
        <f>VLOOKUP(A658,'Data _Transformation'!A657:Q2986,16,0)</f>
        <v>R1013</v>
      </c>
      <c r="Q658" s="42">
        <f>VLOOKUP(A658,'Data _Transformation'!A657:Q2986,17,0)</f>
        <v>38</v>
      </c>
    </row>
    <row r="659" spans="1:17" ht="15.6" x14ac:dyDescent="0.3">
      <c r="A659" s="41" t="s">
        <v>1662</v>
      </c>
      <c r="B659" s="14" t="str">
        <f>VLOOKUP(A659,'Data _Transformation'!A658:Q2987,2,FALSE)</f>
        <v xml:space="preserve">  Neil D</v>
      </c>
      <c r="C659" s="14">
        <f>VLOOKUP(A659,'Data _Transformation'!A658:Q2987,3,FALSE)</f>
        <v>39.74</v>
      </c>
      <c r="D659" s="14">
        <f>VLOOKUP(A659,'Data _Transformation'!A658:Q2987,4,FALSE)</f>
        <v>7.39</v>
      </c>
      <c r="E659" s="14" t="str">
        <f>VLOOKUP(A659,'Data _Transformation'!A658:Q2987,5,FALSE)</f>
        <v>No</v>
      </c>
      <c r="F659" s="14" t="str">
        <f>VLOOKUP(A659,'Data _Transformation'!A658:Q2987,6,FALSE)</f>
        <v>No</v>
      </c>
      <c r="G659" s="14" t="str">
        <f>VLOOKUP(A659,'Data _Transformation'!A658:Q2987,7,FALSE)</f>
        <v>No</v>
      </c>
      <c r="H659" s="14">
        <f>VLOOKUP(A659,'Data _Transformation'!A658:Q2987,8,FALSE)</f>
        <v>0</v>
      </c>
      <c r="I659" s="14" t="str">
        <f>VLOOKUP(A659,'Data _Transformation'!A658:Q2987,9,FALSE)</f>
        <v>Nonsmoker</v>
      </c>
      <c r="J659" s="14" t="str">
        <f>VLOOKUP(A659,'Data _Transformation'!A658:Q2987,10,FALSE)</f>
        <v>Obesity</v>
      </c>
      <c r="K659" s="14" t="str">
        <f>VLOOKUP(A659,'Data _Transformation'!A658:Q2987,11,FALSE)</f>
        <v>Diabetes</v>
      </c>
      <c r="L659" s="39">
        <f>VLOOKUP(A659,'Data _Transformation'!A658:Q2987,12,FALSE)</f>
        <v>26600</v>
      </c>
      <c r="M659" s="40">
        <f>VLOOKUP(A659,'Data _Transformation'!A658:Q2987,13,FALSE)</f>
        <v>5690.79</v>
      </c>
      <c r="N659" s="14" t="str">
        <f>VLOOKUP(A659,'Data _Transformation'!A658:Q2987,14,FALSE)</f>
        <v>tier - 2</v>
      </c>
      <c r="O659" s="14" t="str">
        <f>VLOOKUP(A659,'Data _Transformation'!A658:Q2987,15,FALSE)</f>
        <v>tier - 1</v>
      </c>
      <c r="P659" s="14" t="str">
        <f>VLOOKUP(A659,'Data _Transformation'!A658:Q2987,16,0)</f>
        <v>R1013</v>
      </c>
      <c r="Q659" s="42">
        <f>VLOOKUP(A659,'Data _Transformation'!A658:Q2987,17,0)</f>
        <v>50</v>
      </c>
    </row>
    <row r="660" spans="1:17" ht="15.6" x14ac:dyDescent="0.3">
      <c r="A660" s="41" t="s">
        <v>1665</v>
      </c>
      <c r="B660" s="14" t="str">
        <f>VLOOKUP(A660,'Data _Transformation'!A659:Q2988,2,FALSE)</f>
        <v xml:space="preserve">  Katherine L</v>
      </c>
      <c r="C660" s="14">
        <f>VLOOKUP(A660,'Data _Transformation'!A659:Q2988,3,FALSE)</f>
        <v>49.53</v>
      </c>
      <c r="D660" s="14">
        <f>VLOOKUP(A660,'Data _Transformation'!A659:Q2988,4,FALSE)</f>
        <v>9.1300000000000008</v>
      </c>
      <c r="E660" s="14" t="str">
        <f>VLOOKUP(A660,'Data _Transformation'!A659:Q2988,5,FALSE)</f>
        <v>Yes</v>
      </c>
      <c r="F660" s="14" t="str">
        <f>VLOOKUP(A660,'Data _Transformation'!A659:Q2988,6,FALSE)</f>
        <v>No</v>
      </c>
      <c r="G660" s="14" t="str">
        <f>VLOOKUP(A660,'Data _Transformation'!A659:Q2988,7,FALSE)</f>
        <v>No</v>
      </c>
      <c r="H660" s="14">
        <f>VLOOKUP(A660,'Data _Transformation'!A659:Q2988,8,FALSE)</f>
        <v>0</v>
      </c>
      <c r="I660" s="14" t="str">
        <f>VLOOKUP(A660,'Data _Transformation'!A659:Q2988,9,FALSE)</f>
        <v>Nonsmoker</v>
      </c>
      <c r="J660" s="14" t="str">
        <f>VLOOKUP(A660,'Data _Transformation'!A659:Q2988,10,FALSE)</f>
        <v>Obesity</v>
      </c>
      <c r="K660" s="14" t="str">
        <f>VLOOKUP(A660,'Data _Transformation'!A659:Q2988,11,FALSE)</f>
        <v>Diabetes</v>
      </c>
      <c r="L660" s="39">
        <f>VLOOKUP(A660,'Data _Transformation'!A659:Q2988,12,FALSE)</f>
        <v>33911</v>
      </c>
      <c r="M660" s="40">
        <f>VLOOKUP(A660,'Data _Transformation'!A659:Q2988,13,FALSE)</f>
        <v>5693.43</v>
      </c>
      <c r="N660" s="14" t="str">
        <f>VLOOKUP(A660,'Data _Transformation'!A659:Q2988,14,FALSE)</f>
        <v>tier - 2</v>
      </c>
      <c r="O660" s="14" t="str">
        <f>VLOOKUP(A660,'Data _Transformation'!A659:Q2988,15,FALSE)</f>
        <v>tier - 3</v>
      </c>
      <c r="P660" s="14" t="str">
        <f>VLOOKUP(A660,'Data _Transformation'!A659:Q2988,16,0)</f>
        <v>R1012</v>
      </c>
      <c r="Q660" s="42">
        <f>VLOOKUP(A660,'Data _Transformation'!A659:Q2988,17,0)</f>
        <v>30</v>
      </c>
    </row>
    <row r="661" spans="1:17" ht="15.6" x14ac:dyDescent="0.3">
      <c r="A661" s="41" t="s">
        <v>1667</v>
      </c>
      <c r="B661" s="14" t="str">
        <f>VLOOKUP(A661,'Data _Transformation'!A660:Q2989,2,FALSE)</f>
        <v xml:space="preserve">  Ariel E</v>
      </c>
      <c r="C661" s="14">
        <f>VLOOKUP(A661,'Data _Transformation'!A660:Q2989,3,FALSE)</f>
        <v>39.33</v>
      </c>
      <c r="D661" s="14">
        <f>VLOOKUP(A661,'Data _Transformation'!A660:Q2989,4,FALSE)</f>
        <v>10.4</v>
      </c>
      <c r="E661" s="14" t="str">
        <f>VLOOKUP(A661,'Data _Transformation'!A660:Q2989,5,FALSE)</f>
        <v>No</v>
      </c>
      <c r="F661" s="14" t="str">
        <f>VLOOKUP(A661,'Data _Transformation'!A660:Q2989,6,FALSE)</f>
        <v>No</v>
      </c>
      <c r="G661" s="14" t="str">
        <f>VLOOKUP(A661,'Data _Transformation'!A660:Q2989,7,FALSE)</f>
        <v>No</v>
      </c>
      <c r="H661" s="14">
        <f>VLOOKUP(A661,'Data _Transformation'!A660:Q2989,8,FALSE)</f>
        <v>3</v>
      </c>
      <c r="I661" s="14" t="str">
        <f>VLOOKUP(A661,'Data _Transformation'!A660:Q2989,9,FALSE)</f>
        <v>Nonsmoker</v>
      </c>
      <c r="J661" s="14" t="str">
        <f>VLOOKUP(A661,'Data _Transformation'!A660:Q2989,10,FALSE)</f>
        <v>Obesity</v>
      </c>
      <c r="K661" s="14" t="str">
        <f>VLOOKUP(A661,'Data _Transformation'!A660:Q2989,11,FALSE)</f>
        <v>Diabetes</v>
      </c>
      <c r="L661" s="39">
        <f>VLOOKUP(A661,'Data _Transformation'!A660:Q2989,12,FALSE)</f>
        <v>27216</v>
      </c>
      <c r="M661" s="40">
        <f>VLOOKUP(A661,'Data _Transformation'!A660:Q2989,13,FALSE)</f>
        <v>5698.74</v>
      </c>
      <c r="N661" s="14" t="str">
        <f>VLOOKUP(A661,'Data _Transformation'!A660:Q2989,14,FALSE)</f>
        <v>tier - 2</v>
      </c>
      <c r="O661" s="14" t="str">
        <f>VLOOKUP(A661,'Data _Transformation'!A660:Q2989,15,FALSE)</f>
        <v>tier - 2</v>
      </c>
      <c r="P661" s="14" t="str">
        <f>VLOOKUP(A661,'Data _Transformation'!A660:Q2989,16,0)</f>
        <v>R1012</v>
      </c>
      <c r="Q661" s="42">
        <f>VLOOKUP(A661,'Data _Transformation'!A660:Q2989,17,0)</f>
        <v>48</v>
      </c>
    </row>
    <row r="662" spans="1:17" ht="15.6" x14ac:dyDescent="0.3">
      <c r="A662" s="41" t="s">
        <v>1670</v>
      </c>
      <c r="B662" s="14" t="str">
        <f>VLOOKUP(A662,'Data _Transformation'!A661:Q2990,2,FALSE)</f>
        <v xml:space="preserve">  Christopher P</v>
      </c>
      <c r="C662" s="14">
        <f>VLOOKUP(A662,'Data _Transformation'!A661:Q2990,3,FALSE)</f>
        <v>39.979999999999997</v>
      </c>
      <c r="D662" s="14">
        <f>VLOOKUP(A662,'Data _Transformation'!A661:Q2990,4,FALSE)</f>
        <v>9.4600000000000009</v>
      </c>
      <c r="E662" s="14" t="str">
        <f>VLOOKUP(A662,'Data _Transformation'!A661:Q2990,5,FALSE)</f>
        <v>Yes</v>
      </c>
      <c r="F662" s="14" t="str">
        <f>VLOOKUP(A662,'Data _Transformation'!A661:Q2990,6,FALSE)</f>
        <v>No</v>
      </c>
      <c r="G662" s="14" t="str">
        <f>VLOOKUP(A662,'Data _Transformation'!A661:Q2990,7,FALSE)</f>
        <v>No</v>
      </c>
      <c r="H662" s="14">
        <f>VLOOKUP(A662,'Data _Transformation'!A661:Q2990,8,FALSE)</f>
        <v>2</v>
      </c>
      <c r="I662" s="14" t="str">
        <f>VLOOKUP(A662,'Data _Transformation'!A661:Q2990,9,FALSE)</f>
        <v>Nonsmoker</v>
      </c>
      <c r="J662" s="14" t="str">
        <f>VLOOKUP(A662,'Data _Transformation'!A661:Q2990,10,FALSE)</f>
        <v>Obesity</v>
      </c>
      <c r="K662" s="14" t="str">
        <f>VLOOKUP(A662,'Data _Transformation'!A661:Q2990,11,FALSE)</f>
        <v>Diabetes</v>
      </c>
      <c r="L662" s="39">
        <f>VLOOKUP(A662,'Data _Transformation'!A661:Q2990,12,FALSE)</f>
        <v>29752</v>
      </c>
      <c r="M662" s="40">
        <f>VLOOKUP(A662,'Data _Transformation'!A661:Q2990,13,FALSE)</f>
        <v>5699.84</v>
      </c>
      <c r="N662" s="14" t="str">
        <f>VLOOKUP(A662,'Data _Transformation'!A661:Q2990,14,FALSE)</f>
        <v>tier - 2</v>
      </c>
      <c r="O662" s="14" t="str">
        <f>VLOOKUP(A662,'Data _Transformation'!A661:Q2990,15,FALSE)</f>
        <v>tier - 3</v>
      </c>
      <c r="P662" s="14" t="str">
        <f>VLOOKUP(A662,'Data _Transformation'!A661:Q2990,16,0)</f>
        <v>R1013</v>
      </c>
      <c r="Q662" s="42">
        <f>VLOOKUP(A662,'Data _Transformation'!A661:Q2990,17,0)</f>
        <v>41</v>
      </c>
    </row>
    <row r="663" spans="1:17" ht="15.6" x14ac:dyDescent="0.3">
      <c r="A663" s="41" t="s">
        <v>1672</v>
      </c>
      <c r="B663" s="14" t="str">
        <f>VLOOKUP(A663,'Data _Transformation'!A662:Q2991,2,FALSE)</f>
        <v xml:space="preserve">  Erin M</v>
      </c>
      <c r="C663" s="14">
        <f>VLOOKUP(A663,'Data _Transformation'!A662:Q2991,3,FALSE)</f>
        <v>46.51</v>
      </c>
      <c r="D663" s="14">
        <f>VLOOKUP(A663,'Data _Transformation'!A662:Q2991,4,FALSE)</f>
        <v>8.69</v>
      </c>
      <c r="E663" s="14" t="str">
        <f>VLOOKUP(A663,'Data _Transformation'!A662:Q2991,5,FALSE)</f>
        <v>Yes</v>
      </c>
      <c r="F663" s="14" t="str">
        <f>VLOOKUP(A663,'Data _Transformation'!A662:Q2991,6,FALSE)</f>
        <v>No</v>
      </c>
      <c r="G663" s="14" t="str">
        <f>VLOOKUP(A663,'Data _Transformation'!A662:Q2991,7,FALSE)</f>
        <v>No</v>
      </c>
      <c r="H663" s="14">
        <f>VLOOKUP(A663,'Data _Transformation'!A662:Q2991,8,FALSE)</f>
        <v>0</v>
      </c>
      <c r="I663" s="14" t="str">
        <f>VLOOKUP(A663,'Data _Transformation'!A662:Q2991,9,FALSE)</f>
        <v>Nonsmoker</v>
      </c>
      <c r="J663" s="14" t="str">
        <f>VLOOKUP(A663,'Data _Transformation'!A662:Q2991,10,FALSE)</f>
        <v>Obesity</v>
      </c>
      <c r="K663" s="14" t="str">
        <f>VLOOKUP(A663,'Data _Transformation'!A662:Q2991,11,FALSE)</f>
        <v>Diabetes</v>
      </c>
      <c r="L663" s="39">
        <f>VLOOKUP(A663,'Data _Transformation'!A662:Q2991,12,FALSE)</f>
        <v>34276</v>
      </c>
      <c r="M663" s="40">
        <f>VLOOKUP(A663,'Data _Transformation'!A662:Q2991,13,FALSE)</f>
        <v>5708.87</v>
      </c>
      <c r="N663" s="14" t="str">
        <f>VLOOKUP(A663,'Data _Transformation'!A662:Q2991,14,FALSE)</f>
        <v>tier - 2</v>
      </c>
      <c r="O663" s="14" t="str">
        <f>VLOOKUP(A663,'Data _Transformation'!A662:Q2991,15,FALSE)</f>
        <v>tier - 1</v>
      </c>
      <c r="P663" s="14" t="str">
        <f>VLOOKUP(A663,'Data _Transformation'!A662:Q2991,16,0)</f>
        <v>R1011</v>
      </c>
      <c r="Q663" s="42">
        <f>VLOOKUP(A663,'Data _Transformation'!A662:Q2991,17,0)</f>
        <v>29</v>
      </c>
    </row>
    <row r="664" spans="1:17" ht="15.6" x14ac:dyDescent="0.3">
      <c r="A664" s="41" t="s">
        <v>1674</v>
      </c>
      <c r="B664" s="14" t="str">
        <f>VLOOKUP(A664,'Data _Transformation'!A663:Q2992,2,FALSE)</f>
        <v xml:space="preserve">  Molly K</v>
      </c>
      <c r="C664" s="14">
        <f>VLOOKUP(A664,'Data _Transformation'!A663:Q2992,3,FALSE)</f>
        <v>43.58</v>
      </c>
      <c r="D664" s="14">
        <f>VLOOKUP(A664,'Data _Transformation'!A663:Q2992,4,FALSE)</f>
        <v>4.2300000000000004</v>
      </c>
      <c r="E664" s="14" t="str">
        <f>VLOOKUP(A664,'Data _Transformation'!A663:Q2992,5,FALSE)</f>
        <v>No</v>
      </c>
      <c r="F664" s="14" t="str">
        <f>VLOOKUP(A664,'Data _Transformation'!A663:Q2992,6,FALSE)</f>
        <v>No</v>
      </c>
      <c r="G664" s="14" t="str">
        <f>VLOOKUP(A664,'Data _Transformation'!A663:Q2992,7,FALSE)</f>
        <v>Yes</v>
      </c>
      <c r="H664" s="14">
        <f>VLOOKUP(A664,'Data _Transformation'!A663:Q2992,8,FALSE)</f>
        <v>1</v>
      </c>
      <c r="I664" s="14" t="str">
        <f>VLOOKUP(A664,'Data _Transformation'!A663:Q2992,9,FALSE)</f>
        <v>Nonsmoker</v>
      </c>
      <c r="J664" s="14" t="str">
        <f>VLOOKUP(A664,'Data _Transformation'!A663:Q2992,10,FALSE)</f>
        <v>Obesity</v>
      </c>
      <c r="K664" s="14" t="str">
        <f>VLOOKUP(A664,'Data _Transformation'!A663:Q2992,11,FALSE)</f>
        <v>Normal</v>
      </c>
      <c r="L664" s="39">
        <f>VLOOKUP(A664,'Data _Transformation'!A663:Q2992,12,FALSE)</f>
        <v>29828</v>
      </c>
      <c r="M664" s="40">
        <f>VLOOKUP(A664,'Data _Transformation'!A663:Q2992,13,FALSE)</f>
        <v>5709.16</v>
      </c>
      <c r="N664" s="14" t="str">
        <f>VLOOKUP(A664,'Data _Transformation'!A663:Q2992,14,FALSE)</f>
        <v>tier - 3</v>
      </c>
      <c r="O664" s="14" t="str">
        <f>VLOOKUP(A664,'Data _Transformation'!A663:Q2992,15,FALSE)</f>
        <v>tier - 3</v>
      </c>
      <c r="P664" s="14" t="str">
        <f>VLOOKUP(A664,'Data _Transformation'!A663:Q2992,16,0)</f>
        <v>R1013</v>
      </c>
      <c r="Q664" s="42">
        <f>VLOOKUP(A664,'Data _Transformation'!A663:Q2992,17,0)</f>
        <v>41</v>
      </c>
    </row>
    <row r="665" spans="1:17" ht="15.6" x14ac:dyDescent="0.3">
      <c r="A665" s="41" t="s">
        <v>1676</v>
      </c>
      <c r="B665" s="14" t="str">
        <f>VLOOKUP(A665,'Data _Transformation'!A664:Q2993,2,FALSE)</f>
        <v xml:space="preserve">  Ryan J</v>
      </c>
      <c r="C665" s="14">
        <f>VLOOKUP(A665,'Data _Transformation'!A664:Q2993,3,FALSE)</f>
        <v>42.28</v>
      </c>
      <c r="D665" s="14">
        <f>VLOOKUP(A665,'Data _Transformation'!A664:Q2993,4,FALSE)</f>
        <v>9.16</v>
      </c>
      <c r="E665" s="14" t="str">
        <f>VLOOKUP(A665,'Data _Transformation'!A664:Q2993,5,FALSE)</f>
        <v>Yes</v>
      </c>
      <c r="F665" s="14" t="str">
        <f>VLOOKUP(A665,'Data _Transformation'!A664:Q2993,6,FALSE)</f>
        <v>No</v>
      </c>
      <c r="G665" s="14" t="str">
        <f>VLOOKUP(A665,'Data _Transformation'!A664:Q2993,7,FALSE)</f>
        <v>No</v>
      </c>
      <c r="H665" s="14">
        <f>VLOOKUP(A665,'Data _Transformation'!A664:Q2993,8,FALSE)</f>
        <v>1</v>
      </c>
      <c r="I665" s="14" t="str">
        <f>VLOOKUP(A665,'Data _Transformation'!A664:Q2993,9,FALSE)</f>
        <v>Nonsmoker</v>
      </c>
      <c r="J665" s="14" t="str">
        <f>VLOOKUP(A665,'Data _Transformation'!A664:Q2993,10,FALSE)</f>
        <v>Obesity</v>
      </c>
      <c r="K665" s="14" t="str">
        <f>VLOOKUP(A665,'Data _Transformation'!A664:Q2993,11,FALSE)</f>
        <v>Diabetes</v>
      </c>
      <c r="L665" s="39">
        <f>VLOOKUP(A665,'Data _Transformation'!A664:Q2993,12,FALSE)</f>
        <v>26285</v>
      </c>
      <c r="M665" s="40">
        <f>VLOOKUP(A665,'Data _Transformation'!A664:Q2993,13,FALSE)</f>
        <v>5720.38</v>
      </c>
      <c r="N665" s="14" t="str">
        <f>VLOOKUP(A665,'Data _Transformation'!A664:Q2993,14,FALSE)</f>
        <v>tier - 2</v>
      </c>
      <c r="O665" s="14" t="str">
        <f>VLOOKUP(A665,'Data _Transformation'!A664:Q2993,15,FALSE)</f>
        <v>tier - 1</v>
      </c>
      <c r="P665" s="14" t="str">
        <f>VLOOKUP(A665,'Data _Transformation'!A664:Q2993,16,0)</f>
        <v>R1013</v>
      </c>
      <c r="Q665" s="42">
        <f>VLOOKUP(A665,'Data _Transformation'!A664:Q2993,17,0)</f>
        <v>51</v>
      </c>
    </row>
    <row r="666" spans="1:17" ht="15.6" x14ac:dyDescent="0.3">
      <c r="A666" s="41" t="s">
        <v>1679</v>
      </c>
      <c r="B666" s="14" t="str">
        <f>VLOOKUP(A666,'Data _Transformation'!A665:Q2994,2,FALSE)</f>
        <v xml:space="preserve">  Jennifer</v>
      </c>
      <c r="C666" s="14">
        <f>VLOOKUP(A666,'Data _Transformation'!A665:Q2994,3,FALSE)</f>
        <v>35.520000000000003</v>
      </c>
      <c r="D666" s="14">
        <f>VLOOKUP(A666,'Data _Transformation'!A665:Q2994,4,FALSE)</f>
        <v>8.26</v>
      </c>
      <c r="E666" s="14" t="str">
        <f>VLOOKUP(A666,'Data _Transformation'!A665:Q2994,5,FALSE)</f>
        <v>No</v>
      </c>
      <c r="F666" s="14" t="str">
        <f>VLOOKUP(A666,'Data _Transformation'!A665:Q2994,6,FALSE)</f>
        <v>No</v>
      </c>
      <c r="G666" s="14" t="str">
        <f>VLOOKUP(A666,'Data _Transformation'!A665:Q2994,7,FALSE)</f>
        <v>No</v>
      </c>
      <c r="H666" s="14">
        <f>VLOOKUP(A666,'Data _Transformation'!A665:Q2994,8,FALSE)</f>
        <v>0</v>
      </c>
      <c r="I666" s="14" t="str">
        <f>VLOOKUP(A666,'Data _Transformation'!A665:Q2994,9,FALSE)</f>
        <v>Nonsmoker</v>
      </c>
      <c r="J666" s="14" t="str">
        <f>VLOOKUP(A666,'Data _Transformation'!A665:Q2994,10,FALSE)</f>
        <v>Obesity</v>
      </c>
      <c r="K666" s="14" t="str">
        <f>VLOOKUP(A666,'Data _Transformation'!A665:Q2994,11,FALSE)</f>
        <v>Diabetes</v>
      </c>
      <c r="L666" s="39">
        <f>VLOOKUP(A666,'Data _Transformation'!A665:Q2994,12,FALSE)</f>
        <v>32069</v>
      </c>
      <c r="M666" s="40">
        <f>VLOOKUP(A666,'Data _Transformation'!A665:Q2994,13,FALSE)</f>
        <v>5729.01</v>
      </c>
      <c r="N666" s="14" t="str">
        <f>VLOOKUP(A666,'Data _Transformation'!A665:Q2994,14,FALSE)</f>
        <v>tier - 1</v>
      </c>
      <c r="O666" s="14" t="str">
        <f>VLOOKUP(A666,'Data _Transformation'!A665:Q2994,15,FALSE)</f>
        <v>tier - 2</v>
      </c>
      <c r="P666" s="14" t="str">
        <f>VLOOKUP(A666,'Data _Transformation'!A665:Q2994,16,0)</f>
        <v>R1012</v>
      </c>
      <c r="Q666" s="42">
        <f>VLOOKUP(A666,'Data _Transformation'!A665:Q2994,17,0)</f>
        <v>35</v>
      </c>
    </row>
    <row r="667" spans="1:17" ht="15.6" x14ac:dyDescent="0.3">
      <c r="A667" s="41" t="s">
        <v>1681</v>
      </c>
      <c r="B667" s="14" t="str">
        <f>VLOOKUP(A667,'Data _Transformation'!A666:Q2995,2,FALSE)</f>
        <v xml:space="preserve">  Daniel M</v>
      </c>
      <c r="C667" s="14">
        <f>VLOOKUP(A667,'Data _Transformation'!A666:Q2995,3,FALSE)</f>
        <v>33.6</v>
      </c>
      <c r="D667" s="14">
        <f>VLOOKUP(A667,'Data _Transformation'!A666:Q2995,4,FALSE)</f>
        <v>11.25</v>
      </c>
      <c r="E667" s="14" t="str">
        <f>VLOOKUP(A667,'Data _Transformation'!A666:Q2995,5,FALSE)</f>
        <v>No</v>
      </c>
      <c r="F667" s="14" t="str">
        <f>VLOOKUP(A667,'Data _Transformation'!A666:Q2995,6,FALSE)</f>
        <v>No</v>
      </c>
      <c r="G667" s="14" t="str">
        <f>VLOOKUP(A667,'Data _Transformation'!A666:Q2995,7,FALSE)</f>
        <v>No</v>
      </c>
      <c r="H667" s="14">
        <f>VLOOKUP(A667,'Data _Transformation'!A666:Q2995,8,FALSE)</f>
        <v>0</v>
      </c>
      <c r="I667" s="14" t="str">
        <f>VLOOKUP(A667,'Data _Transformation'!A666:Q2995,9,FALSE)</f>
        <v>Nonsmoker</v>
      </c>
      <c r="J667" s="14" t="str">
        <f>VLOOKUP(A667,'Data _Transformation'!A666:Q2995,10,FALSE)</f>
        <v>Obesity</v>
      </c>
      <c r="K667" s="14" t="str">
        <f>VLOOKUP(A667,'Data _Transformation'!A666:Q2995,11,FALSE)</f>
        <v>Diabetes</v>
      </c>
      <c r="L667" s="39">
        <f>VLOOKUP(A667,'Data _Transformation'!A666:Q2995,12,FALSE)</f>
        <v>26532</v>
      </c>
      <c r="M667" s="40">
        <f>VLOOKUP(A667,'Data _Transformation'!A666:Q2995,13,FALSE)</f>
        <v>5741.67</v>
      </c>
      <c r="N667" s="14" t="str">
        <f>VLOOKUP(A667,'Data _Transformation'!A666:Q2995,14,FALSE)</f>
        <v>tier - 2</v>
      </c>
      <c r="O667" s="14" t="str">
        <f>VLOOKUP(A667,'Data _Transformation'!A666:Q2995,15,FALSE)</f>
        <v>tier - 3</v>
      </c>
      <c r="P667" s="14" t="str">
        <f>VLOOKUP(A667,'Data _Transformation'!A666:Q2995,16,0)</f>
        <v>R1013</v>
      </c>
      <c r="Q667" s="42">
        <f>VLOOKUP(A667,'Data _Transformation'!A666:Q2995,17,0)</f>
        <v>50</v>
      </c>
    </row>
    <row r="668" spans="1:17" ht="15.6" x14ac:dyDescent="0.3">
      <c r="A668" s="41" t="s">
        <v>1683</v>
      </c>
      <c r="B668" s="14" t="str">
        <f>VLOOKUP(A668,'Data _Transformation'!A667:Q2996,2,FALSE)</f>
        <v xml:space="preserve">  Hiruni</v>
      </c>
      <c r="C668" s="14">
        <f>VLOOKUP(A668,'Data _Transformation'!A667:Q2996,3,FALSE)</f>
        <v>22.42</v>
      </c>
      <c r="D668" s="14">
        <f>VLOOKUP(A668,'Data _Transformation'!A667:Q2996,4,FALSE)</f>
        <v>6.74</v>
      </c>
      <c r="E668" s="14" t="str">
        <f>VLOOKUP(A668,'Data _Transformation'!A667:Q2996,5,FALSE)</f>
        <v>No</v>
      </c>
      <c r="F668" s="14" t="str">
        <f>VLOOKUP(A668,'Data _Transformation'!A667:Q2996,6,FALSE)</f>
        <v>No</v>
      </c>
      <c r="G668" s="14" t="str">
        <f>VLOOKUP(A668,'Data _Transformation'!A667:Q2996,7,FALSE)</f>
        <v>No</v>
      </c>
      <c r="H668" s="14">
        <f>VLOOKUP(A668,'Data _Transformation'!A667:Q2996,8,FALSE)</f>
        <v>0</v>
      </c>
      <c r="I668" s="14" t="str">
        <f>VLOOKUP(A668,'Data _Transformation'!A667:Q2996,9,FALSE)</f>
        <v>Smoker</v>
      </c>
      <c r="J668" s="14" t="str">
        <f>VLOOKUP(A668,'Data _Transformation'!A667:Q2996,10,FALSE)</f>
        <v>Normal weight</v>
      </c>
      <c r="K668" s="14" t="str">
        <f>VLOOKUP(A668,'Data _Transformation'!A667:Q2996,11,FALSE)</f>
        <v>Diabetes</v>
      </c>
      <c r="L668" s="39">
        <f>VLOOKUP(A668,'Data _Transformation'!A667:Q2996,12,FALSE)</f>
        <v>34130</v>
      </c>
      <c r="M668" s="40">
        <f>VLOOKUP(A668,'Data _Transformation'!A667:Q2996,13,FALSE)</f>
        <v>5748.13</v>
      </c>
      <c r="N668" s="14" t="str">
        <f>VLOOKUP(A668,'Data _Transformation'!A667:Q2996,14,FALSE)</f>
        <v>tier - 2</v>
      </c>
      <c r="O668" s="14" t="str">
        <f>VLOOKUP(A668,'Data _Transformation'!A667:Q2996,15,FALSE)</f>
        <v>tier - 1</v>
      </c>
      <c r="P668" s="14" t="str">
        <f>VLOOKUP(A668,'Data _Transformation'!A667:Q2996,16,0)</f>
        <v>R1021</v>
      </c>
      <c r="Q668" s="42">
        <f>VLOOKUP(A668,'Data _Transformation'!A667:Q2996,17,0)</f>
        <v>29</v>
      </c>
    </row>
    <row r="669" spans="1:17" ht="15.6" x14ac:dyDescent="0.3">
      <c r="A669" s="41" t="s">
        <v>1686</v>
      </c>
      <c r="B669" s="14" t="str">
        <f>VLOOKUP(A669,'Data _Transformation'!A668:Q2997,2,FALSE)</f>
        <v xml:space="preserve">  Reina H</v>
      </c>
      <c r="C669" s="14">
        <f>VLOOKUP(A669,'Data _Transformation'!A668:Q2997,3,FALSE)</f>
        <v>46.86</v>
      </c>
      <c r="D669" s="14">
        <f>VLOOKUP(A669,'Data _Transformation'!A668:Q2997,4,FALSE)</f>
        <v>4.87</v>
      </c>
      <c r="E669" s="14" t="str">
        <f>VLOOKUP(A669,'Data _Transformation'!A668:Q2997,5,FALSE)</f>
        <v>No</v>
      </c>
      <c r="F669" s="14" t="str">
        <f>VLOOKUP(A669,'Data _Transformation'!A668:Q2997,6,FALSE)</f>
        <v>No</v>
      </c>
      <c r="G669" s="14" t="str">
        <f>VLOOKUP(A669,'Data _Transformation'!A668:Q2997,7,FALSE)</f>
        <v>No</v>
      </c>
      <c r="H669" s="14">
        <f>VLOOKUP(A669,'Data _Transformation'!A668:Q2997,8,FALSE)</f>
        <v>0</v>
      </c>
      <c r="I669" s="14" t="str">
        <f>VLOOKUP(A669,'Data _Transformation'!A668:Q2997,9,FALSE)</f>
        <v>Nonsmoker</v>
      </c>
      <c r="J669" s="14" t="str">
        <f>VLOOKUP(A669,'Data _Transformation'!A668:Q2997,10,FALSE)</f>
        <v>Obesity</v>
      </c>
      <c r="K669" s="14" t="str">
        <f>VLOOKUP(A669,'Data _Transformation'!A668:Q2997,11,FALSE)</f>
        <v>Normal</v>
      </c>
      <c r="L669" s="39">
        <f>VLOOKUP(A669,'Data _Transformation'!A668:Q2997,12,FALSE)</f>
        <v>30558</v>
      </c>
      <c r="M669" s="40">
        <f>VLOOKUP(A669,'Data _Transformation'!A668:Q2997,13,FALSE)</f>
        <v>5757.41</v>
      </c>
      <c r="N669" s="14" t="str">
        <f>VLOOKUP(A669,'Data _Transformation'!A668:Q2997,14,FALSE)</f>
        <v>tier - 2</v>
      </c>
      <c r="O669" s="14" t="str">
        <f>VLOOKUP(A669,'Data _Transformation'!A668:Q2997,15,FALSE)</f>
        <v>tier - 3</v>
      </c>
      <c r="P669" s="14" t="str">
        <f>VLOOKUP(A669,'Data _Transformation'!A668:Q2997,16,0)</f>
        <v>R1019</v>
      </c>
      <c r="Q669" s="42">
        <f>VLOOKUP(A669,'Data _Transformation'!A668:Q2997,17,0)</f>
        <v>39</v>
      </c>
    </row>
    <row r="670" spans="1:17" ht="15.6" x14ac:dyDescent="0.3">
      <c r="A670" s="41" t="s">
        <v>1688</v>
      </c>
      <c r="B670" s="14" t="str">
        <f>VLOOKUP(A670,'Data _Transformation'!A669:Q2998,2,FALSE)</f>
        <v xml:space="preserve">  Kristi</v>
      </c>
      <c r="C670" s="14">
        <f>VLOOKUP(A670,'Data _Transformation'!A669:Q2998,3,FALSE)</f>
        <v>32.965000000000003</v>
      </c>
      <c r="D670" s="14">
        <f>VLOOKUP(A670,'Data _Transformation'!A669:Q2998,4,FALSE)</f>
        <v>6.68</v>
      </c>
      <c r="E670" s="14" t="str">
        <f>VLOOKUP(A670,'Data _Transformation'!A669:Q2998,5,FALSE)</f>
        <v>No</v>
      </c>
      <c r="F670" s="14" t="str">
        <f>VLOOKUP(A670,'Data _Transformation'!A669:Q2998,6,FALSE)</f>
        <v>No</v>
      </c>
      <c r="G670" s="14" t="str">
        <f>VLOOKUP(A670,'Data _Transformation'!A669:Q2998,7,FALSE)</f>
        <v>No</v>
      </c>
      <c r="H670" s="14">
        <f>VLOOKUP(A670,'Data _Transformation'!A669:Q2998,8,FALSE)</f>
        <v>3</v>
      </c>
      <c r="I670" s="14" t="str">
        <f>VLOOKUP(A670,'Data _Transformation'!A669:Q2998,9,FALSE)</f>
        <v>Nonsmoker</v>
      </c>
      <c r="J670" s="14" t="str">
        <f>VLOOKUP(A670,'Data _Transformation'!A669:Q2998,10,FALSE)</f>
        <v>Obesity</v>
      </c>
      <c r="K670" s="14" t="str">
        <f>VLOOKUP(A670,'Data _Transformation'!A669:Q2998,11,FALSE)</f>
        <v>Diabetes</v>
      </c>
      <c r="L670" s="39">
        <f>VLOOKUP(A670,'Data _Transformation'!A669:Q2998,12,FALSE)</f>
        <v>38292</v>
      </c>
      <c r="M670" s="40">
        <f>VLOOKUP(A670,'Data _Transformation'!A669:Q2998,13,FALSE)</f>
        <v>5778.71</v>
      </c>
      <c r="N670" s="14" t="str">
        <f>VLOOKUP(A670,'Data _Transformation'!A669:Q2998,14,FALSE)</f>
        <v>tier - 2</v>
      </c>
      <c r="O670" s="14" t="str">
        <f>VLOOKUP(A670,'Data _Transformation'!A669:Q2998,15,FALSE)</f>
        <v>tier - 3</v>
      </c>
      <c r="P670" s="14" t="str">
        <f>VLOOKUP(A670,'Data _Transformation'!A669:Q2998,16,0)</f>
        <v>R1022</v>
      </c>
      <c r="Q670" s="42">
        <f>VLOOKUP(A670,'Data _Transformation'!A669:Q2998,17,0)</f>
        <v>18</v>
      </c>
    </row>
    <row r="671" spans="1:17" ht="15.6" x14ac:dyDescent="0.3">
      <c r="A671" s="41" t="s">
        <v>1691</v>
      </c>
      <c r="B671" s="14" t="str">
        <f>VLOOKUP(A671,'Data _Transformation'!A670:Q2999,2,FALSE)</f>
        <v xml:space="preserve">  Meredith L</v>
      </c>
      <c r="C671" s="14">
        <f>VLOOKUP(A671,'Data _Transformation'!A670:Q2999,3,FALSE)</f>
        <v>39.340000000000003</v>
      </c>
      <c r="D671" s="14">
        <f>VLOOKUP(A671,'Data _Transformation'!A670:Q2999,4,FALSE)</f>
        <v>5.0199999999999996</v>
      </c>
      <c r="E671" s="14" t="str">
        <f>VLOOKUP(A671,'Data _Transformation'!A670:Q2999,5,FALSE)</f>
        <v>Yes</v>
      </c>
      <c r="F671" s="14" t="str">
        <f>VLOOKUP(A671,'Data _Transformation'!A670:Q2999,6,FALSE)</f>
        <v>No</v>
      </c>
      <c r="G671" s="14" t="str">
        <f>VLOOKUP(A671,'Data _Transformation'!A670:Q2999,7,FALSE)</f>
        <v>Yes</v>
      </c>
      <c r="H671" s="14">
        <f>VLOOKUP(A671,'Data _Transformation'!A670:Q2999,8,FALSE)</f>
        <v>1</v>
      </c>
      <c r="I671" s="14" t="str">
        <f>VLOOKUP(A671,'Data _Transformation'!A670:Q2999,9,FALSE)</f>
        <v>Nonsmoker</v>
      </c>
      <c r="J671" s="14" t="str">
        <f>VLOOKUP(A671,'Data _Transformation'!A670:Q2999,10,FALSE)</f>
        <v>Obesity</v>
      </c>
      <c r="K671" s="14" t="str">
        <f>VLOOKUP(A671,'Data _Transformation'!A670:Q2999,11,FALSE)</f>
        <v>Normal</v>
      </c>
      <c r="L671" s="39">
        <f>VLOOKUP(A671,'Data _Transformation'!A670:Q2999,12,FALSE)</f>
        <v>29482</v>
      </c>
      <c r="M671" s="40">
        <f>VLOOKUP(A671,'Data _Transformation'!A670:Q2999,13,FALSE)</f>
        <v>5807.06</v>
      </c>
      <c r="N671" s="14" t="str">
        <f>VLOOKUP(A671,'Data _Transformation'!A670:Q2999,14,FALSE)</f>
        <v>tier - 2</v>
      </c>
      <c r="O671" s="14" t="str">
        <f>VLOOKUP(A671,'Data _Transformation'!A670:Q2999,15,FALSE)</f>
        <v>tier - 3</v>
      </c>
      <c r="P671" s="14" t="str">
        <f>VLOOKUP(A671,'Data _Transformation'!A670:Q2999,16,0)</f>
        <v>R1013</v>
      </c>
      <c r="Q671" s="42">
        <f>VLOOKUP(A671,'Data _Transformation'!A670:Q2999,17,0)</f>
        <v>42</v>
      </c>
    </row>
    <row r="672" spans="1:17" ht="15.6" x14ac:dyDescent="0.3">
      <c r="A672" s="41" t="s">
        <v>1693</v>
      </c>
      <c r="B672" s="14" t="str">
        <f>VLOOKUP(A672,'Data _Transformation'!A671:Q3000,2,FALSE)</f>
        <v xml:space="preserve">  Jocelyn</v>
      </c>
      <c r="C672" s="14">
        <f>VLOOKUP(A672,'Data _Transformation'!A671:Q3000,3,FALSE)</f>
        <v>47</v>
      </c>
      <c r="D672" s="14">
        <f>VLOOKUP(A672,'Data _Transformation'!A671:Q3000,4,FALSE)</f>
        <v>10.64</v>
      </c>
      <c r="E672" s="14" t="str">
        <f>VLOOKUP(A672,'Data _Transformation'!A671:Q3000,5,FALSE)</f>
        <v>Yes</v>
      </c>
      <c r="F672" s="14" t="str">
        <f>VLOOKUP(A672,'Data _Transformation'!A671:Q3000,6,FALSE)</f>
        <v>No</v>
      </c>
      <c r="G672" s="14" t="str">
        <f>VLOOKUP(A672,'Data _Transformation'!A671:Q3000,7,FALSE)</f>
        <v>No</v>
      </c>
      <c r="H672" s="14">
        <f>VLOOKUP(A672,'Data _Transformation'!A671:Q3000,8,FALSE)</f>
        <v>0</v>
      </c>
      <c r="I672" s="14" t="str">
        <f>VLOOKUP(A672,'Data _Transformation'!A671:Q3000,9,FALSE)</f>
        <v>Nonsmoker</v>
      </c>
      <c r="J672" s="14" t="str">
        <f>VLOOKUP(A672,'Data _Transformation'!A671:Q3000,10,FALSE)</f>
        <v>Obesity</v>
      </c>
      <c r="K672" s="14" t="str">
        <f>VLOOKUP(A672,'Data _Transformation'!A671:Q3000,11,FALSE)</f>
        <v>Diabetes</v>
      </c>
      <c r="L672" s="39">
        <f>VLOOKUP(A672,'Data _Transformation'!A671:Q3000,12,FALSE)</f>
        <v>26605</v>
      </c>
      <c r="M672" s="40">
        <f>VLOOKUP(A672,'Data _Transformation'!A671:Q3000,13,FALSE)</f>
        <v>5812.9</v>
      </c>
      <c r="N672" s="14" t="str">
        <f>VLOOKUP(A672,'Data _Transformation'!A671:Q3000,14,FALSE)</f>
        <v>tier - 2</v>
      </c>
      <c r="O672" s="14" t="str">
        <f>VLOOKUP(A672,'Data _Transformation'!A671:Q3000,15,FALSE)</f>
        <v>tier - 2</v>
      </c>
      <c r="P672" s="14" t="str">
        <f>VLOOKUP(A672,'Data _Transformation'!A671:Q3000,16,0)</f>
        <v>R1013</v>
      </c>
      <c r="Q672" s="42">
        <f>VLOOKUP(A672,'Data _Transformation'!A671:Q3000,17,0)</f>
        <v>50</v>
      </c>
    </row>
    <row r="673" spans="1:17" ht="15.6" x14ac:dyDescent="0.3">
      <c r="A673" s="41" t="s">
        <v>1696</v>
      </c>
      <c r="B673" s="14" t="str">
        <f>VLOOKUP(A673,'Data _Transformation'!A672:Q3001,2,FALSE)</f>
        <v xml:space="preserve">  Daphne</v>
      </c>
      <c r="C673" s="14">
        <f>VLOOKUP(A673,'Data _Transformation'!A672:Q3001,3,FALSE)</f>
        <v>36.71</v>
      </c>
      <c r="D673" s="14">
        <f>VLOOKUP(A673,'Data _Transformation'!A672:Q3001,4,FALSE)</f>
        <v>8.74</v>
      </c>
      <c r="E673" s="14" t="str">
        <f>VLOOKUP(A673,'Data _Transformation'!A672:Q3001,5,FALSE)</f>
        <v>Yes</v>
      </c>
      <c r="F673" s="14" t="str">
        <f>VLOOKUP(A673,'Data _Transformation'!A672:Q3001,6,FALSE)</f>
        <v>No</v>
      </c>
      <c r="G673" s="14" t="str">
        <f>VLOOKUP(A673,'Data _Transformation'!A672:Q3001,7,FALSE)</f>
        <v>No</v>
      </c>
      <c r="H673" s="14">
        <f>VLOOKUP(A673,'Data _Transformation'!A672:Q3001,8,FALSE)</f>
        <v>0</v>
      </c>
      <c r="I673" s="14" t="str">
        <f>VLOOKUP(A673,'Data _Transformation'!A672:Q3001,9,FALSE)</f>
        <v>Nonsmoker</v>
      </c>
      <c r="J673" s="14" t="str">
        <f>VLOOKUP(A673,'Data _Transformation'!A672:Q3001,10,FALSE)</f>
        <v>Obesity</v>
      </c>
      <c r="K673" s="14" t="str">
        <f>VLOOKUP(A673,'Data _Transformation'!A672:Q3001,11,FALSE)</f>
        <v>Diabetes</v>
      </c>
      <c r="L673" s="39">
        <f>VLOOKUP(A673,'Data _Transformation'!A672:Q3001,12,FALSE)</f>
        <v>37459</v>
      </c>
      <c r="M673" s="40">
        <f>VLOOKUP(A673,'Data _Transformation'!A672:Q3001,13,FALSE)</f>
        <v>5816.58</v>
      </c>
      <c r="N673" s="14" t="str">
        <f>VLOOKUP(A673,'Data _Transformation'!A672:Q3001,14,FALSE)</f>
        <v>tier - 2</v>
      </c>
      <c r="O673" s="14" t="str">
        <f>VLOOKUP(A673,'Data _Transformation'!A672:Q3001,15,FALSE)</f>
        <v>tier - 2</v>
      </c>
      <c r="P673" s="14" t="str">
        <f>VLOOKUP(A673,'Data _Transformation'!A672:Q3001,16,0)</f>
        <v>R1026</v>
      </c>
      <c r="Q673" s="42">
        <f>VLOOKUP(A673,'Data _Transformation'!A672:Q3001,17,0)</f>
        <v>20</v>
      </c>
    </row>
    <row r="674" spans="1:17" ht="15.6" x14ac:dyDescent="0.3">
      <c r="A674" s="41" t="s">
        <v>1698</v>
      </c>
      <c r="B674" s="14" t="str">
        <f>VLOOKUP(A674,'Data _Transformation'!A673:Q3002,2,FALSE)</f>
        <v xml:space="preserve">  Margaret E</v>
      </c>
      <c r="C674" s="14">
        <f>VLOOKUP(A674,'Data _Transformation'!A673:Q3002,3,FALSE)</f>
        <v>53.48</v>
      </c>
      <c r="D674" s="14">
        <f>VLOOKUP(A674,'Data _Transformation'!A673:Q3002,4,FALSE)</f>
        <v>5.64</v>
      </c>
      <c r="E674" s="14" t="str">
        <f>VLOOKUP(A674,'Data _Transformation'!A673:Q3002,5,FALSE)</f>
        <v>No</v>
      </c>
      <c r="F674" s="14" t="str">
        <f>VLOOKUP(A674,'Data _Transformation'!A673:Q3002,6,FALSE)</f>
        <v>No</v>
      </c>
      <c r="G674" s="14" t="str">
        <f>VLOOKUP(A674,'Data _Transformation'!A673:Q3002,7,FALSE)</f>
        <v>No</v>
      </c>
      <c r="H674" s="14">
        <f>VLOOKUP(A674,'Data _Transformation'!A673:Q3002,8,FALSE)</f>
        <v>0</v>
      </c>
      <c r="I674" s="14" t="str">
        <f>VLOOKUP(A674,'Data _Transformation'!A673:Q3002,9,FALSE)</f>
        <v>Nonsmoker</v>
      </c>
      <c r="J674" s="14" t="str">
        <f>VLOOKUP(A674,'Data _Transformation'!A673:Q3002,10,FALSE)</f>
        <v>Obesity</v>
      </c>
      <c r="K674" s="14" t="str">
        <f>VLOOKUP(A674,'Data _Transformation'!A673:Q3002,11,FALSE)</f>
        <v>Normal</v>
      </c>
      <c r="L674" s="39">
        <f>VLOOKUP(A674,'Data _Transformation'!A673:Q3002,12,FALSE)</f>
        <v>26203</v>
      </c>
      <c r="M674" s="40">
        <f>VLOOKUP(A674,'Data _Transformation'!A673:Q3002,13,FALSE)</f>
        <v>5832.6</v>
      </c>
      <c r="N674" s="14" t="str">
        <f>VLOOKUP(A674,'Data _Transformation'!A673:Q3002,14,FALSE)</f>
        <v>tier - 2</v>
      </c>
      <c r="O674" s="14" t="str">
        <f>VLOOKUP(A674,'Data _Transformation'!A673:Q3002,15,FALSE)</f>
        <v>tier - 3</v>
      </c>
      <c r="P674" s="14" t="str">
        <f>VLOOKUP(A674,'Data _Transformation'!A673:Q3002,16,0)</f>
        <v>R1012</v>
      </c>
      <c r="Q674" s="42">
        <f>VLOOKUP(A674,'Data _Transformation'!A673:Q3002,17,0)</f>
        <v>51</v>
      </c>
    </row>
    <row r="675" spans="1:17" ht="15.6" x14ac:dyDescent="0.3">
      <c r="A675" s="41" t="s">
        <v>1700</v>
      </c>
      <c r="B675" s="14" t="str">
        <f>VLOOKUP(A675,'Data _Transformation'!A674:Q3003,2,FALSE)</f>
        <v xml:space="preserve">  Mario J</v>
      </c>
      <c r="C675" s="14">
        <f>VLOOKUP(A675,'Data _Transformation'!A674:Q3003,3,FALSE)</f>
        <v>35.5</v>
      </c>
      <c r="D675" s="14">
        <f>VLOOKUP(A675,'Data _Transformation'!A674:Q3003,4,FALSE)</f>
        <v>10.37</v>
      </c>
      <c r="E675" s="14" t="str">
        <f>VLOOKUP(A675,'Data _Transformation'!A674:Q3003,5,FALSE)</f>
        <v>No</v>
      </c>
      <c r="F675" s="14" t="str">
        <f>VLOOKUP(A675,'Data _Transformation'!A674:Q3003,6,FALSE)</f>
        <v>No</v>
      </c>
      <c r="G675" s="14" t="str">
        <f>VLOOKUP(A675,'Data _Transformation'!A674:Q3003,7,FALSE)</f>
        <v>No</v>
      </c>
      <c r="H675" s="14">
        <f>VLOOKUP(A675,'Data _Transformation'!A674:Q3003,8,FALSE)</f>
        <v>0</v>
      </c>
      <c r="I675" s="14" t="str">
        <f>VLOOKUP(A675,'Data _Transformation'!A674:Q3003,9,FALSE)</f>
        <v>Nonsmoker</v>
      </c>
      <c r="J675" s="14" t="str">
        <f>VLOOKUP(A675,'Data _Transformation'!A674:Q3003,10,FALSE)</f>
        <v>Obesity</v>
      </c>
      <c r="K675" s="14" t="str">
        <f>VLOOKUP(A675,'Data _Transformation'!A674:Q3003,11,FALSE)</f>
        <v>Diabetes</v>
      </c>
      <c r="L675" s="39">
        <f>VLOOKUP(A675,'Data _Transformation'!A674:Q3003,12,FALSE)</f>
        <v>31985</v>
      </c>
      <c r="M675" s="40">
        <f>VLOOKUP(A675,'Data _Transformation'!A674:Q3003,13,FALSE)</f>
        <v>5836.52</v>
      </c>
      <c r="N675" s="14" t="str">
        <f>VLOOKUP(A675,'Data _Transformation'!A674:Q3003,14,FALSE)</f>
        <v>tier - 2</v>
      </c>
      <c r="O675" s="14" t="str">
        <f>VLOOKUP(A675,'Data _Transformation'!A674:Q3003,15,FALSE)</f>
        <v>tier - 3</v>
      </c>
      <c r="P675" s="14" t="str">
        <f>VLOOKUP(A675,'Data _Transformation'!A674:Q3003,16,0)</f>
        <v>R1013</v>
      </c>
      <c r="Q675" s="42">
        <f>VLOOKUP(A675,'Data _Transformation'!A674:Q3003,17,0)</f>
        <v>35</v>
      </c>
    </row>
    <row r="676" spans="1:17" ht="15.6" x14ac:dyDescent="0.3">
      <c r="A676" s="41" t="s">
        <v>1703</v>
      </c>
      <c r="B676" s="14" t="str">
        <f>VLOOKUP(A676,'Data _Transformation'!A675:Q3004,2,FALSE)</f>
        <v xml:space="preserve">  Peter</v>
      </c>
      <c r="C676" s="14">
        <f>VLOOKUP(A676,'Data _Transformation'!A675:Q3004,3,FALSE)</f>
        <v>36.979999999999997</v>
      </c>
      <c r="D676" s="14">
        <f>VLOOKUP(A676,'Data _Transformation'!A675:Q3004,4,FALSE)</f>
        <v>9.56</v>
      </c>
      <c r="E676" s="14" t="str">
        <f>VLOOKUP(A676,'Data _Transformation'!A675:Q3004,5,FALSE)</f>
        <v>Yes</v>
      </c>
      <c r="F676" s="14" t="str">
        <f>VLOOKUP(A676,'Data _Transformation'!A675:Q3004,6,FALSE)</f>
        <v>No</v>
      </c>
      <c r="G676" s="14" t="str">
        <f>VLOOKUP(A676,'Data _Transformation'!A675:Q3004,7,FALSE)</f>
        <v>No</v>
      </c>
      <c r="H676" s="14">
        <f>VLOOKUP(A676,'Data _Transformation'!A675:Q3004,8,FALSE)</f>
        <v>0</v>
      </c>
      <c r="I676" s="14" t="str">
        <f>VLOOKUP(A676,'Data _Transformation'!A675:Q3004,9,FALSE)</f>
        <v>Nonsmoker</v>
      </c>
      <c r="J676" s="14" t="str">
        <f>VLOOKUP(A676,'Data _Transformation'!A675:Q3004,10,FALSE)</f>
        <v>Obesity</v>
      </c>
      <c r="K676" s="14" t="str">
        <f>VLOOKUP(A676,'Data _Transformation'!A675:Q3004,11,FALSE)</f>
        <v>Diabetes</v>
      </c>
      <c r="L676" s="39">
        <f>VLOOKUP(A676,'Data _Transformation'!A675:Q3004,12,FALSE)</f>
        <v>34931</v>
      </c>
      <c r="M676" s="40">
        <f>VLOOKUP(A676,'Data _Transformation'!A675:Q3004,13,FALSE)</f>
        <v>5843.99</v>
      </c>
      <c r="N676" s="14" t="str">
        <f>VLOOKUP(A676,'Data _Transformation'!A675:Q3004,14,FALSE)</f>
        <v>tier - 2</v>
      </c>
      <c r="O676" s="14" t="str">
        <f>VLOOKUP(A676,'Data _Transformation'!A675:Q3004,15,FALSE)</f>
        <v>tier - 2</v>
      </c>
      <c r="P676" s="14" t="str">
        <f>VLOOKUP(A676,'Data _Transformation'!A675:Q3004,16,0)</f>
        <v>R1025</v>
      </c>
      <c r="Q676" s="42">
        <f>VLOOKUP(A676,'Data _Transformation'!A675:Q3004,17,0)</f>
        <v>27</v>
      </c>
    </row>
    <row r="677" spans="1:17" ht="15.6" x14ac:dyDescent="0.3">
      <c r="A677" s="41" t="s">
        <v>1706</v>
      </c>
      <c r="B677" s="14" t="str">
        <f>VLOOKUP(A677,'Data _Transformation'!A676:Q3005,2,FALSE)</f>
        <v xml:space="preserve">  Carolina</v>
      </c>
      <c r="C677" s="14">
        <f>VLOOKUP(A677,'Data _Transformation'!A676:Q3005,3,FALSE)</f>
        <v>32.395000000000003</v>
      </c>
      <c r="D677" s="14">
        <f>VLOOKUP(A677,'Data _Transformation'!A676:Q3005,4,FALSE)</f>
        <v>8.23</v>
      </c>
      <c r="E677" s="14" t="str">
        <f>VLOOKUP(A677,'Data _Transformation'!A676:Q3005,5,FALSE)</f>
        <v>Yes</v>
      </c>
      <c r="F677" s="14" t="str">
        <f>VLOOKUP(A677,'Data _Transformation'!A676:Q3005,6,FALSE)</f>
        <v>No</v>
      </c>
      <c r="G677" s="14" t="str">
        <f>VLOOKUP(A677,'Data _Transformation'!A676:Q3005,7,FALSE)</f>
        <v>Yes</v>
      </c>
      <c r="H677" s="14">
        <f>VLOOKUP(A677,'Data _Transformation'!A676:Q3005,8,FALSE)</f>
        <v>1</v>
      </c>
      <c r="I677" s="14" t="str">
        <f>VLOOKUP(A677,'Data _Transformation'!A676:Q3005,9,FALSE)</f>
        <v>Nonsmoker</v>
      </c>
      <c r="J677" s="14" t="str">
        <f>VLOOKUP(A677,'Data _Transformation'!A676:Q3005,10,FALSE)</f>
        <v>Obesity</v>
      </c>
      <c r="K677" s="14" t="str">
        <f>VLOOKUP(A677,'Data _Transformation'!A676:Q3005,11,FALSE)</f>
        <v>Diabetes</v>
      </c>
      <c r="L677" s="39">
        <f>VLOOKUP(A677,'Data _Transformation'!A676:Q3005,12,FALSE)</f>
        <v>32050</v>
      </c>
      <c r="M677" s="40">
        <f>VLOOKUP(A677,'Data _Transformation'!A676:Q3005,13,FALSE)</f>
        <v>5846.92</v>
      </c>
      <c r="N677" s="14" t="str">
        <f>VLOOKUP(A677,'Data _Transformation'!A676:Q3005,14,FALSE)</f>
        <v>tier - 2</v>
      </c>
      <c r="O677" s="14" t="str">
        <f>VLOOKUP(A677,'Data _Transformation'!A676:Q3005,15,FALSE)</f>
        <v>tier - 2</v>
      </c>
      <c r="P677" s="14" t="str">
        <f>VLOOKUP(A677,'Data _Transformation'!A676:Q3005,16,0)</f>
        <v>R1013</v>
      </c>
      <c r="Q677" s="42">
        <f>VLOOKUP(A677,'Data _Transformation'!A676:Q3005,17,0)</f>
        <v>35</v>
      </c>
    </row>
    <row r="678" spans="1:17" ht="15.6" x14ac:dyDescent="0.3">
      <c r="A678" s="41" t="s">
        <v>1708</v>
      </c>
      <c r="B678" s="14" t="str">
        <f>VLOOKUP(A678,'Data _Transformation'!A677:Q3006,2,FALSE)</f>
        <v xml:space="preserve">  Jenny K</v>
      </c>
      <c r="C678" s="14">
        <f>VLOOKUP(A678,'Data _Transformation'!A677:Q3006,3,FALSE)</f>
        <v>32.729999999999997</v>
      </c>
      <c r="D678" s="14">
        <f>VLOOKUP(A678,'Data _Transformation'!A677:Q3006,4,FALSE)</f>
        <v>7.03</v>
      </c>
      <c r="E678" s="14" t="str">
        <f>VLOOKUP(A678,'Data _Transformation'!A677:Q3006,5,FALSE)</f>
        <v>No</v>
      </c>
      <c r="F678" s="14" t="str">
        <f>VLOOKUP(A678,'Data _Transformation'!A677:Q3006,6,FALSE)</f>
        <v>No</v>
      </c>
      <c r="G678" s="14" t="str">
        <f>VLOOKUP(A678,'Data _Transformation'!A677:Q3006,7,FALSE)</f>
        <v>No</v>
      </c>
      <c r="H678" s="14">
        <f>VLOOKUP(A678,'Data _Transformation'!A677:Q3006,8,FALSE)</f>
        <v>0</v>
      </c>
      <c r="I678" s="14" t="str">
        <f>VLOOKUP(A678,'Data _Transformation'!A677:Q3006,9,FALSE)</f>
        <v>Nonsmoker</v>
      </c>
      <c r="J678" s="14" t="str">
        <f>VLOOKUP(A678,'Data _Transformation'!A677:Q3006,10,FALSE)</f>
        <v>Obesity</v>
      </c>
      <c r="K678" s="14" t="str">
        <f>VLOOKUP(A678,'Data _Transformation'!A677:Q3006,11,FALSE)</f>
        <v>Diabetes</v>
      </c>
      <c r="L678" s="39">
        <f>VLOOKUP(A678,'Data _Transformation'!A677:Q3006,12,FALSE)</f>
        <v>31216</v>
      </c>
      <c r="M678" s="40">
        <f>VLOOKUP(A678,'Data _Transformation'!A677:Q3006,13,FALSE)</f>
        <v>5847.24</v>
      </c>
      <c r="N678" s="14" t="str">
        <f>VLOOKUP(A678,'Data _Transformation'!A677:Q3006,14,FALSE)</f>
        <v>tier - 2</v>
      </c>
      <c r="O678" s="14" t="str">
        <f>VLOOKUP(A678,'Data _Transformation'!A677:Q3006,15,FALSE)</f>
        <v>tier - 1</v>
      </c>
      <c r="P678" s="14" t="str">
        <f>VLOOKUP(A678,'Data _Transformation'!A677:Q3006,16,0)</f>
        <v>R1013</v>
      </c>
      <c r="Q678" s="42">
        <f>VLOOKUP(A678,'Data _Transformation'!A677:Q3006,17,0)</f>
        <v>37</v>
      </c>
    </row>
    <row r="679" spans="1:17" ht="15.6" x14ac:dyDescent="0.3">
      <c r="A679" s="41" t="s">
        <v>1711</v>
      </c>
      <c r="B679" s="14" t="str">
        <f>VLOOKUP(A679,'Data _Transformation'!A678:Q3007,2,FALSE)</f>
        <v xml:space="preserve">  Jessica</v>
      </c>
      <c r="C679" s="14">
        <f>VLOOKUP(A679,'Data _Transformation'!A678:Q3007,3,FALSE)</f>
        <v>20.52</v>
      </c>
      <c r="D679" s="14">
        <f>VLOOKUP(A679,'Data _Transformation'!A678:Q3007,4,FALSE)</f>
        <v>5.45</v>
      </c>
      <c r="E679" s="14" t="str">
        <f>VLOOKUP(A679,'Data _Transformation'!A678:Q3007,5,FALSE)</f>
        <v>No</v>
      </c>
      <c r="F679" s="14" t="str">
        <f>VLOOKUP(A679,'Data _Transformation'!A678:Q3007,6,FALSE)</f>
        <v>No</v>
      </c>
      <c r="G679" s="14" t="str">
        <f>VLOOKUP(A679,'Data _Transformation'!A678:Q3007,7,FALSE)</f>
        <v>No</v>
      </c>
      <c r="H679" s="14">
        <f>VLOOKUP(A679,'Data _Transformation'!A678:Q3007,8,FALSE)</f>
        <v>1</v>
      </c>
      <c r="I679" s="14" t="str">
        <f>VLOOKUP(A679,'Data _Transformation'!A678:Q3007,9,FALSE)</f>
        <v>Smoker</v>
      </c>
      <c r="J679" s="14" t="str">
        <f>VLOOKUP(A679,'Data _Transformation'!A678:Q3007,10,FALSE)</f>
        <v>Normal weight</v>
      </c>
      <c r="K679" s="14" t="str">
        <f>VLOOKUP(A679,'Data _Transformation'!A678:Q3007,11,FALSE)</f>
        <v>Normal</v>
      </c>
      <c r="L679" s="39">
        <f>VLOOKUP(A679,'Data _Transformation'!A678:Q3007,12,FALSE)</f>
        <v>31008</v>
      </c>
      <c r="M679" s="40">
        <f>VLOOKUP(A679,'Data _Transformation'!A678:Q3007,13,FALSE)</f>
        <v>5855.9</v>
      </c>
      <c r="N679" s="14" t="str">
        <f>VLOOKUP(A679,'Data _Transformation'!A678:Q3007,14,FALSE)</f>
        <v>tier - 2</v>
      </c>
      <c r="O679" s="14" t="str">
        <f>VLOOKUP(A679,'Data _Transformation'!A678:Q3007,15,FALSE)</f>
        <v>tier - 3</v>
      </c>
      <c r="P679" s="14" t="str">
        <f>VLOOKUP(A679,'Data _Transformation'!A678:Q3007,16,0)</f>
        <v>R1012</v>
      </c>
      <c r="Q679" s="42">
        <f>VLOOKUP(A679,'Data _Transformation'!A678:Q3007,17,0)</f>
        <v>38</v>
      </c>
    </row>
    <row r="680" spans="1:17" ht="15.6" x14ac:dyDescent="0.3">
      <c r="A680" s="41" t="s">
        <v>1714</v>
      </c>
      <c r="B680" s="14" t="str">
        <f>VLOOKUP(A680,'Data _Transformation'!A679:Q3008,2,FALSE)</f>
        <v xml:space="preserve">  Kimberly D</v>
      </c>
      <c r="C680" s="14">
        <f>VLOOKUP(A680,'Data _Transformation'!A679:Q3008,3,FALSE)</f>
        <v>51.72</v>
      </c>
      <c r="D680" s="14">
        <f>VLOOKUP(A680,'Data _Transformation'!A679:Q3008,4,FALSE)</f>
        <v>5.76</v>
      </c>
      <c r="E680" s="14" t="str">
        <f>VLOOKUP(A680,'Data _Transformation'!A679:Q3008,5,FALSE)</f>
        <v>No</v>
      </c>
      <c r="F680" s="14" t="str">
        <f>VLOOKUP(A680,'Data _Transformation'!A679:Q3008,6,FALSE)</f>
        <v>No</v>
      </c>
      <c r="G680" s="14" t="str">
        <f>VLOOKUP(A680,'Data _Transformation'!A679:Q3008,7,FALSE)</f>
        <v>No</v>
      </c>
      <c r="H680" s="14">
        <f>VLOOKUP(A680,'Data _Transformation'!A679:Q3008,8,FALSE)</f>
        <v>0</v>
      </c>
      <c r="I680" s="14" t="str">
        <f>VLOOKUP(A680,'Data _Transformation'!A679:Q3008,9,FALSE)</f>
        <v>Nonsmoker</v>
      </c>
      <c r="J680" s="14" t="str">
        <f>VLOOKUP(A680,'Data _Transformation'!A679:Q3008,10,FALSE)</f>
        <v>Obesity</v>
      </c>
      <c r="K680" s="14" t="str">
        <f>VLOOKUP(A680,'Data _Transformation'!A679:Q3008,11,FALSE)</f>
        <v>Prediabetes</v>
      </c>
      <c r="L680" s="39">
        <f>VLOOKUP(A680,'Data _Transformation'!A679:Q3008,12,FALSE)</f>
        <v>34261</v>
      </c>
      <c r="M680" s="40">
        <f>VLOOKUP(A680,'Data _Transformation'!A679:Q3008,13,FALSE)</f>
        <v>5877.02</v>
      </c>
      <c r="N680" s="14" t="str">
        <f>VLOOKUP(A680,'Data _Transformation'!A679:Q3008,14,FALSE)</f>
        <v>tier - 2</v>
      </c>
      <c r="O680" s="14" t="str">
        <f>VLOOKUP(A680,'Data _Transformation'!A679:Q3008,15,FALSE)</f>
        <v>tier - 2</v>
      </c>
      <c r="P680" s="14" t="str">
        <f>VLOOKUP(A680,'Data _Transformation'!A679:Q3008,16,0)</f>
        <v>R1021</v>
      </c>
      <c r="Q680" s="42">
        <f>VLOOKUP(A680,'Data _Transformation'!A679:Q3008,17,0)</f>
        <v>29</v>
      </c>
    </row>
    <row r="681" spans="1:17" ht="15.6" x14ac:dyDescent="0.3">
      <c r="A681" s="41" t="s">
        <v>1716</v>
      </c>
      <c r="B681" s="14" t="str">
        <f>VLOOKUP(A681,'Data _Transformation'!A680:Q3009,2,FALSE)</f>
        <v xml:space="preserve">  Marc-Olivier</v>
      </c>
      <c r="C681" s="14">
        <f>VLOOKUP(A681,'Data _Transformation'!A680:Q3009,3,FALSE)</f>
        <v>50.2</v>
      </c>
      <c r="D681" s="14">
        <f>VLOOKUP(A681,'Data _Transformation'!A680:Q3009,4,FALSE)</f>
        <v>5.4</v>
      </c>
      <c r="E681" s="14" t="str">
        <f>VLOOKUP(A681,'Data _Transformation'!A680:Q3009,5,FALSE)</f>
        <v>No</v>
      </c>
      <c r="F681" s="14" t="str">
        <f>VLOOKUP(A681,'Data _Transformation'!A680:Q3009,6,FALSE)</f>
        <v>No</v>
      </c>
      <c r="G681" s="14" t="str">
        <f>VLOOKUP(A681,'Data _Transformation'!A680:Q3009,7,FALSE)</f>
        <v>No</v>
      </c>
      <c r="H681" s="14">
        <f>VLOOKUP(A681,'Data _Transformation'!A680:Q3009,8,FALSE)</f>
        <v>0</v>
      </c>
      <c r="I681" s="14" t="str">
        <f>VLOOKUP(A681,'Data _Transformation'!A680:Q3009,9,FALSE)</f>
        <v>Nonsmoker</v>
      </c>
      <c r="J681" s="14" t="str">
        <f>VLOOKUP(A681,'Data _Transformation'!A680:Q3009,10,FALSE)</f>
        <v>Obesity</v>
      </c>
      <c r="K681" s="14" t="str">
        <f>VLOOKUP(A681,'Data _Transformation'!A680:Q3009,11,FALSE)</f>
        <v>Normal</v>
      </c>
      <c r="L681" s="39">
        <f>VLOOKUP(A681,'Data _Transformation'!A680:Q3009,12,FALSE)</f>
        <v>30140</v>
      </c>
      <c r="M681" s="40">
        <f>VLOOKUP(A681,'Data _Transformation'!A680:Q3009,13,FALSE)</f>
        <v>5910.94</v>
      </c>
      <c r="N681" s="14" t="str">
        <f>VLOOKUP(A681,'Data _Transformation'!A680:Q3009,14,FALSE)</f>
        <v>tier - 2</v>
      </c>
      <c r="O681" s="14" t="str">
        <f>VLOOKUP(A681,'Data _Transformation'!A680:Q3009,15,FALSE)</f>
        <v>tier - 1</v>
      </c>
      <c r="P681" s="14" t="str">
        <f>VLOOKUP(A681,'Data _Transformation'!A680:Q3009,16,0)</f>
        <v>R1011</v>
      </c>
      <c r="Q681" s="42">
        <f>VLOOKUP(A681,'Data _Transformation'!A680:Q3009,17,0)</f>
        <v>40</v>
      </c>
    </row>
    <row r="682" spans="1:17" ht="15.6" x14ac:dyDescent="0.3">
      <c r="A682" s="41" t="s">
        <v>1719</v>
      </c>
      <c r="B682" s="14" t="str">
        <f>VLOOKUP(A682,'Data _Transformation'!A681:Q3010,2,FALSE)</f>
        <v xml:space="preserve">  Russell J</v>
      </c>
      <c r="C682" s="14">
        <f>VLOOKUP(A682,'Data _Transformation'!A681:Q3010,3,FALSE)</f>
        <v>25.52</v>
      </c>
      <c r="D682" s="14">
        <f>VLOOKUP(A682,'Data _Transformation'!A681:Q3010,4,FALSE)</f>
        <v>6.35</v>
      </c>
      <c r="E682" s="14" t="str">
        <f>VLOOKUP(A682,'Data _Transformation'!A681:Q3010,5,FALSE)</f>
        <v>No</v>
      </c>
      <c r="F682" s="14" t="str">
        <f>VLOOKUP(A682,'Data _Transformation'!A681:Q3010,6,FALSE)</f>
        <v>No</v>
      </c>
      <c r="G682" s="14" t="str">
        <f>VLOOKUP(A682,'Data _Transformation'!A681:Q3010,7,FALSE)</f>
        <v>Yes</v>
      </c>
      <c r="H682" s="14">
        <f>VLOOKUP(A682,'Data _Transformation'!A681:Q3010,8,FALSE)</f>
        <v>1</v>
      </c>
      <c r="I682" s="14" t="str">
        <f>VLOOKUP(A682,'Data _Transformation'!A681:Q3010,9,FALSE)</f>
        <v>Nonsmoker</v>
      </c>
      <c r="J682" s="14" t="str">
        <f>VLOOKUP(A682,'Data _Transformation'!A681:Q3010,10,FALSE)</f>
        <v>Over weight</v>
      </c>
      <c r="K682" s="14" t="str">
        <f>VLOOKUP(A682,'Data _Transformation'!A681:Q3010,11,FALSE)</f>
        <v>Prediabetes</v>
      </c>
      <c r="L682" s="39">
        <f>VLOOKUP(A682,'Data _Transformation'!A681:Q3010,12,FALSE)</f>
        <v>30306</v>
      </c>
      <c r="M682" s="40">
        <f>VLOOKUP(A682,'Data _Transformation'!A681:Q3010,13,FALSE)</f>
        <v>5920.1</v>
      </c>
      <c r="N682" s="14" t="str">
        <f>VLOOKUP(A682,'Data _Transformation'!A681:Q3010,14,FALSE)</f>
        <v>tier - 2</v>
      </c>
      <c r="O682" s="14" t="str">
        <f>VLOOKUP(A682,'Data _Transformation'!A681:Q3010,15,FALSE)</f>
        <v>tier - 1</v>
      </c>
      <c r="P682" s="14" t="str">
        <f>VLOOKUP(A682,'Data _Transformation'!A681:Q3010,16,0)</f>
        <v>R1013</v>
      </c>
      <c r="Q682" s="42">
        <f>VLOOKUP(A682,'Data _Transformation'!A681:Q3010,17,0)</f>
        <v>40</v>
      </c>
    </row>
    <row r="683" spans="1:17" ht="15.6" x14ac:dyDescent="0.3">
      <c r="A683" s="41" t="s">
        <v>1721</v>
      </c>
      <c r="B683" s="14" t="str">
        <f>VLOOKUP(A683,'Data _Transformation'!A682:Q3011,2,FALSE)</f>
        <v xml:space="preserve">  Karine</v>
      </c>
      <c r="C683" s="14">
        <f>VLOOKUP(A683,'Data _Transformation'!A682:Q3011,3,FALSE)</f>
        <v>35.200000000000003</v>
      </c>
      <c r="D683" s="14">
        <f>VLOOKUP(A683,'Data _Transformation'!A682:Q3011,4,FALSE)</f>
        <v>6.26</v>
      </c>
      <c r="E683" s="14" t="str">
        <f>VLOOKUP(A683,'Data _Transformation'!A682:Q3011,5,FALSE)</f>
        <v>Yes</v>
      </c>
      <c r="F683" s="14" t="str">
        <f>VLOOKUP(A683,'Data _Transformation'!A682:Q3011,6,FALSE)</f>
        <v>No</v>
      </c>
      <c r="G683" s="14" t="str">
        <f>VLOOKUP(A683,'Data _Transformation'!A682:Q3011,7,FALSE)</f>
        <v>No</v>
      </c>
      <c r="H683" s="14">
        <f>VLOOKUP(A683,'Data _Transformation'!A682:Q3011,8,FALSE)</f>
        <v>2</v>
      </c>
      <c r="I683" s="14" t="str">
        <f>VLOOKUP(A683,'Data _Transformation'!A682:Q3011,9,FALSE)</f>
        <v>Nonsmoker</v>
      </c>
      <c r="J683" s="14" t="str">
        <f>VLOOKUP(A683,'Data _Transformation'!A682:Q3011,10,FALSE)</f>
        <v>Obesity</v>
      </c>
      <c r="K683" s="14" t="str">
        <f>VLOOKUP(A683,'Data _Transformation'!A682:Q3011,11,FALSE)</f>
        <v>Prediabetes</v>
      </c>
      <c r="L683" s="39">
        <f>VLOOKUP(A683,'Data _Transformation'!A682:Q3011,12,FALSE)</f>
        <v>31987</v>
      </c>
      <c r="M683" s="40">
        <f>VLOOKUP(A683,'Data _Transformation'!A682:Q3011,13,FALSE)</f>
        <v>5926.85</v>
      </c>
      <c r="N683" s="14" t="str">
        <f>VLOOKUP(A683,'Data _Transformation'!A682:Q3011,14,FALSE)</f>
        <v>tier - 3</v>
      </c>
      <c r="O683" s="14" t="str">
        <f>VLOOKUP(A683,'Data _Transformation'!A682:Q3011,15,FALSE)</f>
        <v>tier - 3</v>
      </c>
      <c r="P683" s="14" t="str">
        <f>VLOOKUP(A683,'Data _Transformation'!A682:Q3011,16,0)</f>
        <v>R1011</v>
      </c>
      <c r="Q683" s="42">
        <f>VLOOKUP(A683,'Data _Transformation'!A682:Q3011,17,0)</f>
        <v>35</v>
      </c>
    </row>
    <row r="684" spans="1:17" ht="15.6" x14ac:dyDescent="0.3">
      <c r="A684" s="41" t="s">
        <v>1724</v>
      </c>
      <c r="B684" s="14" t="str">
        <f>VLOOKUP(A684,'Data _Transformation'!A683:Q3012,2,FALSE)</f>
        <v xml:space="preserve">  Cheryl</v>
      </c>
      <c r="C684" s="14">
        <f>VLOOKUP(A684,'Data _Transformation'!A683:Q3012,3,FALSE)</f>
        <v>41.26</v>
      </c>
      <c r="D684" s="14">
        <f>VLOOKUP(A684,'Data _Transformation'!A683:Q3012,4,FALSE)</f>
        <v>5.97</v>
      </c>
      <c r="E684" s="14" t="str">
        <f>VLOOKUP(A684,'Data _Transformation'!A683:Q3012,5,FALSE)</f>
        <v>Yes</v>
      </c>
      <c r="F684" s="14" t="str">
        <f>VLOOKUP(A684,'Data _Transformation'!A683:Q3012,6,FALSE)</f>
        <v>No</v>
      </c>
      <c r="G684" s="14" t="str">
        <f>VLOOKUP(A684,'Data _Transformation'!A683:Q3012,7,FALSE)</f>
        <v>No</v>
      </c>
      <c r="H684" s="14">
        <f>VLOOKUP(A684,'Data _Transformation'!A683:Q3012,8,FALSE)</f>
        <v>0</v>
      </c>
      <c r="I684" s="14" t="str">
        <f>VLOOKUP(A684,'Data _Transformation'!A683:Q3012,9,FALSE)</f>
        <v>Nonsmoker</v>
      </c>
      <c r="J684" s="14" t="str">
        <f>VLOOKUP(A684,'Data _Transformation'!A683:Q3012,10,FALSE)</f>
        <v>Obesity</v>
      </c>
      <c r="K684" s="14" t="str">
        <f>VLOOKUP(A684,'Data _Transformation'!A683:Q3012,11,FALSE)</f>
        <v>Prediabetes</v>
      </c>
      <c r="L684" s="39">
        <f>VLOOKUP(A684,'Data _Transformation'!A683:Q3012,12,FALSE)</f>
        <v>34194</v>
      </c>
      <c r="M684" s="40">
        <f>VLOOKUP(A684,'Data _Transformation'!A683:Q3012,13,FALSE)</f>
        <v>5926.93</v>
      </c>
      <c r="N684" s="14" t="str">
        <f>VLOOKUP(A684,'Data _Transformation'!A683:Q3012,14,FALSE)</f>
        <v>tier - 2</v>
      </c>
      <c r="O684" s="14" t="str">
        <f>VLOOKUP(A684,'Data _Transformation'!A683:Q3012,15,FALSE)</f>
        <v>tier - 2</v>
      </c>
      <c r="P684" s="14" t="str">
        <f>VLOOKUP(A684,'Data _Transformation'!A683:Q3012,16,0)</f>
        <v>R1025</v>
      </c>
      <c r="Q684" s="42">
        <f>VLOOKUP(A684,'Data _Transformation'!A683:Q3012,17,0)</f>
        <v>29</v>
      </c>
    </row>
    <row r="685" spans="1:17" ht="15.6" x14ac:dyDescent="0.3">
      <c r="A685" s="41" t="s">
        <v>1726</v>
      </c>
      <c r="B685" s="14" t="str">
        <f>VLOOKUP(A685,'Data _Transformation'!A684:Q3013,2,FALSE)</f>
        <v xml:space="preserve">  Allison M</v>
      </c>
      <c r="C685" s="14">
        <f>VLOOKUP(A685,'Data _Transformation'!A684:Q3013,3,FALSE)</f>
        <v>17.195</v>
      </c>
      <c r="D685" s="14">
        <f>VLOOKUP(A685,'Data _Transformation'!A684:Q3013,4,FALSE)</f>
        <v>5.29</v>
      </c>
      <c r="E685" s="14" t="str">
        <f>VLOOKUP(A685,'Data _Transformation'!A684:Q3013,5,FALSE)</f>
        <v>Yes</v>
      </c>
      <c r="F685" s="14" t="str">
        <f>VLOOKUP(A685,'Data _Transformation'!A684:Q3013,6,FALSE)</f>
        <v>No</v>
      </c>
      <c r="G685" s="14" t="str">
        <f>VLOOKUP(A685,'Data _Transformation'!A684:Q3013,7,FALSE)</f>
        <v>No</v>
      </c>
      <c r="H685" s="14">
        <f>VLOOKUP(A685,'Data _Transformation'!A684:Q3013,8,FALSE)</f>
        <v>0</v>
      </c>
      <c r="I685" s="14" t="str">
        <f>VLOOKUP(A685,'Data _Transformation'!A684:Q3013,9,FALSE)</f>
        <v>Smoker</v>
      </c>
      <c r="J685" s="14" t="str">
        <f>VLOOKUP(A685,'Data _Transformation'!A684:Q3013,10,FALSE)</f>
        <v>Under weight</v>
      </c>
      <c r="K685" s="14" t="str">
        <f>VLOOKUP(A685,'Data _Transformation'!A684:Q3013,11,FALSE)</f>
        <v>Normal</v>
      </c>
      <c r="L685" s="39">
        <f>VLOOKUP(A685,'Data _Transformation'!A684:Q3013,12,FALSE)</f>
        <v>34545</v>
      </c>
      <c r="M685" s="40">
        <f>VLOOKUP(A685,'Data _Transformation'!A684:Q3013,13,FALSE)</f>
        <v>5927.65</v>
      </c>
      <c r="N685" s="14" t="str">
        <f>VLOOKUP(A685,'Data _Transformation'!A684:Q3013,14,FALSE)</f>
        <v>tier - 2</v>
      </c>
      <c r="O685" s="14" t="str">
        <f>VLOOKUP(A685,'Data _Transformation'!A684:Q3013,15,FALSE)</f>
        <v>tier - 1</v>
      </c>
      <c r="P685" s="14" t="str">
        <f>VLOOKUP(A685,'Data _Transformation'!A684:Q3013,16,0)</f>
        <v>R1012</v>
      </c>
      <c r="Q685" s="42">
        <f>VLOOKUP(A685,'Data _Transformation'!A684:Q3013,17,0)</f>
        <v>28</v>
      </c>
    </row>
    <row r="686" spans="1:17" ht="15.6" x14ac:dyDescent="0.3">
      <c r="A686" s="41" t="s">
        <v>1728</v>
      </c>
      <c r="B686" s="14" t="str">
        <f>VLOOKUP(A686,'Data _Transformation'!A685:Q3014,2,FALSE)</f>
        <v xml:space="preserve">  Adriana</v>
      </c>
      <c r="C686" s="14">
        <f>VLOOKUP(A686,'Data _Transformation'!A685:Q3014,3,FALSE)</f>
        <v>23.085000000000001</v>
      </c>
      <c r="D686" s="14">
        <f>VLOOKUP(A686,'Data _Transformation'!A685:Q3014,4,FALSE)</f>
        <v>4.2699999999999996</v>
      </c>
      <c r="E686" s="14" t="str">
        <f>VLOOKUP(A686,'Data _Transformation'!A685:Q3014,5,FALSE)</f>
        <v>Yes</v>
      </c>
      <c r="F686" s="14" t="str">
        <f>VLOOKUP(A686,'Data _Transformation'!A685:Q3014,6,FALSE)</f>
        <v>No</v>
      </c>
      <c r="G686" s="14" t="str">
        <f>VLOOKUP(A686,'Data _Transformation'!A685:Q3014,7,FALSE)</f>
        <v>No</v>
      </c>
      <c r="H686" s="14">
        <f>VLOOKUP(A686,'Data _Transformation'!A685:Q3014,8,FALSE)</f>
        <v>2</v>
      </c>
      <c r="I686" s="14" t="str">
        <f>VLOOKUP(A686,'Data _Transformation'!A685:Q3014,9,FALSE)</f>
        <v>Nonsmoker</v>
      </c>
      <c r="J686" s="14" t="str">
        <f>VLOOKUP(A686,'Data _Transformation'!A685:Q3014,10,FALSE)</f>
        <v>Normal weight</v>
      </c>
      <c r="K686" s="14" t="str">
        <f>VLOOKUP(A686,'Data _Transformation'!A685:Q3014,11,FALSE)</f>
        <v>Normal</v>
      </c>
      <c r="L686" s="39">
        <f>VLOOKUP(A686,'Data _Transformation'!A685:Q3014,12,FALSE)</f>
        <v>31972</v>
      </c>
      <c r="M686" s="40">
        <f>VLOOKUP(A686,'Data _Transformation'!A685:Q3014,13,FALSE)</f>
        <v>5934.38</v>
      </c>
      <c r="N686" s="14" t="str">
        <f>VLOOKUP(A686,'Data _Transformation'!A685:Q3014,14,FALSE)</f>
        <v>tier - 3</v>
      </c>
      <c r="O686" s="14" t="str">
        <f>VLOOKUP(A686,'Data _Transformation'!A685:Q3014,15,FALSE)</f>
        <v>tier - 2</v>
      </c>
      <c r="P686" s="14" t="str">
        <f>VLOOKUP(A686,'Data _Transformation'!A685:Q3014,16,0)</f>
        <v>R1013</v>
      </c>
      <c r="Q686" s="42">
        <f>VLOOKUP(A686,'Data _Transformation'!A685:Q3014,17,0)</f>
        <v>35</v>
      </c>
    </row>
    <row r="687" spans="1:17" ht="15.6" x14ac:dyDescent="0.3">
      <c r="A687" s="41" t="s">
        <v>1731</v>
      </c>
      <c r="B687" s="14" t="str">
        <f>VLOOKUP(A687,'Data _Transformation'!A686:Q3015,2,FALSE)</f>
        <v xml:space="preserve">  Miranda J</v>
      </c>
      <c r="C687" s="14">
        <f>VLOOKUP(A687,'Data _Transformation'!A686:Q3015,3,FALSE)</f>
        <v>21.66</v>
      </c>
      <c r="D687" s="14">
        <f>VLOOKUP(A687,'Data _Transformation'!A686:Q3015,4,FALSE)</f>
        <v>5.2</v>
      </c>
      <c r="E687" s="14" t="str">
        <f>VLOOKUP(A687,'Data _Transformation'!A686:Q3015,5,FALSE)</f>
        <v>Yes</v>
      </c>
      <c r="F687" s="14" t="str">
        <f>VLOOKUP(A687,'Data _Transformation'!A686:Q3015,6,FALSE)</f>
        <v>No</v>
      </c>
      <c r="G687" s="14" t="str">
        <f>VLOOKUP(A687,'Data _Transformation'!A686:Q3015,7,FALSE)</f>
        <v>No</v>
      </c>
      <c r="H687" s="14">
        <f>VLOOKUP(A687,'Data _Transformation'!A686:Q3015,8,FALSE)</f>
        <v>2</v>
      </c>
      <c r="I687" s="14" t="str">
        <f>VLOOKUP(A687,'Data _Transformation'!A686:Q3015,9,FALSE)</f>
        <v>Nonsmoker</v>
      </c>
      <c r="J687" s="14" t="str">
        <f>VLOOKUP(A687,'Data _Transformation'!A686:Q3015,10,FALSE)</f>
        <v>Normal weight</v>
      </c>
      <c r="K687" s="14" t="str">
        <f>VLOOKUP(A687,'Data _Transformation'!A686:Q3015,11,FALSE)</f>
        <v>Normal</v>
      </c>
      <c r="L687" s="39">
        <f>VLOOKUP(A687,'Data _Transformation'!A686:Q3015,12,FALSE)</f>
        <v>37846</v>
      </c>
      <c r="M687" s="40">
        <f>VLOOKUP(A687,'Data _Transformation'!A686:Q3015,13,FALSE)</f>
        <v>5957.35</v>
      </c>
      <c r="N687" s="14" t="str">
        <f>VLOOKUP(A687,'Data _Transformation'!A686:Q3015,14,FALSE)</f>
        <v>tier - 2</v>
      </c>
      <c r="O687" s="14" t="str">
        <f>VLOOKUP(A687,'Data _Transformation'!A686:Q3015,15,FALSE)</f>
        <v>tier - 2</v>
      </c>
      <c r="P687" s="14" t="str">
        <f>VLOOKUP(A687,'Data _Transformation'!A686:Q3015,16,0)</f>
        <v>R1012</v>
      </c>
      <c r="Q687" s="42">
        <f>VLOOKUP(A687,'Data _Transformation'!A686:Q3015,17,0)</f>
        <v>19</v>
      </c>
    </row>
    <row r="688" spans="1:17" ht="15.6" x14ac:dyDescent="0.3">
      <c r="A688" s="41" t="s">
        <v>1733</v>
      </c>
      <c r="B688" s="14" t="str">
        <f>VLOOKUP(A688,'Data _Transformation'!A687:Q3016,2,FALSE)</f>
        <v xml:space="preserve">  Roberto</v>
      </c>
      <c r="C688" s="14">
        <f>VLOOKUP(A688,'Data _Transformation'!A687:Q3016,3,FALSE)</f>
        <v>36.47</v>
      </c>
      <c r="D688" s="14">
        <f>VLOOKUP(A688,'Data _Transformation'!A687:Q3016,4,FALSE)</f>
        <v>8.23</v>
      </c>
      <c r="E688" s="14" t="str">
        <f>VLOOKUP(A688,'Data _Transformation'!A687:Q3016,5,FALSE)</f>
        <v>Yes</v>
      </c>
      <c r="F688" s="14" t="str">
        <f>VLOOKUP(A688,'Data _Transformation'!A687:Q3016,6,FALSE)</f>
        <v>No</v>
      </c>
      <c r="G688" s="14" t="str">
        <f>VLOOKUP(A688,'Data _Transformation'!A687:Q3016,7,FALSE)</f>
        <v>No</v>
      </c>
      <c r="H688" s="14">
        <f>VLOOKUP(A688,'Data _Transformation'!A687:Q3016,8,FALSE)</f>
        <v>0</v>
      </c>
      <c r="I688" s="14" t="str">
        <f>VLOOKUP(A688,'Data _Transformation'!A687:Q3016,9,FALSE)</f>
        <v>Nonsmoker</v>
      </c>
      <c r="J688" s="14" t="str">
        <f>VLOOKUP(A688,'Data _Transformation'!A687:Q3016,10,FALSE)</f>
        <v>Obesity</v>
      </c>
      <c r="K688" s="14" t="str">
        <f>VLOOKUP(A688,'Data _Transformation'!A687:Q3016,11,FALSE)</f>
        <v>Diabetes</v>
      </c>
      <c r="L688" s="39">
        <f>VLOOKUP(A688,'Data _Transformation'!A687:Q3016,12,FALSE)</f>
        <v>38183</v>
      </c>
      <c r="M688" s="40">
        <f>VLOOKUP(A688,'Data _Transformation'!A687:Q3016,13,FALSE)</f>
        <v>5960.91</v>
      </c>
      <c r="N688" s="14" t="str">
        <f>VLOOKUP(A688,'Data _Transformation'!A687:Q3016,14,FALSE)</f>
        <v>tier - 2</v>
      </c>
      <c r="O688" s="14" t="str">
        <f>VLOOKUP(A688,'Data _Transformation'!A687:Q3016,15,FALSE)</f>
        <v>tier - 1</v>
      </c>
      <c r="P688" s="14" t="str">
        <f>VLOOKUP(A688,'Data _Transformation'!A687:Q3016,16,0)</f>
        <v>R1026</v>
      </c>
      <c r="Q688" s="42">
        <f>VLOOKUP(A688,'Data _Transformation'!A687:Q3016,17,0)</f>
        <v>18</v>
      </c>
    </row>
    <row r="689" spans="1:17" ht="15.6" x14ac:dyDescent="0.3">
      <c r="A689" s="41" t="s">
        <v>1736</v>
      </c>
      <c r="B689" s="14" t="str">
        <f>VLOOKUP(A689,'Data _Transformation'!A688:Q3017,2,FALSE)</f>
        <v xml:space="preserve">  Rebecca B</v>
      </c>
      <c r="C689" s="14">
        <f>VLOOKUP(A689,'Data _Transformation'!A688:Q3017,3,FALSE)</f>
        <v>36.08</v>
      </c>
      <c r="D689" s="14">
        <f>VLOOKUP(A689,'Data _Transformation'!A688:Q3017,4,FALSE)</f>
        <v>10.33</v>
      </c>
      <c r="E689" s="14" t="str">
        <f>VLOOKUP(A689,'Data _Transformation'!A688:Q3017,5,FALSE)</f>
        <v>Yes</v>
      </c>
      <c r="F689" s="14" t="str">
        <f>VLOOKUP(A689,'Data _Transformation'!A688:Q3017,6,FALSE)</f>
        <v>No</v>
      </c>
      <c r="G689" s="14" t="str">
        <f>VLOOKUP(A689,'Data _Transformation'!A688:Q3017,7,FALSE)</f>
        <v>No</v>
      </c>
      <c r="H689" s="14">
        <f>VLOOKUP(A689,'Data _Transformation'!A688:Q3017,8,FALSE)</f>
        <v>0</v>
      </c>
      <c r="I689" s="14" t="str">
        <f>VLOOKUP(A689,'Data _Transformation'!A688:Q3017,9,FALSE)</f>
        <v>Nonsmoker</v>
      </c>
      <c r="J689" s="14" t="str">
        <f>VLOOKUP(A689,'Data _Transformation'!A688:Q3017,10,FALSE)</f>
        <v>Obesity</v>
      </c>
      <c r="K689" s="14" t="str">
        <f>VLOOKUP(A689,'Data _Transformation'!A688:Q3017,11,FALSE)</f>
        <v>Diabetes</v>
      </c>
      <c r="L689" s="39">
        <f>VLOOKUP(A689,'Data _Transformation'!A688:Q3017,12,FALSE)</f>
        <v>29438</v>
      </c>
      <c r="M689" s="40">
        <f>VLOOKUP(A689,'Data _Transformation'!A688:Q3017,13,FALSE)</f>
        <v>5966.89</v>
      </c>
      <c r="N689" s="14" t="str">
        <f>VLOOKUP(A689,'Data _Transformation'!A688:Q3017,14,FALSE)</f>
        <v>tier - 2</v>
      </c>
      <c r="O689" s="14" t="str">
        <f>VLOOKUP(A689,'Data _Transformation'!A688:Q3017,15,FALSE)</f>
        <v>tier - 3</v>
      </c>
      <c r="P689" s="14" t="str">
        <f>VLOOKUP(A689,'Data _Transformation'!A688:Q3017,16,0)</f>
        <v>R1013</v>
      </c>
      <c r="Q689" s="42">
        <f>VLOOKUP(A689,'Data _Transformation'!A688:Q3017,17,0)</f>
        <v>42</v>
      </c>
    </row>
    <row r="690" spans="1:17" ht="15.6" x14ac:dyDescent="0.3">
      <c r="A690" s="41" t="s">
        <v>1738</v>
      </c>
      <c r="B690" s="14" t="str">
        <f>VLOOKUP(A690,'Data _Transformation'!A689:Q3018,2,FALSE)</f>
        <v xml:space="preserve">  Tiffany</v>
      </c>
      <c r="C690" s="14">
        <f>VLOOKUP(A690,'Data _Transformation'!A689:Q3018,3,FALSE)</f>
        <v>23.18</v>
      </c>
      <c r="D690" s="14">
        <f>VLOOKUP(A690,'Data _Transformation'!A689:Q3018,4,FALSE)</f>
        <v>6.13</v>
      </c>
      <c r="E690" s="14" t="str">
        <f>VLOOKUP(A690,'Data _Transformation'!A689:Q3018,5,FALSE)</f>
        <v>No</v>
      </c>
      <c r="F690" s="14" t="str">
        <f>VLOOKUP(A690,'Data _Transformation'!A689:Q3018,6,FALSE)</f>
        <v>No</v>
      </c>
      <c r="G690" s="14" t="str">
        <f>VLOOKUP(A690,'Data _Transformation'!A689:Q3018,7,FALSE)</f>
        <v>No</v>
      </c>
      <c r="H690" s="14">
        <f>VLOOKUP(A690,'Data _Transformation'!A689:Q3018,8,FALSE)</f>
        <v>0</v>
      </c>
      <c r="I690" s="14" t="str">
        <f>VLOOKUP(A690,'Data _Transformation'!A689:Q3018,9,FALSE)</f>
        <v>Nonsmoker</v>
      </c>
      <c r="J690" s="14" t="str">
        <f>VLOOKUP(A690,'Data _Transformation'!A689:Q3018,10,FALSE)</f>
        <v>Normal weight</v>
      </c>
      <c r="K690" s="14" t="str">
        <f>VLOOKUP(A690,'Data _Transformation'!A689:Q3018,11,FALSE)</f>
        <v>Prediabetes</v>
      </c>
      <c r="L690" s="39">
        <f>VLOOKUP(A690,'Data _Transformation'!A689:Q3018,12,FALSE)</f>
        <v>29423</v>
      </c>
      <c r="M690" s="40">
        <f>VLOOKUP(A690,'Data _Transformation'!A689:Q3018,13,FALSE)</f>
        <v>5969.72</v>
      </c>
      <c r="N690" s="14" t="str">
        <f>VLOOKUP(A690,'Data _Transformation'!A689:Q3018,14,FALSE)</f>
        <v>tier - 3</v>
      </c>
      <c r="O690" s="14" t="str">
        <f>VLOOKUP(A690,'Data _Transformation'!A689:Q3018,15,FALSE)</f>
        <v>tier - 3</v>
      </c>
      <c r="P690" s="14" t="str">
        <f>VLOOKUP(A690,'Data _Transformation'!A689:Q3018,16,0)</f>
        <v>R1011</v>
      </c>
      <c r="Q690" s="42">
        <f>VLOOKUP(A690,'Data _Transformation'!A689:Q3018,17,0)</f>
        <v>42</v>
      </c>
    </row>
    <row r="691" spans="1:17" ht="15.6" x14ac:dyDescent="0.3">
      <c r="A691" s="41" t="s">
        <v>1741</v>
      </c>
      <c r="B691" s="14" t="str">
        <f>VLOOKUP(A691,'Data _Transformation'!A690:Q3019,2,FALSE)</f>
        <v xml:space="preserve">  Alexander</v>
      </c>
      <c r="C691" s="14">
        <f>VLOOKUP(A691,'Data _Transformation'!A690:Q3019,3,FALSE)</f>
        <v>39.159999999999997</v>
      </c>
      <c r="D691" s="14">
        <f>VLOOKUP(A691,'Data _Transformation'!A690:Q3019,4,FALSE)</f>
        <v>8.08</v>
      </c>
      <c r="E691" s="14" t="str">
        <f>VLOOKUP(A691,'Data _Transformation'!A690:Q3019,5,FALSE)</f>
        <v>No</v>
      </c>
      <c r="F691" s="14" t="str">
        <f>VLOOKUP(A691,'Data _Transformation'!A690:Q3019,6,FALSE)</f>
        <v>No</v>
      </c>
      <c r="G691" s="14" t="str">
        <f>VLOOKUP(A691,'Data _Transformation'!A690:Q3019,7,FALSE)</f>
        <v>No</v>
      </c>
      <c r="H691" s="14">
        <f>VLOOKUP(A691,'Data _Transformation'!A690:Q3019,8,FALSE)</f>
        <v>3</v>
      </c>
      <c r="I691" s="14" t="str">
        <f>VLOOKUP(A691,'Data _Transformation'!A690:Q3019,9,FALSE)</f>
        <v>Nonsmoker</v>
      </c>
      <c r="J691" s="14" t="str">
        <f>VLOOKUP(A691,'Data _Transformation'!A690:Q3019,10,FALSE)</f>
        <v>Obesity</v>
      </c>
      <c r="K691" s="14" t="str">
        <f>VLOOKUP(A691,'Data _Transformation'!A690:Q3019,11,FALSE)</f>
        <v>Diabetes</v>
      </c>
      <c r="L691" s="39">
        <f>VLOOKUP(A691,'Data _Transformation'!A690:Q3019,12,FALSE)</f>
        <v>32711</v>
      </c>
      <c r="M691" s="40">
        <f>VLOOKUP(A691,'Data _Transformation'!A690:Q3019,13,FALSE)</f>
        <v>5972.38</v>
      </c>
      <c r="N691" s="14" t="str">
        <f>VLOOKUP(A691,'Data _Transformation'!A690:Q3019,14,FALSE)</f>
        <v>tier - 2</v>
      </c>
      <c r="O691" s="14" t="str">
        <f>VLOOKUP(A691,'Data _Transformation'!A690:Q3019,15,FALSE)</f>
        <v>tier - 2</v>
      </c>
      <c r="P691" s="14" t="str">
        <f>VLOOKUP(A691,'Data _Transformation'!A690:Q3019,16,0)</f>
        <v>R1011</v>
      </c>
      <c r="Q691" s="42">
        <f>VLOOKUP(A691,'Data _Transformation'!A690:Q3019,17,0)</f>
        <v>33</v>
      </c>
    </row>
    <row r="692" spans="1:17" ht="15.6" x14ac:dyDescent="0.3">
      <c r="A692" s="41" t="s">
        <v>1743</v>
      </c>
      <c r="B692" s="14" t="str">
        <f>VLOOKUP(A692,'Data _Transformation'!A691:Q3020,2,FALSE)</f>
        <v xml:space="preserve">  Rich M</v>
      </c>
      <c r="C692" s="14">
        <f>VLOOKUP(A692,'Data _Transformation'!A691:Q3020,3,FALSE)</f>
        <v>38.19</v>
      </c>
      <c r="D692" s="14">
        <f>VLOOKUP(A692,'Data _Transformation'!A691:Q3020,4,FALSE)</f>
        <v>10.49</v>
      </c>
      <c r="E692" s="14" t="str">
        <f>VLOOKUP(A692,'Data _Transformation'!A691:Q3020,5,FALSE)</f>
        <v>No</v>
      </c>
      <c r="F692" s="14" t="str">
        <f>VLOOKUP(A692,'Data _Transformation'!A691:Q3020,6,FALSE)</f>
        <v>No</v>
      </c>
      <c r="G692" s="14" t="str">
        <f>VLOOKUP(A692,'Data _Transformation'!A691:Q3020,7,FALSE)</f>
        <v>No</v>
      </c>
      <c r="H692" s="14">
        <f>VLOOKUP(A692,'Data _Transformation'!A691:Q3020,8,FALSE)</f>
        <v>3</v>
      </c>
      <c r="I692" s="14" t="str">
        <f>VLOOKUP(A692,'Data _Transformation'!A691:Q3020,9,FALSE)</f>
        <v>Nonsmoker</v>
      </c>
      <c r="J692" s="14" t="str">
        <f>VLOOKUP(A692,'Data _Transformation'!A691:Q3020,10,FALSE)</f>
        <v>Obesity</v>
      </c>
      <c r="K692" s="14" t="str">
        <f>VLOOKUP(A692,'Data _Transformation'!A691:Q3020,11,FALSE)</f>
        <v>Diabetes</v>
      </c>
      <c r="L692" s="39">
        <f>VLOOKUP(A692,'Data _Transformation'!A691:Q3020,12,FALSE)</f>
        <v>30944</v>
      </c>
      <c r="M692" s="40">
        <f>VLOOKUP(A692,'Data _Transformation'!A691:Q3020,13,FALSE)</f>
        <v>5974.38</v>
      </c>
      <c r="N692" s="14" t="str">
        <f>VLOOKUP(A692,'Data _Transformation'!A691:Q3020,14,FALSE)</f>
        <v>tier - 2</v>
      </c>
      <c r="O692" s="14" t="str">
        <f>VLOOKUP(A692,'Data _Transformation'!A691:Q3020,15,FALSE)</f>
        <v>tier - 3</v>
      </c>
      <c r="P692" s="14" t="str">
        <f>VLOOKUP(A692,'Data _Transformation'!A691:Q3020,16,0)</f>
        <v>R1013</v>
      </c>
      <c r="Q692" s="42">
        <f>VLOOKUP(A692,'Data _Transformation'!A691:Q3020,17,0)</f>
        <v>38</v>
      </c>
    </row>
    <row r="693" spans="1:17" ht="15.6" x14ac:dyDescent="0.3">
      <c r="A693" s="41" t="s">
        <v>1746</v>
      </c>
      <c r="B693" s="14" t="str">
        <f>VLOOKUP(A693,'Data _Transformation'!A692:Q3021,2,FALSE)</f>
        <v xml:space="preserve">  Aaron C</v>
      </c>
      <c r="C693" s="14">
        <f>VLOOKUP(A693,'Data _Transformation'!A692:Q3021,3,FALSE)</f>
        <v>26.41</v>
      </c>
      <c r="D693" s="14">
        <f>VLOOKUP(A693,'Data _Transformation'!A692:Q3021,4,FALSE)</f>
        <v>8.11</v>
      </c>
      <c r="E693" s="14" t="str">
        <f>VLOOKUP(A693,'Data _Transformation'!A692:Q3021,5,FALSE)</f>
        <v>No</v>
      </c>
      <c r="F693" s="14" t="str">
        <f>VLOOKUP(A693,'Data _Transformation'!A692:Q3021,6,FALSE)</f>
        <v>No</v>
      </c>
      <c r="G693" s="14" t="str">
        <f>VLOOKUP(A693,'Data _Transformation'!A692:Q3021,7,FALSE)</f>
        <v>No</v>
      </c>
      <c r="H693" s="14">
        <f>VLOOKUP(A693,'Data _Transformation'!A692:Q3021,8,FALSE)</f>
        <v>3</v>
      </c>
      <c r="I693" s="14" t="str">
        <f>VLOOKUP(A693,'Data _Transformation'!A692:Q3021,9,FALSE)</f>
        <v>Nonsmoker</v>
      </c>
      <c r="J693" s="14" t="str">
        <f>VLOOKUP(A693,'Data _Transformation'!A692:Q3021,10,FALSE)</f>
        <v>Over weight</v>
      </c>
      <c r="K693" s="14" t="str">
        <f>VLOOKUP(A693,'Data _Transformation'!A692:Q3021,11,FALSE)</f>
        <v>Diabetes</v>
      </c>
      <c r="L693" s="39">
        <f>VLOOKUP(A693,'Data _Transformation'!A692:Q3021,12,FALSE)</f>
        <v>30997</v>
      </c>
      <c r="M693" s="40">
        <f>VLOOKUP(A693,'Data _Transformation'!A692:Q3021,13,FALSE)</f>
        <v>5976.83</v>
      </c>
      <c r="N693" s="14" t="str">
        <f>VLOOKUP(A693,'Data _Transformation'!A692:Q3021,14,FALSE)</f>
        <v>tier - 2</v>
      </c>
      <c r="O693" s="14" t="str">
        <f>VLOOKUP(A693,'Data _Transformation'!A692:Q3021,15,FALSE)</f>
        <v>tier - 2</v>
      </c>
      <c r="P693" s="14" t="str">
        <f>VLOOKUP(A693,'Data _Transformation'!A692:Q3021,16,0)</f>
        <v>R1013</v>
      </c>
      <c r="Q693" s="42">
        <f>VLOOKUP(A693,'Data _Transformation'!A692:Q3021,17,0)</f>
        <v>38</v>
      </c>
    </row>
    <row r="694" spans="1:17" ht="15.6" x14ac:dyDescent="0.3">
      <c r="A694" s="41" t="s">
        <v>1748</v>
      </c>
      <c r="B694" s="14" t="str">
        <f>VLOOKUP(A694,'Data _Transformation'!A693:Q3022,2,FALSE)</f>
        <v xml:space="preserve">  Kate</v>
      </c>
      <c r="C694" s="14">
        <f>VLOOKUP(A694,'Data _Transformation'!A693:Q3022,3,FALSE)</f>
        <v>28.785</v>
      </c>
      <c r="D694" s="14">
        <f>VLOOKUP(A694,'Data _Transformation'!A693:Q3022,4,FALSE)</f>
        <v>6.6</v>
      </c>
      <c r="E694" s="14" t="str">
        <f>VLOOKUP(A694,'Data _Transformation'!A693:Q3022,5,FALSE)</f>
        <v>No</v>
      </c>
      <c r="F694" s="14" t="str">
        <f>VLOOKUP(A694,'Data _Transformation'!A693:Q3022,6,FALSE)</f>
        <v>No</v>
      </c>
      <c r="G694" s="14" t="str">
        <f>VLOOKUP(A694,'Data _Transformation'!A693:Q3022,7,FALSE)</f>
        <v>No</v>
      </c>
      <c r="H694" s="14">
        <f>VLOOKUP(A694,'Data _Transformation'!A693:Q3022,8,FALSE)</f>
        <v>0</v>
      </c>
      <c r="I694" s="14" t="str">
        <f>VLOOKUP(A694,'Data _Transformation'!A693:Q3022,9,FALSE)</f>
        <v>Nonsmoker</v>
      </c>
      <c r="J694" s="14" t="str">
        <f>VLOOKUP(A694,'Data _Transformation'!A693:Q3022,10,FALSE)</f>
        <v>Over weight</v>
      </c>
      <c r="K694" s="14" t="str">
        <f>VLOOKUP(A694,'Data _Transformation'!A693:Q3022,11,FALSE)</f>
        <v>Diabetes</v>
      </c>
      <c r="L694" s="39">
        <f>VLOOKUP(A694,'Data _Transformation'!A693:Q3022,12,FALSE)</f>
        <v>25744</v>
      </c>
      <c r="M694" s="40">
        <f>VLOOKUP(A694,'Data _Transformation'!A693:Q3022,13,FALSE)</f>
        <v>5979.66</v>
      </c>
      <c r="N694" s="14" t="str">
        <f>VLOOKUP(A694,'Data _Transformation'!A693:Q3022,14,FALSE)</f>
        <v>tier - 2</v>
      </c>
      <c r="O694" s="14" t="str">
        <f>VLOOKUP(A694,'Data _Transformation'!A693:Q3022,15,FALSE)</f>
        <v>tier - 3</v>
      </c>
      <c r="P694" s="14" t="str">
        <f>VLOOKUP(A694,'Data _Transformation'!A693:Q3022,16,0)</f>
        <v>R1013</v>
      </c>
      <c r="Q694" s="42">
        <f>VLOOKUP(A694,'Data _Transformation'!A693:Q3022,17,0)</f>
        <v>52</v>
      </c>
    </row>
    <row r="695" spans="1:17" ht="15.6" x14ac:dyDescent="0.3">
      <c r="A695" s="41" t="s">
        <v>1750</v>
      </c>
      <c r="B695" s="14" t="str">
        <f>VLOOKUP(A695,'Data _Transformation'!A694:Q3023,2,FALSE)</f>
        <v xml:space="preserve">  Maria M</v>
      </c>
      <c r="C695" s="14">
        <f>VLOOKUP(A695,'Data _Transformation'!A694:Q3023,3,FALSE)</f>
        <v>26.695</v>
      </c>
      <c r="D695" s="14">
        <f>VLOOKUP(A695,'Data _Transformation'!A694:Q3023,4,FALSE)</f>
        <v>10.14</v>
      </c>
      <c r="E695" s="14" t="str">
        <f>VLOOKUP(A695,'Data _Transformation'!A694:Q3023,5,FALSE)</f>
        <v>Yes</v>
      </c>
      <c r="F695" s="14" t="str">
        <f>VLOOKUP(A695,'Data _Transformation'!A694:Q3023,6,FALSE)</f>
        <v>No</v>
      </c>
      <c r="G695" s="14" t="str">
        <f>VLOOKUP(A695,'Data _Transformation'!A694:Q3023,7,FALSE)</f>
        <v>Yes</v>
      </c>
      <c r="H695" s="14">
        <f>VLOOKUP(A695,'Data _Transformation'!A694:Q3023,8,FALSE)</f>
        <v>1</v>
      </c>
      <c r="I695" s="14" t="str">
        <f>VLOOKUP(A695,'Data _Transformation'!A694:Q3023,9,FALSE)</f>
        <v>Nonsmoker</v>
      </c>
      <c r="J695" s="14" t="str">
        <f>VLOOKUP(A695,'Data _Transformation'!A694:Q3023,10,FALSE)</f>
        <v>Over weight</v>
      </c>
      <c r="K695" s="14" t="str">
        <f>VLOOKUP(A695,'Data _Transformation'!A694:Q3023,11,FALSE)</f>
        <v>Diabetes</v>
      </c>
      <c r="L695" s="39">
        <f>VLOOKUP(A695,'Data _Transformation'!A694:Q3023,12,FALSE)</f>
        <v>29504</v>
      </c>
      <c r="M695" s="40">
        <f>VLOOKUP(A695,'Data _Transformation'!A694:Q3023,13,FALSE)</f>
        <v>5979.73</v>
      </c>
      <c r="N695" s="14" t="str">
        <f>VLOOKUP(A695,'Data _Transformation'!A694:Q3023,14,FALSE)</f>
        <v>tier - 2</v>
      </c>
      <c r="O695" s="14" t="str">
        <f>VLOOKUP(A695,'Data _Transformation'!A694:Q3023,15,FALSE)</f>
        <v>tier - 2</v>
      </c>
      <c r="P695" s="14" t="str">
        <f>VLOOKUP(A695,'Data _Transformation'!A694:Q3023,16,0)</f>
        <v>R1011</v>
      </c>
      <c r="Q695" s="42">
        <f>VLOOKUP(A695,'Data _Transformation'!A694:Q3023,17,0)</f>
        <v>42</v>
      </c>
    </row>
    <row r="696" spans="1:17" ht="15.6" x14ac:dyDescent="0.3">
      <c r="A696" s="41" t="s">
        <v>1753</v>
      </c>
      <c r="B696" s="14" t="str">
        <f>VLOOKUP(A696,'Data _Transformation'!A695:Q3024,2,FALSE)</f>
        <v xml:space="preserve">  Daven W</v>
      </c>
      <c r="C696" s="14">
        <f>VLOOKUP(A696,'Data _Transformation'!A695:Q3024,3,FALSE)</f>
        <v>32.799999999999997</v>
      </c>
      <c r="D696" s="14">
        <f>VLOOKUP(A696,'Data _Transformation'!A695:Q3024,4,FALSE)</f>
        <v>6.06</v>
      </c>
      <c r="E696" s="14" t="str">
        <f>VLOOKUP(A696,'Data _Transformation'!A695:Q3024,5,FALSE)</f>
        <v>Yes</v>
      </c>
      <c r="F696" s="14" t="str">
        <f>VLOOKUP(A696,'Data _Transformation'!A695:Q3024,6,FALSE)</f>
        <v>No</v>
      </c>
      <c r="G696" s="14" t="str">
        <f>VLOOKUP(A696,'Data _Transformation'!A695:Q3024,7,FALSE)</f>
        <v>No</v>
      </c>
      <c r="H696" s="14">
        <f>VLOOKUP(A696,'Data _Transformation'!A695:Q3024,8,FALSE)</f>
        <v>1</v>
      </c>
      <c r="I696" s="14" t="str">
        <f>VLOOKUP(A696,'Data _Transformation'!A695:Q3024,9,FALSE)</f>
        <v>Nonsmoker</v>
      </c>
      <c r="J696" s="14" t="str">
        <f>VLOOKUP(A696,'Data _Transformation'!A695:Q3024,10,FALSE)</f>
        <v>Obesity</v>
      </c>
      <c r="K696" s="14" t="str">
        <f>VLOOKUP(A696,'Data _Transformation'!A695:Q3024,11,FALSE)</f>
        <v>Prediabetes</v>
      </c>
      <c r="L696" s="39">
        <f>VLOOKUP(A696,'Data _Transformation'!A695:Q3024,12,FALSE)</f>
        <v>27313</v>
      </c>
      <c r="M696" s="40">
        <f>VLOOKUP(A696,'Data _Transformation'!A695:Q3024,13,FALSE)</f>
        <v>5979.99</v>
      </c>
      <c r="N696" s="14" t="str">
        <f>VLOOKUP(A696,'Data _Transformation'!A695:Q3024,14,FALSE)</f>
        <v>tier - 2</v>
      </c>
      <c r="O696" s="14" t="str">
        <f>VLOOKUP(A696,'Data _Transformation'!A695:Q3024,15,FALSE)</f>
        <v>tier - 3</v>
      </c>
      <c r="P696" s="14" t="str">
        <f>VLOOKUP(A696,'Data _Transformation'!A695:Q3024,16,0)</f>
        <v>R1013</v>
      </c>
      <c r="Q696" s="42">
        <f>VLOOKUP(A696,'Data _Transformation'!A695:Q3024,17,0)</f>
        <v>48</v>
      </c>
    </row>
    <row r="697" spans="1:17" ht="15.6" x14ac:dyDescent="0.3">
      <c r="A697" s="41" t="s">
        <v>1755</v>
      </c>
      <c r="B697" s="14" t="str">
        <f>VLOOKUP(A697,'Data _Transformation'!A696:Q3025,2,FALSE)</f>
        <v xml:space="preserve">  Brianne</v>
      </c>
      <c r="C697" s="14">
        <f>VLOOKUP(A697,'Data _Transformation'!A696:Q3025,3,FALSE)</f>
        <v>35.869999999999997</v>
      </c>
      <c r="D697" s="14">
        <f>VLOOKUP(A697,'Data _Transformation'!A696:Q3025,4,FALSE)</f>
        <v>9.91</v>
      </c>
      <c r="E697" s="14" t="str">
        <f>VLOOKUP(A697,'Data _Transformation'!A696:Q3025,5,FALSE)</f>
        <v>Yes</v>
      </c>
      <c r="F697" s="14" t="str">
        <f>VLOOKUP(A697,'Data _Transformation'!A696:Q3025,6,FALSE)</f>
        <v>No</v>
      </c>
      <c r="G697" s="14" t="str">
        <f>VLOOKUP(A697,'Data _Transformation'!A696:Q3025,7,FALSE)</f>
        <v>No</v>
      </c>
      <c r="H697" s="14">
        <f>VLOOKUP(A697,'Data _Transformation'!A696:Q3025,8,FALSE)</f>
        <v>0</v>
      </c>
      <c r="I697" s="14" t="str">
        <f>VLOOKUP(A697,'Data _Transformation'!A696:Q3025,9,FALSE)</f>
        <v>Nonsmoker</v>
      </c>
      <c r="J697" s="14" t="str">
        <f>VLOOKUP(A697,'Data _Transformation'!A696:Q3025,10,FALSE)</f>
        <v>Obesity</v>
      </c>
      <c r="K697" s="14" t="str">
        <f>VLOOKUP(A697,'Data _Transformation'!A696:Q3025,11,FALSE)</f>
        <v>Diabetes</v>
      </c>
      <c r="L697" s="39">
        <f>VLOOKUP(A697,'Data _Transformation'!A696:Q3025,12,FALSE)</f>
        <v>32304</v>
      </c>
      <c r="M697" s="40">
        <f>VLOOKUP(A697,'Data _Transformation'!A696:Q3025,13,FALSE)</f>
        <v>5989.52</v>
      </c>
      <c r="N697" s="14" t="str">
        <f>VLOOKUP(A697,'Data _Transformation'!A696:Q3025,14,FALSE)</f>
        <v>tier - 2</v>
      </c>
      <c r="O697" s="14" t="str">
        <f>VLOOKUP(A697,'Data _Transformation'!A696:Q3025,15,FALSE)</f>
        <v>tier - 1</v>
      </c>
      <c r="P697" s="14" t="str">
        <f>VLOOKUP(A697,'Data _Transformation'!A696:Q3025,16,0)</f>
        <v>R1012</v>
      </c>
      <c r="Q697" s="42">
        <f>VLOOKUP(A697,'Data _Transformation'!A696:Q3025,17,0)</f>
        <v>34</v>
      </c>
    </row>
    <row r="698" spans="1:17" ht="15.6" x14ac:dyDescent="0.3">
      <c r="A698" s="41" t="s">
        <v>1757</v>
      </c>
      <c r="B698" s="14" t="str">
        <f>VLOOKUP(A698,'Data _Transformation'!A697:Q3026,2,FALSE)</f>
        <v xml:space="preserve">  Hiroki</v>
      </c>
      <c r="C698" s="14">
        <f>VLOOKUP(A698,'Data _Transformation'!A697:Q3026,3,FALSE)</f>
        <v>21.66</v>
      </c>
      <c r="D698" s="14">
        <f>VLOOKUP(A698,'Data _Transformation'!A697:Q3026,4,FALSE)</f>
        <v>4.1399999999999997</v>
      </c>
      <c r="E698" s="14" t="str">
        <f>VLOOKUP(A698,'Data _Transformation'!A697:Q3026,5,FALSE)</f>
        <v>Yes</v>
      </c>
      <c r="F698" s="14" t="str">
        <f>VLOOKUP(A698,'Data _Transformation'!A697:Q3026,6,FALSE)</f>
        <v>No</v>
      </c>
      <c r="G698" s="14" t="str">
        <f>VLOOKUP(A698,'Data _Transformation'!A697:Q3026,7,FALSE)</f>
        <v>No</v>
      </c>
      <c r="H698" s="14">
        <f>VLOOKUP(A698,'Data _Transformation'!A697:Q3026,8,FALSE)</f>
        <v>2</v>
      </c>
      <c r="I698" s="14" t="str">
        <f>VLOOKUP(A698,'Data _Transformation'!A697:Q3026,9,FALSE)</f>
        <v>Nonsmoker</v>
      </c>
      <c r="J698" s="14" t="str">
        <f>VLOOKUP(A698,'Data _Transformation'!A697:Q3026,10,FALSE)</f>
        <v>Normal weight</v>
      </c>
      <c r="K698" s="14" t="str">
        <f>VLOOKUP(A698,'Data _Transformation'!A697:Q3026,11,FALSE)</f>
        <v>Normal</v>
      </c>
      <c r="L698" s="39">
        <f>VLOOKUP(A698,'Data _Transformation'!A697:Q3026,12,FALSE)</f>
        <v>27258</v>
      </c>
      <c r="M698" s="40">
        <f>VLOOKUP(A698,'Data _Transformation'!A697:Q3026,13,FALSE)</f>
        <v>5990.17</v>
      </c>
      <c r="N698" s="14" t="str">
        <f>VLOOKUP(A698,'Data _Transformation'!A697:Q3026,14,FALSE)</f>
        <v>tier - 2</v>
      </c>
      <c r="O698" s="14" t="str">
        <f>VLOOKUP(A698,'Data _Transformation'!A697:Q3026,15,FALSE)</f>
        <v>tier - 2</v>
      </c>
      <c r="P698" s="14" t="str">
        <f>VLOOKUP(A698,'Data _Transformation'!A697:Q3026,16,0)</f>
        <v>R1013</v>
      </c>
      <c r="Q698" s="42">
        <f>VLOOKUP(A698,'Data _Transformation'!A697:Q3026,17,0)</f>
        <v>48</v>
      </c>
    </row>
    <row r="699" spans="1:17" ht="15.6" x14ac:dyDescent="0.3">
      <c r="A699" s="41" t="s">
        <v>1760</v>
      </c>
      <c r="B699" s="14" t="str">
        <f>VLOOKUP(A699,'Data _Transformation'!A698:Q3027,2,FALSE)</f>
        <v xml:space="preserve">  Anders</v>
      </c>
      <c r="C699" s="14">
        <f>VLOOKUP(A699,'Data _Transformation'!A698:Q3027,3,FALSE)</f>
        <v>37.72</v>
      </c>
      <c r="D699" s="14">
        <f>VLOOKUP(A699,'Data _Transformation'!A698:Q3027,4,FALSE)</f>
        <v>4.38</v>
      </c>
      <c r="E699" s="14" t="str">
        <f>VLOOKUP(A699,'Data _Transformation'!A698:Q3027,5,FALSE)</f>
        <v>Yes</v>
      </c>
      <c r="F699" s="14" t="str">
        <f>VLOOKUP(A699,'Data _Transformation'!A698:Q3027,6,FALSE)</f>
        <v>No</v>
      </c>
      <c r="G699" s="14" t="str">
        <f>VLOOKUP(A699,'Data _Transformation'!A698:Q3027,7,FALSE)</f>
        <v>Yes</v>
      </c>
      <c r="H699" s="14">
        <f>VLOOKUP(A699,'Data _Transformation'!A698:Q3027,8,FALSE)</f>
        <v>1</v>
      </c>
      <c r="I699" s="14" t="str">
        <f>VLOOKUP(A699,'Data _Transformation'!A698:Q3027,9,FALSE)</f>
        <v>Nonsmoker</v>
      </c>
      <c r="J699" s="14" t="str">
        <f>VLOOKUP(A699,'Data _Transformation'!A698:Q3027,10,FALSE)</f>
        <v>Obesity</v>
      </c>
      <c r="K699" s="14" t="str">
        <f>VLOOKUP(A699,'Data _Transformation'!A698:Q3027,11,FALSE)</f>
        <v>Normal</v>
      </c>
      <c r="L699" s="39">
        <f>VLOOKUP(A699,'Data _Transformation'!A698:Q3027,12,FALSE)</f>
        <v>29441</v>
      </c>
      <c r="M699" s="40">
        <f>VLOOKUP(A699,'Data _Transformation'!A698:Q3027,13,FALSE)</f>
        <v>5993.62</v>
      </c>
      <c r="N699" s="14" t="str">
        <f>VLOOKUP(A699,'Data _Transformation'!A698:Q3027,14,FALSE)</f>
        <v>tier - 2</v>
      </c>
      <c r="O699" s="14" t="str">
        <f>VLOOKUP(A699,'Data _Transformation'!A698:Q3027,15,FALSE)</f>
        <v>tier - 3</v>
      </c>
      <c r="P699" s="14" t="str">
        <f>VLOOKUP(A699,'Data _Transformation'!A698:Q3027,16,0)</f>
        <v>R1013</v>
      </c>
      <c r="Q699" s="42">
        <f>VLOOKUP(A699,'Data _Transformation'!A698:Q3027,17,0)</f>
        <v>42</v>
      </c>
    </row>
    <row r="700" spans="1:17" ht="15.6" x14ac:dyDescent="0.3">
      <c r="A700" s="41" t="s">
        <v>1762</v>
      </c>
      <c r="B700" s="14" t="str">
        <f>VLOOKUP(A700,'Data _Transformation'!A699:Q3028,2,FALSE)</f>
        <v xml:space="preserve">  Danielle</v>
      </c>
      <c r="C700" s="14">
        <f>VLOOKUP(A700,'Data _Transformation'!A699:Q3028,3,FALSE)</f>
        <v>39.700000000000003</v>
      </c>
      <c r="D700" s="14">
        <f>VLOOKUP(A700,'Data _Transformation'!A699:Q3028,4,FALSE)</f>
        <v>9.83</v>
      </c>
      <c r="E700" s="14" t="str">
        <f>VLOOKUP(A700,'Data _Transformation'!A699:Q3028,5,FALSE)</f>
        <v>No</v>
      </c>
      <c r="F700" s="14" t="str">
        <f>VLOOKUP(A700,'Data _Transformation'!A699:Q3028,6,FALSE)</f>
        <v>No</v>
      </c>
      <c r="G700" s="14" t="str">
        <f>VLOOKUP(A700,'Data _Transformation'!A699:Q3028,7,FALSE)</f>
        <v>No</v>
      </c>
      <c r="H700" s="14">
        <f>VLOOKUP(A700,'Data _Transformation'!A699:Q3028,8,FALSE)</f>
        <v>3</v>
      </c>
      <c r="I700" s="14" t="str">
        <f>VLOOKUP(A700,'Data _Transformation'!A699:Q3028,9,FALSE)</f>
        <v>Nonsmoker</v>
      </c>
      <c r="J700" s="14" t="str">
        <f>VLOOKUP(A700,'Data _Transformation'!A699:Q3028,10,FALSE)</f>
        <v>Obesity</v>
      </c>
      <c r="K700" s="14" t="str">
        <f>VLOOKUP(A700,'Data _Transformation'!A699:Q3028,11,FALSE)</f>
        <v>Diabetes</v>
      </c>
      <c r="L700" s="39">
        <f>VLOOKUP(A700,'Data _Transformation'!A699:Q3028,12,FALSE)</f>
        <v>32736</v>
      </c>
      <c r="M700" s="40">
        <f>VLOOKUP(A700,'Data _Transformation'!A699:Q3028,13,FALSE)</f>
        <v>6059.17</v>
      </c>
      <c r="N700" s="14" t="str">
        <f>VLOOKUP(A700,'Data _Transformation'!A699:Q3028,14,FALSE)</f>
        <v>tier - 2</v>
      </c>
      <c r="O700" s="14" t="str">
        <f>VLOOKUP(A700,'Data _Transformation'!A699:Q3028,15,FALSE)</f>
        <v>tier - 1</v>
      </c>
      <c r="P700" s="14" t="str">
        <f>VLOOKUP(A700,'Data _Transformation'!A699:Q3028,16,0)</f>
        <v>R1011</v>
      </c>
      <c r="Q700" s="42">
        <f>VLOOKUP(A700,'Data _Transformation'!A699:Q3028,17,0)</f>
        <v>33</v>
      </c>
    </row>
    <row r="701" spans="1:17" ht="15.6" x14ac:dyDescent="0.3">
      <c r="A701" s="41" t="s">
        <v>1765</v>
      </c>
      <c r="B701" s="14" t="str">
        <f>VLOOKUP(A701,'Data _Transformation'!A700:Q3029,2,FALSE)</f>
        <v xml:space="preserve">  Candace N</v>
      </c>
      <c r="C701" s="14">
        <f>VLOOKUP(A701,'Data _Transformation'!A700:Q3029,3,FALSE)</f>
        <v>35.97</v>
      </c>
      <c r="D701" s="14">
        <f>VLOOKUP(A701,'Data _Transformation'!A700:Q3029,4,FALSE)</f>
        <v>11.08</v>
      </c>
      <c r="E701" s="14" t="str">
        <f>VLOOKUP(A701,'Data _Transformation'!A700:Q3029,5,FALSE)</f>
        <v>No</v>
      </c>
      <c r="F701" s="14" t="str">
        <f>VLOOKUP(A701,'Data _Transformation'!A700:Q3029,6,FALSE)</f>
        <v>No</v>
      </c>
      <c r="G701" s="14" t="str">
        <f>VLOOKUP(A701,'Data _Transformation'!A700:Q3029,7,FALSE)</f>
        <v>No</v>
      </c>
      <c r="H701" s="14">
        <f>VLOOKUP(A701,'Data _Transformation'!A700:Q3029,8,FALSE)</f>
        <v>3</v>
      </c>
      <c r="I701" s="14" t="str">
        <f>VLOOKUP(A701,'Data _Transformation'!A700:Q3029,9,FALSE)</f>
        <v>Nonsmoker</v>
      </c>
      <c r="J701" s="14" t="str">
        <f>VLOOKUP(A701,'Data _Transformation'!A700:Q3029,10,FALSE)</f>
        <v>Obesity</v>
      </c>
      <c r="K701" s="14" t="str">
        <f>VLOOKUP(A701,'Data _Transformation'!A700:Q3029,11,FALSE)</f>
        <v>Diabetes</v>
      </c>
      <c r="L701" s="39">
        <f>VLOOKUP(A701,'Data _Transformation'!A700:Q3029,12,FALSE)</f>
        <v>35274</v>
      </c>
      <c r="M701" s="40">
        <f>VLOOKUP(A701,'Data _Transformation'!A700:Q3029,13,FALSE)</f>
        <v>6061.8</v>
      </c>
      <c r="N701" s="14" t="str">
        <f>VLOOKUP(A701,'Data _Transformation'!A700:Q3029,14,FALSE)</f>
        <v>tier - 2</v>
      </c>
      <c r="O701" s="14" t="str">
        <f>VLOOKUP(A701,'Data _Transformation'!A700:Q3029,15,FALSE)</f>
        <v>tier - 3</v>
      </c>
      <c r="P701" s="14" t="str">
        <f>VLOOKUP(A701,'Data _Transformation'!A700:Q3029,16,0)</f>
        <v>R1012</v>
      </c>
      <c r="Q701" s="42">
        <f>VLOOKUP(A701,'Data _Transformation'!A700:Q3029,17,0)</f>
        <v>26</v>
      </c>
    </row>
    <row r="702" spans="1:17" ht="15.6" x14ac:dyDescent="0.3">
      <c r="A702" s="41" t="s">
        <v>1767</v>
      </c>
      <c r="B702" s="14" t="str">
        <f>VLOOKUP(A702,'Data _Transformation'!A701:Q3030,2,FALSE)</f>
        <v xml:space="preserve">  Bruno F</v>
      </c>
      <c r="C702" s="14">
        <f>VLOOKUP(A702,'Data _Transformation'!A701:Q3030,3,FALSE)</f>
        <v>37.85</v>
      </c>
      <c r="D702" s="14">
        <f>VLOOKUP(A702,'Data _Transformation'!A701:Q3030,4,FALSE)</f>
        <v>11.01</v>
      </c>
      <c r="E702" s="14" t="str">
        <f>VLOOKUP(A702,'Data _Transformation'!A701:Q3030,5,FALSE)</f>
        <v>No</v>
      </c>
      <c r="F702" s="14" t="str">
        <f>VLOOKUP(A702,'Data _Transformation'!A701:Q3030,6,FALSE)</f>
        <v>No</v>
      </c>
      <c r="G702" s="14" t="str">
        <f>VLOOKUP(A702,'Data _Transformation'!A701:Q3030,7,FALSE)</f>
        <v>No</v>
      </c>
      <c r="H702" s="14">
        <f>VLOOKUP(A702,'Data _Transformation'!A701:Q3030,8,FALSE)</f>
        <v>0</v>
      </c>
      <c r="I702" s="14" t="str">
        <f>VLOOKUP(A702,'Data _Transformation'!A701:Q3030,9,FALSE)</f>
        <v>Nonsmoker</v>
      </c>
      <c r="J702" s="14" t="str">
        <f>VLOOKUP(A702,'Data _Transformation'!A701:Q3030,10,FALSE)</f>
        <v>Obesity</v>
      </c>
      <c r="K702" s="14" t="str">
        <f>VLOOKUP(A702,'Data _Transformation'!A701:Q3030,11,FALSE)</f>
        <v>Diabetes</v>
      </c>
      <c r="L702" s="39">
        <f>VLOOKUP(A702,'Data _Transformation'!A701:Q3030,12,FALSE)</f>
        <v>34646</v>
      </c>
      <c r="M702" s="40">
        <f>VLOOKUP(A702,'Data _Transformation'!A701:Q3030,13,FALSE)</f>
        <v>6064.37</v>
      </c>
      <c r="N702" s="14" t="str">
        <f>VLOOKUP(A702,'Data _Transformation'!A701:Q3030,14,FALSE)</f>
        <v>tier - 2</v>
      </c>
      <c r="O702" s="14" t="str">
        <f>VLOOKUP(A702,'Data _Transformation'!A701:Q3030,15,FALSE)</f>
        <v>tier - 2</v>
      </c>
      <c r="P702" s="14" t="str">
        <f>VLOOKUP(A702,'Data _Transformation'!A701:Q3030,16,0)</f>
        <v>R1011</v>
      </c>
      <c r="Q702" s="42">
        <f>VLOOKUP(A702,'Data _Transformation'!A701:Q3030,17,0)</f>
        <v>28</v>
      </c>
    </row>
    <row r="703" spans="1:17" ht="15.6" x14ac:dyDescent="0.3">
      <c r="A703" s="41" t="s">
        <v>1770</v>
      </c>
      <c r="B703" s="14" t="str">
        <f>VLOOKUP(A703,'Data _Transformation'!A702:Q3031,2,FALSE)</f>
        <v xml:space="preserve">  Emily</v>
      </c>
      <c r="C703" s="14">
        <f>VLOOKUP(A703,'Data _Transformation'!A702:Q3031,3,FALSE)</f>
        <v>21.66</v>
      </c>
      <c r="D703" s="14">
        <f>VLOOKUP(A703,'Data _Transformation'!A702:Q3031,4,FALSE)</f>
        <v>4.37</v>
      </c>
      <c r="E703" s="14" t="str">
        <f>VLOOKUP(A703,'Data _Transformation'!A702:Q3031,5,FALSE)</f>
        <v>No</v>
      </c>
      <c r="F703" s="14" t="str">
        <f>VLOOKUP(A703,'Data _Transformation'!A702:Q3031,6,FALSE)</f>
        <v>yes</v>
      </c>
      <c r="G703" s="14" t="str">
        <f>VLOOKUP(A703,'Data _Transformation'!A702:Q3031,7,FALSE)</f>
        <v>No</v>
      </c>
      <c r="H703" s="14">
        <f>VLOOKUP(A703,'Data _Transformation'!A702:Q3031,8,FALSE)</f>
        <v>1</v>
      </c>
      <c r="I703" s="14" t="str">
        <f>VLOOKUP(A703,'Data _Transformation'!A702:Q3031,9,FALSE)</f>
        <v>Smoker</v>
      </c>
      <c r="J703" s="14" t="str">
        <f>VLOOKUP(A703,'Data _Transformation'!A702:Q3031,10,FALSE)</f>
        <v>Normal weight</v>
      </c>
      <c r="K703" s="14" t="str">
        <f>VLOOKUP(A703,'Data _Transformation'!A702:Q3031,11,FALSE)</f>
        <v>Normal</v>
      </c>
      <c r="L703" s="39">
        <f>VLOOKUP(A703,'Data _Transformation'!A702:Q3031,12,FALSE)</f>
        <v>30946</v>
      </c>
      <c r="M703" s="40">
        <f>VLOOKUP(A703,'Data _Transformation'!A702:Q3031,13,FALSE)</f>
        <v>6067.13</v>
      </c>
      <c r="N703" s="14" t="str">
        <f>VLOOKUP(A703,'Data _Transformation'!A702:Q3031,14,FALSE)</f>
        <v>tier - 3</v>
      </c>
      <c r="O703" s="14" t="str">
        <f>VLOOKUP(A703,'Data _Transformation'!A702:Q3031,15,FALSE)</f>
        <v>tier - 1</v>
      </c>
      <c r="P703" s="14" t="str">
        <f>VLOOKUP(A703,'Data _Transformation'!A702:Q3031,16,0)</f>
        <v>R1016</v>
      </c>
      <c r="Q703" s="42">
        <f>VLOOKUP(A703,'Data _Transformation'!A702:Q3031,17,0)</f>
        <v>38</v>
      </c>
    </row>
    <row r="704" spans="1:17" ht="15.6" x14ac:dyDescent="0.3">
      <c r="A704" s="41" t="s">
        <v>1772</v>
      </c>
      <c r="B704" s="14" t="str">
        <f>VLOOKUP(A704,'Data _Transformation'!A703:Q3032,2,FALSE)</f>
        <v xml:space="preserve">  Katie</v>
      </c>
      <c r="C704" s="14">
        <f>VLOOKUP(A704,'Data _Transformation'!A703:Q3032,3,FALSE)</f>
        <v>39.369999999999997</v>
      </c>
      <c r="D704" s="14">
        <f>VLOOKUP(A704,'Data _Transformation'!A703:Q3032,4,FALSE)</f>
        <v>5.91</v>
      </c>
      <c r="E704" s="14" t="str">
        <f>VLOOKUP(A704,'Data _Transformation'!A703:Q3032,5,FALSE)</f>
        <v>No</v>
      </c>
      <c r="F704" s="14" t="str">
        <f>VLOOKUP(A704,'Data _Transformation'!A703:Q3032,6,FALSE)</f>
        <v>No</v>
      </c>
      <c r="G704" s="14" t="str">
        <f>VLOOKUP(A704,'Data _Transformation'!A703:Q3032,7,FALSE)</f>
        <v>No</v>
      </c>
      <c r="H704" s="14">
        <f>VLOOKUP(A704,'Data _Transformation'!A703:Q3032,8,FALSE)</f>
        <v>2</v>
      </c>
      <c r="I704" s="14" t="str">
        <f>VLOOKUP(A704,'Data _Transformation'!A703:Q3032,9,FALSE)</f>
        <v>Nonsmoker</v>
      </c>
      <c r="J704" s="14" t="str">
        <f>VLOOKUP(A704,'Data _Transformation'!A703:Q3032,10,FALSE)</f>
        <v>Obesity</v>
      </c>
      <c r="K704" s="14" t="str">
        <f>VLOOKUP(A704,'Data _Transformation'!A703:Q3032,11,FALSE)</f>
        <v>Prediabetes</v>
      </c>
      <c r="L704" s="39">
        <f>VLOOKUP(A704,'Data _Transformation'!A703:Q3032,12,FALSE)</f>
        <v>29075</v>
      </c>
      <c r="M704" s="40">
        <f>VLOOKUP(A704,'Data _Transformation'!A703:Q3032,13,FALSE)</f>
        <v>6074.37</v>
      </c>
      <c r="N704" s="14" t="str">
        <f>VLOOKUP(A704,'Data _Transformation'!A703:Q3032,14,FALSE)</f>
        <v>tier - 2</v>
      </c>
      <c r="O704" s="14" t="str">
        <f>VLOOKUP(A704,'Data _Transformation'!A703:Q3032,15,FALSE)</f>
        <v>tier - 2</v>
      </c>
      <c r="P704" s="14" t="str">
        <f>VLOOKUP(A704,'Data _Transformation'!A703:Q3032,16,0)</f>
        <v>R1012</v>
      </c>
      <c r="Q704" s="42">
        <f>VLOOKUP(A704,'Data _Transformation'!A703:Q3032,17,0)</f>
        <v>43</v>
      </c>
    </row>
    <row r="705" spans="1:17" ht="15.6" x14ac:dyDescent="0.3">
      <c r="A705" s="41" t="s">
        <v>1775</v>
      </c>
      <c r="B705" s="14" t="str">
        <f>VLOOKUP(A705,'Data _Transformation'!A704:Q3033,2,FALSE)</f>
        <v xml:space="preserve">  Sally</v>
      </c>
      <c r="C705" s="14">
        <f>VLOOKUP(A705,'Data _Transformation'!A704:Q3033,3,FALSE)</f>
        <v>40.880000000000003</v>
      </c>
      <c r="D705" s="14">
        <f>VLOOKUP(A705,'Data _Transformation'!A704:Q3033,4,FALSE)</f>
        <v>7.65</v>
      </c>
      <c r="E705" s="14" t="str">
        <f>VLOOKUP(A705,'Data _Transformation'!A704:Q3033,5,FALSE)</f>
        <v>No</v>
      </c>
      <c r="F705" s="14" t="str">
        <f>VLOOKUP(A705,'Data _Transformation'!A704:Q3033,6,FALSE)</f>
        <v>No</v>
      </c>
      <c r="G705" s="14" t="str">
        <f>VLOOKUP(A705,'Data _Transformation'!A704:Q3033,7,FALSE)</f>
        <v>No</v>
      </c>
      <c r="H705" s="14">
        <f>VLOOKUP(A705,'Data _Transformation'!A704:Q3033,8,FALSE)</f>
        <v>0</v>
      </c>
      <c r="I705" s="14" t="str">
        <f>VLOOKUP(A705,'Data _Transformation'!A704:Q3033,9,FALSE)</f>
        <v>Nonsmoker</v>
      </c>
      <c r="J705" s="14" t="str">
        <f>VLOOKUP(A705,'Data _Transformation'!A704:Q3033,10,FALSE)</f>
        <v>Obesity</v>
      </c>
      <c r="K705" s="14" t="str">
        <f>VLOOKUP(A705,'Data _Transformation'!A704:Q3033,11,FALSE)</f>
        <v>Diabetes</v>
      </c>
      <c r="L705" s="39">
        <f>VLOOKUP(A705,'Data _Transformation'!A704:Q3033,12,FALSE)</f>
        <v>30969</v>
      </c>
      <c r="M705" s="40">
        <f>VLOOKUP(A705,'Data _Transformation'!A704:Q3033,13,FALSE)</f>
        <v>6079.67</v>
      </c>
      <c r="N705" s="14" t="str">
        <f>VLOOKUP(A705,'Data _Transformation'!A704:Q3033,14,FALSE)</f>
        <v>tier - 1</v>
      </c>
      <c r="O705" s="14" t="str">
        <f>VLOOKUP(A705,'Data _Transformation'!A704:Q3033,15,FALSE)</f>
        <v>tier - 1</v>
      </c>
      <c r="P705" s="14" t="str">
        <f>VLOOKUP(A705,'Data _Transformation'!A704:Q3033,16,0)</f>
        <v>R1014</v>
      </c>
      <c r="Q705" s="42">
        <f>VLOOKUP(A705,'Data _Transformation'!A704:Q3033,17,0)</f>
        <v>38</v>
      </c>
    </row>
    <row r="706" spans="1:17" ht="15.6" x14ac:dyDescent="0.3">
      <c r="A706" s="41" t="s">
        <v>1777</v>
      </c>
      <c r="B706" s="14" t="str">
        <f>VLOOKUP(A706,'Data _Transformation'!A705:Q3034,2,FALSE)</f>
        <v xml:space="preserve">  Meaghan J</v>
      </c>
      <c r="C706" s="14">
        <f>VLOOKUP(A706,'Data _Transformation'!A705:Q3034,3,FALSE)</f>
        <v>26.22</v>
      </c>
      <c r="D706" s="14">
        <f>VLOOKUP(A706,'Data _Transformation'!A705:Q3034,4,FALSE)</f>
        <v>5.37</v>
      </c>
      <c r="E706" s="14" t="str">
        <f>VLOOKUP(A706,'Data _Transformation'!A705:Q3034,5,FALSE)</f>
        <v>Yes</v>
      </c>
      <c r="F706" s="14" t="str">
        <f>VLOOKUP(A706,'Data _Transformation'!A705:Q3034,6,FALSE)</f>
        <v>No</v>
      </c>
      <c r="G706" s="14" t="str">
        <f>VLOOKUP(A706,'Data _Transformation'!A705:Q3034,7,FALSE)</f>
        <v>No</v>
      </c>
      <c r="H706" s="14">
        <f>VLOOKUP(A706,'Data _Transformation'!A705:Q3034,8,FALSE)</f>
        <v>2</v>
      </c>
      <c r="I706" s="14" t="str">
        <f>VLOOKUP(A706,'Data _Transformation'!A705:Q3034,9,FALSE)</f>
        <v>Nonsmoker</v>
      </c>
      <c r="J706" s="14" t="str">
        <f>VLOOKUP(A706,'Data _Transformation'!A705:Q3034,10,FALSE)</f>
        <v>Over weight</v>
      </c>
      <c r="K706" s="14" t="str">
        <f>VLOOKUP(A706,'Data _Transformation'!A705:Q3034,11,FALSE)</f>
        <v>Normal</v>
      </c>
      <c r="L706" s="39">
        <f>VLOOKUP(A706,'Data _Transformation'!A705:Q3034,12,FALSE)</f>
        <v>30888</v>
      </c>
      <c r="M706" s="40">
        <f>VLOOKUP(A706,'Data _Transformation'!A705:Q3034,13,FALSE)</f>
        <v>6082.41</v>
      </c>
      <c r="N706" s="14" t="str">
        <f>VLOOKUP(A706,'Data _Transformation'!A705:Q3034,14,FALSE)</f>
        <v>tier - 1</v>
      </c>
      <c r="O706" s="14" t="str">
        <f>VLOOKUP(A706,'Data _Transformation'!A705:Q3034,15,FALSE)</f>
        <v>tier - 2</v>
      </c>
      <c r="P706" s="14" t="str">
        <f>VLOOKUP(A706,'Data _Transformation'!A705:Q3034,16,0)</f>
        <v>R1011</v>
      </c>
      <c r="Q706" s="42">
        <f>VLOOKUP(A706,'Data _Transformation'!A705:Q3034,17,0)</f>
        <v>38</v>
      </c>
    </row>
    <row r="707" spans="1:17" ht="15.6" x14ac:dyDescent="0.3">
      <c r="A707" s="41" t="s">
        <v>1780</v>
      </c>
      <c r="B707" s="14" t="str">
        <f>VLOOKUP(A707,'Data _Transformation'!A706:Q3035,2,FALSE)</f>
        <v xml:space="preserve">  Rina</v>
      </c>
      <c r="C707" s="14">
        <f>VLOOKUP(A707,'Data _Transformation'!A706:Q3035,3,FALSE)</f>
        <v>25.08</v>
      </c>
      <c r="D707" s="14">
        <f>VLOOKUP(A707,'Data _Transformation'!A706:Q3035,4,FALSE)</f>
        <v>5.75</v>
      </c>
      <c r="E707" s="14" t="str">
        <f>VLOOKUP(A707,'Data _Transformation'!A706:Q3035,5,FALSE)</f>
        <v>Yes</v>
      </c>
      <c r="F707" s="14" t="str">
        <f>VLOOKUP(A707,'Data _Transformation'!A706:Q3035,6,FALSE)</f>
        <v>No</v>
      </c>
      <c r="G707" s="14" t="str">
        <f>VLOOKUP(A707,'Data _Transformation'!A706:Q3035,7,FALSE)</f>
        <v>No</v>
      </c>
      <c r="H707" s="14">
        <f>VLOOKUP(A707,'Data _Transformation'!A706:Q3035,8,FALSE)</f>
        <v>2</v>
      </c>
      <c r="I707" s="14" t="str">
        <f>VLOOKUP(A707,'Data _Transformation'!A706:Q3035,9,FALSE)</f>
        <v>Nonsmoker</v>
      </c>
      <c r="J707" s="14" t="str">
        <f>VLOOKUP(A707,'Data _Transformation'!A706:Q3035,10,FALSE)</f>
        <v>Over weight</v>
      </c>
      <c r="K707" s="14" t="str">
        <f>VLOOKUP(A707,'Data _Transformation'!A706:Q3035,11,FALSE)</f>
        <v>Prediabetes</v>
      </c>
      <c r="L707" s="39">
        <f>VLOOKUP(A707,'Data _Transformation'!A706:Q3035,12,FALSE)</f>
        <v>25728</v>
      </c>
      <c r="M707" s="40">
        <f>VLOOKUP(A707,'Data _Transformation'!A706:Q3035,13,FALSE)</f>
        <v>6098.38</v>
      </c>
      <c r="N707" s="14" t="str">
        <f>VLOOKUP(A707,'Data _Transformation'!A706:Q3035,14,FALSE)</f>
        <v>tier - 2</v>
      </c>
      <c r="O707" s="14" t="str">
        <f>VLOOKUP(A707,'Data _Transformation'!A706:Q3035,15,FALSE)</f>
        <v>tier - 2</v>
      </c>
      <c r="P707" s="14" t="str">
        <f>VLOOKUP(A707,'Data _Transformation'!A706:Q3035,16,0)</f>
        <v>R1013</v>
      </c>
      <c r="Q707" s="42">
        <f>VLOOKUP(A707,'Data _Transformation'!A706:Q3035,17,0)</f>
        <v>52</v>
      </c>
    </row>
    <row r="708" spans="1:17" ht="15.6" x14ac:dyDescent="0.3">
      <c r="A708" s="41" t="s">
        <v>1783</v>
      </c>
      <c r="B708" s="14" t="str">
        <f>VLOOKUP(A708,'Data _Transformation'!A707:Q3036,2,FALSE)</f>
        <v xml:space="preserve">  Kristin P</v>
      </c>
      <c r="C708" s="14">
        <f>VLOOKUP(A708,'Data _Transformation'!A707:Q3036,3,FALSE)</f>
        <v>39.1</v>
      </c>
      <c r="D708" s="14">
        <f>VLOOKUP(A708,'Data _Transformation'!A707:Q3036,4,FALSE)</f>
        <v>6.79</v>
      </c>
      <c r="E708" s="14" t="str">
        <f>VLOOKUP(A708,'Data _Transformation'!A707:Q3036,5,FALSE)</f>
        <v>Yes</v>
      </c>
      <c r="F708" s="14" t="str">
        <f>VLOOKUP(A708,'Data _Transformation'!A707:Q3036,6,FALSE)</f>
        <v>No</v>
      </c>
      <c r="G708" s="14" t="str">
        <f>VLOOKUP(A708,'Data _Transformation'!A707:Q3036,7,FALSE)</f>
        <v>No</v>
      </c>
      <c r="H708" s="14">
        <f>VLOOKUP(A708,'Data _Transformation'!A707:Q3036,8,FALSE)</f>
        <v>2</v>
      </c>
      <c r="I708" s="14" t="str">
        <f>VLOOKUP(A708,'Data _Transformation'!A707:Q3036,9,FALSE)</f>
        <v>Nonsmoker</v>
      </c>
      <c r="J708" s="14" t="str">
        <f>VLOOKUP(A708,'Data _Transformation'!A707:Q3036,10,FALSE)</f>
        <v>Obesity</v>
      </c>
      <c r="K708" s="14" t="str">
        <f>VLOOKUP(A708,'Data _Transformation'!A707:Q3036,11,FALSE)</f>
        <v>Diabetes</v>
      </c>
      <c r="L708" s="39">
        <f>VLOOKUP(A708,'Data _Transformation'!A707:Q3036,12,FALSE)</f>
        <v>34951</v>
      </c>
      <c r="M708" s="40">
        <f>VLOOKUP(A708,'Data _Transformation'!A707:Q3036,13,FALSE)</f>
        <v>6111.95</v>
      </c>
      <c r="N708" s="14" t="str">
        <f>VLOOKUP(A708,'Data _Transformation'!A707:Q3036,14,FALSE)</f>
        <v>tier - 2</v>
      </c>
      <c r="O708" s="14" t="str">
        <f>VLOOKUP(A708,'Data _Transformation'!A707:Q3036,15,FALSE)</f>
        <v>tier - 3</v>
      </c>
      <c r="P708" s="14" t="str">
        <f>VLOOKUP(A708,'Data _Transformation'!A707:Q3036,16,0)</f>
        <v>R1026</v>
      </c>
      <c r="Q708" s="42">
        <f>VLOOKUP(A708,'Data _Transformation'!A707:Q3036,17,0)</f>
        <v>27</v>
      </c>
    </row>
    <row r="709" spans="1:17" ht="15.6" x14ac:dyDescent="0.3">
      <c r="A709" s="41" t="s">
        <v>1785</v>
      </c>
      <c r="B709" s="14" t="str">
        <f>VLOOKUP(A709,'Data _Transformation'!A708:Q3037,2,FALSE)</f>
        <v xml:space="preserve">  Albert</v>
      </c>
      <c r="C709" s="14">
        <f>VLOOKUP(A709,'Data _Transformation'!A708:Q3037,3,FALSE)</f>
        <v>37.905000000000001</v>
      </c>
      <c r="D709" s="14">
        <f>VLOOKUP(A709,'Data _Transformation'!A708:Q3037,4,FALSE)</f>
        <v>7.03</v>
      </c>
      <c r="E709" s="14" t="str">
        <f>VLOOKUP(A709,'Data _Transformation'!A708:Q3037,5,FALSE)</f>
        <v>No</v>
      </c>
      <c r="F709" s="14" t="str">
        <f>VLOOKUP(A709,'Data _Transformation'!A708:Q3037,6,FALSE)</f>
        <v>No</v>
      </c>
      <c r="G709" s="14" t="str">
        <f>VLOOKUP(A709,'Data _Transformation'!A708:Q3037,7,FALSE)</f>
        <v>No</v>
      </c>
      <c r="H709" s="14">
        <f>VLOOKUP(A709,'Data _Transformation'!A708:Q3037,8,FALSE)</f>
        <v>3</v>
      </c>
      <c r="I709" s="14" t="str">
        <f>VLOOKUP(A709,'Data _Transformation'!A708:Q3037,9,FALSE)</f>
        <v>Nonsmoker</v>
      </c>
      <c r="J709" s="14" t="str">
        <f>VLOOKUP(A709,'Data _Transformation'!A708:Q3037,10,FALSE)</f>
        <v>Obesity</v>
      </c>
      <c r="K709" s="14" t="str">
        <f>VLOOKUP(A709,'Data _Transformation'!A708:Q3037,11,FALSE)</f>
        <v>Diabetes</v>
      </c>
      <c r="L709" s="39">
        <f>VLOOKUP(A709,'Data _Transformation'!A708:Q3037,12,FALSE)</f>
        <v>31249</v>
      </c>
      <c r="M709" s="40">
        <f>VLOOKUP(A709,'Data _Transformation'!A708:Q3037,13,FALSE)</f>
        <v>6112.35</v>
      </c>
      <c r="N709" s="14" t="str">
        <f>VLOOKUP(A709,'Data _Transformation'!A708:Q3037,14,FALSE)</f>
        <v>tier - 2</v>
      </c>
      <c r="O709" s="14" t="str">
        <f>VLOOKUP(A709,'Data _Transformation'!A708:Q3037,15,FALSE)</f>
        <v>tier - 1</v>
      </c>
      <c r="P709" s="14" t="str">
        <f>VLOOKUP(A709,'Data _Transformation'!A708:Q3037,16,0)</f>
        <v>R1012</v>
      </c>
      <c r="Q709" s="42">
        <f>VLOOKUP(A709,'Data _Transformation'!A708:Q3037,17,0)</f>
        <v>37</v>
      </c>
    </row>
    <row r="710" spans="1:17" ht="15.6" x14ac:dyDescent="0.3">
      <c r="A710" s="41" t="s">
        <v>1787</v>
      </c>
      <c r="B710" s="14" t="str">
        <f>VLOOKUP(A710,'Data _Transformation'!A709:Q3038,2,FALSE)</f>
        <v xml:space="preserve">  Ashley</v>
      </c>
      <c r="C710" s="14">
        <f>VLOOKUP(A710,'Data _Transformation'!A709:Q3038,3,FALSE)</f>
        <v>43.35</v>
      </c>
      <c r="D710" s="14">
        <f>VLOOKUP(A710,'Data _Transformation'!A709:Q3038,4,FALSE)</f>
        <v>5.41</v>
      </c>
      <c r="E710" s="14" t="str">
        <f>VLOOKUP(A710,'Data _Transformation'!A709:Q3038,5,FALSE)</f>
        <v>Yes</v>
      </c>
      <c r="F710" s="14" t="str">
        <f>VLOOKUP(A710,'Data _Transformation'!A709:Q3038,6,FALSE)</f>
        <v>No</v>
      </c>
      <c r="G710" s="14" t="str">
        <f>VLOOKUP(A710,'Data _Transformation'!A709:Q3038,7,FALSE)</f>
        <v>Yes</v>
      </c>
      <c r="H710" s="14">
        <f>VLOOKUP(A710,'Data _Transformation'!A709:Q3038,8,FALSE)</f>
        <v>1</v>
      </c>
      <c r="I710" s="14" t="str">
        <f>VLOOKUP(A710,'Data _Transformation'!A709:Q3038,9,FALSE)</f>
        <v>Nonsmoker</v>
      </c>
      <c r="J710" s="14" t="str">
        <f>VLOOKUP(A710,'Data _Transformation'!A709:Q3038,10,FALSE)</f>
        <v>Obesity</v>
      </c>
      <c r="K710" s="14" t="str">
        <f>VLOOKUP(A710,'Data _Transformation'!A709:Q3038,11,FALSE)</f>
        <v>Normal</v>
      </c>
      <c r="L710" s="39">
        <f>VLOOKUP(A710,'Data _Transformation'!A709:Q3038,12,FALSE)</f>
        <v>33444</v>
      </c>
      <c r="M710" s="40">
        <f>VLOOKUP(A710,'Data _Transformation'!A709:Q3038,13,FALSE)</f>
        <v>6113.23</v>
      </c>
      <c r="N710" s="14" t="str">
        <f>VLOOKUP(A710,'Data _Transformation'!A709:Q3038,14,FALSE)</f>
        <v>tier - 2</v>
      </c>
      <c r="O710" s="14" t="str">
        <f>VLOOKUP(A710,'Data _Transformation'!A709:Q3038,15,FALSE)</f>
        <v>tier - 2</v>
      </c>
      <c r="P710" s="14" t="str">
        <f>VLOOKUP(A710,'Data _Transformation'!A709:Q3038,16,0)</f>
        <v>R1024</v>
      </c>
      <c r="Q710" s="42">
        <f>VLOOKUP(A710,'Data _Transformation'!A709:Q3038,17,0)</f>
        <v>31</v>
      </c>
    </row>
    <row r="711" spans="1:17" ht="15.6" x14ac:dyDescent="0.3">
      <c r="A711" s="41" t="s">
        <v>1790</v>
      </c>
      <c r="B711" s="14" t="str">
        <f>VLOOKUP(A711,'Data _Transformation'!A710:Q3039,2,FALSE)</f>
        <v xml:space="preserve">  Shannon L</v>
      </c>
      <c r="C711" s="14">
        <f>VLOOKUP(A711,'Data _Transformation'!A710:Q3039,3,FALSE)</f>
        <v>36.15</v>
      </c>
      <c r="D711" s="14">
        <f>VLOOKUP(A711,'Data _Transformation'!A710:Q3039,4,FALSE)</f>
        <v>8.0500000000000007</v>
      </c>
      <c r="E711" s="14" t="str">
        <f>VLOOKUP(A711,'Data _Transformation'!A710:Q3039,5,FALSE)</f>
        <v>No</v>
      </c>
      <c r="F711" s="14" t="str">
        <f>VLOOKUP(A711,'Data _Transformation'!A710:Q3039,6,FALSE)</f>
        <v>No</v>
      </c>
      <c r="G711" s="14" t="str">
        <f>VLOOKUP(A711,'Data _Transformation'!A710:Q3039,7,FALSE)</f>
        <v>No</v>
      </c>
      <c r="H711" s="14">
        <f>VLOOKUP(A711,'Data _Transformation'!A710:Q3039,8,FALSE)</f>
        <v>0</v>
      </c>
      <c r="I711" s="14" t="str">
        <f>VLOOKUP(A711,'Data _Transformation'!A710:Q3039,9,FALSE)</f>
        <v>Nonsmoker</v>
      </c>
      <c r="J711" s="14" t="str">
        <f>VLOOKUP(A711,'Data _Transformation'!A710:Q3039,10,FALSE)</f>
        <v>Obesity</v>
      </c>
      <c r="K711" s="14" t="str">
        <f>VLOOKUP(A711,'Data _Transformation'!A710:Q3039,11,FALSE)</f>
        <v>Diabetes</v>
      </c>
      <c r="L711" s="39">
        <f>VLOOKUP(A711,'Data _Transformation'!A710:Q3039,12,FALSE)</f>
        <v>30539</v>
      </c>
      <c r="M711" s="40">
        <f>VLOOKUP(A711,'Data _Transformation'!A710:Q3039,13,FALSE)</f>
        <v>6117.49</v>
      </c>
      <c r="N711" s="14" t="str">
        <f>VLOOKUP(A711,'Data _Transformation'!A710:Q3039,14,FALSE)</f>
        <v>tier - 2</v>
      </c>
      <c r="O711" s="14" t="str">
        <f>VLOOKUP(A711,'Data _Transformation'!A710:Q3039,15,FALSE)</f>
        <v>tier - 3</v>
      </c>
      <c r="P711" s="14" t="str">
        <f>VLOOKUP(A711,'Data _Transformation'!A710:Q3039,16,0)</f>
        <v>R1012</v>
      </c>
      <c r="Q711" s="42">
        <f>VLOOKUP(A711,'Data _Transformation'!A710:Q3039,17,0)</f>
        <v>39</v>
      </c>
    </row>
    <row r="712" spans="1:17" ht="15.6" x14ac:dyDescent="0.3">
      <c r="A712" s="41" t="s">
        <v>1792</v>
      </c>
      <c r="B712" s="14" t="str">
        <f>VLOOKUP(A712,'Data _Transformation'!A711:Q3040,2,FALSE)</f>
        <v xml:space="preserve">  Amy B</v>
      </c>
      <c r="C712" s="14">
        <f>VLOOKUP(A712,'Data _Transformation'!A711:Q3040,3,FALSE)</f>
        <v>44.98</v>
      </c>
      <c r="D712" s="14">
        <f>VLOOKUP(A712,'Data _Transformation'!A711:Q3040,4,FALSE)</f>
        <v>5.94</v>
      </c>
      <c r="E712" s="14" t="str">
        <f>VLOOKUP(A712,'Data _Transformation'!A711:Q3040,5,FALSE)</f>
        <v>No</v>
      </c>
      <c r="F712" s="14" t="str">
        <f>VLOOKUP(A712,'Data _Transformation'!A711:Q3040,6,FALSE)</f>
        <v>No</v>
      </c>
      <c r="G712" s="14" t="str">
        <f>VLOOKUP(A712,'Data _Transformation'!A711:Q3040,7,FALSE)</f>
        <v>No</v>
      </c>
      <c r="H712" s="14">
        <f>VLOOKUP(A712,'Data _Transformation'!A711:Q3040,8,FALSE)</f>
        <v>1</v>
      </c>
      <c r="I712" s="14" t="str">
        <f>VLOOKUP(A712,'Data _Transformation'!A711:Q3040,9,FALSE)</f>
        <v>Nonsmoker</v>
      </c>
      <c r="J712" s="14" t="str">
        <f>VLOOKUP(A712,'Data _Transformation'!A711:Q3040,10,FALSE)</f>
        <v>Obesity</v>
      </c>
      <c r="K712" s="14" t="str">
        <f>VLOOKUP(A712,'Data _Transformation'!A711:Q3040,11,FALSE)</f>
        <v>Prediabetes</v>
      </c>
      <c r="L712" s="39">
        <f>VLOOKUP(A712,'Data _Transformation'!A711:Q3040,12,FALSE)</f>
        <v>30636</v>
      </c>
      <c r="M712" s="40">
        <f>VLOOKUP(A712,'Data _Transformation'!A711:Q3040,13,FALSE)</f>
        <v>6123.57</v>
      </c>
      <c r="N712" s="14" t="str">
        <f>VLOOKUP(A712,'Data _Transformation'!A711:Q3040,14,FALSE)</f>
        <v>tier - 3</v>
      </c>
      <c r="O712" s="14" t="str">
        <f>VLOOKUP(A712,'Data _Transformation'!A711:Q3040,15,FALSE)</f>
        <v>tier - 2</v>
      </c>
      <c r="P712" s="14" t="str">
        <f>VLOOKUP(A712,'Data _Transformation'!A711:Q3040,16,0)</f>
        <v>R1012</v>
      </c>
      <c r="Q712" s="42">
        <f>VLOOKUP(A712,'Data _Transformation'!A711:Q3040,17,0)</f>
        <v>39</v>
      </c>
    </row>
    <row r="713" spans="1:17" ht="15.6" x14ac:dyDescent="0.3">
      <c r="A713" s="41" t="s">
        <v>1794</v>
      </c>
      <c r="B713" s="14" t="str">
        <f>VLOOKUP(A713,'Data _Transformation'!A712:Q3041,2,FALSE)</f>
        <v xml:space="preserve">  A Danielle</v>
      </c>
      <c r="C713" s="14">
        <f>VLOOKUP(A713,'Data _Transformation'!A712:Q3041,3,FALSE)</f>
        <v>38.28</v>
      </c>
      <c r="D713" s="14">
        <f>VLOOKUP(A713,'Data _Transformation'!A712:Q3041,4,FALSE)</f>
        <v>5.51</v>
      </c>
      <c r="E713" s="14" t="str">
        <f>VLOOKUP(A713,'Data _Transformation'!A712:Q3041,5,FALSE)</f>
        <v>No</v>
      </c>
      <c r="F713" s="14" t="str">
        <f>VLOOKUP(A713,'Data _Transformation'!A712:Q3041,6,FALSE)</f>
        <v>yes</v>
      </c>
      <c r="G713" s="14" t="str">
        <f>VLOOKUP(A713,'Data _Transformation'!A712:Q3041,7,FALSE)</f>
        <v>No</v>
      </c>
      <c r="H713" s="14">
        <f>VLOOKUP(A713,'Data _Transformation'!A712:Q3041,8,FALSE)</f>
        <v>1</v>
      </c>
      <c r="I713" s="14" t="str">
        <f>VLOOKUP(A713,'Data _Transformation'!A712:Q3041,9,FALSE)</f>
        <v>Nonsmoker</v>
      </c>
      <c r="J713" s="14" t="str">
        <f>VLOOKUP(A713,'Data _Transformation'!A712:Q3041,10,FALSE)</f>
        <v>Obesity</v>
      </c>
      <c r="K713" s="14" t="str">
        <f>VLOOKUP(A713,'Data _Transformation'!A712:Q3041,11,FALSE)</f>
        <v>Normal</v>
      </c>
      <c r="L713" s="39">
        <f>VLOOKUP(A713,'Data _Transformation'!A712:Q3041,12,FALSE)</f>
        <v>33103</v>
      </c>
      <c r="M713" s="40">
        <f>VLOOKUP(A713,'Data _Transformation'!A712:Q3041,13,FALSE)</f>
        <v>6128.8</v>
      </c>
      <c r="N713" s="14" t="str">
        <f>VLOOKUP(A713,'Data _Transformation'!A712:Q3041,14,FALSE)</f>
        <v>tier - 2</v>
      </c>
      <c r="O713" s="14" t="str">
        <f>VLOOKUP(A713,'Data _Transformation'!A712:Q3041,15,FALSE)</f>
        <v>tier - 3</v>
      </c>
      <c r="P713" s="14" t="str">
        <f>VLOOKUP(A713,'Data _Transformation'!A712:Q3041,16,0)</f>
        <v>R1012</v>
      </c>
      <c r="Q713" s="42">
        <f>VLOOKUP(A713,'Data _Transformation'!A712:Q3041,17,0)</f>
        <v>32</v>
      </c>
    </row>
    <row r="714" spans="1:17" ht="15.6" x14ac:dyDescent="0.3">
      <c r="A714" s="41" t="s">
        <v>1797</v>
      </c>
      <c r="B714" s="14" t="str">
        <f>VLOOKUP(A714,'Data _Transformation'!A713:Q3042,2,FALSE)</f>
        <v xml:space="preserve">  Conrad F</v>
      </c>
      <c r="C714" s="14">
        <f>VLOOKUP(A714,'Data _Transformation'!A713:Q3042,3,FALSE)</f>
        <v>32.299999999999997</v>
      </c>
      <c r="D714" s="14">
        <f>VLOOKUP(A714,'Data _Transformation'!A713:Q3042,4,FALSE)</f>
        <v>6.55</v>
      </c>
      <c r="E714" s="14" t="str">
        <f>VLOOKUP(A714,'Data _Transformation'!A713:Q3042,5,FALSE)</f>
        <v>Yes</v>
      </c>
      <c r="F714" s="14" t="str">
        <f>VLOOKUP(A714,'Data _Transformation'!A713:Q3042,6,FALSE)</f>
        <v>No</v>
      </c>
      <c r="G714" s="14" t="str">
        <f>VLOOKUP(A714,'Data _Transformation'!A713:Q3042,7,FALSE)</f>
        <v>No</v>
      </c>
      <c r="H714" s="14">
        <f>VLOOKUP(A714,'Data _Transformation'!A713:Q3042,8,FALSE)</f>
        <v>2</v>
      </c>
      <c r="I714" s="14" t="str">
        <f>VLOOKUP(A714,'Data _Transformation'!A713:Q3042,9,FALSE)</f>
        <v>Nonsmoker</v>
      </c>
      <c r="J714" s="14" t="str">
        <f>VLOOKUP(A714,'Data _Transformation'!A713:Q3042,10,FALSE)</f>
        <v>Obesity</v>
      </c>
      <c r="K714" s="14" t="str">
        <f>VLOOKUP(A714,'Data _Transformation'!A713:Q3042,11,FALSE)</f>
        <v>Diabetes</v>
      </c>
      <c r="L714" s="39">
        <f>VLOOKUP(A714,'Data _Transformation'!A713:Q3042,12,FALSE)</f>
        <v>25516</v>
      </c>
      <c r="M714" s="40">
        <f>VLOOKUP(A714,'Data _Transformation'!A713:Q3042,13,FALSE)</f>
        <v>6138.5</v>
      </c>
      <c r="N714" s="14" t="str">
        <f>VLOOKUP(A714,'Data _Transformation'!A713:Q3042,14,FALSE)</f>
        <v>tier - 2</v>
      </c>
      <c r="O714" s="14" t="str">
        <f>VLOOKUP(A714,'Data _Transformation'!A713:Q3042,15,FALSE)</f>
        <v>tier - 2</v>
      </c>
      <c r="P714" s="14" t="str">
        <f>VLOOKUP(A714,'Data _Transformation'!A713:Q3042,16,0)</f>
        <v>R1011</v>
      </c>
      <c r="Q714" s="42">
        <f>VLOOKUP(A714,'Data _Transformation'!A713:Q3042,17,0)</f>
        <v>53</v>
      </c>
    </row>
    <row r="715" spans="1:17" ht="15.6" x14ac:dyDescent="0.3">
      <c r="A715" s="41" t="s">
        <v>1800</v>
      </c>
      <c r="B715" s="14" t="str">
        <f>VLOOKUP(A715,'Data _Transformation'!A714:Q3043,2,FALSE)</f>
        <v xml:space="preserve">  Josh</v>
      </c>
      <c r="C715" s="14">
        <f>VLOOKUP(A715,'Data _Transformation'!A714:Q3043,3,FALSE)</f>
        <v>39.51</v>
      </c>
      <c r="D715" s="14">
        <f>VLOOKUP(A715,'Data _Transformation'!A714:Q3043,4,FALSE)</f>
        <v>5.79</v>
      </c>
      <c r="E715" s="14" t="str">
        <f>VLOOKUP(A715,'Data _Transformation'!A714:Q3043,5,FALSE)</f>
        <v>Yes</v>
      </c>
      <c r="F715" s="14" t="str">
        <f>VLOOKUP(A715,'Data _Transformation'!A714:Q3043,6,FALSE)</f>
        <v>No</v>
      </c>
      <c r="G715" s="14" t="str">
        <f>VLOOKUP(A715,'Data _Transformation'!A714:Q3043,7,FALSE)</f>
        <v>No</v>
      </c>
      <c r="H715" s="14">
        <f>VLOOKUP(A715,'Data _Transformation'!A714:Q3043,8,FALSE)</f>
        <v>0</v>
      </c>
      <c r="I715" s="14" t="str">
        <f>VLOOKUP(A715,'Data _Transformation'!A714:Q3043,9,FALSE)</f>
        <v>Nonsmoker</v>
      </c>
      <c r="J715" s="14" t="str">
        <f>VLOOKUP(A715,'Data _Transformation'!A714:Q3043,10,FALSE)</f>
        <v>Obesity</v>
      </c>
      <c r="K715" s="14" t="str">
        <f>VLOOKUP(A715,'Data _Transformation'!A714:Q3043,11,FALSE)</f>
        <v>Prediabetes</v>
      </c>
      <c r="L715" s="39">
        <f>VLOOKUP(A715,'Data _Transformation'!A714:Q3043,12,FALSE)</f>
        <v>28738</v>
      </c>
      <c r="M715" s="40">
        <f>VLOOKUP(A715,'Data _Transformation'!A714:Q3043,13,FALSE)</f>
        <v>6138.58</v>
      </c>
      <c r="N715" s="14" t="str">
        <f>VLOOKUP(A715,'Data _Transformation'!A714:Q3043,14,FALSE)</f>
        <v>tier - 2</v>
      </c>
      <c r="O715" s="14" t="str">
        <f>VLOOKUP(A715,'Data _Transformation'!A714:Q3043,15,FALSE)</f>
        <v>tier - 1</v>
      </c>
      <c r="P715" s="14" t="str">
        <f>VLOOKUP(A715,'Data _Transformation'!A714:Q3043,16,0)</f>
        <v>R1013</v>
      </c>
      <c r="Q715" s="42">
        <f>VLOOKUP(A715,'Data _Transformation'!A714:Q3043,17,0)</f>
        <v>44</v>
      </c>
    </row>
    <row r="716" spans="1:17" ht="15.6" x14ac:dyDescent="0.3">
      <c r="A716" s="41" t="s">
        <v>1802</v>
      </c>
      <c r="B716" s="14" t="str">
        <f>VLOOKUP(A716,'Data _Transformation'!A715:Q3044,2,FALSE)</f>
        <v xml:space="preserve">  Maxime</v>
      </c>
      <c r="C716" s="14">
        <f>VLOOKUP(A716,'Data _Transformation'!A715:Q3044,3,FALSE)</f>
        <v>50.46</v>
      </c>
      <c r="D716" s="14">
        <f>VLOOKUP(A716,'Data _Transformation'!A715:Q3044,4,FALSE)</f>
        <v>4.5599999999999996</v>
      </c>
      <c r="E716" s="14" t="str">
        <f>VLOOKUP(A716,'Data _Transformation'!A715:Q3044,5,FALSE)</f>
        <v>No</v>
      </c>
      <c r="F716" s="14" t="str">
        <f>VLOOKUP(A716,'Data _Transformation'!A715:Q3044,6,FALSE)</f>
        <v>No</v>
      </c>
      <c r="G716" s="14" t="str">
        <f>VLOOKUP(A716,'Data _Transformation'!A715:Q3044,7,FALSE)</f>
        <v>No</v>
      </c>
      <c r="H716" s="14">
        <f>VLOOKUP(A716,'Data _Transformation'!A715:Q3044,8,FALSE)</f>
        <v>0</v>
      </c>
      <c r="I716" s="14" t="str">
        <f>VLOOKUP(A716,'Data _Transformation'!A715:Q3044,9,FALSE)</f>
        <v>Nonsmoker</v>
      </c>
      <c r="J716" s="14" t="str">
        <f>VLOOKUP(A716,'Data _Transformation'!A715:Q3044,10,FALSE)</f>
        <v>Obesity</v>
      </c>
      <c r="K716" s="14" t="str">
        <f>VLOOKUP(A716,'Data _Transformation'!A715:Q3044,11,FALSE)</f>
        <v>Normal</v>
      </c>
      <c r="L716" s="39">
        <f>VLOOKUP(A716,'Data _Transformation'!A715:Q3044,12,FALSE)</f>
        <v>28106</v>
      </c>
      <c r="M716" s="40">
        <f>VLOOKUP(A716,'Data _Transformation'!A715:Q3044,13,FALSE)</f>
        <v>6139.14</v>
      </c>
      <c r="N716" s="14" t="str">
        <f>VLOOKUP(A716,'Data _Transformation'!A715:Q3044,14,FALSE)</f>
        <v>tier - 2</v>
      </c>
      <c r="O716" s="14" t="str">
        <f>VLOOKUP(A716,'Data _Transformation'!A715:Q3044,15,FALSE)</f>
        <v>tier - 3</v>
      </c>
      <c r="P716" s="14" t="str">
        <f>VLOOKUP(A716,'Data _Transformation'!A715:Q3044,16,0)</f>
        <v>R1013</v>
      </c>
      <c r="Q716" s="42">
        <f>VLOOKUP(A716,'Data _Transformation'!A715:Q3044,17,0)</f>
        <v>46</v>
      </c>
    </row>
    <row r="717" spans="1:17" ht="15.6" x14ac:dyDescent="0.3">
      <c r="A717" s="41" t="s">
        <v>1805</v>
      </c>
      <c r="B717" s="14" t="str">
        <f>VLOOKUP(A717,'Data _Transformation'!A716:Q3045,2,FALSE)</f>
        <v xml:space="preserve">  Natalie</v>
      </c>
      <c r="C717" s="14">
        <f>VLOOKUP(A717,'Data _Transformation'!A716:Q3045,3,FALSE)</f>
        <v>31.73</v>
      </c>
      <c r="D717" s="14">
        <f>VLOOKUP(A717,'Data _Transformation'!A716:Q3045,4,FALSE)</f>
        <v>7</v>
      </c>
      <c r="E717" s="14" t="str">
        <f>VLOOKUP(A717,'Data _Transformation'!A716:Q3045,5,FALSE)</f>
        <v>No</v>
      </c>
      <c r="F717" s="14" t="str">
        <f>VLOOKUP(A717,'Data _Transformation'!A716:Q3045,6,FALSE)</f>
        <v>No</v>
      </c>
      <c r="G717" s="14" t="str">
        <f>VLOOKUP(A717,'Data _Transformation'!A716:Q3045,7,FALSE)</f>
        <v>No</v>
      </c>
      <c r="H717" s="14">
        <f>VLOOKUP(A717,'Data _Transformation'!A716:Q3045,8,FALSE)</f>
        <v>0</v>
      </c>
      <c r="I717" s="14" t="str">
        <f>VLOOKUP(A717,'Data _Transformation'!A716:Q3045,9,FALSE)</f>
        <v>Nonsmoker</v>
      </c>
      <c r="J717" s="14" t="str">
        <f>VLOOKUP(A717,'Data _Transformation'!A716:Q3045,10,FALSE)</f>
        <v>Obesity</v>
      </c>
      <c r="K717" s="14" t="str">
        <f>VLOOKUP(A717,'Data _Transformation'!A716:Q3045,11,FALSE)</f>
        <v>Diabetes</v>
      </c>
      <c r="L717" s="39">
        <f>VLOOKUP(A717,'Data _Transformation'!A716:Q3045,12,FALSE)</f>
        <v>25855</v>
      </c>
      <c r="M717" s="40">
        <f>VLOOKUP(A717,'Data _Transformation'!A716:Q3045,13,FALSE)</f>
        <v>6147.12</v>
      </c>
      <c r="N717" s="14" t="str">
        <f>VLOOKUP(A717,'Data _Transformation'!A716:Q3045,14,FALSE)</f>
        <v>tier - 2</v>
      </c>
      <c r="O717" s="14" t="str">
        <f>VLOOKUP(A717,'Data _Transformation'!A716:Q3045,15,FALSE)</f>
        <v>tier - 3</v>
      </c>
      <c r="P717" s="14" t="str">
        <f>VLOOKUP(A717,'Data _Transformation'!A716:Q3045,16,0)</f>
        <v>R1012</v>
      </c>
      <c r="Q717" s="42">
        <f>VLOOKUP(A717,'Data _Transformation'!A716:Q3045,17,0)</f>
        <v>52</v>
      </c>
    </row>
    <row r="718" spans="1:17" ht="15.6" x14ac:dyDescent="0.3">
      <c r="A718" s="41" t="s">
        <v>1807</v>
      </c>
      <c r="B718" s="14" t="str">
        <f>VLOOKUP(A718,'Data _Transformation'!A717:Q3046,2,FALSE)</f>
        <v xml:space="preserve">  Melissa</v>
      </c>
      <c r="C718" s="14">
        <f>VLOOKUP(A718,'Data _Transformation'!A717:Q3046,3,FALSE)</f>
        <v>32.1</v>
      </c>
      <c r="D718" s="14">
        <f>VLOOKUP(A718,'Data _Transformation'!A717:Q3046,4,FALSE)</f>
        <v>6.57</v>
      </c>
      <c r="E718" s="14" t="str">
        <f>VLOOKUP(A718,'Data _Transformation'!A717:Q3046,5,FALSE)</f>
        <v>Yes</v>
      </c>
      <c r="F718" s="14" t="str">
        <f>VLOOKUP(A718,'Data _Transformation'!A717:Q3046,6,FALSE)</f>
        <v>No</v>
      </c>
      <c r="G718" s="14" t="str">
        <f>VLOOKUP(A718,'Data _Transformation'!A717:Q3046,7,FALSE)</f>
        <v>Yes</v>
      </c>
      <c r="H718" s="14">
        <f>VLOOKUP(A718,'Data _Transformation'!A717:Q3046,8,FALSE)</f>
        <v>1</v>
      </c>
      <c r="I718" s="14" t="str">
        <f>VLOOKUP(A718,'Data _Transformation'!A717:Q3046,9,FALSE)</f>
        <v>Nonsmoker</v>
      </c>
      <c r="J718" s="14" t="str">
        <f>VLOOKUP(A718,'Data _Transformation'!A717:Q3046,10,FALSE)</f>
        <v>Obesity</v>
      </c>
      <c r="K718" s="14" t="str">
        <f>VLOOKUP(A718,'Data _Transformation'!A717:Q3046,11,FALSE)</f>
        <v>Diabetes</v>
      </c>
      <c r="L718" s="39">
        <f>VLOOKUP(A718,'Data _Transformation'!A717:Q3046,12,FALSE)</f>
        <v>26974</v>
      </c>
      <c r="M718" s="40">
        <f>VLOOKUP(A718,'Data _Transformation'!A717:Q3046,13,FALSE)</f>
        <v>6152.05</v>
      </c>
      <c r="N718" s="14" t="str">
        <f>VLOOKUP(A718,'Data _Transformation'!A717:Q3046,14,FALSE)</f>
        <v>tier - 2</v>
      </c>
      <c r="O718" s="14" t="str">
        <f>VLOOKUP(A718,'Data _Transformation'!A717:Q3046,15,FALSE)</f>
        <v>tier - 3</v>
      </c>
      <c r="P718" s="14" t="str">
        <f>VLOOKUP(A718,'Data _Transformation'!A717:Q3046,16,0)</f>
        <v>R1013</v>
      </c>
      <c r="Q718" s="42">
        <f>VLOOKUP(A718,'Data _Transformation'!A717:Q3046,17,0)</f>
        <v>49</v>
      </c>
    </row>
    <row r="719" spans="1:17" ht="15.6" x14ac:dyDescent="0.3">
      <c r="A719" s="41" t="s">
        <v>1809</v>
      </c>
      <c r="B719" s="14" t="str">
        <f>VLOOKUP(A719,'Data _Transformation'!A718:Q3047,2,FALSE)</f>
        <v xml:space="preserve">  Laura P</v>
      </c>
      <c r="C719" s="14">
        <f>VLOOKUP(A719,'Data _Transformation'!A718:Q3047,3,FALSE)</f>
        <v>27.83</v>
      </c>
      <c r="D719" s="14">
        <f>VLOOKUP(A719,'Data _Transformation'!A718:Q3047,4,FALSE)</f>
        <v>11.61</v>
      </c>
      <c r="E719" s="14" t="str">
        <f>VLOOKUP(A719,'Data _Transformation'!A718:Q3047,5,FALSE)</f>
        <v>Yes</v>
      </c>
      <c r="F719" s="14" t="str">
        <f>VLOOKUP(A719,'Data _Transformation'!A718:Q3047,6,FALSE)</f>
        <v>No</v>
      </c>
      <c r="G719" s="14" t="str">
        <f>VLOOKUP(A719,'Data _Transformation'!A718:Q3047,7,FALSE)</f>
        <v>Yes</v>
      </c>
      <c r="H719" s="14">
        <f>VLOOKUP(A719,'Data _Transformation'!A718:Q3047,8,FALSE)</f>
        <v>1</v>
      </c>
      <c r="I719" s="14" t="str">
        <f>VLOOKUP(A719,'Data _Transformation'!A718:Q3047,9,FALSE)</f>
        <v>Nonsmoker</v>
      </c>
      <c r="J719" s="14" t="str">
        <f>VLOOKUP(A719,'Data _Transformation'!A718:Q3047,10,FALSE)</f>
        <v>Over weight</v>
      </c>
      <c r="K719" s="14" t="str">
        <f>VLOOKUP(A719,'Data _Transformation'!A718:Q3047,11,FALSE)</f>
        <v>Diabetes</v>
      </c>
      <c r="L719" s="39">
        <f>VLOOKUP(A719,'Data _Transformation'!A718:Q3047,12,FALSE)</f>
        <v>31335</v>
      </c>
      <c r="M719" s="40">
        <f>VLOOKUP(A719,'Data _Transformation'!A718:Q3047,13,FALSE)</f>
        <v>6159.57</v>
      </c>
      <c r="N719" s="14" t="str">
        <f>VLOOKUP(A719,'Data _Transformation'!A718:Q3047,14,FALSE)</f>
        <v>tier - 2</v>
      </c>
      <c r="O719" s="14" t="str">
        <f>VLOOKUP(A719,'Data _Transformation'!A718:Q3047,15,FALSE)</f>
        <v>tier - 1</v>
      </c>
      <c r="P719" s="14" t="str">
        <f>VLOOKUP(A719,'Data _Transformation'!A718:Q3047,16,0)</f>
        <v>R1012</v>
      </c>
      <c r="Q719" s="42">
        <f>VLOOKUP(A719,'Data _Transformation'!A718:Q3047,17,0)</f>
        <v>37</v>
      </c>
    </row>
    <row r="720" spans="1:17" ht="15.6" x14ac:dyDescent="0.3">
      <c r="A720" s="41" t="s">
        <v>1812</v>
      </c>
      <c r="B720" s="14" t="str">
        <f>VLOOKUP(A720,'Data _Transformation'!A719:Q3048,2,FALSE)</f>
        <v xml:space="preserve">  Lisa</v>
      </c>
      <c r="C720" s="14">
        <f>VLOOKUP(A720,'Data _Transformation'!A719:Q3048,3,FALSE)</f>
        <v>27.72</v>
      </c>
      <c r="D720" s="14">
        <f>VLOOKUP(A720,'Data _Transformation'!A719:Q3048,4,FALSE)</f>
        <v>8.16</v>
      </c>
      <c r="E720" s="14" t="str">
        <f>VLOOKUP(A720,'Data _Transformation'!A719:Q3048,5,FALSE)</f>
        <v>Yes</v>
      </c>
      <c r="F720" s="14" t="str">
        <f>VLOOKUP(A720,'Data _Transformation'!A719:Q3048,6,FALSE)</f>
        <v>No</v>
      </c>
      <c r="G720" s="14" t="str">
        <f>VLOOKUP(A720,'Data _Transformation'!A719:Q3048,7,FALSE)</f>
        <v>Yes</v>
      </c>
      <c r="H720" s="14">
        <f>VLOOKUP(A720,'Data _Transformation'!A719:Q3048,8,FALSE)</f>
        <v>1</v>
      </c>
      <c r="I720" s="14" t="str">
        <f>VLOOKUP(A720,'Data _Transformation'!A719:Q3048,9,FALSE)</f>
        <v>Nonsmoker</v>
      </c>
      <c r="J720" s="14" t="str">
        <f>VLOOKUP(A720,'Data _Transformation'!A719:Q3048,10,FALSE)</f>
        <v>Over weight</v>
      </c>
      <c r="K720" s="14" t="str">
        <f>VLOOKUP(A720,'Data _Transformation'!A719:Q3048,11,FALSE)</f>
        <v>Diabetes</v>
      </c>
      <c r="L720" s="39">
        <f>VLOOKUP(A720,'Data _Transformation'!A719:Q3048,12,FALSE)</f>
        <v>30961</v>
      </c>
      <c r="M720" s="40">
        <f>VLOOKUP(A720,'Data _Transformation'!A719:Q3048,13,FALSE)</f>
        <v>6170.96</v>
      </c>
      <c r="N720" s="14" t="str">
        <f>VLOOKUP(A720,'Data _Transformation'!A719:Q3048,14,FALSE)</f>
        <v>tier - 2</v>
      </c>
      <c r="O720" s="14" t="str">
        <f>VLOOKUP(A720,'Data _Transformation'!A719:Q3048,15,FALSE)</f>
        <v>tier - 1</v>
      </c>
      <c r="P720" s="14" t="str">
        <f>VLOOKUP(A720,'Data _Transformation'!A719:Q3048,16,0)</f>
        <v>R1013</v>
      </c>
      <c r="Q720" s="42">
        <f>VLOOKUP(A720,'Data _Transformation'!A719:Q3048,17,0)</f>
        <v>38</v>
      </c>
    </row>
    <row r="721" spans="1:17" ht="15.6" x14ac:dyDescent="0.3">
      <c r="A721" s="41" t="s">
        <v>1814</v>
      </c>
      <c r="B721" s="14" t="str">
        <f>VLOOKUP(A721,'Data _Transformation'!A720:Q3049,2,FALSE)</f>
        <v xml:space="preserve">  William D</v>
      </c>
      <c r="C721" s="14">
        <f>VLOOKUP(A721,'Data _Transformation'!A720:Q3049,3,FALSE)</f>
        <v>36.765000000000001</v>
      </c>
      <c r="D721" s="14">
        <f>VLOOKUP(A721,'Data _Transformation'!A720:Q3049,4,FALSE)</f>
        <v>4.4800000000000004</v>
      </c>
      <c r="E721" s="14" t="str">
        <f>VLOOKUP(A721,'Data _Transformation'!A720:Q3049,5,FALSE)</f>
        <v>Yes</v>
      </c>
      <c r="F721" s="14" t="str">
        <f>VLOOKUP(A721,'Data _Transformation'!A720:Q3049,6,FALSE)</f>
        <v>No</v>
      </c>
      <c r="G721" s="14" t="str">
        <f>VLOOKUP(A721,'Data _Transformation'!A720:Q3049,7,FALSE)</f>
        <v>No</v>
      </c>
      <c r="H721" s="14">
        <f>VLOOKUP(A721,'Data _Transformation'!A720:Q3049,8,FALSE)</f>
        <v>2</v>
      </c>
      <c r="I721" s="14" t="str">
        <f>VLOOKUP(A721,'Data _Transformation'!A720:Q3049,9,FALSE)</f>
        <v>Nonsmoker</v>
      </c>
      <c r="J721" s="14" t="str">
        <f>VLOOKUP(A721,'Data _Transformation'!A720:Q3049,10,FALSE)</f>
        <v>Obesity</v>
      </c>
      <c r="K721" s="14" t="str">
        <f>VLOOKUP(A721,'Data _Transformation'!A720:Q3049,11,FALSE)</f>
        <v>Normal</v>
      </c>
      <c r="L721" s="39">
        <f>VLOOKUP(A721,'Data _Transformation'!A720:Q3049,12,FALSE)</f>
        <v>31268</v>
      </c>
      <c r="M721" s="40">
        <f>VLOOKUP(A721,'Data _Transformation'!A720:Q3049,13,FALSE)</f>
        <v>6183.32</v>
      </c>
      <c r="N721" s="14" t="str">
        <f>VLOOKUP(A721,'Data _Transformation'!A720:Q3049,14,FALSE)</f>
        <v>tier - 2</v>
      </c>
      <c r="O721" s="14" t="str">
        <f>VLOOKUP(A721,'Data _Transformation'!A720:Q3049,15,FALSE)</f>
        <v>tier - 2</v>
      </c>
      <c r="P721" s="14" t="str">
        <f>VLOOKUP(A721,'Data _Transformation'!A720:Q3049,16,0)</f>
        <v>R1012</v>
      </c>
      <c r="Q721" s="42">
        <f>VLOOKUP(A721,'Data _Transformation'!A720:Q3049,17,0)</f>
        <v>37</v>
      </c>
    </row>
    <row r="722" spans="1:17" ht="15.6" x14ac:dyDescent="0.3">
      <c r="A722" s="41" t="s">
        <v>1817</v>
      </c>
      <c r="B722" s="14" t="str">
        <f>VLOOKUP(A722,'Data _Transformation'!A721:Q3050,2,FALSE)</f>
        <v xml:space="preserve">  James</v>
      </c>
      <c r="C722" s="14">
        <f>VLOOKUP(A722,'Data _Transformation'!A721:Q3050,3,FALSE)</f>
        <v>48.36</v>
      </c>
      <c r="D722" s="14">
        <f>VLOOKUP(A722,'Data _Transformation'!A721:Q3050,4,FALSE)</f>
        <v>4.08</v>
      </c>
      <c r="E722" s="14" t="str">
        <f>VLOOKUP(A722,'Data _Transformation'!A721:Q3050,5,FALSE)</f>
        <v>No</v>
      </c>
      <c r="F722" s="14" t="str">
        <f>VLOOKUP(A722,'Data _Transformation'!A721:Q3050,6,FALSE)</f>
        <v>No</v>
      </c>
      <c r="G722" s="14" t="str">
        <f>VLOOKUP(A722,'Data _Transformation'!A721:Q3050,7,FALSE)</f>
        <v>No</v>
      </c>
      <c r="H722" s="14">
        <f>VLOOKUP(A722,'Data _Transformation'!A721:Q3050,8,FALSE)</f>
        <v>0</v>
      </c>
      <c r="I722" s="14" t="str">
        <f>VLOOKUP(A722,'Data _Transformation'!A721:Q3050,9,FALSE)</f>
        <v>Nonsmoker</v>
      </c>
      <c r="J722" s="14" t="str">
        <f>VLOOKUP(A722,'Data _Transformation'!A721:Q3050,10,FALSE)</f>
        <v>Obesity</v>
      </c>
      <c r="K722" s="14" t="str">
        <f>VLOOKUP(A722,'Data _Transformation'!A721:Q3050,11,FALSE)</f>
        <v>Normal</v>
      </c>
      <c r="L722" s="39">
        <f>VLOOKUP(A722,'Data _Transformation'!A721:Q3050,12,FALSE)</f>
        <v>25846</v>
      </c>
      <c r="M722" s="40">
        <f>VLOOKUP(A722,'Data _Transformation'!A721:Q3050,13,FALSE)</f>
        <v>6183.46</v>
      </c>
      <c r="N722" s="14" t="str">
        <f>VLOOKUP(A722,'Data _Transformation'!A721:Q3050,14,FALSE)</f>
        <v>tier - 2</v>
      </c>
      <c r="O722" s="14" t="str">
        <f>VLOOKUP(A722,'Data _Transformation'!A721:Q3050,15,FALSE)</f>
        <v>tier - 2</v>
      </c>
      <c r="P722" s="14" t="str">
        <f>VLOOKUP(A722,'Data _Transformation'!A721:Q3050,16,0)</f>
        <v>R1012</v>
      </c>
      <c r="Q722" s="42">
        <f>VLOOKUP(A722,'Data _Transformation'!A721:Q3050,17,0)</f>
        <v>52</v>
      </c>
    </row>
    <row r="723" spans="1:17" ht="15.6" x14ac:dyDescent="0.3">
      <c r="A723" s="41" t="s">
        <v>1819</v>
      </c>
      <c r="B723" s="14" t="str">
        <f>VLOOKUP(A723,'Data _Transformation'!A722:Q3051,2,FALSE)</f>
        <v xml:space="preserve">  John</v>
      </c>
      <c r="C723" s="14">
        <f>VLOOKUP(A723,'Data _Transformation'!A722:Q3051,3,FALSE)</f>
        <v>31.445</v>
      </c>
      <c r="D723" s="14">
        <f>VLOOKUP(A723,'Data _Transformation'!A722:Q3051,4,FALSE)</f>
        <v>4.4000000000000004</v>
      </c>
      <c r="E723" s="14" t="str">
        <f>VLOOKUP(A723,'Data _Transformation'!A722:Q3051,5,FALSE)</f>
        <v>Yes</v>
      </c>
      <c r="F723" s="14" t="str">
        <f>VLOOKUP(A723,'Data _Transformation'!A722:Q3051,6,FALSE)</f>
        <v>No</v>
      </c>
      <c r="G723" s="14" t="str">
        <f>VLOOKUP(A723,'Data _Transformation'!A722:Q3051,7,FALSE)</f>
        <v>No</v>
      </c>
      <c r="H723" s="14">
        <f>VLOOKUP(A723,'Data _Transformation'!A722:Q3051,8,FALSE)</f>
        <v>2</v>
      </c>
      <c r="I723" s="14" t="str">
        <f>VLOOKUP(A723,'Data _Transformation'!A722:Q3051,9,FALSE)</f>
        <v>Nonsmoker</v>
      </c>
      <c r="J723" s="14" t="str">
        <f>VLOOKUP(A723,'Data _Transformation'!A722:Q3051,10,FALSE)</f>
        <v>Obesity</v>
      </c>
      <c r="K723" s="14" t="str">
        <f>VLOOKUP(A723,'Data _Transformation'!A722:Q3051,11,FALSE)</f>
        <v>Normal</v>
      </c>
      <c r="L723" s="39">
        <f>VLOOKUP(A723,'Data _Transformation'!A722:Q3051,12,FALSE)</f>
        <v>32448</v>
      </c>
      <c r="M723" s="40">
        <f>VLOOKUP(A723,'Data _Transformation'!A722:Q3051,13,FALSE)</f>
        <v>6184.3</v>
      </c>
      <c r="N723" s="14" t="str">
        <f>VLOOKUP(A723,'Data _Transformation'!A722:Q3051,14,FALSE)</f>
        <v>tier - 2</v>
      </c>
      <c r="O723" s="14" t="str">
        <f>VLOOKUP(A723,'Data _Transformation'!A722:Q3051,15,FALSE)</f>
        <v>tier - 3</v>
      </c>
      <c r="P723" s="14" t="str">
        <f>VLOOKUP(A723,'Data _Transformation'!A722:Q3051,16,0)</f>
        <v>R1013</v>
      </c>
      <c r="Q723" s="42">
        <f>VLOOKUP(A723,'Data _Transformation'!A722:Q3051,17,0)</f>
        <v>34</v>
      </c>
    </row>
    <row r="724" spans="1:17" ht="15.6" x14ac:dyDescent="0.3">
      <c r="A724" s="41" t="s">
        <v>1822</v>
      </c>
      <c r="B724" s="14" t="str">
        <f>VLOOKUP(A724,'Data _Transformation'!A723:Q3052,2,FALSE)</f>
        <v xml:space="preserve">  Adam S</v>
      </c>
      <c r="C724" s="14">
        <f>VLOOKUP(A724,'Data _Transformation'!A723:Q3052,3,FALSE)</f>
        <v>27.55</v>
      </c>
      <c r="D724" s="14">
        <f>VLOOKUP(A724,'Data _Transformation'!A723:Q3052,4,FALSE)</f>
        <v>9.02</v>
      </c>
      <c r="E724" s="14" t="str">
        <f>VLOOKUP(A724,'Data _Transformation'!A723:Q3052,5,FALSE)</f>
        <v>No</v>
      </c>
      <c r="F724" s="14" t="str">
        <f>VLOOKUP(A724,'Data _Transformation'!A723:Q3052,6,FALSE)</f>
        <v>No</v>
      </c>
      <c r="G724" s="14" t="str">
        <f>VLOOKUP(A724,'Data _Transformation'!A723:Q3052,7,FALSE)</f>
        <v>No</v>
      </c>
      <c r="H724" s="14">
        <f>VLOOKUP(A724,'Data _Transformation'!A723:Q3052,8,FALSE)</f>
        <v>0</v>
      </c>
      <c r="I724" s="14" t="str">
        <f>VLOOKUP(A724,'Data _Transformation'!A723:Q3052,9,FALSE)</f>
        <v>Nonsmoker</v>
      </c>
      <c r="J724" s="14" t="str">
        <f>VLOOKUP(A724,'Data _Transformation'!A723:Q3052,10,FALSE)</f>
        <v>Over weight</v>
      </c>
      <c r="K724" s="14" t="str">
        <f>VLOOKUP(A724,'Data _Transformation'!A723:Q3052,11,FALSE)</f>
        <v>Diabetes</v>
      </c>
      <c r="L724" s="39">
        <f>VLOOKUP(A724,'Data _Transformation'!A723:Q3052,12,FALSE)</f>
        <v>29912</v>
      </c>
      <c r="M724" s="40">
        <f>VLOOKUP(A724,'Data _Transformation'!A723:Q3052,13,FALSE)</f>
        <v>6185.32</v>
      </c>
      <c r="N724" s="14" t="str">
        <f>VLOOKUP(A724,'Data _Transformation'!A723:Q3052,14,FALSE)</f>
        <v>tier - 2</v>
      </c>
      <c r="O724" s="14" t="str">
        <f>VLOOKUP(A724,'Data _Transformation'!A723:Q3052,15,FALSE)</f>
        <v>tier - 1</v>
      </c>
      <c r="P724" s="14" t="str">
        <f>VLOOKUP(A724,'Data _Transformation'!A723:Q3052,16,0)</f>
        <v>R1013</v>
      </c>
      <c r="Q724" s="42">
        <f>VLOOKUP(A724,'Data _Transformation'!A723:Q3052,17,0)</f>
        <v>41</v>
      </c>
    </row>
    <row r="725" spans="1:17" ht="15.6" x14ac:dyDescent="0.3">
      <c r="A725" s="41" t="s">
        <v>1824</v>
      </c>
      <c r="B725" s="14" t="str">
        <f>VLOOKUP(A725,'Data _Transformation'!A724:Q3053,2,FALSE)</f>
        <v xml:space="preserve">  Armando</v>
      </c>
      <c r="C725" s="14">
        <f>VLOOKUP(A725,'Data _Transformation'!A724:Q3053,3,FALSE)</f>
        <v>33.11</v>
      </c>
      <c r="D725" s="14">
        <f>VLOOKUP(A725,'Data _Transformation'!A724:Q3053,4,FALSE)</f>
        <v>8.06</v>
      </c>
      <c r="E725" s="14" t="str">
        <f>VLOOKUP(A725,'Data _Transformation'!A724:Q3053,5,FALSE)</f>
        <v>No</v>
      </c>
      <c r="F725" s="14" t="str">
        <f>VLOOKUP(A725,'Data _Transformation'!A724:Q3053,6,FALSE)</f>
        <v>No</v>
      </c>
      <c r="G725" s="14" t="str">
        <f>VLOOKUP(A725,'Data _Transformation'!A724:Q3053,7,FALSE)</f>
        <v>No</v>
      </c>
      <c r="H725" s="14">
        <f>VLOOKUP(A725,'Data _Transformation'!A724:Q3053,8,FALSE)</f>
        <v>0</v>
      </c>
      <c r="I725" s="14" t="str">
        <f>VLOOKUP(A725,'Data _Transformation'!A724:Q3053,9,FALSE)</f>
        <v>Nonsmoker</v>
      </c>
      <c r="J725" s="14" t="str">
        <f>VLOOKUP(A725,'Data _Transformation'!A724:Q3053,10,FALSE)</f>
        <v>Obesity</v>
      </c>
      <c r="K725" s="14" t="str">
        <f>VLOOKUP(A725,'Data _Transformation'!A724:Q3053,11,FALSE)</f>
        <v>Diabetes</v>
      </c>
      <c r="L725" s="39">
        <f>VLOOKUP(A725,'Data _Transformation'!A724:Q3053,12,FALSE)</f>
        <v>29860</v>
      </c>
      <c r="M725" s="40">
        <f>VLOOKUP(A725,'Data _Transformation'!A724:Q3053,13,FALSE)</f>
        <v>6186.13</v>
      </c>
      <c r="N725" s="14" t="str">
        <f>VLOOKUP(A725,'Data _Transformation'!A724:Q3053,14,FALSE)</f>
        <v>tier - 2</v>
      </c>
      <c r="O725" s="14" t="str">
        <f>VLOOKUP(A725,'Data _Transformation'!A724:Q3053,15,FALSE)</f>
        <v>tier - 3</v>
      </c>
      <c r="P725" s="14" t="str">
        <f>VLOOKUP(A725,'Data _Transformation'!A724:Q3053,16,0)</f>
        <v>R1011</v>
      </c>
      <c r="Q725" s="42">
        <f>VLOOKUP(A725,'Data _Transformation'!A724:Q3053,17,0)</f>
        <v>41</v>
      </c>
    </row>
    <row r="726" spans="1:17" ht="15.6" x14ac:dyDescent="0.3">
      <c r="A726" s="41" t="s">
        <v>1827</v>
      </c>
      <c r="B726" s="14" t="str">
        <f>VLOOKUP(A726,'Data _Transformation'!A725:Q3054,2,FALSE)</f>
        <v xml:space="preserve">  Dana</v>
      </c>
      <c r="C726" s="14">
        <f>VLOOKUP(A726,'Data _Transformation'!A725:Q3054,3,FALSE)</f>
        <v>36.85</v>
      </c>
      <c r="D726" s="14">
        <f>VLOOKUP(A726,'Data _Transformation'!A725:Q3054,4,FALSE)</f>
        <v>6.21</v>
      </c>
      <c r="E726" s="14" t="str">
        <f>VLOOKUP(A726,'Data _Transformation'!A725:Q3054,5,FALSE)</f>
        <v>Yes</v>
      </c>
      <c r="F726" s="14" t="str">
        <f>VLOOKUP(A726,'Data _Transformation'!A725:Q3054,6,FALSE)</f>
        <v>No</v>
      </c>
      <c r="G726" s="14" t="str">
        <f>VLOOKUP(A726,'Data _Transformation'!A725:Q3054,7,FALSE)</f>
        <v>No</v>
      </c>
      <c r="H726" s="14">
        <f>VLOOKUP(A726,'Data _Transformation'!A725:Q3054,8,FALSE)</f>
        <v>2</v>
      </c>
      <c r="I726" s="14" t="str">
        <f>VLOOKUP(A726,'Data _Transformation'!A725:Q3054,9,FALSE)</f>
        <v>Nonsmoker</v>
      </c>
      <c r="J726" s="14" t="str">
        <f>VLOOKUP(A726,'Data _Transformation'!A725:Q3054,10,FALSE)</f>
        <v>Obesity</v>
      </c>
      <c r="K726" s="14" t="str">
        <f>VLOOKUP(A726,'Data _Transformation'!A725:Q3054,11,FALSE)</f>
        <v>Prediabetes</v>
      </c>
      <c r="L726" s="39">
        <f>VLOOKUP(A726,'Data _Transformation'!A725:Q3054,12,FALSE)</f>
        <v>32439</v>
      </c>
      <c r="M726" s="40">
        <f>VLOOKUP(A726,'Data _Transformation'!A725:Q3054,13,FALSE)</f>
        <v>6196.45</v>
      </c>
      <c r="N726" s="14" t="str">
        <f>VLOOKUP(A726,'Data _Transformation'!A725:Q3054,14,FALSE)</f>
        <v>tier - 2</v>
      </c>
      <c r="O726" s="14" t="str">
        <f>VLOOKUP(A726,'Data _Transformation'!A725:Q3054,15,FALSE)</f>
        <v>tier - 1</v>
      </c>
      <c r="P726" s="14" t="str">
        <f>VLOOKUP(A726,'Data _Transformation'!A725:Q3054,16,0)</f>
        <v>R1011</v>
      </c>
      <c r="Q726" s="42">
        <f>VLOOKUP(A726,'Data _Transformation'!A725:Q3054,17,0)</f>
        <v>34</v>
      </c>
    </row>
    <row r="727" spans="1:17" ht="15.6" x14ac:dyDescent="0.3">
      <c r="A727" s="41" t="s">
        <v>1829</v>
      </c>
      <c r="B727" s="14" t="str">
        <f>VLOOKUP(A727,'Data _Transformation'!A726:Q3055,2,FALSE)</f>
        <v xml:space="preserve">  Jennifer L</v>
      </c>
      <c r="C727" s="14">
        <f>VLOOKUP(A727,'Data _Transformation'!A726:Q3055,3,FALSE)</f>
        <v>36.299999999999997</v>
      </c>
      <c r="D727" s="14">
        <f>VLOOKUP(A727,'Data _Transformation'!A726:Q3055,4,FALSE)</f>
        <v>5.79</v>
      </c>
      <c r="E727" s="14" t="str">
        <f>VLOOKUP(A727,'Data _Transformation'!A726:Q3055,5,FALSE)</f>
        <v>Yes</v>
      </c>
      <c r="F727" s="14" t="str">
        <f>VLOOKUP(A727,'Data _Transformation'!A726:Q3055,6,FALSE)</f>
        <v>No</v>
      </c>
      <c r="G727" s="14" t="str">
        <f>VLOOKUP(A727,'Data _Transformation'!A726:Q3055,7,FALSE)</f>
        <v>No</v>
      </c>
      <c r="H727" s="14">
        <f>VLOOKUP(A727,'Data _Transformation'!A726:Q3055,8,FALSE)</f>
        <v>2</v>
      </c>
      <c r="I727" s="14" t="str">
        <f>VLOOKUP(A727,'Data _Transformation'!A726:Q3055,9,FALSE)</f>
        <v>Nonsmoker</v>
      </c>
      <c r="J727" s="14" t="str">
        <f>VLOOKUP(A727,'Data _Transformation'!A726:Q3055,10,FALSE)</f>
        <v>Obesity</v>
      </c>
      <c r="K727" s="14" t="str">
        <f>VLOOKUP(A727,'Data _Transformation'!A726:Q3055,11,FALSE)</f>
        <v>Prediabetes</v>
      </c>
      <c r="L727" s="39">
        <f>VLOOKUP(A727,'Data _Transformation'!A726:Q3055,12,FALSE)</f>
        <v>31250</v>
      </c>
      <c r="M727" s="40">
        <f>VLOOKUP(A727,'Data _Transformation'!A726:Q3055,13,FALSE)</f>
        <v>6198.75</v>
      </c>
      <c r="N727" s="14" t="str">
        <f>VLOOKUP(A727,'Data _Transformation'!A726:Q3055,14,FALSE)</f>
        <v>tier - 2</v>
      </c>
      <c r="O727" s="14" t="str">
        <f>VLOOKUP(A727,'Data _Transformation'!A726:Q3055,15,FALSE)</f>
        <v>tier - 1</v>
      </c>
      <c r="P727" s="14" t="str">
        <f>VLOOKUP(A727,'Data _Transformation'!A726:Q3055,16,0)</f>
        <v>R1012</v>
      </c>
      <c r="Q727" s="42">
        <f>VLOOKUP(A727,'Data _Transformation'!A726:Q3055,17,0)</f>
        <v>37</v>
      </c>
    </row>
    <row r="728" spans="1:17" ht="15.6" x14ac:dyDescent="0.3">
      <c r="A728" s="41" t="s">
        <v>1831</v>
      </c>
      <c r="B728" s="14" t="str">
        <f>VLOOKUP(A728,'Data _Transformation'!A727:Q3056,2,FALSE)</f>
        <v xml:space="preserve">  Benjamin</v>
      </c>
      <c r="C728" s="14">
        <f>VLOOKUP(A728,'Data _Transformation'!A727:Q3056,3,FALSE)</f>
        <v>45.34</v>
      </c>
      <c r="D728" s="14">
        <f>VLOOKUP(A728,'Data _Transformation'!A727:Q3056,4,FALSE)</f>
        <v>5.69</v>
      </c>
      <c r="E728" s="14" t="str">
        <f>VLOOKUP(A728,'Data _Transformation'!A727:Q3056,5,FALSE)</f>
        <v>Yes</v>
      </c>
      <c r="F728" s="14" t="str">
        <f>VLOOKUP(A728,'Data _Transformation'!A727:Q3056,6,FALSE)</f>
        <v>No</v>
      </c>
      <c r="G728" s="14" t="str">
        <f>VLOOKUP(A728,'Data _Transformation'!A727:Q3056,7,FALSE)</f>
        <v>No</v>
      </c>
      <c r="H728" s="14">
        <f>VLOOKUP(A728,'Data _Transformation'!A727:Q3056,8,FALSE)</f>
        <v>0</v>
      </c>
      <c r="I728" s="14" t="str">
        <f>VLOOKUP(A728,'Data _Transformation'!A727:Q3056,9,FALSE)</f>
        <v>Nonsmoker</v>
      </c>
      <c r="J728" s="14" t="str">
        <f>VLOOKUP(A728,'Data _Transformation'!A727:Q3056,10,FALSE)</f>
        <v>Obesity</v>
      </c>
      <c r="K728" s="14" t="str">
        <f>VLOOKUP(A728,'Data _Transformation'!A727:Q3056,11,FALSE)</f>
        <v>Normal</v>
      </c>
      <c r="L728" s="39">
        <f>VLOOKUP(A728,'Data _Transformation'!A727:Q3056,12,FALSE)</f>
        <v>31401</v>
      </c>
      <c r="M728" s="40">
        <f>VLOOKUP(A728,'Data _Transformation'!A727:Q3056,13,FALSE)</f>
        <v>6203.9</v>
      </c>
      <c r="N728" s="14" t="str">
        <f>VLOOKUP(A728,'Data _Transformation'!A727:Q3056,14,FALSE)</f>
        <v>tier - 1</v>
      </c>
      <c r="O728" s="14" t="str">
        <f>VLOOKUP(A728,'Data _Transformation'!A727:Q3056,15,FALSE)</f>
        <v>tier - 2</v>
      </c>
      <c r="P728" s="14" t="str">
        <f>VLOOKUP(A728,'Data _Transformation'!A727:Q3056,16,0)</f>
        <v>R1012</v>
      </c>
      <c r="Q728" s="42">
        <f>VLOOKUP(A728,'Data _Transformation'!A727:Q3056,17,0)</f>
        <v>37</v>
      </c>
    </row>
    <row r="729" spans="1:17" ht="15.6" x14ac:dyDescent="0.3">
      <c r="A729" s="41" t="s">
        <v>1834</v>
      </c>
      <c r="B729" s="14" t="str">
        <f>VLOOKUP(A729,'Data _Transformation'!A728:Q3057,2,FALSE)</f>
        <v xml:space="preserve">  Tanya</v>
      </c>
      <c r="C729" s="14">
        <f>VLOOKUP(A729,'Data _Transformation'!A728:Q3057,3,FALSE)</f>
        <v>31.8</v>
      </c>
      <c r="D729" s="14">
        <f>VLOOKUP(A729,'Data _Transformation'!A728:Q3057,4,FALSE)</f>
        <v>5.36</v>
      </c>
      <c r="E729" s="14" t="str">
        <f>VLOOKUP(A729,'Data _Transformation'!A728:Q3057,5,FALSE)</f>
        <v>Yes</v>
      </c>
      <c r="F729" s="14" t="str">
        <f>VLOOKUP(A729,'Data _Transformation'!A728:Q3057,6,FALSE)</f>
        <v>No</v>
      </c>
      <c r="G729" s="14" t="str">
        <f>VLOOKUP(A729,'Data _Transformation'!A728:Q3057,7,FALSE)</f>
        <v>No</v>
      </c>
      <c r="H729" s="14">
        <f>VLOOKUP(A729,'Data _Transformation'!A728:Q3057,8,FALSE)</f>
        <v>2</v>
      </c>
      <c r="I729" s="14" t="str">
        <f>VLOOKUP(A729,'Data _Transformation'!A728:Q3057,9,FALSE)</f>
        <v>Nonsmoker</v>
      </c>
      <c r="J729" s="14" t="str">
        <f>VLOOKUP(A729,'Data _Transformation'!A728:Q3057,10,FALSE)</f>
        <v>Obesity</v>
      </c>
      <c r="K729" s="14" t="str">
        <f>VLOOKUP(A729,'Data _Transformation'!A728:Q3057,11,FALSE)</f>
        <v>Normal</v>
      </c>
      <c r="L729" s="39">
        <f>VLOOKUP(A729,'Data _Transformation'!A728:Q3057,12,FALSE)</f>
        <v>31312</v>
      </c>
      <c r="M729" s="40">
        <f>VLOOKUP(A729,'Data _Transformation'!A728:Q3057,13,FALSE)</f>
        <v>6203.9</v>
      </c>
      <c r="N729" s="14" t="str">
        <f>VLOOKUP(A729,'Data _Transformation'!A728:Q3057,14,FALSE)</f>
        <v>tier - 2</v>
      </c>
      <c r="O729" s="14" t="str">
        <f>VLOOKUP(A729,'Data _Transformation'!A728:Q3057,15,FALSE)</f>
        <v>tier - 2</v>
      </c>
      <c r="P729" s="14" t="str">
        <f>VLOOKUP(A729,'Data _Transformation'!A728:Q3057,16,0)</f>
        <v>R1012</v>
      </c>
      <c r="Q729" s="42">
        <f>VLOOKUP(A729,'Data _Transformation'!A728:Q3057,17,0)</f>
        <v>37</v>
      </c>
    </row>
    <row r="730" spans="1:17" ht="15.6" x14ac:dyDescent="0.3">
      <c r="A730" s="41" t="s">
        <v>1836</v>
      </c>
      <c r="B730" s="14" t="str">
        <f>VLOOKUP(A730,'Data _Transformation'!A729:Q3058,2,FALSE)</f>
        <v xml:space="preserve">  Tracy</v>
      </c>
      <c r="C730" s="14">
        <f>VLOOKUP(A730,'Data _Transformation'!A729:Q3058,3,FALSE)</f>
        <v>41.02</v>
      </c>
      <c r="D730" s="14">
        <f>VLOOKUP(A730,'Data _Transformation'!A729:Q3058,4,FALSE)</f>
        <v>11.37</v>
      </c>
      <c r="E730" s="14" t="str">
        <f>VLOOKUP(A730,'Data _Transformation'!A729:Q3058,5,FALSE)</f>
        <v>No</v>
      </c>
      <c r="F730" s="14" t="str">
        <f>VLOOKUP(A730,'Data _Transformation'!A729:Q3058,6,FALSE)</f>
        <v>No</v>
      </c>
      <c r="G730" s="14" t="str">
        <f>VLOOKUP(A730,'Data _Transformation'!A729:Q3058,7,FALSE)</f>
        <v>No</v>
      </c>
      <c r="H730" s="14">
        <f>VLOOKUP(A730,'Data _Transformation'!A729:Q3058,8,FALSE)</f>
        <v>0</v>
      </c>
      <c r="I730" s="14" t="str">
        <f>VLOOKUP(A730,'Data _Transformation'!A729:Q3058,9,FALSE)</f>
        <v>Nonsmoker</v>
      </c>
      <c r="J730" s="14" t="str">
        <f>VLOOKUP(A730,'Data _Transformation'!A729:Q3058,10,FALSE)</f>
        <v>Obesity</v>
      </c>
      <c r="K730" s="14" t="str">
        <f>VLOOKUP(A730,'Data _Transformation'!A729:Q3058,11,FALSE)</f>
        <v>Diabetes</v>
      </c>
      <c r="L730" s="39">
        <f>VLOOKUP(A730,'Data _Transformation'!A729:Q3058,12,FALSE)</f>
        <v>36413</v>
      </c>
      <c r="M730" s="40">
        <f>VLOOKUP(A730,'Data _Transformation'!A729:Q3058,13,FALSE)</f>
        <v>6207.26</v>
      </c>
      <c r="N730" s="14" t="str">
        <f>VLOOKUP(A730,'Data _Transformation'!A729:Q3058,14,FALSE)</f>
        <v>tier - 2</v>
      </c>
      <c r="O730" s="14" t="str">
        <f>VLOOKUP(A730,'Data _Transformation'!A729:Q3058,15,FALSE)</f>
        <v>tier - 2</v>
      </c>
      <c r="P730" s="14" t="str">
        <f>VLOOKUP(A730,'Data _Transformation'!A729:Q3058,16,0)</f>
        <v>R1026</v>
      </c>
      <c r="Q730" s="42">
        <f>VLOOKUP(A730,'Data _Transformation'!A729:Q3058,17,0)</f>
        <v>23</v>
      </c>
    </row>
    <row r="731" spans="1:17" ht="15.6" x14ac:dyDescent="0.3">
      <c r="A731" s="41" t="s">
        <v>1839</v>
      </c>
      <c r="B731" s="14" t="str">
        <f>VLOOKUP(A731,'Data _Transformation'!A730:Q3059,2,FALSE)</f>
        <v xml:space="preserve">  Emily S</v>
      </c>
      <c r="C731" s="14">
        <f>VLOOKUP(A731,'Data _Transformation'!A730:Q3059,3,FALSE)</f>
        <v>32.68</v>
      </c>
      <c r="D731" s="14">
        <f>VLOOKUP(A731,'Data _Transformation'!A730:Q3059,4,FALSE)</f>
        <v>11.87</v>
      </c>
      <c r="E731" s="14" t="str">
        <f>VLOOKUP(A731,'Data _Transformation'!A730:Q3059,5,FALSE)</f>
        <v>No</v>
      </c>
      <c r="F731" s="14" t="str">
        <f>VLOOKUP(A731,'Data _Transformation'!A730:Q3059,6,FALSE)</f>
        <v>No</v>
      </c>
      <c r="G731" s="14" t="str">
        <f>VLOOKUP(A731,'Data _Transformation'!A730:Q3059,7,FALSE)</f>
        <v>No</v>
      </c>
      <c r="H731" s="14">
        <f>VLOOKUP(A731,'Data _Transformation'!A730:Q3059,8,FALSE)</f>
        <v>0</v>
      </c>
      <c r="I731" s="14" t="str">
        <f>VLOOKUP(A731,'Data _Transformation'!A730:Q3059,9,FALSE)</f>
        <v>Nonsmoker</v>
      </c>
      <c r="J731" s="14" t="str">
        <f>VLOOKUP(A731,'Data _Transformation'!A730:Q3059,10,FALSE)</f>
        <v>Obesity</v>
      </c>
      <c r="K731" s="14" t="str">
        <f>VLOOKUP(A731,'Data _Transformation'!A730:Q3059,11,FALSE)</f>
        <v>Diabetes</v>
      </c>
      <c r="L731" s="39">
        <f>VLOOKUP(A731,'Data _Transformation'!A730:Q3059,12,FALSE)</f>
        <v>33828</v>
      </c>
      <c r="M731" s="40">
        <f>VLOOKUP(A731,'Data _Transformation'!A730:Q3059,13,FALSE)</f>
        <v>6208.5</v>
      </c>
      <c r="N731" s="14" t="str">
        <f>VLOOKUP(A731,'Data _Transformation'!A730:Q3059,14,FALSE)</f>
        <v>tier - 2</v>
      </c>
      <c r="O731" s="14" t="str">
        <f>VLOOKUP(A731,'Data _Transformation'!A730:Q3059,15,FALSE)</f>
        <v>tier - 1</v>
      </c>
      <c r="P731" s="14" t="str">
        <f>VLOOKUP(A731,'Data _Transformation'!A730:Q3059,16,0)</f>
        <v>R1021</v>
      </c>
      <c r="Q731" s="42">
        <f>VLOOKUP(A731,'Data _Transformation'!A730:Q3059,17,0)</f>
        <v>30</v>
      </c>
    </row>
    <row r="732" spans="1:17" ht="15.6" x14ac:dyDescent="0.3">
      <c r="A732" s="41" t="s">
        <v>1842</v>
      </c>
      <c r="B732" s="14" t="str">
        <f>VLOOKUP(A732,'Data _Transformation'!A731:Q3060,2,FALSE)</f>
        <v xml:space="preserve">  Kelly R</v>
      </c>
      <c r="C732" s="14">
        <f>VLOOKUP(A732,'Data _Transformation'!A731:Q3060,3,FALSE)</f>
        <v>21.7</v>
      </c>
      <c r="D732" s="14">
        <f>VLOOKUP(A732,'Data _Transformation'!A731:Q3060,4,FALSE)</f>
        <v>4.9000000000000004</v>
      </c>
      <c r="E732" s="14" t="str">
        <f>VLOOKUP(A732,'Data _Transformation'!A731:Q3060,5,FALSE)</f>
        <v>No</v>
      </c>
      <c r="F732" s="14" t="str">
        <f>VLOOKUP(A732,'Data _Transformation'!A731:Q3060,6,FALSE)</f>
        <v>No</v>
      </c>
      <c r="G732" s="14" t="str">
        <f>VLOOKUP(A732,'Data _Transformation'!A731:Q3060,7,FALSE)</f>
        <v>Yes</v>
      </c>
      <c r="H732" s="14">
        <f>VLOOKUP(A732,'Data _Transformation'!A731:Q3060,8,FALSE)</f>
        <v>1</v>
      </c>
      <c r="I732" s="14" t="str">
        <f>VLOOKUP(A732,'Data _Transformation'!A731:Q3060,9,FALSE)</f>
        <v>Smoker</v>
      </c>
      <c r="J732" s="14" t="str">
        <f>VLOOKUP(A732,'Data _Transformation'!A731:Q3060,10,FALSE)</f>
        <v>Normal weight</v>
      </c>
      <c r="K732" s="14" t="str">
        <f>VLOOKUP(A732,'Data _Transformation'!A731:Q3060,11,FALSE)</f>
        <v>Normal</v>
      </c>
      <c r="L732" s="39">
        <f>VLOOKUP(A732,'Data _Transformation'!A731:Q3060,12,FALSE)</f>
        <v>26479</v>
      </c>
      <c r="M732" s="40">
        <f>VLOOKUP(A732,'Data _Transformation'!A731:Q3060,13,FALSE)</f>
        <v>6219.93</v>
      </c>
      <c r="N732" s="14" t="str">
        <f>VLOOKUP(A732,'Data _Transformation'!A731:Q3060,14,FALSE)</f>
        <v>tier - 2</v>
      </c>
      <c r="O732" s="14" t="str">
        <f>VLOOKUP(A732,'Data _Transformation'!A731:Q3060,15,FALSE)</f>
        <v>tier - 2</v>
      </c>
      <c r="P732" s="14" t="str">
        <f>VLOOKUP(A732,'Data _Transformation'!A731:Q3060,16,0)</f>
        <v>R1013</v>
      </c>
      <c r="Q732" s="42">
        <f>VLOOKUP(A732,'Data _Transformation'!A731:Q3060,17,0)</f>
        <v>50</v>
      </c>
    </row>
    <row r="733" spans="1:17" ht="15.6" x14ac:dyDescent="0.3">
      <c r="A733" s="41" t="s">
        <v>1845</v>
      </c>
      <c r="B733" s="14" t="str">
        <f>VLOOKUP(A733,'Data _Transformation'!A732:Q3061,2,FALSE)</f>
        <v xml:space="preserve">  Kyle</v>
      </c>
      <c r="C733" s="14">
        <f>VLOOKUP(A733,'Data _Transformation'!A732:Q3061,3,FALSE)</f>
        <v>40.479999999999997</v>
      </c>
      <c r="D733" s="14">
        <f>VLOOKUP(A733,'Data _Transformation'!A732:Q3061,4,FALSE)</f>
        <v>6.7</v>
      </c>
      <c r="E733" s="14" t="str">
        <f>VLOOKUP(A733,'Data _Transformation'!A732:Q3061,5,FALSE)</f>
        <v>No</v>
      </c>
      <c r="F733" s="14" t="str">
        <f>VLOOKUP(A733,'Data _Transformation'!A732:Q3061,6,FALSE)</f>
        <v>No</v>
      </c>
      <c r="G733" s="14" t="str">
        <f>VLOOKUP(A733,'Data _Transformation'!A732:Q3061,7,FALSE)</f>
        <v>No</v>
      </c>
      <c r="H733" s="14">
        <f>VLOOKUP(A733,'Data _Transformation'!A732:Q3061,8,FALSE)</f>
        <v>3</v>
      </c>
      <c r="I733" s="14" t="str">
        <f>VLOOKUP(A733,'Data _Transformation'!A732:Q3061,9,FALSE)</f>
        <v>Nonsmoker</v>
      </c>
      <c r="J733" s="14" t="str">
        <f>VLOOKUP(A733,'Data _Transformation'!A732:Q3061,10,FALSE)</f>
        <v>Obesity</v>
      </c>
      <c r="K733" s="14" t="str">
        <f>VLOOKUP(A733,'Data _Transformation'!A732:Q3061,11,FALSE)</f>
        <v>Diabetes</v>
      </c>
      <c r="L733" s="39">
        <f>VLOOKUP(A733,'Data _Transformation'!A732:Q3061,12,FALSE)</f>
        <v>28752</v>
      </c>
      <c r="M733" s="40">
        <f>VLOOKUP(A733,'Data _Transformation'!A732:Q3061,13,FALSE)</f>
        <v>6236.95</v>
      </c>
      <c r="N733" s="14" t="str">
        <f>VLOOKUP(A733,'Data _Transformation'!A732:Q3061,14,FALSE)</f>
        <v>tier - 2</v>
      </c>
      <c r="O733" s="14" t="str">
        <f>VLOOKUP(A733,'Data _Transformation'!A732:Q3061,15,FALSE)</f>
        <v>tier - 2</v>
      </c>
      <c r="P733" s="14" t="str">
        <f>VLOOKUP(A733,'Data _Transformation'!A732:Q3061,16,0)</f>
        <v>R1013</v>
      </c>
      <c r="Q733" s="42">
        <f>VLOOKUP(A733,'Data _Transformation'!A732:Q3061,17,0)</f>
        <v>44</v>
      </c>
    </row>
    <row r="734" spans="1:17" ht="15.6" x14ac:dyDescent="0.3">
      <c r="A734" s="41" t="s">
        <v>1847</v>
      </c>
      <c r="B734" s="14" t="str">
        <f>VLOOKUP(A734,'Data _Transformation'!A733:Q3062,2,FALSE)</f>
        <v xml:space="preserve">  Bruce A Jr</v>
      </c>
      <c r="C734" s="14">
        <f>VLOOKUP(A734,'Data _Transformation'!A733:Q3062,3,FALSE)</f>
        <v>34.5</v>
      </c>
      <c r="D734" s="14">
        <f>VLOOKUP(A734,'Data _Transformation'!A733:Q3062,4,FALSE)</f>
        <v>10.3</v>
      </c>
      <c r="E734" s="14" t="str">
        <f>VLOOKUP(A734,'Data _Transformation'!A733:Q3062,5,FALSE)</f>
        <v>No</v>
      </c>
      <c r="F734" s="14" t="str">
        <f>VLOOKUP(A734,'Data _Transformation'!A733:Q3062,6,FALSE)</f>
        <v>No</v>
      </c>
      <c r="G734" s="14" t="str">
        <f>VLOOKUP(A734,'Data _Transformation'!A733:Q3062,7,FALSE)</f>
        <v>No</v>
      </c>
      <c r="H734" s="14">
        <f>VLOOKUP(A734,'Data _Transformation'!A733:Q3062,8,FALSE)</f>
        <v>3</v>
      </c>
      <c r="I734" s="14" t="str">
        <f>VLOOKUP(A734,'Data _Transformation'!A733:Q3062,9,FALSE)</f>
        <v>Nonsmoker</v>
      </c>
      <c r="J734" s="14" t="str">
        <f>VLOOKUP(A734,'Data _Transformation'!A733:Q3062,10,FALSE)</f>
        <v>Obesity</v>
      </c>
      <c r="K734" s="14" t="str">
        <f>VLOOKUP(A734,'Data _Transformation'!A733:Q3062,11,FALSE)</f>
        <v>Diabetes</v>
      </c>
      <c r="L734" s="39">
        <f>VLOOKUP(A734,'Data _Transformation'!A733:Q3062,12,FALSE)</f>
        <v>30539</v>
      </c>
      <c r="M734" s="40">
        <f>VLOOKUP(A734,'Data _Transformation'!A733:Q3062,13,FALSE)</f>
        <v>6238.3</v>
      </c>
      <c r="N734" s="14" t="str">
        <f>VLOOKUP(A734,'Data _Transformation'!A733:Q3062,14,FALSE)</f>
        <v>tier - 2</v>
      </c>
      <c r="O734" s="14" t="str">
        <f>VLOOKUP(A734,'Data _Transformation'!A733:Q3062,15,FALSE)</f>
        <v>tier - 1</v>
      </c>
      <c r="P734" s="14" t="str">
        <f>VLOOKUP(A734,'Data _Transformation'!A733:Q3062,16,0)</f>
        <v>R1011</v>
      </c>
      <c r="Q734" s="42">
        <f>VLOOKUP(A734,'Data _Transformation'!A733:Q3062,17,0)</f>
        <v>39</v>
      </c>
    </row>
    <row r="735" spans="1:17" ht="15.6" x14ac:dyDescent="0.3">
      <c r="A735" s="41" t="s">
        <v>1850</v>
      </c>
      <c r="B735" s="14" t="str">
        <f>VLOOKUP(A735,'Data _Transformation'!A734:Q3063,2,FALSE)</f>
        <v xml:space="preserve">  Cary J</v>
      </c>
      <c r="C735" s="14">
        <f>VLOOKUP(A735,'Data _Transformation'!A734:Q3063,3,FALSE)</f>
        <v>45.9</v>
      </c>
      <c r="D735" s="14">
        <f>VLOOKUP(A735,'Data _Transformation'!A734:Q3063,4,FALSE)</f>
        <v>11.14</v>
      </c>
      <c r="E735" s="14" t="str">
        <f>VLOOKUP(A735,'Data _Transformation'!A734:Q3063,5,FALSE)</f>
        <v>Yes</v>
      </c>
      <c r="F735" s="14" t="str">
        <f>VLOOKUP(A735,'Data _Transformation'!A734:Q3063,6,FALSE)</f>
        <v>No</v>
      </c>
      <c r="G735" s="14" t="str">
        <f>VLOOKUP(A735,'Data _Transformation'!A734:Q3063,7,FALSE)</f>
        <v>No</v>
      </c>
      <c r="H735" s="14">
        <f>VLOOKUP(A735,'Data _Transformation'!A734:Q3063,8,FALSE)</f>
        <v>1</v>
      </c>
      <c r="I735" s="14" t="str">
        <f>VLOOKUP(A735,'Data _Transformation'!A734:Q3063,9,FALSE)</f>
        <v>Nonsmoker</v>
      </c>
      <c r="J735" s="14" t="str">
        <f>VLOOKUP(A735,'Data _Transformation'!A734:Q3063,10,FALSE)</f>
        <v>Obesity</v>
      </c>
      <c r="K735" s="14" t="str">
        <f>VLOOKUP(A735,'Data _Transformation'!A734:Q3063,11,FALSE)</f>
        <v>Diabetes</v>
      </c>
      <c r="L735" s="39">
        <f>VLOOKUP(A735,'Data _Transformation'!A734:Q3063,12,FALSE)</f>
        <v>29138</v>
      </c>
      <c r="M735" s="40">
        <f>VLOOKUP(A735,'Data _Transformation'!A734:Q3063,13,FALSE)</f>
        <v>6250.44</v>
      </c>
      <c r="N735" s="14" t="str">
        <f>VLOOKUP(A735,'Data _Transformation'!A734:Q3063,14,FALSE)</f>
        <v>tier - 2</v>
      </c>
      <c r="O735" s="14" t="str">
        <f>VLOOKUP(A735,'Data _Transformation'!A734:Q3063,15,FALSE)</f>
        <v>tier - 1</v>
      </c>
      <c r="P735" s="14" t="str">
        <f>VLOOKUP(A735,'Data _Transformation'!A734:Q3063,16,0)</f>
        <v>R1011</v>
      </c>
      <c r="Q735" s="42">
        <f>VLOOKUP(A735,'Data _Transformation'!A734:Q3063,17,0)</f>
        <v>43</v>
      </c>
    </row>
    <row r="736" spans="1:17" ht="15.6" x14ac:dyDescent="0.3">
      <c r="A736" s="41" t="s">
        <v>1852</v>
      </c>
      <c r="B736" s="14" t="str">
        <f>VLOOKUP(A736,'Data _Transformation'!A735:Q3064,2,FALSE)</f>
        <v xml:space="preserve">  Jill M</v>
      </c>
      <c r="C736" s="14">
        <f>VLOOKUP(A736,'Data _Transformation'!A735:Q3064,3,FALSE)</f>
        <v>33.479999999999997</v>
      </c>
      <c r="D736" s="14">
        <f>VLOOKUP(A736,'Data _Transformation'!A735:Q3064,4,FALSE)</f>
        <v>4.74</v>
      </c>
      <c r="E736" s="14" t="str">
        <f>VLOOKUP(A736,'Data _Transformation'!A735:Q3064,5,FALSE)</f>
        <v>Yes</v>
      </c>
      <c r="F736" s="14" t="str">
        <f>VLOOKUP(A736,'Data _Transformation'!A735:Q3064,6,FALSE)</f>
        <v>No</v>
      </c>
      <c r="G736" s="14" t="str">
        <f>VLOOKUP(A736,'Data _Transformation'!A735:Q3064,7,FALSE)</f>
        <v>No</v>
      </c>
      <c r="H736" s="14">
        <f>VLOOKUP(A736,'Data _Transformation'!A735:Q3064,8,FALSE)</f>
        <v>2</v>
      </c>
      <c r="I736" s="14" t="str">
        <f>VLOOKUP(A736,'Data _Transformation'!A735:Q3064,9,FALSE)</f>
        <v>Nonsmoker</v>
      </c>
      <c r="J736" s="14" t="str">
        <f>VLOOKUP(A736,'Data _Transformation'!A735:Q3064,10,FALSE)</f>
        <v>Obesity</v>
      </c>
      <c r="K736" s="14" t="str">
        <f>VLOOKUP(A736,'Data _Transformation'!A735:Q3064,11,FALSE)</f>
        <v>Normal</v>
      </c>
      <c r="L736" s="39">
        <f>VLOOKUP(A736,'Data _Transformation'!A735:Q3064,12,FALSE)</f>
        <v>26614</v>
      </c>
      <c r="M736" s="40">
        <f>VLOOKUP(A736,'Data _Transformation'!A735:Q3064,13,FALSE)</f>
        <v>6253.85</v>
      </c>
      <c r="N736" s="14" t="str">
        <f>VLOOKUP(A736,'Data _Transformation'!A735:Q3064,14,FALSE)</f>
        <v>tier - 2</v>
      </c>
      <c r="O736" s="14" t="str">
        <f>VLOOKUP(A736,'Data _Transformation'!A735:Q3064,15,FALSE)</f>
        <v>tier - 2</v>
      </c>
      <c r="P736" s="14" t="str">
        <f>VLOOKUP(A736,'Data _Transformation'!A735:Q3064,16,0)</f>
        <v>R1013</v>
      </c>
      <c r="Q736" s="42">
        <f>VLOOKUP(A736,'Data _Transformation'!A735:Q3064,17,0)</f>
        <v>50</v>
      </c>
    </row>
    <row r="737" spans="1:17" ht="15.6" x14ac:dyDescent="0.3">
      <c r="A737" s="41" t="s">
        <v>1855</v>
      </c>
      <c r="B737" s="14" t="str">
        <f>VLOOKUP(A737,'Data _Transformation'!A736:Q3065,2,FALSE)</f>
        <v xml:space="preserve">  Chris</v>
      </c>
      <c r="C737" s="14">
        <f>VLOOKUP(A737,'Data _Transformation'!A736:Q3065,3,FALSE)</f>
        <v>28.31</v>
      </c>
      <c r="D737" s="14">
        <f>VLOOKUP(A737,'Data _Transformation'!A736:Q3065,4,FALSE)</f>
        <v>5.96</v>
      </c>
      <c r="E737" s="14" t="str">
        <f>VLOOKUP(A737,'Data _Transformation'!A736:Q3065,5,FALSE)</f>
        <v>Yes</v>
      </c>
      <c r="F737" s="14" t="str">
        <f>VLOOKUP(A737,'Data _Transformation'!A736:Q3065,6,FALSE)</f>
        <v>No</v>
      </c>
      <c r="G737" s="14" t="str">
        <f>VLOOKUP(A737,'Data _Transformation'!A736:Q3065,7,FALSE)</f>
        <v>No</v>
      </c>
      <c r="H737" s="14">
        <f>VLOOKUP(A737,'Data _Transformation'!A736:Q3065,8,FALSE)</f>
        <v>2</v>
      </c>
      <c r="I737" s="14" t="str">
        <f>VLOOKUP(A737,'Data _Transformation'!A736:Q3065,9,FALSE)</f>
        <v>Nonsmoker</v>
      </c>
      <c r="J737" s="14" t="str">
        <f>VLOOKUP(A737,'Data _Transformation'!A736:Q3065,10,FALSE)</f>
        <v>Over weight</v>
      </c>
      <c r="K737" s="14" t="str">
        <f>VLOOKUP(A737,'Data _Transformation'!A736:Q3065,11,FALSE)</f>
        <v>Prediabetes</v>
      </c>
      <c r="L737" s="39">
        <f>VLOOKUP(A737,'Data _Transformation'!A736:Q3065,12,FALSE)</f>
        <v>26550</v>
      </c>
      <c r="M737" s="40">
        <f>VLOOKUP(A737,'Data _Transformation'!A736:Q3065,13,FALSE)</f>
        <v>6254.13</v>
      </c>
      <c r="N737" s="14" t="str">
        <f>VLOOKUP(A737,'Data _Transformation'!A736:Q3065,14,FALSE)</f>
        <v>tier - 2</v>
      </c>
      <c r="O737" s="14" t="str">
        <f>VLOOKUP(A737,'Data _Transformation'!A736:Q3065,15,FALSE)</f>
        <v>tier - 2</v>
      </c>
      <c r="P737" s="14" t="str">
        <f>VLOOKUP(A737,'Data _Transformation'!A736:Q3065,16,0)</f>
        <v>R1012</v>
      </c>
      <c r="Q737" s="42">
        <f>VLOOKUP(A737,'Data _Transformation'!A736:Q3065,17,0)</f>
        <v>50</v>
      </c>
    </row>
    <row r="738" spans="1:17" ht="15.6" x14ac:dyDescent="0.3">
      <c r="A738" s="41" t="s">
        <v>1857</v>
      </c>
      <c r="B738" s="14" t="str">
        <f>VLOOKUP(A738,'Data _Transformation'!A737:Q3066,2,FALSE)</f>
        <v xml:space="preserve">  Michael E</v>
      </c>
      <c r="C738" s="14">
        <f>VLOOKUP(A738,'Data _Transformation'!A737:Q3066,3,FALSE)</f>
        <v>21.565000000000001</v>
      </c>
      <c r="D738" s="14">
        <f>VLOOKUP(A738,'Data _Transformation'!A737:Q3066,4,FALSE)</f>
        <v>4.95</v>
      </c>
      <c r="E738" s="14" t="str">
        <f>VLOOKUP(A738,'Data _Transformation'!A737:Q3066,5,FALSE)</f>
        <v>No</v>
      </c>
      <c r="F738" s="14" t="str">
        <f>VLOOKUP(A738,'Data _Transformation'!A737:Q3066,6,FALSE)</f>
        <v>yes</v>
      </c>
      <c r="G738" s="14" t="str">
        <f>VLOOKUP(A738,'Data _Transformation'!A737:Q3066,7,FALSE)</f>
        <v>No</v>
      </c>
      <c r="H738" s="14">
        <f>VLOOKUP(A738,'Data _Transformation'!A737:Q3066,8,FALSE)</f>
        <v>1</v>
      </c>
      <c r="I738" s="14" t="str">
        <f>VLOOKUP(A738,'Data _Transformation'!A737:Q3066,9,FALSE)</f>
        <v>Smoker</v>
      </c>
      <c r="J738" s="14" t="str">
        <f>VLOOKUP(A738,'Data _Transformation'!A737:Q3066,10,FALSE)</f>
        <v>Normal weight</v>
      </c>
      <c r="K738" s="14" t="str">
        <f>VLOOKUP(A738,'Data _Transformation'!A737:Q3066,11,FALSE)</f>
        <v>Normal</v>
      </c>
      <c r="L738" s="39">
        <f>VLOOKUP(A738,'Data _Transformation'!A737:Q3066,12,FALSE)</f>
        <v>25852</v>
      </c>
      <c r="M738" s="40">
        <f>VLOOKUP(A738,'Data _Transformation'!A737:Q3066,13,FALSE)</f>
        <v>6255.38</v>
      </c>
      <c r="N738" s="14" t="str">
        <f>VLOOKUP(A738,'Data _Transformation'!A737:Q3066,14,FALSE)</f>
        <v>tier - 2</v>
      </c>
      <c r="O738" s="14" t="str">
        <f>VLOOKUP(A738,'Data _Transformation'!A737:Q3066,15,FALSE)</f>
        <v>tier - 2</v>
      </c>
      <c r="P738" s="14" t="str">
        <f>VLOOKUP(A738,'Data _Transformation'!A737:Q3066,16,0)</f>
        <v>R1013</v>
      </c>
      <c r="Q738" s="42">
        <f>VLOOKUP(A738,'Data _Transformation'!A737:Q3066,17,0)</f>
        <v>52</v>
      </c>
    </row>
    <row r="739" spans="1:17" ht="15.6" x14ac:dyDescent="0.3">
      <c r="A739" s="41" t="s">
        <v>1860</v>
      </c>
      <c r="B739" s="14" t="str">
        <f>VLOOKUP(A739,'Data _Transformation'!A738:Q3067,2,FALSE)</f>
        <v xml:space="preserve">  Lauren</v>
      </c>
      <c r="C739" s="14">
        <f>VLOOKUP(A739,'Data _Transformation'!A738:Q3067,3,FALSE)</f>
        <v>35.590000000000003</v>
      </c>
      <c r="D739" s="14">
        <f>VLOOKUP(A739,'Data _Transformation'!A738:Q3067,4,FALSE)</f>
        <v>5.21</v>
      </c>
      <c r="E739" s="14" t="str">
        <f>VLOOKUP(A739,'Data _Transformation'!A738:Q3067,5,FALSE)</f>
        <v>Yes</v>
      </c>
      <c r="F739" s="14" t="str">
        <f>VLOOKUP(A739,'Data _Transformation'!A738:Q3067,6,FALSE)</f>
        <v>No</v>
      </c>
      <c r="G739" s="14" t="str">
        <f>VLOOKUP(A739,'Data _Transformation'!A738:Q3067,7,FALSE)</f>
        <v>Yes</v>
      </c>
      <c r="H739" s="14">
        <f>VLOOKUP(A739,'Data _Transformation'!A738:Q3067,8,FALSE)</f>
        <v>1</v>
      </c>
      <c r="I739" s="14" t="str">
        <f>VLOOKUP(A739,'Data _Transformation'!A738:Q3067,9,FALSE)</f>
        <v>Nonsmoker</v>
      </c>
      <c r="J739" s="14" t="str">
        <f>VLOOKUP(A739,'Data _Transformation'!A738:Q3067,10,FALSE)</f>
        <v>Obesity</v>
      </c>
      <c r="K739" s="14" t="str">
        <f>VLOOKUP(A739,'Data _Transformation'!A738:Q3067,11,FALSE)</f>
        <v>Normal</v>
      </c>
      <c r="L739" s="39">
        <f>VLOOKUP(A739,'Data _Transformation'!A738:Q3067,12,FALSE)</f>
        <v>34989</v>
      </c>
      <c r="M739" s="40">
        <f>VLOOKUP(A739,'Data _Transformation'!A738:Q3067,13,FALSE)</f>
        <v>6261.2</v>
      </c>
      <c r="N739" s="14" t="str">
        <f>VLOOKUP(A739,'Data _Transformation'!A738:Q3067,14,FALSE)</f>
        <v>tier - 2</v>
      </c>
      <c r="O739" s="14" t="str">
        <f>VLOOKUP(A739,'Data _Transformation'!A738:Q3067,15,FALSE)</f>
        <v>tier - 1</v>
      </c>
      <c r="P739" s="14" t="str">
        <f>VLOOKUP(A739,'Data _Transformation'!A738:Q3067,16,0)</f>
        <v>R1026</v>
      </c>
      <c r="Q739" s="42">
        <f>VLOOKUP(A739,'Data _Transformation'!A738:Q3067,17,0)</f>
        <v>27</v>
      </c>
    </row>
    <row r="740" spans="1:17" ht="15.6" x14ac:dyDescent="0.3">
      <c r="A740" s="41" t="s">
        <v>1862</v>
      </c>
      <c r="B740" s="14" t="str">
        <f>VLOOKUP(A740,'Data _Transformation'!A739:Q3068,2,FALSE)</f>
        <v xml:space="preserve">  Kathryn E</v>
      </c>
      <c r="C740" s="14">
        <f>VLOOKUP(A740,'Data _Transformation'!A739:Q3068,3,FALSE)</f>
        <v>43.44</v>
      </c>
      <c r="D740" s="14">
        <f>VLOOKUP(A740,'Data _Transformation'!A739:Q3068,4,FALSE)</f>
        <v>4.8600000000000003</v>
      </c>
      <c r="E740" s="14" t="str">
        <f>VLOOKUP(A740,'Data _Transformation'!A739:Q3068,5,FALSE)</f>
        <v>Yes</v>
      </c>
      <c r="F740" s="14" t="str">
        <f>VLOOKUP(A740,'Data _Transformation'!A739:Q3068,6,FALSE)</f>
        <v>No</v>
      </c>
      <c r="G740" s="14" t="str">
        <f>VLOOKUP(A740,'Data _Transformation'!A739:Q3068,7,FALSE)</f>
        <v>No</v>
      </c>
      <c r="H740" s="14">
        <f>VLOOKUP(A740,'Data _Transformation'!A739:Q3068,8,FALSE)</f>
        <v>0</v>
      </c>
      <c r="I740" s="14" t="str">
        <f>VLOOKUP(A740,'Data _Transformation'!A739:Q3068,9,FALSE)</f>
        <v>Nonsmoker</v>
      </c>
      <c r="J740" s="14" t="str">
        <f>VLOOKUP(A740,'Data _Transformation'!A739:Q3068,10,FALSE)</f>
        <v>Obesity</v>
      </c>
      <c r="K740" s="14" t="str">
        <f>VLOOKUP(A740,'Data _Transformation'!A739:Q3068,11,FALSE)</f>
        <v>Normal</v>
      </c>
      <c r="L740" s="39">
        <f>VLOOKUP(A740,'Data _Transformation'!A739:Q3068,12,FALSE)</f>
        <v>30950</v>
      </c>
      <c r="M740" s="40">
        <f>VLOOKUP(A740,'Data _Transformation'!A739:Q3068,13,FALSE)</f>
        <v>6269.33</v>
      </c>
      <c r="N740" s="14" t="str">
        <f>VLOOKUP(A740,'Data _Transformation'!A739:Q3068,14,FALSE)</f>
        <v>tier - 2</v>
      </c>
      <c r="O740" s="14" t="str">
        <f>VLOOKUP(A740,'Data _Transformation'!A739:Q3068,15,FALSE)</f>
        <v>tier - 1</v>
      </c>
      <c r="P740" s="14" t="str">
        <f>VLOOKUP(A740,'Data _Transformation'!A739:Q3068,16,0)</f>
        <v>R1013</v>
      </c>
      <c r="Q740" s="42">
        <f>VLOOKUP(A740,'Data _Transformation'!A739:Q3068,17,0)</f>
        <v>38</v>
      </c>
    </row>
    <row r="741" spans="1:17" ht="15.6" x14ac:dyDescent="0.3">
      <c r="A741" s="41" t="s">
        <v>1865</v>
      </c>
      <c r="B741" s="14" t="str">
        <f>VLOOKUP(A741,'Data _Transformation'!A740:Q3069,2,FALSE)</f>
        <v xml:space="preserve">  Polly</v>
      </c>
      <c r="C741" s="14">
        <f>VLOOKUP(A741,'Data _Transformation'!A740:Q3069,3,FALSE)</f>
        <v>21.754999999999999</v>
      </c>
      <c r="D741" s="14">
        <f>VLOOKUP(A741,'Data _Transformation'!A740:Q3069,4,FALSE)</f>
        <v>7.79</v>
      </c>
      <c r="E741" s="14" t="str">
        <f>VLOOKUP(A741,'Data _Transformation'!A740:Q3069,5,FALSE)</f>
        <v>Yes</v>
      </c>
      <c r="F741" s="14" t="str">
        <f>VLOOKUP(A741,'Data _Transformation'!A740:Q3069,6,FALSE)</f>
        <v>No</v>
      </c>
      <c r="G741" s="14" t="str">
        <f>VLOOKUP(A741,'Data _Transformation'!A740:Q3069,7,FALSE)</f>
        <v>No</v>
      </c>
      <c r="H741" s="14">
        <f>VLOOKUP(A741,'Data _Transformation'!A740:Q3069,8,FALSE)</f>
        <v>0</v>
      </c>
      <c r="I741" s="14" t="str">
        <f>VLOOKUP(A741,'Data _Transformation'!A740:Q3069,9,FALSE)</f>
        <v>Nonsmoker</v>
      </c>
      <c r="J741" s="14" t="str">
        <f>VLOOKUP(A741,'Data _Transformation'!A740:Q3069,10,FALSE)</f>
        <v>Normal weight</v>
      </c>
      <c r="K741" s="14" t="str">
        <f>VLOOKUP(A741,'Data _Transformation'!A740:Q3069,11,FALSE)</f>
        <v>Diabetes</v>
      </c>
      <c r="L741" s="39">
        <f>VLOOKUP(A741,'Data _Transformation'!A740:Q3069,12,FALSE)</f>
        <v>29767</v>
      </c>
      <c r="M741" s="40">
        <f>VLOOKUP(A741,'Data _Transformation'!A740:Q3069,13,FALSE)</f>
        <v>6272.48</v>
      </c>
      <c r="N741" s="14" t="str">
        <f>VLOOKUP(A741,'Data _Transformation'!A740:Q3069,14,FALSE)</f>
        <v>tier - 1</v>
      </c>
      <c r="O741" s="14" t="str">
        <f>VLOOKUP(A741,'Data _Transformation'!A740:Q3069,15,FALSE)</f>
        <v>tier - 3</v>
      </c>
      <c r="P741" s="14" t="str">
        <f>VLOOKUP(A741,'Data _Transformation'!A740:Q3069,16,0)</f>
        <v>R1013</v>
      </c>
      <c r="Q741" s="42">
        <f>VLOOKUP(A741,'Data _Transformation'!A740:Q3069,17,0)</f>
        <v>41</v>
      </c>
    </row>
    <row r="742" spans="1:17" ht="15.6" x14ac:dyDescent="0.3">
      <c r="A742" s="41" t="s">
        <v>1867</v>
      </c>
      <c r="B742" s="14" t="str">
        <f>VLOOKUP(A742,'Data _Transformation'!A741:Q3070,2,FALSE)</f>
        <v xml:space="preserve">  Mark H</v>
      </c>
      <c r="C742" s="14">
        <f>VLOOKUP(A742,'Data _Transformation'!A741:Q3070,3,FALSE)</f>
        <v>44.55</v>
      </c>
      <c r="D742" s="14">
        <f>VLOOKUP(A742,'Data _Transformation'!A741:Q3070,4,FALSE)</f>
        <v>7.12</v>
      </c>
      <c r="E742" s="14" t="str">
        <f>VLOOKUP(A742,'Data _Transformation'!A741:Q3070,5,FALSE)</f>
        <v>Yes</v>
      </c>
      <c r="F742" s="14" t="str">
        <f>VLOOKUP(A742,'Data _Transformation'!A741:Q3070,6,FALSE)</f>
        <v>No</v>
      </c>
      <c r="G742" s="14" t="str">
        <f>VLOOKUP(A742,'Data _Transformation'!A741:Q3070,7,FALSE)</f>
        <v>No</v>
      </c>
      <c r="H742" s="14">
        <f>VLOOKUP(A742,'Data _Transformation'!A741:Q3070,8,FALSE)</f>
        <v>1</v>
      </c>
      <c r="I742" s="14" t="str">
        <f>VLOOKUP(A742,'Data _Transformation'!A741:Q3070,9,FALSE)</f>
        <v>Nonsmoker</v>
      </c>
      <c r="J742" s="14" t="str">
        <f>VLOOKUP(A742,'Data _Transformation'!A741:Q3070,10,FALSE)</f>
        <v>Obesity</v>
      </c>
      <c r="K742" s="14" t="str">
        <f>VLOOKUP(A742,'Data _Transformation'!A741:Q3070,11,FALSE)</f>
        <v>Diabetes</v>
      </c>
      <c r="L742" s="39">
        <f>VLOOKUP(A742,'Data _Transformation'!A741:Q3070,12,FALSE)</f>
        <v>34258</v>
      </c>
      <c r="M742" s="40">
        <f>VLOOKUP(A742,'Data _Transformation'!A741:Q3070,13,FALSE)</f>
        <v>6276.3</v>
      </c>
      <c r="N742" s="14" t="str">
        <f>VLOOKUP(A742,'Data _Transformation'!A741:Q3070,14,FALSE)</f>
        <v>tier - 2</v>
      </c>
      <c r="O742" s="14" t="str">
        <f>VLOOKUP(A742,'Data _Transformation'!A741:Q3070,15,FALSE)</f>
        <v>tier - 1</v>
      </c>
      <c r="P742" s="14" t="str">
        <f>VLOOKUP(A742,'Data _Transformation'!A741:Q3070,16,0)</f>
        <v>R1025</v>
      </c>
      <c r="Q742" s="42">
        <f>VLOOKUP(A742,'Data _Transformation'!A741:Q3070,17,0)</f>
        <v>29</v>
      </c>
    </row>
    <row r="743" spans="1:17" ht="15.6" x14ac:dyDescent="0.3">
      <c r="A743" s="41" t="s">
        <v>1870</v>
      </c>
      <c r="B743" s="14" t="str">
        <f>VLOOKUP(A743,'Data _Transformation'!A742:Q3071,2,FALSE)</f>
        <v xml:space="preserve">  Jessie M</v>
      </c>
      <c r="C743" s="14">
        <f>VLOOKUP(A743,'Data _Transformation'!A742:Q3071,3,FALSE)</f>
        <v>43.32</v>
      </c>
      <c r="D743" s="14">
        <f>VLOOKUP(A743,'Data _Transformation'!A742:Q3071,4,FALSE)</f>
        <v>4.67</v>
      </c>
      <c r="E743" s="14" t="str">
        <f>VLOOKUP(A743,'Data _Transformation'!A742:Q3071,5,FALSE)</f>
        <v>Yes</v>
      </c>
      <c r="F743" s="14" t="str">
        <f>VLOOKUP(A743,'Data _Transformation'!A742:Q3071,6,FALSE)</f>
        <v>No</v>
      </c>
      <c r="G743" s="14" t="str">
        <f>VLOOKUP(A743,'Data _Transformation'!A742:Q3071,7,FALSE)</f>
        <v>No</v>
      </c>
      <c r="H743" s="14">
        <f>VLOOKUP(A743,'Data _Transformation'!A742:Q3071,8,FALSE)</f>
        <v>0</v>
      </c>
      <c r="I743" s="14" t="str">
        <f>VLOOKUP(A743,'Data _Transformation'!A742:Q3071,9,FALSE)</f>
        <v>Nonsmoker</v>
      </c>
      <c r="J743" s="14" t="str">
        <f>VLOOKUP(A743,'Data _Transformation'!A742:Q3071,10,FALSE)</f>
        <v>Obesity</v>
      </c>
      <c r="K743" s="14" t="str">
        <f>VLOOKUP(A743,'Data _Transformation'!A742:Q3071,11,FALSE)</f>
        <v>Normal</v>
      </c>
      <c r="L743" s="39">
        <f>VLOOKUP(A743,'Data _Transformation'!A742:Q3071,12,FALSE)</f>
        <v>29914</v>
      </c>
      <c r="M743" s="40">
        <f>VLOOKUP(A743,'Data _Transformation'!A742:Q3071,13,FALSE)</f>
        <v>6282.24</v>
      </c>
      <c r="N743" s="14" t="str">
        <f>VLOOKUP(A743,'Data _Transformation'!A742:Q3071,14,FALSE)</f>
        <v>tier - 2</v>
      </c>
      <c r="O743" s="14" t="str">
        <f>VLOOKUP(A743,'Data _Transformation'!A742:Q3071,15,FALSE)</f>
        <v>tier - 1</v>
      </c>
      <c r="P743" s="14" t="str">
        <f>VLOOKUP(A743,'Data _Transformation'!A742:Q3071,16,0)</f>
        <v>R1011</v>
      </c>
      <c r="Q743" s="42">
        <f>VLOOKUP(A743,'Data _Transformation'!A742:Q3071,17,0)</f>
        <v>41</v>
      </c>
    </row>
    <row r="744" spans="1:17" ht="15.6" x14ac:dyDescent="0.3">
      <c r="A744" s="41" t="s">
        <v>1872</v>
      </c>
      <c r="B744" s="14" t="str">
        <f>VLOOKUP(A744,'Data _Transformation'!A743:Q3072,2,FALSE)</f>
        <v xml:space="preserve">  Chris</v>
      </c>
      <c r="C744" s="14">
        <f>VLOOKUP(A744,'Data _Transformation'!A743:Q3072,3,FALSE)</f>
        <v>31.23</v>
      </c>
      <c r="D744" s="14">
        <f>VLOOKUP(A744,'Data _Transformation'!A743:Q3072,4,FALSE)</f>
        <v>9.1199999999999992</v>
      </c>
      <c r="E744" s="14" t="str">
        <f>VLOOKUP(A744,'Data _Transformation'!A743:Q3072,5,FALSE)</f>
        <v>Yes</v>
      </c>
      <c r="F744" s="14" t="str">
        <f>VLOOKUP(A744,'Data _Transformation'!A743:Q3072,6,FALSE)</f>
        <v>No</v>
      </c>
      <c r="G744" s="14" t="str">
        <f>VLOOKUP(A744,'Data _Transformation'!A743:Q3072,7,FALSE)</f>
        <v>Yes</v>
      </c>
      <c r="H744" s="14">
        <f>VLOOKUP(A744,'Data _Transformation'!A743:Q3072,8,FALSE)</f>
        <v>1</v>
      </c>
      <c r="I744" s="14" t="str">
        <f>VLOOKUP(A744,'Data _Transformation'!A743:Q3072,9,FALSE)</f>
        <v>Nonsmoker</v>
      </c>
      <c r="J744" s="14" t="str">
        <f>VLOOKUP(A744,'Data _Transformation'!A743:Q3072,10,FALSE)</f>
        <v>Obesity</v>
      </c>
      <c r="K744" s="14" t="str">
        <f>VLOOKUP(A744,'Data _Transformation'!A743:Q3072,11,FALSE)</f>
        <v>Diabetes</v>
      </c>
      <c r="L744" s="39">
        <f>VLOOKUP(A744,'Data _Transformation'!A743:Q3072,12,FALSE)</f>
        <v>29824</v>
      </c>
      <c r="M744" s="40">
        <f>VLOOKUP(A744,'Data _Transformation'!A743:Q3072,13,FALSE)</f>
        <v>6289.75</v>
      </c>
      <c r="N744" s="14" t="str">
        <f>VLOOKUP(A744,'Data _Transformation'!A743:Q3072,14,FALSE)</f>
        <v>tier - 2</v>
      </c>
      <c r="O744" s="14" t="str">
        <f>VLOOKUP(A744,'Data _Transformation'!A743:Q3072,15,FALSE)</f>
        <v>tier - 3</v>
      </c>
      <c r="P744" s="14" t="str">
        <f>VLOOKUP(A744,'Data _Transformation'!A743:Q3072,16,0)</f>
        <v>R1013</v>
      </c>
      <c r="Q744" s="42">
        <f>VLOOKUP(A744,'Data _Transformation'!A743:Q3072,17,0)</f>
        <v>41</v>
      </c>
    </row>
    <row r="745" spans="1:17" ht="15.6" x14ac:dyDescent="0.3">
      <c r="A745" s="41" t="s">
        <v>1874</v>
      </c>
      <c r="B745" s="14" t="str">
        <f>VLOOKUP(A745,'Data _Transformation'!A744:Q3073,2,FALSE)</f>
        <v xml:space="preserve">  Daniel</v>
      </c>
      <c r="C745" s="14">
        <f>VLOOKUP(A745,'Data _Transformation'!A744:Q3073,3,FALSE)</f>
        <v>42.81</v>
      </c>
      <c r="D745" s="14">
        <f>VLOOKUP(A745,'Data _Transformation'!A744:Q3073,4,FALSE)</f>
        <v>4.1500000000000004</v>
      </c>
      <c r="E745" s="14" t="str">
        <f>VLOOKUP(A745,'Data _Transformation'!A744:Q3073,5,FALSE)</f>
        <v>No</v>
      </c>
      <c r="F745" s="14" t="str">
        <f>VLOOKUP(A745,'Data _Transformation'!A744:Q3073,6,FALSE)</f>
        <v>No</v>
      </c>
      <c r="G745" s="14" t="str">
        <f>VLOOKUP(A745,'Data _Transformation'!A744:Q3073,7,FALSE)</f>
        <v>No</v>
      </c>
      <c r="H745" s="14">
        <f>VLOOKUP(A745,'Data _Transformation'!A744:Q3073,8,FALSE)</f>
        <v>1</v>
      </c>
      <c r="I745" s="14" t="str">
        <f>VLOOKUP(A745,'Data _Transformation'!A744:Q3073,9,FALSE)</f>
        <v>Nonsmoker</v>
      </c>
      <c r="J745" s="14" t="str">
        <f>VLOOKUP(A745,'Data _Transformation'!A744:Q3073,10,FALSE)</f>
        <v>Obesity</v>
      </c>
      <c r="K745" s="14" t="str">
        <f>VLOOKUP(A745,'Data _Transformation'!A744:Q3073,11,FALSE)</f>
        <v>Normal</v>
      </c>
      <c r="L745" s="39">
        <f>VLOOKUP(A745,'Data _Transformation'!A744:Q3073,12,FALSE)</f>
        <v>35250</v>
      </c>
      <c r="M745" s="40">
        <f>VLOOKUP(A745,'Data _Transformation'!A744:Q3073,13,FALSE)</f>
        <v>6293.63</v>
      </c>
      <c r="N745" s="14" t="str">
        <f>VLOOKUP(A745,'Data _Transformation'!A744:Q3073,14,FALSE)</f>
        <v>tier - 2</v>
      </c>
      <c r="O745" s="14" t="str">
        <f>VLOOKUP(A745,'Data _Transformation'!A744:Q3073,15,FALSE)</f>
        <v>tier - 3</v>
      </c>
      <c r="P745" s="14" t="str">
        <f>VLOOKUP(A745,'Data _Transformation'!A744:Q3073,16,0)</f>
        <v>R1021</v>
      </c>
      <c r="Q745" s="42">
        <f>VLOOKUP(A745,'Data _Transformation'!A744:Q3073,17,0)</f>
        <v>26</v>
      </c>
    </row>
    <row r="746" spans="1:17" ht="15.6" x14ac:dyDescent="0.3">
      <c r="A746" s="41" t="s">
        <v>1877</v>
      </c>
      <c r="B746" s="14" t="str">
        <f>VLOOKUP(A746,'Data _Transformation'!A745:Q3074,2,FALSE)</f>
        <v xml:space="preserve">  Megan</v>
      </c>
      <c r="C746" s="14">
        <f>VLOOKUP(A746,'Data _Transformation'!A745:Q3074,3,FALSE)</f>
        <v>35.909999999999997</v>
      </c>
      <c r="D746" s="14">
        <f>VLOOKUP(A746,'Data _Transformation'!A745:Q3074,4,FALSE)</f>
        <v>6.72</v>
      </c>
      <c r="E746" s="14" t="str">
        <f>VLOOKUP(A746,'Data _Transformation'!A745:Q3074,5,FALSE)</f>
        <v>Yes</v>
      </c>
      <c r="F746" s="14" t="str">
        <f>VLOOKUP(A746,'Data _Transformation'!A745:Q3074,6,FALSE)</f>
        <v>No</v>
      </c>
      <c r="G746" s="14" t="str">
        <f>VLOOKUP(A746,'Data _Transformation'!A745:Q3074,7,FALSE)</f>
        <v>No</v>
      </c>
      <c r="H746" s="14">
        <f>VLOOKUP(A746,'Data _Transformation'!A745:Q3074,8,FALSE)</f>
        <v>2</v>
      </c>
      <c r="I746" s="14" t="str">
        <f>VLOOKUP(A746,'Data _Transformation'!A745:Q3074,9,FALSE)</f>
        <v>Nonsmoker</v>
      </c>
      <c r="J746" s="14" t="str">
        <f>VLOOKUP(A746,'Data _Transformation'!A745:Q3074,10,FALSE)</f>
        <v>Obesity</v>
      </c>
      <c r="K746" s="14" t="str">
        <f>VLOOKUP(A746,'Data _Transformation'!A745:Q3074,11,FALSE)</f>
        <v>Diabetes</v>
      </c>
      <c r="L746" s="39">
        <f>VLOOKUP(A746,'Data _Transformation'!A745:Q3074,12,FALSE)</f>
        <v>27289</v>
      </c>
      <c r="M746" s="40">
        <f>VLOOKUP(A746,'Data _Transformation'!A745:Q3074,13,FALSE)</f>
        <v>6302.23</v>
      </c>
      <c r="N746" s="14" t="str">
        <f>VLOOKUP(A746,'Data _Transformation'!A745:Q3074,14,FALSE)</f>
        <v>tier - 2</v>
      </c>
      <c r="O746" s="14" t="str">
        <f>VLOOKUP(A746,'Data _Transformation'!A745:Q3074,15,FALSE)</f>
        <v>tier - 1</v>
      </c>
      <c r="P746" s="14" t="str">
        <f>VLOOKUP(A746,'Data _Transformation'!A745:Q3074,16,0)</f>
        <v>R1013</v>
      </c>
      <c r="Q746" s="42">
        <f>VLOOKUP(A746,'Data _Transformation'!A745:Q3074,17,0)</f>
        <v>48</v>
      </c>
    </row>
    <row r="747" spans="1:17" ht="15.6" x14ac:dyDescent="0.3">
      <c r="A747" s="41" t="s">
        <v>1887</v>
      </c>
      <c r="B747" s="14" t="str">
        <f>VLOOKUP(A747,'Data _Transformation'!A746:Q3075,2,FALSE)</f>
        <v xml:space="preserve">  Kevin</v>
      </c>
      <c r="C747" s="14">
        <f>VLOOKUP(A747,'Data _Transformation'!A746:Q3075,3,FALSE)</f>
        <v>36.65</v>
      </c>
      <c r="D747" s="14">
        <f>VLOOKUP(A747,'Data _Transformation'!A746:Q3075,4,FALSE)</f>
        <v>5.01</v>
      </c>
      <c r="E747" s="14" t="str">
        <f>VLOOKUP(A747,'Data _Transformation'!A746:Q3075,5,FALSE)</f>
        <v>Yes</v>
      </c>
      <c r="F747" s="14" t="str">
        <f>VLOOKUP(A747,'Data _Transformation'!A746:Q3075,6,FALSE)</f>
        <v>No</v>
      </c>
      <c r="G747" s="14" t="str">
        <f>VLOOKUP(A747,'Data _Transformation'!A746:Q3075,7,FALSE)</f>
        <v>Yes</v>
      </c>
      <c r="H747" s="14">
        <f>VLOOKUP(A747,'Data _Transformation'!A746:Q3075,8,FALSE)</f>
        <v>1</v>
      </c>
      <c r="I747" s="14" t="str">
        <f>VLOOKUP(A747,'Data _Transformation'!A746:Q3075,9,FALSE)</f>
        <v>Nonsmoker</v>
      </c>
      <c r="J747" s="14" t="str">
        <f>VLOOKUP(A747,'Data _Transformation'!A746:Q3075,10,FALSE)</f>
        <v>Obesity</v>
      </c>
      <c r="K747" s="14" t="str">
        <f>VLOOKUP(A747,'Data _Transformation'!A746:Q3075,11,FALSE)</f>
        <v>Normal</v>
      </c>
      <c r="L747" s="39">
        <f>VLOOKUP(A747,'Data _Transformation'!A746:Q3075,12,FALSE)</f>
        <v>25450</v>
      </c>
      <c r="M747" s="40">
        <f>VLOOKUP(A747,'Data _Transformation'!A746:Q3075,13,FALSE)</f>
        <v>6305.61</v>
      </c>
      <c r="N747" s="14" t="str">
        <f>VLOOKUP(A747,'Data _Transformation'!A746:Q3075,14,FALSE)</f>
        <v>tier - 2</v>
      </c>
      <c r="O747" s="14" t="str">
        <f>VLOOKUP(A747,'Data _Transformation'!A746:Q3075,15,FALSE)</f>
        <v>tier - 2</v>
      </c>
      <c r="P747" s="14" t="str">
        <f>VLOOKUP(A747,'Data _Transformation'!A746:Q3075,16,0)</f>
        <v>R1012</v>
      </c>
      <c r="Q747" s="42">
        <f>VLOOKUP(A747,'Data _Transformation'!A746:Q3075,17,0)</f>
        <v>53</v>
      </c>
    </row>
    <row r="748" spans="1:17" ht="15.6" x14ac:dyDescent="0.3">
      <c r="A748" s="41" t="s">
        <v>1889</v>
      </c>
      <c r="B748" s="14" t="str">
        <f>VLOOKUP(A748,'Data _Transformation'!A747:Q3076,2,FALSE)</f>
        <v xml:space="preserve">  Caroline S</v>
      </c>
      <c r="C748" s="14">
        <f>VLOOKUP(A748,'Data _Transformation'!A747:Q3076,3,FALSE)</f>
        <v>22.04</v>
      </c>
      <c r="D748" s="14">
        <f>VLOOKUP(A748,'Data _Transformation'!A747:Q3076,4,FALSE)</f>
        <v>10.9</v>
      </c>
      <c r="E748" s="14" t="str">
        <f>VLOOKUP(A748,'Data _Transformation'!A747:Q3076,5,FALSE)</f>
        <v>Yes</v>
      </c>
      <c r="F748" s="14" t="str">
        <f>VLOOKUP(A748,'Data _Transformation'!A747:Q3076,6,FALSE)</f>
        <v>No</v>
      </c>
      <c r="G748" s="14" t="str">
        <f>VLOOKUP(A748,'Data _Transformation'!A747:Q3076,7,FALSE)</f>
        <v>No</v>
      </c>
      <c r="H748" s="14">
        <f>VLOOKUP(A748,'Data _Transformation'!A747:Q3076,8,FALSE)</f>
        <v>2</v>
      </c>
      <c r="I748" s="14" t="str">
        <f>VLOOKUP(A748,'Data _Transformation'!A747:Q3076,9,FALSE)</f>
        <v>Nonsmoker</v>
      </c>
      <c r="J748" s="14" t="str">
        <f>VLOOKUP(A748,'Data _Transformation'!A747:Q3076,10,FALSE)</f>
        <v>Normal weight</v>
      </c>
      <c r="K748" s="14" t="str">
        <f>VLOOKUP(A748,'Data _Transformation'!A747:Q3076,11,FALSE)</f>
        <v>Diabetes</v>
      </c>
      <c r="L748" s="39">
        <f>VLOOKUP(A748,'Data _Transformation'!A747:Q3076,12,FALSE)</f>
        <v>38195</v>
      </c>
      <c r="M748" s="40">
        <f>VLOOKUP(A748,'Data _Transformation'!A747:Q3076,13,FALSE)</f>
        <v>6311.11</v>
      </c>
      <c r="N748" s="14" t="str">
        <f>VLOOKUP(A748,'Data _Transformation'!A747:Q3076,14,FALSE)</f>
        <v>tier - 2</v>
      </c>
      <c r="O748" s="14" t="str">
        <f>VLOOKUP(A748,'Data _Transformation'!A747:Q3076,15,FALSE)</f>
        <v>tier - 2</v>
      </c>
      <c r="P748" s="14" t="str">
        <f>VLOOKUP(A748,'Data _Transformation'!A747:Q3076,16,0)</f>
        <v>R1011</v>
      </c>
      <c r="Q748" s="42">
        <f>VLOOKUP(A748,'Data _Transformation'!A747:Q3076,17,0)</f>
        <v>18</v>
      </c>
    </row>
    <row r="749" spans="1:17" ht="15.6" x14ac:dyDescent="0.3">
      <c r="A749" s="41" t="s">
        <v>1892</v>
      </c>
      <c r="B749" s="14" t="str">
        <f>VLOOKUP(A749,'Data _Transformation'!A748:Q3077,2,FALSE)</f>
        <v xml:space="preserve">  Nuta</v>
      </c>
      <c r="C749" s="14">
        <f>VLOOKUP(A749,'Data _Transformation'!A748:Q3077,3,FALSE)</f>
        <v>31.824999999999999</v>
      </c>
      <c r="D749" s="14">
        <f>VLOOKUP(A749,'Data _Transformation'!A748:Q3077,4,FALSE)</f>
        <v>5.52</v>
      </c>
      <c r="E749" s="14" t="str">
        <f>VLOOKUP(A749,'Data _Transformation'!A748:Q3077,5,FALSE)</f>
        <v>Yes</v>
      </c>
      <c r="F749" s="14" t="str">
        <f>VLOOKUP(A749,'Data _Transformation'!A748:Q3077,6,FALSE)</f>
        <v>No</v>
      </c>
      <c r="G749" s="14" t="str">
        <f>VLOOKUP(A749,'Data _Transformation'!A748:Q3077,7,FALSE)</f>
        <v>No</v>
      </c>
      <c r="H749" s="14">
        <f>VLOOKUP(A749,'Data _Transformation'!A748:Q3077,8,FALSE)</f>
        <v>1</v>
      </c>
      <c r="I749" s="14" t="str">
        <f>VLOOKUP(A749,'Data _Transformation'!A748:Q3077,9,FALSE)</f>
        <v>Nonsmoker</v>
      </c>
      <c r="J749" s="14" t="str">
        <f>VLOOKUP(A749,'Data _Transformation'!A748:Q3077,10,FALSE)</f>
        <v>Obesity</v>
      </c>
      <c r="K749" s="14" t="str">
        <f>VLOOKUP(A749,'Data _Transformation'!A748:Q3077,11,FALSE)</f>
        <v>Normal</v>
      </c>
      <c r="L749" s="39">
        <f>VLOOKUP(A749,'Data _Transformation'!A748:Q3077,12,FALSE)</f>
        <v>31370</v>
      </c>
      <c r="M749" s="40">
        <f>VLOOKUP(A749,'Data _Transformation'!A748:Q3077,13,FALSE)</f>
        <v>6311.95</v>
      </c>
      <c r="N749" s="14" t="str">
        <f>VLOOKUP(A749,'Data _Transformation'!A748:Q3077,14,FALSE)</f>
        <v>tier - 2</v>
      </c>
      <c r="O749" s="14" t="str">
        <f>VLOOKUP(A749,'Data _Transformation'!A748:Q3077,15,FALSE)</f>
        <v>tier - 1</v>
      </c>
      <c r="P749" s="14" t="str">
        <f>VLOOKUP(A749,'Data _Transformation'!A748:Q3077,16,0)</f>
        <v>R1011</v>
      </c>
      <c r="Q749" s="42">
        <f>VLOOKUP(A749,'Data _Transformation'!A748:Q3077,17,0)</f>
        <v>37</v>
      </c>
    </row>
    <row r="750" spans="1:17" ht="15.6" x14ac:dyDescent="0.3">
      <c r="A750" s="41" t="s">
        <v>1895</v>
      </c>
      <c r="B750" s="14" t="str">
        <f>VLOOKUP(A750,'Data _Transformation'!A749:Q3078,2,FALSE)</f>
        <v xml:space="preserve">  Margie</v>
      </c>
      <c r="C750" s="14">
        <f>VLOOKUP(A750,'Data _Transformation'!A749:Q3078,3,FALSE)</f>
        <v>53.58</v>
      </c>
      <c r="D750" s="14">
        <f>VLOOKUP(A750,'Data _Transformation'!A749:Q3078,4,FALSE)</f>
        <v>4.55</v>
      </c>
      <c r="E750" s="14" t="str">
        <f>VLOOKUP(A750,'Data _Transformation'!A749:Q3078,5,FALSE)</f>
        <v>No</v>
      </c>
      <c r="F750" s="14" t="str">
        <f>VLOOKUP(A750,'Data _Transformation'!A749:Q3078,6,FALSE)</f>
        <v>No</v>
      </c>
      <c r="G750" s="14" t="str">
        <f>VLOOKUP(A750,'Data _Transformation'!A749:Q3078,7,FALSE)</f>
        <v>No</v>
      </c>
      <c r="H750" s="14">
        <f>VLOOKUP(A750,'Data _Transformation'!A749:Q3078,8,FALSE)</f>
        <v>1</v>
      </c>
      <c r="I750" s="14" t="str">
        <f>VLOOKUP(A750,'Data _Transformation'!A749:Q3078,9,FALSE)</f>
        <v>Nonsmoker</v>
      </c>
      <c r="J750" s="14" t="str">
        <f>VLOOKUP(A750,'Data _Transformation'!A749:Q3078,10,FALSE)</f>
        <v>Obesity</v>
      </c>
      <c r="K750" s="14" t="str">
        <f>VLOOKUP(A750,'Data _Transformation'!A749:Q3078,11,FALSE)</f>
        <v>Normal</v>
      </c>
      <c r="L750" s="39">
        <f>VLOOKUP(A750,'Data _Transformation'!A749:Q3078,12,FALSE)</f>
        <v>31396</v>
      </c>
      <c r="M750" s="40">
        <f>VLOOKUP(A750,'Data _Transformation'!A749:Q3078,13,FALSE)</f>
        <v>6313.76</v>
      </c>
      <c r="N750" s="14" t="str">
        <f>VLOOKUP(A750,'Data _Transformation'!A749:Q3078,14,FALSE)</f>
        <v>tier - 2</v>
      </c>
      <c r="O750" s="14" t="str">
        <f>VLOOKUP(A750,'Data _Transformation'!A749:Q3078,15,FALSE)</f>
        <v>tier - 1</v>
      </c>
      <c r="P750" s="14" t="str">
        <f>VLOOKUP(A750,'Data _Transformation'!A749:Q3078,16,0)</f>
        <v>R1013</v>
      </c>
      <c r="Q750" s="42">
        <f>VLOOKUP(A750,'Data _Transformation'!A749:Q3078,17,0)</f>
        <v>37</v>
      </c>
    </row>
    <row r="751" spans="1:17" ht="15.6" x14ac:dyDescent="0.3">
      <c r="A751" s="41" t="s">
        <v>1897</v>
      </c>
      <c r="B751" s="14" t="str">
        <f>VLOOKUP(A751,'Data _Transformation'!A750:Q3079,2,FALSE)</f>
        <v xml:space="preserve">  Heidi</v>
      </c>
      <c r="C751" s="14">
        <f>VLOOKUP(A751,'Data _Transformation'!A750:Q3079,3,FALSE)</f>
        <v>34.299999999999997</v>
      </c>
      <c r="D751" s="14">
        <f>VLOOKUP(A751,'Data _Transformation'!A750:Q3079,4,FALSE)</f>
        <v>11.76</v>
      </c>
      <c r="E751" s="14" t="str">
        <f>VLOOKUP(A751,'Data _Transformation'!A750:Q3079,5,FALSE)</f>
        <v>No</v>
      </c>
      <c r="F751" s="14" t="str">
        <f>VLOOKUP(A751,'Data _Transformation'!A750:Q3079,6,FALSE)</f>
        <v>No</v>
      </c>
      <c r="G751" s="14" t="str">
        <f>VLOOKUP(A751,'Data _Transformation'!A750:Q3079,7,FALSE)</f>
        <v>No</v>
      </c>
      <c r="H751" s="14">
        <f>VLOOKUP(A751,'Data _Transformation'!A750:Q3079,8,FALSE)</f>
        <v>0</v>
      </c>
      <c r="I751" s="14" t="str">
        <f>VLOOKUP(A751,'Data _Transformation'!A750:Q3079,9,FALSE)</f>
        <v>Nonsmoker</v>
      </c>
      <c r="J751" s="14" t="str">
        <f>VLOOKUP(A751,'Data _Transformation'!A750:Q3079,10,FALSE)</f>
        <v>Obesity</v>
      </c>
      <c r="K751" s="14" t="str">
        <f>VLOOKUP(A751,'Data _Transformation'!A750:Q3079,11,FALSE)</f>
        <v>Diabetes</v>
      </c>
      <c r="L751" s="39">
        <f>VLOOKUP(A751,'Data _Transformation'!A750:Q3079,12,FALSE)</f>
        <v>33098</v>
      </c>
      <c r="M751" s="40">
        <f>VLOOKUP(A751,'Data _Transformation'!A750:Q3079,13,FALSE)</f>
        <v>6334.34</v>
      </c>
      <c r="N751" s="14" t="str">
        <f>VLOOKUP(A751,'Data _Transformation'!A750:Q3079,14,FALSE)</f>
        <v>tier - 2</v>
      </c>
      <c r="O751" s="14" t="str">
        <f>VLOOKUP(A751,'Data _Transformation'!A750:Q3079,15,FALSE)</f>
        <v>tier - 2</v>
      </c>
      <c r="P751" s="14" t="str">
        <f>VLOOKUP(A751,'Data _Transformation'!A750:Q3079,16,0)</f>
        <v>R1024</v>
      </c>
      <c r="Q751" s="42">
        <f>VLOOKUP(A751,'Data _Transformation'!A750:Q3079,17,0)</f>
        <v>32</v>
      </c>
    </row>
    <row r="752" spans="1:17" ht="15.6" x14ac:dyDescent="0.3">
      <c r="A752" s="41" t="s">
        <v>1900</v>
      </c>
      <c r="B752" s="14" t="str">
        <f>VLOOKUP(A752,'Data _Transformation'!A751:Q3080,2,FALSE)</f>
        <v xml:space="preserve">  Diego J</v>
      </c>
      <c r="C752" s="14">
        <f>VLOOKUP(A752,'Data _Transformation'!A751:Q3080,3,FALSE)</f>
        <v>32.11</v>
      </c>
      <c r="D752" s="14">
        <f>VLOOKUP(A752,'Data _Transformation'!A751:Q3080,4,FALSE)</f>
        <v>7.06</v>
      </c>
      <c r="E752" s="14" t="str">
        <f>VLOOKUP(A752,'Data _Transformation'!A751:Q3080,5,FALSE)</f>
        <v>No</v>
      </c>
      <c r="F752" s="14" t="str">
        <f>VLOOKUP(A752,'Data _Transformation'!A751:Q3080,6,FALSE)</f>
        <v>No</v>
      </c>
      <c r="G752" s="14" t="str">
        <f>VLOOKUP(A752,'Data _Transformation'!A751:Q3080,7,FALSE)</f>
        <v>No</v>
      </c>
      <c r="H752" s="14">
        <f>VLOOKUP(A752,'Data _Transformation'!A751:Q3080,8,FALSE)</f>
        <v>0</v>
      </c>
      <c r="I752" s="14" t="str">
        <f>VLOOKUP(A752,'Data _Transformation'!A751:Q3080,9,FALSE)</f>
        <v>Nonsmoker</v>
      </c>
      <c r="J752" s="14" t="str">
        <f>VLOOKUP(A752,'Data _Transformation'!A751:Q3080,10,FALSE)</f>
        <v>Obesity</v>
      </c>
      <c r="K752" s="14" t="str">
        <f>VLOOKUP(A752,'Data _Transformation'!A751:Q3080,11,FALSE)</f>
        <v>Diabetes</v>
      </c>
      <c r="L752" s="39">
        <f>VLOOKUP(A752,'Data _Transformation'!A751:Q3080,12,FALSE)</f>
        <v>31680</v>
      </c>
      <c r="M752" s="40">
        <f>VLOOKUP(A752,'Data _Transformation'!A751:Q3080,13,FALSE)</f>
        <v>6335.64</v>
      </c>
      <c r="N752" s="14" t="str">
        <f>VLOOKUP(A752,'Data _Transformation'!A751:Q3080,14,FALSE)</f>
        <v>tier - 2</v>
      </c>
      <c r="O752" s="14" t="str">
        <f>VLOOKUP(A752,'Data _Transformation'!A751:Q3080,15,FALSE)</f>
        <v>tier - 2</v>
      </c>
      <c r="P752" s="14" t="str">
        <f>VLOOKUP(A752,'Data _Transformation'!A751:Q3080,16,0)</f>
        <v>R1013</v>
      </c>
      <c r="Q752" s="42">
        <f>VLOOKUP(A752,'Data _Transformation'!A751:Q3080,17,0)</f>
        <v>36</v>
      </c>
    </row>
    <row r="753" spans="1:17" ht="15.6" x14ac:dyDescent="0.3">
      <c r="A753" s="41" t="s">
        <v>1903</v>
      </c>
      <c r="B753" s="14" t="str">
        <f>VLOOKUP(A753,'Data _Transformation'!A752:Q3081,2,FALSE)</f>
        <v xml:space="preserve">  Enrique M Sr</v>
      </c>
      <c r="C753" s="14">
        <f>VLOOKUP(A753,'Data _Transformation'!A752:Q3081,3,FALSE)</f>
        <v>31.78</v>
      </c>
      <c r="D753" s="14">
        <f>VLOOKUP(A753,'Data _Transformation'!A752:Q3081,4,FALSE)</f>
        <v>11.35</v>
      </c>
      <c r="E753" s="14" t="str">
        <f>VLOOKUP(A753,'Data _Transformation'!A752:Q3081,5,FALSE)</f>
        <v>Yes</v>
      </c>
      <c r="F753" s="14" t="str">
        <f>VLOOKUP(A753,'Data _Transformation'!A752:Q3081,6,FALSE)</f>
        <v>No</v>
      </c>
      <c r="G753" s="14" t="str">
        <f>VLOOKUP(A753,'Data _Transformation'!A752:Q3081,7,FALSE)</f>
        <v>Yes</v>
      </c>
      <c r="H753" s="14">
        <f>VLOOKUP(A753,'Data _Transformation'!A752:Q3081,8,FALSE)</f>
        <v>1</v>
      </c>
      <c r="I753" s="14" t="str">
        <f>VLOOKUP(A753,'Data _Transformation'!A752:Q3081,9,FALSE)</f>
        <v>Nonsmoker</v>
      </c>
      <c r="J753" s="14" t="str">
        <f>VLOOKUP(A753,'Data _Transformation'!A752:Q3081,10,FALSE)</f>
        <v>Obesity</v>
      </c>
      <c r="K753" s="14" t="str">
        <f>VLOOKUP(A753,'Data _Transformation'!A752:Q3081,11,FALSE)</f>
        <v>Diabetes</v>
      </c>
      <c r="L753" s="39">
        <f>VLOOKUP(A753,'Data _Transformation'!A752:Q3081,12,FALSE)</f>
        <v>30610</v>
      </c>
      <c r="M753" s="40">
        <f>VLOOKUP(A753,'Data _Transformation'!A752:Q3081,13,FALSE)</f>
        <v>6338.08</v>
      </c>
      <c r="N753" s="14" t="str">
        <f>VLOOKUP(A753,'Data _Transformation'!A752:Q3081,14,FALSE)</f>
        <v>tier - 2</v>
      </c>
      <c r="O753" s="14" t="str">
        <f>VLOOKUP(A753,'Data _Transformation'!A752:Q3081,15,FALSE)</f>
        <v>tier - 1</v>
      </c>
      <c r="P753" s="14" t="str">
        <f>VLOOKUP(A753,'Data _Transformation'!A752:Q3081,16,0)</f>
        <v>R1013</v>
      </c>
      <c r="Q753" s="42">
        <f>VLOOKUP(A753,'Data _Transformation'!A752:Q3081,17,0)</f>
        <v>39</v>
      </c>
    </row>
    <row r="754" spans="1:17" ht="15.6" x14ac:dyDescent="0.3">
      <c r="A754" s="41" t="s">
        <v>1905</v>
      </c>
      <c r="B754" s="14" t="str">
        <f>VLOOKUP(A754,'Data _Transformation'!A753:Q3082,2,FALSE)</f>
        <v xml:space="preserve">  Greg</v>
      </c>
      <c r="C754" s="14">
        <f>VLOOKUP(A754,'Data _Transformation'!A753:Q3082,3,FALSE)</f>
        <v>46.89</v>
      </c>
      <c r="D754" s="14">
        <f>VLOOKUP(A754,'Data _Transformation'!A753:Q3082,4,FALSE)</f>
        <v>5.52</v>
      </c>
      <c r="E754" s="14" t="str">
        <f>VLOOKUP(A754,'Data _Transformation'!A753:Q3082,5,FALSE)</f>
        <v>No</v>
      </c>
      <c r="F754" s="14" t="str">
        <f>VLOOKUP(A754,'Data _Transformation'!A753:Q3082,6,FALSE)</f>
        <v>No</v>
      </c>
      <c r="G754" s="14" t="str">
        <f>VLOOKUP(A754,'Data _Transformation'!A753:Q3082,7,FALSE)</f>
        <v>No</v>
      </c>
      <c r="H754" s="14">
        <f>VLOOKUP(A754,'Data _Transformation'!A753:Q3082,8,FALSE)</f>
        <v>0</v>
      </c>
      <c r="I754" s="14" t="str">
        <f>VLOOKUP(A754,'Data _Transformation'!A753:Q3082,9,FALSE)</f>
        <v>Nonsmoker</v>
      </c>
      <c r="J754" s="14" t="str">
        <f>VLOOKUP(A754,'Data _Transformation'!A753:Q3082,10,FALSE)</f>
        <v>Obesity</v>
      </c>
      <c r="K754" s="14" t="str">
        <f>VLOOKUP(A754,'Data _Transformation'!A753:Q3082,11,FALSE)</f>
        <v>Normal</v>
      </c>
      <c r="L754" s="39">
        <f>VLOOKUP(A754,'Data _Transformation'!A753:Q3082,12,FALSE)</f>
        <v>30547</v>
      </c>
      <c r="M754" s="40">
        <f>VLOOKUP(A754,'Data _Transformation'!A753:Q3082,13,FALSE)</f>
        <v>6356.27</v>
      </c>
      <c r="N754" s="14" t="str">
        <f>VLOOKUP(A754,'Data _Transformation'!A753:Q3082,14,FALSE)</f>
        <v>tier - 3</v>
      </c>
      <c r="O754" s="14" t="str">
        <f>VLOOKUP(A754,'Data _Transformation'!A753:Q3082,15,FALSE)</f>
        <v>tier - 2</v>
      </c>
      <c r="P754" s="14" t="str">
        <f>VLOOKUP(A754,'Data _Transformation'!A753:Q3082,16,0)</f>
        <v>R1013</v>
      </c>
      <c r="Q754" s="42">
        <f>VLOOKUP(A754,'Data _Transformation'!A753:Q3082,17,0)</f>
        <v>39</v>
      </c>
    </row>
    <row r="755" spans="1:17" ht="15.6" x14ac:dyDescent="0.3">
      <c r="A755" s="41" t="s">
        <v>1908</v>
      </c>
      <c r="B755" s="14" t="str">
        <f>VLOOKUP(A755,'Data _Transformation'!A754:Q3083,2,FALSE)</f>
        <v xml:space="preserve">  Filip</v>
      </c>
      <c r="C755" s="14">
        <f>VLOOKUP(A755,'Data _Transformation'!A754:Q3083,3,FALSE)</f>
        <v>39.35</v>
      </c>
      <c r="D755" s="14">
        <f>VLOOKUP(A755,'Data _Transformation'!A754:Q3083,4,FALSE)</f>
        <v>7.86</v>
      </c>
      <c r="E755" s="14" t="str">
        <f>VLOOKUP(A755,'Data _Transformation'!A754:Q3083,5,FALSE)</f>
        <v>Yes</v>
      </c>
      <c r="F755" s="14" t="str">
        <f>VLOOKUP(A755,'Data _Transformation'!A754:Q3083,6,FALSE)</f>
        <v>No</v>
      </c>
      <c r="G755" s="14" t="str">
        <f>VLOOKUP(A755,'Data _Transformation'!A754:Q3083,7,FALSE)</f>
        <v>No</v>
      </c>
      <c r="H755" s="14">
        <f>VLOOKUP(A755,'Data _Transformation'!A754:Q3083,8,FALSE)</f>
        <v>1</v>
      </c>
      <c r="I755" s="14" t="str">
        <f>VLOOKUP(A755,'Data _Transformation'!A754:Q3083,9,FALSE)</f>
        <v>Nonsmoker</v>
      </c>
      <c r="J755" s="14" t="str">
        <f>VLOOKUP(A755,'Data _Transformation'!A754:Q3083,10,FALSE)</f>
        <v>Obesity</v>
      </c>
      <c r="K755" s="14" t="str">
        <f>VLOOKUP(A755,'Data _Transformation'!A754:Q3083,11,FALSE)</f>
        <v>Diabetes</v>
      </c>
      <c r="L755" s="39">
        <f>VLOOKUP(A755,'Data _Transformation'!A754:Q3083,12,FALSE)</f>
        <v>29524</v>
      </c>
      <c r="M755" s="40">
        <f>VLOOKUP(A755,'Data _Transformation'!A754:Q3083,13,FALSE)</f>
        <v>6358.78</v>
      </c>
      <c r="N755" s="14" t="str">
        <f>VLOOKUP(A755,'Data _Transformation'!A754:Q3083,14,FALSE)</f>
        <v>tier - 2</v>
      </c>
      <c r="O755" s="14" t="str">
        <f>VLOOKUP(A755,'Data _Transformation'!A754:Q3083,15,FALSE)</f>
        <v>tier - 1</v>
      </c>
      <c r="P755" s="14" t="str">
        <f>VLOOKUP(A755,'Data _Transformation'!A754:Q3083,16,0)</f>
        <v>R1012</v>
      </c>
      <c r="Q755" s="42">
        <f>VLOOKUP(A755,'Data _Transformation'!A754:Q3083,17,0)</f>
        <v>42</v>
      </c>
    </row>
    <row r="756" spans="1:17" ht="15.6" x14ac:dyDescent="0.3">
      <c r="A756" s="41" t="s">
        <v>1910</v>
      </c>
      <c r="B756" s="14" t="str">
        <f>VLOOKUP(A756,'Data _Transformation'!A755:Q3084,2,FALSE)</f>
        <v xml:space="preserve">  Rosemary E</v>
      </c>
      <c r="C756" s="14">
        <f>VLOOKUP(A756,'Data _Transformation'!A755:Q3084,3,FALSE)</f>
        <v>39.200000000000003</v>
      </c>
      <c r="D756" s="14">
        <f>VLOOKUP(A756,'Data _Transformation'!A755:Q3084,4,FALSE)</f>
        <v>11.38</v>
      </c>
      <c r="E756" s="14" t="str">
        <f>VLOOKUP(A756,'Data _Transformation'!A755:Q3084,5,FALSE)</f>
        <v>No</v>
      </c>
      <c r="F756" s="14" t="str">
        <f>VLOOKUP(A756,'Data _Transformation'!A755:Q3084,6,FALSE)</f>
        <v>No</v>
      </c>
      <c r="G756" s="14" t="str">
        <f>VLOOKUP(A756,'Data _Transformation'!A755:Q3084,7,FALSE)</f>
        <v>No</v>
      </c>
      <c r="H756" s="14">
        <f>VLOOKUP(A756,'Data _Transformation'!A755:Q3084,8,FALSE)</f>
        <v>0</v>
      </c>
      <c r="I756" s="14" t="str">
        <f>VLOOKUP(A756,'Data _Transformation'!A755:Q3084,9,FALSE)</f>
        <v>Nonsmoker</v>
      </c>
      <c r="J756" s="14" t="str">
        <f>VLOOKUP(A756,'Data _Transformation'!A755:Q3084,10,FALSE)</f>
        <v>Obesity</v>
      </c>
      <c r="K756" s="14" t="str">
        <f>VLOOKUP(A756,'Data _Transformation'!A755:Q3084,11,FALSE)</f>
        <v>Diabetes</v>
      </c>
      <c r="L756" s="39">
        <f>VLOOKUP(A756,'Data _Transformation'!A755:Q3084,12,FALSE)</f>
        <v>32683</v>
      </c>
      <c r="M756" s="40">
        <f>VLOOKUP(A756,'Data _Transformation'!A755:Q3084,13,FALSE)</f>
        <v>6360.99</v>
      </c>
      <c r="N756" s="14" t="str">
        <f>VLOOKUP(A756,'Data _Transformation'!A755:Q3084,14,FALSE)</f>
        <v>tier - 2</v>
      </c>
      <c r="O756" s="14" t="str">
        <f>VLOOKUP(A756,'Data _Transformation'!A755:Q3084,15,FALSE)</f>
        <v>tier - 2</v>
      </c>
      <c r="P756" s="14" t="str">
        <f>VLOOKUP(A756,'Data _Transformation'!A755:Q3084,16,0)</f>
        <v>R1012</v>
      </c>
      <c r="Q756" s="42">
        <f>VLOOKUP(A756,'Data _Transformation'!A755:Q3084,17,0)</f>
        <v>33</v>
      </c>
    </row>
    <row r="757" spans="1:17" ht="15.6" x14ac:dyDescent="0.3">
      <c r="A757" s="41" t="s">
        <v>1913</v>
      </c>
      <c r="B757" s="14" t="str">
        <f>VLOOKUP(A757,'Data _Transformation'!A756:Q3085,2,FALSE)</f>
        <v xml:space="preserve">  Lisa</v>
      </c>
      <c r="C757" s="14">
        <f>VLOOKUP(A757,'Data _Transformation'!A756:Q3085,3,FALSE)</f>
        <v>39.159999999999997</v>
      </c>
      <c r="D757" s="14">
        <f>VLOOKUP(A757,'Data _Transformation'!A756:Q3085,4,FALSE)</f>
        <v>10.48</v>
      </c>
      <c r="E757" s="14" t="str">
        <f>VLOOKUP(A757,'Data _Transformation'!A756:Q3085,5,FALSE)</f>
        <v>No</v>
      </c>
      <c r="F757" s="14" t="str">
        <f>VLOOKUP(A757,'Data _Transformation'!A756:Q3085,6,FALSE)</f>
        <v>No</v>
      </c>
      <c r="G757" s="14" t="str">
        <f>VLOOKUP(A757,'Data _Transformation'!A756:Q3085,7,FALSE)</f>
        <v>No</v>
      </c>
      <c r="H757" s="14">
        <f>VLOOKUP(A757,'Data _Transformation'!A756:Q3085,8,FALSE)</f>
        <v>0</v>
      </c>
      <c r="I757" s="14" t="str">
        <f>VLOOKUP(A757,'Data _Transformation'!A756:Q3085,9,FALSE)</f>
        <v>Nonsmoker</v>
      </c>
      <c r="J757" s="14" t="str">
        <f>VLOOKUP(A757,'Data _Transformation'!A756:Q3085,10,FALSE)</f>
        <v>Obesity</v>
      </c>
      <c r="K757" s="14" t="str">
        <f>VLOOKUP(A757,'Data _Transformation'!A756:Q3085,11,FALSE)</f>
        <v>Diabetes</v>
      </c>
      <c r="L757" s="39">
        <f>VLOOKUP(A757,'Data _Transformation'!A756:Q3085,12,FALSE)</f>
        <v>35253</v>
      </c>
      <c r="M757" s="40">
        <f>VLOOKUP(A757,'Data _Transformation'!A756:Q3085,13,FALSE)</f>
        <v>6361.47</v>
      </c>
      <c r="N757" s="14" t="str">
        <f>VLOOKUP(A757,'Data _Transformation'!A756:Q3085,14,FALSE)</f>
        <v>tier - 2</v>
      </c>
      <c r="O757" s="14" t="str">
        <f>VLOOKUP(A757,'Data _Transformation'!A756:Q3085,15,FALSE)</f>
        <v>tier - 3</v>
      </c>
      <c r="P757" s="14" t="str">
        <f>VLOOKUP(A757,'Data _Transformation'!A756:Q3085,16,0)</f>
        <v>R1021</v>
      </c>
      <c r="Q757" s="42">
        <f>VLOOKUP(A757,'Data _Transformation'!A756:Q3085,17,0)</f>
        <v>26</v>
      </c>
    </row>
    <row r="758" spans="1:17" ht="15.6" x14ac:dyDescent="0.3">
      <c r="A758" s="41" t="s">
        <v>1915</v>
      </c>
      <c r="B758" s="14" t="str">
        <f>VLOOKUP(A758,'Data _Transformation'!A757:Q3086,2,FALSE)</f>
        <v xml:space="preserve">  Jason</v>
      </c>
      <c r="C758" s="14">
        <f>VLOOKUP(A758,'Data _Transformation'!A757:Q3086,3,FALSE)</f>
        <v>44.1</v>
      </c>
      <c r="D758" s="14">
        <f>VLOOKUP(A758,'Data _Transformation'!A757:Q3086,4,FALSE)</f>
        <v>5.04</v>
      </c>
      <c r="E758" s="14" t="str">
        <f>VLOOKUP(A758,'Data _Transformation'!A757:Q3086,5,FALSE)</f>
        <v>Yes</v>
      </c>
      <c r="F758" s="14" t="str">
        <f>VLOOKUP(A758,'Data _Transformation'!A757:Q3086,6,FALSE)</f>
        <v>No</v>
      </c>
      <c r="G758" s="14" t="str">
        <f>VLOOKUP(A758,'Data _Transformation'!A757:Q3086,7,FALSE)</f>
        <v>No</v>
      </c>
      <c r="H758" s="14">
        <f>VLOOKUP(A758,'Data _Transformation'!A757:Q3086,8,FALSE)</f>
        <v>0</v>
      </c>
      <c r="I758" s="14" t="str">
        <f>VLOOKUP(A758,'Data _Transformation'!A757:Q3086,9,FALSE)</f>
        <v>Nonsmoker</v>
      </c>
      <c r="J758" s="14" t="str">
        <f>VLOOKUP(A758,'Data _Transformation'!A757:Q3086,10,FALSE)</f>
        <v>Obesity</v>
      </c>
      <c r="K758" s="14" t="str">
        <f>VLOOKUP(A758,'Data _Transformation'!A757:Q3086,11,FALSE)</f>
        <v>Normal</v>
      </c>
      <c r="L758" s="39">
        <f>VLOOKUP(A758,'Data _Transformation'!A757:Q3086,12,FALSE)</f>
        <v>25881</v>
      </c>
      <c r="M758" s="40">
        <f>VLOOKUP(A758,'Data _Transformation'!A757:Q3086,13,FALSE)</f>
        <v>6367.31</v>
      </c>
      <c r="N758" s="14" t="str">
        <f>VLOOKUP(A758,'Data _Transformation'!A757:Q3086,14,FALSE)</f>
        <v>tier - 2</v>
      </c>
      <c r="O758" s="14" t="str">
        <f>VLOOKUP(A758,'Data _Transformation'!A757:Q3086,15,FALSE)</f>
        <v>tier - 1</v>
      </c>
      <c r="P758" s="14" t="str">
        <f>VLOOKUP(A758,'Data _Transformation'!A757:Q3086,16,0)</f>
        <v>R1013</v>
      </c>
      <c r="Q758" s="42">
        <f>VLOOKUP(A758,'Data _Transformation'!A757:Q3086,17,0)</f>
        <v>52</v>
      </c>
    </row>
    <row r="759" spans="1:17" ht="15.6" x14ac:dyDescent="0.3">
      <c r="A759" s="41" t="s">
        <v>1917</v>
      </c>
      <c r="B759" s="14" t="str">
        <f>VLOOKUP(A759,'Data _Transformation'!A758:Q3087,2,FALSE)</f>
        <v xml:space="preserve">  Courtney</v>
      </c>
      <c r="C759" s="14">
        <f>VLOOKUP(A759,'Data _Transformation'!A758:Q3087,3,FALSE)</f>
        <v>33.200000000000003</v>
      </c>
      <c r="D759" s="14">
        <f>VLOOKUP(A759,'Data _Transformation'!A758:Q3087,4,FALSE)</f>
        <v>9.06</v>
      </c>
      <c r="E759" s="14" t="str">
        <f>VLOOKUP(A759,'Data _Transformation'!A758:Q3087,5,FALSE)</f>
        <v>No</v>
      </c>
      <c r="F759" s="14" t="str">
        <f>VLOOKUP(A759,'Data _Transformation'!A758:Q3087,6,FALSE)</f>
        <v>No</v>
      </c>
      <c r="G759" s="14" t="str">
        <f>VLOOKUP(A759,'Data _Transformation'!A758:Q3087,7,FALSE)</f>
        <v>No</v>
      </c>
      <c r="H759" s="14">
        <f>VLOOKUP(A759,'Data _Transformation'!A758:Q3087,8,FALSE)</f>
        <v>0</v>
      </c>
      <c r="I759" s="14" t="str">
        <f>VLOOKUP(A759,'Data _Transformation'!A758:Q3087,9,FALSE)</f>
        <v>Nonsmoker</v>
      </c>
      <c r="J759" s="14" t="str">
        <f>VLOOKUP(A759,'Data _Transformation'!A758:Q3087,10,FALSE)</f>
        <v>Obesity</v>
      </c>
      <c r="K759" s="14" t="str">
        <f>VLOOKUP(A759,'Data _Transformation'!A758:Q3087,11,FALSE)</f>
        <v>Diabetes</v>
      </c>
      <c r="L759" s="39">
        <f>VLOOKUP(A759,'Data _Transformation'!A758:Q3087,12,FALSE)</f>
        <v>30907</v>
      </c>
      <c r="M759" s="40">
        <f>VLOOKUP(A759,'Data _Transformation'!A758:Q3087,13,FALSE)</f>
        <v>6373.56</v>
      </c>
      <c r="N759" s="14" t="str">
        <f>VLOOKUP(A759,'Data _Transformation'!A758:Q3087,14,FALSE)</f>
        <v>tier - 2</v>
      </c>
      <c r="O759" s="14" t="str">
        <f>VLOOKUP(A759,'Data _Transformation'!A758:Q3087,15,FALSE)</f>
        <v>tier - 1</v>
      </c>
      <c r="P759" s="14" t="str">
        <f>VLOOKUP(A759,'Data _Transformation'!A758:Q3087,16,0)</f>
        <v>R1012</v>
      </c>
      <c r="Q759" s="42">
        <f>VLOOKUP(A759,'Data _Transformation'!A758:Q3087,17,0)</f>
        <v>38</v>
      </c>
    </row>
    <row r="760" spans="1:17" ht="15.6" x14ac:dyDescent="0.3">
      <c r="A760" s="41" t="s">
        <v>1920</v>
      </c>
      <c r="B760" s="14" t="str">
        <f>VLOOKUP(A760,'Data _Transformation'!A759:Q3088,2,FALSE)</f>
        <v xml:space="preserve">  Jennifer R</v>
      </c>
      <c r="C760" s="14">
        <f>VLOOKUP(A760,'Data _Transformation'!A759:Q3088,3,FALSE)</f>
        <v>29.92</v>
      </c>
      <c r="D760" s="14">
        <f>VLOOKUP(A760,'Data _Transformation'!A759:Q3088,4,FALSE)</f>
        <v>11.07</v>
      </c>
      <c r="E760" s="14" t="str">
        <f>VLOOKUP(A760,'Data _Transformation'!A759:Q3088,5,FALSE)</f>
        <v>No</v>
      </c>
      <c r="F760" s="14" t="str">
        <f>VLOOKUP(A760,'Data _Transformation'!A759:Q3088,6,FALSE)</f>
        <v>No</v>
      </c>
      <c r="G760" s="14" t="str">
        <f>VLOOKUP(A760,'Data _Transformation'!A759:Q3088,7,FALSE)</f>
        <v>No</v>
      </c>
      <c r="H760" s="14">
        <f>VLOOKUP(A760,'Data _Transformation'!A759:Q3088,8,FALSE)</f>
        <v>0</v>
      </c>
      <c r="I760" s="14" t="str">
        <f>VLOOKUP(A760,'Data _Transformation'!A759:Q3088,9,FALSE)</f>
        <v>Nonsmoker</v>
      </c>
      <c r="J760" s="14" t="str">
        <f>VLOOKUP(A760,'Data _Transformation'!A759:Q3088,10,FALSE)</f>
        <v>Over weight</v>
      </c>
      <c r="K760" s="14" t="str">
        <f>VLOOKUP(A760,'Data _Transformation'!A759:Q3088,11,FALSE)</f>
        <v>Diabetes</v>
      </c>
      <c r="L760" s="39">
        <f>VLOOKUP(A760,'Data _Transformation'!A759:Q3088,12,FALSE)</f>
        <v>28082</v>
      </c>
      <c r="M760" s="40">
        <f>VLOOKUP(A760,'Data _Transformation'!A759:Q3088,13,FALSE)</f>
        <v>6374.16</v>
      </c>
      <c r="N760" s="14" t="str">
        <f>VLOOKUP(A760,'Data _Transformation'!A759:Q3088,14,FALSE)</f>
        <v>tier - 2</v>
      </c>
      <c r="O760" s="14" t="str">
        <f>VLOOKUP(A760,'Data _Transformation'!A759:Q3088,15,FALSE)</f>
        <v>tier - 2</v>
      </c>
      <c r="P760" s="14" t="str">
        <f>VLOOKUP(A760,'Data _Transformation'!A759:Q3088,16,0)</f>
        <v>R1013</v>
      </c>
      <c r="Q760" s="42">
        <f>VLOOKUP(A760,'Data _Transformation'!A759:Q3088,17,0)</f>
        <v>46</v>
      </c>
    </row>
    <row r="761" spans="1:17" ht="15.6" x14ac:dyDescent="0.3">
      <c r="A761" s="41" t="s">
        <v>1922</v>
      </c>
      <c r="B761" s="14" t="str">
        <f>VLOOKUP(A761,'Data _Transformation'!A760:Q3089,2,FALSE)</f>
        <v xml:space="preserve">  Lauren E</v>
      </c>
      <c r="C761" s="14">
        <f>VLOOKUP(A761,'Data _Transformation'!A760:Q3089,3,FALSE)</f>
        <v>25</v>
      </c>
      <c r="D761" s="14">
        <f>VLOOKUP(A761,'Data _Transformation'!A760:Q3089,4,FALSE)</f>
        <v>10.45</v>
      </c>
      <c r="E761" s="14" t="str">
        <f>VLOOKUP(A761,'Data _Transformation'!A760:Q3089,5,FALSE)</f>
        <v>No</v>
      </c>
      <c r="F761" s="14" t="str">
        <f>VLOOKUP(A761,'Data _Transformation'!A760:Q3089,6,FALSE)</f>
        <v>No</v>
      </c>
      <c r="G761" s="14" t="str">
        <f>VLOOKUP(A761,'Data _Transformation'!A760:Q3089,7,FALSE)</f>
        <v>No</v>
      </c>
      <c r="H761" s="14">
        <f>VLOOKUP(A761,'Data _Transformation'!A760:Q3089,8,FALSE)</f>
        <v>0</v>
      </c>
      <c r="I761" s="14" t="str">
        <f>VLOOKUP(A761,'Data _Transformation'!A760:Q3089,9,FALSE)</f>
        <v>Nonsmoker</v>
      </c>
      <c r="J761" s="14" t="str">
        <f>VLOOKUP(A761,'Data _Transformation'!A760:Q3089,10,FALSE)</f>
        <v>Over weight</v>
      </c>
      <c r="K761" s="14" t="str">
        <f>VLOOKUP(A761,'Data _Transformation'!A760:Q3089,11,FALSE)</f>
        <v>Diabetes</v>
      </c>
      <c r="L761" s="39">
        <f>VLOOKUP(A761,'Data _Transformation'!A760:Q3089,12,FALSE)</f>
        <v>30169</v>
      </c>
      <c r="M761" s="40">
        <f>VLOOKUP(A761,'Data _Transformation'!A760:Q3089,13,FALSE)</f>
        <v>6389.38</v>
      </c>
      <c r="N761" s="14" t="str">
        <f>VLOOKUP(A761,'Data _Transformation'!A760:Q3089,14,FALSE)</f>
        <v>tier - 1</v>
      </c>
      <c r="O761" s="14" t="str">
        <f>VLOOKUP(A761,'Data _Transformation'!A760:Q3089,15,FALSE)</f>
        <v>tier - 2</v>
      </c>
      <c r="P761" s="14" t="str">
        <f>VLOOKUP(A761,'Data _Transformation'!A760:Q3089,16,0)</f>
        <v>R1012</v>
      </c>
      <c r="Q761" s="42">
        <f>VLOOKUP(A761,'Data _Transformation'!A760:Q3089,17,0)</f>
        <v>40</v>
      </c>
    </row>
    <row r="762" spans="1:17" ht="15.6" x14ac:dyDescent="0.3">
      <c r="A762" s="41" t="s">
        <v>1924</v>
      </c>
      <c r="B762" s="14" t="str">
        <f>VLOOKUP(A762,'Data _Transformation'!A761:Q3090,2,FALSE)</f>
        <v xml:space="preserve">  Ashley M</v>
      </c>
      <c r="C762" s="14">
        <f>VLOOKUP(A762,'Data _Transformation'!A761:Q3090,3,FALSE)</f>
        <v>38.869999999999997</v>
      </c>
      <c r="D762" s="14">
        <f>VLOOKUP(A762,'Data _Transformation'!A761:Q3090,4,FALSE)</f>
        <v>8.6300000000000008</v>
      </c>
      <c r="E762" s="14" t="str">
        <f>VLOOKUP(A762,'Data _Transformation'!A761:Q3090,5,FALSE)</f>
        <v>Yes</v>
      </c>
      <c r="F762" s="14" t="str">
        <f>VLOOKUP(A762,'Data _Transformation'!A761:Q3090,6,FALSE)</f>
        <v>No</v>
      </c>
      <c r="G762" s="14" t="str">
        <f>VLOOKUP(A762,'Data _Transformation'!A761:Q3090,7,FALSE)</f>
        <v>No</v>
      </c>
      <c r="H762" s="14">
        <f>VLOOKUP(A762,'Data _Transformation'!A761:Q3090,8,FALSE)</f>
        <v>1</v>
      </c>
      <c r="I762" s="14" t="str">
        <f>VLOOKUP(A762,'Data _Transformation'!A761:Q3090,9,FALSE)</f>
        <v>Nonsmoker</v>
      </c>
      <c r="J762" s="14" t="str">
        <f>VLOOKUP(A762,'Data _Transformation'!A761:Q3090,10,FALSE)</f>
        <v>Obesity</v>
      </c>
      <c r="K762" s="14" t="str">
        <f>VLOOKUP(A762,'Data _Transformation'!A761:Q3090,11,FALSE)</f>
        <v>Diabetes</v>
      </c>
      <c r="L762" s="39">
        <f>VLOOKUP(A762,'Data _Transformation'!A761:Q3090,12,FALSE)</f>
        <v>35658</v>
      </c>
      <c r="M762" s="40">
        <f>VLOOKUP(A762,'Data _Transformation'!A761:Q3090,13,FALSE)</f>
        <v>6389.53</v>
      </c>
      <c r="N762" s="14" t="str">
        <f>VLOOKUP(A762,'Data _Transformation'!A761:Q3090,14,FALSE)</f>
        <v>tier - 2</v>
      </c>
      <c r="O762" s="14" t="str">
        <f>VLOOKUP(A762,'Data _Transformation'!A761:Q3090,15,FALSE)</f>
        <v>tier - 2</v>
      </c>
      <c r="P762" s="14" t="str">
        <f>VLOOKUP(A762,'Data _Transformation'!A761:Q3090,16,0)</f>
        <v>R1021</v>
      </c>
      <c r="Q762" s="42">
        <f>VLOOKUP(A762,'Data _Transformation'!A761:Q3090,17,0)</f>
        <v>25</v>
      </c>
    </row>
    <row r="763" spans="1:17" ht="15.6" x14ac:dyDescent="0.3">
      <c r="A763" s="41" t="s">
        <v>1927</v>
      </c>
      <c r="B763" s="14" t="str">
        <f>VLOOKUP(A763,'Data _Transformation'!A762:Q3091,2,FALSE)</f>
        <v xml:space="preserve">  Alison R</v>
      </c>
      <c r="C763" s="14">
        <f>VLOOKUP(A763,'Data _Transformation'!A762:Q3091,3,FALSE)</f>
        <v>32.299999999999997</v>
      </c>
      <c r="D763" s="14">
        <f>VLOOKUP(A763,'Data _Transformation'!A762:Q3091,4,FALSE)</f>
        <v>5.28</v>
      </c>
      <c r="E763" s="14" t="str">
        <f>VLOOKUP(A763,'Data _Transformation'!A762:Q3091,5,FALSE)</f>
        <v>Yes</v>
      </c>
      <c r="F763" s="14" t="str">
        <f>VLOOKUP(A763,'Data _Transformation'!A762:Q3091,6,FALSE)</f>
        <v>No</v>
      </c>
      <c r="G763" s="14" t="str">
        <f>VLOOKUP(A763,'Data _Transformation'!A762:Q3091,7,FALSE)</f>
        <v>No</v>
      </c>
      <c r="H763" s="14">
        <f>VLOOKUP(A763,'Data _Transformation'!A762:Q3091,8,FALSE)</f>
        <v>2</v>
      </c>
      <c r="I763" s="14" t="str">
        <f>VLOOKUP(A763,'Data _Transformation'!A762:Q3091,9,FALSE)</f>
        <v>Nonsmoker</v>
      </c>
      <c r="J763" s="14" t="str">
        <f>VLOOKUP(A763,'Data _Transformation'!A762:Q3091,10,FALSE)</f>
        <v>Obesity</v>
      </c>
      <c r="K763" s="14" t="str">
        <f>VLOOKUP(A763,'Data _Transformation'!A762:Q3091,11,FALSE)</f>
        <v>Normal</v>
      </c>
      <c r="L763" s="39">
        <f>VLOOKUP(A763,'Data _Transformation'!A762:Q3091,12,FALSE)</f>
        <v>30252</v>
      </c>
      <c r="M763" s="40">
        <f>VLOOKUP(A763,'Data _Transformation'!A762:Q3091,13,FALSE)</f>
        <v>6393.6</v>
      </c>
      <c r="N763" s="14" t="str">
        <f>VLOOKUP(A763,'Data _Transformation'!A762:Q3091,14,FALSE)</f>
        <v>tier - 2</v>
      </c>
      <c r="O763" s="14" t="str">
        <f>VLOOKUP(A763,'Data _Transformation'!A762:Q3091,15,FALSE)</f>
        <v>tier - 1</v>
      </c>
      <c r="P763" s="14" t="str">
        <f>VLOOKUP(A763,'Data _Transformation'!A762:Q3091,16,0)</f>
        <v>R1012</v>
      </c>
      <c r="Q763" s="42">
        <f>VLOOKUP(A763,'Data _Transformation'!A762:Q3091,17,0)</f>
        <v>40</v>
      </c>
    </row>
    <row r="764" spans="1:17" ht="15.6" x14ac:dyDescent="0.3">
      <c r="A764" s="41" t="s">
        <v>1929</v>
      </c>
      <c r="B764" s="14" t="str">
        <f>VLOOKUP(A764,'Data _Transformation'!A763:Q3092,2,FALSE)</f>
        <v xml:space="preserve">  Madeleine</v>
      </c>
      <c r="C764" s="14">
        <f>VLOOKUP(A764,'Data _Transformation'!A763:Q3092,3,FALSE)</f>
        <v>31.16</v>
      </c>
      <c r="D764" s="14">
        <f>VLOOKUP(A764,'Data _Transformation'!A763:Q3092,4,FALSE)</f>
        <v>7.49</v>
      </c>
      <c r="E764" s="14" t="str">
        <f>VLOOKUP(A764,'Data _Transformation'!A763:Q3092,5,FALSE)</f>
        <v>Yes</v>
      </c>
      <c r="F764" s="14" t="str">
        <f>VLOOKUP(A764,'Data _Transformation'!A763:Q3092,6,FALSE)</f>
        <v>No</v>
      </c>
      <c r="G764" s="14" t="str">
        <f>VLOOKUP(A764,'Data _Transformation'!A763:Q3092,7,FALSE)</f>
        <v>No</v>
      </c>
      <c r="H764" s="14">
        <f>VLOOKUP(A764,'Data _Transformation'!A763:Q3092,8,FALSE)</f>
        <v>2</v>
      </c>
      <c r="I764" s="14" t="str">
        <f>VLOOKUP(A764,'Data _Transformation'!A763:Q3092,9,FALSE)</f>
        <v>Nonsmoker</v>
      </c>
      <c r="J764" s="14" t="str">
        <f>VLOOKUP(A764,'Data _Transformation'!A763:Q3092,10,FALSE)</f>
        <v>Obesity</v>
      </c>
      <c r="K764" s="14" t="str">
        <f>VLOOKUP(A764,'Data _Transformation'!A763:Q3092,11,FALSE)</f>
        <v>Diabetes</v>
      </c>
      <c r="L764" s="39">
        <f>VLOOKUP(A764,'Data _Transformation'!A763:Q3092,12,FALSE)</f>
        <v>32029</v>
      </c>
      <c r="M764" s="40">
        <f>VLOOKUP(A764,'Data _Transformation'!A763:Q3092,13,FALSE)</f>
        <v>6402.29</v>
      </c>
      <c r="N764" s="14" t="str">
        <f>VLOOKUP(A764,'Data _Transformation'!A763:Q3092,14,FALSE)</f>
        <v>tier - 2</v>
      </c>
      <c r="O764" s="14" t="str">
        <f>VLOOKUP(A764,'Data _Transformation'!A763:Q3092,15,FALSE)</f>
        <v>tier - 3</v>
      </c>
      <c r="P764" s="14" t="str">
        <f>VLOOKUP(A764,'Data _Transformation'!A763:Q3092,16,0)</f>
        <v>R1024</v>
      </c>
      <c r="Q764" s="42">
        <f>VLOOKUP(A764,'Data _Transformation'!A763:Q3092,17,0)</f>
        <v>35</v>
      </c>
    </row>
    <row r="765" spans="1:17" ht="15.6" x14ac:dyDescent="0.3">
      <c r="A765" s="41" t="s">
        <v>1931</v>
      </c>
      <c r="B765" s="14" t="str">
        <f>VLOOKUP(A765,'Data _Transformation'!A764:Q3093,2,FALSE)</f>
        <v xml:space="preserve">  Stacey</v>
      </c>
      <c r="C765" s="14">
        <f>VLOOKUP(A765,'Data _Transformation'!A764:Q3093,3,FALSE)</f>
        <v>54.59</v>
      </c>
      <c r="D765" s="14">
        <f>VLOOKUP(A765,'Data _Transformation'!A764:Q3093,4,FALSE)</f>
        <v>4.2699999999999996</v>
      </c>
      <c r="E765" s="14" t="str">
        <f>VLOOKUP(A765,'Data _Transformation'!A764:Q3093,5,FALSE)</f>
        <v>No</v>
      </c>
      <c r="F765" s="14" t="str">
        <f>VLOOKUP(A765,'Data _Transformation'!A764:Q3093,6,FALSE)</f>
        <v>No</v>
      </c>
      <c r="G765" s="14" t="str">
        <f>VLOOKUP(A765,'Data _Transformation'!A764:Q3093,7,FALSE)</f>
        <v>No</v>
      </c>
      <c r="H765" s="14">
        <f>VLOOKUP(A765,'Data _Transformation'!A764:Q3093,8,FALSE)</f>
        <v>0</v>
      </c>
      <c r="I765" s="14" t="str">
        <f>VLOOKUP(A765,'Data _Transformation'!A764:Q3093,9,FALSE)</f>
        <v>Nonsmoker</v>
      </c>
      <c r="J765" s="14" t="str">
        <f>VLOOKUP(A765,'Data _Transformation'!A764:Q3093,10,FALSE)</f>
        <v>Obesity</v>
      </c>
      <c r="K765" s="14" t="str">
        <f>VLOOKUP(A765,'Data _Transformation'!A764:Q3093,11,FALSE)</f>
        <v>Normal</v>
      </c>
      <c r="L765" s="39">
        <f>VLOOKUP(A765,'Data _Transformation'!A764:Q3093,12,FALSE)</f>
        <v>31391</v>
      </c>
      <c r="M765" s="40">
        <f>VLOOKUP(A765,'Data _Transformation'!A764:Q3093,13,FALSE)</f>
        <v>6406.41</v>
      </c>
      <c r="N765" s="14" t="str">
        <f>VLOOKUP(A765,'Data _Transformation'!A764:Q3093,14,FALSE)</f>
        <v>tier - 1</v>
      </c>
      <c r="O765" s="14" t="str">
        <f>VLOOKUP(A765,'Data _Transformation'!A764:Q3093,15,FALSE)</f>
        <v>tier - 3</v>
      </c>
      <c r="P765" s="14" t="str">
        <f>VLOOKUP(A765,'Data _Transformation'!A764:Q3093,16,0)</f>
        <v>R1014</v>
      </c>
      <c r="Q765" s="42">
        <f>VLOOKUP(A765,'Data _Transformation'!A764:Q3093,17,0)</f>
        <v>37</v>
      </c>
    </row>
    <row r="766" spans="1:17" ht="15.6" x14ac:dyDescent="0.3">
      <c r="A766" s="41" t="s">
        <v>1934</v>
      </c>
      <c r="B766" s="14" t="str">
        <f>VLOOKUP(A766,'Data _Transformation'!A765:Q3094,2,FALSE)</f>
        <v xml:space="preserve">  Kimberly</v>
      </c>
      <c r="C766" s="14">
        <f>VLOOKUP(A766,'Data _Transformation'!A765:Q3094,3,FALSE)</f>
        <v>21.09</v>
      </c>
      <c r="D766" s="14">
        <f>VLOOKUP(A766,'Data _Transformation'!A765:Q3094,4,FALSE)</f>
        <v>9.2200000000000006</v>
      </c>
      <c r="E766" s="14" t="str">
        <f>VLOOKUP(A766,'Data _Transformation'!A765:Q3094,5,FALSE)</f>
        <v>Yes</v>
      </c>
      <c r="F766" s="14" t="str">
        <f>VLOOKUP(A766,'Data _Transformation'!A765:Q3094,6,FALSE)</f>
        <v>No</v>
      </c>
      <c r="G766" s="14" t="str">
        <f>VLOOKUP(A766,'Data _Transformation'!A765:Q3094,7,FALSE)</f>
        <v>No</v>
      </c>
      <c r="H766" s="14">
        <f>VLOOKUP(A766,'Data _Transformation'!A765:Q3094,8,FALSE)</f>
        <v>2</v>
      </c>
      <c r="I766" s="14" t="str">
        <f>VLOOKUP(A766,'Data _Transformation'!A765:Q3094,9,FALSE)</f>
        <v>Nonsmoker</v>
      </c>
      <c r="J766" s="14" t="str">
        <f>VLOOKUP(A766,'Data _Transformation'!A765:Q3094,10,FALSE)</f>
        <v>Normal weight</v>
      </c>
      <c r="K766" s="14" t="str">
        <f>VLOOKUP(A766,'Data _Transformation'!A765:Q3094,11,FALSE)</f>
        <v>Diabetes</v>
      </c>
      <c r="L766" s="39">
        <f>VLOOKUP(A766,'Data _Transformation'!A765:Q3094,12,FALSE)</f>
        <v>25800</v>
      </c>
      <c r="M766" s="40">
        <f>VLOOKUP(A766,'Data _Transformation'!A765:Q3094,13,FALSE)</f>
        <v>6407.05</v>
      </c>
      <c r="N766" s="14" t="str">
        <f>VLOOKUP(A766,'Data _Transformation'!A765:Q3094,14,FALSE)</f>
        <v>tier - 2</v>
      </c>
      <c r="O766" s="14" t="str">
        <f>VLOOKUP(A766,'Data _Transformation'!A765:Q3094,15,FALSE)</f>
        <v>tier - 1</v>
      </c>
      <c r="P766" s="14" t="str">
        <f>VLOOKUP(A766,'Data _Transformation'!A765:Q3094,16,0)</f>
        <v>R1013</v>
      </c>
      <c r="Q766" s="42">
        <f>VLOOKUP(A766,'Data _Transformation'!A765:Q3094,17,0)</f>
        <v>52</v>
      </c>
    </row>
    <row r="767" spans="1:17" ht="15.6" x14ac:dyDescent="0.3">
      <c r="A767" s="41" t="s">
        <v>1936</v>
      </c>
      <c r="B767" s="14" t="str">
        <f>VLOOKUP(A767,'Data _Transformation'!A766:Q3095,2,FALSE)</f>
        <v xml:space="preserve">  Matthew D</v>
      </c>
      <c r="C767" s="14">
        <f>VLOOKUP(A767,'Data _Transformation'!A766:Q3095,3,FALSE)</f>
        <v>52.41</v>
      </c>
      <c r="D767" s="14">
        <f>VLOOKUP(A767,'Data _Transformation'!A766:Q3095,4,FALSE)</f>
        <v>5.99</v>
      </c>
      <c r="E767" s="14" t="str">
        <f>VLOOKUP(A767,'Data _Transformation'!A766:Q3095,5,FALSE)</f>
        <v>No</v>
      </c>
      <c r="F767" s="14" t="str">
        <f>VLOOKUP(A767,'Data _Transformation'!A766:Q3095,6,FALSE)</f>
        <v>No</v>
      </c>
      <c r="G767" s="14" t="str">
        <f>VLOOKUP(A767,'Data _Transformation'!A766:Q3095,7,FALSE)</f>
        <v>No</v>
      </c>
      <c r="H767" s="14">
        <f>VLOOKUP(A767,'Data _Transformation'!A766:Q3095,8,FALSE)</f>
        <v>1</v>
      </c>
      <c r="I767" s="14" t="str">
        <f>VLOOKUP(A767,'Data _Transformation'!A766:Q3095,9,FALSE)</f>
        <v>Nonsmoker</v>
      </c>
      <c r="J767" s="14" t="str">
        <f>VLOOKUP(A767,'Data _Transformation'!A766:Q3095,10,FALSE)</f>
        <v>Obesity</v>
      </c>
      <c r="K767" s="14" t="str">
        <f>VLOOKUP(A767,'Data _Transformation'!A766:Q3095,11,FALSE)</f>
        <v>Prediabetes</v>
      </c>
      <c r="L767" s="39">
        <f>VLOOKUP(A767,'Data _Transformation'!A766:Q3095,12,FALSE)</f>
        <v>26167</v>
      </c>
      <c r="M767" s="40">
        <f>VLOOKUP(A767,'Data _Transformation'!A766:Q3095,13,FALSE)</f>
        <v>6412.34</v>
      </c>
      <c r="N767" s="14" t="str">
        <f>VLOOKUP(A767,'Data _Transformation'!A766:Q3095,14,FALSE)</f>
        <v>tier - 2</v>
      </c>
      <c r="O767" s="14" t="str">
        <f>VLOOKUP(A767,'Data _Transformation'!A766:Q3095,15,FALSE)</f>
        <v>tier - 3</v>
      </c>
      <c r="P767" s="14" t="str">
        <f>VLOOKUP(A767,'Data _Transformation'!A766:Q3095,16,0)</f>
        <v>R1013</v>
      </c>
      <c r="Q767" s="42">
        <f>VLOOKUP(A767,'Data _Transformation'!A766:Q3095,17,0)</f>
        <v>51</v>
      </c>
    </row>
    <row r="768" spans="1:17" ht="15.6" x14ac:dyDescent="0.3">
      <c r="A768" s="41" t="s">
        <v>1939</v>
      </c>
      <c r="B768" s="14" t="str">
        <f>VLOOKUP(A768,'Data _Transformation'!A767:Q3096,2,FALSE)</f>
        <v xml:space="preserve">  Michael</v>
      </c>
      <c r="C768" s="14">
        <f>VLOOKUP(A768,'Data _Transformation'!A767:Q3096,3,FALSE)</f>
        <v>41.47</v>
      </c>
      <c r="D768" s="14">
        <f>VLOOKUP(A768,'Data _Transformation'!A767:Q3096,4,FALSE)</f>
        <v>5.86</v>
      </c>
      <c r="E768" s="14" t="str">
        <f>VLOOKUP(A768,'Data _Transformation'!A767:Q3096,5,FALSE)</f>
        <v>Yes</v>
      </c>
      <c r="F768" s="14" t="str">
        <f>VLOOKUP(A768,'Data _Transformation'!A767:Q3096,6,FALSE)</f>
        <v>No</v>
      </c>
      <c r="G768" s="14" t="str">
        <f>VLOOKUP(A768,'Data _Transformation'!A767:Q3096,7,FALSE)</f>
        <v>No</v>
      </c>
      <c r="H768" s="14">
        <f>VLOOKUP(A768,'Data _Transformation'!A767:Q3096,8,FALSE)</f>
        <v>2</v>
      </c>
      <c r="I768" s="14" t="str">
        <f>VLOOKUP(A768,'Data _Transformation'!A767:Q3096,9,FALSE)</f>
        <v>Nonsmoker</v>
      </c>
      <c r="J768" s="14" t="str">
        <f>VLOOKUP(A768,'Data _Transformation'!A767:Q3096,10,FALSE)</f>
        <v>Obesity</v>
      </c>
      <c r="K768" s="14" t="str">
        <f>VLOOKUP(A768,'Data _Transformation'!A767:Q3096,11,FALSE)</f>
        <v>Prediabetes</v>
      </c>
      <c r="L768" s="39">
        <f>VLOOKUP(A768,'Data _Transformation'!A767:Q3096,12,FALSE)</f>
        <v>32024</v>
      </c>
      <c r="M768" s="40">
        <f>VLOOKUP(A768,'Data _Transformation'!A767:Q3096,13,FALSE)</f>
        <v>6414.18</v>
      </c>
      <c r="N768" s="14" t="str">
        <f>VLOOKUP(A768,'Data _Transformation'!A767:Q3096,14,FALSE)</f>
        <v>tier - 2</v>
      </c>
      <c r="O768" s="14" t="str">
        <f>VLOOKUP(A768,'Data _Transformation'!A767:Q3096,15,FALSE)</f>
        <v>tier - 2</v>
      </c>
      <c r="P768" s="14" t="str">
        <f>VLOOKUP(A768,'Data _Transformation'!A767:Q3096,16,0)</f>
        <v>R1011</v>
      </c>
      <c r="Q768" s="42">
        <f>VLOOKUP(A768,'Data _Transformation'!A767:Q3096,17,0)</f>
        <v>35</v>
      </c>
    </row>
    <row r="769" spans="1:17" ht="15.6" x14ac:dyDescent="0.3">
      <c r="A769" s="41" t="s">
        <v>1941</v>
      </c>
      <c r="B769" s="14" t="str">
        <f>VLOOKUP(A769,'Data _Transformation'!A768:Q3097,2,FALSE)</f>
        <v xml:space="preserve">  Ben</v>
      </c>
      <c r="C769" s="14">
        <f>VLOOKUP(A769,'Data _Transformation'!A768:Q3097,3,FALSE)</f>
        <v>33.1</v>
      </c>
      <c r="D769" s="14">
        <f>VLOOKUP(A769,'Data _Transformation'!A768:Q3097,4,FALSE)</f>
        <v>5.19</v>
      </c>
      <c r="E769" s="14" t="str">
        <f>VLOOKUP(A769,'Data _Transformation'!A768:Q3097,5,FALSE)</f>
        <v>Yes</v>
      </c>
      <c r="F769" s="14" t="str">
        <f>VLOOKUP(A769,'Data _Transformation'!A768:Q3097,6,FALSE)</f>
        <v>No</v>
      </c>
      <c r="G769" s="14" t="str">
        <f>VLOOKUP(A769,'Data _Transformation'!A768:Q3097,7,FALSE)</f>
        <v>No</v>
      </c>
      <c r="H769" s="14">
        <f>VLOOKUP(A769,'Data _Transformation'!A768:Q3097,8,FALSE)</f>
        <v>2</v>
      </c>
      <c r="I769" s="14" t="str">
        <f>VLOOKUP(A769,'Data _Transformation'!A768:Q3097,9,FALSE)</f>
        <v>Nonsmoker</v>
      </c>
      <c r="J769" s="14" t="str">
        <f>VLOOKUP(A769,'Data _Transformation'!A768:Q3097,10,FALSE)</f>
        <v>Obesity</v>
      </c>
      <c r="K769" s="14" t="str">
        <f>VLOOKUP(A769,'Data _Transformation'!A768:Q3097,11,FALSE)</f>
        <v>Normal</v>
      </c>
      <c r="L769" s="39">
        <f>VLOOKUP(A769,'Data _Transformation'!A768:Q3097,12,FALSE)</f>
        <v>28124</v>
      </c>
      <c r="M769" s="40">
        <f>VLOOKUP(A769,'Data _Transformation'!A768:Q3097,13,FALSE)</f>
        <v>6417.28</v>
      </c>
      <c r="N769" s="14" t="str">
        <f>VLOOKUP(A769,'Data _Transformation'!A768:Q3097,14,FALSE)</f>
        <v>tier - 2</v>
      </c>
      <c r="O769" s="14" t="str">
        <f>VLOOKUP(A769,'Data _Transformation'!A768:Q3097,15,FALSE)</f>
        <v>tier - 3</v>
      </c>
      <c r="P769" s="14" t="str">
        <f>VLOOKUP(A769,'Data _Transformation'!A768:Q3097,16,0)</f>
        <v>R1013</v>
      </c>
      <c r="Q769" s="42">
        <f>VLOOKUP(A769,'Data _Transformation'!A768:Q3097,17,0)</f>
        <v>46</v>
      </c>
    </row>
    <row r="770" spans="1:17" ht="15.6" x14ac:dyDescent="0.3">
      <c r="A770" s="41" t="s">
        <v>1943</v>
      </c>
      <c r="B770" s="14" t="str">
        <f>VLOOKUP(A770,'Data _Transformation'!A769:Q3098,2,FALSE)</f>
        <v xml:space="preserve">  Chris</v>
      </c>
      <c r="C770" s="14">
        <f>VLOOKUP(A770,'Data _Transformation'!A769:Q3098,3,FALSE)</f>
        <v>30.8</v>
      </c>
      <c r="D770" s="14">
        <f>VLOOKUP(A770,'Data _Transformation'!A769:Q3098,4,FALSE)</f>
        <v>4.37</v>
      </c>
      <c r="E770" s="14" t="str">
        <f>VLOOKUP(A770,'Data _Transformation'!A769:Q3098,5,FALSE)</f>
        <v>Yes</v>
      </c>
      <c r="F770" s="14" t="str">
        <f>VLOOKUP(A770,'Data _Transformation'!A769:Q3098,6,FALSE)</f>
        <v>No</v>
      </c>
      <c r="G770" s="14" t="str">
        <f>VLOOKUP(A770,'Data _Transformation'!A769:Q3098,7,FALSE)</f>
        <v>No</v>
      </c>
      <c r="H770" s="14">
        <f>VLOOKUP(A770,'Data _Transformation'!A769:Q3098,8,FALSE)</f>
        <v>2</v>
      </c>
      <c r="I770" s="14" t="str">
        <f>VLOOKUP(A770,'Data _Transformation'!A769:Q3098,9,FALSE)</f>
        <v>Nonsmoker</v>
      </c>
      <c r="J770" s="14" t="str">
        <f>VLOOKUP(A770,'Data _Transformation'!A769:Q3098,10,FALSE)</f>
        <v>Obesity</v>
      </c>
      <c r="K770" s="14" t="str">
        <f>VLOOKUP(A770,'Data _Transformation'!A769:Q3098,11,FALSE)</f>
        <v>Normal</v>
      </c>
      <c r="L770" s="39">
        <f>VLOOKUP(A770,'Data _Transformation'!A769:Q3098,12,FALSE)</f>
        <v>27611</v>
      </c>
      <c r="M770" s="40">
        <f>VLOOKUP(A770,'Data _Transformation'!A769:Q3098,13,FALSE)</f>
        <v>6423.48</v>
      </c>
      <c r="N770" s="14" t="str">
        <f>VLOOKUP(A770,'Data _Transformation'!A769:Q3098,14,FALSE)</f>
        <v>tier - 2</v>
      </c>
      <c r="O770" s="14" t="str">
        <f>VLOOKUP(A770,'Data _Transformation'!A769:Q3098,15,FALSE)</f>
        <v>tier - 3</v>
      </c>
      <c r="P770" s="14" t="str">
        <f>VLOOKUP(A770,'Data _Transformation'!A769:Q3098,16,0)</f>
        <v>R1013</v>
      </c>
      <c r="Q770" s="42">
        <f>VLOOKUP(A770,'Data _Transformation'!A769:Q3098,17,0)</f>
        <v>47</v>
      </c>
    </row>
    <row r="771" spans="1:17" ht="15.6" x14ac:dyDescent="0.3">
      <c r="A771" s="41" t="s">
        <v>1946</v>
      </c>
      <c r="B771" s="14" t="str">
        <f>VLOOKUP(A771,'Data _Transformation'!A770:Q3099,2,FALSE)</f>
        <v xml:space="preserve">  Jeremy J</v>
      </c>
      <c r="C771" s="14">
        <f>VLOOKUP(A771,'Data _Transformation'!A770:Q3099,3,FALSE)</f>
        <v>42.06</v>
      </c>
      <c r="D771" s="14">
        <f>VLOOKUP(A771,'Data _Transformation'!A770:Q3099,4,FALSE)</f>
        <v>5.32</v>
      </c>
      <c r="E771" s="14" t="str">
        <f>VLOOKUP(A771,'Data _Transformation'!A770:Q3099,5,FALSE)</f>
        <v>No</v>
      </c>
      <c r="F771" s="14" t="str">
        <f>VLOOKUP(A771,'Data _Transformation'!A770:Q3099,6,FALSE)</f>
        <v>No</v>
      </c>
      <c r="G771" s="14" t="str">
        <f>VLOOKUP(A771,'Data _Transformation'!A770:Q3099,7,FALSE)</f>
        <v>No</v>
      </c>
      <c r="H771" s="14">
        <f>VLOOKUP(A771,'Data _Transformation'!A770:Q3099,8,FALSE)</f>
        <v>1</v>
      </c>
      <c r="I771" s="14" t="str">
        <f>VLOOKUP(A771,'Data _Transformation'!A770:Q3099,9,FALSE)</f>
        <v>Nonsmoker</v>
      </c>
      <c r="J771" s="14" t="str">
        <f>VLOOKUP(A771,'Data _Transformation'!A770:Q3099,10,FALSE)</f>
        <v>Obesity</v>
      </c>
      <c r="K771" s="14" t="str">
        <f>VLOOKUP(A771,'Data _Transformation'!A770:Q3099,11,FALSE)</f>
        <v>Normal</v>
      </c>
      <c r="L771" s="39">
        <f>VLOOKUP(A771,'Data _Transformation'!A770:Q3099,12,FALSE)</f>
        <v>31250</v>
      </c>
      <c r="M771" s="40">
        <f>VLOOKUP(A771,'Data _Transformation'!A770:Q3099,13,FALSE)</f>
        <v>6435.62</v>
      </c>
      <c r="N771" s="14" t="str">
        <f>VLOOKUP(A771,'Data _Transformation'!A770:Q3099,14,FALSE)</f>
        <v>tier - 3</v>
      </c>
      <c r="O771" s="14" t="str">
        <f>VLOOKUP(A771,'Data _Transformation'!A770:Q3099,15,FALSE)</f>
        <v>tier - 2</v>
      </c>
      <c r="P771" s="14" t="str">
        <f>VLOOKUP(A771,'Data _Transformation'!A770:Q3099,16,0)</f>
        <v>R1013</v>
      </c>
      <c r="Q771" s="42">
        <f>VLOOKUP(A771,'Data _Transformation'!A770:Q3099,17,0)</f>
        <v>37</v>
      </c>
    </row>
    <row r="772" spans="1:17" ht="15.6" x14ac:dyDescent="0.3">
      <c r="A772" s="41" t="s">
        <v>1948</v>
      </c>
      <c r="B772" s="14" t="str">
        <f>VLOOKUP(A772,'Data _Transformation'!A771:Q3100,2,FALSE)</f>
        <v xml:space="preserve">  Amy L</v>
      </c>
      <c r="C772" s="14">
        <f>VLOOKUP(A772,'Data _Transformation'!A771:Q3100,3,FALSE)</f>
        <v>39.270000000000003</v>
      </c>
      <c r="D772" s="14">
        <f>VLOOKUP(A772,'Data _Transformation'!A771:Q3100,4,FALSE)</f>
        <v>5.64</v>
      </c>
      <c r="E772" s="14" t="str">
        <f>VLOOKUP(A772,'Data _Transformation'!A771:Q3100,5,FALSE)</f>
        <v>No</v>
      </c>
      <c r="F772" s="14" t="str">
        <f>VLOOKUP(A772,'Data _Transformation'!A771:Q3100,6,FALSE)</f>
        <v>No</v>
      </c>
      <c r="G772" s="14" t="str">
        <f>VLOOKUP(A772,'Data _Transformation'!A771:Q3100,7,FALSE)</f>
        <v>Yes</v>
      </c>
      <c r="H772" s="14">
        <f>VLOOKUP(A772,'Data _Transformation'!A771:Q3100,8,FALSE)</f>
        <v>1</v>
      </c>
      <c r="I772" s="14" t="str">
        <f>VLOOKUP(A772,'Data _Transformation'!A771:Q3100,9,FALSE)</f>
        <v>Nonsmoker</v>
      </c>
      <c r="J772" s="14" t="str">
        <f>VLOOKUP(A772,'Data _Transformation'!A771:Q3100,10,FALSE)</f>
        <v>Obesity</v>
      </c>
      <c r="K772" s="14" t="str">
        <f>VLOOKUP(A772,'Data _Transformation'!A771:Q3100,11,FALSE)</f>
        <v>Normal</v>
      </c>
      <c r="L772" s="39">
        <f>VLOOKUP(A772,'Data _Transformation'!A771:Q3100,12,FALSE)</f>
        <v>30920</v>
      </c>
      <c r="M772" s="40">
        <f>VLOOKUP(A772,'Data _Transformation'!A771:Q3100,13,FALSE)</f>
        <v>6455.86</v>
      </c>
      <c r="N772" s="14" t="str">
        <f>VLOOKUP(A772,'Data _Transformation'!A771:Q3100,14,FALSE)</f>
        <v>tier - 3</v>
      </c>
      <c r="O772" s="14" t="str">
        <f>VLOOKUP(A772,'Data _Transformation'!A771:Q3100,15,FALSE)</f>
        <v>tier - 3</v>
      </c>
      <c r="P772" s="14" t="str">
        <f>VLOOKUP(A772,'Data _Transformation'!A771:Q3100,16,0)</f>
        <v>R1012</v>
      </c>
      <c r="Q772" s="42">
        <f>VLOOKUP(A772,'Data _Transformation'!A771:Q3100,17,0)</f>
        <v>38</v>
      </c>
    </row>
    <row r="773" spans="1:17" ht="15.6" x14ac:dyDescent="0.3">
      <c r="A773" s="41" t="s">
        <v>1950</v>
      </c>
      <c r="B773" s="14" t="str">
        <f>VLOOKUP(A773,'Data _Transformation'!A772:Q3101,2,FALSE)</f>
        <v xml:space="preserve">  Karen L</v>
      </c>
      <c r="C773" s="14">
        <f>VLOOKUP(A773,'Data _Transformation'!A772:Q3101,3,FALSE)</f>
        <v>30.71</v>
      </c>
      <c r="D773" s="14">
        <f>VLOOKUP(A773,'Data _Transformation'!A772:Q3101,4,FALSE)</f>
        <v>5.59</v>
      </c>
      <c r="E773" s="14" t="str">
        <f>VLOOKUP(A773,'Data _Transformation'!A772:Q3101,5,FALSE)</f>
        <v>Yes</v>
      </c>
      <c r="F773" s="14" t="str">
        <f>VLOOKUP(A773,'Data _Transformation'!A772:Q3101,6,FALSE)</f>
        <v>No</v>
      </c>
      <c r="G773" s="14" t="str">
        <f>VLOOKUP(A773,'Data _Transformation'!A772:Q3101,7,FALSE)</f>
        <v>No</v>
      </c>
      <c r="H773" s="14">
        <f>VLOOKUP(A773,'Data _Transformation'!A772:Q3101,8,FALSE)</f>
        <v>1</v>
      </c>
      <c r="I773" s="14" t="str">
        <f>VLOOKUP(A773,'Data _Transformation'!A772:Q3101,9,FALSE)</f>
        <v>Nonsmoker</v>
      </c>
      <c r="J773" s="14" t="str">
        <f>VLOOKUP(A773,'Data _Transformation'!A772:Q3101,10,FALSE)</f>
        <v>Obesity</v>
      </c>
      <c r="K773" s="14" t="str">
        <f>VLOOKUP(A773,'Data _Transformation'!A772:Q3101,11,FALSE)</f>
        <v>Normal</v>
      </c>
      <c r="L773" s="39">
        <f>VLOOKUP(A773,'Data _Transformation'!A772:Q3101,12,FALSE)</f>
        <v>30987</v>
      </c>
      <c r="M773" s="40">
        <f>VLOOKUP(A773,'Data _Transformation'!A772:Q3101,13,FALSE)</f>
        <v>6457.84</v>
      </c>
      <c r="N773" s="14" t="str">
        <f>VLOOKUP(A773,'Data _Transformation'!A772:Q3101,14,FALSE)</f>
        <v>tier - 2</v>
      </c>
      <c r="O773" s="14" t="str">
        <f>VLOOKUP(A773,'Data _Transformation'!A772:Q3101,15,FALSE)</f>
        <v>tier - 3</v>
      </c>
      <c r="P773" s="14" t="str">
        <f>VLOOKUP(A773,'Data _Transformation'!A772:Q3101,16,0)</f>
        <v>R1012</v>
      </c>
      <c r="Q773" s="42">
        <f>VLOOKUP(A773,'Data _Transformation'!A772:Q3101,17,0)</f>
        <v>38</v>
      </c>
    </row>
    <row r="774" spans="1:17" ht="15.6" x14ac:dyDescent="0.3">
      <c r="A774" s="41" t="s">
        <v>1953</v>
      </c>
      <c r="B774" s="14" t="str">
        <f>VLOOKUP(A774,'Data _Transformation'!A773:Q3102,2,FALSE)</f>
        <v xml:space="preserve">  Tennille</v>
      </c>
      <c r="C774" s="14">
        <f>VLOOKUP(A774,'Data _Transformation'!A773:Q3102,3,FALSE)</f>
        <v>47.19</v>
      </c>
      <c r="D774" s="14">
        <f>VLOOKUP(A774,'Data _Transformation'!A773:Q3102,4,FALSE)</f>
        <v>5.29</v>
      </c>
      <c r="E774" s="14" t="str">
        <f>VLOOKUP(A774,'Data _Transformation'!A773:Q3102,5,FALSE)</f>
        <v>No</v>
      </c>
      <c r="F774" s="14" t="str">
        <f>VLOOKUP(A774,'Data _Transformation'!A773:Q3102,6,FALSE)</f>
        <v>No</v>
      </c>
      <c r="G774" s="14" t="str">
        <f>VLOOKUP(A774,'Data _Transformation'!A773:Q3102,7,FALSE)</f>
        <v>No</v>
      </c>
      <c r="H774" s="14">
        <f>VLOOKUP(A774,'Data _Transformation'!A773:Q3102,8,FALSE)</f>
        <v>0</v>
      </c>
      <c r="I774" s="14" t="str">
        <f>VLOOKUP(A774,'Data _Transformation'!A773:Q3102,9,FALSE)</f>
        <v>Nonsmoker</v>
      </c>
      <c r="J774" s="14" t="str">
        <f>VLOOKUP(A774,'Data _Transformation'!A773:Q3102,10,FALSE)</f>
        <v>Obesity</v>
      </c>
      <c r="K774" s="14" t="str">
        <f>VLOOKUP(A774,'Data _Transformation'!A773:Q3102,11,FALSE)</f>
        <v>Normal</v>
      </c>
      <c r="L774" s="39">
        <f>VLOOKUP(A774,'Data _Transformation'!A773:Q3102,12,FALSE)</f>
        <v>29794</v>
      </c>
      <c r="M774" s="40">
        <f>VLOOKUP(A774,'Data _Transformation'!A773:Q3102,13,FALSE)</f>
        <v>6473.15</v>
      </c>
      <c r="N774" s="14" t="str">
        <f>VLOOKUP(A774,'Data _Transformation'!A773:Q3102,14,FALSE)</f>
        <v>tier - 2</v>
      </c>
      <c r="O774" s="14" t="str">
        <f>VLOOKUP(A774,'Data _Transformation'!A773:Q3102,15,FALSE)</f>
        <v>tier - 2</v>
      </c>
      <c r="P774" s="14" t="str">
        <f>VLOOKUP(A774,'Data _Transformation'!A773:Q3102,16,0)</f>
        <v>R1013</v>
      </c>
      <c r="Q774" s="42">
        <f>VLOOKUP(A774,'Data _Transformation'!A773:Q3102,17,0)</f>
        <v>41</v>
      </c>
    </row>
    <row r="775" spans="1:17" ht="15.6" x14ac:dyDescent="0.3">
      <c r="A775" s="41" t="s">
        <v>1955</v>
      </c>
      <c r="B775" s="14" t="str">
        <f>VLOOKUP(A775,'Data _Transformation'!A774:Q3103,2,FALSE)</f>
        <v xml:space="preserve">  Matt</v>
      </c>
      <c r="C775" s="14">
        <f>VLOOKUP(A775,'Data _Transformation'!A774:Q3103,3,FALSE)</f>
        <v>30.02</v>
      </c>
      <c r="D775" s="14">
        <f>VLOOKUP(A775,'Data _Transformation'!A774:Q3103,4,FALSE)</f>
        <v>6.65</v>
      </c>
      <c r="E775" s="14" t="str">
        <f>VLOOKUP(A775,'Data _Transformation'!A774:Q3103,5,FALSE)</f>
        <v>No</v>
      </c>
      <c r="F775" s="14" t="str">
        <f>VLOOKUP(A775,'Data _Transformation'!A774:Q3103,6,FALSE)</f>
        <v>No</v>
      </c>
      <c r="G775" s="14" t="str">
        <f>VLOOKUP(A775,'Data _Transformation'!A774:Q3103,7,FALSE)</f>
        <v>No</v>
      </c>
      <c r="H775" s="14">
        <f>VLOOKUP(A775,'Data _Transformation'!A774:Q3103,8,FALSE)</f>
        <v>0</v>
      </c>
      <c r="I775" s="14" t="str">
        <f>VLOOKUP(A775,'Data _Transformation'!A774:Q3103,9,FALSE)</f>
        <v>Nonsmoker</v>
      </c>
      <c r="J775" s="14" t="str">
        <f>VLOOKUP(A775,'Data _Transformation'!A774:Q3103,10,FALSE)</f>
        <v>Obesity</v>
      </c>
      <c r="K775" s="14" t="str">
        <f>VLOOKUP(A775,'Data _Transformation'!A774:Q3103,11,FALSE)</f>
        <v>Diabetes</v>
      </c>
      <c r="L775" s="39">
        <f>VLOOKUP(A775,'Data _Transformation'!A774:Q3103,12,FALSE)</f>
        <v>29380</v>
      </c>
      <c r="M775" s="40">
        <f>VLOOKUP(A775,'Data _Transformation'!A774:Q3103,13,FALSE)</f>
        <v>6474.01</v>
      </c>
      <c r="N775" s="14" t="str">
        <f>VLOOKUP(A775,'Data _Transformation'!A774:Q3103,14,FALSE)</f>
        <v>tier - 2</v>
      </c>
      <c r="O775" s="14" t="str">
        <f>VLOOKUP(A775,'Data _Transformation'!A774:Q3103,15,FALSE)</f>
        <v>tier - 3</v>
      </c>
      <c r="P775" s="14" t="str">
        <f>VLOOKUP(A775,'Data _Transformation'!A774:Q3103,16,0)</f>
        <v>R1011</v>
      </c>
      <c r="Q775" s="42">
        <f>VLOOKUP(A775,'Data _Transformation'!A774:Q3103,17,0)</f>
        <v>43</v>
      </c>
    </row>
    <row r="776" spans="1:17" ht="15.6" x14ac:dyDescent="0.3">
      <c r="A776" s="41" t="s">
        <v>1957</v>
      </c>
      <c r="B776" s="14" t="str">
        <f>VLOOKUP(A776,'Data _Transformation'!A775:Q3104,2,FALSE)</f>
        <v xml:space="preserve">  Emily</v>
      </c>
      <c r="C776" s="14">
        <f>VLOOKUP(A776,'Data _Transformation'!A775:Q3104,3,FALSE)</f>
        <v>37.909999999999997</v>
      </c>
      <c r="D776" s="14">
        <f>VLOOKUP(A776,'Data _Transformation'!A775:Q3104,4,FALSE)</f>
        <v>5.68</v>
      </c>
      <c r="E776" s="14" t="str">
        <f>VLOOKUP(A776,'Data _Transformation'!A775:Q3104,5,FALSE)</f>
        <v>Yes</v>
      </c>
      <c r="F776" s="14" t="str">
        <f>VLOOKUP(A776,'Data _Transformation'!A775:Q3104,6,FALSE)</f>
        <v>No</v>
      </c>
      <c r="G776" s="14" t="str">
        <f>VLOOKUP(A776,'Data _Transformation'!A775:Q3104,7,FALSE)</f>
        <v>No</v>
      </c>
      <c r="H776" s="14">
        <f>VLOOKUP(A776,'Data _Transformation'!A775:Q3104,8,FALSE)</f>
        <v>0</v>
      </c>
      <c r="I776" s="14" t="str">
        <f>VLOOKUP(A776,'Data _Transformation'!A775:Q3104,9,FALSE)</f>
        <v>Nonsmoker</v>
      </c>
      <c r="J776" s="14" t="str">
        <f>VLOOKUP(A776,'Data _Transformation'!A775:Q3104,10,FALSE)</f>
        <v>Obesity</v>
      </c>
      <c r="K776" s="14" t="str">
        <f>VLOOKUP(A776,'Data _Transformation'!A775:Q3104,11,FALSE)</f>
        <v>Normal</v>
      </c>
      <c r="L776" s="39">
        <f>VLOOKUP(A776,'Data _Transformation'!A775:Q3104,12,FALSE)</f>
        <v>25903</v>
      </c>
      <c r="M776" s="40">
        <f>VLOOKUP(A776,'Data _Transformation'!A775:Q3104,13,FALSE)</f>
        <v>6481.67</v>
      </c>
      <c r="N776" s="14" t="str">
        <f>VLOOKUP(A776,'Data _Transformation'!A775:Q3104,14,FALSE)</f>
        <v>tier - 2</v>
      </c>
      <c r="O776" s="14" t="str">
        <f>VLOOKUP(A776,'Data _Transformation'!A775:Q3104,15,FALSE)</f>
        <v>tier - 2</v>
      </c>
      <c r="P776" s="14" t="str">
        <f>VLOOKUP(A776,'Data _Transformation'!A775:Q3104,16,0)</f>
        <v>R1013</v>
      </c>
      <c r="Q776" s="42">
        <f>VLOOKUP(A776,'Data _Transformation'!A775:Q3104,17,0)</f>
        <v>52</v>
      </c>
    </row>
    <row r="777" spans="1:17" ht="15.6" x14ac:dyDescent="0.3">
      <c r="A777" s="41" t="s">
        <v>1960</v>
      </c>
      <c r="B777" s="14" t="str">
        <f>VLOOKUP(A777,'Data _Transformation'!A776:Q3105,2,FALSE)</f>
        <v xml:space="preserve">  Justin E</v>
      </c>
      <c r="C777" s="14">
        <f>VLOOKUP(A777,'Data _Transformation'!A776:Q3105,3,FALSE)</f>
        <v>54.61</v>
      </c>
      <c r="D777" s="14">
        <f>VLOOKUP(A777,'Data _Transformation'!A776:Q3105,4,FALSE)</f>
        <v>4.49</v>
      </c>
      <c r="E777" s="14" t="str">
        <f>VLOOKUP(A777,'Data _Transformation'!A776:Q3105,5,FALSE)</f>
        <v>No</v>
      </c>
      <c r="F777" s="14" t="str">
        <f>VLOOKUP(A777,'Data _Transformation'!A776:Q3105,6,FALSE)</f>
        <v>No</v>
      </c>
      <c r="G777" s="14" t="str">
        <f>VLOOKUP(A777,'Data _Transformation'!A776:Q3105,7,FALSE)</f>
        <v>No</v>
      </c>
      <c r="H777" s="14">
        <f>VLOOKUP(A777,'Data _Transformation'!A776:Q3105,8,FALSE)</f>
        <v>0</v>
      </c>
      <c r="I777" s="14" t="str">
        <f>VLOOKUP(A777,'Data _Transformation'!A776:Q3105,9,FALSE)</f>
        <v>Nonsmoker</v>
      </c>
      <c r="J777" s="14" t="str">
        <f>VLOOKUP(A777,'Data _Transformation'!A776:Q3105,10,FALSE)</f>
        <v>Obesity</v>
      </c>
      <c r="K777" s="14" t="str">
        <f>VLOOKUP(A777,'Data _Transformation'!A776:Q3105,11,FALSE)</f>
        <v>Normal</v>
      </c>
      <c r="L777" s="39">
        <f>VLOOKUP(A777,'Data _Transformation'!A776:Q3105,12,FALSE)</f>
        <v>30233</v>
      </c>
      <c r="M777" s="40">
        <f>VLOOKUP(A777,'Data _Transformation'!A776:Q3105,13,FALSE)</f>
        <v>6496.89</v>
      </c>
      <c r="N777" s="14" t="str">
        <f>VLOOKUP(A777,'Data _Transformation'!A776:Q3105,14,FALSE)</f>
        <v>tier - 2</v>
      </c>
      <c r="O777" s="14" t="str">
        <f>VLOOKUP(A777,'Data _Transformation'!A776:Q3105,15,FALSE)</f>
        <v>tier - 3</v>
      </c>
      <c r="P777" s="14" t="str">
        <f>VLOOKUP(A777,'Data _Transformation'!A776:Q3105,16,0)</f>
        <v>R1011</v>
      </c>
      <c r="Q777" s="42">
        <f>VLOOKUP(A777,'Data _Transformation'!A776:Q3105,17,0)</f>
        <v>40</v>
      </c>
    </row>
    <row r="778" spans="1:17" ht="15.6" x14ac:dyDescent="0.3">
      <c r="A778" s="41" t="s">
        <v>1962</v>
      </c>
      <c r="B778" s="14" t="str">
        <f>VLOOKUP(A778,'Data _Transformation'!A777:Q3106,2,FALSE)</f>
        <v xml:space="preserve">  Shalane</v>
      </c>
      <c r="C778" s="14">
        <f>VLOOKUP(A778,'Data _Transformation'!A777:Q3106,3,FALSE)</f>
        <v>36.005000000000003</v>
      </c>
      <c r="D778" s="14">
        <f>VLOOKUP(A778,'Data _Transformation'!A777:Q3106,4,FALSE)</f>
        <v>6.9</v>
      </c>
      <c r="E778" s="14" t="str">
        <f>VLOOKUP(A778,'Data _Transformation'!A777:Q3106,5,FALSE)</f>
        <v>No</v>
      </c>
      <c r="F778" s="14" t="str">
        <f>VLOOKUP(A778,'Data _Transformation'!A777:Q3106,6,FALSE)</f>
        <v>No</v>
      </c>
      <c r="G778" s="14" t="str">
        <f>VLOOKUP(A778,'Data _Transformation'!A777:Q3106,7,FALSE)</f>
        <v>No</v>
      </c>
      <c r="H778" s="14">
        <f>VLOOKUP(A778,'Data _Transformation'!A777:Q3106,8,FALSE)</f>
        <v>0</v>
      </c>
      <c r="I778" s="14" t="str">
        <f>VLOOKUP(A778,'Data _Transformation'!A777:Q3106,9,FALSE)</f>
        <v>Nonsmoker</v>
      </c>
      <c r="J778" s="14" t="str">
        <f>VLOOKUP(A778,'Data _Transformation'!A777:Q3106,10,FALSE)</f>
        <v>Obesity</v>
      </c>
      <c r="K778" s="14" t="str">
        <f>VLOOKUP(A778,'Data _Transformation'!A777:Q3106,11,FALSE)</f>
        <v>Diabetes</v>
      </c>
      <c r="L778" s="39">
        <f>VLOOKUP(A778,'Data _Transformation'!A777:Q3106,12,FALSE)</f>
        <v>30191</v>
      </c>
      <c r="M778" s="40">
        <f>VLOOKUP(A778,'Data _Transformation'!A777:Q3106,13,FALSE)</f>
        <v>6500.24</v>
      </c>
      <c r="N778" s="14" t="str">
        <f>VLOOKUP(A778,'Data _Transformation'!A777:Q3106,14,FALSE)</f>
        <v>tier - 2</v>
      </c>
      <c r="O778" s="14" t="str">
        <f>VLOOKUP(A778,'Data _Transformation'!A777:Q3106,15,FALSE)</f>
        <v>tier - 2</v>
      </c>
      <c r="P778" s="14" t="str">
        <f>VLOOKUP(A778,'Data _Transformation'!A777:Q3106,16,0)</f>
        <v>R1013</v>
      </c>
      <c r="Q778" s="42">
        <f>VLOOKUP(A778,'Data _Transformation'!A777:Q3106,17,0)</f>
        <v>40</v>
      </c>
    </row>
    <row r="779" spans="1:17" ht="15.6" x14ac:dyDescent="0.3">
      <c r="A779" s="41" t="s">
        <v>1964</v>
      </c>
      <c r="B779" s="14" t="str">
        <f>VLOOKUP(A779,'Data _Transformation'!A778:Q3107,2,FALSE)</f>
        <v xml:space="preserve">  Jessica N</v>
      </c>
      <c r="C779" s="14">
        <f>VLOOKUP(A779,'Data _Transformation'!A778:Q3107,3,FALSE)</f>
        <v>28.7</v>
      </c>
      <c r="D779" s="14">
        <f>VLOOKUP(A779,'Data _Transformation'!A778:Q3107,4,FALSE)</f>
        <v>11.52</v>
      </c>
      <c r="E779" s="14" t="str">
        <f>VLOOKUP(A779,'Data _Transformation'!A778:Q3107,5,FALSE)</f>
        <v>No</v>
      </c>
      <c r="F779" s="14" t="str">
        <f>VLOOKUP(A779,'Data _Transformation'!A778:Q3107,6,FALSE)</f>
        <v>No</v>
      </c>
      <c r="G779" s="14" t="str">
        <f>VLOOKUP(A779,'Data _Transformation'!A778:Q3107,7,FALSE)</f>
        <v>No</v>
      </c>
      <c r="H779" s="14">
        <f>VLOOKUP(A779,'Data _Transformation'!A778:Q3107,8,FALSE)</f>
        <v>0</v>
      </c>
      <c r="I779" s="14" t="str">
        <f>VLOOKUP(A779,'Data _Transformation'!A778:Q3107,9,FALSE)</f>
        <v>Nonsmoker</v>
      </c>
      <c r="J779" s="14" t="str">
        <f>VLOOKUP(A779,'Data _Transformation'!A778:Q3107,10,FALSE)</f>
        <v>Over weight</v>
      </c>
      <c r="K779" s="14" t="str">
        <f>VLOOKUP(A779,'Data _Transformation'!A778:Q3107,11,FALSE)</f>
        <v>Diabetes</v>
      </c>
      <c r="L779" s="39">
        <f>VLOOKUP(A779,'Data _Transformation'!A778:Q3107,12,FALSE)</f>
        <v>34522</v>
      </c>
      <c r="M779" s="40">
        <f>VLOOKUP(A779,'Data _Transformation'!A778:Q3107,13,FALSE)</f>
        <v>6512.24</v>
      </c>
      <c r="N779" s="14" t="str">
        <f>VLOOKUP(A779,'Data _Transformation'!A778:Q3107,14,FALSE)</f>
        <v>tier - 2</v>
      </c>
      <c r="O779" s="14" t="str">
        <f>VLOOKUP(A779,'Data _Transformation'!A778:Q3107,15,FALSE)</f>
        <v>tier - 1</v>
      </c>
      <c r="P779" s="14" t="str">
        <f>VLOOKUP(A779,'Data _Transformation'!A778:Q3107,16,0)</f>
        <v>R1021</v>
      </c>
      <c r="Q779" s="42">
        <f>VLOOKUP(A779,'Data _Transformation'!A778:Q3107,17,0)</f>
        <v>28</v>
      </c>
    </row>
    <row r="780" spans="1:17" ht="15.6" x14ac:dyDescent="0.3">
      <c r="A780" s="41" t="s">
        <v>1967</v>
      </c>
      <c r="B780" s="14" t="str">
        <f>VLOOKUP(A780,'Data _Transformation'!A779:Q3108,2,FALSE)</f>
        <v xml:space="preserve">  Melanie</v>
      </c>
      <c r="C780" s="14">
        <f>VLOOKUP(A780,'Data _Transformation'!A779:Q3108,3,FALSE)</f>
        <v>34.295000000000002</v>
      </c>
      <c r="D780" s="14">
        <f>VLOOKUP(A780,'Data _Transformation'!A779:Q3108,4,FALSE)</f>
        <v>11.24</v>
      </c>
      <c r="E780" s="14" t="str">
        <f>VLOOKUP(A780,'Data _Transformation'!A779:Q3108,5,FALSE)</f>
        <v>No</v>
      </c>
      <c r="F780" s="14" t="str">
        <f>VLOOKUP(A780,'Data _Transformation'!A779:Q3108,6,FALSE)</f>
        <v>No</v>
      </c>
      <c r="G780" s="14" t="str">
        <f>VLOOKUP(A780,'Data _Transformation'!A779:Q3108,7,FALSE)</f>
        <v>No</v>
      </c>
      <c r="H780" s="14">
        <f>VLOOKUP(A780,'Data _Transformation'!A779:Q3108,8,FALSE)</f>
        <v>0</v>
      </c>
      <c r="I780" s="14" t="str">
        <f>VLOOKUP(A780,'Data _Transformation'!A779:Q3108,9,FALSE)</f>
        <v>Nonsmoker</v>
      </c>
      <c r="J780" s="14" t="str">
        <f>VLOOKUP(A780,'Data _Transformation'!A779:Q3108,10,FALSE)</f>
        <v>Obesity</v>
      </c>
      <c r="K780" s="14" t="str">
        <f>VLOOKUP(A780,'Data _Transformation'!A779:Q3108,11,FALSE)</f>
        <v>Diabetes</v>
      </c>
      <c r="L780" s="39">
        <f>VLOOKUP(A780,'Data _Transformation'!A779:Q3108,12,FALSE)</f>
        <v>28056</v>
      </c>
      <c r="M780" s="40">
        <f>VLOOKUP(A780,'Data _Transformation'!A779:Q3108,13,FALSE)</f>
        <v>6529.21</v>
      </c>
      <c r="N780" s="14" t="str">
        <f>VLOOKUP(A780,'Data _Transformation'!A779:Q3108,14,FALSE)</f>
        <v>tier - 2</v>
      </c>
      <c r="O780" s="14" t="str">
        <f>VLOOKUP(A780,'Data _Transformation'!A779:Q3108,15,FALSE)</f>
        <v>tier - 1</v>
      </c>
      <c r="P780" s="14" t="str">
        <f>VLOOKUP(A780,'Data _Transformation'!A779:Q3108,16,0)</f>
        <v>R1013</v>
      </c>
      <c r="Q780" s="42">
        <f>VLOOKUP(A780,'Data _Transformation'!A779:Q3108,17,0)</f>
        <v>46</v>
      </c>
    </row>
    <row r="781" spans="1:17" ht="15.6" x14ac:dyDescent="0.3">
      <c r="A781" s="41" t="s">
        <v>1969</v>
      </c>
      <c r="B781" s="14" t="str">
        <f>VLOOKUP(A781,'Data _Transformation'!A780:Q3109,2,FALSE)</f>
        <v xml:space="preserve">  Ruth Angelica</v>
      </c>
      <c r="C781" s="14">
        <f>VLOOKUP(A781,'Data _Transformation'!A780:Q3109,3,FALSE)</f>
        <v>27.55</v>
      </c>
      <c r="D781" s="14">
        <f>VLOOKUP(A781,'Data _Transformation'!A780:Q3109,4,FALSE)</f>
        <v>10.98</v>
      </c>
      <c r="E781" s="14" t="str">
        <f>VLOOKUP(A781,'Data _Transformation'!A780:Q3109,5,FALSE)</f>
        <v>No</v>
      </c>
      <c r="F781" s="14" t="str">
        <f>VLOOKUP(A781,'Data _Transformation'!A780:Q3109,6,FALSE)</f>
        <v>No</v>
      </c>
      <c r="G781" s="14" t="str">
        <f>VLOOKUP(A781,'Data _Transformation'!A780:Q3109,7,FALSE)</f>
        <v>No</v>
      </c>
      <c r="H781" s="14">
        <f>VLOOKUP(A781,'Data _Transformation'!A780:Q3109,8,FALSE)</f>
        <v>0</v>
      </c>
      <c r="I781" s="14" t="str">
        <f>VLOOKUP(A781,'Data _Transformation'!A780:Q3109,9,FALSE)</f>
        <v>Nonsmoker</v>
      </c>
      <c r="J781" s="14" t="str">
        <f>VLOOKUP(A781,'Data _Transformation'!A780:Q3109,10,FALSE)</f>
        <v>Over weight</v>
      </c>
      <c r="K781" s="14" t="str">
        <f>VLOOKUP(A781,'Data _Transformation'!A780:Q3109,11,FALSE)</f>
        <v>Diabetes</v>
      </c>
      <c r="L781" s="39">
        <f>VLOOKUP(A781,'Data _Transformation'!A780:Q3109,12,FALSE)</f>
        <v>30175</v>
      </c>
      <c r="M781" s="40">
        <f>VLOOKUP(A781,'Data _Transformation'!A780:Q3109,13,FALSE)</f>
        <v>6532.04</v>
      </c>
      <c r="N781" s="14" t="str">
        <f>VLOOKUP(A781,'Data _Transformation'!A780:Q3109,14,FALSE)</f>
        <v>tier - 2</v>
      </c>
      <c r="O781" s="14" t="str">
        <f>VLOOKUP(A781,'Data _Transformation'!A780:Q3109,15,FALSE)</f>
        <v>tier - 1</v>
      </c>
      <c r="P781" s="14" t="str">
        <f>VLOOKUP(A781,'Data _Transformation'!A780:Q3109,16,0)</f>
        <v>R1013</v>
      </c>
      <c r="Q781" s="42">
        <f>VLOOKUP(A781,'Data _Transformation'!A780:Q3109,17,0)</f>
        <v>40</v>
      </c>
    </row>
    <row r="782" spans="1:17" ht="15.6" x14ac:dyDescent="0.3">
      <c r="A782" s="41" t="s">
        <v>1972</v>
      </c>
      <c r="B782" s="14" t="str">
        <f>VLOOKUP(A782,'Data _Transformation'!A781:Q3110,2,FALSE)</f>
        <v xml:space="preserve">  Una M</v>
      </c>
      <c r="C782" s="14">
        <f>VLOOKUP(A782,'Data _Transformation'!A781:Q3110,3,FALSE)</f>
        <v>40.700000000000003</v>
      </c>
      <c r="D782" s="14">
        <f>VLOOKUP(A782,'Data _Transformation'!A781:Q3110,4,FALSE)</f>
        <v>5.42</v>
      </c>
      <c r="E782" s="14" t="str">
        <f>VLOOKUP(A782,'Data _Transformation'!A781:Q3110,5,FALSE)</f>
        <v>No</v>
      </c>
      <c r="F782" s="14" t="str">
        <f>VLOOKUP(A782,'Data _Transformation'!A781:Q3110,6,FALSE)</f>
        <v>No</v>
      </c>
      <c r="G782" s="14" t="str">
        <f>VLOOKUP(A782,'Data _Transformation'!A781:Q3110,7,FALSE)</f>
        <v>No</v>
      </c>
      <c r="H782" s="14">
        <f>VLOOKUP(A782,'Data _Transformation'!A781:Q3110,8,FALSE)</f>
        <v>0</v>
      </c>
      <c r="I782" s="14" t="str">
        <f>VLOOKUP(A782,'Data _Transformation'!A781:Q3110,9,FALSE)</f>
        <v>Nonsmoker</v>
      </c>
      <c r="J782" s="14" t="str">
        <f>VLOOKUP(A782,'Data _Transformation'!A781:Q3110,10,FALSE)</f>
        <v>Obesity</v>
      </c>
      <c r="K782" s="14" t="str">
        <f>VLOOKUP(A782,'Data _Transformation'!A781:Q3110,11,FALSE)</f>
        <v>Normal</v>
      </c>
      <c r="L782" s="39">
        <f>VLOOKUP(A782,'Data _Transformation'!A781:Q3110,12,FALSE)</f>
        <v>30226</v>
      </c>
      <c r="M782" s="40">
        <f>VLOOKUP(A782,'Data _Transformation'!A781:Q3110,13,FALSE)</f>
        <v>6536.68</v>
      </c>
      <c r="N782" s="14" t="str">
        <f>VLOOKUP(A782,'Data _Transformation'!A781:Q3110,14,FALSE)</f>
        <v>tier - 2</v>
      </c>
      <c r="O782" s="14" t="str">
        <f>VLOOKUP(A782,'Data _Transformation'!A781:Q3110,15,FALSE)</f>
        <v>tier - 2</v>
      </c>
      <c r="P782" s="14" t="str">
        <f>VLOOKUP(A782,'Data _Transformation'!A781:Q3110,16,0)</f>
        <v>R1012</v>
      </c>
      <c r="Q782" s="42">
        <f>VLOOKUP(A782,'Data _Transformation'!A781:Q3110,17,0)</f>
        <v>40</v>
      </c>
    </row>
    <row r="783" spans="1:17" ht="15.6" x14ac:dyDescent="0.3">
      <c r="A783" s="41" t="s">
        <v>1974</v>
      </c>
      <c r="B783" s="14" t="str">
        <f>VLOOKUP(A783,'Data _Transformation'!A782:Q3111,2,FALSE)</f>
        <v xml:space="preserve">  Taralyn</v>
      </c>
      <c r="C783" s="14">
        <f>VLOOKUP(A783,'Data _Transformation'!A782:Q3111,3,FALSE)</f>
        <v>18.335000000000001</v>
      </c>
      <c r="D783" s="14">
        <f>VLOOKUP(A783,'Data _Transformation'!A782:Q3111,4,FALSE)</f>
        <v>10.97</v>
      </c>
      <c r="E783" s="14" t="str">
        <f>VLOOKUP(A783,'Data _Transformation'!A782:Q3111,5,FALSE)</f>
        <v>No</v>
      </c>
      <c r="F783" s="14" t="str">
        <f>VLOOKUP(A783,'Data _Transformation'!A782:Q3111,6,FALSE)</f>
        <v>No</v>
      </c>
      <c r="G783" s="14" t="str">
        <f>VLOOKUP(A783,'Data _Transformation'!A782:Q3111,7,FALSE)</f>
        <v>No</v>
      </c>
      <c r="H783" s="14">
        <f>VLOOKUP(A783,'Data _Transformation'!A782:Q3111,8,FALSE)</f>
        <v>0</v>
      </c>
      <c r="I783" s="14" t="str">
        <f>VLOOKUP(A783,'Data _Transformation'!A782:Q3111,9,FALSE)</f>
        <v>Nonsmoker</v>
      </c>
      <c r="J783" s="14" t="str">
        <f>VLOOKUP(A783,'Data _Transformation'!A782:Q3111,10,FALSE)</f>
        <v>Under weight</v>
      </c>
      <c r="K783" s="14" t="str">
        <f>VLOOKUP(A783,'Data _Transformation'!A782:Q3111,11,FALSE)</f>
        <v>Diabetes</v>
      </c>
      <c r="L783" s="39">
        <f>VLOOKUP(A783,'Data _Transformation'!A782:Q3111,12,FALSE)</f>
        <v>25540</v>
      </c>
      <c r="M783" s="40">
        <f>VLOOKUP(A783,'Data _Transformation'!A782:Q3111,13,FALSE)</f>
        <v>6546.16</v>
      </c>
      <c r="N783" s="14" t="str">
        <f>VLOOKUP(A783,'Data _Transformation'!A782:Q3111,14,FALSE)</f>
        <v>tier - 2</v>
      </c>
      <c r="O783" s="14" t="str">
        <f>VLOOKUP(A783,'Data _Transformation'!A782:Q3111,15,FALSE)</f>
        <v>tier - 3</v>
      </c>
      <c r="P783" s="14" t="str">
        <f>VLOOKUP(A783,'Data _Transformation'!A782:Q3111,16,0)</f>
        <v>R1013</v>
      </c>
      <c r="Q783" s="42">
        <f>VLOOKUP(A783,'Data _Transformation'!A782:Q3111,17,0)</f>
        <v>53</v>
      </c>
    </row>
    <row r="784" spans="1:17" ht="15.6" x14ac:dyDescent="0.3">
      <c r="A784" s="41" t="s">
        <v>1986</v>
      </c>
      <c r="B784" s="14" t="str">
        <f>VLOOKUP(A784,'Data _Transformation'!A783:Q3112,2,FALSE)</f>
        <v xml:space="preserve">  James A</v>
      </c>
      <c r="C784" s="14">
        <f>VLOOKUP(A784,'Data _Transformation'!A783:Q3112,3,FALSE)</f>
        <v>33.914999999999999</v>
      </c>
      <c r="D784" s="14">
        <f>VLOOKUP(A784,'Data _Transformation'!A783:Q3112,4,FALSE)</f>
        <v>9.56</v>
      </c>
      <c r="E784" s="14" t="str">
        <f>VLOOKUP(A784,'Data _Transformation'!A783:Q3112,5,FALSE)</f>
        <v>Yes</v>
      </c>
      <c r="F784" s="14" t="str">
        <f>VLOOKUP(A784,'Data _Transformation'!A783:Q3112,6,FALSE)</f>
        <v>No</v>
      </c>
      <c r="G784" s="14" t="str">
        <f>VLOOKUP(A784,'Data _Transformation'!A783:Q3112,7,FALSE)</f>
        <v>No</v>
      </c>
      <c r="H784" s="14">
        <f>VLOOKUP(A784,'Data _Transformation'!A783:Q3112,8,FALSE)</f>
        <v>2</v>
      </c>
      <c r="I784" s="14" t="str">
        <f>VLOOKUP(A784,'Data _Transformation'!A783:Q3112,9,FALSE)</f>
        <v>Nonsmoker</v>
      </c>
      <c r="J784" s="14" t="str">
        <f>VLOOKUP(A784,'Data _Transformation'!A783:Q3112,10,FALSE)</f>
        <v>Obesity</v>
      </c>
      <c r="K784" s="14" t="str">
        <f>VLOOKUP(A784,'Data _Transformation'!A783:Q3112,11,FALSE)</f>
        <v>Diabetes</v>
      </c>
      <c r="L784" s="39">
        <f>VLOOKUP(A784,'Data _Transformation'!A783:Q3112,12,FALSE)</f>
        <v>31764</v>
      </c>
      <c r="M784" s="40">
        <f>VLOOKUP(A784,'Data _Transformation'!A783:Q3112,13,FALSE)</f>
        <v>6548.2</v>
      </c>
      <c r="N784" s="14" t="str">
        <f>VLOOKUP(A784,'Data _Transformation'!A783:Q3112,14,FALSE)</f>
        <v>tier - 2</v>
      </c>
      <c r="O784" s="14" t="str">
        <f>VLOOKUP(A784,'Data _Transformation'!A783:Q3112,15,FALSE)</f>
        <v>tier - 3</v>
      </c>
      <c r="P784" s="14" t="str">
        <f>VLOOKUP(A784,'Data _Transformation'!A783:Q3112,16,0)</f>
        <v>R1012</v>
      </c>
      <c r="Q784" s="42">
        <f>VLOOKUP(A784,'Data _Transformation'!A783:Q3112,17,0)</f>
        <v>36</v>
      </c>
    </row>
    <row r="785" spans="1:17" ht="15.6" x14ac:dyDescent="0.3">
      <c r="A785" s="41" t="s">
        <v>1990</v>
      </c>
      <c r="B785" s="14" t="str">
        <f>VLOOKUP(A785,'Data _Transformation'!A784:Q3113,2,FALSE)</f>
        <v xml:space="preserve">  Ning</v>
      </c>
      <c r="C785" s="14">
        <f>VLOOKUP(A785,'Data _Transformation'!A784:Q3113,3,FALSE)</f>
        <v>33.534999999999997</v>
      </c>
      <c r="D785" s="14">
        <f>VLOOKUP(A785,'Data _Transformation'!A784:Q3113,4,FALSE)</f>
        <v>9.4</v>
      </c>
      <c r="E785" s="14" t="str">
        <f>VLOOKUP(A785,'Data _Transformation'!A784:Q3113,5,FALSE)</f>
        <v>Yes</v>
      </c>
      <c r="F785" s="14" t="str">
        <f>VLOOKUP(A785,'Data _Transformation'!A784:Q3113,6,FALSE)</f>
        <v>No</v>
      </c>
      <c r="G785" s="14" t="str">
        <f>VLOOKUP(A785,'Data _Transformation'!A784:Q3113,7,FALSE)</f>
        <v>No</v>
      </c>
      <c r="H785" s="14">
        <f>VLOOKUP(A785,'Data _Transformation'!A784:Q3113,8,FALSE)</f>
        <v>2</v>
      </c>
      <c r="I785" s="14" t="str">
        <f>VLOOKUP(A785,'Data _Transformation'!A784:Q3113,9,FALSE)</f>
        <v>Nonsmoker</v>
      </c>
      <c r="J785" s="14" t="str">
        <f>VLOOKUP(A785,'Data _Transformation'!A784:Q3113,10,FALSE)</f>
        <v>Obesity</v>
      </c>
      <c r="K785" s="14" t="str">
        <f>VLOOKUP(A785,'Data _Transformation'!A784:Q3113,11,FALSE)</f>
        <v>Diabetes</v>
      </c>
      <c r="L785" s="39">
        <f>VLOOKUP(A785,'Data _Transformation'!A784:Q3113,12,FALSE)</f>
        <v>32726</v>
      </c>
      <c r="M785" s="40">
        <f>VLOOKUP(A785,'Data _Transformation'!A784:Q3113,13,FALSE)</f>
        <v>6551.75</v>
      </c>
      <c r="N785" s="14" t="str">
        <f>VLOOKUP(A785,'Data _Transformation'!A784:Q3113,14,FALSE)</f>
        <v>tier - 2</v>
      </c>
      <c r="O785" s="14" t="str">
        <f>VLOOKUP(A785,'Data _Transformation'!A784:Q3113,15,FALSE)</f>
        <v>tier - 2</v>
      </c>
      <c r="P785" s="14" t="str">
        <f>VLOOKUP(A785,'Data _Transformation'!A784:Q3113,16,0)</f>
        <v>R1024</v>
      </c>
      <c r="Q785" s="42">
        <f>VLOOKUP(A785,'Data _Transformation'!A784:Q3113,17,0)</f>
        <v>33</v>
      </c>
    </row>
    <row r="786" spans="1:17" ht="15.6" x14ac:dyDescent="0.3">
      <c r="A786" s="41" t="s">
        <v>1992</v>
      </c>
      <c r="B786" s="14" t="str">
        <f>VLOOKUP(A786,'Data _Transformation'!A785:Q3114,2,FALSE)</f>
        <v xml:space="preserve">  Joel</v>
      </c>
      <c r="C786" s="14">
        <f>VLOOKUP(A786,'Data _Transformation'!A785:Q3114,3,FALSE)</f>
        <v>23.655000000000001</v>
      </c>
      <c r="D786" s="14">
        <f>VLOOKUP(A786,'Data _Transformation'!A785:Q3114,4,FALSE)</f>
        <v>8.48</v>
      </c>
      <c r="E786" s="14" t="str">
        <f>VLOOKUP(A786,'Data _Transformation'!A785:Q3114,5,FALSE)</f>
        <v>Yes</v>
      </c>
      <c r="F786" s="14" t="str">
        <f>VLOOKUP(A786,'Data _Transformation'!A785:Q3114,6,FALSE)</f>
        <v>No</v>
      </c>
      <c r="G786" s="14" t="str">
        <f>VLOOKUP(A786,'Data _Transformation'!A785:Q3114,7,FALSE)</f>
        <v>No</v>
      </c>
      <c r="H786" s="14">
        <f>VLOOKUP(A786,'Data _Transformation'!A785:Q3114,8,FALSE)</f>
        <v>2</v>
      </c>
      <c r="I786" s="14" t="str">
        <f>VLOOKUP(A786,'Data _Transformation'!A785:Q3114,9,FALSE)</f>
        <v>Nonsmoker</v>
      </c>
      <c r="J786" s="14" t="str">
        <f>VLOOKUP(A786,'Data _Transformation'!A785:Q3114,10,FALSE)</f>
        <v>Normal weight</v>
      </c>
      <c r="K786" s="14" t="str">
        <f>VLOOKUP(A786,'Data _Transformation'!A785:Q3114,11,FALSE)</f>
        <v>Diabetes</v>
      </c>
      <c r="L786" s="39">
        <f>VLOOKUP(A786,'Data _Transformation'!A785:Q3114,12,FALSE)</f>
        <v>25183</v>
      </c>
      <c r="M786" s="40">
        <f>VLOOKUP(A786,'Data _Transformation'!A785:Q3114,13,FALSE)</f>
        <v>6552.01</v>
      </c>
      <c r="N786" s="14" t="str">
        <f>VLOOKUP(A786,'Data _Transformation'!A785:Q3114,14,FALSE)</f>
        <v>tier - 3</v>
      </c>
      <c r="O786" s="14" t="str">
        <f>VLOOKUP(A786,'Data _Transformation'!A785:Q3114,15,FALSE)</f>
        <v>tier - 2</v>
      </c>
      <c r="P786" s="14" t="str">
        <f>VLOOKUP(A786,'Data _Transformation'!A785:Q3114,16,0)</f>
        <v>R1013</v>
      </c>
      <c r="Q786" s="42">
        <f>VLOOKUP(A786,'Data _Transformation'!A785:Q3114,17,0)</f>
        <v>54</v>
      </c>
    </row>
    <row r="787" spans="1:17" ht="15.6" x14ac:dyDescent="0.3">
      <c r="A787" s="41" t="s">
        <v>1995</v>
      </c>
      <c r="B787" s="14" t="str">
        <f>VLOOKUP(A787,'Data _Transformation'!A786:Q3115,2,FALSE)</f>
        <v xml:space="preserve">  Pamela J</v>
      </c>
      <c r="C787" s="14">
        <f>VLOOKUP(A787,'Data _Transformation'!A786:Q3115,3,FALSE)</f>
        <v>28</v>
      </c>
      <c r="D787" s="14">
        <f>VLOOKUP(A787,'Data _Transformation'!A786:Q3115,4,FALSE)</f>
        <v>5.57</v>
      </c>
      <c r="E787" s="14" t="str">
        <f>VLOOKUP(A787,'Data _Transformation'!A786:Q3115,5,FALSE)</f>
        <v>No</v>
      </c>
      <c r="F787" s="14" t="str">
        <f>VLOOKUP(A787,'Data _Transformation'!A786:Q3115,6,FALSE)</f>
        <v>No</v>
      </c>
      <c r="G787" s="14" t="str">
        <f>VLOOKUP(A787,'Data _Transformation'!A786:Q3115,7,FALSE)</f>
        <v>No</v>
      </c>
      <c r="H787" s="14">
        <f>VLOOKUP(A787,'Data _Transformation'!A786:Q3115,8,FALSE)</f>
        <v>0</v>
      </c>
      <c r="I787" s="14" t="str">
        <f>VLOOKUP(A787,'Data _Transformation'!A786:Q3115,9,FALSE)</f>
        <v>Nonsmoker</v>
      </c>
      <c r="J787" s="14" t="str">
        <f>VLOOKUP(A787,'Data _Transformation'!A786:Q3115,10,FALSE)</f>
        <v>Over weight</v>
      </c>
      <c r="K787" s="14" t="str">
        <f>VLOOKUP(A787,'Data _Transformation'!A786:Q3115,11,FALSE)</f>
        <v>Normal</v>
      </c>
      <c r="L787" s="39">
        <f>VLOOKUP(A787,'Data _Transformation'!A786:Q3115,12,FALSE)</f>
        <v>30945</v>
      </c>
      <c r="M787" s="40">
        <f>VLOOKUP(A787,'Data _Transformation'!A786:Q3115,13,FALSE)</f>
        <v>6555.07</v>
      </c>
      <c r="N787" s="14" t="str">
        <f>VLOOKUP(A787,'Data _Transformation'!A786:Q3115,14,FALSE)</f>
        <v>tier - 2</v>
      </c>
      <c r="O787" s="14" t="str">
        <f>VLOOKUP(A787,'Data _Transformation'!A786:Q3115,15,FALSE)</f>
        <v>tier - 2</v>
      </c>
      <c r="P787" s="14" t="str">
        <f>VLOOKUP(A787,'Data _Transformation'!A786:Q3115,16,0)</f>
        <v>R1024</v>
      </c>
      <c r="Q787" s="42">
        <f>VLOOKUP(A787,'Data _Transformation'!A786:Q3115,17,0)</f>
        <v>38</v>
      </c>
    </row>
    <row r="788" spans="1:17" ht="15.6" x14ac:dyDescent="0.3">
      <c r="A788" s="41" t="s">
        <v>1998</v>
      </c>
      <c r="B788" s="14" t="str">
        <f>VLOOKUP(A788,'Data _Transformation'!A787:Q3116,2,FALSE)</f>
        <v xml:space="preserve">  Brittney</v>
      </c>
      <c r="C788" s="14">
        <f>VLOOKUP(A788,'Data _Transformation'!A787:Q3116,3,FALSE)</f>
        <v>30.23</v>
      </c>
      <c r="D788" s="14">
        <f>VLOOKUP(A788,'Data _Transformation'!A787:Q3116,4,FALSE)</f>
        <v>6.94</v>
      </c>
      <c r="E788" s="14" t="str">
        <f>VLOOKUP(A788,'Data _Transformation'!A787:Q3116,5,FALSE)</f>
        <v>Yes</v>
      </c>
      <c r="F788" s="14" t="str">
        <f>VLOOKUP(A788,'Data _Transformation'!A787:Q3116,6,FALSE)</f>
        <v>No</v>
      </c>
      <c r="G788" s="14" t="str">
        <f>VLOOKUP(A788,'Data _Transformation'!A787:Q3116,7,FALSE)</f>
        <v>Yes</v>
      </c>
      <c r="H788" s="14">
        <f>VLOOKUP(A788,'Data _Transformation'!A787:Q3116,8,FALSE)</f>
        <v>1</v>
      </c>
      <c r="I788" s="14" t="str">
        <f>VLOOKUP(A788,'Data _Transformation'!A787:Q3116,9,FALSE)</f>
        <v>Nonsmoker</v>
      </c>
      <c r="J788" s="14" t="str">
        <f>VLOOKUP(A788,'Data _Transformation'!A787:Q3116,10,FALSE)</f>
        <v>Obesity</v>
      </c>
      <c r="K788" s="14" t="str">
        <f>VLOOKUP(A788,'Data _Transformation'!A787:Q3116,11,FALSE)</f>
        <v>Diabetes</v>
      </c>
      <c r="L788" s="39">
        <f>VLOOKUP(A788,'Data _Transformation'!A787:Q3116,12,FALSE)</f>
        <v>29787</v>
      </c>
      <c r="M788" s="40">
        <f>VLOOKUP(A788,'Data _Transformation'!A787:Q3116,13,FALSE)</f>
        <v>6571.02</v>
      </c>
      <c r="N788" s="14" t="str">
        <f>VLOOKUP(A788,'Data _Transformation'!A787:Q3116,14,FALSE)</f>
        <v>tier - 2</v>
      </c>
      <c r="O788" s="14" t="str">
        <f>VLOOKUP(A788,'Data _Transformation'!A787:Q3116,15,FALSE)</f>
        <v>tier - 1</v>
      </c>
      <c r="P788" s="14" t="str">
        <f>VLOOKUP(A788,'Data _Transformation'!A787:Q3116,16,0)</f>
        <v>R1012</v>
      </c>
      <c r="Q788" s="42">
        <f>VLOOKUP(A788,'Data _Transformation'!A787:Q3116,17,0)</f>
        <v>41</v>
      </c>
    </row>
    <row r="789" spans="1:17" ht="15.6" x14ac:dyDescent="0.3">
      <c r="A789" s="41" t="s">
        <v>2001</v>
      </c>
      <c r="B789" s="14" t="str">
        <f>VLOOKUP(A789,'Data _Transformation'!A788:Q3117,2,FALSE)</f>
        <v xml:space="preserve">  Sheila</v>
      </c>
      <c r="C789" s="14">
        <f>VLOOKUP(A789,'Data _Transformation'!A788:Q3117,3,FALSE)</f>
        <v>51.14</v>
      </c>
      <c r="D789" s="14">
        <f>VLOOKUP(A789,'Data _Transformation'!A788:Q3117,4,FALSE)</f>
        <v>4.05</v>
      </c>
      <c r="E789" s="14" t="str">
        <f>VLOOKUP(A789,'Data _Transformation'!A788:Q3117,5,FALSE)</f>
        <v>No</v>
      </c>
      <c r="F789" s="14" t="str">
        <f>VLOOKUP(A789,'Data _Transformation'!A788:Q3117,6,FALSE)</f>
        <v>No</v>
      </c>
      <c r="G789" s="14" t="str">
        <f>VLOOKUP(A789,'Data _Transformation'!A788:Q3117,7,FALSE)</f>
        <v>No</v>
      </c>
      <c r="H789" s="14">
        <f>VLOOKUP(A789,'Data _Transformation'!A788:Q3117,8,FALSE)</f>
        <v>1</v>
      </c>
      <c r="I789" s="14" t="str">
        <f>VLOOKUP(A789,'Data _Transformation'!A788:Q3117,9,FALSE)</f>
        <v>Nonsmoker</v>
      </c>
      <c r="J789" s="14" t="str">
        <f>VLOOKUP(A789,'Data _Transformation'!A788:Q3117,10,FALSE)</f>
        <v>Obesity</v>
      </c>
      <c r="K789" s="14" t="str">
        <f>VLOOKUP(A789,'Data _Transformation'!A788:Q3117,11,FALSE)</f>
        <v>Normal</v>
      </c>
      <c r="L789" s="39">
        <f>VLOOKUP(A789,'Data _Transformation'!A788:Q3117,12,FALSE)</f>
        <v>30960</v>
      </c>
      <c r="M789" s="40">
        <f>VLOOKUP(A789,'Data _Transformation'!A788:Q3117,13,FALSE)</f>
        <v>6571.54</v>
      </c>
      <c r="N789" s="14" t="str">
        <f>VLOOKUP(A789,'Data _Transformation'!A788:Q3117,14,FALSE)</f>
        <v>tier - 2</v>
      </c>
      <c r="O789" s="14" t="str">
        <f>VLOOKUP(A789,'Data _Transformation'!A788:Q3117,15,FALSE)</f>
        <v>tier - 3</v>
      </c>
      <c r="P789" s="14" t="str">
        <f>VLOOKUP(A789,'Data _Transformation'!A788:Q3117,16,0)</f>
        <v>R1011</v>
      </c>
      <c r="Q789" s="42">
        <f>VLOOKUP(A789,'Data _Transformation'!A788:Q3117,17,0)</f>
        <v>38</v>
      </c>
    </row>
    <row r="790" spans="1:17" ht="15.6" x14ac:dyDescent="0.3">
      <c r="A790" s="41" t="s">
        <v>2003</v>
      </c>
      <c r="B790" s="14" t="str">
        <f>VLOOKUP(A790,'Data _Transformation'!A789:Q3118,2,FALSE)</f>
        <v xml:space="preserve">  Koji</v>
      </c>
      <c r="C790" s="14">
        <f>VLOOKUP(A790,'Data _Transformation'!A789:Q3118,3,FALSE)</f>
        <v>24.32</v>
      </c>
      <c r="D790" s="14">
        <f>VLOOKUP(A790,'Data _Transformation'!A789:Q3118,4,FALSE)</f>
        <v>10.220000000000001</v>
      </c>
      <c r="E790" s="14" t="str">
        <f>VLOOKUP(A790,'Data _Transformation'!A789:Q3118,5,FALSE)</f>
        <v>No</v>
      </c>
      <c r="F790" s="14" t="str">
        <f>VLOOKUP(A790,'Data _Transformation'!A789:Q3118,6,FALSE)</f>
        <v>No</v>
      </c>
      <c r="G790" s="14" t="str">
        <f>VLOOKUP(A790,'Data _Transformation'!A789:Q3118,7,FALSE)</f>
        <v>No</v>
      </c>
      <c r="H790" s="14">
        <f>VLOOKUP(A790,'Data _Transformation'!A789:Q3118,8,FALSE)</f>
        <v>0</v>
      </c>
      <c r="I790" s="14" t="str">
        <f>VLOOKUP(A790,'Data _Transformation'!A789:Q3118,9,FALSE)</f>
        <v>Nonsmoker</v>
      </c>
      <c r="J790" s="14" t="str">
        <f>VLOOKUP(A790,'Data _Transformation'!A789:Q3118,10,FALSE)</f>
        <v>Normal weight</v>
      </c>
      <c r="K790" s="14" t="str">
        <f>VLOOKUP(A790,'Data _Transformation'!A789:Q3118,11,FALSE)</f>
        <v>Diabetes</v>
      </c>
      <c r="L790" s="39">
        <f>VLOOKUP(A790,'Data _Transformation'!A789:Q3118,12,FALSE)</f>
        <v>30277</v>
      </c>
      <c r="M790" s="40">
        <f>VLOOKUP(A790,'Data _Transformation'!A789:Q3118,13,FALSE)</f>
        <v>6593.51</v>
      </c>
      <c r="N790" s="14" t="str">
        <f>VLOOKUP(A790,'Data _Transformation'!A789:Q3118,14,FALSE)</f>
        <v>tier - 2</v>
      </c>
      <c r="O790" s="14" t="str">
        <f>VLOOKUP(A790,'Data _Transformation'!A789:Q3118,15,FALSE)</f>
        <v>tier - 1</v>
      </c>
      <c r="P790" s="14" t="str">
        <f>VLOOKUP(A790,'Data _Transformation'!A789:Q3118,16,0)</f>
        <v>R1013</v>
      </c>
      <c r="Q790" s="42">
        <f>VLOOKUP(A790,'Data _Transformation'!A789:Q3118,17,0)</f>
        <v>40</v>
      </c>
    </row>
    <row r="791" spans="1:17" ht="15.6" x14ac:dyDescent="0.3">
      <c r="A791" s="41" t="s">
        <v>2006</v>
      </c>
      <c r="B791" s="14" t="str">
        <f>VLOOKUP(A791,'Data _Transformation'!A790:Q3119,2,FALSE)</f>
        <v xml:space="preserve">  Sarah</v>
      </c>
      <c r="C791" s="14">
        <f>VLOOKUP(A791,'Data _Transformation'!A790:Q3119,3,FALSE)</f>
        <v>38.06</v>
      </c>
      <c r="D791" s="14">
        <f>VLOOKUP(A791,'Data _Transformation'!A790:Q3119,4,FALSE)</f>
        <v>9.24</v>
      </c>
      <c r="E791" s="14" t="str">
        <f>VLOOKUP(A791,'Data _Transformation'!A790:Q3119,5,FALSE)</f>
        <v>No</v>
      </c>
      <c r="F791" s="14" t="str">
        <f>VLOOKUP(A791,'Data _Transformation'!A790:Q3119,6,FALSE)</f>
        <v>No</v>
      </c>
      <c r="G791" s="14" t="str">
        <f>VLOOKUP(A791,'Data _Transformation'!A790:Q3119,7,FALSE)</f>
        <v>No</v>
      </c>
      <c r="H791" s="14">
        <f>VLOOKUP(A791,'Data _Transformation'!A790:Q3119,8,FALSE)</f>
        <v>0</v>
      </c>
      <c r="I791" s="14" t="str">
        <f>VLOOKUP(A791,'Data _Transformation'!A790:Q3119,9,FALSE)</f>
        <v>Nonsmoker</v>
      </c>
      <c r="J791" s="14" t="str">
        <f>VLOOKUP(A791,'Data _Transformation'!A790:Q3119,10,FALSE)</f>
        <v>Obesity</v>
      </c>
      <c r="K791" s="14" t="str">
        <f>VLOOKUP(A791,'Data _Transformation'!A790:Q3119,11,FALSE)</f>
        <v>Diabetes</v>
      </c>
      <c r="L791" s="39">
        <f>VLOOKUP(A791,'Data _Transformation'!A790:Q3119,12,FALSE)</f>
        <v>30314</v>
      </c>
      <c r="M791" s="40">
        <f>VLOOKUP(A791,'Data _Transformation'!A790:Q3119,13,FALSE)</f>
        <v>6600.21</v>
      </c>
      <c r="N791" s="14" t="str">
        <f>VLOOKUP(A791,'Data _Transformation'!A790:Q3119,14,FALSE)</f>
        <v>tier - 3</v>
      </c>
      <c r="O791" s="14" t="str">
        <f>VLOOKUP(A791,'Data _Transformation'!A790:Q3119,15,FALSE)</f>
        <v>tier - 2</v>
      </c>
      <c r="P791" s="14" t="str">
        <f>VLOOKUP(A791,'Data _Transformation'!A790:Q3119,16,0)</f>
        <v>R1016</v>
      </c>
      <c r="Q791" s="42">
        <f>VLOOKUP(A791,'Data _Transformation'!A790:Q3119,17,0)</f>
        <v>40</v>
      </c>
    </row>
    <row r="792" spans="1:17" ht="15.6" x14ac:dyDescent="0.3">
      <c r="A792" s="41" t="s">
        <v>2008</v>
      </c>
      <c r="B792" s="14" t="str">
        <f>VLOOKUP(A792,'Data _Transformation'!A791:Q3120,2,FALSE)</f>
        <v xml:space="preserve">  Colleen M</v>
      </c>
      <c r="C792" s="14">
        <f>VLOOKUP(A792,'Data _Transformation'!A791:Q3120,3,FALSE)</f>
        <v>37.700000000000003</v>
      </c>
      <c r="D792" s="14">
        <f>VLOOKUP(A792,'Data _Transformation'!A791:Q3120,4,FALSE)</f>
        <v>8.6</v>
      </c>
      <c r="E792" s="14" t="str">
        <f>VLOOKUP(A792,'Data _Transformation'!A791:Q3120,5,FALSE)</f>
        <v>No</v>
      </c>
      <c r="F792" s="14" t="str">
        <f>VLOOKUP(A792,'Data _Transformation'!A791:Q3120,6,FALSE)</f>
        <v>No</v>
      </c>
      <c r="G792" s="14" t="str">
        <f>VLOOKUP(A792,'Data _Transformation'!A791:Q3120,7,FALSE)</f>
        <v>No</v>
      </c>
      <c r="H792" s="14">
        <f>VLOOKUP(A792,'Data _Transformation'!A791:Q3120,8,FALSE)</f>
        <v>0</v>
      </c>
      <c r="I792" s="14" t="str">
        <f>VLOOKUP(A792,'Data _Transformation'!A791:Q3120,9,FALSE)</f>
        <v>Nonsmoker</v>
      </c>
      <c r="J792" s="14" t="str">
        <f>VLOOKUP(A792,'Data _Transformation'!A791:Q3120,10,FALSE)</f>
        <v>Obesity</v>
      </c>
      <c r="K792" s="14" t="str">
        <f>VLOOKUP(A792,'Data _Transformation'!A791:Q3120,11,FALSE)</f>
        <v>Diabetes</v>
      </c>
      <c r="L792" s="39">
        <f>VLOOKUP(A792,'Data _Transformation'!A791:Q3120,12,FALSE)</f>
        <v>30262</v>
      </c>
      <c r="M792" s="40">
        <f>VLOOKUP(A792,'Data _Transformation'!A791:Q3120,13,FALSE)</f>
        <v>6600.36</v>
      </c>
      <c r="N792" s="14" t="str">
        <f>VLOOKUP(A792,'Data _Transformation'!A791:Q3120,14,FALSE)</f>
        <v>tier - 2</v>
      </c>
      <c r="O792" s="14" t="str">
        <f>VLOOKUP(A792,'Data _Transformation'!A791:Q3120,15,FALSE)</f>
        <v>tier - 3</v>
      </c>
      <c r="P792" s="14" t="str">
        <f>VLOOKUP(A792,'Data _Transformation'!A791:Q3120,16,0)</f>
        <v>R1011</v>
      </c>
      <c r="Q792" s="42">
        <f>VLOOKUP(A792,'Data _Transformation'!A791:Q3120,17,0)</f>
        <v>40</v>
      </c>
    </row>
    <row r="793" spans="1:17" ht="15.6" x14ac:dyDescent="0.3">
      <c r="A793" s="41" t="s">
        <v>2011</v>
      </c>
      <c r="B793" s="14" t="str">
        <f>VLOOKUP(A793,'Data _Transformation'!A792:Q3121,2,FALSE)</f>
        <v xml:space="preserve">  Deedra G</v>
      </c>
      <c r="C793" s="14">
        <f>VLOOKUP(A793,'Data _Transformation'!A792:Q3121,3,FALSE)</f>
        <v>44</v>
      </c>
      <c r="D793" s="14">
        <f>VLOOKUP(A793,'Data _Transformation'!A792:Q3121,4,FALSE)</f>
        <v>9.32</v>
      </c>
      <c r="E793" s="14" t="str">
        <f>VLOOKUP(A793,'Data _Transformation'!A792:Q3121,5,FALSE)</f>
        <v>Yes</v>
      </c>
      <c r="F793" s="14" t="str">
        <f>VLOOKUP(A793,'Data _Transformation'!A792:Q3121,6,FALSE)</f>
        <v>No</v>
      </c>
      <c r="G793" s="14" t="str">
        <f>VLOOKUP(A793,'Data _Transformation'!A792:Q3121,7,FALSE)</f>
        <v>No</v>
      </c>
      <c r="H793" s="14">
        <f>VLOOKUP(A793,'Data _Transformation'!A792:Q3121,8,FALSE)</f>
        <v>2</v>
      </c>
      <c r="I793" s="14" t="str">
        <f>VLOOKUP(A793,'Data _Transformation'!A792:Q3121,9,FALSE)</f>
        <v>Nonsmoker</v>
      </c>
      <c r="J793" s="14" t="str">
        <f>VLOOKUP(A793,'Data _Transformation'!A792:Q3121,10,FALSE)</f>
        <v>Obesity</v>
      </c>
      <c r="K793" s="14" t="str">
        <f>VLOOKUP(A793,'Data _Transformation'!A792:Q3121,11,FALSE)</f>
        <v>Diabetes</v>
      </c>
      <c r="L793" s="39">
        <f>VLOOKUP(A793,'Data _Transformation'!A792:Q3121,12,FALSE)</f>
        <v>30191</v>
      </c>
      <c r="M793" s="40">
        <f>VLOOKUP(A793,'Data _Transformation'!A792:Q3121,13,FALSE)</f>
        <v>6610.11</v>
      </c>
      <c r="N793" s="14" t="str">
        <f>VLOOKUP(A793,'Data _Transformation'!A792:Q3121,14,FALSE)</f>
        <v>tier - 3</v>
      </c>
      <c r="O793" s="14" t="str">
        <f>VLOOKUP(A793,'Data _Transformation'!A792:Q3121,15,FALSE)</f>
        <v>tier - 2</v>
      </c>
      <c r="P793" s="14" t="str">
        <f>VLOOKUP(A793,'Data _Transformation'!A792:Q3121,16,0)</f>
        <v>R1015</v>
      </c>
      <c r="Q793" s="42">
        <f>VLOOKUP(A793,'Data _Transformation'!A792:Q3121,17,0)</f>
        <v>40</v>
      </c>
    </row>
    <row r="794" spans="1:17" ht="15.6" x14ac:dyDescent="0.3">
      <c r="A794" s="41" t="s">
        <v>2014</v>
      </c>
      <c r="B794" s="14" t="str">
        <f>VLOOKUP(A794,'Data _Transformation'!A793:Q3122,2,FALSE)</f>
        <v xml:space="preserve">  Kulwinder</v>
      </c>
      <c r="C794" s="14">
        <f>VLOOKUP(A794,'Data _Transformation'!A793:Q3122,3,FALSE)</f>
        <v>41.45</v>
      </c>
      <c r="D794" s="14">
        <f>VLOOKUP(A794,'Data _Transformation'!A793:Q3122,4,FALSE)</f>
        <v>6.12</v>
      </c>
      <c r="E794" s="14" t="str">
        <f>VLOOKUP(A794,'Data _Transformation'!A793:Q3122,5,FALSE)</f>
        <v>Yes</v>
      </c>
      <c r="F794" s="14" t="str">
        <f>VLOOKUP(A794,'Data _Transformation'!A793:Q3122,6,FALSE)</f>
        <v>No</v>
      </c>
      <c r="G794" s="14" t="str">
        <f>VLOOKUP(A794,'Data _Transformation'!A793:Q3122,7,FALSE)</f>
        <v>No</v>
      </c>
      <c r="H794" s="14">
        <f>VLOOKUP(A794,'Data _Transformation'!A793:Q3122,8,FALSE)</f>
        <v>0</v>
      </c>
      <c r="I794" s="14" t="str">
        <f>VLOOKUP(A794,'Data _Transformation'!A793:Q3122,9,FALSE)</f>
        <v>Nonsmoker</v>
      </c>
      <c r="J794" s="14" t="str">
        <f>VLOOKUP(A794,'Data _Transformation'!A793:Q3122,10,FALSE)</f>
        <v>Obesity</v>
      </c>
      <c r="K794" s="14" t="str">
        <f>VLOOKUP(A794,'Data _Transformation'!A793:Q3122,11,FALSE)</f>
        <v>Prediabetes</v>
      </c>
      <c r="L794" s="39">
        <f>VLOOKUP(A794,'Data _Transformation'!A793:Q3122,12,FALSE)</f>
        <v>26905</v>
      </c>
      <c r="M794" s="40">
        <f>VLOOKUP(A794,'Data _Transformation'!A793:Q3122,13,FALSE)</f>
        <v>6630.31</v>
      </c>
      <c r="N794" s="14" t="str">
        <f>VLOOKUP(A794,'Data _Transformation'!A793:Q3122,14,FALSE)</f>
        <v>tier - 2</v>
      </c>
      <c r="O794" s="14" t="str">
        <f>VLOOKUP(A794,'Data _Transformation'!A793:Q3122,15,FALSE)</f>
        <v>tier - 1</v>
      </c>
      <c r="P794" s="14" t="str">
        <f>VLOOKUP(A794,'Data _Transformation'!A793:Q3122,16,0)</f>
        <v>R1013</v>
      </c>
      <c r="Q794" s="42">
        <f>VLOOKUP(A794,'Data _Transformation'!A793:Q3122,17,0)</f>
        <v>49</v>
      </c>
    </row>
    <row r="795" spans="1:17" ht="15.6" x14ac:dyDescent="0.3">
      <c r="A795" s="41" t="s">
        <v>2016</v>
      </c>
      <c r="B795" s="14" t="str">
        <f>VLOOKUP(A795,'Data _Transformation'!A794:Q3123,2,FALSE)</f>
        <v xml:space="preserve">  Ann M</v>
      </c>
      <c r="C795" s="14">
        <f>VLOOKUP(A795,'Data _Transformation'!A794:Q3123,3,FALSE)</f>
        <v>25.364999999999998</v>
      </c>
      <c r="D795" s="14">
        <f>VLOOKUP(A795,'Data _Transformation'!A794:Q3123,4,FALSE)</f>
        <v>9.19</v>
      </c>
      <c r="E795" s="14" t="str">
        <f>VLOOKUP(A795,'Data _Transformation'!A794:Q3123,5,FALSE)</f>
        <v>Yes</v>
      </c>
      <c r="F795" s="14" t="str">
        <f>VLOOKUP(A795,'Data _Transformation'!A794:Q3123,6,FALSE)</f>
        <v>No</v>
      </c>
      <c r="G795" s="14" t="str">
        <f>VLOOKUP(A795,'Data _Transformation'!A794:Q3123,7,FALSE)</f>
        <v>No</v>
      </c>
      <c r="H795" s="14">
        <f>VLOOKUP(A795,'Data _Transformation'!A794:Q3123,8,FALSE)</f>
        <v>0</v>
      </c>
      <c r="I795" s="14" t="str">
        <f>VLOOKUP(A795,'Data _Transformation'!A794:Q3123,9,FALSE)</f>
        <v>Nonsmoker</v>
      </c>
      <c r="J795" s="14" t="str">
        <f>VLOOKUP(A795,'Data _Transformation'!A794:Q3123,10,FALSE)</f>
        <v>Over weight</v>
      </c>
      <c r="K795" s="14" t="str">
        <f>VLOOKUP(A795,'Data _Transformation'!A794:Q3123,11,FALSE)</f>
        <v>Diabetes</v>
      </c>
      <c r="L795" s="39">
        <f>VLOOKUP(A795,'Data _Transformation'!A794:Q3123,12,FALSE)</f>
        <v>37868</v>
      </c>
      <c r="M795" s="40">
        <f>VLOOKUP(A795,'Data _Transformation'!A794:Q3123,13,FALSE)</f>
        <v>6638.16</v>
      </c>
      <c r="N795" s="14" t="str">
        <f>VLOOKUP(A795,'Data _Transformation'!A794:Q3123,14,FALSE)</f>
        <v>tier - 2</v>
      </c>
      <c r="O795" s="14" t="str">
        <f>VLOOKUP(A795,'Data _Transformation'!A794:Q3123,15,FALSE)</f>
        <v>tier - 1</v>
      </c>
      <c r="P795" s="14" t="str">
        <f>VLOOKUP(A795,'Data _Transformation'!A794:Q3123,16,0)</f>
        <v>R1012</v>
      </c>
      <c r="Q795" s="42">
        <f>VLOOKUP(A795,'Data _Transformation'!A794:Q3123,17,0)</f>
        <v>19</v>
      </c>
    </row>
    <row r="796" spans="1:17" ht="15.6" x14ac:dyDescent="0.3">
      <c r="A796" s="41" t="s">
        <v>2019</v>
      </c>
      <c r="B796" s="14" t="str">
        <f>VLOOKUP(A796,'Data _Transformation'!A795:Q3124,2,FALSE)</f>
        <v xml:space="preserve">  Sarah E</v>
      </c>
      <c r="C796" s="14">
        <f>VLOOKUP(A796,'Data _Transformation'!A795:Q3124,3,FALSE)</f>
        <v>34.56</v>
      </c>
      <c r="D796" s="14">
        <f>VLOOKUP(A796,'Data _Transformation'!A795:Q3124,4,FALSE)</f>
        <v>5.84</v>
      </c>
      <c r="E796" s="14" t="str">
        <f>VLOOKUP(A796,'Data _Transformation'!A795:Q3124,5,FALSE)</f>
        <v>Yes</v>
      </c>
      <c r="F796" s="14" t="str">
        <f>VLOOKUP(A796,'Data _Transformation'!A795:Q3124,6,FALSE)</f>
        <v>No</v>
      </c>
      <c r="G796" s="14" t="str">
        <f>VLOOKUP(A796,'Data _Transformation'!A795:Q3124,7,FALSE)</f>
        <v>Yes</v>
      </c>
      <c r="H796" s="14">
        <f>VLOOKUP(A796,'Data _Transformation'!A795:Q3124,8,FALSE)</f>
        <v>1</v>
      </c>
      <c r="I796" s="14" t="str">
        <f>VLOOKUP(A796,'Data _Transformation'!A795:Q3124,9,FALSE)</f>
        <v>Nonsmoker</v>
      </c>
      <c r="J796" s="14" t="str">
        <f>VLOOKUP(A796,'Data _Transformation'!A795:Q3124,10,FALSE)</f>
        <v>Obesity</v>
      </c>
      <c r="K796" s="14" t="str">
        <f>VLOOKUP(A796,'Data _Transformation'!A795:Q3124,11,FALSE)</f>
        <v>Prediabetes</v>
      </c>
      <c r="L796" s="39">
        <f>VLOOKUP(A796,'Data _Transformation'!A795:Q3124,12,FALSE)</f>
        <v>33030</v>
      </c>
      <c r="M796" s="40">
        <f>VLOOKUP(A796,'Data _Transformation'!A795:Q3124,13,FALSE)</f>
        <v>6639.3</v>
      </c>
      <c r="N796" s="14" t="str">
        <f>VLOOKUP(A796,'Data _Transformation'!A795:Q3124,14,FALSE)</f>
        <v>tier - 2</v>
      </c>
      <c r="O796" s="14" t="str">
        <f>VLOOKUP(A796,'Data _Transformation'!A795:Q3124,15,FALSE)</f>
        <v>tier - 2</v>
      </c>
      <c r="P796" s="14" t="str">
        <f>VLOOKUP(A796,'Data _Transformation'!A795:Q3124,16,0)</f>
        <v>R1021</v>
      </c>
      <c r="Q796" s="42">
        <f>VLOOKUP(A796,'Data _Transformation'!A795:Q3124,17,0)</f>
        <v>33</v>
      </c>
    </row>
    <row r="797" spans="1:17" ht="15.6" x14ac:dyDescent="0.3">
      <c r="A797" s="41" t="s">
        <v>2021</v>
      </c>
      <c r="B797" s="14" t="str">
        <f>VLOOKUP(A797,'Data _Transformation'!A796:Q3125,2,FALSE)</f>
        <v xml:space="preserve">  Apryl J</v>
      </c>
      <c r="C797" s="14">
        <f>VLOOKUP(A797,'Data _Transformation'!A796:Q3125,3,FALSE)</f>
        <v>28.2</v>
      </c>
      <c r="D797" s="14">
        <f>VLOOKUP(A797,'Data _Transformation'!A796:Q3125,4,FALSE)</f>
        <v>7.19</v>
      </c>
      <c r="E797" s="14" t="str">
        <f>VLOOKUP(A797,'Data _Transformation'!A796:Q3125,5,FALSE)</f>
        <v>Yes</v>
      </c>
      <c r="F797" s="14" t="str">
        <f>VLOOKUP(A797,'Data _Transformation'!A796:Q3125,6,FALSE)</f>
        <v>No</v>
      </c>
      <c r="G797" s="14" t="str">
        <f>VLOOKUP(A797,'Data _Transformation'!A796:Q3125,7,FALSE)</f>
        <v>No</v>
      </c>
      <c r="H797" s="14">
        <f>VLOOKUP(A797,'Data _Transformation'!A796:Q3125,8,FALSE)</f>
        <v>2</v>
      </c>
      <c r="I797" s="14" t="str">
        <f>VLOOKUP(A797,'Data _Transformation'!A796:Q3125,9,FALSE)</f>
        <v>Nonsmoker</v>
      </c>
      <c r="J797" s="14" t="str">
        <f>VLOOKUP(A797,'Data _Transformation'!A796:Q3125,10,FALSE)</f>
        <v>Over weight</v>
      </c>
      <c r="K797" s="14" t="str">
        <f>VLOOKUP(A797,'Data _Transformation'!A796:Q3125,11,FALSE)</f>
        <v>Diabetes</v>
      </c>
      <c r="L797" s="39">
        <f>VLOOKUP(A797,'Data _Transformation'!A796:Q3125,12,FALSE)</f>
        <v>31024</v>
      </c>
      <c r="M797" s="40">
        <f>VLOOKUP(A797,'Data _Transformation'!A796:Q3125,13,FALSE)</f>
        <v>6640.54</v>
      </c>
      <c r="N797" s="14" t="str">
        <f>VLOOKUP(A797,'Data _Transformation'!A796:Q3125,14,FALSE)</f>
        <v>tier - 2</v>
      </c>
      <c r="O797" s="14" t="str">
        <f>VLOOKUP(A797,'Data _Transformation'!A796:Q3125,15,FALSE)</f>
        <v>tier - 3</v>
      </c>
      <c r="P797" s="14" t="str">
        <f>VLOOKUP(A797,'Data _Transformation'!A796:Q3125,16,0)</f>
        <v>R1019</v>
      </c>
      <c r="Q797" s="42">
        <f>VLOOKUP(A797,'Data _Transformation'!A796:Q3125,17,0)</f>
        <v>38</v>
      </c>
    </row>
    <row r="798" spans="1:17" ht="15.6" x14ac:dyDescent="0.3">
      <c r="A798" s="41" t="s">
        <v>2023</v>
      </c>
      <c r="B798" s="14" t="str">
        <f>VLOOKUP(A798,'Data _Transformation'!A797:Q3126,2,FALSE)</f>
        <v xml:space="preserve">  Ilana</v>
      </c>
      <c r="C798" s="14">
        <f>VLOOKUP(A798,'Data _Transformation'!A797:Q3126,3,FALSE)</f>
        <v>30.43</v>
      </c>
      <c r="D798" s="14">
        <f>VLOOKUP(A798,'Data _Transformation'!A797:Q3126,4,FALSE)</f>
        <v>9.39</v>
      </c>
      <c r="E798" s="14" t="str">
        <f>VLOOKUP(A798,'Data _Transformation'!A797:Q3126,5,FALSE)</f>
        <v>No</v>
      </c>
      <c r="F798" s="14" t="str">
        <f>VLOOKUP(A798,'Data _Transformation'!A797:Q3126,6,FALSE)</f>
        <v>No</v>
      </c>
      <c r="G798" s="14" t="str">
        <f>VLOOKUP(A798,'Data _Transformation'!A797:Q3126,7,FALSE)</f>
        <v>No</v>
      </c>
      <c r="H798" s="14">
        <f>VLOOKUP(A798,'Data _Transformation'!A797:Q3126,8,FALSE)</f>
        <v>0</v>
      </c>
      <c r="I798" s="14" t="str">
        <f>VLOOKUP(A798,'Data _Transformation'!A797:Q3126,9,FALSE)</f>
        <v>Nonsmoker</v>
      </c>
      <c r="J798" s="14" t="str">
        <f>VLOOKUP(A798,'Data _Transformation'!A797:Q3126,10,FALSE)</f>
        <v>Obesity</v>
      </c>
      <c r="K798" s="14" t="str">
        <f>VLOOKUP(A798,'Data _Transformation'!A797:Q3126,11,FALSE)</f>
        <v>Diabetes</v>
      </c>
      <c r="L798" s="39">
        <f>VLOOKUP(A798,'Data _Transformation'!A797:Q3126,12,FALSE)</f>
        <v>25880</v>
      </c>
      <c r="M798" s="40">
        <f>VLOOKUP(A798,'Data _Transformation'!A797:Q3126,13,FALSE)</f>
        <v>6651.26</v>
      </c>
      <c r="N798" s="14" t="str">
        <f>VLOOKUP(A798,'Data _Transformation'!A797:Q3126,14,FALSE)</f>
        <v>tier - 2</v>
      </c>
      <c r="O798" s="14" t="str">
        <f>VLOOKUP(A798,'Data _Transformation'!A797:Q3126,15,FALSE)</f>
        <v>tier - 3</v>
      </c>
      <c r="P798" s="14" t="str">
        <f>VLOOKUP(A798,'Data _Transformation'!A797:Q3126,16,0)</f>
        <v>R1013</v>
      </c>
      <c r="Q798" s="42">
        <f>VLOOKUP(A798,'Data _Transformation'!A797:Q3126,17,0)</f>
        <v>52</v>
      </c>
    </row>
    <row r="799" spans="1:17" ht="15.6" x14ac:dyDescent="0.3">
      <c r="A799" s="41" t="s">
        <v>2026</v>
      </c>
      <c r="B799" s="14" t="str">
        <f>VLOOKUP(A799,'Data _Transformation'!A798:Q3127,2,FALSE)</f>
        <v xml:space="preserve">  Katherine</v>
      </c>
      <c r="C799" s="14">
        <f>VLOOKUP(A799,'Data _Transformation'!A798:Q3127,3,FALSE)</f>
        <v>32.395000000000003</v>
      </c>
      <c r="D799" s="14">
        <f>VLOOKUP(A799,'Data _Transformation'!A798:Q3127,4,FALSE)</f>
        <v>4.2699999999999996</v>
      </c>
      <c r="E799" s="14" t="str">
        <f>VLOOKUP(A799,'Data _Transformation'!A798:Q3127,5,FALSE)</f>
        <v>Yes</v>
      </c>
      <c r="F799" s="14" t="str">
        <f>VLOOKUP(A799,'Data _Transformation'!A798:Q3127,6,FALSE)</f>
        <v>No</v>
      </c>
      <c r="G799" s="14" t="str">
        <f>VLOOKUP(A799,'Data _Transformation'!A798:Q3127,7,FALSE)</f>
        <v>No</v>
      </c>
      <c r="H799" s="14">
        <f>VLOOKUP(A799,'Data _Transformation'!A798:Q3127,8,FALSE)</f>
        <v>1</v>
      </c>
      <c r="I799" s="14" t="str">
        <f>VLOOKUP(A799,'Data _Transformation'!A798:Q3127,9,FALSE)</f>
        <v>Nonsmoker</v>
      </c>
      <c r="J799" s="14" t="str">
        <f>VLOOKUP(A799,'Data _Transformation'!A798:Q3127,10,FALSE)</f>
        <v>Obesity</v>
      </c>
      <c r="K799" s="14" t="str">
        <f>VLOOKUP(A799,'Data _Transformation'!A798:Q3127,11,FALSE)</f>
        <v>Normal</v>
      </c>
      <c r="L799" s="39">
        <f>VLOOKUP(A799,'Data _Transformation'!A798:Q3127,12,FALSE)</f>
        <v>30864</v>
      </c>
      <c r="M799" s="40">
        <f>VLOOKUP(A799,'Data _Transformation'!A798:Q3127,13,FALSE)</f>
        <v>6652.53</v>
      </c>
      <c r="N799" s="14" t="str">
        <f>VLOOKUP(A799,'Data _Transformation'!A798:Q3127,14,FALSE)</f>
        <v>tier - 3</v>
      </c>
      <c r="O799" s="14" t="str">
        <f>VLOOKUP(A799,'Data _Transformation'!A798:Q3127,15,FALSE)</f>
        <v>tier - 2</v>
      </c>
      <c r="P799" s="14" t="str">
        <f>VLOOKUP(A799,'Data _Transformation'!A798:Q3127,16,0)</f>
        <v>R1013</v>
      </c>
      <c r="Q799" s="42">
        <f>VLOOKUP(A799,'Data _Transformation'!A798:Q3127,17,0)</f>
        <v>38</v>
      </c>
    </row>
    <row r="800" spans="1:17" ht="15.6" x14ac:dyDescent="0.3">
      <c r="A800" s="41" t="s">
        <v>2028</v>
      </c>
      <c r="B800" s="14" t="str">
        <f>VLOOKUP(A800,'Data _Transformation'!A799:Q3128,2,FALSE)</f>
        <v xml:space="preserve">  Katherine</v>
      </c>
      <c r="C800" s="14">
        <f>VLOOKUP(A800,'Data _Transformation'!A799:Q3128,3,FALSE)</f>
        <v>24.035</v>
      </c>
      <c r="D800" s="14">
        <f>VLOOKUP(A800,'Data _Transformation'!A799:Q3128,4,FALSE)</f>
        <v>11.71</v>
      </c>
      <c r="E800" s="14" t="str">
        <f>VLOOKUP(A800,'Data _Transformation'!A799:Q3128,5,FALSE)</f>
        <v>No</v>
      </c>
      <c r="F800" s="14" t="str">
        <f>VLOOKUP(A800,'Data _Transformation'!A799:Q3128,6,FALSE)</f>
        <v>No</v>
      </c>
      <c r="G800" s="14" t="str">
        <f>VLOOKUP(A800,'Data _Transformation'!A799:Q3128,7,FALSE)</f>
        <v>No</v>
      </c>
      <c r="H800" s="14">
        <f>VLOOKUP(A800,'Data _Transformation'!A799:Q3128,8,FALSE)</f>
        <v>0</v>
      </c>
      <c r="I800" s="14" t="str">
        <f>VLOOKUP(A800,'Data _Transformation'!A799:Q3128,9,FALSE)</f>
        <v>Nonsmoker</v>
      </c>
      <c r="J800" s="14" t="str">
        <f>VLOOKUP(A800,'Data _Transformation'!A799:Q3128,10,FALSE)</f>
        <v>Normal weight</v>
      </c>
      <c r="K800" s="14" t="str">
        <f>VLOOKUP(A800,'Data _Transformation'!A799:Q3128,11,FALSE)</f>
        <v>Diabetes</v>
      </c>
      <c r="L800" s="39">
        <f>VLOOKUP(A800,'Data _Transformation'!A799:Q3128,12,FALSE)</f>
        <v>32831</v>
      </c>
      <c r="M800" s="40">
        <f>VLOOKUP(A800,'Data _Transformation'!A799:Q3128,13,FALSE)</f>
        <v>6653.79</v>
      </c>
      <c r="N800" s="14" t="str">
        <f>VLOOKUP(A800,'Data _Transformation'!A799:Q3128,14,FALSE)</f>
        <v>tier - 2</v>
      </c>
      <c r="O800" s="14" t="str">
        <f>VLOOKUP(A800,'Data _Transformation'!A799:Q3128,15,FALSE)</f>
        <v>tier - 1</v>
      </c>
      <c r="P800" s="14" t="str">
        <f>VLOOKUP(A800,'Data _Transformation'!A799:Q3128,16,0)</f>
        <v>R1013</v>
      </c>
      <c r="Q800" s="42">
        <f>VLOOKUP(A800,'Data _Transformation'!A799:Q3128,17,0)</f>
        <v>33</v>
      </c>
    </row>
    <row r="801" spans="1:17" ht="15.6" x14ac:dyDescent="0.3">
      <c r="A801" s="41" t="s">
        <v>2031</v>
      </c>
      <c r="B801" s="14" t="str">
        <f>VLOOKUP(A801,'Data _Transformation'!A800:Q3129,2,FALSE)</f>
        <v xml:space="preserve">  Karl</v>
      </c>
      <c r="C801" s="14">
        <f>VLOOKUP(A801,'Data _Transformation'!A800:Q3129,3,FALSE)</f>
        <v>37.119999999999997</v>
      </c>
      <c r="D801" s="14">
        <f>VLOOKUP(A801,'Data _Transformation'!A800:Q3129,4,FALSE)</f>
        <v>5.29</v>
      </c>
      <c r="E801" s="14" t="str">
        <f>VLOOKUP(A801,'Data _Transformation'!A800:Q3129,5,FALSE)</f>
        <v>No</v>
      </c>
      <c r="F801" s="14" t="str">
        <f>VLOOKUP(A801,'Data _Transformation'!A800:Q3129,6,FALSE)</f>
        <v>No</v>
      </c>
      <c r="G801" s="14" t="str">
        <f>VLOOKUP(A801,'Data _Transformation'!A800:Q3129,7,FALSE)</f>
        <v>No</v>
      </c>
      <c r="H801" s="14">
        <f>VLOOKUP(A801,'Data _Transformation'!A800:Q3129,8,FALSE)</f>
        <v>2</v>
      </c>
      <c r="I801" s="14" t="str">
        <f>VLOOKUP(A801,'Data _Transformation'!A800:Q3129,9,FALSE)</f>
        <v>Nonsmoker</v>
      </c>
      <c r="J801" s="14" t="str">
        <f>VLOOKUP(A801,'Data _Transformation'!A800:Q3129,10,FALSE)</f>
        <v>Obesity</v>
      </c>
      <c r="K801" s="14" t="str">
        <f>VLOOKUP(A801,'Data _Transformation'!A800:Q3129,11,FALSE)</f>
        <v>Normal</v>
      </c>
      <c r="L801" s="39">
        <f>VLOOKUP(A801,'Data _Transformation'!A800:Q3129,12,FALSE)</f>
        <v>30221</v>
      </c>
      <c r="M801" s="40">
        <f>VLOOKUP(A801,'Data _Transformation'!A800:Q3129,13,FALSE)</f>
        <v>6664.32</v>
      </c>
      <c r="N801" s="14" t="str">
        <f>VLOOKUP(A801,'Data _Transformation'!A800:Q3129,14,FALSE)</f>
        <v>tier - 2</v>
      </c>
      <c r="O801" s="14" t="str">
        <f>VLOOKUP(A801,'Data _Transformation'!A800:Q3129,15,FALSE)</f>
        <v>tier - 2</v>
      </c>
      <c r="P801" s="14" t="str">
        <f>VLOOKUP(A801,'Data _Transformation'!A800:Q3129,16,0)</f>
        <v>R1013</v>
      </c>
      <c r="Q801" s="42">
        <f>VLOOKUP(A801,'Data _Transformation'!A800:Q3129,17,0)</f>
        <v>40</v>
      </c>
    </row>
    <row r="802" spans="1:17" ht="15.6" x14ac:dyDescent="0.3">
      <c r="A802" s="41" t="s">
        <v>2033</v>
      </c>
      <c r="B802" s="14" t="str">
        <f>VLOOKUP(A802,'Data _Transformation'!A801:Q3130,2,FALSE)</f>
        <v xml:space="preserve">  Stephen</v>
      </c>
      <c r="C802" s="14">
        <f>VLOOKUP(A802,'Data _Transformation'!A801:Q3130,3,FALSE)</f>
        <v>34.840000000000003</v>
      </c>
      <c r="D802" s="14">
        <f>VLOOKUP(A802,'Data _Transformation'!A801:Q3130,4,FALSE)</f>
        <v>6</v>
      </c>
      <c r="E802" s="14" t="str">
        <f>VLOOKUP(A802,'Data _Transformation'!A801:Q3130,5,FALSE)</f>
        <v>Yes</v>
      </c>
      <c r="F802" s="14" t="str">
        <f>VLOOKUP(A802,'Data _Transformation'!A801:Q3130,6,FALSE)</f>
        <v>No</v>
      </c>
      <c r="G802" s="14" t="str">
        <f>VLOOKUP(A802,'Data _Transformation'!A801:Q3130,7,FALSE)</f>
        <v>Yes</v>
      </c>
      <c r="H802" s="14">
        <f>VLOOKUP(A802,'Data _Transformation'!A801:Q3130,8,FALSE)</f>
        <v>1</v>
      </c>
      <c r="I802" s="14" t="str">
        <f>VLOOKUP(A802,'Data _Transformation'!A801:Q3130,9,FALSE)</f>
        <v>Nonsmoker</v>
      </c>
      <c r="J802" s="14" t="str">
        <f>VLOOKUP(A802,'Data _Transformation'!A801:Q3130,10,FALSE)</f>
        <v>Obesity</v>
      </c>
      <c r="K802" s="14" t="str">
        <f>VLOOKUP(A802,'Data _Transformation'!A801:Q3130,11,FALSE)</f>
        <v>Prediabetes</v>
      </c>
      <c r="L802" s="39">
        <f>VLOOKUP(A802,'Data _Transformation'!A801:Q3130,12,FALSE)</f>
        <v>29846</v>
      </c>
      <c r="M802" s="40">
        <f>VLOOKUP(A802,'Data _Transformation'!A801:Q3130,13,FALSE)</f>
        <v>6664.69</v>
      </c>
      <c r="N802" s="14" t="str">
        <f>VLOOKUP(A802,'Data _Transformation'!A801:Q3130,14,FALSE)</f>
        <v>tier - 3</v>
      </c>
      <c r="O802" s="14" t="str">
        <f>VLOOKUP(A802,'Data _Transformation'!A801:Q3130,15,FALSE)</f>
        <v>tier - 1</v>
      </c>
      <c r="P802" s="14" t="str">
        <f>VLOOKUP(A802,'Data _Transformation'!A801:Q3130,16,0)</f>
        <v>R1012</v>
      </c>
      <c r="Q802" s="42">
        <f>VLOOKUP(A802,'Data _Transformation'!A801:Q3130,17,0)</f>
        <v>41</v>
      </c>
    </row>
    <row r="803" spans="1:17" ht="15.6" x14ac:dyDescent="0.3">
      <c r="A803" s="41" t="s">
        <v>2036</v>
      </c>
      <c r="B803" s="14" t="str">
        <f>VLOOKUP(A803,'Data _Transformation'!A802:Q3131,2,FALSE)</f>
        <v xml:space="preserve">  Will</v>
      </c>
      <c r="C803" s="14">
        <f>VLOOKUP(A803,'Data _Transformation'!A802:Q3131,3,FALSE)</f>
        <v>29.53</v>
      </c>
      <c r="D803" s="14">
        <f>VLOOKUP(A803,'Data _Transformation'!A802:Q3131,4,FALSE)</f>
        <v>10.64</v>
      </c>
      <c r="E803" s="14" t="str">
        <f>VLOOKUP(A803,'Data _Transformation'!A802:Q3131,5,FALSE)</f>
        <v>No</v>
      </c>
      <c r="F803" s="14" t="str">
        <f>VLOOKUP(A803,'Data _Transformation'!A802:Q3131,6,FALSE)</f>
        <v>No</v>
      </c>
      <c r="G803" s="14" t="str">
        <f>VLOOKUP(A803,'Data _Transformation'!A802:Q3131,7,FALSE)</f>
        <v>No</v>
      </c>
      <c r="H803" s="14">
        <f>VLOOKUP(A803,'Data _Transformation'!A802:Q3131,8,FALSE)</f>
        <v>0</v>
      </c>
      <c r="I803" s="14" t="str">
        <f>VLOOKUP(A803,'Data _Transformation'!A802:Q3131,9,FALSE)</f>
        <v>Nonsmoker</v>
      </c>
      <c r="J803" s="14" t="str">
        <f>VLOOKUP(A803,'Data _Transformation'!A802:Q3131,10,FALSE)</f>
        <v>Over weight</v>
      </c>
      <c r="K803" s="14" t="str">
        <f>VLOOKUP(A803,'Data _Transformation'!A802:Q3131,11,FALSE)</f>
        <v>Diabetes</v>
      </c>
      <c r="L803" s="39">
        <f>VLOOKUP(A803,'Data _Transformation'!A802:Q3131,12,FALSE)</f>
        <v>32801</v>
      </c>
      <c r="M803" s="40">
        <f>VLOOKUP(A803,'Data _Transformation'!A802:Q3131,13,FALSE)</f>
        <v>6666.24</v>
      </c>
      <c r="N803" s="14" t="str">
        <f>VLOOKUP(A803,'Data _Transformation'!A802:Q3131,14,FALSE)</f>
        <v>tier - 3</v>
      </c>
      <c r="O803" s="14" t="str">
        <f>VLOOKUP(A803,'Data _Transformation'!A802:Q3131,15,FALSE)</f>
        <v>tier - 1</v>
      </c>
      <c r="P803" s="14" t="str">
        <f>VLOOKUP(A803,'Data _Transformation'!A802:Q3131,16,0)</f>
        <v>R1011</v>
      </c>
      <c r="Q803" s="42">
        <f>VLOOKUP(A803,'Data _Transformation'!A802:Q3131,17,0)</f>
        <v>33</v>
      </c>
    </row>
    <row r="804" spans="1:17" ht="15.6" x14ac:dyDescent="0.3">
      <c r="A804" s="41" t="s">
        <v>2038</v>
      </c>
      <c r="B804" s="14" t="str">
        <f>VLOOKUP(A804,'Data _Transformation'!A803:Q3132,2,FALSE)</f>
        <v xml:space="preserve">  Bradley D</v>
      </c>
      <c r="C804" s="14">
        <f>VLOOKUP(A804,'Data _Transformation'!A803:Q3132,3,FALSE)</f>
        <v>42.51</v>
      </c>
      <c r="D804" s="14">
        <f>VLOOKUP(A804,'Data _Transformation'!A803:Q3132,4,FALSE)</f>
        <v>8.2100000000000009</v>
      </c>
      <c r="E804" s="14" t="str">
        <f>VLOOKUP(A804,'Data _Transformation'!A803:Q3132,5,FALSE)</f>
        <v>Yes</v>
      </c>
      <c r="F804" s="14" t="str">
        <f>VLOOKUP(A804,'Data _Transformation'!A803:Q3132,6,FALSE)</f>
        <v>No</v>
      </c>
      <c r="G804" s="14" t="str">
        <f>VLOOKUP(A804,'Data _Transformation'!A803:Q3132,7,FALSE)</f>
        <v>No</v>
      </c>
      <c r="H804" s="14">
        <f>VLOOKUP(A804,'Data _Transformation'!A803:Q3132,8,FALSE)</f>
        <v>0</v>
      </c>
      <c r="I804" s="14" t="str">
        <f>VLOOKUP(A804,'Data _Transformation'!A803:Q3132,9,FALSE)</f>
        <v>Nonsmoker</v>
      </c>
      <c r="J804" s="14" t="str">
        <f>VLOOKUP(A804,'Data _Transformation'!A803:Q3132,10,FALSE)</f>
        <v>Obesity</v>
      </c>
      <c r="K804" s="14" t="str">
        <f>VLOOKUP(A804,'Data _Transformation'!A803:Q3132,11,FALSE)</f>
        <v>Diabetes</v>
      </c>
      <c r="L804" s="39">
        <f>VLOOKUP(A804,'Data _Transformation'!A803:Q3132,12,FALSE)</f>
        <v>31237</v>
      </c>
      <c r="M804" s="40">
        <f>VLOOKUP(A804,'Data _Transformation'!A803:Q3132,13,FALSE)</f>
        <v>6686.43</v>
      </c>
      <c r="N804" s="14" t="str">
        <f>VLOOKUP(A804,'Data _Transformation'!A803:Q3132,14,FALSE)</f>
        <v>tier - 2</v>
      </c>
      <c r="O804" s="14" t="str">
        <f>VLOOKUP(A804,'Data _Transformation'!A803:Q3132,15,FALSE)</f>
        <v>tier - 3</v>
      </c>
      <c r="P804" s="14" t="str">
        <f>VLOOKUP(A804,'Data _Transformation'!A803:Q3132,16,0)</f>
        <v>R1012</v>
      </c>
      <c r="Q804" s="42">
        <f>VLOOKUP(A804,'Data _Transformation'!A803:Q3132,17,0)</f>
        <v>37</v>
      </c>
    </row>
    <row r="805" spans="1:17" ht="15.6" x14ac:dyDescent="0.3">
      <c r="A805" s="41" t="s">
        <v>2041</v>
      </c>
      <c r="B805" s="14" t="str">
        <f>VLOOKUP(A805,'Data _Transformation'!A804:Q3133,2,FALSE)</f>
        <v xml:space="preserve">  Amy M</v>
      </c>
      <c r="C805" s="14">
        <f>VLOOKUP(A805,'Data _Transformation'!A804:Q3133,3,FALSE)</f>
        <v>38.14</v>
      </c>
      <c r="D805" s="14">
        <f>VLOOKUP(A805,'Data _Transformation'!A804:Q3133,4,FALSE)</f>
        <v>5.58</v>
      </c>
      <c r="E805" s="14" t="str">
        <f>VLOOKUP(A805,'Data _Transformation'!A804:Q3133,5,FALSE)</f>
        <v>No</v>
      </c>
      <c r="F805" s="14" t="str">
        <f>VLOOKUP(A805,'Data _Transformation'!A804:Q3133,6,FALSE)</f>
        <v>No</v>
      </c>
      <c r="G805" s="14" t="str">
        <f>VLOOKUP(A805,'Data _Transformation'!A804:Q3133,7,FALSE)</f>
        <v>Yes</v>
      </c>
      <c r="H805" s="14">
        <f>VLOOKUP(A805,'Data _Transformation'!A804:Q3133,8,FALSE)</f>
        <v>1</v>
      </c>
      <c r="I805" s="14" t="str">
        <f>VLOOKUP(A805,'Data _Transformation'!A804:Q3133,9,FALSE)</f>
        <v>Nonsmoker</v>
      </c>
      <c r="J805" s="14" t="str">
        <f>VLOOKUP(A805,'Data _Transformation'!A804:Q3133,10,FALSE)</f>
        <v>Obesity</v>
      </c>
      <c r="K805" s="14" t="str">
        <f>VLOOKUP(A805,'Data _Transformation'!A804:Q3133,11,FALSE)</f>
        <v>Normal</v>
      </c>
      <c r="L805" s="39">
        <f>VLOOKUP(A805,'Data _Transformation'!A804:Q3133,12,FALSE)</f>
        <v>25032</v>
      </c>
      <c r="M805" s="40">
        <f>VLOOKUP(A805,'Data _Transformation'!A804:Q3133,13,FALSE)</f>
        <v>6700.56</v>
      </c>
      <c r="N805" s="14" t="str">
        <f>VLOOKUP(A805,'Data _Transformation'!A804:Q3133,14,FALSE)</f>
        <v>tier - 3</v>
      </c>
      <c r="O805" s="14" t="str">
        <f>VLOOKUP(A805,'Data _Transformation'!A804:Q3133,15,FALSE)</f>
        <v>tier - 1</v>
      </c>
      <c r="P805" s="14" t="str">
        <f>VLOOKUP(A805,'Data _Transformation'!A804:Q3133,16,0)</f>
        <v>R1012</v>
      </c>
      <c r="Q805" s="42">
        <f>VLOOKUP(A805,'Data _Transformation'!A804:Q3133,17,0)</f>
        <v>54</v>
      </c>
    </row>
    <row r="806" spans="1:17" ht="15.6" x14ac:dyDescent="0.3">
      <c r="A806" s="41" t="s">
        <v>2043</v>
      </c>
      <c r="B806" s="14" t="str">
        <f>VLOOKUP(A806,'Data _Transformation'!A805:Q3134,2,FALSE)</f>
        <v xml:space="preserve">  Matthew W</v>
      </c>
      <c r="C806" s="14">
        <f>VLOOKUP(A806,'Data _Transformation'!A805:Q3134,3,FALSE)</f>
        <v>39.93</v>
      </c>
      <c r="D806" s="14">
        <f>VLOOKUP(A806,'Data _Transformation'!A805:Q3134,4,FALSE)</f>
        <v>8.75</v>
      </c>
      <c r="E806" s="14" t="str">
        <f>VLOOKUP(A806,'Data _Transformation'!A805:Q3134,5,FALSE)</f>
        <v>No</v>
      </c>
      <c r="F806" s="14" t="str">
        <f>VLOOKUP(A806,'Data _Transformation'!A805:Q3134,6,FALSE)</f>
        <v>No</v>
      </c>
      <c r="G806" s="14" t="str">
        <f>VLOOKUP(A806,'Data _Transformation'!A805:Q3134,7,FALSE)</f>
        <v>No</v>
      </c>
      <c r="H806" s="14">
        <f>VLOOKUP(A806,'Data _Transformation'!A805:Q3134,8,FALSE)</f>
        <v>0</v>
      </c>
      <c r="I806" s="14" t="str">
        <f>VLOOKUP(A806,'Data _Transformation'!A805:Q3134,9,FALSE)</f>
        <v>Nonsmoker</v>
      </c>
      <c r="J806" s="14" t="str">
        <f>VLOOKUP(A806,'Data _Transformation'!A805:Q3134,10,FALSE)</f>
        <v>Obesity</v>
      </c>
      <c r="K806" s="14" t="str">
        <f>VLOOKUP(A806,'Data _Transformation'!A805:Q3134,11,FALSE)</f>
        <v>Diabetes</v>
      </c>
      <c r="L806" s="39">
        <f>VLOOKUP(A806,'Data _Transformation'!A805:Q3134,12,FALSE)</f>
        <v>26279</v>
      </c>
      <c r="M806" s="40">
        <f>VLOOKUP(A806,'Data _Transformation'!A805:Q3134,13,FALSE)</f>
        <v>6706.47</v>
      </c>
      <c r="N806" s="14" t="str">
        <f>VLOOKUP(A806,'Data _Transformation'!A805:Q3134,14,FALSE)</f>
        <v>tier - 2</v>
      </c>
      <c r="O806" s="14" t="str">
        <f>VLOOKUP(A806,'Data _Transformation'!A805:Q3134,15,FALSE)</f>
        <v>tier - 1</v>
      </c>
      <c r="P806" s="14" t="str">
        <f>VLOOKUP(A806,'Data _Transformation'!A805:Q3134,16,0)</f>
        <v>R1013</v>
      </c>
      <c r="Q806" s="42">
        <f>VLOOKUP(A806,'Data _Transformation'!A805:Q3134,17,0)</f>
        <v>51</v>
      </c>
    </row>
    <row r="807" spans="1:17" ht="15.6" x14ac:dyDescent="0.3">
      <c r="A807" s="41" t="s">
        <v>2046</v>
      </c>
      <c r="B807" s="14" t="str">
        <f>VLOOKUP(A807,'Data _Transformation'!A806:Q3135,2,FALSE)</f>
        <v xml:space="preserve">  Doug</v>
      </c>
      <c r="C807" s="14">
        <f>VLOOKUP(A807,'Data _Transformation'!A806:Q3135,3,FALSE)</f>
        <v>38.83</v>
      </c>
      <c r="D807" s="14">
        <f>VLOOKUP(A807,'Data _Transformation'!A806:Q3135,4,FALSE)</f>
        <v>11.86</v>
      </c>
      <c r="E807" s="14" t="str">
        <f>VLOOKUP(A807,'Data _Transformation'!A806:Q3135,5,FALSE)</f>
        <v>No</v>
      </c>
      <c r="F807" s="14" t="str">
        <f>VLOOKUP(A807,'Data _Transformation'!A806:Q3135,6,FALSE)</f>
        <v>No</v>
      </c>
      <c r="G807" s="14" t="str">
        <f>VLOOKUP(A807,'Data _Transformation'!A806:Q3135,7,FALSE)</f>
        <v>No</v>
      </c>
      <c r="H807" s="14">
        <f>VLOOKUP(A807,'Data _Transformation'!A806:Q3135,8,FALSE)</f>
        <v>0</v>
      </c>
      <c r="I807" s="14" t="str">
        <f>VLOOKUP(A807,'Data _Transformation'!A806:Q3135,9,FALSE)</f>
        <v>Nonsmoker</v>
      </c>
      <c r="J807" s="14" t="str">
        <f>VLOOKUP(A807,'Data _Transformation'!A806:Q3135,10,FALSE)</f>
        <v>Obesity</v>
      </c>
      <c r="K807" s="14" t="str">
        <f>VLOOKUP(A807,'Data _Transformation'!A806:Q3135,11,FALSE)</f>
        <v>Diabetes</v>
      </c>
      <c r="L807" s="39">
        <f>VLOOKUP(A807,'Data _Transformation'!A806:Q3135,12,FALSE)</f>
        <v>30479</v>
      </c>
      <c r="M807" s="40">
        <f>VLOOKUP(A807,'Data _Transformation'!A806:Q3135,13,FALSE)</f>
        <v>6710.19</v>
      </c>
      <c r="N807" s="14" t="str">
        <f>VLOOKUP(A807,'Data _Transformation'!A806:Q3135,14,FALSE)</f>
        <v>tier - 3</v>
      </c>
      <c r="O807" s="14" t="str">
        <f>VLOOKUP(A807,'Data _Transformation'!A806:Q3135,15,FALSE)</f>
        <v>tier - 3</v>
      </c>
      <c r="P807" s="14" t="str">
        <f>VLOOKUP(A807,'Data _Transformation'!A806:Q3135,16,0)</f>
        <v>R1012</v>
      </c>
      <c r="Q807" s="42">
        <f>VLOOKUP(A807,'Data _Transformation'!A806:Q3135,17,0)</f>
        <v>39</v>
      </c>
    </row>
    <row r="808" spans="1:17" ht="15.6" x14ac:dyDescent="0.3">
      <c r="A808" s="41" t="s">
        <v>2048</v>
      </c>
      <c r="B808" s="14" t="str">
        <f>VLOOKUP(A808,'Data _Transformation'!A807:Q3136,2,FALSE)</f>
        <v xml:space="preserve">  Tom</v>
      </c>
      <c r="C808" s="14">
        <f>VLOOKUP(A808,'Data _Transformation'!A807:Q3136,3,FALSE)</f>
        <v>37.4</v>
      </c>
      <c r="D808" s="14">
        <f>VLOOKUP(A808,'Data _Transformation'!A807:Q3136,4,FALSE)</f>
        <v>11.46</v>
      </c>
      <c r="E808" s="14" t="str">
        <f>VLOOKUP(A808,'Data _Transformation'!A807:Q3136,5,FALSE)</f>
        <v>No</v>
      </c>
      <c r="F808" s="14" t="str">
        <f>VLOOKUP(A808,'Data _Transformation'!A807:Q3136,6,FALSE)</f>
        <v>No</v>
      </c>
      <c r="G808" s="14" t="str">
        <f>VLOOKUP(A808,'Data _Transformation'!A807:Q3136,7,FALSE)</f>
        <v>No</v>
      </c>
      <c r="H808" s="14">
        <f>VLOOKUP(A808,'Data _Transformation'!A807:Q3136,8,FALSE)</f>
        <v>0</v>
      </c>
      <c r="I808" s="14" t="str">
        <f>VLOOKUP(A808,'Data _Transformation'!A807:Q3136,9,FALSE)</f>
        <v>Nonsmoker</v>
      </c>
      <c r="J808" s="14" t="str">
        <f>VLOOKUP(A808,'Data _Transformation'!A807:Q3136,10,FALSE)</f>
        <v>Obesity</v>
      </c>
      <c r="K808" s="14" t="str">
        <f>VLOOKUP(A808,'Data _Transformation'!A807:Q3136,11,FALSE)</f>
        <v>Diabetes</v>
      </c>
      <c r="L808" s="39">
        <f>VLOOKUP(A808,'Data _Transformation'!A807:Q3136,12,FALSE)</f>
        <v>34498</v>
      </c>
      <c r="M808" s="40">
        <f>VLOOKUP(A808,'Data _Transformation'!A807:Q3136,13,FALSE)</f>
        <v>6721.37</v>
      </c>
      <c r="N808" s="14" t="str">
        <f>VLOOKUP(A808,'Data _Transformation'!A807:Q3136,14,FALSE)</f>
        <v>tier - 2</v>
      </c>
      <c r="O808" s="14" t="str">
        <f>VLOOKUP(A808,'Data _Transformation'!A807:Q3136,15,FALSE)</f>
        <v>tier - 1</v>
      </c>
      <c r="P808" s="14" t="str">
        <f>VLOOKUP(A808,'Data _Transformation'!A807:Q3136,16,0)</f>
        <v>R1012</v>
      </c>
      <c r="Q808" s="42">
        <f>VLOOKUP(A808,'Data _Transformation'!A807:Q3136,17,0)</f>
        <v>28</v>
      </c>
    </row>
    <row r="809" spans="1:17" ht="15.6" x14ac:dyDescent="0.3">
      <c r="A809" s="41" t="s">
        <v>2050</v>
      </c>
      <c r="B809" s="14" t="str">
        <f>VLOOKUP(A809,'Data _Transformation'!A808:Q3137,2,FALSE)</f>
        <v xml:space="preserve">  Jonathan</v>
      </c>
      <c r="C809" s="14">
        <f>VLOOKUP(A809,'Data _Transformation'!A808:Q3137,3,FALSE)</f>
        <v>21.4</v>
      </c>
      <c r="D809" s="14">
        <f>VLOOKUP(A809,'Data _Transformation'!A808:Q3137,4,FALSE)</f>
        <v>9.0299999999999994</v>
      </c>
      <c r="E809" s="14" t="str">
        <f>VLOOKUP(A809,'Data _Transformation'!A808:Q3137,5,FALSE)</f>
        <v>No</v>
      </c>
      <c r="F809" s="14" t="str">
        <f>VLOOKUP(A809,'Data _Transformation'!A808:Q3137,6,FALSE)</f>
        <v>No</v>
      </c>
      <c r="G809" s="14" t="str">
        <f>VLOOKUP(A809,'Data _Transformation'!A808:Q3137,7,FALSE)</f>
        <v>No</v>
      </c>
      <c r="H809" s="14">
        <f>VLOOKUP(A809,'Data _Transformation'!A808:Q3137,8,FALSE)</f>
        <v>0</v>
      </c>
      <c r="I809" s="14" t="str">
        <f>VLOOKUP(A809,'Data _Transformation'!A808:Q3137,9,FALSE)</f>
        <v>Nonsmoker</v>
      </c>
      <c r="J809" s="14" t="str">
        <f>VLOOKUP(A809,'Data _Transformation'!A808:Q3137,10,FALSE)</f>
        <v>Normal weight</v>
      </c>
      <c r="K809" s="14" t="str">
        <f>VLOOKUP(A809,'Data _Transformation'!A808:Q3137,11,FALSE)</f>
        <v>Diabetes</v>
      </c>
      <c r="L809" s="39">
        <f>VLOOKUP(A809,'Data _Transformation'!A808:Q3137,12,FALSE)</f>
        <v>28784</v>
      </c>
      <c r="M809" s="40">
        <f>VLOOKUP(A809,'Data _Transformation'!A808:Q3137,13,FALSE)</f>
        <v>6737.98</v>
      </c>
      <c r="N809" s="14" t="str">
        <f>VLOOKUP(A809,'Data _Transformation'!A808:Q3137,14,FALSE)</f>
        <v>tier - 2</v>
      </c>
      <c r="O809" s="14" t="str">
        <f>VLOOKUP(A809,'Data _Transformation'!A808:Q3137,15,FALSE)</f>
        <v>tier - 3</v>
      </c>
      <c r="P809" s="14" t="str">
        <f>VLOOKUP(A809,'Data _Transformation'!A808:Q3137,16,0)</f>
        <v>R1013</v>
      </c>
      <c r="Q809" s="42">
        <f>VLOOKUP(A809,'Data _Transformation'!A808:Q3137,17,0)</f>
        <v>44</v>
      </c>
    </row>
    <row r="810" spans="1:17" ht="15.6" x14ac:dyDescent="0.3">
      <c r="A810" s="41" t="s">
        <v>2053</v>
      </c>
      <c r="B810" s="14" t="str">
        <f>VLOOKUP(A810,'Data _Transformation'!A809:Q3138,2,FALSE)</f>
        <v xml:space="preserve">  Wayne A</v>
      </c>
      <c r="C810" s="14">
        <f>VLOOKUP(A810,'Data _Transformation'!A809:Q3138,3,FALSE)</f>
        <v>38.380000000000003</v>
      </c>
      <c r="D810" s="14">
        <f>VLOOKUP(A810,'Data _Transformation'!A809:Q3138,4,FALSE)</f>
        <v>8.26</v>
      </c>
      <c r="E810" s="14" t="str">
        <f>VLOOKUP(A810,'Data _Transformation'!A809:Q3138,5,FALSE)</f>
        <v>Yes</v>
      </c>
      <c r="F810" s="14" t="str">
        <f>VLOOKUP(A810,'Data _Transformation'!A809:Q3138,6,FALSE)</f>
        <v>No</v>
      </c>
      <c r="G810" s="14" t="str">
        <f>VLOOKUP(A810,'Data _Transformation'!A809:Q3138,7,FALSE)</f>
        <v>No</v>
      </c>
      <c r="H810" s="14">
        <f>VLOOKUP(A810,'Data _Transformation'!A809:Q3138,8,FALSE)</f>
        <v>2</v>
      </c>
      <c r="I810" s="14" t="str">
        <f>VLOOKUP(A810,'Data _Transformation'!A809:Q3138,9,FALSE)</f>
        <v>Nonsmoker</v>
      </c>
      <c r="J810" s="14" t="str">
        <f>VLOOKUP(A810,'Data _Transformation'!A809:Q3138,10,FALSE)</f>
        <v>Obesity</v>
      </c>
      <c r="K810" s="14" t="str">
        <f>VLOOKUP(A810,'Data _Transformation'!A809:Q3138,11,FALSE)</f>
        <v>Diabetes</v>
      </c>
      <c r="L810" s="39">
        <f>VLOOKUP(A810,'Data _Transformation'!A809:Q3138,12,FALSE)</f>
        <v>25037</v>
      </c>
      <c r="M810" s="40">
        <f>VLOOKUP(A810,'Data _Transformation'!A809:Q3138,13,FALSE)</f>
        <v>6738.84</v>
      </c>
      <c r="N810" s="14" t="str">
        <f>VLOOKUP(A810,'Data _Transformation'!A809:Q3138,14,FALSE)</f>
        <v>tier - 3</v>
      </c>
      <c r="O810" s="14" t="str">
        <f>VLOOKUP(A810,'Data _Transformation'!A809:Q3138,15,FALSE)</f>
        <v>tier - 1</v>
      </c>
      <c r="P810" s="14" t="str">
        <f>VLOOKUP(A810,'Data _Transformation'!A809:Q3138,16,0)</f>
        <v>R1012</v>
      </c>
      <c r="Q810" s="42">
        <f>VLOOKUP(A810,'Data _Transformation'!A809:Q3138,17,0)</f>
        <v>54</v>
      </c>
    </row>
    <row r="811" spans="1:17" ht="15.6" x14ac:dyDescent="0.3">
      <c r="A811" s="41" t="s">
        <v>2055</v>
      </c>
      <c r="B811" s="14" t="str">
        <f>VLOOKUP(A811,'Data _Transformation'!A810:Q3139,2,FALSE)</f>
        <v xml:space="preserve">  Nobuyori</v>
      </c>
      <c r="C811" s="14">
        <f>VLOOKUP(A811,'Data _Transformation'!A810:Q3139,3,FALSE)</f>
        <v>33.659999999999997</v>
      </c>
      <c r="D811" s="14">
        <f>VLOOKUP(A811,'Data _Transformation'!A810:Q3139,4,FALSE)</f>
        <v>5.42</v>
      </c>
      <c r="E811" s="14" t="str">
        <f>VLOOKUP(A811,'Data _Transformation'!A810:Q3139,5,FALSE)</f>
        <v>Yes</v>
      </c>
      <c r="F811" s="14" t="str">
        <f>VLOOKUP(A811,'Data _Transformation'!A810:Q3139,6,FALSE)</f>
        <v>No</v>
      </c>
      <c r="G811" s="14" t="str">
        <f>VLOOKUP(A811,'Data _Transformation'!A810:Q3139,7,FALSE)</f>
        <v>No</v>
      </c>
      <c r="H811" s="14">
        <f>VLOOKUP(A811,'Data _Transformation'!A810:Q3139,8,FALSE)</f>
        <v>2</v>
      </c>
      <c r="I811" s="14" t="str">
        <f>VLOOKUP(A811,'Data _Transformation'!A810:Q3139,9,FALSE)</f>
        <v>Nonsmoker</v>
      </c>
      <c r="J811" s="14" t="str">
        <f>VLOOKUP(A811,'Data _Transformation'!A810:Q3139,10,FALSE)</f>
        <v>Obesity</v>
      </c>
      <c r="K811" s="14" t="str">
        <f>VLOOKUP(A811,'Data _Transformation'!A810:Q3139,11,FALSE)</f>
        <v>Normal</v>
      </c>
      <c r="L811" s="39">
        <f>VLOOKUP(A811,'Data _Transformation'!A810:Q3139,12,FALSE)</f>
        <v>31631</v>
      </c>
      <c r="M811" s="40">
        <f>VLOOKUP(A811,'Data _Transformation'!A810:Q3139,13,FALSE)</f>
        <v>6746.74</v>
      </c>
      <c r="N811" s="14" t="str">
        <f>VLOOKUP(A811,'Data _Transformation'!A810:Q3139,14,FALSE)</f>
        <v>tier - 3</v>
      </c>
      <c r="O811" s="14" t="str">
        <f>VLOOKUP(A811,'Data _Transformation'!A810:Q3139,15,FALSE)</f>
        <v>tier - 2</v>
      </c>
      <c r="P811" s="14" t="str">
        <f>VLOOKUP(A811,'Data _Transformation'!A810:Q3139,16,0)</f>
        <v>R1016</v>
      </c>
      <c r="Q811" s="42">
        <f>VLOOKUP(A811,'Data _Transformation'!A810:Q3139,17,0)</f>
        <v>36</v>
      </c>
    </row>
    <row r="812" spans="1:17" ht="15.6" x14ac:dyDescent="0.3">
      <c r="A812" s="41" t="s">
        <v>2058</v>
      </c>
      <c r="B812" s="14" t="str">
        <f>VLOOKUP(A812,'Data _Transformation'!A811:Q3140,2,FALSE)</f>
        <v xml:space="preserve">  Rich</v>
      </c>
      <c r="C812" s="14">
        <f>VLOOKUP(A812,'Data _Transformation'!A811:Q3140,3,FALSE)</f>
        <v>31.79</v>
      </c>
      <c r="D812" s="14">
        <f>VLOOKUP(A812,'Data _Transformation'!A811:Q3140,4,FALSE)</f>
        <v>11.33</v>
      </c>
      <c r="E812" s="14" t="str">
        <f>VLOOKUP(A812,'Data _Transformation'!A811:Q3140,5,FALSE)</f>
        <v>Yes</v>
      </c>
      <c r="F812" s="14" t="str">
        <f>VLOOKUP(A812,'Data _Transformation'!A811:Q3140,6,FALSE)</f>
        <v>No</v>
      </c>
      <c r="G812" s="14" t="str">
        <f>VLOOKUP(A812,'Data _Transformation'!A811:Q3140,7,FALSE)</f>
        <v>Yes</v>
      </c>
      <c r="H812" s="14">
        <f>VLOOKUP(A812,'Data _Transformation'!A811:Q3140,8,FALSE)</f>
        <v>1</v>
      </c>
      <c r="I812" s="14" t="str">
        <f>VLOOKUP(A812,'Data _Transformation'!A811:Q3140,9,FALSE)</f>
        <v>Nonsmoker</v>
      </c>
      <c r="J812" s="14" t="str">
        <f>VLOOKUP(A812,'Data _Transformation'!A811:Q3140,10,FALSE)</f>
        <v>Obesity</v>
      </c>
      <c r="K812" s="14" t="str">
        <f>VLOOKUP(A812,'Data _Transformation'!A811:Q3140,11,FALSE)</f>
        <v>Diabetes</v>
      </c>
      <c r="L812" s="39">
        <f>VLOOKUP(A812,'Data _Transformation'!A811:Q3140,12,FALSE)</f>
        <v>31568</v>
      </c>
      <c r="M812" s="40">
        <f>VLOOKUP(A812,'Data _Transformation'!A811:Q3140,13,FALSE)</f>
        <v>6748.59</v>
      </c>
      <c r="N812" s="14" t="str">
        <f>VLOOKUP(A812,'Data _Transformation'!A811:Q3140,14,FALSE)</f>
        <v>tier - 3</v>
      </c>
      <c r="O812" s="14" t="str">
        <f>VLOOKUP(A812,'Data _Transformation'!A811:Q3140,15,FALSE)</f>
        <v>tier - 1</v>
      </c>
      <c r="P812" s="14" t="str">
        <f>VLOOKUP(A812,'Data _Transformation'!A811:Q3140,16,0)</f>
        <v>R1016</v>
      </c>
      <c r="Q812" s="42">
        <f>VLOOKUP(A812,'Data _Transformation'!A811:Q3140,17,0)</f>
        <v>37</v>
      </c>
    </row>
    <row r="813" spans="1:17" ht="15.6" x14ac:dyDescent="0.3">
      <c r="A813" s="41" t="s">
        <v>2060</v>
      </c>
      <c r="B813" s="14" t="str">
        <f>VLOOKUP(A813,'Data _Transformation'!A812:Q3141,2,FALSE)</f>
        <v xml:space="preserve">  Marcos S</v>
      </c>
      <c r="C813" s="14">
        <f>VLOOKUP(A813,'Data _Transformation'!A812:Q3141,3,FALSE)</f>
        <v>29.7</v>
      </c>
      <c r="D813" s="14">
        <f>VLOOKUP(A813,'Data _Transformation'!A812:Q3141,4,FALSE)</f>
        <v>7.69</v>
      </c>
      <c r="E813" s="14" t="str">
        <f>VLOOKUP(A813,'Data _Transformation'!A812:Q3141,5,FALSE)</f>
        <v>Yes</v>
      </c>
      <c r="F813" s="14" t="str">
        <f>VLOOKUP(A813,'Data _Transformation'!A812:Q3141,6,FALSE)</f>
        <v>No</v>
      </c>
      <c r="G813" s="14" t="str">
        <f>VLOOKUP(A813,'Data _Transformation'!A812:Q3141,7,FALSE)</f>
        <v>Yes</v>
      </c>
      <c r="H813" s="14">
        <f>VLOOKUP(A813,'Data _Transformation'!A812:Q3141,8,FALSE)</f>
        <v>1</v>
      </c>
      <c r="I813" s="14" t="str">
        <f>VLOOKUP(A813,'Data _Transformation'!A812:Q3141,9,FALSE)</f>
        <v>Nonsmoker</v>
      </c>
      <c r="J813" s="14" t="str">
        <f>VLOOKUP(A813,'Data _Transformation'!A812:Q3141,10,FALSE)</f>
        <v>Over weight</v>
      </c>
      <c r="K813" s="14" t="str">
        <f>VLOOKUP(A813,'Data _Transformation'!A812:Q3141,11,FALSE)</f>
        <v>Diabetes</v>
      </c>
      <c r="L813" s="39">
        <f>VLOOKUP(A813,'Data _Transformation'!A812:Q3141,12,FALSE)</f>
        <v>25736</v>
      </c>
      <c r="M813" s="40">
        <f>VLOOKUP(A813,'Data _Transformation'!A812:Q3141,13,FALSE)</f>
        <v>6749.63</v>
      </c>
      <c r="N813" s="14" t="str">
        <f>VLOOKUP(A813,'Data _Transformation'!A812:Q3141,14,FALSE)</f>
        <v>tier - 2</v>
      </c>
      <c r="O813" s="14" t="str">
        <f>VLOOKUP(A813,'Data _Transformation'!A812:Q3141,15,FALSE)</f>
        <v>tier - 1</v>
      </c>
      <c r="P813" s="14" t="str">
        <f>VLOOKUP(A813,'Data _Transformation'!A812:Q3141,16,0)</f>
        <v>R1013</v>
      </c>
      <c r="Q813" s="42">
        <f>VLOOKUP(A813,'Data _Transformation'!A812:Q3141,17,0)</f>
        <v>52</v>
      </c>
    </row>
    <row r="814" spans="1:17" ht="15.6" x14ac:dyDescent="0.3">
      <c r="A814" s="41" t="s">
        <v>2063</v>
      </c>
      <c r="B814" s="14" t="str">
        <f>VLOOKUP(A814,'Data _Transformation'!A813:Q3142,2,FALSE)</f>
        <v xml:space="preserve">  Dave</v>
      </c>
      <c r="C814" s="14">
        <f>VLOOKUP(A814,'Data _Transformation'!A813:Q3142,3,FALSE)</f>
        <v>25.46</v>
      </c>
      <c r="D814" s="14">
        <f>VLOOKUP(A814,'Data _Transformation'!A813:Q3142,4,FALSE)</f>
        <v>8.77</v>
      </c>
      <c r="E814" s="14" t="str">
        <f>VLOOKUP(A814,'Data _Transformation'!A813:Q3142,5,FALSE)</f>
        <v>Yes</v>
      </c>
      <c r="F814" s="14" t="str">
        <f>VLOOKUP(A814,'Data _Transformation'!A813:Q3142,6,FALSE)</f>
        <v>No</v>
      </c>
      <c r="G814" s="14" t="str">
        <f>VLOOKUP(A814,'Data _Transformation'!A813:Q3142,7,FALSE)</f>
        <v>Yes</v>
      </c>
      <c r="H814" s="14">
        <f>VLOOKUP(A814,'Data _Transformation'!A813:Q3142,8,FALSE)</f>
        <v>1</v>
      </c>
      <c r="I814" s="14" t="str">
        <f>VLOOKUP(A814,'Data _Transformation'!A813:Q3142,9,FALSE)</f>
        <v>Nonsmoker</v>
      </c>
      <c r="J814" s="14" t="str">
        <f>VLOOKUP(A814,'Data _Transformation'!A813:Q3142,10,FALSE)</f>
        <v>Over weight</v>
      </c>
      <c r="K814" s="14" t="str">
        <f>VLOOKUP(A814,'Data _Transformation'!A813:Q3142,11,FALSE)</f>
        <v>Diabetes</v>
      </c>
      <c r="L814" s="39">
        <f>VLOOKUP(A814,'Data _Transformation'!A813:Q3142,12,FALSE)</f>
        <v>24450</v>
      </c>
      <c r="M814" s="40">
        <f>VLOOKUP(A814,'Data _Transformation'!A813:Q3142,13,FALSE)</f>
        <v>6750.27</v>
      </c>
      <c r="N814" s="14" t="str">
        <f>VLOOKUP(A814,'Data _Transformation'!A813:Q3142,14,FALSE)</f>
        <v>tier - 3</v>
      </c>
      <c r="O814" s="14" t="str">
        <f>VLOOKUP(A814,'Data _Transformation'!A813:Q3142,15,FALSE)</f>
        <v>tier - 2</v>
      </c>
      <c r="P814" s="14" t="str">
        <f>VLOOKUP(A814,'Data _Transformation'!A813:Q3142,16,0)</f>
        <v>R1013</v>
      </c>
      <c r="Q814" s="42">
        <f>VLOOKUP(A814,'Data _Transformation'!A813:Q3142,17,0)</f>
        <v>56</v>
      </c>
    </row>
    <row r="815" spans="1:17" ht="15.6" x14ac:dyDescent="0.3">
      <c r="A815" s="41" t="s">
        <v>2065</v>
      </c>
      <c r="B815" s="14" t="str">
        <f>VLOOKUP(A815,'Data _Transformation'!A814:Q3143,2,FALSE)</f>
        <v xml:space="preserve">  Andy</v>
      </c>
      <c r="C815" s="14">
        <f>VLOOKUP(A815,'Data _Transformation'!A814:Q3143,3,FALSE)</f>
        <v>39.14</v>
      </c>
      <c r="D815" s="14">
        <f>VLOOKUP(A815,'Data _Transformation'!A814:Q3143,4,FALSE)</f>
        <v>4.91</v>
      </c>
      <c r="E815" s="14" t="str">
        <f>VLOOKUP(A815,'Data _Transformation'!A814:Q3143,5,FALSE)</f>
        <v>No</v>
      </c>
      <c r="F815" s="14" t="str">
        <f>VLOOKUP(A815,'Data _Transformation'!A814:Q3143,6,FALSE)</f>
        <v>yes</v>
      </c>
      <c r="G815" s="14" t="str">
        <f>VLOOKUP(A815,'Data _Transformation'!A814:Q3143,7,FALSE)</f>
        <v>No</v>
      </c>
      <c r="H815" s="14">
        <f>VLOOKUP(A815,'Data _Transformation'!A814:Q3143,8,FALSE)</f>
        <v>1</v>
      </c>
      <c r="I815" s="14" t="str">
        <f>VLOOKUP(A815,'Data _Transformation'!A814:Q3143,9,FALSE)</f>
        <v>Nonsmoker</v>
      </c>
      <c r="J815" s="14" t="str">
        <f>VLOOKUP(A815,'Data _Transformation'!A814:Q3143,10,FALSE)</f>
        <v>Obesity</v>
      </c>
      <c r="K815" s="14" t="str">
        <f>VLOOKUP(A815,'Data _Transformation'!A814:Q3143,11,FALSE)</f>
        <v>Normal</v>
      </c>
      <c r="L815" s="39">
        <f>VLOOKUP(A815,'Data _Transformation'!A814:Q3143,12,FALSE)</f>
        <v>32426</v>
      </c>
      <c r="M815" s="40">
        <f>VLOOKUP(A815,'Data _Transformation'!A814:Q3143,13,FALSE)</f>
        <v>6753.04</v>
      </c>
      <c r="N815" s="14" t="str">
        <f>VLOOKUP(A815,'Data _Transformation'!A814:Q3143,14,FALSE)</f>
        <v>tier - 2</v>
      </c>
      <c r="O815" s="14" t="str">
        <f>VLOOKUP(A815,'Data _Transformation'!A814:Q3143,15,FALSE)</f>
        <v>tier - 2</v>
      </c>
      <c r="P815" s="14" t="str">
        <f>VLOOKUP(A815,'Data _Transformation'!A814:Q3143,16,0)</f>
        <v>R1024</v>
      </c>
      <c r="Q815" s="42">
        <f>VLOOKUP(A815,'Data _Transformation'!A814:Q3143,17,0)</f>
        <v>34</v>
      </c>
    </row>
    <row r="816" spans="1:17" ht="15.6" x14ac:dyDescent="0.3">
      <c r="A816" s="41" t="s">
        <v>2068</v>
      </c>
      <c r="B816" s="14" t="str">
        <f>VLOOKUP(A816,'Data _Transformation'!A815:Q3144,2,FALSE)</f>
        <v xml:space="preserve">  Mary</v>
      </c>
      <c r="C816" s="14">
        <f>VLOOKUP(A816,'Data _Transformation'!A815:Q3144,3,FALSE)</f>
        <v>41.2</v>
      </c>
      <c r="D816" s="14">
        <f>VLOOKUP(A816,'Data _Transformation'!A815:Q3144,4,FALSE)</f>
        <v>4.95</v>
      </c>
      <c r="E816" s="14" t="str">
        <f>VLOOKUP(A816,'Data _Transformation'!A815:Q3144,5,FALSE)</f>
        <v>No</v>
      </c>
      <c r="F816" s="14" t="str">
        <f>VLOOKUP(A816,'Data _Transformation'!A815:Q3144,6,FALSE)</f>
        <v>No</v>
      </c>
      <c r="G816" s="14" t="str">
        <f>VLOOKUP(A816,'Data _Transformation'!A815:Q3144,7,FALSE)</f>
        <v>No</v>
      </c>
      <c r="H816" s="14">
        <f>VLOOKUP(A816,'Data _Transformation'!A815:Q3144,8,FALSE)</f>
        <v>1</v>
      </c>
      <c r="I816" s="14" t="str">
        <f>VLOOKUP(A816,'Data _Transformation'!A815:Q3144,9,FALSE)</f>
        <v>Nonsmoker</v>
      </c>
      <c r="J816" s="14" t="str">
        <f>VLOOKUP(A816,'Data _Transformation'!A815:Q3144,10,FALSE)</f>
        <v>Obesity</v>
      </c>
      <c r="K816" s="14" t="str">
        <f>VLOOKUP(A816,'Data _Transformation'!A815:Q3144,11,FALSE)</f>
        <v>Normal</v>
      </c>
      <c r="L816" s="39">
        <f>VLOOKUP(A816,'Data _Transformation'!A815:Q3144,12,FALSE)</f>
        <v>29850</v>
      </c>
      <c r="M816" s="40">
        <f>VLOOKUP(A816,'Data _Transformation'!A815:Q3144,13,FALSE)</f>
        <v>6770.19</v>
      </c>
      <c r="N816" s="14" t="str">
        <f>VLOOKUP(A816,'Data _Transformation'!A815:Q3144,14,FALSE)</f>
        <v>tier - 2</v>
      </c>
      <c r="O816" s="14" t="str">
        <f>VLOOKUP(A816,'Data _Transformation'!A815:Q3144,15,FALSE)</f>
        <v>tier - 3</v>
      </c>
      <c r="P816" s="14" t="str">
        <f>VLOOKUP(A816,'Data _Transformation'!A815:Q3144,16,0)</f>
        <v>R1013</v>
      </c>
      <c r="Q816" s="42">
        <f>VLOOKUP(A816,'Data _Transformation'!A815:Q3144,17,0)</f>
        <v>41</v>
      </c>
    </row>
    <row r="817" spans="1:17" ht="15.6" x14ac:dyDescent="0.3">
      <c r="A817" s="41" t="s">
        <v>2070</v>
      </c>
      <c r="B817" s="14" t="str">
        <f>VLOOKUP(A817,'Data _Transformation'!A816:Q3145,2,FALSE)</f>
        <v xml:space="preserve">  Marcus B</v>
      </c>
      <c r="C817" s="14">
        <f>VLOOKUP(A817,'Data _Transformation'!A816:Q3145,3,FALSE)</f>
        <v>28.81</v>
      </c>
      <c r="D817" s="14">
        <f>VLOOKUP(A817,'Data _Transformation'!A816:Q3145,4,FALSE)</f>
        <v>10.8</v>
      </c>
      <c r="E817" s="14" t="str">
        <f>VLOOKUP(A817,'Data _Transformation'!A816:Q3145,5,FALSE)</f>
        <v>Yes</v>
      </c>
      <c r="F817" s="14" t="str">
        <f>VLOOKUP(A817,'Data _Transformation'!A816:Q3145,6,FALSE)</f>
        <v>No</v>
      </c>
      <c r="G817" s="14" t="str">
        <f>VLOOKUP(A817,'Data _Transformation'!A816:Q3145,7,FALSE)</f>
        <v>Yes</v>
      </c>
      <c r="H817" s="14">
        <f>VLOOKUP(A817,'Data _Transformation'!A816:Q3145,8,FALSE)</f>
        <v>1</v>
      </c>
      <c r="I817" s="14" t="str">
        <f>VLOOKUP(A817,'Data _Transformation'!A816:Q3145,9,FALSE)</f>
        <v>Nonsmoker</v>
      </c>
      <c r="J817" s="14" t="str">
        <f>VLOOKUP(A817,'Data _Transformation'!A816:Q3145,10,FALSE)</f>
        <v>Over weight</v>
      </c>
      <c r="K817" s="14" t="str">
        <f>VLOOKUP(A817,'Data _Transformation'!A816:Q3145,11,FALSE)</f>
        <v>Diabetes</v>
      </c>
      <c r="L817" s="39">
        <f>VLOOKUP(A817,'Data _Transformation'!A816:Q3145,12,FALSE)</f>
        <v>29832</v>
      </c>
      <c r="M817" s="40">
        <f>VLOOKUP(A817,'Data _Transformation'!A816:Q3145,13,FALSE)</f>
        <v>6775.96</v>
      </c>
      <c r="N817" s="14" t="str">
        <f>VLOOKUP(A817,'Data _Transformation'!A816:Q3145,14,FALSE)</f>
        <v>tier - 2</v>
      </c>
      <c r="O817" s="14" t="str">
        <f>VLOOKUP(A817,'Data _Transformation'!A816:Q3145,15,FALSE)</f>
        <v>tier - 3</v>
      </c>
      <c r="P817" s="14" t="str">
        <f>VLOOKUP(A817,'Data _Transformation'!A816:Q3145,16,0)</f>
        <v>R1011</v>
      </c>
      <c r="Q817" s="42">
        <f>VLOOKUP(A817,'Data _Transformation'!A816:Q3145,17,0)</f>
        <v>41</v>
      </c>
    </row>
    <row r="818" spans="1:17" ht="15.6" x14ac:dyDescent="0.3">
      <c r="A818" s="41" t="s">
        <v>2072</v>
      </c>
      <c r="B818" s="14" t="str">
        <f>VLOOKUP(A818,'Data _Transformation'!A817:Q3146,2,FALSE)</f>
        <v xml:space="preserve">  Thomas K</v>
      </c>
      <c r="C818" s="14">
        <f>VLOOKUP(A818,'Data _Transformation'!A817:Q3146,3,FALSE)</f>
        <v>37.409999999999997</v>
      </c>
      <c r="D818" s="14">
        <f>VLOOKUP(A818,'Data _Transformation'!A817:Q3146,4,FALSE)</f>
        <v>7.21</v>
      </c>
      <c r="E818" s="14" t="str">
        <f>VLOOKUP(A818,'Data _Transformation'!A817:Q3146,5,FALSE)</f>
        <v>No</v>
      </c>
      <c r="F818" s="14" t="str">
        <f>VLOOKUP(A818,'Data _Transformation'!A817:Q3146,6,FALSE)</f>
        <v>No</v>
      </c>
      <c r="G818" s="14" t="str">
        <f>VLOOKUP(A818,'Data _Transformation'!A817:Q3146,7,FALSE)</f>
        <v>No</v>
      </c>
      <c r="H818" s="14">
        <f>VLOOKUP(A818,'Data _Transformation'!A817:Q3146,8,FALSE)</f>
        <v>2</v>
      </c>
      <c r="I818" s="14" t="str">
        <f>VLOOKUP(A818,'Data _Transformation'!A817:Q3146,9,FALSE)</f>
        <v>Nonsmoker</v>
      </c>
      <c r="J818" s="14" t="str">
        <f>VLOOKUP(A818,'Data _Transformation'!A817:Q3146,10,FALSE)</f>
        <v>Obesity</v>
      </c>
      <c r="K818" s="14" t="str">
        <f>VLOOKUP(A818,'Data _Transformation'!A817:Q3146,11,FALSE)</f>
        <v>Diabetes</v>
      </c>
      <c r="L818" s="39">
        <f>VLOOKUP(A818,'Data _Transformation'!A817:Q3146,12,FALSE)</f>
        <v>29867</v>
      </c>
      <c r="M818" s="40">
        <f>VLOOKUP(A818,'Data _Transformation'!A817:Q3146,13,FALSE)</f>
        <v>6781.35</v>
      </c>
      <c r="N818" s="14" t="str">
        <f>VLOOKUP(A818,'Data _Transformation'!A817:Q3146,14,FALSE)</f>
        <v>tier - 2</v>
      </c>
      <c r="O818" s="14" t="str">
        <f>VLOOKUP(A818,'Data _Transformation'!A817:Q3146,15,FALSE)</f>
        <v>tier - 1</v>
      </c>
      <c r="P818" s="14" t="str">
        <f>VLOOKUP(A818,'Data _Transformation'!A817:Q3146,16,0)</f>
        <v>R1013</v>
      </c>
      <c r="Q818" s="42">
        <f>VLOOKUP(A818,'Data _Transformation'!A817:Q3146,17,0)</f>
        <v>41</v>
      </c>
    </row>
    <row r="819" spans="1:17" ht="15.6" x14ac:dyDescent="0.3">
      <c r="A819" s="41" t="s">
        <v>2075</v>
      </c>
      <c r="B819" s="14" t="str">
        <f>VLOOKUP(A819,'Data _Transformation'!A818:Q3147,2,FALSE)</f>
        <v xml:space="preserve">  Robert</v>
      </c>
      <c r="C819" s="14">
        <f>VLOOKUP(A819,'Data _Transformation'!A818:Q3147,3,FALSE)</f>
        <v>52.54</v>
      </c>
      <c r="D819" s="14">
        <f>VLOOKUP(A819,'Data _Transformation'!A818:Q3147,4,FALSE)</f>
        <v>5.12</v>
      </c>
      <c r="E819" s="14" t="str">
        <f>VLOOKUP(A819,'Data _Transformation'!A818:Q3147,5,FALSE)</f>
        <v>No</v>
      </c>
      <c r="F819" s="14" t="str">
        <f>VLOOKUP(A819,'Data _Transformation'!A818:Q3147,6,FALSE)</f>
        <v>No</v>
      </c>
      <c r="G819" s="14" t="str">
        <f>VLOOKUP(A819,'Data _Transformation'!A818:Q3147,7,FALSE)</f>
        <v>Yes</v>
      </c>
      <c r="H819" s="14">
        <f>VLOOKUP(A819,'Data _Transformation'!A818:Q3147,8,FALSE)</f>
        <v>1</v>
      </c>
      <c r="I819" s="14" t="str">
        <f>VLOOKUP(A819,'Data _Transformation'!A818:Q3147,9,FALSE)</f>
        <v>Nonsmoker</v>
      </c>
      <c r="J819" s="14" t="str">
        <f>VLOOKUP(A819,'Data _Transformation'!A818:Q3147,10,FALSE)</f>
        <v>Obesity</v>
      </c>
      <c r="K819" s="14" t="str">
        <f>VLOOKUP(A819,'Data _Transformation'!A818:Q3147,11,FALSE)</f>
        <v>Normal</v>
      </c>
      <c r="L819" s="39">
        <f>VLOOKUP(A819,'Data _Transformation'!A818:Q3147,12,FALSE)</f>
        <v>29548</v>
      </c>
      <c r="M819" s="40">
        <f>VLOOKUP(A819,'Data _Transformation'!A818:Q3147,13,FALSE)</f>
        <v>6781.52</v>
      </c>
      <c r="N819" s="14" t="str">
        <f>VLOOKUP(A819,'Data _Transformation'!A818:Q3147,14,FALSE)</f>
        <v>tier - 2</v>
      </c>
      <c r="O819" s="14" t="str">
        <f>VLOOKUP(A819,'Data _Transformation'!A818:Q3147,15,FALSE)</f>
        <v>tier - 2</v>
      </c>
      <c r="P819" s="14" t="str">
        <f>VLOOKUP(A819,'Data _Transformation'!A818:Q3147,16,0)</f>
        <v>R1013</v>
      </c>
      <c r="Q819" s="42">
        <f>VLOOKUP(A819,'Data _Transformation'!A818:Q3147,17,0)</f>
        <v>42</v>
      </c>
    </row>
    <row r="820" spans="1:17" ht="15.6" x14ac:dyDescent="0.3">
      <c r="A820" s="41" t="s">
        <v>2077</v>
      </c>
      <c r="B820" s="14" t="str">
        <f>VLOOKUP(A820,'Data _Transformation'!A819:Q3148,2,FALSE)</f>
        <v xml:space="preserve">  Geoff</v>
      </c>
      <c r="C820" s="14">
        <f>VLOOKUP(A820,'Data _Transformation'!A819:Q3148,3,FALSE)</f>
        <v>17.29</v>
      </c>
      <c r="D820" s="14">
        <f>VLOOKUP(A820,'Data _Transformation'!A819:Q3148,4,FALSE)</f>
        <v>4.62</v>
      </c>
      <c r="E820" s="14" t="str">
        <f>VLOOKUP(A820,'Data _Transformation'!A819:Q3148,5,FALSE)</f>
        <v>No</v>
      </c>
      <c r="F820" s="14" t="str">
        <f>VLOOKUP(A820,'Data _Transformation'!A819:Q3148,6,FALSE)</f>
        <v>yes</v>
      </c>
      <c r="G820" s="14" t="str">
        <f>VLOOKUP(A820,'Data _Transformation'!A819:Q3148,7,FALSE)</f>
        <v>No</v>
      </c>
      <c r="H820" s="14">
        <f>VLOOKUP(A820,'Data _Transformation'!A819:Q3148,8,FALSE)</f>
        <v>1</v>
      </c>
      <c r="I820" s="14" t="str">
        <f>VLOOKUP(A820,'Data _Transformation'!A819:Q3148,9,FALSE)</f>
        <v>Smoker</v>
      </c>
      <c r="J820" s="14" t="str">
        <f>VLOOKUP(A820,'Data _Transformation'!A819:Q3148,10,FALSE)</f>
        <v>Under weight</v>
      </c>
      <c r="K820" s="14" t="str">
        <f>VLOOKUP(A820,'Data _Transformation'!A819:Q3148,11,FALSE)</f>
        <v>Normal</v>
      </c>
      <c r="L820" s="39">
        <f>VLOOKUP(A820,'Data _Transformation'!A819:Q3148,12,FALSE)</f>
        <v>31405</v>
      </c>
      <c r="M820" s="40">
        <f>VLOOKUP(A820,'Data _Transformation'!A819:Q3148,13,FALSE)</f>
        <v>6796.86</v>
      </c>
      <c r="N820" s="14" t="str">
        <f>VLOOKUP(A820,'Data _Transformation'!A819:Q3148,14,FALSE)</f>
        <v>tier - 3</v>
      </c>
      <c r="O820" s="14" t="str">
        <f>VLOOKUP(A820,'Data _Transformation'!A819:Q3148,15,FALSE)</f>
        <v>tier - 3</v>
      </c>
      <c r="P820" s="14" t="str">
        <f>VLOOKUP(A820,'Data _Transformation'!A819:Q3148,16,0)</f>
        <v>R1012</v>
      </c>
      <c r="Q820" s="42">
        <f>VLOOKUP(A820,'Data _Transformation'!A819:Q3148,17,0)</f>
        <v>37</v>
      </c>
    </row>
    <row r="821" spans="1:17" ht="15.6" x14ac:dyDescent="0.3">
      <c r="A821" s="41" t="s">
        <v>2079</v>
      </c>
      <c r="B821" s="14" t="str">
        <f>VLOOKUP(A821,'Data _Transformation'!A820:Q3149,2,FALSE)</f>
        <v xml:space="preserve">  Chris J</v>
      </c>
      <c r="C821" s="14">
        <f>VLOOKUP(A821,'Data _Transformation'!A820:Q3149,3,FALSE)</f>
        <v>31.74</v>
      </c>
      <c r="D821" s="14">
        <f>VLOOKUP(A821,'Data _Transformation'!A820:Q3149,4,FALSE)</f>
        <v>7.68</v>
      </c>
      <c r="E821" s="14" t="str">
        <f>VLOOKUP(A821,'Data _Transformation'!A820:Q3149,5,FALSE)</f>
        <v>Yes</v>
      </c>
      <c r="F821" s="14" t="str">
        <f>VLOOKUP(A821,'Data _Transformation'!A820:Q3149,6,FALSE)</f>
        <v>No</v>
      </c>
      <c r="G821" s="14" t="str">
        <f>VLOOKUP(A821,'Data _Transformation'!A820:Q3149,7,FALSE)</f>
        <v>No</v>
      </c>
      <c r="H821" s="14">
        <f>VLOOKUP(A821,'Data _Transformation'!A820:Q3149,8,FALSE)</f>
        <v>0</v>
      </c>
      <c r="I821" s="14" t="str">
        <f>VLOOKUP(A821,'Data _Transformation'!A820:Q3149,9,FALSE)</f>
        <v>Nonsmoker</v>
      </c>
      <c r="J821" s="14" t="str">
        <f>VLOOKUP(A821,'Data _Transformation'!A820:Q3149,10,FALSE)</f>
        <v>Obesity</v>
      </c>
      <c r="K821" s="14" t="str">
        <f>VLOOKUP(A821,'Data _Transformation'!A820:Q3149,11,FALSE)</f>
        <v>Diabetes</v>
      </c>
      <c r="L821" s="39">
        <f>VLOOKUP(A821,'Data _Transformation'!A820:Q3149,12,FALSE)</f>
        <v>33418</v>
      </c>
      <c r="M821" s="40">
        <f>VLOOKUP(A821,'Data _Transformation'!A820:Q3149,13,FALSE)</f>
        <v>6799.46</v>
      </c>
      <c r="N821" s="14" t="str">
        <f>VLOOKUP(A821,'Data _Transformation'!A820:Q3149,14,FALSE)</f>
        <v>tier - 1</v>
      </c>
      <c r="O821" s="14" t="str">
        <f>VLOOKUP(A821,'Data _Transformation'!A820:Q3149,15,FALSE)</f>
        <v>tier - 2</v>
      </c>
      <c r="P821" s="14" t="str">
        <f>VLOOKUP(A821,'Data _Transformation'!A820:Q3149,16,0)</f>
        <v>R1014</v>
      </c>
      <c r="Q821" s="42">
        <f>VLOOKUP(A821,'Data _Transformation'!A820:Q3149,17,0)</f>
        <v>31</v>
      </c>
    </row>
    <row r="822" spans="1:17" ht="15.6" x14ac:dyDescent="0.3">
      <c r="A822" s="41" t="s">
        <v>2081</v>
      </c>
      <c r="B822" s="14" t="str">
        <f>VLOOKUP(A822,'Data _Transformation'!A821:Q3150,2,FALSE)</f>
        <v xml:space="preserve">  Kate A</v>
      </c>
      <c r="C822" s="14">
        <f>VLOOKUP(A822,'Data _Transformation'!A821:Q3150,3,FALSE)</f>
        <v>26.504999999999999</v>
      </c>
      <c r="D822" s="14">
        <f>VLOOKUP(A822,'Data _Transformation'!A821:Q3150,4,FALSE)</f>
        <v>6.79</v>
      </c>
      <c r="E822" s="14" t="str">
        <f>VLOOKUP(A822,'Data _Transformation'!A821:Q3150,5,FALSE)</f>
        <v>Yes</v>
      </c>
      <c r="F822" s="14" t="str">
        <f>VLOOKUP(A822,'Data _Transformation'!A821:Q3150,6,FALSE)</f>
        <v>No</v>
      </c>
      <c r="G822" s="14" t="str">
        <f>VLOOKUP(A822,'Data _Transformation'!A821:Q3150,7,FALSE)</f>
        <v>Yes</v>
      </c>
      <c r="H822" s="14">
        <f>VLOOKUP(A822,'Data _Transformation'!A821:Q3150,8,FALSE)</f>
        <v>1</v>
      </c>
      <c r="I822" s="14" t="str">
        <f>VLOOKUP(A822,'Data _Transformation'!A821:Q3150,9,FALSE)</f>
        <v>Nonsmoker</v>
      </c>
      <c r="J822" s="14" t="str">
        <f>VLOOKUP(A822,'Data _Transformation'!A821:Q3150,10,FALSE)</f>
        <v>Over weight</v>
      </c>
      <c r="K822" s="14" t="str">
        <f>VLOOKUP(A822,'Data _Transformation'!A821:Q3150,11,FALSE)</f>
        <v>Diabetes</v>
      </c>
      <c r="L822" s="39">
        <f>VLOOKUP(A822,'Data _Transformation'!A821:Q3150,12,FALSE)</f>
        <v>27623</v>
      </c>
      <c r="M822" s="40">
        <f>VLOOKUP(A822,'Data _Transformation'!A821:Q3150,13,FALSE)</f>
        <v>6809.46</v>
      </c>
      <c r="N822" s="14" t="str">
        <f>VLOOKUP(A822,'Data _Transformation'!A821:Q3150,14,FALSE)</f>
        <v>tier - 2</v>
      </c>
      <c r="O822" s="14" t="str">
        <f>VLOOKUP(A822,'Data _Transformation'!A821:Q3150,15,FALSE)</f>
        <v>tier - 1</v>
      </c>
      <c r="P822" s="14" t="str">
        <f>VLOOKUP(A822,'Data _Transformation'!A821:Q3150,16,0)</f>
        <v>R1012</v>
      </c>
      <c r="Q822" s="42">
        <f>VLOOKUP(A822,'Data _Transformation'!A821:Q3150,17,0)</f>
        <v>47</v>
      </c>
    </row>
    <row r="823" spans="1:17" ht="15.6" x14ac:dyDescent="0.3">
      <c r="A823" s="41" t="s">
        <v>2084</v>
      </c>
      <c r="B823" s="14" t="str">
        <f>VLOOKUP(A823,'Data _Transformation'!A822:Q3151,2,FALSE)</f>
        <v xml:space="preserve">  Kelli</v>
      </c>
      <c r="C823" s="14">
        <f>VLOOKUP(A823,'Data _Transformation'!A822:Q3151,3,FALSE)</f>
        <v>36.479999999999997</v>
      </c>
      <c r="D823" s="14">
        <f>VLOOKUP(A823,'Data _Transformation'!A822:Q3151,4,FALSE)</f>
        <v>11.09</v>
      </c>
      <c r="E823" s="14" t="str">
        <f>VLOOKUP(A823,'Data _Transformation'!A822:Q3151,5,FALSE)</f>
        <v>No</v>
      </c>
      <c r="F823" s="14" t="str">
        <f>VLOOKUP(A823,'Data _Transformation'!A822:Q3151,6,FALSE)</f>
        <v>No</v>
      </c>
      <c r="G823" s="14" t="str">
        <f>VLOOKUP(A823,'Data _Transformation'!A822:Q3151,7,FALSE)</f>
        <v>No</v>
      </c>
      <c r="H823" s="14">
        <f>VLOOKUP(A823,'Data _Transformation'!A822:Q3151,8,FALSE)</f>
        <v>0</v>
      </c>
      <c r="I823" s="14" t="str">
        <f>VLOOKUP(A823,'Data _Transformation'!A822:Q3151,9,FALSE)</f>
        <v>Nonsmoker</v>
      </c>
      <c r="J823" s="14" t="str">
        <f>VLOOKUP(A823,'Data _Transformation'!A822:Q3151,10,FALSE)</f>
        <v>Obesity</v>
      </c>
      <c r="K823" s="14" t="str">
        <f>VLOOKUP(A823,'Data _Transformation'!A822:Q3151,11,FALSE)</f>
        <v>Diabetes</v>
      </c>
      <c r="L823" s="39">
        <f>VLOOKUP(A823,'Data _Transformation'!A822:Q3151,12,FALSE)</f>
        <v>34523</v>
      </c>
      <c r="M823" s="40">
        <f>VLOOKUP(A823,'Data _Transformation'!A822:Q3151,13,FALSE)</f>
        <v>6827.69</v>
      </c>
      <c r="N823" s="14" t="str">
        <f>VLOOKUP(A823,'Data _Transformation'!A822:Q3151,14,FALSE)</f>
        <v>tier - 2</v>
      </c>
      <c r="O823" s="14" t="str">
        <f>VLOOKUP(A823,'Data _Transformation'!A822:Q3151,15,FALSE)</f>
        <v>tier - 2</v>
      </c>
      <c r="P823" s="14" t="str">
        <f>VLOOKUP(A823,'Data _Transformation'!A822:Q3151,16,0)</f>
        <v>R1021</v>
      </c>
      <c r="Q823" s="42">
        <f>VLOOKUP(A823,'Data _Transformation'!A822:Q3151,17,0)</f>
        <v>28</v>
      </c>
    </row>
    <row r="824" spans="1:17" ht="15.6" x14ac:dyDescent="0.3">
      <c r="A824" s="41" t="s">
        <v>2086</v>
      </c>
      <c r="B824" s="14" t="str">
        <f>VLOOKUP(A824,'Data _Transformation'!A823:Q3152,2,FALSE)</f>
        <v xml:space="preserve">  Maggie M</v>
      </c>
      <c r="C824" s="14">
        <f>VLOOKUP(A824,'Data _Transformation'!A823:Q3152,3,FALSE)</f>
        <v>39.159999999999997</v>
      </c>
      <c r="D824" s="14">
        <f>VLOOKUP(A824,'Data _Transformation'!A823:Q3152,4,FALSE)</f>
        <v>5.24</v>
      </c>
      <c r="E824" s="14" t="str">
        <f>VLOOKUP(A824,'Data _Transformation'!A823:Q3152,5,FALSE)</f>
        <v>Yes</v>
      </c>
      <c r="F824" s="14" t="str">
        <f>VLOOKUP(A824,'Data _Transformation'!A823:Q3152,6,FALSE)</f>
        <v>No</v>
      </c>
      <c r="G824" s="14" t="str">
        <f>VLOOKUP(A824,'Data _Transformation'!A823:Q3152,7,FALSE)</f>
        <v>Yes</v>
      </c>
      <c r="H824" s="14">
        <f>VLOOKUP(A824,'Data _Transformation'!A823:Q3152,8,FALSE)</f>
        <v>1</v>
      </c>
      <c r="I824" s="14" t="str">
        <f>VLOOKUP(A824,'Data _Transformation'!A823:Q3152,9,FALSE)</f>
        <v>Nonsmoker</v>
      </c>
      <c r="J824" s="14" t="str">
        <f>VLOOKUP(A824,'Data _Transformation'!A823:Q3152,10,FALSE)</f>
        <v>Obesity</v>
      </c>
      <c r="K824" s="14" t="str">
        <f>VLOOKUP(A824,'Data _Transformation'!A823:Q3152,11,FALSE)</f>
        <v>Normal</v>
      </c>
      <c r="L824" s="39">
        <f>VLOOKUP(A824,'Data _Transformation'!A823:Q3152,12,FALSE)</f>
        <v>29051</v>
      </c>
      <c r="M824" s="40">
        <f>VLOOKUP(A824,'Data _Transformation'!A823:Q3152,13,FALSE)</f>
        <v>6837.37</v>
      </c>
      <c r="N824" s="14" t="str">
        <f>VLOOKUP(A824,'Data _Transformation'!A823:Q3152,14,FALSE)</f>
        <v>tier - 3</v>
      </c>
      <c r="O824" s="14" t="str">
        <f>VLOOKUP(A824,'Data _Transformation'!A823:Q3152,15,FALSE)</f>
        <v>tier - 1</v>
      </c>
      <c r="P824" s="14" t="str">
        <f>VLOOKUP(A824,'Data _Transformation'!A823:Q3152,16,0)</f>
        <v>R1016</v>
      </c>
      <c r="Q824" s="42">
        <f>VLOOKUP(A824,'Data _Transformation'!A823:Q3152,17,0)</f>
        <v>43</v>
      </c>
    </row>
    <row r="825" spans="1:17" ht="15.6" x14ac:dyDescent="0.3">
      <c r="A825" s="41" t="s">
        <v>2088</v>
      </c>
      <c r="B825" s="14" t="str">
        <f>VLOOKUP(A825,'Data _Transformation'!A824:Q3153,2,FALSE)</f>
        <v xml:space="preserve">  Michelle L</v>
      </c>
      <c r="C825" s="14">
        <f>VLOOKUP(A825,'Data _Transformation'!A824:Q3153,3,FALSE)</f>
        <v>28.22</v>
      </c>
      <c r="D825" s="14">
        <f>VLOOKUP(A825,'Data _Transformation'!A824:Q3153,4,FALSE)</f>
        <v>7.51</v>
      </c>
      <c r="E825" s="14" t="str">
        <f>VLOOKUP(A825,'Data _Transformation'!A824:Q3153,5,FALSE)</f>
        <v>Yes</v>
      </c>
      <c r="F825" s="14" t="str">
        <f>VLOOKUP(A825,'Data _Transformation'!A824:Q3153,6,FALSE)</f>
        <v>No</v>
      </c>
      <c r="G825" s="14" t="str">
        <f>VLOOKUP(A825,'Data _Transformation'!A824:Q3153,7,FALSE)</f>
        <v>Yes</v>
      </c>
      <c r="H825" s="14">
        <f>VLOOKUP(A825,'Data _Transformation'!A824:Q3153,8,FALSE)</f>
        <v>1</v>
      </c>
      <c r="I825" s="14" t="str">
        <f>VLOOKUP(A825,'Data _Transformation'!A824:Q3153,9,FALSE)</f>
        <v>Nonsmoker</v>
      </c>
      <c r="J825" s="14" t="str">
        <f>VLOOKUP(A825,'Data _Transformation'!A824:Q3153,10,FALSE)</f>
        <v>Over weight</v>
      </c>
      <c r="K825" s="14" t="str">
        <f>VLOOKUP(A825,'Data _Transformation'!A824:Q3153,11,FALSE)</f>
        <v>Diabetes</v>
      </c>
      <c r="L825" s="39">
        <f>VLOOKUP(A825,'Data _Transformation'!A824:Q3153,12,FALSE)</f>
        <v>36860</v>
      </c>
      <c r="M825" s="40">
        <f>VLOOKUP(A825,'Data _Transformation'!A824:Q3153,13,FALSE)</f>
        <v>6842.28</v>
      </c>
      <c r="N825" s="14" t="str">
        <f>VLOOKUP(A825,'Data _Transformation'!A824:Q3153,14,FALSE)</f>
        <v>tier - 2</v>
      </c>
      <c r="O825" s="14" t="str">
        <f>VLOOKUP(A825,'Data _Transformation'!A824:Q3153,15,FALSE)</f>
        <v>tier - 1</v>
      </c>
      <c r="P825" s="14" t="str">
        <f>VLOOKUP(A825,'Data _Transformation'!A824:Q3153,16,0)</f>
        <v>R1012</v>
      </c>
      <c r="Q825" s="42">
        <f>VLOOKUP(A825,'Data _Transformation'!A824:Q3153,17,0)</f>
        <v>22</v>
      </c>
    </row>
    <row r="826" spans="1:17" ht="15.6" x14ac:dyDescent="0.3">
      <c r="A826" s="41" t="s">
        <v>2091</v>
      </c>
      <c r="B826" s="14" t="str">
        <f>VLOOKUP(A826,'Data _Transformation'!A825:Q3154,2,FALSE)</f>
        <v xml:space="preserve">  Ashley K</v>
      </c>
      <c r="C826" s="14">
        <f>VLOOKUP(A826,'Data _Transformation'!A825:Q3154,3,FALSE)</f>
        <v>35</v>
      </c>
      <c r="D826" s="14">
        <f>VLOOKUP(A826,'Data _Transformation'!A825:Q3154,4,FALSE)</f>
        <v>4.13</v>
      </c>
      <c r="E826" s="14" t="str">
        <f>VLOOKUP(A826,'Data _Transformation'!A825:Q3154,5,FALSE)</f>
        <v>No</v>
      </c>
      <c r="F826" s="14" t="str">
        <f>VLOOKUP(A826,'Data _Transformation'!A825:Q3154,6,FALSE)</f>
        <v>No</v>
      </c>
      <c r="G826" s="14" t="str">
        <f>VLOOKUP(A826,'Data _Transformation'!A825:Q3154,7,FALSE)</f>
        <v>No</v>
      </c>
      <c r="H826" s="14">
        <f>VLOOKUP(A826,'Data _Transformation'!A825:Q3154,8,FALSE)</f>
        <v>2</v>
      </c>
      <c r="I826" s="14" t="str">
        <f>VLOOKUP(A826,'Data _Transformation'!A825:Q3154,9,FALSE)</f>
        <v>Nonsmoker</v>
      </c>
      <c r="J826" s="14" t="str">
        <f>VLOOKUP(A826,'Data _Transformation'!A825:Q3154,10,FALSE)</f>
        <v>Obesity</v>
      </c>
      <c r="K826" s="14" t="str">
        <f>VLOOKUP(A826,'Data _Transformation'!A825:Q3154,11,FALSE)</f>
        <v>Normal</v>
      </c>
      <c r="L826" s="39">
        <f>VLOOKUP(A826,'Data _Transformation'!A825:Q3154,12,FALSE)</f>
        <v>28291</v>
      </c>
      <c r="M826" s="40">
        <f>VLOOKUP(A826,'Data _Transformation'!A825:Q3154,13,FALSE)</f>
        <v>6843.17</v>
      </c>
      <c r="N826" s="14" t="str">
        <f>VLOOKUP(A826,'Data _Transformation'!A825:Q3154,14,FALSE)</f>
        <v>tier - 2</v>
      </c>
      <c r="O826" s="14" t="str">
        <f>VLOOKUP(A826,'Data _Transformation'!A825:Q3154,15,FALSE)</f>
        <v>tier - 1</v>
      </c>
      <c r="P826" s="14" t="str">
        <f>VLOOKUP(A826,'Data _Transformation'!A825:Q3154,16,0)</f>
        <v>R1013</v>
      </c>
      <c r="Q826" s="42">
        <f>VLOOKUP(A826,'Data _Transformation'!A825:Q3154,17,0)</f>
        <v>45</v>
      </c>
    </row>
    <row r="827" spans="1:17" ht="15.6" x14ac:dyDescent="0.3">
      <c r="A827" s="41" t="s">
        <v>2093</v>
      </c>
      <c r="B827" s="14" t="str">
        <f>VLOOKUP(A827,'Data _Transformation'!A826:Q3155,2,FALSE)</f>
        <v xml:space="preserve">  Michael</v>
      </c>
      <c r="C827" s="14">
        <f>VLOOKUP(A827,'Data _Transformation'!A826:Q3155,3,FALSE)</f>
        <v>36.24</v>
      </c>
      <c r="D827" s="14">
        <f>VLOOKUP(A827,'Data _Transformation'!A826:Q3155,4,FALSE)</f>
        <v>8.3800000000000008</v>
      </c>
      <c r="E827" s="14" t="str">
        <f>VLOOKUP(A827,'Data _Transformation'!A826:Q3155,5,FALSE)</f>
        <v>Yes</v>
      </c>
      <c r="F827" s="14" t="str">
        <f>VLOOKUP(A827,'Data _Transformation'!A826:Q3155,6,FALSE)</f>
        <v>No</v>
      </c>
      <c r="G827" s="14" t="str">
        <f>VLOOKUP(A827,'Data _Transformation'!A826:Q3155,7,FALSE)</f>
        <v>No</v>
      </c>
      <c r="H827" s="14">
        <f>VLOOKUP(A827,'Data _Transformation'!A826:Q3155,8,FALSE)</f>
        <v>1</v>
      </c>
      <c r="I827" s="14" t="str">
        <f>VLOOKUP(A827,'Data _Transformation'!A826:Q3155,9,FALSE)</f>
        <v>Nonsmoker</v>
      </c>
      <c r="J827" s="14" t="str">
        <f>VLOOKUP(A827,'Data _Transformation'!A826:Q3155,10,FALSE)</f>
        <v>Obesity</v>
      </c>
      <c r="K827" s="14" t="str">
        <f>VLOOKUP(A827,'Data _Transformation'!A826:Q3155,11,FALSE)</f>
        <v>Diabetes</v>
      </c>
      <c r="L827" s="39">
        <f>VLOOKUP(A827,'Data _Transformation'!A826:Q3155,12,FALSE)</f>
        <v>29163</v>
      </c>
      <c r="M827" s="40">
        <f>VLOOKUP(A827,'Data _Transformation'!A826:Q3155,13,FALSE)</f>
        <v>6849.03</v>
      </c>
      <c r="N827" s="14" t="str">
        <f>VLOOKUP(A827,'Data _Transformation'!A826:Q3155,14,FALSE)</f>
        <v>tier - 2</v>
      </c>
      <c r="O827" s="14" t="str">
        <f>VLOOKUP(A827,'Data _Transformation'!A826:Q3155,15,FALSE)</f>
        <v>tier - 2</v>
      </c>
      <c r="P827" s="14" t="str">
        <f>VLOOKUP(A827,'Data _Transformation'!A826:Q3155,16,0)</f>
        <v>R1011</v>
      </c>
      <c r="Q827" s="42">
        <f>VLOOKUP(A827,'Data _Transformation'!A826:Q3155,17,0)</f>
        <v>43</v>
      </c>
    </row>
    <row r="828" spans="1:17" ht="15.6" x14ac:dyDescent="0.3">
      <c r="A828" s="41" t="s">
        <v>2095</v>
      </c>
      <c r="B828" s="14" t="str">
        <f>VLOOKUP(A828,'Data _Transformation'!A827:Q3156,2,FALSE)</f>
        <v xml:space="preserve">  Ryan K</v>
      </c>
      <c r="C828" s="14">
        <f>VLOOKUP(A828,'Data _Transformation'!A827:Q3156,3,FALSE)</f>
        <v>36.954999999999998</v>
      </c>
      <c r="D828" s="14">
        <f>VLOOKUP(A828,'Data _Transformation'!A827:Q3156,4,FALSE)</f>
        <v>8.07</v>
      </c>
      <c r="E828" s="14" t="str">
        <f>VLOOKUP(A828,'Data _Transformation'!A827:Q3156,5,FALSE)</f>
        <v>No</v>
      </c>
      <c r="F828" s="14" t="str">
        <f>VLOOKUP(A828,'Data _Transformation'!A827:Q3156,6,FALSE)</f>
        <v>No</v>
      </c>
      <c r="G828" s="14" t="str">
        <f>VLOOKUP(A828,'Data _Transformation'!A827:Q3156,7,FALSE)</f>
        <v>No</v>
      </c>
      <c r="H828" s="14">
        <f>VLOOKUP(A828,'Data _Transformation'!A827:Q3156,8,FALSE)</f>
        <v>0</v>
      </c>
      <c r="I828" s="14" t="str">
        <f>VLOOKUP(A828,'Data _Transformation'!A827:Q3156,9,FALSE)</f>
        <v>Nonsmoker</v>
      </c>
      <c r="J828" s="14" t="str">
        <f>VLOOKUP(A828,'Data _Transformation'!A827:Q3156,10,FALSE)</f>
        <v>Obesity</v>
      </c>
      <c r="K828" s="14" t="str">
        <f>VLOOKUP(A828,'Data _Transformation'!A827:Q3156,11,FALSE)</f>
        <v>Diabetes</v>
      </c>
      <c r="L828" s="39">
        <f>VLOOKUP(A828,'Data _Transformation'!A827:Q3156,12,FALSE)</f>
        <v>29756</v>
      </c>
      <c r="M828" s="40">
        <f>VLOOKUP(A828,'Data _Transformation'!A827:Q3156,13,FALSE)</f>
        <v>6858.48</v>
      </c>
      <c r="N828" s="14" t="str">
        <f>VLOOKUP(A828,'Data _Transformation'!A827:Q3156,14,FALSE)</f>
        <v>tier - 2</v>
      </c>
      <c r="O828" s="14" t="str">
        <f>VLOOKUP(A828,'Data _Transformation'!A827:Q3156,15,FALSE)</f>
        <v>tier - 2</v>
      </c>
      <c r="P828" s="14" t="str">
        <f>VLOOKUP(A828,'Data _Transformation'!A827:Q3156,16,0)</f>
        <v>R1019</v>
      </c>
      <c r="Q828" s="42">
        <f>VLOOKUP(A828,'Data _Transformation'!A827:Q3156,17,0)</f>
        <v>41</v>
      </c>
    </row>
    <row r="829" spans="1:17" ht="15.6" x14ac:dyDescent="0.3">
      <c r="A829" s="41" t="s">
        <v>2098</v>
      </c>
      <c r="B829" s="14" t="str">
        <f>VLOOKUP(A829,'Data _Transformation'!A828:Q3157,2,FALSE)</f>
        <v xml:space="preserve">  Matthew J</v>
      </c>
      <c r="C829" s="14">
        <f>VLOOKUP(A829,'Data _Transformation'!A828:Q3157,3,FALSE)</f>
        <v>29.64</v>
      </c>
      <c r="D829" s="14">
        <f>VLOOKUP(A829,'Data _Transformation'!A828:Q3157,4,FALSE)</f>
        <v>8.9499999999999993</v>
      </c>
      <c r="E829" s="14" t="str">
        <f>VLOOKUP(A829,'Data _Transformation'!A828:Q3157,5,FALSE)</f>
        <v>No</v>
      </c>
      <c r="F829" s="14" t="str">
        <f>VLOOKUP(A829,'Data _Transformation'!A828:Q3157,6,FALSE)</f>
        <v>No</v>
      </c>
      <c r="G829" s="14" t="str">
        <f>VLOOKUP(A829,'Data _Transformation'!A828:Q3157,7,FALSE)</f>
        <v>No</v>
      </c>
      <c r="H829" s="14">
        <f>VLOOKUP(A829,'Data _Transformation'!A828:Q3157,8,FALSE)</f>
        <v>0</v>
      </c>
      <c r="I829" s="14" t="str">
        <f>VLOOKUP(A829,'Data _Transformation'!A828:Q3157,9,FALSE)</f>
        <v>Nonsmoker</v>
      </c>
      <c r="J829" s="14" t="str">
        <f>VLOOKUP(A829,'Data _Transformation'!A828:Q3157,10,FALSE)</f>
        <v>Over weight</v>
      </c>
      <c r="K829" s="14" t="str">
        <f>VLOOKUP(A829,'Data _Transformation'!A828:Q3157,11,FALSE)</f>
        <v>Diabetes</v>
      </c>
      <c r="L829" s="39">
        <f>VLOOKUP(A829,'Data _Transformation'!A828:Q3157,12,FALSE)</f>
        <v>28707</v>
      </c>
      <c r="M829" s="40">
        <f>VLOOKUP(A829,'Data _Transformation'!A828:Q3157,13,FALSE)</f>
        <v>6863.49</v>
      </c>
      <c r="N829" s="14" t="str">
        <f>VLOOKUP(A829,'Data _Transformation'!A828:Q3157,14,FALSE)</f>
        <v>tier - 2</v>
      </c>
      <c r="O829" s="14" t="str">
        <f>VLOOKUP(A829,'Data _Transformation'!A828:Q3157,15,FALSE)</f>
        <v>tier - 1</v>
      </c>
      <c r="P829" s="14" t="str">
        <f>VLOOKUP(A829,'Data _Transformation'!A828:Q3157,16,0)</f>
        <v>R1013</v>
      </c>
      <c r="Q829" s="42">
        <f>VLOOKUP(A829,'Data _Transformation'!A828:Q3157,17,0)</f>
        <v>44</v>
      </c>
    </row>
    <row r="830" spans="1:17" ht="15.6" x14ac:dyDescent="0.3">
      <c r="A830" s="41" t="s">
        <v>2100</v>
      </c>
      <c r="B830" s="14" t="str">
        <f>VLOOKUP(A830,'Data _Transformation'!A829:Q3158,2,FALSE)</f>
        <v xml:space="preserve">  Karine</v>
      </c>
      <c r="C830" s="14">
        <f>VLOOKUP(A830,'Data _Transformation'!A829:Q3158,3,FALSE)</f>
        <v>42.74</v>
      </c>
      <c r="D830" s="14">
        <f>VLOOKUP(A830,'Data _Transformation'!A829:Q3158,4,FALSE)</f>
        <v>6.31</v>
      </c>
      <c r="E830" s="14" t="str">
        <f>VLOOKUP(A830,'Data _Transformation'!A829:Q3158,5,FALSE)</f>
        <v>Yes</v>
      </c>
      <c r="F830" s="14" t="str">
        <f>VLOOKUP(A830,'Data _Transformation'!A829:Q3158,6,FALSE)</f>
        <v>No</v>
      </c>
      <c r="G830" s="14" t="str">
        <f>VLOOKUP(A830,'Data _Transformation'!A829:Q3158,7,FALSE)</f>
        <v>No</v>
      </c>
      <c r="H830" s="14">
        <f>VLOOKUP(A830,'Data _Transformation'!A829:Q3158,8,FALSE)</f>
        <v>1</v>
      </c>
      <c r="I830" s="14" t="str">
        <f>VLOOKUP(A830,'Data _Transformation'!A829:Q3158,9,FALSE)</f>
        <v>Nonsmoker</v>
      </c>
      <c r="J830" s="14" t="str">
        <f>VLOOKUP(A830,'Data _Transformation'!A829:Q3158,10,FALSE)</f>
        <v>Obesity</v>
      </c>
      <c r="K830" s="14" t="str">
        <f>VLOOKUP(A830,'Data _Transformation'!A829:Q3158,11,FALSE)</f>
        <v>Prediabetes</v>
      </c>
      <c r="L830" s="39">
        <f>VLOOKUP(A830,'Data _Transformation'!A829:Q3158,12,FALSE)</f>
        <v>25499</v>
      </c>
      <c r="M830" s="40">
        <f>VLOOKUP(A830,'Data _Transformation'!A829:Q3158,13,FALSE)</f>
        <v>6868.39</v>
      </c>
      <c r="N830" s="14" t="str">
        <f>VLOOKUP(A830,'Data _Transformation'!A829:Q3158,14,FALSE)</f>
        <v>tier - 2</v>
      </c>
      <c r="O830" s="14" t="str">
        <f>VLOOKUP(A830,'Data _Transformation'!A829:Q3158,15,FALSE)</f>
        <v>tier - 2</v>
      </c>
      <c r="P830" s="14" t="str">
        <f>VLOOKUP(A830,'Data _Transformation'!A829:Q3158,16,0)</f>
        <v>R1013</v>
      </c>
      <c r="Q830" s="42">
        <f>VLOOKUP(A830,'Data _Transformation'!A829:Q3158,17,0)</f>
        <v>53</v>
      </c>
    </row>
    <row r="831" spans="1:17" ht="15.6" x14ac:dyDescent="0.3">
      <c r="A831" s="41" t="s">
        <v>2102</v>
      </c>
      <c r="B831" s="14" t="str">
        <f>VLOOKUP(A831,'Data _Transformation'!A830:Q3159,2,FALSE)</f>
        <v xml:space="preserve">  Antonia G</v>
      </c>
      <c r="C831" s="14">
        <f>VLOOKUP(A831,'Data _Transformation'!A830:Q3159,3,FALSE)</f>
        <v>36.130000000000003</v>
      </c>
      <c r="D831" s="14">
        <f>VLOOKUP(A831,'Data _Transformation'!A830:Q3159,4,FALSE)</f>
        <v>7.19</v>
      </c>
      <c r="E831" s="14" t="str">
        <f>VLOOKUP(A831,'Data _Transformation'!A830:Q3159,5,FALSE)</f>
        <v>Yes</v>
      </c>
      <c r="F831" s="14" t="str">
        <f>VLOOKUP(A831,'Data _Transformation'!A830:Q3159,6,FALSE)</f>
        <v>No</v>
      </c>
      <c r="G831" s="14" t="str">
        <f>VLOOKUP(A831,'Data _Transformation'!A830:Q3159,7,FALSE)</f>
        <v>No</v>
      </c>
      <c r="H831" s="14">
        <f>VLOOKUP(A831,'Data _Transformation'!A830:Q3159,8,FALSE)</f>
        <v>2</v>
      </c>
      <c r="I831" s="14" t="str">
        <f>VLOOKUP(A831,'Data _Transformation'!A830:Q3159,9,FALSE)</f>
        <v>Nonsmoker</v>
      </c>
      <c r="J831" s="14" t="str">
        <f>VLOOKUP(A831,'Data _Transformation'!A830:Q3159,10,FALSE)</f>
        <v>Obesity</v>
      </c>
      <c r="K831" s="14" t="str">
        <f>VLOOKUP(A831,'Data _Transformation'!A830:Q3159,11,FALSE)</f>
        <v>Diabetes</v>
      </c>
      <c r="L831" s="39">
        <f>VLOOKUP(A831,'Data _Transformation'!A830:Q3159,12,FALSE)</f>
        <v>29760</v>
      </c>
      <c r="M831" s="40">
        <f>VLOOKUP(A831,'Data _Transformation'!A830:Q3159,13,FALSE)</f>
        <v>6875.96</v>
      </c>
      <c r="N831" s="14" t="str">
        <f>VLOOKUP(A831,'Data _Transformation'!A830:Q3159,14,FALSE)</f>
        <v>tier - 2</v>
      </c>
      <c r="O831" s="14" t="str">
        <f>VLOOKUP(A831,'Data _Transformation'!A830:Q3159,15,FALSE)</f>
        <v>tier - 2</v>
      </c>
      <c r="P831" s="14" t="str">
        <f>VLOOKUP(A831,'Data _Transformation'!A830:Q3159,16,0)</f>
        <v>R1011</v>
      </c>
      <c r="Q831" s="42">
        <f>VLOOKUP(A831,'Data _Transformation'!A830:Q3159,17,0)</f>
        <v>41</v>
      </c>
    </row>
    <row r="832" spans="1:17" ht="15.6" x14ac:dyDescent="0.3">
      <c r="A832" s="41" t="s">
        <v>2105</v>
      </c>
      <c r="B832" s="14" t="str">
        <f>VLOOKUP(A832,'Data _Transformation'!A831:Q3160,2,FALSE)</f>
        <v xml:space="preserve">  Casondra L</v>
      </c>
      <c r="C832" s="14">
        <f>VLOOKUP(A832,'Data _Transformation'!A831:Q3160,3,FALSE)</f>
        <v>31.55</v>
      </c>
      <c r="D832" s="14">
        <f>VLOOKUP(A832,'Data _Transformation'!A831:Q3160,4,FALSE)</f>
        <v>6.11</v>
      </c>
      <c r="E832" s="14" t="str">
        <f>VLOOKUP(A832,'Data _Transformation'!A831:Q3160,5,FALSE)</f>
        <v>Yes</v>
      </c>
      <c r="F832" s="14" t="str">
        <f>VLOOKUP(A832,'Data _Transformation'!A831:Q3160,6,FALSE)</f>
        <v>No</v>
      </c>
      <c r="G832" s="14" t="str">
        <f>VLOOKUP(A832,'Data _Transformation'!A831:Q3160,7,FALSE)</f>
        <v>No</v>
      </c>
      <c r="H832" s="14">
        <f>VLOOKUP(A832,'Data _Transformation'!A831:Q3160,8,FALSE)</f>
        <v>1</v>
      </c>
      <c r="I832" s="14" t="str">
        <f>VLOOKUP(A832,'Data _Transformation'!A831:Q3160,9,FALSE)</f>
        <v>Nonsmoker</v>
      </c>
      <c r="J832" s="14" t="str">
        <f>VLOOKUP(A832,'Data _Transformation'!A831:Q3160,10,FALSE)</f>
        <v>Obesity</v>
      </c>
      <c r="K832" s="14" t="str">
        <f>VLOOKUP(A832,'Data _Transformation'!A831:Q3160,11,FALSE)</f>
        <v>Prediabetes</v>
      </c>
      <c r="L832" s="39">
        <f>VLOOKUP(A832,'Data _Transformation'!A831:Q3160,12,FALSE)</f>
        <v>38345</v>
      </c>
      <c r="M832" s="40">
        <f>VLOOKUP(A832,'Data _Transformation'!A831:Q3160,13,FALSE)</f>
        <v>6876.53</v>
      </c>
      <c r="N832" s="14" t="str">
        <f>VLOOKUP(A832,'Data _Transformation'!A831:Q3160,14,FALSE)</f>
        <v>tier - 2</v>
      </c>
      <c r="O832" s="14" t="str">
        <f>VLOOKUP(A832,'Data _Transformation'!A831:Q3160,15,FALSE)</f>
        <v>tier - 1</v>
      </c>
      <c r="P832" s="14" t="str">
        <f>VLOOKUP(A832,'Data _Transformation'!A831:Q3160,16,0)</f>
        <v>R1012</v>
      </c>
      <c r="Q832" s="42">
        <f>VLOOKUP(A832,'Data _Transformation'!A831:Q3160,17,0)</f>
        <v>18</v>
      </c>
    </row>
    <row r="833" spans="1:17" ht="15.6" x14ac:dyDescent="0.3">
      <c r="A833" s="41" t="s">
        <v>2107</v>
      </c>
      <c r="B833" s="14" t="str">
        <f>VLOOKUP(A833,'Data _Transformation'!A832:Q3161,2,FALSE)</f>
        <v xml:space="preserve">  Wendy</v>
      </c>
      <c r="C833" s="14">
        <f>VLOOKUP(A833,'Data _Transformation'!A832:Q3161,3,FALSE)</f>
        <v>52.75</v>
      </c>
      <c r="D833" s="14">
        <f>VLOOKUP(A833,'Data _Transformation'!A832:Q3161,4,FALSE)</f>
        <v>6.02</v>
      </c>
      <c r="E833" s="14" t="str">
        <f>VLOOKUP(A833,'Data _Transformation'!A832:Q3161,5,FALSE)</f>
        <v>No</v>
      </c>
      <c r="F833" s="14" t="str">
        <f>VLOOKUP(A833,'Data _Transformation'!A832:Q3161,6,FALSE)</f>
        <v>No</v>
      </c>
      <c r="G833" s="14" t="str">
        <f>VLOOKUP(A833,'Data _Transformation'!A832:Q3161,7,FALSE)</f>
        <v>No</v>
      </c>
      <c r="H833" s="14">
        <f>VLOOKUP(A833,'Data _Transformation'!A832:Q3161,8,FALSE)</f>
        <v>1</v>
      </c>
      <c r="I833" s="14" t="str">
        <f>VLOOKUP(A833,'Data _Transformation'!A832:Q3161,9,FALSE)</f>
        <v>Nonsmoker</v>
      </c>
      <c r="J833" s="14" t="str">
        <f>VLOOKUP(A833,'Data _Transformation'!A832:Q3161,10,FALSE)</f>
        <v>Obesity</v>
      </c>
      <c r="K833" s="14" t="str">
        <f>VLOOKUP(A833,'Data _Transformation'!A832:Q3161,11,FALSE)</f>
        <v>Prediabetes</v>
      </c>
      <c r="L833" s="39">
        <f>VLOOKUP(A833,'Data _Transformation'!A832:Q3161,12,FALSE)</f>
        <v>31300</v>
      </c>
      <c r="M833" s="40">
        <f>VLOOKUP(A833,'Data _Transformation'!A832:Q3161,13,FALSE)</f>
        <v>6877.98</v>
      </c>
      <c r="N833" s="14" t="str">
        <f>VLOOKUP(A833,'Data _Transformation'!A832:Q3161,14,FALSE)</f>
        <v>tier - 2</v>
      </c>
      <c r="O833" s="14" t="str">
        <f>VLOOKUP(A833,'Data _Transformation'!A832:Q3161,15,FALSE)</f>
        <v>tier - 1</v>
      </c>
      <c r="P833" s="14" t="str">
        <f>VLOOKUP(A833,'Data _Transformation'!A832:Q3161,16,0)</f>
        <v>R1024</v>
      </c>
      <c r="Q833" s="42">
        <f>VLOOKUP(A833,'Data _Transformation'!A832:Q3161,17,0)</f>
        <v>37</v>
      </c>
    </row>
    <row r="834" spans="1:17" ht="15.6" x14ac:dyDescent="0.3">
      <c r="A834" s="41" t="s">
        <v>2109</v>
      </c>
      <c r="B834" s="14" t="str">
        <f>VLOOKUP(A834,'Data _Transformation'!A833:Q3162,2,FALSE)</f>
        <v xml:space="preserve">  Eric D</v>
      </c>
      <c r="C834" s="14">
        <f>VLOOKUP(A834,'Data _Transformation'!A833:Q3162,3,FALSE)</f>
        <v>36.67</v>
      </c>
      <c r="D834" s="14">
        <f>VLOOKUP(A834,'Data _Transformation'!A833:Q3162,4,FALSE)</f>
        <v>11.86</v>
      </c>
      <c r="E834" s="14" t="str">
        <f>VLOOKUP(A834,'Data _Transformation'!A833:Q3162,5,FALSE)</f>
        <v>No</v>
      </c>
      <c r="F834" s="14" t="str">
        <f>VLOOKUP(A834,'Data _Transformation'!A833:Q3162,6,FALSE)</f>
        <v>No</v>
      </c>
      <c r="G834" s="14" t="str">
        <f>VLOOKUP(A834,'Data _Transformation'!A833:Q3162,7,FALSE)</f>
        <v>No</v>
      </c>
      <c r="H834" s="14">
        <f>VLOOKUP(A834,'Data _Transformation'!A833:Q3162,8,FALSE)</f>
        <v>0</v>
      </c>
      <c r="I834" s="14" t="str">
        <f>VLOOKUP(A834,'Data _Transformation'!A833:Q3162,9,FALSE)</f>
        <v>Nonsmoker</v>
      </c>
      <c r="J834" s="14" t="str">
        <f>VLOOKUP(A834,'Data _Transformation'!A833:Q3162,10,FALSE)</f>
        <v>Obesity</v>
      </c>
      <c r="K834" s="14" t="str">
        <f>VLOOKUP(A834,'Data _Transformation'!A833:Q3162,11,FALSE)</f>
        <v>Diabetes</v>
      </c>
      <c r="L834" s="39">
        <f>VLOOKUP(A834,'Data _Transformation'!A833:Q3162,12,FALSE)</f>
        <v>32863</v>
      </c>
      <c r="M834" s="40">
        <f>VLOOKUP(A834,'Data _Transformation'!A833:Q3162,13,FALSE)</f>
        <v>6895.19</v>
      </c>
      <c r="N834" s="14" t="str">
        <f>VLOOKUP(A834,'Data _Transformation'!A833:Q3162,14,FALSE)</f>
        <v>tier - 2</v>
      </c>
      <c r="O834" s="14" t="str">
        <f>VLOOKUP(A834,'Data _Transformation'!A833:Q3162,15,FALSE)</f>
        <v>tier - 3</v>
      </c>
      <c r="P834" s="14" t="str">
        <f>VLOOKUP(A834,'Data _Transformation'!A833:Q3162,16,0)</f>
        <v>R1024</v>
      </c>
      <c r="Q834" s="42">
        <f>VLOOKUP(A834,'Data _Transformation'!A833:Q3162,17,0)</f>
        <v>33</v>
      </c>
    </row>
    <row r="835" spans="1:17" ht="15.6" x14ac:dyDescent="0.3">
      <c r="A835" s="41" t="s">
        <v>2111</v>
      </c>
      <c r="B835" s="14" t="str">
        <f>VLOOKUP(A835,'Data _Transformation'!A834:Q3163,2,FALSE)</f>
        <v xml:space="preserve">  Elizabeth</v>
      </c>
      <c r="C835" s="14">
        <f>VLOOKUP(A835,'Data _Transformation'!A834:Q3163,3,FALSE)</f>
        <v>38.06</v>
      </c>
      <c r="D835" s="14">
        <f>VLOOKUP(A835,'Data _Transformation'!A834:Q3163,4,FALSE)</f>
        <v>8.25</v>
      </c>
      <c r="E835" s="14" t="str">
        <f>VLOOKUP(A835,'Data _Transformation'!A834:Q3163,5,FALSE)</f>
        <v>No</v>
      </c>
      <c r="F835" s="14" t="str">
        <f>VLOOKUP(A835,'Data _Transformation'!A834:Q3163,6,FALSE)</f>
        <v>No</v>
      </c>
      <c r="G835" s="14" t="str">
        <f>VLOOKUP(A835,'Data _Transformation'!A834:Q3163,7,FALSE)</f>
        <v>No</v>
      </c>
      <c r="H835" s="14">
        <f>VLOOKUP(A835,'Data _Transformation'!A834:Q3163,8,FALSE)</f>
        <v>0</v>
      </c>
      <c r="I835" s="14" t="str">
        <f>VLOOKUP(A835,'Data _Transformation'!A834:Q3163,9,FALSE)</f>
        <v>Nonsmoker</v>
      </c>
      <c r="J835" s="14" t="str">
        <f>VLOOKUP(A835,'Data _Transformation'!A834:Q3163,10,FALSE)</f>
        <v>Obesity</v>
      </c>
      <c r="K835" s="14" t="str">
        <f>VLOOKUP(A835,'Data _Transformation'!A834:Q3163,11,FALSE)</f>
        <v>Diabetes</v>
      </c>
      <c r="L835" s="39">
        <f>VLOOKUP(A835,'Data _Transformation'!A834:Q3163,12,FALSE)</f>
        <v>30930</v>
      </c>
      <c r="M835" s="40">
        <f>VLOOKUP(A835,'Data _Transformation'!A834:Q3163,13,FALSE)</f>
        <v>6933.24</v>
      </c>
      <c r="N835" s="14" t="str">
        <f>VLOOKUP(A835,'Data _Transformation'!A834:Q3163,14,FALSE)</f>
        <v>tier - 2</v>
      </c>
      <c r="O835" s="14" t="str">
        <f>VLOOKUP(A835,'Data _Transformation'!A834:Q3163,15,FALSE)</f>
        <v>tier - 3</v>
      </c>
      <c r="P835" s="14" t="str">
        <f>VLOOKUP(A835,'Data _Transformation'!A834:Q3163,16,0)</f>
        <v>R1012</v>
      </c>
      <c r="Q835" s="42">
        <f>VLOOKUP(A835,'Data _Transformation'!A834:Q3163,17,0)</f>
        <v>38</v>
      </c>
    </row>
    <row r="836" spans="1:17" ht="15.6" x14ac:dyDescent="0.3">
      <c r="A836" s="41" t="s">
        <v>2114</v>
      </c>
      <c r="B836" s="14" t="str">
        <f>VLOOKUP(A836,'Data _Transformation'!A835:Q3164,2,FALSE)</f>
        <v xml:space="preserve">  Laura F</v>
      </c>
      <c r="C836" s="14">
        <f>VLOOKUP(A836,'Data _Transformation'!A835:Q3164,3,FALSE)</f>
        <v>38</v>
      </c>
      <c r="D836" s="14">
        <f>VLOOKUP(A836,'Data _Transformation'!A835:Q3164,4,FALSE)</f>
        <v>8.1300000000000008</v>
      </c>
      <c r="E836" s="14" t="str">
        <f>VLOOKUP(A836,'Data _Transformation'!A835:Q3164,5,FALSE)</f>
        <v>No</v>
      </c>
      <c r="F836" s="14" t="str">
        <f>VLOOKUP(A836,'Data _Transformation'!A835:Q3164,6,FALSE)</f>
        <v>No</v>
      </c>
      <c r="G836" s="14" t="str">
        <f>VLOOKUP(A836,'Data _Transformation'!A835:Q3164,7,FALSE)</f>
        <v>No</v>
      </c>
      <c r="H836" s="14">
        <f>VLOOKUP(A836,'Data _Transformation'!A835:Q3164,8,FALSE)</f>
        <v>0</v>
      </c>
      <c r="I836" s="14" t="str">
        <f>VLOOKUP(A836,'Data _Transformation'!A835:Q3164,9,FALSE)</f>
        <v>Nonsmoker</v>
      </c>
      <c r="J836" s="14" t="str">
        <f>VLOOKUP(A836,'Data _Transformation'!A835:Q3164,10,FALSE)</f>
        <v>Obesity</v>
      </c>
      <c r="K836" s="14" t="str">
        <f>VLOOKUP(A836,'Data _Transformation'!A835:Q3164,11,FALSE)</f>
        <v>Diabetes</v>
      </c>
      <c r="L836" s="39">
        <f>VLOOKUP(A836,'Data _Transformation'!A835:Q3164,12,FALSE)</f>
        <v>28823</v>
      </c>
      <c r="M836" s="40">
        <f>VLOOKUP(A836,'Data _Transformation'!A835:Q3164,13,FALSE)</f>
        <v>6938.11</v>
      </c>
      <c r="N836" s="14" t="str">
        <f>VLOOKUP(A836,'Data _Transformation'!A835:Q3164,14,FALSE)</f>
        <v>tier - 2</v>
      </c>
      <c r="O836" s="14" t="str">
        <f>VLOOKUP(A836,'Data _Transformation'!A835:Q3164,15,FALSE)</f>
        <v>tier - 2</v>
      </c>
      <c r="P836" s="14" t="str">
        <f>VLOOKUP(A836,'Data _Transformation'!A835:Q3164,16,0)</f>
        <v>R1013</v>
      </c>
      <c r="Q836" s="42">
        <f>VLOOKUP(A836,'Data _Transformation'!A835:Q3164,17,0)</f>
        <v>44</v>
      </c>
    </row>
    <row r="837" spans="1:17" ht="15.6" x14ac:dyDescent="0.3">
      <c r="A837" s="41" t="s">
        <v>2116</v>
      </c>
      <c r="B837" s="14" t="str">
        <f>VLOOKUP(A837,'Data _Transformation'!A836:Q3165,2,FALSE)</f>
        <v xml:space="preserve">  Amelia F</v>
      </c>
      <c r="C837" s="14">
        <f>VLOOKUP(A837,'Data _Transformation'!A836:Q3165,3,FALSE)</f>
        <v>35.1</v>
      </c>
      <c r="D837" s="14">
        <f>VLOOKUP(A837,'Data _Transformation'!A836:Q3165,4,FALSE)</f>
        <v>10.1</v>
      </c>
      <c r="E837" s="14" t="str">
        <f>VLOOKUP(A837,'Data _Transformation'!A836:Q3165,5,FALSE)</f>
        <v>No</v>
      </c>
      <c r="F837" s="14" t="str">
        <f>VLOOKUP(A837,'Data _Transformation'!A836:Q3165,6,FALSE)</f>
        <v>No</v>
      </c>
      <c r="G837" s="14" t="str">
        <f>VLOOKUP(A837,'Data _Transformation'!A836:Q3165,7,FALSE)</f>
        <v>No</v>
      </c>
      <c r="H837" s="14">
        <f>VLOOKUP(A837,'Data _Transformation'!A836:Q3165,8,FALSE)</f>
        <v>0</v>
      </c>
      <c r="I837" s="14" t="str">
        <f>VLOOKUP(A837,'Data _Transformation'!A836:Q3165,9,FALSE)</f>
        <v>Nonsmoker</v>
      </c>
      <c r="J837" s="14" t="str">
        <f>VLOOKUP(A837,'Data _Transformation'!A836:Q3165,10,FALSE)</f>
        <v>Obesity</v>
      </c>
      <c r="K837" s="14" t="str">
        <f>VLOOKUP(A837,'Data _Transformation'!A836:Q3165,11,FALSE)</f>
        <v>Diabetes</v>
      </c>
      <c r="L837" s="39">
        <f>VLOOKUP(A837,'Data _Transformation'!A836:Q3165,12,FALSE)</f>
        <v>29463</v>
      </c>
      <c r="M837" s="40">
        <f>VLOOKUP(A837,'Data _Transformation'!A836:Q3165,13,FALSE)</f>
        <v>6940.91</v>
      </c>
      <c r="N837" s="14" t="str">
        <f>VLOOKUP(A837,'Data _Transformation'!A836:Q3165,14,FALSE)</f>
        <v>tier - 2</v>
      </c>
      <c r="O837" s="14" t="str">
        <f>VLOOKUP(A837,'Data _Transformation'!A836:Q3165,15,FALSE)</f>
        <v>tier - 2</v>
      </c>
      <c r="P837" s="14" t="str">
        <f>VLOOKUP(A837,'Data _Transformation'!A836:Q3165,16,0)</f>
        <v>R1012</v>
      </c>
      <c r="Q837" s="42">
        <f>VLOOKUP(A837,'Data _Transformation'!A836:Q3165,17,0)</f>
        <v>42</v>
      </c>
    </row>
    <row r="838" spans="1:17" ht="15.6" x14ac:dyDescent="0.3">
      <c r="A838" s="41" t="s">
        <v>2119</v>
      </c>
      <c r="B838" s="14" t="str">
        <f>VLOOKUP(A838,'Data _Transformation'!A837:Q3166,2,FALSE)</f>
        <v xml:space="preserve">  Amy L</v>
      </c>
      <c r="C838" s="14">
        <f>VLOOKUP(A838,'Data _Transformation'!A837:Q3166,3,FALSE)</f>
        <v>33.82</v>
      </c>
      <c r="D838" s="14">
        <f>VLOOKUP(A838,'Data _Transformation'!A837:Q3166,4,FALSE)</f>
        <v>5.89</v>
      </c>
      <c r="E838" s="14" t="str">
        <f>VLOOKUP(A838,'Data _Transformation'!A837:Q3166,5,FALSE)</f>
        <v>Yes</v>
      </c>
      <c r="F838" s="14" t="str">
        <f>VLOOKUP(A838,'Data _Transformation'!A837:Q3166,6,FALSE)</f>
        <v>No</v>
      </c>
      <c r="G838" s="14" t="str">
        <f>VLOOKUP(A838,'Data _Transformation'!A837:Q3166,7,FALSE)</f>
        <v>No</v>
      </c>
      <c r="H838" s="14">
        <f>VLOOKUP(A838,'Data _Transformation'!A837:Q3166,8,FALSE)</f>
        <v>2</v>
      </c>
      <c r="I838" s="14" t="str">
        <f>VLOOKUP(A838,'Data _Transformation'!A837:Q3166,9,FALSE)</f>
        <v>Nonsmoker</v>
      </c>
      <c r="J838" s="14" t="str">
        <f>VLOOKUP(A838,'Data _Transformation'!A837:Q3166,10,FALSE)</f>
        <v>Obesity</v>
      </c>
      <c r="K838" s="14" t="str">
        <f>VLOOKUP(A838,'Data _Transformation'!A837:Q3166,11,FALSE)</f>
        <v>Prediabetes</v>
      </c>
      <c r="L838" s="39">
        <f>VLOOKUP(A838,'Data _Transformation'!A837:Q3166,12,FALSE)</f>
        <v>29499</v>
      </c>
      <c r="M838" s="40">
        <f>VLOOKUP(A838,'Data _Transformation'!A837:Q3166,13,FALSE)</f>
        <v>6940.94</v>
      </c>
      <c r="N838" s="14" t="str">
        <f>VLOOKUP(A838,'Data _Transformation'!A837:Q3166,14,FALSE)</f>
        <v>tier - 2</v>
      </c>
      <c r="O838" s="14" t="str">
        <f>VLOOKUP(A838,'Data _Transformation'!A837:Q3166,15,FALSE)</f>
        <v>tier - 3</v>
      </c>
      <c r="P838" s="14" t="str">
        <f>VLOOKUP(A838,'Data _Transformation'!A837:Q3166,16,0)</f>
        <v>R1013</v>
      </c>
      <c r="Q838" s="42">
        <f>VLOOKUP(A838,'Data _Transformation'!A837:Q3166,17,0)</f>
        <v>42</v>
      </c>
    </row>
    <row r="839" spans="1:17" ht="15.6" x14ac:dyDescent="0.3">
      <c r="A839" s="41" t="s">
        <v>2121</v>
      </c>
      <c r="B839" s="14" t="str">
        <f>VLOOKUP(A839,'Data _Transformation'!A838:Q3167,2,FALSE)</f>
        <v xml:space="preserve">  Katie J</v>
      </c>
      <c r="C839" s="14">
        <f>VLOOKUP(A839,'Data _Transformation'!A838:Q3167,3,FALSE)</f>
        <v>37.43</v>
      </c>
      <c r="D839" s="14">
        <f>VLOOKUP(A839,'Data _Transformation'!A838:Q3167,4,FALSE)</f>
        <v>4.97</v>
      </c>
      <c r="E839" s="14" t="str">
        <f>VLOOKUP(A839,'Data _Transformation'!A838:Q3167,5,FALSE)</f>
        <v>No</v>
      </c>
      <c r="F839" s="14" t="str">
        <f>VLOOKUP(A839,'Data _Transformation'!A838:Q3167,6,FALSE)</f>
        <v>No</v>
      </c>
      <c r="G839" s="14" t="str">
        <f>VLOOKUP(A839,'Data _Transformation'!A838:Q3167,7,FALSE)</f>
        <v>No</v>
      </c>
      <c r="H839" s="14">
        <f>VLOOKUP(A839,'Data _Transformation'!A838:Q3167,8,FALSE)</f>
        <v>2</v>
      </c>
      <c r="I839" s="14" t="str">
        <f>VLOOKUP(A839,'Data _Transformation'!A838:Q3167,9,FALSE)</f>
        <v>Nonsmoker</v>
      </c>
      <c r="J839" s="14" t="str">
        <f>VLOOKUP(A839,'Data _Transformation'!A838:Q3167,10,FALSE)</f>
        <v>Obesity</v>
      </c>
      <c r="K839" s="14" t="str">
        <f>VLOOKUP(A839,'Data _Transformation'!A838:Q3167,11,FALSE)</f>
        <v>Normal</v>
      </c>
      <c r="L839" s="39">
        <f>VLOOKUP(A839,'Data _Transformation'!A838:Q3167,12,FALSE)</f>
        <v>28839</v>
      </c>
      <c r="M839" s="40">
        <f>VLOOKUP(A839,'Data _Transformation'!A838:Q3167,13,FALSE)</f>
        <v>6948.7</v>
      </c>
      <c r="N839" s="14" t="str">
        <f>VLOOKUP(A839,'Data _Transformation'!A838:Q3167,14,FALSE)</f>
        <v>tier - 1</v>
      </c>
      <c r="O839" s="14" t="str">
        <f>VLOOKUP(A839,'Data _Transformation'!A838:Q3167,15,FALSE)</f>
        <v>tier - 2</v>
      </c>
      <c r="P839" s="14" t="str">
        <f>VLOOKUP(A839,'Data _Transformation'!A838:Q3167,16,0)</f>
        <v>R1012</v>
      </c>
      <c r="Q839" s="42">
        <f>VLOOKUP(A839,'Data _Transformation'!A838:Q3167,17,0)</f>
        <v>44</v>
      </c>
    </row>
    <row r="840" spans="1:17" ht="15.6" x14ac:dyDescent="0.3">
      <c r="A840" s="41" t="s">
        <v>2124</v>
      </c>
      <c r="B840" s="14" t="str">
        <f>VLOOKUP(A840,'Data _Transformation'!A839:Q3168,2,FALSE)</f>
        <v xml:space="preserve">  Laura E</v>
      </c>
      <c r="C840" s="14">
        <f>VLOOKUP(A840,'Data _Transformation'!A839:Q3168,3,FALSE)</f>
        <v>30.5</v>
      </c>
      <c r="D840" s="14">
        <f>VLOOKUP(A840,'Data _Transformation'!A839:Q3168,4,FALSE)</f>
        <v>9.9</v>
      </c>
      <c r="E840" s="14" t="str">
        <f>VLOOKUP(A840,'Data _Transformation'!A839:Q3168,5,FALSE)</f>
        <v>No</v>
      </c>
      <c r="F840" s="14" t="str">
        <f>VLOOKUP(A840,'Data _Transformation'!A839:Q3168,6,FALSE)</f>
        <v>No</v>
      </c>
      <c r="G840" s="14" t="str">
        <f>VLOOKUP(A840,'Data _Transformation'!A839:Q3168,7,FALSE)</f>
        <v>No</v>
      </c>
      <c r="H840" s="14">
        <f>VLOOKUP(A840,'Data _Transformation'!A839:Q3168,8,FALSE)</f>
        <v>0</v>
      </c>
      <c r="I840" s="14" t="str">
        <f>VLOOKUP(A840,'Data _Transformation'!A839:Q3168,9,FALSE)</f>
        <v>Nonsmoker</v>
      </c>
      <c r="J840" s="14" t="str">
        <f>VLOOKUP(A840,'Data _Transformation'!A839:Q3168,10,FALSE)</f>
        <v>Obesity</v>
      </c>
      <c r="K840" s="14" t="str">
        <f>VLOOKUP(A840,'Data _Transformation'!A839:Q3168,11,FALSE)</f>
        <v>Diabetes</v>
      </c>
      <c r="L840" s="39">
        <f>VLOOKUP(A840,'Data _Transformation'!A839:Q3168,12,FALSE)</f>
        <v>29451</v>
      </c>
      <c r="M840" s="40">
        <f>VLOOKUP(A840,'Data _Transformation'!A839:Q3168,13,FALSE)</f>
        <v>6951.12</v>
      </c>
      <c r="N840" s="14" t="str">
        <f>VLOOKUP(A840,'Data _Transformation'!A839:Q3168,14,FALSE)</f>
        <v>tier - 2</v>
      </c>
      <c r="O840" s="14" t="str">
        <f>VLOOKUP(A840,'Data _Transformation'!A839:Q3168,15,FALSE)</f>
        <v>tier - 2</v>
      </c>
      <c r="P840" s="14" t="str">
        <f>VLOOKUP(A840,'Data _Transformation'!A839:Q3168,16,0)</f>
        <v>R1013</v>
      </c>
      <c r="Q840" s="42">
        <f>VLOOKUP(A840,'Data _Transformation'!A839:Q3168,17,0)</f>
        <v>42</v>
      </c>
    </row>
    <row r="841" spans="1:17" ht="15.6" x14ac:dyDescent="0.3">
      <c r="A841" s="41" t="s">
        <v>2126</v>
      </c>
      <c r="B841" s="14" t="str">
        <f>VLOOKUP(A841,'Data _Transformation'!A840:Q3169,2,FALSE)</f>
        <v xml:space="preserve">  Mayumi</v>
      </c>
      <c r="C841" s="14">
        <f>VLOOKUP(A841,'Data _Transformation'!A840:Q3169,3,FALSE)</f>
        <v>24.53</v>
      </c>
      <c r="D841" s="14">
        <f>VLOOKUP(A841,'Data _Transformation'!A840:Q3169,4,FALSE)</f>
        <v>9.0500000000000007</v>
      </c>
      <c r="E841" s="14" t="str">
        <f>VLOOKUP(A841,'Data _Transformation'!A840:Q3169,5,FALSE)</f>
        <v>No</v>
      </c>
      <c r="F841" s="14" t="str">
        <f>VLOOKUP(A841,'Data _Transformation'!A840:Q3169,6,FALSE)</f>
        <v>No</v>
      </c>
      <c r="G841" s="14" t="str">
        <f>VLOOKUP(A841,'Data _Transformation'!A840:Q3169,7,FALSE)</f>
        <v>No</v>
      </c>
      <c r="H841" s="14">
        <f>VLOOKUP(A841,'Data _Transformation'!A840:Q3169,8,FALSE)</f>
        <v>0</v>
      </c>
      <c r="I841" s="14" t="str">
        <f>VLOOKUP(A841,'Data _Transformation'!A840:Q3169,9,FALSE)</f>
        <v>Nonsmoker</v>
      </c>
      <c r="J841" s="14" t="str">
        <f>VLOOKUP(A841,'Data _Transformation'!A840:Q3169,10,FALSE)</f>
        <v>Normal weight</v>
      </c>
      <c r="K841" s="14" t="str">
        <f>VLOOKUP(A841,'Data _Transformation'!A840:Q3169,11,FALSE)</f>
        <v>Diabetes</v>
      </c>
      <c r="L841" s="39">
        <f>VLOOKUP(A841,'Data _Transformation'!A840:Q3169,12,FALSE)</f>
        <v>27548</v>
      </c>
      <c r="M841" s="40">
        <f>VLOOKUP(A841,'Data _Transformation'!A840:Q3169,13,FALSE)</f>
        <v>6965.21</v>
      </c>
      <c r="N841" s="14" t="str">
        <f>VLOOKUP(A841,'Data _Transformation'!A840:Q3169,14,FALSE)</f>
        <v>tier - 2</v>
      </c>
      <c r="O841" s="14" t="str">
        <f>VLOOKUP(A841,'Data _Transformation'!A840:Q3169,15,FALSE)</f>
        <v>tier - 3</v>
      </c>
      <c r="P841" s="14" t="str">
        <f>VLOOKUP(A841,'Data _Transformation'!A840:Q3169,16,0)</f>
        <v>R1013</v>
      </c>
      <c r="Q841" s="42">
        <f>VLOOKUP(A841,'Data _Transformation'!A840:Q3169,17,0)</f>
        <v>48</v>
      </c>
    </row>
    <row r="842" spans="1:17" ht="15.6" x14ac:dyDescent="0.3">
      <c r="A842" s="41" t="s">
        <v>2128</v>
      </c>
      <c r="B842" s="14" t="str">
        <f>VLOOKUP(A842,'Data _Transformation'!A841:Q3170,2,FALSE)</f>
        <v xml:space="preserve">  Vanessa</v>
      </c>
      <c r="C842" s="14">
        <f>VLOOKUP(A842,'Data _Transformation'!A841:Q3170,3,FALSE)</f>
        <v>25.74</v>
      </c>
      <c r="D842" s="14">
        <f>VLOOKUP(A842,'Data _Transformation'!A841:Q3170,4,FALSE)</f>
        <v>10.93</v>
      </c>
      <c r="E842" s="14" t="str">
        <f>VLOOKUP(A842,'Data _Transformation'!A841:Q3170,5,FALSE)</f>
        <v>No</v>
      </c>
      <c r="F842" s="14" t="str">
        <f>VLOOKUP(A842,'Data _Transformation'!A841:Q3170,6,FALSE)</f>
        <v>No</v>
      </c>
      <c r="G842" s="14" t="str">
        <f>VLOOKUP(A842,'Data _Transformation'!A841:Q3170,7,FALSE)</f>
        <v>No</v>
      </c>
      <c r="H842" s="14">
        <f>VLOOKUP(A842,'Data _Transformation'!A841:Q3170,8,FALSE)</f>
        <v>0</v>
      </c>
      <c r="I842" s="14" t="str">
        <f>VLOOKUP(A842,'Data _Transformation'!A841:Q3170,9,FALSE)</f>
        <v>Nonsmoker</v>
      </c>
      <c r="J842" s="14" t="str">
        <f>VLOOKUP(A842,'Data _Transformation'!A841:Q3170,10,FALSE)</f>
        <v>Over weight</v>
      </c>
      <c r="K842" s="14" t="str">
        <f>VLOOKUP(A842,'Data _Transformation'!A841:Q3170,11,FALSE)</f>
        <v>Diabetes</v>
      </c>
      <c r="L842" s="39">
        <f>VLOOKUP(A842,'Data _Transformation'!A841:Q3170,12,FALSE)</f>
        <v>31391</v>
      </c>
      <c r="M842" s="40">
        <f>VLOOKUP(A842,'Data _Transformation'!A841:Q3170,13,FALSE)</f>
        <v>6985.51</v>
      </c>
      <c r="N842" s="14" t="str">
        <f>VLOOKUP(A842,'Data _Transformation'!A841:Q3170,14,FALSE)</f>
        <v>tier - 2</v>
      </c>
      <c r="O842" s="14" t="str">
        <f>VLOOKUP(A842,'Data _Transformation'!A841:Q3170,15,FALSE)</f>
        <v>tier - 2</v>
      </c>
      <c r="P842" s="14" t="str">
        <f>VLOOKUP(A842,'Data _Transformation'!A841:Q3170,16,0)</f>
        <v>R1019</v>
      </c>
      <c r="Q842" s="42">
        <f>VLOOKUP(A842,'Data _Transformation'!A841:Q3170,17,0)</f>
        <v>37</v>
      </c>
    </row>
    <row r="843" spans="1:17" ht="15.6" x14ac:dyDescent="0.3">
      <c r="A843" s="41" t="s">
        <v>2131</v>
      </c>
      <c r="B843" s="14" t="str">
        <f>VLOOKUP(A843,'Data _Transformation'!A842:Q3171,2,FALSE)</f>
        <v xml:space="preserve">  Natali N</v>
      </c>
      <c r="C843" s="14">
        <f>VLOOKUP(A843,'Data _Transformation'!A842:Q3171,3,FALSE)</f>
        <v>34.08</v>
      </c>
      <c r="D843" s="14">
        <f>VLOOKUP(A843,'Data _Transformation'!A842:Q3171,4,FALSE)</f>
        <v>7.58</v>
      </c>
      <c r="E843" s="14" t="str">
        <f>VLOOKUP(A843,'Data _Transformation'!A842:Q3171,5,FALSE)</f>
        <v>Yes</v>
      </c>
      <c r="F843" s="14" t="str">
        <f>VLOOKUP(A843,'Data _Transformation'!A842:Q3171,6,FALSE)</f>
        <v>No</v>
      </c>
      <c r="G843" s="14" t="str">
        <f>VLOOKUP(A843,'Data _Transformation'!A842:Q3171,7,FALSE)</f>
        <v>No</v>
      </c>
      <c r="H843" s="14">
        <f>VLOOKUP(A843,'Data _Transformation'!A842:Q3171,8,FALSE)</f>
        <v>2</v>
      </c>
      <c r="I843" s="14" t="str">
        <f>VLOOKUP(A843,'Data _Transformation'!A842:Q3171,9,FALSE)</f>
        <v>Nonsmoker</v>
      </c>
      <c r="J843" s="14" t="str">
        <f>VLOOKUP(A843,'Data _Transformation'!A842:Q3171,10,FALSE)</f>
        <v>Obesity</v>
      </c>
      <c r="K843" s="14" t="str">
        <f>VLOOKUP(A843,'Data _Transformation'!A842:Q3171,11,FALSE)</f>
        <v>Diabetes</v>
      </c>
      <c r="L843" s="39">
        <f>VLOOKUP(A843,'Data _Transformation'!A842:Q3171,12,FALSE)</f>
        <v>30242</v>
      </c>
      <c r="M843" s="40">
        <f>VLOOKUP(A843,'Data _Transformation'!A842:Q3171,13,FALSE)</f>
        <v>6986.7</v>
      </c>
      <c r="N843" s="14" t="str">
        <f>VLOOKUP(A843,'Data _Transformation'!A842:Q3171,14,FALSE)</f>
        <v>tier - 3</v>
      </c>
      <c r="O843" s="14" t="str">
        <f>VLOOKUP(A843,'Data _Transformation'!A842:Q3171,15,FALSE)</f>
        <v>tier - 1</v>
      </c>
      <c r="P843" s="14" t="str">
        <f>VLOOKUP(A843,'Data _Transformation'!A842:Q3171,16,0)</f>
        <v>R1012</v>
      </c>
      <c r="Q843" s="42">
        <f>VLOOKUP(A843,'Data _Transformation'!A842:Q3171,17,0)</f>
        <v>40</v>
      </c>
    </row>
    <row r="844" spans="1:17" ht="15.6" x14ac:dyDescent="0.3">
      <c r="A844" s="41" t="s">
        <v>2133</v>
      </c>
      <c r="B844" s="14" t="str">
        <f>VLOOKUP(A844,'Data _Transformation'!A843:Q3172,2,FALSE)</f>
        <v xml:space="preserve">  Beth</v>
      </c>
      <c r="C844" s="14">
        <f>VLOOKUP(A844,'Data _Transformation'!A843:Q3172,3,FALSE)</f>
        <v>31.35</v>
      </c>
      <c r="D844" s="14">
        <f>VLOOKUP(A844,'Data _Transformation'!A843:Q3172,4,FALSE)</f>
        <v>11</v>
      </c>
      <c r="E844" s="14" t="str">
        <f>VLOOKUP(A844,'Data _Transformation'!A843:Q3172,5,FALSE)</f>
        <v>Yes</v>
      </c>
      <c r="F844" s="14" t="str">
        <f>VLOOKUP(A844,'Data _Transformation'!A843:Q3172,6,FALSE)</f>
        <v>No</v>
      </c>
      <c r="G844" s="14" t="str">
        <f>VLOOKUP(A844,'Data _Transformation'!A843:Q3172,7,FALSE)</f>
        <v>Yes</v>
      </c>
      <c r="H844" s="14">
        <f>VLOOKUP(A844,'Data _Transformation'!A843:Q3172,8,FALSE)</f>
        <v>1</v>
      </c>
      <c r="I844" s="14" t="str">
        <f>VLOOKUP(A844,'Data _Transformation'!A843:Q3172,9,FALSE)</f>
        <v>Nonsmoker</v>
      </c>
      <c r="J844" s="14" t="str">
        <f>VLOOKUP(A844,'Data _Transformation'!A843:Q3172,10,FALSE)</f>
        <v>Obesity</v>
      </c>
      <c r="K844" s="14" t="str">
        <f>VLOOKUP(A844,'Data _Transformation'!A843:Q3172,11,FALSE)</f>
        <v>Diabetes</v>
      </c>
      <c r="L844" s="39">
        <f>VLOOKUP(A844,'Data _Transformation'!A843:Q3172,12,FALSE)</f>
        <v>30195</v>
      </c>
      <c r="M844" s="40">
        <f>VLOOKUP(A844,'Data _Transformation'!A843:Q3172,13,FALSE)</f>
        <v>6989.95</v>
      </c>
      <c r="N844" s="14" t="str">
        <f>VLOOKUP(A844,'Data _Transformation'!A843:Q3172,14,FALSE)</f>
        <v>tier - 2</v>
      </c>
      <c r="O844" s="14" t="str">
        <f>VLOOKUP(A844,'Data _Transformation'!A843:Q3172,15,FALSE)</f>
        <v>tier - 1</v>
      </c>
      <c r="P844" s="14" t="str">
        <f>VLOOKUP(A844,'Data _Transformation'!A843:Q3172,16,0)</f>
        <v>R1013</v>
      </c>
      <c r="Q844" s="42">
        <f>VLOOKUP(A844,'Data _Transformation'!A843:Q3172,17,0)</f>
        <v>40</v>
      </c>
    </row>
    <row r="845" spans="1:17" ht="15.6" x14ac:dyDescent="0.3">
      <c r="A845" s="41" t="s">
        <v>2136</v>
      </c>
      <c r="B845" s="14" t="str">
        <f>VLOOKUP(A845,'Data _Transformation'!A844:Q3173,2,FALSE)</f>
        <v xml:space="preserve">  Alex</v>
      </c>
      <c r="C845" s="14">
        <f>VLOOKUP(A845,'Data _Transformation'!A844:Q3173,3,FALSE)</f>
        <v>26.79</v>
      </c>
      <c r="D845" s="14">
        <f>VLOOKUP(A845,'Data _Transformation'!A844:Q3173,4,FALSE)</f>
        <v>5.0599999999999996</v>
      </c>
      <c r="E845" s="14" t="str">
        <f>VLOOKUP(A845,'Data _Transformation'!A844:Q3173,5,FALSE)</f>
        <v>No</v>
      </c>
      <c r="F845" s="14" t="str">
        <f>VLOOKUP(A845,'Data _Transformation'!A844:Q3173,6,FALSE)</f>
        <v>No</v>
      </c>
      <c r="G845" s="14" t="str">
        <f>VLOOKUP(A845,'Data _Transformation'!A844:Q3173,7,FALSE)</f>
        <v>No</v>
      </c>
      <c r="H845" s="14">
        <f>VLOOKUP(A845,'Data _Transformation'!A844:Q3173,8,FALSE)</f>
        <v>1</v>
      </c>
      <c r="I845" s="14" t="str">
        <f>VLOOKUP(A845,'Data _Transformation'!A844:Q3173,9,FALSE)</f>
        <v>Nonsmoker</v>
      </c>
      <c r="J845" s="14" t="str">
        <f>VLOOKUP(A845,'Data _Transformation'!A844:Q3173,10,FALSE)</f>
        <v>Over weight</v>
      </c>
      <c r="K845" s="14" t="str">
        <f>VLOOKUP(A845,'Data _Transformation'!A844:Q3173,11,FALSE)</f>
        <v>Normal</v>
      </c>
      <c r="L845" s="39">
        <f>VLOOKUP(A845,'Data _Transformation'!A844:Q3173,12,FALSE)</f>
        <v>25390</v>
      </c>
      <c r="M845" s="40">
        <f>VLOOKUP(A845,'Data _Transformation'!A844:Q3173,13,FALSE)</f>
        <v>7003.1</v>
      </c>
      <c r="N845" s="14" t="str">
        <f>VLOOKUP(A845,'Data _Transformation'!A844:Q3173,14,FALSE)</f>
        <v>tier - 2</v>
      </c>
      <c r="O845" s="14" t="str">
        <f>VLOOKUP(A845,'Data _Transformation'!A844:Q3173,15,FALSE)</f>
        <v>tier - 3</v>
      </c>
      <c r="P845" s="14" t="str">
        <f>VLOOKUP(A845,'Data _Transformation'!A844:Q3173,16,0)</f>
        <v>R1013</v>
      </c>
      <c r="Q845" s="42">
        <f>VLOOKUP(A845,'Data _Transformation'!A844:Q3173,17,0)</f>
        <v>53</v>
      </c>
    </row>
    <row r="846" spans="1:17" ht="15.6" x14ac:dyDescent="0.3">
      <c r="A846" s="41" t="s">
        <v>2138</v>
      </c>
      <c r="B846" s="14" t="str">
        <f>VLOOKUP(A846,'Data _Transformation'!A845:Q3174,2,FALSE)</f>
        <v xml:space="preserve">  Spencer</v>
      </c>
      <c r="C846" s="14">
        <f>VLOOKUP(A846,'Data _Transformation'!A845:Q3174,3,FALSE)</f>
        <v>42.78</v>
      </c>
      <c r="D846" s="14">
        <f>VLOOKUP(A846,'Data _Transformation'!A845:Q3174,4,FALSE)</f>
        <v>6.11</v>
      </c>
      <c r="E846" s="14" t="str">
        <f>VLOOKUP(A846,'Data _Transformation'!A845:Q3174,5,FALSE)</f>
        <v>Yes</v>
      </c>
      <c r="F846" s="14" t="str">
        <f>VLOOKUP(A846,'Data _Transformation'!A845:Q3174,6,FALSE)</f>
        <v>No</v>
      </c>
      <c r="G846" s="14" t="str">
        <f>VLOOKUP(A846,'Data _Transformation'!A845:Q3174,7,FALSE)</f>
        <v>No</v>
      </c>
      <c r="H846" s="14">
        <f>VLOOKUP(A846,'Data _Transformation'!A845:Q3174,8,FALSE)</f>
        <v>1</v>
      </c>
      <c r="I846" s="14" t="str">
        <f>VLOOKUP(A846,'Data _Transformation'!A845:Q3174,9,FALSE)</f>
        <v>Nonsmoker</v>
      </c>
      <c r="J846" s="14" t="str">
        <f>VLOOKUP(A846,'Data _Transformation'!A845:Q3174,10,FALSE)</f>
        <v>Obesity</v>
      </c>
      <c r="K846" s="14" t="str">
        <f>VLOOKUP(A846,'Data _Transformation'!A845:Q3174,11,FALSE)</f>
        <v>Prediabetes</v>
      </c>
      <c r="L846" s="39">
        <f>VLOOKUP(A846,'Data _Transformation'!A845:Q3174,12,FALSE)</f>
        <v>28643</v>
      </c>
      <c r="M846" s="40">
        <f>VLOOKUP(A846,'Data _Transformation'!A845:Q3174,13,FALSE)</f>
        <v>7033.08</v>
      </c>
      <c r="N846" s="14" t="str">
        <f>VLOOKUP(A846,'Data _Transformation'!A845:Q3174,14,FALSE)</f>
        <v>tier - 2</v>
      </c>
      <c r="O846" s="14" t="str">
        <f>VLOOKUP(A846,'Data _Transformation'!A845:Q3174,15,FALSE)</f>
        <v>tier - 2</v>
      </c>
      <c r="P846" s="14" t="str">
        <f>VLOOKUP(A846,'Data _Transformation'!A845:Q3174,16,0)</f>
        <v>R1013</v>
      </c>
      <c r="Q846" s="42">
        <f>VLOOKUP(A846,'Data _Transformation'!A845:Q3174,17,0)</f>
        <v>45</v>
      </c>
    </row>
    <row r="847" spans="1:17" ht="15.6" x14ac:dyDescent="0.3">
      <c r="A847" s="41" t="s">
        <v>2141</v>
      </c>
      <c r="B847" s="14" t="str">
        <f>VLOOKUP(A847,'Data _Transformation'!A846:Q3175,2,FALSE)</f>
        <v xml:space="preserve">  Andee W</v>
      </c>
      <c r="C847" s="14">
        <f>VLOOKUP(A847,'Data _Transformation'!A846:Q3175,3,FALSE)</f>
        <v>46.75</v>
      </c>
      <c r="D847" s="14">
        <f>VLOOKUP(A847,'Data _Transformation'!A846:Q3175,4,FALSE)</f>
        <v>6.66</v>
      </c>
      <c r="E847" s="14" t="str">
        <f>VLOOKUP(A847,'Data _Transformation'!A846:Q3175,5,FALSE)</f>
        <v>Yes</v>
      </c>
      <c r="F847" s="14" t="str">
        <f>VLOOKUP(A847,'Data _Transformation'!A846:Q3175,6,FALSE)</f>
        <v>No</v>
      </c>
      <c r="G847" s="14" t="str">
        <f>VLOOKUP(A847,'Data _Transformation'!A846:Q3175,7,FALSE)</f>
        <v>No</v>
      </c>
      <c r="H847" s="14">
        <f>VLOOKUP(A847,'Data _Transformation'!A846:Q3175,8,FALSE)</f>
        <v>2</v>
      </c>
      <c r="I847" s="14" t="str">
        <f>VLOOKUP(A847,'Data _Transformation'!A846:Q3175,9,FALSE)</f>
        <v>Nonsmoker</v>
      </c>
      <c r="J847" s="14" t="str">
        <f>VLOOKUP(A847,'Data _Transformation'!A846:Q3175,10,FALSE)</f>
        <v>Obesity</v>
      </c>
      <c r="K847" s="14" t="str">
        <f>VLOOKUP(A847,'Data _Transformation'!A846:Q3175,11,FALSE)</f>
        <v>Diabetes</v>
      </c>
      <c r="L847" s="39">
        <f>VLOOKUP(A847,'Data _Transformation'!A846:Q3175,12,FALSE)</f>
        <v>35001</v>
      </c>
      <c r="M847" s="40">
        <f>VLOOKUP(A847,'Data _Transformation'!A846:Q3175,13,FALSE)</f>
        <v>7042.11</v>
      </c>
      <c r="N847" s="14" t="str">
        <f>VLOOKUP(A847,'Data _Transformation'!A846:Q3175,14,FALSE)</f>
        <v>tier - 2</v>
      </c>
      <c r="O847" s="14" t="str">
        <f>VLOOKUP(A847,'Data _Transformation'!A846:Q3175,15,FALSE)</f>
        <v>tier - 3</v>
      </c>
      <c r="P847" s="14" t="str">
        <f>VLOOKUP(A847,'Data _Transformation'!A846:Q3175,16,0)</f>
        <v>R1012</v>
      </c>
      <c r="Q847" s="42">
        <f>VLOOKUP(A847,'Data _Transformation'!A846:Q3175,17,0)</f>
        <v>27</v>
      </c>
    </row>
    <row r="848" spans="1:17" ht="15.6" x14ac:dyDescent="0.3">
      <c r="A848" s="41" t="s">
        <v>2143</v>
      </c>
      <c r="B848" s="14" t="str">
        <f>VLOOKUP(A848,'Data _Transformation'!A847:Q3176,2,FALSE)</f>
        <v xml:space="preserve">  Amy</v>
      </c>
      <c r="C848" s="14">
        <f>VLOOKUP(A848,'Data _Transformation'!A847:Q3176,3,FALSE)</f>
        <v>32.15</v>
      </c>
      <c r="D848" s="14">
        <f>VLOOKUP(A848,'Data _Transformation'!A847:Q3176,4,FALSE)</f>
        <v>4.0199999999999996</v>
      </c>
      <c r="E848" s="14" t="str">
        <f>VLOOKUP(A848,'Data _Transformation'!A847:Q3176,5,FALSE)</f>
        <v>Yes</v>
      </c>
      <c r="F848" s="14" t="str">
        <f>VLOOKUP(A848,'Data _Transformation'!A847:Q3176,6,FALSE)</f>
        <v>No</v>
      </c>
      <c r="G848" s="14" t="str">
        <f>VLOOKUP(A848,'Data _Transformation'!A847:Q3176,7,FALSE)</f>
        <v>Yes</v>
      </c>
      <c r="H848" s="14">
        <f>VLOOKUP(A848,'Data _Transformation'!A847:Q3176,8,FALSE)</f>
        <v>1</v>
      </c>
      <c r="I848" s="14" t="str">
        <f>VLOOKUP(A848,'Data _Transformation'!A847:Q3176,9,FALSE)</f>
        <v>Nonsmoker</v>
      </c>
      <c r="J848" s="14" t="str">
        <f>VLOOKUP(A848,'Data _Transformation'!A847:Q3176,10,FALSE)</f>
        <v>Obesity</v>
      </c>
      <c r="K848" s="14" t="str">
        <f>VLOOKUP(A848,'Data _Transformation'!A847:Q3176,11,FALSE)</f>
        <v>Normal</v>
      </c>
      <c r="L848" s="39">
        <f>VLOOKUP(A848,'Data _Transformation'!A847:Q3176,12,FALSE)</f>
        <v>29428</v>
      </c>
      <c r="M848" s="40">
        <f>VLOOKUP(A848,'Data _Transformation'!A847:Q3176,13,FALSE)</f>
        <v>7045.5</v>
      </c>
      <c r="N848" s="14" t="str">
        <f>VLOOKUP(A848,'Data _Transformation'!A847:Q3176,14,FALSE)</f>
        <v>tier - 2</v>
      </c>
      <c r="O848" s="14" t="str">
        <f>VLOOKUP(A848,'Data _Transformation'!A847:Q3176,15,FALSE)</f>
        <v>tier - 1</v>
      </c>
      <c r="P848" s="14" t="str">
        <f>VLOOKUP(A848,'Data _Transformation'!A847:Q3176,16,0)</f>
        <v>R1011</v>
      </c>
      <c r="Q848" s="42">
        <f>VLOOKUP(A848,'Data _Transformation'!A847:Q3176,17,0)</f>
        <v>42</v>
      </c>
    </row>
    <row r="849" spans="1:17" ht="15.6" x14ac:dyDescent="0.3">
      <c r="A849" s="41" t="s">
        <v>2145</v>
      </c>
      <c r="B849" s="14" t="str">
        <f>VLOOKUP(A849,'Data _Transformation'!A848:Q3177,2,FALSE)</f>
        <v xml:space="preserve">  Joshua</v>
      </c>
      <c r="C849" s="14">
        <f>VLOOKUP(A849,'Data _Transformation'!A848:Q3177,3,FALSE)</f>
        <v>43.4</v>
      </c>
      <c r="D849" s="14">
        <f>VLOOKUP(A849,'Data _Transformation'!A848:Q3177,4,FALSE)</f>
        <v>8.81</v>
      </c>
      <c r="E849" s="14" t="str">
        <f>VLOOKUP(A849,'Data _Transformation'!A848:Q3177,5,FALSE)</f>
        <v>Yes</v>
      </c>
      <c r="F849" s="14" t="str">
        <f>VLOOKUP(A849,'Data _Transformation'!A848:Q3177,6,FALSE)</f>
        <v>No</v>
      </c>
      <c r="G849" s="14" t="str">
        <f>VLOOKUP(A849,'Data _Transformation'!A848:Q3177,7,FALSE)</f>
        <v>No</v>
      </c>
      <c r="H849" s="14">
        <f>VLOOKUP(A849,'Data _Transformation'!A848:Q3177,8,FALSE)</f>
        <v>2</v>
      </c>
      <c r="I849" s="14" t="str">
        <f>VLOOKUP(A849,'Data _Transformation'!A848:Q3177,9,FALSE)</f>
        <v>Nonsmoker</v>
      </c>
      <c r="J849" s="14" t="str">
        <f>VLOOKUP(A849,'Data _Transformation'!A848:Q3177,10,FALSE)</f>
        <v>Obesity</v>
      </c>
      <c r="K849" s="14" t="str">
        <f>VLOOKUP(A849,'Data _Transformation'!A848:Q3177,11,FALSE)</f>
        <v>Diabetes</v>
      </c>
      <c r="L849" s="39">
        <f>VLOOKUP(A849,'Data _Transformation'!A848:Q3177,12,FALSE)</f>
        <v>29516</v>
      </c>
      <c r="M849" s="40">
        <f>VLOOKUP(A849,'Data _Transformation'!A848:Q3177,13,FALSE)</f>
        <v>7046.72</v>
      </c>
      <c r="N849" s="14" t="str">
        <f>VLOOKUP(A849,'Data _Transformation'!A848:Q3177,14,FALSE)</f>
        <v>tier - 2</v>
      </c>
      <c r="O849" s="14" t="str">
        <f>VLOOKUP(A849,'Data _Transformation'!A848:Q3177,15,FALSE)</f>
        <v>tier - 3</v>
      </c>
      <c r="P849" s="14" t="str">
        <f>VLOOKUP(A849,'Data _Transformation'!A848:Q3177,16,0)</f>
        <v>R1013</v>
      </c>
      <c r="Q849" s="42">
        <f>VLOOKUP(A849,'Data _Transformation'!A848:Q3177,17,0)</f>
        <v>42</v>
      </c>
    </row>
    <row r="850" spans="1:17" ht="15.6" x14ac:dyDescent="0.3">
      <c r="A850" s="41" t="s">
        <v>2148</v>
      </c>
      <c r="B850" s="14" t="str">
        <f>VLOOKUP(A850,'Data _Transformation'!A849:Q3178,2,FALSE)</f>
        <v xml:space="preserve">  C Fred</v>
      </c>
      <c r="C850" s="14">
        <f>VLOOKUP(A850,'Data _Transformation'!A849:Q3178,3,FALSE)</f>
        <v>31.57</v>
      </c>
      <c r="D850" s="14">
        <f>VLOOKUP(A850,'Data _Transformation'!A849:Q3178,4,FALSE)</f>
        <v>7.92</v>
      </c>
      <c r="E850" s="14" t="str">
        <f>VLOOKUP(A850,'Data _Transformation'!A849:Q3178,5,FALSE)</f>
        <v>Yes</v>
      </c>
      <c r="F850" s="14" t="str">
        <f>VLOOKUP(A850,'Data _Transformation'!A849:Q3178,6,FALSE)</f>
        <v>No</v>
      </c>
      <c r="G850" s="14" t="str">
        <f>VLOOKUP(A850,'Data _Transformation'!A849:Q3178,7,FALSE)</f>
        <v>No</v>
      </c>
      <c r="H850" s="14">
        <f>VLOOKUP(A850,'Data _Transformation'!A849:Q3178,8,FALSE)</f>
        <v>2</v>
      </c>
      <c r="I850" s="14" t="str">
        <f>VLOOKUP(A850,'Data _Transformation'!A849:Q3178,9,FALSE)</f>
        <v>Nonsmoker</v>
      </c>
      <c r="J850" s="14" t="str">
        <f>VLOOKUP(A850,'Data _Transformation'!A849:Q3178,10,FALSE)</f>
        <v>Obesity</v>
      </c>
      <c r="K850" s="14" t="str">
        <f>VLOOKUP(A850,'Data _Transformation'!A849:Q3178,11,FALSE)</f>
        <v>Diabetes</v>
      </c>
      <c r="L850" s="39">
        <f>VLOOKUP(A850,'Data _Transformation'!A849:Q3178,12,FALSE)</f>
        <v>29423</v>
      </c>
      <c r="M850" s="40">
        <f>VLOOKUP(A850,'Data _Transformation'!A849:Q3178,13,FALSE)</f>
        <v>7050.02</v>
      </c>
      <c r="N850" s="14" t="str">
        <f>VLOOKUP(A850,'Data _Transformation'!A849:Q3178,14,FALSE)</f>
        <v>tier - 2</v>
      </c>
      <c r="O850" s="14" t="str">
        <f>VLOOKUP(A850,'Data _Transformation'!A849:Q3178,15,FALSE)</f>
        <v>tier - 1</v>
      </c>
      <c r="P850" s="14" t="str">
        <f>VLOOKUP(A850,'Data _Transformation'!A849:Q3178,16,0)</f>
        <v>R1024</v>
      </c>
      <c r="Q850" s="42">
        <f>VLOOKUP(A850,'Data _Transformation'!A849:Q3178,17,0)</f>
        <v>42</v>
      </c>
    </row>
    <row r="851" spans="1:17" ht="15.6" x14ac:dyDescent="0.3">
      <c r="A851" s="41" t="s">
        <v>2150</v>
      </c>
      <c r="B851" s="14" t="str">
        <f>VLOOKUP(A851,'Data _Transformation'!A850:Q3179,2,FALSE)</f>
        <v xml:space="preserve">  Jeremy</v>
      </c>
      <c r="C851" s="14">
        <f>VLOOKUP(A851,'Data _Transformation'!A850:Q3179,3,FALSE)</f>
        <v>24.32</v>
      </c>
      <c r="D851" s="14">
        <f>VLOOKUP(A851,'Data _Transformation'!A850:Q3179,4,FALSE)</f>
        <v>7.48</v>
      </c>
      <c r="E851" s="14" t="str">
        <f>VLOOKUP(A851,'Data _Transformation'!A850:Q3179,5,FALSE)</f>
        <v>No</v>
      </c>
      <c r="F851" s="14" t="str">
        <f>VLOOKUP(A851,'Data _Transformation'!A850:Q3179,6,FALSE)</f>
        <v>No</v>
      </c>
      <c r="G851" s="14" t="str">
        <f>VLOOKUP(A851,'Data _Transformation'!A850:Q3179,7,FALSE)</f>
        <v>No</v>
      </c>
      <c r="H851" s="14">
        <f>VLOOKUP(A851,'Data _Transformation'!A850:Q3179,8,FALSE)</f>
        <v>0</v>
      </c>
      <c r="I851" s="14" t="str">
        <f>VLOOKUP(A851,'Data _Transformation'!A850:Q3179,9,FALSE)</f>
        <v>Nonsmoker</v>
      </c>
      <c r="J851" s="14" t="str">
        <f>VLOOKUP(A851,'Data _Transformation'!A850:Q3179,10,FALSE)</f>
        <v>Normal weight</v>
      </c>
      <c r="K851" s="14" t="str">
        <f>VLOOKUP(A851,'Data _Transformation'!A850:Q3179,11,FALSE)</f>
        <v>Diabetes</v>
      </c>
      <c r="L851" s="39">
        <f>VLOOKUP(A851,'Data _Transformation'!A850:Q3179,12,FALSE)</f>
        <v>29400</v>
      </c>
      <c r="M851" s="40">
        <f>VLOOKUP(A851,'Data _Transformation'!A850:Q3179,13,FALSE)</f>
        <v>7050.64</v>
      </c>
      <c r="N851" s="14" t="str">
        <f>VLOOKUP(A851,'Data _Transformation'!A850:Q3179,14,FALSE)</f>
        <v>tier - 2</v>
      </c>
      <c r="O851" s="14" t="str">
        <f>VLOOKUP(A851,'Data _Transformation'!A850:Q3179,15,FALSE)</f>
        <v>tier - 3</v>
      </c>
      <c r="P851" s="14" t="str">
        <f>VLOOKUP(A851,'Data _Transformation'!A850:Q3179,16,0)</f>
        <v>R1011</v>
      </c>
      <c r="Q851" s="42">
        <f>VLOOKUP(A851,'Data _Transformation'!A850:Q3179,17,0)</f>
        <v>42</v>
      </c>
    </row>
    <row r="852" spans="1:17" ht="15.6" x14ac:dyDescent="0.3">
      <c r="A852" s="41" t="s">
        <v>2153</v>
      </c>
      <c r="B852" s="14" t="str">
        <f>VLOOKUP(A852,'Data _Transformation'!A851:Q3180,2,FALSE)</f>
        <v xml:space="preserve">  Patrick Sr</v>
      </c>
      <c r="C852" s="14">
        <f>VLOOKUP(A852,'Data _Transformation'!A851:Q3180,3,FALSE)</f>
        <v>31.07</v>
      </c>
      <c r="D852" s="14">
        <f>VLOOKUP(A852,'Data _Transformation'!A851:Q3180,4,FALSE)</f>
        <v>4.62</v>
      </c>
      <c r="E852" s="14" t="str">
        <f>VLOOKUP(A852,'Data _Transformation'!A851:Q3180,5,FALSE)</f>
        <v>Yes</v>
      </c>
      <c r="F852" s="14" t="str">
        <f>VLOOKUP(A852,'Data _Transformation'!A851:Q3180,6,FALSE)</f>
        <v>No</v>
      </c>
      <c r="G852" s="14" t="str">
        <f>VLOOKUP(A852,'Data _Transformation'!A851:Q3180,7,FALSE)</f>
        <v>No</v>
      </c>
      <c r="H852" s="14">
        <f>VLOOKUP(A852,'Data _Transformation'!A851:Q3180,8,FALSE)</f>
        <v>2</v>
      </c>
      <c r="I852" s="14" t="str">
        <f>VLOOKUP(A852,'Data _Transformation'!A851:Q3180,9,FALSE)</f>
        <v>Nonsmoker</v>
      </c>
      <c r="J852" s="14" t="str">
        <f>VLOOKUP(A852,'Data _Transformation'!A851:Q3180,10,FALSE)</f>
        <v>Obesity</v>
      </c>
      <c r="K852" s="14" t="str">
        <f>VLOOKUP(A852,'Data _Transformation'!A851:Q3180,11,FALSE)</f>
        <v>Normal</v>
      </c>
      <c r="L852" s="39">
        <f>VLOOKUP(A852,'Data _Transformation'!A851:Q3180,12,FALSE)</f>
        <v>28665</v>
      </c>
      <c r="M852" s="40">
        <f>VLOOKUP(A852,'Data _Transformation'!A851:Q3180,13,FALSE)</f>
        <v>7054.41</v>
      </c>
      <c r="N852" s="14" t="str">
        <f>VLOOKUP(A852,'Data _Transformation'!A851:Q3180,14,FALSE)</f>
        <v>tier - 2</v>
      </c>
      <c r="O852" s="14" t="str">
        <f>VLOOKUP(A852,'Data _Transformation'!A851:Q3180,15,FALSE)</f>
        <v>tier - 2</v>
      </c>
      <c r="P852" s="14" t="str">
        <f>VLOOKUP(A852,'Data _Transformation'!A851:Q3180,16,0)</f>
        <v>R1013</v>
      </c>
      <c r="Q852" s="42">
        <f>VLOOKUP(A852,'Data _Transformation'!A851:Q3180,17,0)</f>
        <v>44</v>
      </c>
    </row>
    <row r="853" spans="1:17" ht="15.6" x14ac:dyDescent="0.3">
      <c r="A853" s="41" t="s">
        <v>2155</v>
      </c>
      <c r="B853" s="14" t="str">
        <f>VLOOKUP(A853,'Data _Transformation'!A852:Q3181,2,FALSE)</f>
        <v xml:space="preserve">  Kelly M</v>
      </c>
      <c r="C853" s="14">
        <f>VLOOKUP(A853,'Data _Transformation'!A852:Q3181,3,FALSE)</f>
        <v>35.814999999999998</v>
      </c>
      <c r="D853" s="14">
        <f>VLOOKUP(A853,'Data _Transformation'!A852:Q3181,4,FALSE)</f>
        <v>8.4700000000000006</v>
      </c>
      <c r="E853" s="14" t="str">
        <f>VLOOKUP(A853,'Data _Transformation'!A852:Q3181,5,FALSE)</f>
        <v>No</v>
      </c>
      <c r="F853" s="14" t="str">
        <f>VLOOKUP(A853,'Data _Transformation'!A852:Q3181,6,FALSE)</f>
        <v>No</v>
      </c>
      <c r="G853" s="14" t="str">
        <f>VLOOKUP(A853,'Data _Transformation'!A852:Q3181,7,FALSE)</f>
        <v>No</v>
      </c>
      <c r="H853" s="14">
        <f>VLOOKUP(A853,'Data _Transformation'!A852:Q3181,8,FALSE)</f>
        <v>0</v>
      </c>
      <c r="I853" s="14" t="str">
        <f>VLOOKUP(A853,'Data _Transformation'!A852:Q3181,9,FALSE)</f>
        <v>Nonsmoker</v>
      </c>
      <c r="J853" s="14" t="str">
        <f>VLOOKUP(A853,'Data _Transformation'!A852:Q3181,10,FALSE)</f>
        <v>Obesity</v>
      </c>
      <c r="K853" s="14" t="str">
        <f>VLOOKUP(A853,'Data _Transformation'!A852:Q3181,11,FALSE)</f>
        <v>Diabetes</v>
      </c>
      <c r="L853" s="39">
        <f>VLOOKUP(A853,'Data _Transformation'!A852:Q3181,12,FALSE)</f>
        <v>30230</v>
      </c>
      <c r="M853" s="40">
        <f>VLOOKUP(A853,'Data _Transformation'!A852:Q3181,13,FALSE)</f>
        <v>7077.19</v>
      </c>
      <c r="N853" s="14" t="str">
        <f>VLOOKUP(A853,'Data _Transformation'!A852:Q3181,14,FALSE)</f>
        <v>tier - 2</v>
      </c>
      <c r="O853" s="14" t="str">
        <f>VLOOKUP(A853,'Data _Transformation'!A852:Q3181,15,FALSE)</f>
        <v>tier - 3</v>
      </c>
      <c r="P853" s="14" t="str">
        <f>VLOOKUP(A853,'Data _Transformation'!A852:Q3181,16,0)</f>
        <v>R1024</v>
      </c>
      <c r="Q853" s="42">
        <f>VLOOKUP(A853,'Data _Transformation'!A852:Q3181,17,0)</f>
        <v>40</v>
      </c>
    </row>
    <row r="854" spans="1:17" ht="15.6" x14ac:dyDescent="0.3">
      <c r="A854" s="41" t="s">
        <v>2157</v>
      </c>
      <c r="B854" s="14" t="str">
        <f>VLOOKUP(A854,'Data _Transformation'!A853:Q3182,2,FALSE)</f>
        <v xml:space="preserve">  Katherine</v>
      </c>
      <c r="C854" s="14">
        <f>VLOOKUP(A854,'Data _Transformation'!A853:Q3182,3,FALSE)</f>
        <v>40.81</v>
      </c>
      <c r="D854" s="14">
        <f>VLOOKUP(A854,'Data _Transformation'!A853:Q3182,4,FALSE)</f>
        <v>10.58</v>
      </c>
      <c r="E854" s="14" t="str">
        <f>VLOOKUP(A854,'Data _Transformation'!A853:Q3182,5,FALSE)</f>
        <v>Yes</v>
      </c>
      <c r="F854" s="14" t="str">
        <f>VLOOKUP(A854,'Data _Transformation'!A853:Q3182,6,FALSE)</f>
        <v>No</v>
      </c>
      <c r="G854" s="14" t="str">
        <f>VLOOKUP(A854,'Data _Transformation'!A853:Q3182,7,FALSE)</f>
        <v>No</v>
      </c>
      <c r="H854" s="14">
        <f>VLOOKUP(A854,'Data _Transformation'!A853:Q3182,8,FALSE)</f>
        <v>0</v>
      </c>
      <c r="I854" s="14" t="str">
        <f>VLOOKUP(A854,'Data _Transformation'!A853:Q3182,9,FALSE)</f>
        <v>Nonsmoker</v>
      </c>
      <c r="J854" s="14" t="str">
        <f>VLOOKUP(A854,'Data _Transformation'!A853:Q3182,10,FALSE)</f>
        <v>Obesity</v>
      </c>
      <c r="K854" s="14" t="str">
        <f>VLOOKUP(A854,'Data _Transformation'!A853:Q3182,11,FALSE)</f>
        <v>Diabetes</v>
      </c>
      <c r="L854" s="39">
        <f>VLOOKUP(A854,'Data _Transformation'!A853:Q3182,12,FALSE)</f>
        <v>33773</v>
      </c>
      <c r="M854" s="40">
        <f>VLOOKUP(A854,'Data _Transformation'!A853:Q3182,13,FALSE)</f>
        <v>7096.98</v>
      </c>
      <c r="N854" s="14" t="str">
        <f>VLOOKUP(A854,'Data _Transformation'!A853:Q3182,14,FALSE)</f>
        <v>tier - 2</v>
      </c>
      <c r="O854" s="14" t="str">
        <f>VLOOKUP(A854,'Data _Transformation'!A853:Q3182,15,FALSE)</f>
        <v>tier - 2</v>
      </c>
      <c r="P854" s="14" t="str">
        <f>VLOOKUP(A854,'Data _Transformation'!A853:Q3182,16,0)</f>
        <v>R1012</v>
      </c>
      <c r="Q854" s="42">
        <f>VLOOKUP(A854,'Data _Transformation'!A853:Q3182,17,0)</f>
        <v>30</v>
      </c>
    </row>
    <row r="855" spans="1:17" ht="15.6" x14ac:dyDescent="0.3">
      <c r="A855" s="41" t="s">
        <v>2160</v>
      </c>
      <c r="B855" s="14" t="str">
        <f>VLOOKUP(A855,'Data _Transformation'!A854:Q3183,2,FALSE)</f>
        <v xml:space="preserve">  Keila L</v>
      </c>
      <c r="C855" s="14">
        <f>VLOOKUP(A855,'Data _Transformation'!A854:Q3183,3,FALSE)</f>
        <v>24.605</v>
      </c>
      <c r="D855" s="14">
        <f>VLOOKUP(A855,'Data _Transformation'!A854:Q3183,4,FALSE)</f>
        <v>7.48</v>
      </c>
      <c r="E855" s="14" t="str">
        <f>VLOOKUP(A855,'Data _Transformation'!A854:Q3183,5,FALSE)</f>
        <v>No</v>
      </c>
      <c r="F855" s="14" t="str">
        <f>VLOOKUP(A855,'Data _Transformation'!A854:Q3183,6,FALSE)</f>
        <v>No</v>
      </c>
      <c r="G855" s="14" t="str">
        <f>VLOOKUP(A855,'Data _Transformation'!A854:Q3183,7,FALSE)</f>
        <v>No</v>
      </c>
      <c r="H855" s="14">
        <f>VLOOKUP(A855,'Data _Transformation'!A854:Q3183,8,FALSE)</f>
        <v>0</v>
      </c>
      <c r="I855" s="14" t="str">
        <f>VLOOKUP(A855,'Data _Transformation'!A854:Q3183,9,FALSE)</f>
        <v>Nonsmoker</v>
      </c>
      <c r="J855" s="14" t="str">
        <f>VLOOKUP(A855,'Data _Transformation'!A854:Q3183,10,FALSE)</f>
        <v>Normal weight</v>
      </c>
      <c r="K855" s="14" t="str">
        <f>VLOOKUP(A855,'Data _Transformation'!A854:Q3183,11,FALSE)</f>
        <v>Diabetes</v>
      </c>
      <c r="L855" s="39">
        <f>VLOOKUP(A855,'Data _Transformation'!A854:Q3183,12,FALSE)</f>
        <v>32000</v>
      </c>
      <c r="M855" s="40">
        <f>VLOOKUP(A855,'Data _Transformation'!A854:Q3183,13,FALSE)</f>
        <v>7106.81</v>
      </c>
      <c r="N855" s="14" t="str">
        <f>VLOOKUP(A855,'Data _Transformation'!A854:Q3183,14,FALSE)</f>
        <v>tier - 2</v>
      </c>
      <c r="O855" s="14" t="str">
        <f>VLOOKUP(A855,'Data _Transformation'!A854:Q3183,15,FALSE)</f>
        <v>tier - 1</v>
      </c>
      <c r="P855" s="14" t="str">
        <f>VLOOKUP(A855,'Data _Transformation'!A854:Q3183,16,0)</f>
        <v>R1012</v>
      </c>
      <c r="Q855" s="42">
        <f>VLOOKUP(A855,'Data _Transformation'!A854:Q3183,17,0)</f>
        <v>35</v>
      </c>
    </row>
    <row r="856" spans="1:17" ht="15.6" x14ac:dyDescent="0.3">
      <c r="A856" s="41" t="s">
        <v>2162</v>
      </c>
      <c r="B856" s="14" t="str">
        <f>VLOOKUP(A856,'Data _Transformation'!A855:Q3184,2,FALSE)</f>
        <v xml:space="preserve">  Zanae E</v>
      </c>
      <c r="C856" s="14">
        <f>VLOOKUP(A856,'Data _Transformation'!A855:Q3184,3,FALSE)</f>
        <v>21.47</v>
      </c>
      <c r="D856" s="14">
        <f>VLOOKUP(A856,'Data _Transformation'!A855:Q3184,4,FALSE)</f>
        <v>7.82</v>
      </c>
      <c r="E856" s="14" t="str">
        <f>VLOOKUP(A856,'Data _Transformation'!A855:Q3184,5,FALSE)</f>
        <v>No</v>
      </c>
      <c r="F856" s="14" t="str">
        <f>VLOOKUP(A856,'Data _Transformation'!A855:Q3184,6,FALSE)</f>
        <v>No</v>
      </c>
      <c r="G856" s="14" t="str">
        <f>VLOOKUP(A856,'Data _Transformation'!A855:Q3184,7,FALSE)</f>
        <v>No</v>
      </c>
      <c r="H856" s="14">
        <f>VLOOKUP(A856,'Data _Transformation'!A855:Q3184,8,FALSE)</f>
        <v>0</v>
      </c>
      <c r="I856" s="14" t="str">
        <f>VLOOKUP(A856,'Data _Transformation'!A855:Q3184,9,FALSE)</f>
        <v>Nonsmoker</v>
      </c>
      <c r="J856" s="14" t="str">
        <f>VLOOKUP(A856,'Data _Transformation'!A855:Q3184,10,FALSE)</f>
        <v>Normal weight</v>
      </c>
      <c r="K856" s="14" t="str">
        <f>VLOOKUP(A856,'Data _Transformation'!A855:Q3184,11,FALSE)</f>
        <v>Diabetes</v>
      </c>
      <c r="L856" s="39">
        <f>VLOOKUP(A856,'Data _Transformation'!A855:Q3184,12,FALSE)</f>
        <v>25018</v>
      </c>
      <c r="M856" s="40">
        <f>VLOOKUP(A856,'Data _Transformation'!A855:Q3184,13,FALSE)</f>
        <v>7125.25</v>
      </c>
      <c r="N856" s="14" t="str">
        <f>VLOOKUP(A856,'Data _Transformation'!A855:Q3184,14,FALSE)</f>
        <v>tier - 3</v>
      </c>
      <c r="O856" s="14" t="str">
        <f>VLOOKUP(A856,'Data _Transformation'!A855:Q3184,15,FALSE)</f>
        <v>tier - 2</v>
      </c>
      <c r="P856" s="14" t="str">
        <f>VLOOKUP(A856,'Data _Transformation'!A855:Q3184,16,0)</f>
        <v>R1013</v>
      </c>
      <c r="Q856" s="42">
        <f>VLOOKUP(A856,'Data _Transformation'!A855:Q3184,17,0)</f>
        <v>54</v>
      </c>
    </row>
    <row r="857" spans="1:17" ht="15.6" x14ac:dyDescent="0.3">
      <c r="A857" s="41" t="s">
        <v>2165</v>
      </c>
      <c r="B857" s="14" t="str">
        <f>VLOOKUP(A857,'Data _Transformation'!A856:Q3185,2,FALSE)</f>
        <v xml:space="preserve">  Alex</v>
      </c>
      <c r="C857" s="14">
        <f>VLOOKUP(A857,'Data _Transformation'!A856:Q3185,3,FALSE)</f>
        <v>52.89</v>
      </c>
      <c r="D857" s="14">
        <f>VLOOKUP(A857,'Data _Transformation'!A856:Q3185,4,FALSE)</f>
        <v>4.96</v>
      </c>
      <c r="E857" s="14" t="str">
        <f>VLOOKUP(A857,'Data _Transformation'!A856:Q3185,5,FALSE)</f>
        <v>Yes</v>
      </c>
      <c r="F857" s="14" t="str">
        <f>VLOOKUP(A857,'Data _Transformation'!A856:Q3185,6,FALSE)</f>
        <v>No</v>
      </c>
      <c r="G857" s="14" t="str">
        <f>VLOOKUP(A857,'Data _Transformation'!A856:Q3185,7,FALSE)</f>
        <v>No</v>
      </c>
      <c r="H857" s="14">
        <f>VLOOKUP(A857,'Data _Transformation'!A856:Q3185,8,FALSE)</f>
        <v>1</v>
      </c>
      <c r="I857" s="14" t="str">
        <f>VLOOKUP(A857,'Data _Transformation'!A856:Q3185,9,FALSE)</f>
        <v>Nonsmoker</v>
      </c>
      <c r="J857" s="14" t="str">
        <f>VLOOKUP(A857,'Data _Transformation'!A856:Q3185,10,FALSE)</f>
        <v>Obesity</v>
      </c>
      <c r="K857" s="14" t="str">
        <f>VLOOKUP(A857,'Data _Transformation'!A856:Q3185,11,FALSE)</f>
        <v>Normal</v>
      </c>
      <c r="L857" s="39">
        <f>VLOOKUP(A857,'Data _Transformation'!A856:Q3185,12,FALSE)</f>
        <v>34182</v>
      </c>
      <c r="M857" s="40">
        <f>VLOOKUP(A857,'Data _Transformation'!A856:Q3185,13,FALSE)</f>
        <v>7128.64</v>
      </c>
      <c r="N857" s="14" t="str">
        <f>VLOOKUP(A857,'Data _Transformation'!A856:Q3185,14,FALSE)</f>
        <v>tier - 2</v>
      </c>
      <c r="O857" s="14" t="str">
        <f>VLOOKUP(A857,'Data _Transformation'!A856:Q3185,15,FALSE)</f>
        <v>tier - 2</v>
      </c>
      <c r="P857" s="14" t="str">
        <f>VLOOKUP(A857,'Data _Transformation'!A856:Q3185,16,0)</f>
        <v>R1021</v>
      </c>
      <c r="Q857" s="42">
        <f>VLOOKUP(A857,'Data _Transformation'!A856:Q3185,17,0)</f>
        <v>29</v>
      </c>
    </row>
    <row r="858" spans="1:17" ht="15.6" x14ac:dyDescent="0.3">
      <c r="A858" s="41" t="s">
        <v>2167</v>
      </c>
      <c r="B858" s="14" t="str">
        <f>VLOOKUP(A858,'Data _Transformation'!A857:Q3186,2,FALSE)</f>
        <v xml:space="preserve">  Kathryn</v>
      </c>
      <c r="C858" s="14">
        <f>VLOOKUP(A858,'Data _Transformation'!A857:Q3186,3,FALSE)</f>
        <v>32.965000000000003</v>
      </c>
      <c r="D858" s="14">
        <f>VLOOKUP(A858,'Data _Transformation'!A857:Q3186,4,FALSE)</f>
        <v>6.15</v>
      </c>
      <c r="E858" s="14" t="str">
        <f>VLOOKUP(A858,'Data _Transformation'!A857:Q3186,5,FALSE)</f>
        <v>Yes</v>
      </c>
      <c r="F858" s="14" t="str">
        <f>VLOOKUP(A858,'Data _Transformation'!A857:Q3186,6,FALSE)</f>
        <v>No</v>
      </c>
      <c r="G858" s="14" t="str">
        <f>VLOOKUP(A858,'Data _Transformation'!A857:Q3186,7,FALSE)</f>
        <v>No</v>
      </c>
      <c r="H858" s="14">
        <f>VLOOKUP(A858,'Data _Transformation'!A857:Q3186,8,FALSE)</f>
        <v>1</v>
      </c>
      <c r="I858" s="14" t="str">
        <f>VLOOKUP(A858,'Data _Transformation'!A857:Q3186,9,FALSE)</f>
        <v>Nonsmoker</v>
      </c>
      <c r="J858" s="14" t="str">
        <f>VLOOKUP(A858,'Data _Transformation'!A857:Q3186,10,FALSE)</f>
        <v>Obesity</v>
      </c>
      <c r="K858" s="14" t="str">
        <f>VLOOKUP(A858,'Data _Transformation'!A857:Q3186,11,FALSE)</f>
        <v>Prediabetes</v>
      </c>
      <c r="L858" s="39">
        <f>VLOOKUP(A858,'Data _Transformation'!A857:Q3186,12,FALSE)</f>
        <v>30870</v>
      </c>
      <c r="M858" s="40">
        <f>VLOOKUP(A858,'Data _Transformation'!A857:Q3186,13,FALSE)</f>
        <v>7133.9</v>
      </c>
      <c r="N858" s="14" t="str">
        <f>VLOOKUP(A858,'Data _Transformation'!A857:Q3186,14,FALSE)</f>
        <v>tier - 2</v>
      </c>
      <c r="O858" s="14" t="str">
        <f>VLOOKUP(A858,'Data _Transformation'!A857:Q3186,15,FALSE)</f>
        <v>tier - 1</v>
      </c>
      <c r="P858" s="14" t="str">
        <f>VLOOKUP(A858,'Data _Transformation'!A857:Q3186,16,0)</f>
        <v>R1024</v>
      </c>
      <c r="Q858" s="42">
        <f>VLOOKUP(A858,'Data _Transformation'!A857:Q3186,17,0)</f>
        <v>38</v>
      </c>
    </row>
    <row r="859" spans="1:17" ht="15.6" x14ac:dyDescent="0.3">
      <c r="A859" s="41" t="s">
        <v>2170</v>
      </c>
      <c r="B859" s="14" t="str">
        <f>VLOOKUP(A859,'Data _Transformation'!A858:Q3187,2,FALSE)</f>
        <v xml:space="preserve">  Jason L</v>
      </c>
      <c r="C859" s="14">
        <f>VLOOKUP(A859,'Data _Transformation'!A858:Q3187,3,FALSE)</f>
        <v>36.799999999999997</v>
      </c>
      <c r="D859" s="14">
        <f>VLOOKUP(A859,'Data _Transformation'!A858:Q3187,4,FALSE)</f>
        <v>4.62</v>
      </c>
      <c r="E859" s="14" t="str">
        <f>VLOOKUP(A859,'Data _Transformation'!A858:Q3187,5,FALSE)</f>
        <v>No</v>
      </c>
      <c r="F859" s="14" t="str">
        <f>VLOOKUP(A859,'Data _Transformation'!A858:Q3187,6,FALSE)</f>
        <v>No</v>
      </c>
      <c r="G859" s="14" t="str">
        <f>VLOOKUP(A859,'Data _Transformation'!A858:Q3187,7,FALSE)</f>
        <v>Yes</v>
      </c>
      <c r="H859" s="14">
        <f>VLOOKUP(A859,'Data _Transformation'!A858:Q3187,8,FALSE)</f>
        <v>1</v>
      </c>
      <c r="I859" s="14" t="str">
        <f>VLOOKUP(A859,'Data _Transformation'!A858:Q3187,9,FALSE)</f>
        <v>Nonsmoker</v>
      </c>
      <c r="J859" s="14" t="str">
        <f>VLOOKUP(A859,'Data _Transformation'!A858:Q3187,10,FALSE)</f>
        <v>Obesity</v>
      </c>
      <c r="K859" s="14" t="str">
        <f>VLOOKUP(A859,'Data _Transformation'!A858:Q3187,11,FALSE)</f>
        <v>Normal</v>
      </c>
      <c r="L859" s="39">
        <f>VLOOKUP(A859,'Data _Transformation'!A858:Q3187,12,FALSE)</f>
        <v>36380</v>
      </c>
      <c r="M859" s="40">
        <f>VLOOKUP(A859,'Data _Transformation'!A858:Q3187,13,FALSE)</f>
        <v>7144.4</v>
      </c>
      <c r="N859" s="14" t="str">
        <f>VLOOKUP(A859,'Data _Transformation'!A858:Q3187,14,FALSE)</f>
        <v>tier - 2</v>
      </c>
      <c r="O859" s="14" t="str">
        <f>VLOOKUP(A859,'Data _Transformation'!A858:Q3187,15,FALSE)</f>
        <v>tier - 1</v>
      </c>
      <c r="P859" s="14" t="str">
        <f>VLOOKUP(A859,'Data _Transformation'!A858:Q3187,16,0)</f>
        <v>R1022</v>
      </c>
      <c r="Q859" s="42">
        <f>VLOOKUP(A859,'Data _Transformation'!A858:Q3187,17,0)</f>
        <v>23</v>
      </c>
    </row>
    <row r="860" spans="1:17" ht="15.6" x14ac:dyDescent="0.3">
      <c r="A860" s="41" t="s">
        <v>2172</v>
      </c>
      <c r="B860" s="14" t="str">
        <f>VLOOKUP(A860,'Data _Transformation'!A859:Q3188,2,FALSE)</f>
        <v xml:space="preserve">  Benjamin J</v>
      </c>
      <c r="C860" s="14">
        <f>VLOOKUP(A860,'Data _Transformation'!A859:Q3188,3,FALSE)</f>
        <v>34.299999999999997</v>
      </c>
      <c r="D860" s="14">
        <f>VLOOKUP(A860,'Data _Transformation'!A859:Q3188,4,FALSE)</f>
        <v>4.87</v>
      </c>
      <c r="E860" s="14" t="str">
        <f>VLOOKUP(A860,'Data _Transformation'!A859:Q3188,5,FALSE)</f>
        <v>No</v>
      </c>
      <c r="F860" s="14" t="str">
        <f>VLOOKUP(A860,'Data _Transformation'!A859:Q3188,6,FALSE)</f>
        <v>No</v>
      </c>
      <c r="G860" s="14" t="str">
        <f>VLOOKUP(A860,'Data _Transformation'!A859:Q3188,7,FALSE)</f>
        <v>No</v>
      </c>
      <c r="H860" s="14">
        <f>VLOOKUP(A860,'Data _Transformation'!A859:Q3188,8,FALSE)</f>
        <v>2</v>
      </c>
      <c r="I860" s="14" t="str">
        <f>VLOOKUP(A860,'Data _Transformation'!A859:Q3188,9,FALSE)</f>
        <v>Nonsmoker</v>
      </c>
      <c r="J860" s="14" t="str">
        <f>VLOOKUP(A860,'Data _Transformation'!A859:Q3188,10,FALSE)</f>
        <v>Obesity</v>
      </c>
      <c r="K860" s="14" t="str">
        <f>VLOOKUP(A860,'Data _Transformation'!A859:Q3188,11,FALSE)</f>
        <v>Normal</v>
      </c>
      <c r="L860" s="39">
        <f>VLOOKUP(A860,'Data _Transformation'!A859:Q3188,12,FALSE)</f>
        <v>31007</v>
      </c>
      <c r="M860" s="40">
        <f>VLOOKUP(A860,'Data _Transformation'!A859:Q3188,13,FALSE)</f>
        <v>7144.86</v>
      </c>
      <c r="N860" s="14" t="str">
        <f>VLOOKUP(A860,'Data _Transformation'!A859:Q3188,14,FALSE)</f>
        <v>tier - 2</v>
      </c>
      <c r="O860" s="14" t="str">
        <f>VLOOKUP(A860,'Data _Transformation'!A859:Q3188,15,FALSE)</f>
        <v>tier - 2</v>
      </c>
      <c r="P860" s="14" t="str">
        <f>VLOOKUP(A860,'Data _Transformation'!A859:Q3188,16,0)</f>
        <v>R1024</v>
      </c>
      <c r="Q860" s="42">
        <f>VLOOKUP(A860,'Data _Transformation'!A859:Q3188,17,0)</f>
        <v>38</v>
      </c>
    </row>
    <row r="861" spans="1:17" ht="15.6" x14ac:dyDescent="0.3">
      <c r="A861" s="41" t="s">
        <v>2174</v>
      </c>
      <c r="B861" s="14" t="str">
        <f>VLOOKUP(A861,'Data _Transformation'!A860:Q3189,2,FALSE)</f>
        <v xml:space="preserve">  Steven M</v>
      </c>
      <c r="C861" s="14">
        <f>VLOOKUP(A861,'Data _Transformation'!A860:Q3189,3,FALSE)</f>
        <v>35.244999999999997</v>
      </c>
      <c r="D861" s="14">
        <f>VLOOKUP(A861,'Data _Transformation'!A860:Q3189,4,FALSE)</f>
        <v>4.63</v>
      </c>
      <c r="E861" s="14" t="str">
        <f>VLOOKUP(A861,'Data _Transformation'!A860:Q3189,5,FALSE)</f>
        <v>No</v>
      </c>
      <c r="F861" s="14" t="str">
        <f>VLOOKUP(A861,'Data _Transformation'!A860:Q3189,6,FALSE)</f>
        <v>No</v>
      </c>
      <c r="G861" s="14" t="str">
        <f>VLOOKUP(A861,'Data _Transformation'!A860:Q3189,7,FALSE)</f>
        <v>No</v>
      </c>
      <c r="H861" s="14">
        <f>VLOOKUP(A861,'Data _Transformation'!A860:Q3189,8,FALSE)</f>
        <v>0</v>
      </c>
      <c r="I861" s="14" t="str">
        <f>VLOOKUP(A861,'Data _Transformation'!A860:Q3189,9,FALSE)</f>
        <v>Nonsmoker</v>
      </c>
      <c r="J861" s="14" t="str">
        <f>VLOOKUP(A861,'Data _Transformation'!A860:Q3189,10,FALSE)</f>
        <v>Obesity</v>
      </c>
      <c r="K861" s="14" t="str">
        <f>VLOOKUP(A861,'Data _Transformation'!A860:Q3189,11,FALSE)</f>
        <v>Normal</v>
      </c>
      <c r="L861" s="39">
        <f>VLOOKUP(A861,'Data _Transformation'!A860:Q3189,12,FALSE)</f>
        <v>27935</v>
      </c>
      <c r="M861" s="40">
        <f>VLOOKUP(A861,'Data _Transformation'!A860:Q3189,13,FALSE)</f>
        <v>7147.11</v>
      </c>
      <c r="N861" s="14" t="str">
        <f>VLOOKUP(A861,'Data _Transformation'!A860:Q3189,14,FALSE)</f>
        <v>tier - 3</v>
      </c>
      <c r="O861" s="14" t="str">
        <f>VLOOKUP(A861,'Data _Transformation'!A860:Q3189,15,FALSE)</f>
        <v>tier - 2</v>
      </c>
      <c r="P861" s="14" t="str">
        <f>VLOOKUP(A861,'Data _Transformation'!A860:Q3189,16,0)</f>
        <v>R1011</v>
      </c>
      <c r="Q861" s="42">
        <f>VLOOKUP(A861,'Data _Transformation'!A860:Q3189,17,0)</f>
        <v>46</v>
      </c>
    </row>
    <row r="862" spans="1:17" ht="15.6" x14ac:dyDescent="0.3">
      <c r="A862" s="41" t="s">
        <v>2177</v>
      </c>
      <c r="B862" s="14" t="str">
        <f>VLOOKUP(A862,'Data _Transformation'!A861:Q3190,2,FALSE)</f>
        <v xml:space="preserve">  Erika</v>
      </c>
      <c r="C862" s="14">
        <f>VLOOKUP(A862,'Data _Transformation'!A861:Q3190,3,FALSE)</f>
        <v>26.23</v>
      </c>
      <c r="D862" s="14">
        <f>VLOOKUP(A862,'Data _Transformation'!A861:Q3190,4,FALSE)</f>
        <v>11.93</v>
      </c>
      <c r="E862" s="14" t="str">
        <f>VLOOKUP(A862,'Data _Transformation'!A861:Q3190,5,FALSE)</f>
        <v>No</v>
      </c>
      <c r="F862" s="14" t="str">
        <f>VLOOKUP(A862,'Data _Transformation'!A861:Q3190,6,FALSE)</f>
        <v>No</v>
      </c>
      <c r="G862" s="14" t="str">
        <f>VLOOKUP(A862,'Data _Transformation'!A861:Q3190,7,FALSE)</f>
        <v>No</v>
      </c>
      <c r="H862" s="14">
        <f>VLOOKUP(A862,'Data _Transformation'!A861:Q3190,8,FALSE)</f>
        <v>0</v>
      </c>
      <c r="I862" s="14" t="str">
        <f>VLOOKUP(A862,'Data _Transformation'!A861:Q3190,9,FALSE)</f>
        <v>Nonsmoker</v>
      </c>
      <c r="J862" s="14" t="str">
        <f>VLOOKUP(A862,'Data _Transformation'!A861:Q3190,10,FALSE)</f>
        <v>Over weight</v>
      </c>
      <c r="K862" s="14" t="str">
        <f>VLOOKUP(A862,'Data _Transformation'!A861:Q3190,11,FALSE)</f>
        <v>Diabetes</v>
      </c>
      <c r="L862" s="39">
        <f>VLOOKUP(A862,'Data _Transformation'!A861:Q3190,12,FALSE)</f>
        <v>28701</v>
      </c>
      <c r="M862" s="40">
        <f>VLOOKUP(A862,'Data _Transformation'!A861:Q3190,13,FALSE)</f>
        <v>7147.47</v>
      </c>
      <c r="N862" s="14" t="str">
        <f>VLOOKUP(A862,'Data _Transformation'!A861:Q3190,14,FALSE)</f>
        <v>tier - 2</v>
      </c>
      <c r="O862" s="14" t="str">
        <f>VLOOKUP(A862,'Data _Transformation'!A861:Q3190,15,FALSE)</f>
        <v>tier - 3</v>
      </c>
      <c r="P862" s="14" t="str">
        <f>VLOOKUP(A862,'Data _Transformation'!A861:Q3190,16,0)</f>
        <v>R1013</v>
      </c>
      <c r="Q862" s="42">
        <f>VLOOKUP(A862,'Data _Transformation'!A861:Q3190,17,0)</f>
        <v>44</v>
      </c>
    </row>
    <row r="863" spans="1:17" ht="15.6" x14ac:dyDescent="0.3">
      <c r="A863" s="41" t="s">
        <v>2179</v>
      </c>
      <c r="B863" s="14" t="str">
        <f>VLOOKUP(A863,'Data _Transformation'!A862:Q3191,2,FALSE)</f>
        <v xml:space="preserve">  Chad</v>
      </c>
      <c r="C863" s="14">
        <f>VLOOKUP(A863,'Data _Transformation'!A862:Q3191,3,FALSE)</f>
        <v>36.1</v>
      </c>
      <c r="D863" s="14">
        <f>VLOOKUP(A863,'Data _Transformation'!A862:Q3191,4,FALSE)</f>
        <v>5.65</v>
      </c>
      <c r="E863" s="14" t="str">
        <f>VLOOKUP(A863,'Data _Transformation'!A862:Q3191,5,FALSE)</f>
        <v>Yes</v>
      </c>
      <c r="F863" s="14" t="str">
        <f>VLOOKUP(A863,'Data _Transformation'!A862:Q3191,6,FALSE)</f>
        <v>No</v>
      </c>
      <c r="G863" s="14" t="str">
        <f>VLOOKUP(A863,'Data _Transformation'!A862:Q3191,7,FALSE)</f>
        <v>No</v>
      </c>
      <c r="H863" s="14">
        <f>VLOOKUP(A863,'Data _Transformation'!A862:Q3191,8,FALSE)</f>
        <v>2</v>
      </c>
      <c r="I863" s="14" t="str">
        <f>VLOOKUP(A863,'Data _Transformation'!A862:Q3191,9,FALSE)</f>
        <v>Nonsmoker</v>
      </c>
      <c r="J863" s="14" t="str">
        <f>VLOOKUP(A863,'Data _Transformation'!A862:Q3191,10,FALSE)</f>
        <v>Obesity</v>
      </c>
      <c r="K863" s="14" t="str">
        <f>VLOOKUP(A863,'Data _Transformation'!A862:Q3191,11,FALSE)</f>
        <v>Normal</v>
      </c>
      <c r="L863" s="39">
        <f>VLOOKUP(A863,'Data _Transformation'!A862:Q3191,12,FALSE)</f>
        <v>30862</v>
      </c>
      <c r="M863" s="40">
        <f>VLOOKUP(A863,'Data _Transformation'!A862:Q3191,13,FALSE)</f>
        <v>7151.09</v>
      </c>
      <c r="N863" s="14" t="str">
        <f>VLOOKUP(A863,'Data _Transformation'!A862:Q3191,14,FALSE)</f>
        <v>tier - 2</v>
      </c>
      <c r="O863" s="14" t="str">
        <f>VLOOKUP(A863,'Data _Transformation'!A862:Q3191,15,FALSE)</f>
        <v>tier - 2</v>
      </c>
      <c r="P863" s="14" t="str">
        <f>VLOOKUP(A863,'Data _Transformation'!A862:Q3191,16,0)</f>
        <v>R1011</v>
      </c>
      <c r="Q863" s="42">
        <f>VLOOKUP(A863,'Data _Transformation'!A862:Q3191,17,0)</f>
        <v>38</v>
      </c>
    </row>
    <row r="864" spans="1:17" ht="15.6" x14ac:dyDescent="0.3">
      <c r="A864" s="41" t="s">
        <v>2182</v>
      </c>
      <c r="B864" s="14" t="str">
        <f>VLOOKUP(A864,'Data _Transformation'!A863:Q3192,2,FALSE)</f>
        <v xml:space="preserve">  Mark</v>
      </c>
      <c r="C864" s="14">
        <f>VLOOKUP(A864,'Data _Transformation'!A863:Q3192,3,FALSE)</f>
        <v>37.1</v>
      </c>
      <c r="D864" s="14">
        <f>VLOOKUP(A864,'Data _Transformation'!A863:Q3192,4,FALSE)</f>
        <v>11.21</v>
      </c>
      <c r="E864" s="14" t="str">
        <f>VLOOKUP(A864,'Data _Transformation'!A863:Q3192,5,FALSE)</f>
        <v>Yes</v>
      </c>
      <c r="F864" s="14" t="str">
        <f>VLOOKUP(A864,'Data _Transformation'!A863:Q3192,6,FALSE)</f>
        <v>No</v>
      </c>
      <c r="G864" s="14" t="str">
        <f>VLOOKUP(A864,'Data _Transformation'!A863:Q3192,7,FALSE)</f>
        <v>Yes</v>
      </c>
      <c r="H864" s="14">
        <f>VLOOKUP(A864,'Data _Transformation'!A863:Q3192,8,FALSE)</f>
        <v>1</v>
      </c>
      <c r="I864" s="14" t="str">
        <f>VLOOKUP(A864,'Data _Transformation'!A863:Q3192,9,FALSE)</f>
        <v>Nonsmoker</v>
      </c>
      <c r="J864" s="14" t="str">
        <f>VLOOKUP(A864,'Data _Transformation'!A863:Q3192,10,FALSE)</f>
        <v>Obesity</v>
      </c>
      <c r="K864" s="14" t="str">
        <f>VLOOKUP(A864,'Data _Transformation'!A863:Q3192,11,FALSE)</f>
        <v>Diabetes</v>
      </c>
      <c r="L864" s="39">
        <f>VLOOKUP(A864,'Data _Transformation'!A863:Q3192,12,FALSE)</f>
        <v>28739</v>
      </c>
      <c r="M864" s="40">
        <f>VLOOKUP(A864,'Data _Transformation'!A863:Q3192,13,FALSE)</f>
        <v>7152.67</v>
      </c>
      <c r="N864" s="14" t="str">
        <f>VLOOKUP(A864,'Data _Transformation'!A863:Q3192,14,FALSE)</f>
        <v>tier - 3</v>
      </c>
      <c r="O864" s="14" t="str">
        <f>VLOOKUP(A864,'Data _Transformation'!A863:Q3192,15,FALSE)</f>
        <v>tier - 2</v>
      </c>
      <c r="P864" s="14" t="str">
        <f>VLOOKUP(A864,'Data _Transformation'!A863:Q3192,16,0)</f>
        <v>R1013</v>
      </c>
      <c r="Q864" s="42">
        <f>VLOOKUP(A864,'Data _Transformation'!A863:Q3192,17,0)</f>
        <v>44</v>
      </c>
    </row>
    <row r="865" spans="1:17" ht="15.6" x14ac:dyDescent="0.3">
      <c r="A865" s="41" t="s">
        <v>2184</v>
      </c>
      <c r="B865" s="14" t="str">
        <f>VLOOKUP(A865,'Data _Transformation'!A864:Q3193,2,FALSE)</f>
        <v xml:space="preserve">  David</v>
      </c>
      <c r="C865" s="14">
        <f>VLOOKUP(A865,'Data _Transformation'!A864:Q3193,3,FALSE)</f>
        <v>27.5</v>
      </c>
      <c r="D865" s="14">
        <f>VLOOKUP(A865,'Data _Transformation'!A864:Q3193,4,FALSE)</f>
        <v>10.62</v>
      </c>
      <c r="E865" s="14" t="str">
        <f>VLOOKUP(A865,'Data _Transformation'!A864:Q3193,5,FALSE)</f>
        <v>Yes</v>
      </c>
      <c r="F865" s="14" t="str">
        <f>VLOOKUP(A865,'Data _Transformation'!A864:Q3193,6,FALSE)</f>
        <v>No</v>
      </c>
      <c r="G865" s="14" t="str">
        <f>VLOOKUP(A865,'Data _Transformation'!A864:Q3193,7,FALSE)</f>
        <v>Yes</v>
      </c>
      <c r="H865" s="14">
        <f>VLOOKUP(A865,'Data _Transformation'!A864:Q3193,8,FALSE)</f>
        <v>1</v>
      </c>
      <c r="I865" s="14" t="str">
        <f>VLOOKUP(A865,'Data _Transformation'!A864:Q3193,9,FALSE)</f>
        <v>Nonsmoker</v>
      </c>
      <c r="J865" s="14" t="str">
        <f>VLOOKUP(A865,'Data _Transformation'!A864:Q3193,10,FALSE)</f>
        <v>Over weight</v>
      </c>
      <c r="K865" s="14" t="str">
        <f>VLOOKUP(A865,'Data _Transformation'!A864:Q3193,11,FALSE)</f>
        <v>Diabetes</v>
      </c>
      <c r="L865" s="39">
        <f>VLOOKUP(A865,'Data _Transformation'!A864:Q3193,12,FALSE)</f>
        <v>29784</v>
      </c>
      <c r="M865" s="40">
        <f>VLOOKUP(A865,'Data _Transformation'!A864:Q3193,13,FALSE)</f>
        <v>7153.55</v>
      </c>
      <c r="N865" s="14" t="str">
        <f>VLOOKUP(A865,'Data _Transformation'!A864:Q3193,14,FALSE)</f>
        <v>tier - 2</v>
      </c>
      <c r="O865" s="14" t="str">
        <f>VLOOKUP(A865,'Data _Transformation'!A864:Q3193,15,FALSE)</f>
        <v>tier - 1</v>
      </c>
      <c r="P865" s="14" t="str">
        <f>VLOOKUP(A865,'Data _Transformation'!A864:Q3193,16,0)</f>
        <v>R1012</v>
      </c>
      <c r="Q865" s="42">
        <f>VLOOKUP(A865,'Data _Transformation'!A864:Q3193,17,0)</f>
        <v>41</v>
      </c>
    </row>
    <row r="866" spans="1:17" ht="15.6" x14ac:dyDescent="0.3">
      <c r="A866" s="41" t="s">
        <v>2187</v>
      </c>
      <c r="B866" s="14" t="str">
        <f>VLOOKUP(A866,'Data _Transformation'!A865:Q3194,2,FALSE)</f>
        <v xml:space="preserve">  Matthew R</v>
      </c>
      <c r="C866" s="14">
        <f>VLOOKUP(A866,'Data _Transformation'!A865:Q3194,3,FALSE)</f>
        <v>24.7</v>
      </c>
      <c r="D866" s="14">
        <f>VLOOKUP(A866,'Data _Transformation'!A865:Q3194,4,FALSE)</f>
        <v>10.7</v>
      </c>
      <c r="E866" s="14" t="str">
        <f>VLOOKUP(A866,'Data _Transformation'!A865:Q3194,5,FALSE)</f>
        <v>Yes</v>
      </c>
      <c r="F866" s="14" t="str">
        <f>VLOOKUP(A866,'Data _Transformation'!A865:Q3194,6,FALSE)</f>
        <v>No</v>
      </c>
      <c r="G866" s="14" t="str">
        <f>VLOOKUP(A866,'Data _Transformation'!A865:Q3194,7,FALSE)</f>
        <v>Yes</v>
      </c>
      <c r="H866" s="14">
        <f>VLOOKUP(A866,'Data _Transformation'!A865:Q3194,8,FALSE)</f>
        <v>1</v>
      </c>
      <c r="I866" s="14" t="str">
        <f>VLOOKUP(A866,'Data _Transformation'!A865:Q3194,9,FALSE)</f>
        <v>Nonsmoker</v>
      </c>
      <c r="J866" s="14" t="str">
        <f>VLOOKUP(A866,'Data _Transformation'!A865:Q3194,10,FALSE)</f>
        <v>Normal weight</v>
      </c>
      <c r="K866" s="14" t="str">
        <f>VLOOKUP(A866,'Data _Transformation'!A865:Q3194,11,FALSE)</f>
        <v>Diabetes</v>
      </c>
      <c r="L866" s="39">
        <f>VLOOKUP(A866,'Data _Transformation'!A865:Q3194,12,FALSE)</f>
        <v>29394</v>
      </c>
      <c r="M866" s="40">
        <f>VLOOKUP(A866,'Data _Transformation'!A865:Q3194,13,FALSE)</f>
        <v>7160.09</v>
      </c>
      <c r="N866" s="14" t="str">
        <f>VLOOKUP(A866,'Data _Transformation'!A865:Q3194,14,FALSE)</f>
        <v>tier - 2</v>
      </c>
      <c r="O866" s="14" t="str">
        <f>VLOOKUP(A866,'Data _Transformation'!A865:Q3194,15,FALSE)</f>
        <v>tier - 2</v>
      </c>
      <c r="P866" s="14" t="str">
        <f>VLOOKUP(A866,'Data _Transformation'!A865:Q3194,16,0)</f>
        <v>R1011</v>
      </c>
      <c r="Q866" s="42">
        <f>VLOOKUP(A866,'Data _Transformation'!A865:Q3194,17,0)</f>
        <v>42</v>
      </c>
    </row>
    <row r="867" spans="1:17" ht="15.6" x14ac:dyDescent="0.3">
      <c r="A867" s="41" t="s">
        <v>2189</v>
      </c>
      <c r="B867" s="14" t="str">
        <f>VLOOKUP(A867,'Data _Transformation'!A866:Q3195,2,FALSE)</f>
        <v xml:space="preserve">  Orla</v>
      </c>
      <c r="C867" s="14">
        <f>VLOOKUP(A867,'Data _Transformation'!A866:Q3195,3,FALSE)</f>
        <v>26.78</v>
      </c>
      <c r="D867" s="14">
        <f>VLOOKUP(A867,'Data _Transformation'!A866:Q3195,4,FALSE)</f>
        <v>10.02</v>
      </c>
      <c r="E867" s="14" t="str">
        <f>VLOOKUP(A867,'Data _Transformation'!A866:Q3195,5,FALSE)</f>
        <v>Yes</v>
      </c>
      <c r="F867" s="14" t="str">
        <f>VLOOKUP(A867,'Data _Transformation'!A866:Q3195,6,FALSE)</f>
        <v>No</v>
      </c>
      <c r="G867" s="14" t="str">
        <f>VLOOKUP(A867,'Data _Transformation'!A866:Q3195,7,FALSE)</f>
        <v>Yes</v>
      </c>
      <c r="H867" s="14">
        <f>VLOOKUP(A867,'Data _Transformation'!A866:Q3195,8,FALSE)</f>
        <v>1</v>
      </c>
      <c r="I867" s="14" t="str">
        <f>VLOOKUP(A867,'Data _Transformation'!A866:Q3195,9,FALSE)</f>
        <v>Nonsmoker</v>
      </c>
      <c r="J867" s="14" t="str">
        <f>VLOOKUP(A867,'Data _Transformation'!A866:Q3195,10,FALSE)</f>
        <v>Over weight</v>
      </c>
      <c r="K867" s="14" t="str">
        <f>VLOOKUP(A867,'Data _Transformation'!A866:Q3195,11,FALSE)</f>
        <v>Diabetes</v>
      </c>
      <c r="L867" s="39">
        <f>VLOOKUP(A867,'Data _Transformation'!A866:Q3195,12,FALSE)</f>
        <v>29501</v>
      </c>
      <c r="M867" s="40">
        <f>VLOOKUP(A867,'Data _Transformation'!A866:Q3195,13,FALSE)</f>
        <v>7160.33</v>
      </c>
      <c r="N867" s="14" t="str">
        <f>VLOOKUP(A867,'Data _Transformation'!A866:Q3195,14,FALSE)</f>
        <v>tier - 2</v>
      </c>
      <c r="O867" s="14" t="str">
        <f>VLOOKUP(A867,'Data _Transformation'!A866:Q3195,15,FALSE)</f>
        <v>tier - 1</v>
      </c>
      <c r="P867" s="14" t="str">
        <f>VLOOKUP(A867,'Data _Transformation'!A866:Q3195,16,0)</f>
        <v>R1013</v>
      </c>
      <c r="Q867" s="42">
        <f>VLOOKUP(A867,'Data _Transformation'!A866:Q3195,17,0)</f>
        <v>42</v>
      </c>
    </row>
    <row r="868" spans="1:17" ht="15.6" x14ac:dyDescent="0.3">
      <c r="A868" s="41" t="s">
        <v>2191</v>
      </c>
      <c r="B868" s="14" t="str">
        <f>VLOOKUP(A868,'Data _Transformation'!A867:Q3196,2,FALSE)</f>
        <v xml:space="preserve">  Shaista S</v>
      </c>
      <c r="C868" s="14">
        <f>VLOOKUP(A868,'Data _Transformation'!A867:Q3196,3,FALSE)</f>
        <v>45.8</v>
      </c>
      <c r="D868" s="14">
        <f>VLOOKUP(A868,'Data _Transformation'!A867:Q3196,4,FALSE)</f>
        <v>4.8499999999999996</v>
      </c>
      <c r="E868" s="14" t="str">
        <f>VLOOKUP(A868,'Data _Transformation'!A867:Q3196,5,FALSE)</f>
        <v>No</v>
      </c>
      <c r="F868" s="14" t="str">
        <f>VLOOKUP(A868,'Data _Transformation'!A867:Q3196,6,FALSE)</f>
        <v>No</v>
      </c>
      <c r="G868" s="14" t="str">
        <f>VLOOKUP(A868,'Data _Transformation'!A867:Q3196,7,FALSE)</f>
        <v>No</v>
      </c>
      <c r="H868" s="14">
        <f>VLOOKUP(A868,'Data _Transformation'!A867:Q3196,8,FALSE)</f>
        <v>0</v>
      </c>
      <c r="I868" s="14" t="str">
        <f>VLOOKUP(A868,'Data _Transformation'!A867:Q3196,9,FALSE)</f>
        <v>Nonsmoker</v>
      </c>
      <c r="J868" s="14" t="str">
        <f>VLOOKUP(A868,'Data _Transformation'!A867:Q3196,10,FALSE)</f>
        <v>Obesity</v>
      </c>
      <c r="K868" s="14" t="str">
        <f>VLOOKUP(A868,'Data _Transformation'!A867:Q3196,11,FALSE)</f>
        <v>Normal</v>
      </c>
      <c r="L868" s="39">
        <f>VLOOKUP(A868,'Data _Transformation'!A867:Q3196,12,FALSE)</f>
        <v>29494</v>
      </c>
      <c r="M868" s="40">
        <f>VLOOKUP(A868,'Data _Transformation'!A867:Q3196,13,FALSE)</f>
        <v>7162.01</v>
      </c>
      <c r="N868" s="14" t="str">
        <f>VLOOKUP(A868,'Data _Transformation'!A867:Q3196,14,FALSE)</f>
        <v>tier - 2</v>
      </c>
      <c r="O868" s="14" t="str">
        <f>VLOOKUP(A868,'Data _Transformation'!A867:Q3196,15,FALSE)</f>
        <v>tier - 3</v>
      </c>
      <c r="P868" s="14" t="str">
        <f>VLOOKUP(A868,'Data _Transformation'!A867:Q3196,16,0)</f>
        <v>R1013</v>
      </c>
      <c r="Q868" s="42">
        <f>VLOOKUP(A868,'Data _Transformation'!A867:Q3196,17,0)</f>
        <v>42</v>
      </c>
    </row>
    <row r="869" spans="1:17" ht="15.6" x14ac:dyDescent="0.3">
      <c r="A869" s="41" t="s">
        <v>2194</v>
      </c>
      <c r="B869" s="14" t="str">
        <f>VLOOKUP(A869,'Data _Transformation'!A868:Q3197,2,FALSE)</f>
        <v xml:space="preserve">  Emily</v>
      </c>
      <c r="C869" s="14">
        <f>VLOOKUP(A869,'Data _Transformation'!A868:Q3197,3,FALSE)</f>
        <v>29</v>
      </c>
      <c r="D869" s="14">
        <f>VLOOKUP(A869,'Data _Transformation'!A868:Q3197,4,FALSE)</f>
        <v>4.3899999999999997</v>
      </c>
      <c r="E869" s="14" t="str">
        <f>VLOOKUP(A869,'Data _Transformation'!A868:Q3197,5,FALSE)</f>
        <v>Yes</v>
      </c>
      <c r="F869" s="14" t="str">
        <f>VLOOKUP(A869,'Data _Transformation'!A868:Q3197,6,FALSE)</f>
        <v>No</v>
      </c>
      <c r="G869" s="14" t="str">
        <f>VLOOKUP(A869,'Data _Transformation'!A868:Q3197,7,FALSE)</f>
        <v>No</v>
      </c>
      <c r="H869" s="14">
        <f>VLOOKUP(A869,'Data _Transformation'!A868:Q3197,8,FALSE)</f>
        <v>2</v>
      </c>
      <c r="I869" s="14" t="str">
        <f>VLOOKUP(A869,'Data _Transformation'!A868:Q3197,9,FALSE)</f>
        <v>Nonsmoker</v>
      </c>
      <c r="J869" s="14" t="str">
        <f>VLOOKUP(A869,'Data _Transformation'!A868:Q3197,10,FALSE)</f>
        <v>Over weight</v>
      </c>
      <c r="K869" s="14" t="str">
        <f>VLOOKUP(A869,'Data _Transformation'!A868:Q3197,11,FALSE)</f>
        <v>Normal</v>
      </c>
      <c r="L869" s="39">
        <f>VLOOKUP(A869,'Data _Transformation'!A868:Q3197,12,FALSE)</f>
        <v>30179</v>
      </c>
      <c r="M869" s="40">
        <f>VLOOKUP(A869,'Data _Transformation'!A868:Q3197,13,FALSE)</f>
        <v>7173.36</v>
      </c>
      <c r="N869" s="14" t="str">
        <f>VLOOKUP(A869,'Data _Transformation'!A868:Q3197,14,FALSE)</f>
        <v>tier - 3</v>
      </c>
      <c r="O869" s="14" t="str">
        <f>VLOOKUP(A869,'Data _Transformation'!A868:Q3197,15,FALSE)</f>
        <v>tier - 2</v>
      </c>
      <c r="P869" s="14" t="str">
        <f>VLOOKUP(A869,'Data _Transformation'!A868:Q3197,16,0)</f>
        <v>R1016</v>
      </c>
      <c r="Q869" s="42">
        <f>VLOOKUP(A869,'Data _Transformation'!A868:Q3197,17,0)</f>
        <v>40</v>
      </c>
    </row>
    <row r="870" spans="1:17" ht="15.6" x14ac:dyDescent="0.3">
      <c r="A870" s="41" t="s">
        <v>2196</v>
      </c>
      <c r="B870" s="14" t="str">
        <f>VLOOKUP(A870,'Data _Transformation'!A869:Q3198,2,FALSE)</f>
        <v xml:space="preserve">  Julie A</v>
      </c>
      <c r="C870" s="14">
        <f>VLOOKUP(A870,'Data _Transformation'!A869:Q3198,3,FALSE)</f>
        <v>33.534999999999997</v>
      </c>
      <c r="D870" s="14">
        <f>VLOOKUP(A870,'Data _Transformation'!A869:Q3198,4,FALSE)</f>
        <v>8.24</v>
      </c>
      <c r="E870" s="14" t="str">
        <f>VLOOKUP(A870,'Data _Transformation'!A869:Q3198,5,FALSE)</f>
        <v>Yes</v>
      </c>
      <c r="F870" s="14" t="str">
        <f>VLOOKUP(A870,'Data _Transformation'!A869:Q3198,6,FALSE)</f>
        <v>No</v>
      </c>
      <c r="G870" s="14" t="str">
        <f>VLOOKUP(A870,'Data _Transformation'!A869:Q3198,7,FALSE)</f>
        <v>No</v>
      </c>
      <c r="H870" s="14">
        <f>VLOOKUP(A870,'Data _Transformation'!A869:Q3198,8,FALSE)</f>
        <v>0</v>
      </c>
      <c r="I870" s="14" t="str">
        <f>VLOOKUP(A870,'Data _Transformation'!A869:Q3198,9,FALSE)</f>
        <v>Nonsmoker</v>
      </c>
      <c r="J870" s="14" t="str">
        <f>VLOOKUP(A870,'Data _Transformation'!A869:Q3198,10,FALSE)</f>
        <v>Obesity</v>
      </c>
      <c r="K870" s="14" t="str">
        <f>VLOOKUP(A870,'Data _Transformation'!A869:Q3198,11,FALSE)</f>
        <v>Diabetes</v>
      </c>
      <c r="L870" s="39">
        <f>VLOOKUP(A870,'Data _Transformation'!A869:Q3198,12,FALSE)</f>
        <v>27594</v>
      </c>
      <c r="M870" s="40">
        <f>VLOOKUP(A870,'Data _Transformation'!A869:Q3198,13,FALSE)</f>
        <v>7175.51</v>
      </c>
      <c r="N870" s="14" t="str">
        <f>VLOOKUP(A870,'Data _Transformation'!A869:Q3198,14,FALSE)</f>
        <v>tier - 2</v>
      </c>
      <c r="O870" s="14" t="str">
        <f>VLOOKUP(A870,'Data _Transformation'!A869:Q3198,15,FALSE)</f>
        <v>tier - 3</v>
      </c>
      <c r="P870" s="14" t="str">
        <f>VLOOKUP(A870,'Data _Transformation'!A869:Q3198,16,0)</f>
        <v>R1013</v>
      </c>
      <c r="Q870" s="42">
        <f>VLOOKUP(A870,'Data _Transformation'!A869:Q3198,17,0)</f>
        <v>47</v>
      </c>
    </row>
    <row r="871" spans="1:17" ht="15.6" x14ac:dyDescent="0.3">
      <c r="A871" s="41" t="s">
        <v>2198</v>
      </c>
      <c r="B871" s="14" t="str">
        <f>VLOOKUP(A871,'Data _Transformation'!A870:Q3199,2,FALSE)</f>
        <v xml:space="preserve">  Megumi</v>
      </c>
      <c r="C871" s="14">
        <f>VLOOKUP(A871,'Data _Transformation'!A870:Q3199,3,FALSE)</f>
        <v>32.774999999999999</v>
      </c>
      <c r="D871" s="14">
        <f>VLOOKUP(A871,'Data _Transformation'!A870:Q3199,4,FALSE)</f>
        <v>9.77</v>
      </c>
      <c r="E871" s="14" t="str">
        <f>VLOOKUP(A871,'Data _Transformation'!A870:Q3199,5,FALSE)</f>
        <v>Yes</v>
      </c>
      <c r="F871" s="14" t="str">
        <f>VLOOKUP(A871,'Data _Transformation'!A870:Q3199,6,FALSE)</f>
        <v>No</v>
      </c>
      <c r="G871" s="14" t="str">
        <f>VLOOKUP(A871,'Data _Transformation'!A870:Q3199,7,FALSE)</f>
        <v>No</v>
      </c>
      <c r="H871" s="14">
        <f>VLOOKUP(A871,'Data _Transformation'!A870:Q3199,8,FALSE)</f>
        <v>0</v>
      </c>
      <c r="I871" s="14" t="str">
        <f>VLOOKUP(A871,'Data _Transformation'!A870:Q3199,9,FALSE)</f>
        <v>Nonsmoker</v>
      </c>
      <c r="J871" s="14" t="str">
        <f>VLOOKUP(A871,'Data _Transformation'!A870:Q3199,10,FALSE)</f>
        <v>Obesity</v>
      </c>
      <c r="K871" s="14" t="str">
        <f>VLOOKUP(A871,'Data _Transformation'!A870:Q3199,11,FALSE)</f>
        <v>Diabetes</v>
      </c>
      <c r="L871" s="39">
        <f>VLOOKUP(A871,'Data _Transformation'!A870:Q3199,12,FALSE)</f>
        <v>25076</v>
      </c>
      <c r="M871" s="40">
        <f>VLOOKUP(A871,'Data _Transformation'!A870:Q3199,13,FALSE)</f>
        <v>7179.52</v>
      </c>
      <c r="N871" s="14" t="str">
        <f>VLOOKUP(A871,'Data _Transformation'!A870:Q3199,14,FALSE)</f>
        <v>tier - 3</v>
      </c>
      <c r="O871" s="14" t="str">
        <f>VLOOKUP(A871,'Data _Transformation'!A870:Q3199,15,FALSE)</f>
        <v>tier - 3</v>
      </c>
      <c r="P871" s="14" t="str">
        <f>VLOOKUP(A871,'Data _Transformation'!A870:Q3199,16,0)</f>
        <v>R1013</v>
      </c>
      <c r="Q871" s="42">
        <f>VLOOKUP(A871,'Data _Transformation'!A870:Q3199,17,0)</f>
        <v>54</v>
      </c>
    </row>
    <row r="872" spans="1:17" ht="15.6" x14ac:dyDescent="0.3">
      <c r="A872" s="41" t="s">
        <v>2201</v>
      </c>
      <c r="B872" s="14" t="str">
        <f>VLOOKUP(A872,'Data _Transformation'!A871:Q3200,2,FALSE)</f>
        <v xml:space="preserve">  Skylar</v>
      </c>
      <c r="C872" s="14">
        <f>VLOOKUP(A872,'Data _Transformation'!A871:Q3200,3,FALSE)</f>
        <v>37.51</v>
      </c>
      <c r="D872" s="14">
        <f>VLOOKUP(A872,'Data _Transformation'!A871:Q3200,4,FALSE)</f>
        <v>5.5</v>
      </c>
      <c r="E872" s="14" t="str">
        <f>VLOOKUP(A872,'Data _Transformation'!A871:Q3200,5,FALSE)</f>
        <v>Yes</v>
      </c>
      <c r="F872" s="14" t="str">
        <f>VLOOKUP(A872,'Data _Transformation'!A871:Q3200,6,FALSE)</f>
        <v>No</v>
      </c>
      <c r="G872" s="14" t="str">
        <f>VLOOKUP(A872,'Data _Transformation'!A871:Q3200,7,FALSE)</f>
        <v>No</v>
      </c>
      <c r="H872" s="14">
        <f>VLOOKUP(A872,'Data _Transformation'!A871:Q3200,8,FALSE)</f>
        <v>2</v>
      </c>
      <c r="I872" s="14" t="str">
        <f>VLOOKUP(A872,'Data _Transformation'!A871:Q3200,9,FALSE)</f>
        <v>Nonsmoker</v>
      </c>
      <c r="J872" s="14" t="str">
        <f>VLOOKUP(A872,'Data _Transformation'!A871:Q3200,10,FALSE)</f>
        <v>Obesity</v>
      </c>
      <c r="K872" s="14" t="str">
        <f>VLOOKUP(A872,'Data _Transformation'!A871:Q3200,11,FALSE)</f>
        <v>Normal</v>
      </c>
      <c r="L872" s="39">
        <f>VLOOKUP(A872,'Data _Transformation'!A871:Q3200,12,FALSE)</f>
        <v>30208</v>
      </c>
      <c r="M872" s="40">
        <f>VLOOKUP(A872,'Data _Transformation'!A871:Q3200,13,FALSE)</f>
        <v>7196.87</v>
      </c>
      <c r="N872" s="14" t="str">
        <f>VLOOKUP(A872,'Data _Transformation'!A871:Q3200,14,FALSE)</f>
        <v>tier - 3</v>
      </c>
      <c r="O872" s="14" t="str">
        <f>VLOOKUP(A872,'Data _Transformation'!A871:Q3200,15,FALSE)</f>
        <v>tier - 2</v>
      </c>
      <c r="P872" s="14" t="str">
        <f>VLOOKUP(A872,'Data _Transformation'!A871:Q3200,16,0)</f>
        <v>R1011</v>
      </c>
      <c r="Q872" s="42">
        <f>VLOOKUP(A872,'Data _Transformation'!A871:Q3200,17,0)</f>
        <v>40</v>
      </c>
    </row>
    <row r="873" spans="1:17" ht="15.6" x14ac:dyDescent="0.3">
      <c r="A873" s="41" t="s">
        <v>2203</v>
      </c>
      <c r="B873" s="14" t="str">
        <f>VLOOKUP(A873,'Data _Transformation'!A872:Q3201,2,FALSE)</f>
        <v xml:space="preserve">  Victoria</v>
      </c>
      <c r="C873" s="14">
        <f>VLOOKUP(A873,'Data _Transformation'!A872:Q3201,3,FALSE)</f>
        <v>39.86</v>
      </c>
      <c r="D873" s="14">
        <f>VLOOKUP(A873,'Data _Transformation'!A872:Q3201,4,FALSE)</f>
        <v>11.84</v>
      </c>
      <c r="E873" s="14" t="str">
        <f>VLOOKUP(A873,'Data _Transformation'!A872:Q3201,5,FALSE)</f>
        <v>Yes</v>
      </c>
      <c r="F873" s="14" t="str">
        <f>VLOOKUP(A873,'Data _Transformation'!A872:Q3201,6,FALSE)</f>
        <v>No</v>
      </c>
      <c r="G873" s="14" t="str">
        <f>VLOOKUP(A873,'Data _Transformation'!A872:Q3201,7,FALSE)</f>
        <v>No</v>
      </c>
      <c r="H873" s="14">
        <f>VLOOKUP(A873,'Data _Transformation'!A872:Q3201,8,FALSE)</f>
        <v>1</v>
      </c>
      <c r="I873" s="14" t="str">
        <f>VLOOKUP(A873,'Data _Transformation'!A872:Q3201,9,FALSE)</f>
        <v>Nonsmoker</v>
      </c>
      <c r="J873" s="14" t="str">
        <f>VLOOKUP(A873,'Data _Transformation'!A872:Q3201,10,FALSE)</f>
        <v>Obesity</v>
      </c>
      <c r="K873" s="14" t="str">
        <f>VLOOKUP(A873,'Data _Transformation'!A872:Q3201,11,FALSE)</f>
        <v>Diabetes</v>
      </c>
      <c r="L873" s="39">
        <f>VLOOKUP(A873,'Data _Transformation'!A872:Q3201,12,FALSE)</f>
        <v>30539</v>
      </c>
      <c r="M873" s="40">
        <f>VLOOKUP(A873,'Data _Transformation'!A872:Q3201,13,FALSE)</f>
        <v>7201.7</v>
      </c>
      <c r="N873" s="14" t="str">
        <f>VLOOKUP(A873,'Data _Transformation'!A872:Q3201,14,FALSE)</f>
        <v>tier - 2</v>
      </c>
      <c r="O873" s="14" t="str">
        <f>VLOOKUP(A873,'Data _Transformation'!A872:Q3201,15,FALSE)</f>
        <v>tier - 3</v>
      </c>
      <c r="P873" s="14" t="str">
        <f>VLOOKUP(A873,'Data _Transformation'!A872:Q3201,16,0)</f>
        <v>R1012</v>
      </c>
      <c r="Q873" s="42">
        <f>VLOOKUP(A873,'Data _Transformation'!A872:Q3201,17,0)</f>
        <v>39</v>
      </c>
    </row>
    <row r="874" spans="1:17" ht="15.6" x14ac:dyDescent="0.3">
      <c r="A874" s="41" t="s">
        <v>2205</v>
      </c>
      <c r="B874" s="14" t="str">
        <f>VLOOKUP(A874,'Data _Transformation'!A873:Q3202,2,FALSE)</f>
        <v xml:space="preserve">  Amanda L</v>
      </c>
      <c r="C874" s="14">
        <f>VLOOKUP(A874,'Data _Transformation'!A873:Q3202,3,FALSE)</f>
        <v>42.13</v>
      </c>
      <c r="D874" s="14">
        <f>VLOOKUP(A874,'Data _Transformation'!A873:Q3202,4,FALSE)</f>
        <v>4.66</v>
      </c>
      <c r="E874" s="14" t="str">
        <f>VLOOKUP(A874,'Data _Transformation'!A873:Q3202,5,FALSE)</f>
        <v>No</v>
      </c>
      <c r="F874" s="14" t="str">
        <f>VLOOKUP(A874,'Data _Transformation'!A873:Q3202,6,FALSE)</f>
        <v>No</v>
      </c>
      <c r="G874" s="14" t="str">
        <f>VLOOKUP(A874,'Data _Transformation'!A873:Q3202,7,FALSE)</f>
        <v>No</v>
      </c>
      <c r="H874" s="14">
        <f>VLOOKUP(A874,'Data _Transformation'!A873:Q3202,8,FALSE)</f>
        <v>0</v>
      </c>
      <c r="I874" s="14" t="str">
        <f>VLOOKUP(A874,'Data _Transformation'!A873:Q3202,9,FALSE)</f>
        <v>Nonsmoker</v>
      </c>
      <c r="J874" s="14" t="str">
        <f>VLOOKUP(A874,'Data _Transformation'!A873:Q3202,10,FALSE)</f>
        <v>Obesity</v>
      </c>
      <c r="K874" s="14" t="str">
        <f>VLOOKUP(A874,'Data _Transformation'!A873:Q3202,11,FALSE)</f>
        <v>Normal</v>
      </c>
      <c r="L874" s="39">
        <f>VLOOKUP(A874,'Data _Transformation'!A873:Q3202,12,FALSE)</f>
        <v>30641</v>
      </c>
      <c r="M874" s="40">
        <f>VLOOKUP(A874,'Data _Transformation'!A873:Q3202,13,FALSE)</f>
        <v>7209.49</v>
      </c>
      <c r="N874" s="14" t="str">
        <f>VLOOKUP(A874,'Data _Transformation'!A873:Q3202,14,FALSE)</f>
        <v>tier - 2</v>
      </c>
      <c r="O874" s="14" t="str">
        <f>VLOOKUP(A874,'Data _Transformation'!A873:Q3202,15,FALSE)</f>
        <v>tier - 3</v>
      </c>
      <c r="P874" s="14" t="str">
        <f>VLOOKUP(A874,'Data _Transformation'!A873:Q3202,16,0)</f>
        <v>R1012</v>
      </c>
      <c r="Q874" s="42">
        <f>VLOOKUP(A874,'Data _Transformation'!A873:Q3202,17,0)</f>
        <v>39</v>
      </c>
    </row>
    <row r="875" spans="1:17" ht="15.6" x14ac:dyDescent="0.3">
      <c r="A875" s="41" t="s">
        <v>2208</v>
      </c>
      <c r="B875" s="14" t="str">
        <f>VLOOKUP(A875,'Data _Transformation'!A874:Q3203,2,FALSE)</f>
        <v xml:space="preserve">  Renee</v>
      </c>
      <c r="C875" s="14">
        <f>VLOOKUP(A875,'Data _Transformation'!A874:Q3203,3,FALSE)</f>
        <v>35.99</v>
      </c>
      <c r="D875" s="14">
        <f>VLOOKUP(A875,'Data _Transformation'!A874:Q3203,4,FALSE)</f>
        <v>11.11</v>
      </c>
      <c r="E875" s="14" t="str">
        <f>VLOOKUP(A875,'Data _Transformation'!A874:Q3203,5,FALSE)</f>
        <v>No</v>
      </c>
      <c r="F875" s="14" t="str">
        <f>VLOOKUP(A875,'Data _Transformation'!A874:Q3203,6,FALSE)</f>
        <v>No</v>
      </c>
      <c r="G875" s="14" t="str">
        <f>VLOOKUP(A875,'Data _Transformation'!A874:Q3203,7,FALSE)</f>
        <v>No</v>
      </c>
      <c r="H875" s="14">
        <f>VLOOKUP(A875,'Data _Transformation'!A874:Q3203,8,FALSE)</f>
        <v>0</v>
      </c>
      <c r="I875" s="14" t="str">
        <f>VLOOKUP(A875,'Data _Transformation'!A874:Q3203,9,FALSE)</f>
        <v>Nonsmoker</v>
      </c>
      <c r="J875" s="14" t="str">
        <f>VLOOKUP(A875,'Data _Transformation'!A874:Q3203,10,FALSE)</f>
        <v>Obesity</v>
      </c>
      <c r="K875" s="14" t="str">
        <f>VLOOKUP(A875,'Data _Transformation'!A874:Q3203,11,FALSE)</f>
        <v>Diabetes</v>
      </c>
      <c r="L875" s="39">
        <f>VLOOKUP(A875,'Data _Transformation'!A874:Q3203,12,FALSE)</f>
        <v>33417</v>
      </c>
      <c r="M875" s="40">
        <f>VLOOKUP(A875,'Data _Transformation'!A874:Q3203,13,FALSE)</f>
        <v>7220.25</v>
      </c>
      <c r="N875" s="14" t="str">
        <f>VLOOKUP(A875,'Data _Transformation'!A874:Q3203,14,FALSE)</f>
        <v>tier - 2</v>
      </c>
      <c r="O875" s="14" t="str">
        <f>VLOOKUP(A875,'Data _Transformation'!A874:Q3203,15,FALSE)</f>
        <v>tier - 2</v>
      </c>
      <c r="P875" s="14" t="str">
        <f>VLOOKUP(A875,'Data _Transformation'!A874:Q3203,16,0)</f>
        <v>R1021</v>
      </c>
      <c r="Q875" s="42">
        <f>VLOOKUP(A875,'Data _Transformation'!A874:Q3203,17,0)</f>
        <v>31</v>
      </c>
    </row>
    <row r="876" spans="1:17" ht="15.6" x14ac:dyDescent="0.3">
      <c r="A876" s="41" t="s">
        <v>2210</v>
      </c>
      <c r="B876" s="14" t="str">
        <f>VLOOKUP(A876,'Data _Transformation'!A875:Q3204,2,FALSE)</f>
        <v xml:space="preserve">  Nellie A</v>
      </c>
      <c r="C876" s="14">
        <f>VLOOKUP(A876,'Data _Transformation'!A875:Q3204,3,FALSE)</f>
        <v>35.200000000000003</v>
      </c>
      <c r="D876" s="14">
        <f>VLOOKUP(A876,'Data _Transformation'!A875:Q3204,4,FALSE)</f>
        <v>7.72</v>
      </c>
      <c r="E876" s="14" t="str">
        <f>VLOOKUP(A876,'Data _Transformation'!A875:Q3204,5,FALSE)</f>
        <v>Yes</v>
      </c>
      <c r="F876" s="14" t="str">
        <f>VLOOKUP(A876,'Data _Transformation'!A875:Q3204,6,FALSE)</f>
        <v>No</v>
      </c>
      <c r="G876" s="14" t="str">
        <f>VLOOKUP(A876,'Data _Transformation'!A875:Q3204,7,FALSE)</f>
        <v>Yes</v>
      </c>
      <c r="H876" s="14">
        <f>VLOOKUP(A876,'Data _Transformation'!A875:Q3204,8,FALSE)</f>
        <v>1</v>
      </c>
      <c r="I876" s="14" t="str">
        <f>VLOOKUP(A876,'Data _Transformation'!A875:Q3204,9,FALSE)</f>
        <v>Nonsmoker</v>
      </c>
      <c r="J876" s="14" t="str">
        <f>VLOOKUP(A876,'Data _Transformation'!A875:Q3204,10,FALSE)</f>
        <v>Obesity</v>
      </c>
      <c r="K876" s="14" t="str">
        <f>VLOOKUP(A876,'Data _Transformation'!A875:Q3204,11,FALSE)</f>
        <v>Diabetes</v>
      </c>
      <c r="L876" s="39">
        <f>VLOOKUP(A876,'Data _Transformation'!A875:Q3204,12,FALSE)</f>
        <v>28383</v>
      </c>
      <c r="M876" s="40">
        <f>VLOOKUP(A876,'Data _Transformation'!A875:Q3204,13,FALSE)</f>
        <v>7222.79</v>
      </c>
      <c r="N876" s="14" t="str">
        <f>VLOOKUP(A876,'Data _Transformation'!A875:Q3204,14,FALSE)</f>
        <v>tier - 3</v>
      </c>
      <c r="O876" s="14" t="str">
        <f>VLOOKUP(A876,'Data _Transformation'!A875:Q3204,15,FALSE)</f>
        <v>tier - 3</v>
      </c>
      <c r="P876" s="14" t="str">
        <f>VLOOKUP(A876,'Data _Transformation'!A875:Q3204,16,0)</f>
        <v>R1012</v>
      </c>
      <c r="Q876" s="42">
        <f>VLOOKUP(A876,'Data _Transformation'!A875:Q3204,17,0)</f>
        <v>45</v>
      </c>
    </row>
    <row r="877" spans="1:17" ht="15.6" x14ac:dyDescent="0.3">
      <c r="A877" s="41" t="s">
        <v>2212</v>
      </c>
      <c r="B877" s="14" t="str">
        <f>VLOOKUP(A877,'Data _Transformation'!A876:Q3205,2,FALSE)</f>
        <v xml:space="preserve">  Tamara</v>
      </c>
      <c r="C877" s="14">
        <f>VLOOKUP(A877,'Data _Transformation'!A876:Q3205,3,FALSE)</f>
        <v>29.91</v>
      </c>
      <c r="D877" s="14">
        <f>VLOOKUP(A877,'Data _Transformation'!A876:Q3205,4,FALSE)</f>
        <v>5.55</v>
      </c>
      <c r="E877" s="14" t="str">
        <f>VLOOKUP(A877,'Data _Transformation'!A876:Q3205,5,FALSE)</f>
        <v>Yes</v>
      </c>
      <c r="F877" s="14" t="str">
        <f>VLOOKUP(A877,'Data _Transformation'!A876:Q3205,6,FALSE)</f>
        <v>No</v>
      </c>
      <c r="G877" s="14" t="str">
        <f>VLOOKUP(A877,'Data _Transformation'!A876:Q3205,7,FALSE)</f>
        <v>No</v>
      </c>
      <c r="H877" s="14">
        <f>VLOOKUP(A877,'Data _Transformation'!A876:Q3205,8,FALSE)</f>
        <v>2</v>
      </c>
      <c r="I877" s="14" t="str">
        <f>VLOOKUP(A877,'Data _Transformation'!A876:Q3205,9,FALSE)</f>
        <v>Nonsmoker</v>
      </c>
      <c r="J877" s="14" t="str">
        <f>VLOOKUP(A877,'Data _Transformation'!A876:Q3205,10,FALSE)</f>
        <v>Over weight</v>
      </c>
      <c r="K877" s="14" t="str">
        <f>VLOOKUP(A877,'Data _Transformation'!A876:Q3205,11,FALSE)</f>
        <v>Normal</v>
      </c>
      <c r="L877" s="39">
        <f>VLOOKUP(A877,'Data _Transformation'!A876:Q3205,12,FALSE)</f>
        <v>31606</v>
      </c>
      <c r="M877" s="40">
        <f>VLOOKUP(A877,'Data _Transformation'!A876:Q3205,13,FALSE)</f>
        <v>7228.22</v>
      </c>
      <c r="N877" s="14" t="str">
        <f>VLOOKUP(A877,'Data _Transformation'!A876:Q3205,14,FALSE)</f>
        <v>tier - 2</v>
      </c>
      <c r="O877" s="14" t="str">
        <f>VLOOKUP(A877,'Data _Transformation'!A876:Q3205,15,FALSE)</f>
        <v>tier - 1</v>
      </c>
      <c r="P877" s="14" t="str">
        <f>VLOOKUP(A877,'Data _Transformation'!A876:Q3205,16,0)</f>
        <v>R1024</v>
      </c>
      <c r="Q877" s="42">
        <f>VLOOKUP(A877,'Data _Transformation'!A876:Q3205,17,0)</f>
        <v>36</v>
      </c>
    </row>
    <row r="878" spans="1:17" ht="15.6" x14ac:dyDescent="0.3">
      <c r="A878" s="41" t="s">
        <v>2214</v>
      </c>
      <c r="B878" s="14" t="str">
        <f>VLOOKUP(A878,'Data _Transformation'!A877:Q3206,2,FALSE)</f>
        <v xml:space="preserve">  Joan</v>
      </c>
      <c r="C878" s="14">
        <f>VLOOKUP(A878,'Data _Transformation'!A877:Q3206,3,FALSE)</f>
        <v>36.479999999999997</v>
      </c>
      <c r="D878" s="14">
        <f>VLOOKUP(A878,'Data _Transformation'!A877:Q3206,4,FALSE)</f>
        <v>5.05</v>
      </c>
      <c r="E878" s="14" t="str">
        <f>VLOOKUP(A878,'Data _Transformation'!A877:Q3206,5,FALSE)</f>
        <v>Yes</v>
      </c>
      <c r="F878" s="14" t="str">
        <f>VLOOKUP(A878,'Data _Transformation'!A877:Q3206,6,FALSE)</f>
        <v>No</v>
      </c>
      <c r="G878" s="14" t="str">
        <f>VLOOKUP(A878,'Data _Transformation'!A877:Q3206,7,FALSE)</f>
        <v>No</v>
      </c>
      <c r="H878" s="14">
        <f>VLOOKUP(A878,'Data _Transformation'!A877:Q3206,8,FALSE)</f>
        <v>1</v>
      </c>
      <c r="I878" s="14" t="str">
        <f>VLOOKUP(A878,'Data _Transformation'!A877:Q3206,9,FALSE)</f>
        <v>Nonsmoker</v>
      </c>
      <c r="J878" s="14" t="str">
        <f>VLOOKUP(A878,'Data _Transformation'!A877:Q3206,10,FALSE)</f>
        <v>Obesity</v>
      </c>
      <c r="K878" s="14" t="str">
        <f>VLOOKUP(A878,'Data _Transformation'!A877:Q3206,11,FALSE)</f>
        <v>Normal</v>
      </c>
      <c r="L878" s="39">
        <f>VLOOKUP(A878,'Data _Transformation'!A877:Q3206,12,FALSE)</f>
        <v>31657</v>
      </c>
      <c r="M878" s="40">
        <f>VLOOKUP(A878,'Data _Transformation'!A877:Q3206,13,FALSE)</f>
        <v>7243.81</v>
      </c>
      <c r="N878" s="14" t="str">
        <f>VLOOKUP(A878,'Data _Transformation'!A877:Q3206,14,FALSE)</f>
        <v>tier - 2</v>
      </c>
      <c r="O878" s="14" t="str">
        <f>VLOOKUP(A878,'Data _Transformation'!A877:Q3206,15,FALSE)</f>
        <v>tier - 3</v>
      </c>
      <c r="P878" s="14" t="str">
        <f>VLOOKUP(A878,'Data _Transformation'!A877:Q3206,16,0)</f>
        <v>R1013</v>
      </c>
      <c r="Q878" s="42">
        <f>VLOOKUP(A878,'Data _Transformation'!A877:Q3206,17,0)</f>
        <v>36</v>
      </c>
    </row>
    <row r="879" spans="1:17" ht="15.6" x14ac:dyDescent="0.3">
      <c r="A879" s="41" t="s">
        <v>2216</v>
      </c>
      <c r="B879" s="14" t="str">
        <f>VLOOKUP(A879,'Data _Transformation'!A878:Q3207,2,FALSE)</f>
        <v xml:space="preserve">  Aimee J</v>
      </c>
      <c r="C879" s="14">
        <f>VLOOKUP(A879,'Data _Transformation'!A878:Q3207,3,FALSE)</f>
        <v>27.5</v>
      </c>
      <c r="D879" s="14">
        <f>VLOOKUP(A879,'Data _Transformation'!A878:Q3207,4,FALSE)</f>
        <v>8.69</v>
      </c>
      <c r="E879" s="14" t="str">
        <f>VLOOKUP(A879,'Data _Transformation'!A878:Q3207,5,FALSE)</f>
        <v>Yes</v>
      </c>
      <c r="F879" s="14" t="str">
        <f>VLOOKUP(A879,'Data _Transformation'!A878:Q3207,6,FALSE)</f>
        <v>No</v>
      </c>
      <c r="G879" s="14" t="str">
        <f>VLOOKUP(A879,'Data _Transformation'!A878:Q3207,7,FALSE)</f>
        <v>Yes</v>
      </c>
      <c r="H879" s="14">
        <f>VLOOKUP(A879,'Data _Transformation'!A878:Q3207,8,FALSE)</f>
        <v>1</v>
      </c>
      <c r="I879" s="14" t="str">
        <f>VLOOKUP(A879,'Data _Transformation'!A878:Q3207,9,FALSE)</f>
        <v>Nonsmoker</v>
      </c>
      <c r="J879" s="14" t="str">
        <f>VLOOKUP(A879,'Data _Transformation'!A878:Q3207,10,FALSE)</f>
        <v>Over weight</v>
      </c>
      <c r="K879" s="14" t="str">
        <f>VLOOKUP(A879,'Data _Transformation'!A878:Q3207,11,FALSE)</f>
        <v>Diabetes</v>
      </c>
      <c r="L879" s="39">
        <f>VLOOKUP(A879,'Data _Transformation'!A878:Q3207,12,FALSE)</f>
        <v>30156</v>
      </c>
      <c r="M879" s="40">
        <f>VLOOKUP(A879,'Data _Transformation'!A878:Q3207,13,FALSE)</f>
        <v>7248.71</v>
      </c>
      <c r="N879" s="14" t="str">
        <f>VLOOKUP(A879,'Data _Transformation'!A878:Q3207,14,FALSE)</f>
        <v>tier - 2</v>
      </c>
      <c r="O879" s="14" t="str">
        <f>VLOOKUP(A879,'Data _Transformation'!A878:Q3207,15,FALSE)</f>
        <v>tier - 1</v>
      </c>
      <c r="P879" s="14" t="str">
        <f>VLOOKUP(A879,'Data _Transformation'!A878:Q3207,16,0)</f>
        <v>R1013</v>
      </c>
      <c r="Q879" s="42">
        <f>VLOOKUP(A879,'Data _Transformation'!A878:Q3207,17,0)</f>
        <v>40</v>
      </c>
    </row>
    <row r="880" spans="1:17" ht="15.6" x14ac:dyDescent="0.3">
      <c r="A880" s="41" t="s">
        <v>2218</v>
      </c>
      <c r="B880" s="14" t="str">
        <f>VLOOKUP(A880,'Data _Transformation'!A879:Q3208,2,FALSE)</f>
        <v xml:space="preserve">  Suzanne</v>
      </c>
      <c r="C880" s="14">
        <f>VLOOKUP(A880,'Data _Transformation'!A879:Q3208,3,FALSE)</f>
        <v>33.44</v>
      </c>
      <c r="D880" s="14">
        <f>VLOOKUP(A880,'Data _Transformation'!A879:Q3208,4,FALSE)</f>
        <v>5.9</v>
      </c>
      <c r="E880" s="14" t="str">
        <f>VLOOKUP(A880,'Data _Transformation'!A879:Q3208,5,FALSE)</f>
        <v>Yes</v>
      </c>
      <c r="F880" s="14" t="str">
        <f>VLOOKUP(A880,'Data _Transformation'!A879:Q3208,6,FALSE)</f>
        <v>No</v>
      </c>
      <c r="G880" s="14" t="str">
        <f>VLOOKUP(A880,'Data _Transformation'!A879:Q3208,7,FALSE)</f>
        <v>No</v>
      </c>
      <c r="H880" s="14">
        <f>VLOOKUP(A880,'Data _Transformation'!A879:Q3208,8,FALSE)</f>
        <v>1</v>
      </c>
      <c r="I880" s="14" t="str">
        <f>VLOOKUP(A880,'Data _Transformation'!A879:Q3208,9,FALSE)</f>
        <v>Nonsmoker</v>
      </c>
      <c r="J880" s="14" t="str">
        <f>VLOOKUP(A880,'Data _Transformation'!A879:Q3208,10,FALSE)</f>
        <v>Obesity</v>
      </c>
      <c r="K880" s="14" t="str">
        <f>VLOOKUP(A880,'Data _Transformation'!A879:Q3208,11,FALSE)</f>
        <v>Prediabetes</v>
      </c>
      <c r="L880" s="39">
        <f>VLOOKUP(A880,'Data _Transformation'!A879:Q3208,12,FALSE)</f>
        <v>29812</v>
      </c>
      <c r="M880" s="40">
        <f>VLOOKUP(A880,'Data _Transformation'!A879:Q3208,13,FALSE)</f>
        <v>7256.72</v>
      </c>
      <c r="N880" s="14" t="str">
        <f>VLOOKUP(A880,'Data _Transformation'!A879:Q3208,14,FALSE)</f>
        <v>tier - 3</v>
      </c>
      <c r="O880" s="14" t="str">
        <f>VLOOKUP(A880,'Data _Transformation'!A879:Q3208,15,FALSE)</f>
        <v>tier - 2</v>
      </c>
      <c r="P880" s="14" t="str">
        <f>VLOOKUP(A880,'Data _Transformation'!A879:Q3208,16,0)</f>
        <v>R1012</v>
      </c>
      <c r="Q880" s="42">
        <f>VLOOKUP(A880,'Data _Transformation'!A879:Q3208,17,0)</f>
        <v>41</v>
      </c>
    </row>
    <row r="881" spans="1:17" ht="15.6" x14ac:dyDescent="0.3">
      <c r="A881" s="41" t="s">
        <v>2221</v>
      </c>
      <c r="B881" s="14" t="str">
        <f>VLOOKUP(A881,'Data _Transformation'!A880:Q3209,2,FALSE)</f>
        <v xml:space="preserve">  Kristin A</v>
      </c>
      <c r="C881" s="14">
        <f>VLOOKUP(A881,'Data _Transformation'!A880:Q3209,3,FALSE)</f>
        <v>28.215</v>
      </c>
      <c r="D881" s="14">
        <f>VLOOKUP(A881,'Data _Transformation'!A880:Q3209,4,FALSE)</f>
        <v>6.29</v>
      </c>
      <c r="E881" s="14" t="str">
        <f>VLOOKUP(A881,'Data _Transformation'!A880:Q3209,5,FALSE)</f>
        <v>Yes</v>
      </c>
      <c r="F881" s="14" t="str">
        <f>VLOOKUP(A881,'Data _Transformation'!A880:Q3209,6,FALSE)</f>
        <v>No</v>
      </c>
      <c r="G881" s="14" t="str">
        <f>VLOOKUP(A881,'Data _Transformation'!A880:Q3209,7,FALSE)</f>
        <v>No</v>
      </c>
      <c r="H881" s="14">
        <f>VLOOKUP(A881,'Data _Transformation'!A880:Q3209,8,FALSE)</f>
        <v>1</v>
      </c>
      <c r="I881" s="14" t="str">
        <f>VLOOKUP(A881,'Data _Transformation'!A880:Q3209,9,FALSE)</f>
        <v>Nonsmoker</v>
      </c>
      <c r="J881" s="14" t="str">
        <f>VLOOKUP(A881,'Data _Transformation'!A880:Q3209,10,FALSE)</f>
        <v>Over weight</v>
      </c>
      <c r="K881" s="14" t="str">
        <f>VLOOKUP(A881,'Data _Transformation'!A880:Q3209,11,FALSE)</f>
        <v>Prediabetes</v>
      </c>
      <c r="L881" s="39">
        <f>VLOOKUP(A881,'Data _Transformation'!A880:Q3209,12,FALSE)</f>
        <v>29750</v>
      </c>
      <c r="M881" s="40">
        <f>VLOOKUP(A881,'Data _Transformation'!A880:Q3209,13,FALSE)</f>
        <v>7261.74</v>
      </c>
      <c r="N881" s="14" t="str">
        <f>VLOOKUP(A881,'Data _Transformation'!A880:Q3209,14,FALSE)</f>
        <v>tier - 3</v>
      </c>
      <c r="O881" s="14" t="str">
        <f>VLOOKUP(A881,'Data _Transformation'!A880:Q3209,15,FALSE)</f>
        <v>tier - 3</v>
      </c>
      <c r="P881" s="14" t="str">
        <f>VLOOKUP(A881,'Data _Transformation'!A880:Q3209,16,0)</f>
        <v>R1012</v>
      </c>
      <c r="Q881" s="42">
        <f>VLOOKUP(A881,'Data _Transformation'!A880:Q3209,17,0)</f>
        <v>41</v>
      </c>
    </row>
    <row r="882" spans="1:17" ht="15.6" x14ac:dyDescent="0.3">
      <c r="A882" s="41" t="s">
        <v>2223</v>
      </c>
      <c r="B882" s="14" t="str">
        <f>VLOOKUP(A882,'Data _Transformation'!A881:Q3210,2,FALSE)</f>
        <v xml:space="preserve">  Bronwyn</v>
      </c>
      <c r="C882" s="14">
        <f>VLOOKUP(A882,'Data _Transformation'!A881:Q3210,3,FALSE)</f>
        <v>27.17</v>
      </c>
      <c r="D882" s="14">
        <f>VLOOKUP(A882,'Data _Transformation'!A881:Q3210,4,FALSE)</f>
        <v>5.84</v>
      </c>
      <c r="E882" s="14" t="str">
        <f>VLOOKUP(A882,'Data _Transformation'!A881:Q3210,5,FALSE)</f>
        <v>Yes</v>
      </c>
      <c r="F882" s="14" t="str">
        <f>VLOOKUP(A882,'Data _Transformation'!A881:Q3210,6,FALSE)</f>
        <v>No</v>
      </c>
      <c r="G882" s="14" t="str">
        <f>VLOOKUP(A882,'Data _Transformation'!A881:Q3210,7,FALSE)</f>
        <v>No</v>
      </c>
      <c r="H882" s="14">
        <f>VLOOKUP(A882,'Data _Transformation'!A881:Q3210,8,FALSE)</f>
        <v>1</v>
      </c>
      <c r="I882" s="14" t="str">
        <f>VLOOKUP(A882,'Data _Transformation'!A881:Q3210,9,FALSE)</f>
        <v>Nonsmoker</v>
      </c>
      <c r="J882" s="14" t="str">
        <f>VLOOKUP(A882,'Data _Transformation'!A881:Q3210,10,FALSE)</f>
        <v>Over weight</v>
      </c>
      <c r="K882" s="14" t="str">
        <f>VLOOKUP(A882,'Data _Transformation'!A881:Q3210,11,FALSE)</f>
        <v>Prediabetes</v>
      </c>
      <c r="L882" s="39">
        <f>VLOOKUP(A882,'Data _Transformation'!A881:Q3210,12,FALSE)</f>
        <v>26962</v>
      </c>
      <c r="M882" s="40">
        <f>VLOOKUP(A882,'Data _Transformation'!A881:Q3210,13,FALSE)</f>
        <v>7265.58</v>
      </c>
      <c r="N882" s="14" t="str">
        <f>VLOOKUP(A882,'Data _Transformation'!A881:Q3210,14,FALSE)</f>
        <v>tier - 2</v>
      </c>
      <c r="O882" s="14" t="str">
        <f>VLOOKUP(A882,'Data _Transformation'!A881:Q3210,15,FALSE)</f>
        <v>tier - 2</v>
      </c>
      <c r="P882" s="14" t="str">
        <f>VLOOKUP(A882,'Data _Transformation'!A881:Q3210,16,0)</f>
        <v>R1013</v>
      </c>
      <c r="Q882" s="42">
        <f>VLOOKUP(A882,'Data _Transformation'!A881:Q3210,17,0)</f>
        <v>49</v>
      </c>
    </row>
    <row r="883" spans="1:17" ht="15.6" x14ac:dyDescent="0.3">
      <c r="A883" s="41" t="s">
        <v>2225</v>
      </c>
      <c r="B883" s="14" t="str">
        <f>VLOOKUP(A883,'Data _Transformation'!A882:Q3211,2,FALSE)</f>
        <v xml:space="preserve">  Taylor J</v>
      </c>
      <c r="C883" s="14">
        <f>VLOOKUP(A883,'Data _Transformation'!A882:Q3211,3,FALSE)</f>
        <v>35.380000000000003</v>
      </c>
      <c r="D883" s="14">
        <f>VLOOKUP(A883,'Data _Transformation'!A882:Q3211,4,FALSE)</f>
        <v>6.12</v>
      </c>
      <c r="E883" s="14" t="str">
        <f>VLOOKUP(A883,'Data _Transformation'!A882:Q3211,5,FALSE)</f>
        <v>No</v>
      </c>
      <c r="F883" s="14" t="str">
        <f>VLOOKUP(A883,'Data _Transformation'!A882:Q3211,6,FALSE)</f>
        <v>No</v>
      </c>
      <c r="G883" s="14" t="str">
        <f>VLOOKUP(A883,'Data _Transformation'!A882:Q3211,7,FALSE)</f>
        <v>No</v>
      </c>
      <c r="H883" s="14">
        <f>VLOOKUP(A883,'Data _Transformation'!A882:Q3211,8,FALSE)</f>
        <v>0</v>
      </c>
      <c r="I883" s="14" t="str">
        <f>VLOOKUP(A883,'Data _Transformation'!A882:Q3211,9,FALSE)</f>
        <v>Nonsmoker</v>
      </c>
      <c r="J883" s="14" t="str">
        <f>VLOOKUP(A883,'Data _Transformation'!A882:Q3211,10,FALSE)</f>
        <v>Obesity</v>
      </c>
      <c r="K883" s="14" t="str">
        <f>VLOOKUP(A883,'Data _Transformation'!A882:Q3211,11,FALSE)</f>
        <v>Prediabetes</v>
      </c>
      <c r="L883" s="39">
        <f>VLOOKUP(A883,'Data _Transformation'!A882:Q3211,12,FALSE)</f>
        <v>29802</v>
      </c>
      <c r="M883" s="40">
        <f>VLOOKUP(A883,'Data _Transformation'!A882:Q3211,13,FALSE)</f>
        <v>7265.7</v>
      </c>
      <c r="N883" s="14" t="str">
        <f>VLOOKUP(A883,'Data _Transformation'!A882:Q3211,14,FALSE)</f>
        <v>tier - 3</v>
      </c>
      <c r="O883" s="14" t="str">
        <f>VLOOKUP(A883,'Data _Transformation'!A882:Q3211,15,FALSE)</f>
        <v>tier - 3</v>
      </c>
      <c r="P883" s="14" t="str">
        <f>VLOOKUP(A883,'Data _Transformation'!A882:Q3211,16,0)</f>
        <v>R1012</v>
      </c>
      <c r="Q883" s="42">
        <f>VLOOKUP(A883,'Data _Transformation'!A882:Q3211,17,0)</f>
        <v>41</v>
      </c>
    </row>
    <row r="884" spans="1:17" ht="15.6" x14ac:dyDescent="0.3">
      <c r="A884" s="41" t="s">
        <v>2227</v>
      </c>
      <c r="B884" s="14" t="str">
        <f>VLOOKUP(A884,'Data _Transformation'!A883:Q3212,2,FALSE)</f>
        <v xml:space="preserve">  Kimberly M</v>
      </c>
      <c r="C884" s="14">
        <f>VLOOKUP(A884,'Data _Transformation'!A883:Q3212,3,FALSE)</f>
        <v>43.48</v>
      </c>
      <c r="D884" s="14">
        <f>VLOOKUP(A884,'Data _Transformation'!A883:Q3212,4,FALSE)</f>
        <v>6.24</v>
      </c>
      <c r="E884" s="14" t="str">
        <f>VLOOKUP(A884,'Data _Transformation'!A883:Q3212,5,FALSE)</f>
        <v>No</v>
      </c>
      <c r="F884" s="14" t="str">
        <f>VLOOKUP(A884,'Data _Transformation'!A883:Q3212,6,FALSE)</f>
        <v>No</v>
      </c>
      <c r="G884" s="14" t="str">
        <f>VLOOKUP(A884,'Data _Transformation'!A883:Q3212,7,FALSE)</f>
        <v>No</v>
      </c>
      <c r="H884" s="14">
        <f>VLOOKUP(A884,'Data _Transformation'!A883:Q3212,8,FALSE)</f>
        <v>0</v>
      </c>
      <c r="I884" s="14" t="str">
        <f>VLOOKUP(A884,'Data _Transformation'!A883:Q3212,9,FALSE)</f>
        <v>Nonsmoker</v>
      </c>
      <c r="J884" s="14" t="str">
        <f>VLOOKUP(A884,'Data _Transformation'!A883:Q3212,10,FALSE)</f>
        <v>Obesity</v>
      </c>
      <c r="K884" s="14" t="str">
        <f>VLOOKUP(A884,'Data _Transformation'!A883:Q3212,11,FALSE)</f>
        <v>Prediabetes</v>
      </c>
      <c r="L884" s="39">
        <f>VLOOKUP(A884,'Data _Transformation'!A883:Q3212,12,FALSE)</f>
        <v>28112</v>
      </c>
      <c r="M884" s="40">
        <f>VLOOKUP(A884,'Data _Transformation'!A883:Q3212,13,FALSE)</f>
        <v>7273.02</v>
      </c>
      <c r="N884" s="14" t="str">
        <f>VLOOKUP(A884,'Data _Transformation'!A883:Q3212,14,FALSE)</f>
        <v>tier - 2</v>
      </c>
      <c r="O884" s="14" t="str">
        <f>VLOOKUP(A884,'Data _Transformation'!A883:Q3212,15,FALSE)</f>
        <v>tier - 1</v>
      </c>
      <c r="P884" s="14" t="str">
        <f>VLOOKUP(A884,'Data _Transformation'!A883:Q3212,16,0)</f>
        <v>R1013</v>
      </c>
      <c r="Q884" s="42">
        <f>VLOOKUP(A884,'Data _Transformation'!A883:Q3212,17,0)</f>
        <v>46</v>
      </c>
    </row>
    <row r="885" spans="1:17" ht="15.6" x14ac:dyDescent="0.3">
      <c r="A885" s="41" t="s">
        <v>2229</v>
      </c>
      <c r="B885" s="14" t="str">
        <f>VLOOKUP(A885,'Data _Transformation'!A884:Q3213,2,FALSE)</f>
        <v xml:space="preserve">  Joshua E</v>
      </c>
      <c r="C885" s="14">
        <f>VLOOKUP(A885,'Data _Transformation'!A884:Q3213,3,FALSE)</f>
        <v>41.73</v>
      </c>
      <c r="D885" s="14">
        <f>VLOOKUP(A885,'Data _Transformation'!A884:Q3213,4,FALSE)</f>
        <v>6.25</v>
      </c>
      <c r="E885" s="14" t="str">
        <f>VLOOKUP(A885,'Data _Transformation'!A884:Q3213,5,FALSE)</f>
        <v>No</v>
      </c>
      <c r="F885" s="14" t="str">
        <f>VLOOKUP(A885,'Data _Transformation'!A884:Q3213,6,FALSE)</f>
        <v>No</v>
      </c>
      <c r="G885" s="14" t="str">
        <f>VLOOKUP(A885,'Data _Transformation'!A884:Q3213,7,FALSE)</f>
        <v>No</v>
      </c>
      <c r="H885" s="14">
        <f>VLOOKUP(A885,'Data _Transformation'!A884:Q3213,8,FALSE)</f>
        <v>1</v>
      </c>
      <c r="I885" s="14" t="str">
        <f>VLOOKUP(A885,'Data _Transformation'!A884:Q3213,9,FALSE)</f>
        <v>Nonsmoker</v>
      </c>
      <c r="J885" s="14" t="str">
        <f>VLOOKUP(A885,'Data _Transformation'!A884:Q3213,10,FALSE)</f>
        <v>Obesity</v>
      </c>
      <c r="K885" s="14" t="str">
        <f>VLOOKUP(A885,'Data _Transformation'!A884:Q3213,11,FALSE)</f>
        <v>Prediabetes</v>
      </c>
      <c r="L885" s="39">
        <f>VLOOKUP(A885,'Data _Transformation'!A884:Q3213,12,FALSE)</f>
        <v>31353</v>
      </c>
      <c r="M885" s="40">
        <f>VLOOKUP(A885,'Data _Transformation'!A884:Q3213,13,FALSE)</f>
        <v>7281.51</v>
      </c>
      <c r="N885" s="14" t="str">
        <f>VLOOKUP(A885,'Data _Transformation'!A884:Q3213,14,FALSE)</f>
        <v>tier - 2</v>
      </c>
      <c r="O885" s="14" t="str">
        <f>VLOOKUP(A885,'Data _Transformation'!A884:Q3213,15,FALSE)</f>
        <v>tier - 1</v>
      </c>
      <c r="P885" s="14" t="str">
        <f>VLOOKUP(A885,'Data _Transformation'!A884:Q3213,16,0)</f>
        <v>R1012</v>
      </c>
      <c r="Q885" s="42">
        <f>VLOOKUP(A885,'Data _Transformation'!A884:Q3213,17,0)</f>
        <v>37</v>
      </c>
    </row>
    <row r="886" spans="1:17" ht="15.6" x14ac:dyDescent="0.3">
      <c r="A886" s="41" t="s">
        <v>2232</v>
      </c>
      <c r="B886" s="14" t="str">
        <f>VLOOKUP(A886,'Data _Transformation'!A885:Q3214,2,FALSE)</f>
        <v xml:space="preserve">  Jeffrey</v>
      </c>
      <c r="C886" s="14">
        <f>VLOOKUP(A886,'Data _Transformation'!A885:Q3214,3,FALSE)</f>
        <v>28.9</v>
      </c>
      <c r="D886" s="14">
        <f>VLOOKUP(A886,'Data _Transformation'!A885:Q3214,4,FALSE)</f>
        <v>11.96</v>
      </c>
      <c r="E886" s="14" t="str">
        <f>VLOOKUP(A886,'Data _Transformation'!A885:Q3214,5,FALSE)</f>
        <v>No</v>
      </c>
      <c r="F886" s="14" t="str">
        <f>VLOOKUP(A886,'Data _Transformation'!A885:Q3214,6,FALSE)</f>
        <v>No</v>
      </c>
      <c r="G886" s="14" t="str">
        <f>VLOOKUP(A886,'Data _Transformation'!A885:Q3214,7,FALSE)</f>
        <v>No</v>
      </c>
      <c r="H886" s="14">
        <f>VLOOKUP(A886,'Data _Transformation'!A885:Q3214,8,FALSE)</f>
        <v>0</v>
      </c>
      <c r="I886" s="14" t="str">
        <f>VLOOKUP(A886,'Data _Transformation'!A885:Q3214,9,FALSE)</f>
        <v>Nonsmoker</v>
      </c>
      <c r="J886" s="14" t="str">
        <f>VLOOKUP(A886,'Data _Transformation'!A885:Q3214,10,FALSE)</f>
        <v>Over weight</v>
      </c>
      <c r="K886" s="14" t="str">
        <f>VLOOKUP(A886,'Data _Transformation'!A885:Q3214,11,FALSE)</f>
        <v>Diabetes</v>
      </c>
      <c r="L886" s="39">
        <f>VLOOKUP(A886,'Data _Transformation'!A885:Q3214,12,FALSE)</f>
        <v>24467</v>
      </c>
      <c r="M886" s="40">
        <f>VLOOKUP(A886,'Data _Transformation'!A885:Q3214,13,FALSE)</f>
        <v>7302.46</v>
      </c>
      <c r="N886" s="14" t="str">
        <f>VLOOKUP(A886,'Data _Transformation'!A885:Q3214,14,FALSE)</f>
        <v>tier - 3</v>
      </c>
      <c r="O886" s="14" t="str">
        <f>VLOOKUP(A886,'Data _Transformation'!A885:Q3214,15,FALSE)</f>
        <v>tier - 1</v>
      </c>
      <c r="P886" s="14" t="str">
        <f>VLOOKUP(A886,'Data _Transformation'!A885:Q3214,16,0)</f>
        <v>R1012</v>
      </c>
      <c r="Q886" s="42">
        <f>VLOOKUP(A886,'Data _Transformation'!A885:Q3214,17,0)</f>
        <v>56</v>
      </c>
    </row>
    <row r="887" spans="1:17" ht="15.6" x14ac:dyDescent="0.3">
      <c r="A887" s="41" t="s">
        <v>2234</v>
      </c>
      <c r="B887" s="14" t="str">
        <f>VLOOKUP(A887,'Data _Transformation'!A886:Q3215,2,FALSE)</f>
        <v xml:space="preserve">  Andrew R</v>
      </c>
      <c r="C887" s="14">
        <f>VLOOKUP(A887,'Data _Transformation'!A886:Q3215,3,FALSE)</f>
        <v>25.74</v>
      </c>
      <c r="D887" s="14">
        <f>VLOOKUP(A887,'Data _Transformation'!A886:Q3215,4,FALSE)</f>
        <v>7.69</v>
      </c>
      <c r="E887" s="14" t="str">
        <f>VLOOKUP(A887,'Data _Transformation'!A886:Q3215,5,FALSE)</f>
        <v>No</v>
      </c>
      <c r="F887" s="14" t="str">
        <f>VLOOKUP(A887,'Data _Transformation'!A886:Q3215,6,FALSE)</f>
        <v>No</v>
      </c>
      <c r="G887" s="14" t="str">
        <f>VLOOKUP(A887,'Data _Transformation'!A886:Q3215,7,FALSE)</f>
        <v>No</v>
      </c>
      <c r="H887" s="14">
        <f>VLOOKUP(A887,'Data _Transformation'!A886:Q3215,8,FALSE)</f>
        <v>0</v>
      </c>
      <c r="I887" s="14" t="str">
        <f>VLOOKUP(A887,'Data _Transformation'!A886:Q3215,9,FALSE)</f>
        <v>Nonsmoker</v>
      </c>
      <c r="J887" s="14" t="str">
        <f>VLOOKUP(A887,'Data _Transformation'!A886:Q3215,10,FALSE)</f>
        <v>Over weight</v>
      </c>
      <c r="K887" s="14" t="str">
        <f>VLOOKUP(A887,'Data _Transformation'!A886:Q3215,11,FALSE)</f>
        <v>Diabetes</v>
      </c>
      <c r="L887" s="39">
        <f>VLOOKUP(A887,'Data _Transformation'!A886:Q3215,12,FALSE)</f>
        <v>23899</v>
      </c>
      <c r="M887" s="40">
        <f>VLOOKUP(A887,'Data _Transformation'!A886:Q3215,13,FALSE)</f>
        <v>7304.65</v>
      </c>
      <c r="N887" s="14" t="str">
        <f>VLOOKUP(A887,'Data _Transformation'!A886:Q3215,14,FALSE)</f>
        <v>tier - 3</v>
      </c>
      <c r="O887" s="14" t="str">
        <f>VLOOKUP(A887,'Data _Transformation'!A886:Q3215,15,FALSE)</f>
        <v>tier - 3</v>
      </c>
      <c r="P887" s="14" t="str">
        <f>VLOOKUP(A887,'Data _Transformation'!A886:Q3215,16,0)</f>
        <v>R1013</v>
      </c>
      <c r="Q887" s="42">
        <f>VLOOKUP(A887,'Data _Transformation'!A886:Q3215,17,0)</f>
        <v>58</v>
      </c>
    </row>
    <row r="888" spans="1:17" ht="15.6" x14ac:dyDescent="0.3">
      <c r="A888" s="41" t="s">
        <v>2236</v>
      </c>
      <c r="B888" s="14" t="str">
        <f>VLOOKUP(A888,'Data _Transformation'!A887:Q3216,2,FALSE)</f>
        <v xml:space="preserve">  Francisco J</v>
      </c>
      <c r="C888" s="14">
        <f>VLOOKUP(A888,'Data _Transformation'!A887:Q3216,3,FALSE)</f>
        <v>36.06</v>
      </c>
      <c r="D888" s="14">
        <f>VLOOKUP(A888,'Data _Transformation'!A887:Q3216,4,FALSE)</f>
        <v>8.83</v>
      </c>
      <c r="E888" s="14" t="str">
        <f>VLOOKUP(A888,'Data _Transformation'!A887:Q3216,5,FALSE)</f>
        <v>No</v>
      </c>
      <c r="F888" s="14" t="str">
        <f>VLOOKUP(A888,'Data _Transformation'!A887:Q3216,6,FALSE)</f>
        <v>No</v>
      </c>
      <c r="G888" s="14" t="str">
        <f>VLOOKUP(A888,'Data _Transformation'!A887:Q3216,7,FALSE)</f>
        <v>No</v>
      </c>
      <c r="H888" s="14">
        <f>VLOOKUP(A888,'Data _Transformation'!A887:Q3216,8,FALSE)</f>
        <v>0</v>
      </c>
      <c r="I888" s="14" t="str">
        <f>VLOOKUP(A888,'Data _Transformation'!A887:Q3216,9,FALSE)</f>
        <v>Nonsmoker</v>
      </c>
      <c r="J888" s="14" t="str">
        <f>VLOOKUP(A888,'Data _Transformation'!A887:Q3216,10,FALSE)</f>
        <v>Obesity</v>
      </c>
      <c r="K888" s="14" t="str">
        <f>VLOOKUP(A888,'Data _Transformation'!A887:Q3216,11,FALSE)</f>
        <v>Diabetes</v>
      </c>
      <c r="L888" s="39">
        <f>VLOOKUP(A888,'Data _Transformation'!A887:Q3216,12,FALSE)</f>
        <v>23918</v>
      </c>
      <c r="M888" s="40">
        <f>VLOOKUP(A888,'Data _Transformation'!A887:Q3216,13,FALSE)</f>
        <v>7318.21</v>
      </c>
      <c r="N888" s="14" t="str">
        <f>VLOOKUP(A888,'Data _Transformation'!A887:Q3216,14,FALSE)</f>
        <v>tier - 3</v>
      </c>
      <c r="O888" s="14" t="str">
        <f>VLOOKUP(A888,'Data _Transformation'!A887:Q3216,15,FALSE)</f>
        <v>tier - 1</v>
      </c>
      <c r="P888" s="14" t="str">
        <f>VLOOKUP(A888,'Data _Transformation'!A887:Q3216,16,0)</f>
        <v>R1013</v>
      </c>
      <c r="Q888" s="42">
        <f>VLOOKUP(A888,'Data _Transformation'!A887:Q3216,17,0)</f>
        <v>57</v>
      </c>
    </row>
    <row r="889" spans="1:17" ht="15.6" x14ac:dyDescent="0.3">
      <c r="A889" s="41" t="s">
        <v>2238</v>
      </c>
      <c r="B889" s="14" t="str">
        <f>VLOOKUP(A889,'Data _Transformation'!A888:Q3217,2,FALSE)</f>
        <v xml:space="preserve">  Rhonda</v>
      </c>
      <c r="C889" s="14">
        <f>VLOOKUP(A889,'Data _Transformation'!A888:Q3217,3,FALSE)</f>
        <v>43.28</v>
      </c>
      <c r="D889" s="14">
        <f>VLOOKUP(A889,'Data _Transformation'!A888:Q3217,4,FALSE)</f>
        <v>4.41</v>
      </c>
      <c r="E889" s="14" t="str">
        <f>VLOOKUP(A889,'Data _Transformation'!A888:Q3217,5,FALSE)</f>
        <v>No</v>
      </c>
      <c r="F889" s="14" t="str">
        <f>VLOOKUP(A889,'Data _Transformation'!A888:Q3217,6,FALSE)</f>
        <v>No</v>
      </c>
      <c r="G889" s="14" t="str">
        <f>VLOOKUP(A889,'Data _Transformation'!A888:Q3217,7,FALSE)</f>
        <v>No</v>
      </c>
      <c r="H889" s="14">
        <f>VLOOKUP(A889,'Data _Transformation'!A888:Q3217,8,FALSE)</f>
        <v>0</v>
      </c>
      <c r="I889" s="14" t="str">
        <f>VLOOKUP(A889,'Data _Transformation'!A888:Q3217,9,FALSE)</f>
        <v>Nonsmoker</v>
      </c>
      <c r="J889" s="14" t="str">
        <f>VLOOKUP(A889,'Data _Transformation'!A888:Q3217,10,FALSE)</f>
        <v>Obesity</v>
      </c>
      <c r="K889" s="14" t="str">
        <f>VLOOKUP(A889,'Data _Transformation'!A888:Q3217,11,FALSE)</f>
        <v>Normal</v>
      </c>
      <c r="L889" s="39">
        <f>VLOOKUP(A889,'Data _Transformation'!A888:Q3217,12,FALSE)</f>
        <v>26522</v>
      </c>
      <c r="M889" s="40">
        <f>VLOOKUP(A889,'Data _Transformation'!A888:Q3217,13,FALSE)</f>
        <v>7318.22</v>
      </c>
      <c r="N889" s="14" t="str">
        <f>VLOOKUP(A889,'Data _Transformation'!A888:Q3217,14,FALSE)</f>
        <v>tier - 2</v>
      </c>
      <c r="O889" s="14" t="str">
        <f>VLOOKUP(A889,'Data _Transformation'!A888:Q3217,15,FALSE)</f>
        <v>tier - 3</v>
      </c>
      <c r="P889" s="14" t="str">
        <f>VLOOKUP(A889,'Data _Transformation'!A888:Q3217,16,0)</f>
        <v>R1012</v>
      </c>
      <c r="Q889" s="42">
        <f>VLOOKUP(A889,'Data _Transformation'!A888:Q3217,17,0)</f>
        <v>50</v>
      </c>
    </row>
    <row r="890" spans="1:17" ht="15.6" x14ac:dyDescent="0.3">
      <c r="A890" s="41" t="s">
        <v>2240</v>
      </c>
      <c r="B890" s="14" t="str">
        <f>VLOOKUP(A890,'Data _Transformation'!A889:Q3218,2,FALSE)</f>
        <v xml:space="preserve">  John</v>
      </c>
      <c r="C890" s="14">
        <f>VLOOKUP(A890,'Data _Transformation'!A889:Q3218,3,FALSE)</f>
        <v>28.785</v>
      </c>
      <c r="D890" s="14">
        <f>VLOOKUP(A890,'Data _Transformation'!A889:Q3218,4,FALSE)</f>
        <v>9.1</v>
      </c>
      <c r="E890" s="14" t="str">
        <f>VLOOKUP(A890,'Data _Transformation'!A889:Q3218,5,FALSE)</f>
        <v>Yes</v>
      </c>
      <c r="F890" s="14" t="str">
        <f>VLOOKUP(A890,'Data _Transformation'!A889:Q3218,6,FALSE)</f>
        <v>No</v>
      </c>
      <c r="G890" s="14" t="str">
        <f>VLOOKUP(A890,'Data _Transformation'!A889:Q3218,7,FALSE)</f>
        <v>Yes</v>
      </c>
      <c r="H890" s="14">
        <f>VLOOKUP(A890,'Data _Transformation'!A889:Q3218,8,FALSE)</f>
        <v>1</v>
      </c>
      <c r="I890" s="14" t="str">
        <f>VLOOKUP(A890,'Data _Transformation'!A889:Q3218,9,FALSE)</f>
        <v>Nonsmoker</v>
      </c>
      <c r="J890" s="14" t="str">
        <f>VLOOKUP(A890,'Data _Transformation'!A889:Q3218,10,FALSE)</f>
        <v>Over weight</v>
      </c>
      <c r="K890" s="14" t="str">
        <f>VLOOKUP(A890,'Data _Transformation'!A889:Q3218,11,FALSE)</f>
        <v>Diabetes</v>
      </c>
      <c r="L890" s="39">
        <f>VLOOKUP(A890,'Data _Transformation'!A889:Q3218,12,FALSE)</f>
        <v>23934</v>
      </c>
      <c r="M890" s="40">
        <f>VLOOKUP(A890,'Data _Transformation'!A889:Q3218,13,FALSE)</f>
        <v>7322.86</v>
      </c>
      <c r="N890" s="14" t="str">
        <f>VLOOKUP(A890,'Data _Transformation'!A889:Q3218,14,FALSE)</f>
        <v>tier - 3</v>
      </c>
      <c r="O890" s="14" t="str">
        <f>VLOOKUP(A890,'Data _Transformation'!A889:Q3218,15,FALSE)</f>
        <v>tier - 3</v>
      </c>
      <c r="P890" s="14" t="str">
        <f>VLOOKUP(A890,'Data _Transformation'!A889:Q3218,16,0)</f>
        <v>R1012</v>
      </c>
      <c r="Q890" s="42">
        <f>VLOOKUP(A890,'Data _Transformation'!A889:Q3218,17,0)</f>
        <v>57</v>
      </c>
    </row>
    <row r="891" spans="1:17" ht="15.6" x14ac:dyDescent="0.3">
      <c r="A891" s="41" t="s">
        <v>2242</v>
      </c>
      <c r="B891" s="14" t="str">
        <f>VLOOKUP(A891,'Data _Transformation'!A890:Q3219,2,FALSE)</f>
        <v xml:space="preserve">  Miles J</v>
      </c>
      <c r="C891" s="14">
        <f>VLOOKUP(A891,'Data _Transformation'!A890:Q3219,3,FALSE)</f>
        <v>25.46</v>
      </c>
      <c r="D891" s="14">
        <f>VLOOKUP(A891,'Data _Transformation'!A890:Q3219,4,FALSE)</f>
        <v>11.52</v>
      </c>
      <c r="E891" s="14" t="str">
        <f>VLOOKUP(A891,'Data _Transformation'!A890:Q3219,5,FALSE)</f>
        <v>Yes</v>
      </c>
      <c r="F891" s="14" t="str">
        <f>VLOOKUP(A891,'Data _Transformation'!A890:Q3219,6,FALSE)</f>
        <v>No</v>
      </c>
      <c r="G891" s="14" t="str">
        <f>VLOOKUP(A891,'Data _Transformation'!A890:Q3219,7,FALSE)</f>
        <v>Yes</v>
      </c>
      <c r="H891" s="14">
        <f>VLOOKUP(A891,'Data _Transformation'!A890:Q3219,8,FALSE)</f>
        <v>1</v>
      </c>
      <c r="I891" s="14" t="str">
        <f>VLOOKUP(A891,'Data _Transformation'!A890:Q3219,9,FALSE)</f>
        <v>Nonsmoker</v>
      </c>
      <c r="J891" s="14" t="str">
        <f>VLOOKUP(A891,'Data _Transformation'!A890:Q3219,10,FALSE)</f>
        <v>Over weight</v>
      </c>
      <c r="K891" s="14" t="str">
        <f>VLOOKUP(A891,'Data _Transformation'!A890:Q3219,11,FALSE)</f>
        <v>Diabetes</v>
      </c>
      <c r="L891" s="39">
        <f>VLOOKUP(A891,'Data _Transformation'!A890:Q3219,12,FALSE)</f>
        <v>38306</v>
      </c>
      <c r="M891" s="40">
        <f>VLOOKUP(A891,'Data _Transformation'!A890:Q3219,13,FALSE)</f>
        <v>7323.73</v>
      </c>
      <c r="N891" s="14" t="str">
        <f>VLOOKUP(A891,'Data _Transformation'!A890:Q3219,14,FALSE)</f>
        <v>tier - 2</v>
      </c>
      <c r="O891" s="14" t="str">
        <f>VLOOKUP(A891,'Data _Transformation'!A890:Q3219,15,FALSE)</f>
        <v>tier - 2</v>
      </c>
      <c r="P891" s="14" t="str">
        <f>VLOOKUP(A891,'Data _Transformation'!A890:Q3219,16,0)</f>
        <v>R1024</v>
      </c>
      <c r="Q891" s="42">
        <f>VLOOKUP(A891,'Data _Transformation'!A890:Q3219,17,0)</f>
        <v>18</v>
      </c>
    </row>
    <row r="892" spans="1:17" ht="15.6" x14ac:dyDescent="0.3">
      <c r="A892" s="41" t="s">
        <v>2245</v>
      </c>
      <c r="B892" s="14" t="str">
        <f>VLOOKUP(A892,'Data _Transformation'!A891:Q3220,2,FALSE)</f>
        <v xml:space="preserve">  Justyna I</v>
      </c>
      <c r="C892" s="14">
        <f>VLOOKUP(A892,'Data _Transformation'!A891:Q3220,3,FALSE)</f>
        <v>30.8</v>
      </c>
      <c r="D892" s="14">
        <f>VLOOKUP(A892,'Data _Transformation'!A891:Q3220,4,FALSE)</f>
        <v>10.95</v>
      </c>
      <c r="E892" s="14" t="str">
        <f>VLOOKUP(A892,'Data _Transformation'!A891:Q3220,5,FALSE)</f>
        <v>No</v>
      </c>
      <c r="F892" s="14" t="str">
        <f>VLOOKUP(A892,'Data _Transformation'!A891:Q3220,6,FALSE)</f>
        <v>No</v>
      </c>
      <c r="G892" s="14" t="str">
        <f>VLOOKUP(A892,'Data _Transformation'!A891:Q3220,7,FALSE)</f>
        <v>No</v>
      </c>
      <c r="H892" s="14">
        <f>VLOOKUP(A892,'Data _Transformation'!A891:Q3220,8,FALSE)</f>
        <v>0</v>
      </c>
      <c r="I892" s="14" t="str">
        <f>VLOOKUP(A892,'Data _Transformation'!A891:Q3220,9,FALSE)</f>
        <v>Nonsmoker</v>
      </c>
      <c r="J892" s="14" t="str">
        <f>VLOOKUP(A892,'Data _Transformation'!A891:Q3220,10,FALSE)</f>
        <v>Obesity</v>
      </c>
      <c r="K892" s="14" t="str">
        <f>VLOOKUP(A892,'Data _Transformation'!A891:Q3220,11,FALSE)</f>
        <v>Diabetes</v>
      </c>
      <c r="L892" s="39">
        <f>VLOOKUP(A892,'Data _Transformation'!A891:Q3220,12,FALSE)</f>
        <v>29025</v>
      </c>
      <c r="M892" s="40">
        <f>VLOOKUP(A892,'Data _Transformation'!A891:Q3220,13,FALSE)</f>
        <v>7325.05</v>
      </c>
      <c r="N892" s="14" t="str">
        <f>VLOOKUP(A892,'Data _Transformation'!A891:Q3220,14,FALSE)</f>
        <v>tier - 2</v>
      </c>
      <c r="O892" s="14" t="str">
        <f>VLOOKUP(A892,'Data _Transformation'!A891:Q3220,15,FALSE)</f>
        <v>tier - 3</v>
      </c>
      <c r="P892" s="14" t="str">
        <f>VLOOKUP(A892,'Data _Transformation'!A891:Q3220,16,0)</f>
        <v>R1024</v>
      </c>
      <c r="Q892" s="42">
        <f>VLOOKUP(A892,'Data _Transformation'!A891:Q3220,17,0)</f>
        <v>43</v>
      </c>
    </row>
    <row r="893" spans="1:17" ht="15.6" x14ac:dyDescent="0.3">
      <c r="A893" s="41" t="s">
        <v>2247</v>
      </c>
      <c r="B893" s="14" t="str">
        <f>VLOOKUP(A893,'Data _Transformation'!A892:Q3221,2,FALSE)</f>
        <v xml:space="preserve">  Lucille</v>
      </c>
      <c r="C893" s="14">
        <f>VLOOKUP(A893,'Data _Transformation'!A892:Q3221,3,FALSE)</f>
        <v>28.88</v>
      </c>
      <c r="D893" s="14">
        <f>VLOOKUP(A893,'Data _Transformation'!A892:Q3221,4,FALSE)</f>
        <v>11.5</v>
      </c>
      <c r="E893" s="14" t="str">
        <f>VLOOKUP(A893,'Data _Transformation'!A892:Q3221,5,FALSE)</f>
        <v>No</v>
      </c>
      <c r="F893" s="14" t="str">
        <f>VLOOKUP(A893,'Data _Transformation'!A892:Q3221,6,FALSE)</f>
        <v>No</v>
      </c>
      <c r="G893" s="14" t="str">
        <f>VLOOKUP(A893,'Data _Transformation'!A892:Q3221,7,FALSE)</f>
        <v>No</v>
      </c>
      <c r="H893" s="14">
        <f>VLOOKUP(A893,'Data _Transformation'!A892:Q3221,8,FALSE)</f>
        <v>0</v>
      </c>
      <c r="I893" s="14" t="str">
        <f>VLOOKUP(A893,'Data _Transformation'!A892:Q3221,9,FALSE)</f>
        <v>Nonsmoker</v>
      </c>
      <c r="J893" s="14" t="str">
        <f>VLOOKUP(A893,'Data _Transformation'!A892:Q3221,10,FALSE)</f>
        <v>Over weight</v>
      </c>
      <c r="K893" s="14" t="str">
        <f>VLOOKUP(A893,'Data _Transformation'!A892:Q3221,11,FALSE)</f>
        <v>Diabetes</v>
      </c>
      <c r="L893" s="39">
        <f>VLOOKUP(A893,'Data _Transformation'!A892:Q3221,12,FALSE)</f>
        <v>30888</v>
      </c>
      <c r="M893" s="40">
        <f>VLOOKUP(A893,'Data _Transformation'!A892:Q3221,13,FALSE)</f>
        <v>7325.47</v>
      </c>
      <c r="N893" s="14" t="str">
        <f>VLOOKUP(A893,'Data _Transformation'!A892:Q3221,14,FALSE)</f>
        <v>tier - 2</v>
      </c>
      <c r="O893" s="14" t="str">
        <f>VLOOKUP(A893,'Data _Transformation'!A892:Q3221,15,FALSE)</f>
        <v>tier - 1</v>
      </c>
      <c r="P893" s="14" t="str">
        <f>VLOOKUP(A893,'Data _Transformation'!A892:Q3221,16,0)</f>
        <v>R1012</v>
      </c>
      <c r="Q893" s="42">
        <f>VLOOKUP(A893,'Data _Transformation'!A892:Q3221,17,0)</f>
        <v>38</v>
      </c>
    </row>
    <row r="894" spans="1:17" ht="15.6" x14ac:dyDescent="0.3">
      <c r="A894" s="41" t="s">
        <v>2249</v>
      </c>
      <c r="B894" s="14" t="str">
        <f>VLOOKUP(A894,'Data _Transformation'!A893:Q3222,2,FALSE)</f>
        <v xml:space="preserve">  April</v>
      </c>
      <c r="C894" s="14">
        <f>VLOOKUP(A894,'Data _Transformation'!A893:Q3222,3,FALSE)</f>
        <v>23</v>
      </c>
      <c r="D894" s="14">
        <f>VLOOKUP(A894,'Data _Transformation'!A893:Q3222,4,FALSE)</f>
        <v>9.8800000000000008</v>
      </c>
      <c r="E894" s="14" t="str">
        <f>VLOOKUP(A894,'Data _Transformation'!A893:Q3222,5,FALSE)</f>
        <v>No</v>
      </c>
      <c r="F894" s="14" t="str">
        <f>VLOOKUP(A894,'Data _Transformation'!A893:Q3222,6,FALSE)</f>
        <v>No</v>
      </c>
      <c r="G894" s="14" t="str">
        <f>VLOOKUP(A894,'Data _Transformation'!A893:Q3222,7,FALSE)</f>
        <v>No</v>
      </c>
      <c r="H894" s="14">
        <f>VLOOKUP(A894,'Data _Transformation'!A893:Q3222,8,FALSE)</f>
        <v>0</v>
      </c>
      <c r="I894" s="14" t="str">
        <f>VLOOKUP(A894,'Data _Transformation'!A893:Q3222,9,FALSE)</f>
        <v>Nonsmoker</v>
      </c>
      <c r="J894" s="14" t="str">
        <f>VLOOKUP(A894,'Data _Transformation'!A893:Q3222,10,FALSE)</f>
        <v>Normal weight</v>
      </c>
      <c r="K894" s="14" t="str">
        <f>VLOOKUP(A894,'Data _Transformation'!A893:Q3222,11,FALSE)</f>
        <v>Diabetes</v>
      </c>
      <c r="L894" s="39">
        <f>VLOOKUP(A894,'Data _Transformation'!A893:Q3222,12,FALSE)</f>
        <v>29117</v>
      </c>
      <c r="M894" s="40">
        <f>VLOOKUP(A894,'Data _Transformation'!A893:Q3222,13,FALSE)</f>
        <v>7337.75</v>
      </c>
      <c r="N894" s="14" t="str">
        <f>VLOOKUP(A894,'Data _Transformation'!A893:Q3222,14,FALSE)</f>
        <v>tier - 2</v>
      </c>
      <c r="O894" s="14" t="str">
        <f>VLOOKUP(A894,'Data _Transformation'!A893:Q3222,15,FALSE)</f>
        <v>tier - 3</v>
      </c>
      <c r="P894" s="14" t="str">
        <f>VLOOKUP(A894,'Data _Transformation'!A893:Q3222,16,0)</f>
        <v>R1011</v>
      </c>
      <c r="Q894" s="42">
        <f>VLOOKUP(A894,'Data _Transformation'!A893:Q3222,17,0)</f>
        <v>43</v>
      </c>
    </row>
    <row r="895" spans="1:17" ht="15.6" x14ac:dyDescent="0.3">
      <c r="A895" s="41" t="s">
        <v>2251</v>
      </c>
      <c r="B895" s="14" t="str">
        <f>VLOOKUP(A895,'Data _Transformation'!A894:Q3223,2,FALSE)</f>
        <v xml:space="preserve">  Robert</v>
      </c>
      <c r="C895" s="14">
        <f>VLOOKUP(A895,'Data _Transformation'!A894:Q3223,3,FALSE)</f>
        <v>38.25</v>
      </c>
      <c r="D895" s="14">
        <f>VLOOKUP(A895,'Data _Transformation'!A894:Q3223,4,FALSE)</f>
        <v>6.2</v>
      </c>
      <c r="E895" s="14" t="str">
        <f>VLOOKUP(A895,'Data _Transformation'!A894:Q3223,5,FALSE)</f>
        <v>No</v>
      </c>
      <c r="F895" s="14" t="str">
        <f>VLOOKUP(A895,'Data _Transformation'!A894:Q3223,6,FALSE)</f>
        <v>No</v>
      </c>
      <c r="G895" s="14" t="str">
        <f>VLOOKUP(A895,'Data _Transformation'!A894:Q3223,7,FALSE)</f>
        <v>No</v>
      </c>
      <c r="H895" s="14">
        <f>VLOOKUP(A895,'Data _Transformation'!A894:Q3223,8,FALSE)</f>
        <v>1</v>
      </c>
      <c r="I895" s="14" t="str">
        <f>VLOOKUP(A895,'Data _Transformation'!A894:Q3223,9,FALSE)</f>
        <v>Nonsmoker</v>
      </c>
      <c r="J895" s="14" t="str">
        <f>VLOOKUP(A895,'Data _Transformation'!A894:Q3223,10,FALSE)</f>
        <v>Obesity</v>
      </c>
      <c r="K895" s="14" t="str">
        <f>VLOOKUP(A895,'Data _Transformation'!A894:Q3223,11,FALSE)</f>
        <v>Prediabetes</v>
      </c>
      <c r="L895" s="39">
        <f>VLOOKUP(A895,'Data _Transformation'!A894:Q3223,12,FALSE)</f>
        <v>31578</v>
      </c>
      <c r="M895" s="40">
        <f>VLOOKUP(A895,'Data _Transformation'!A894:Q3223,13,FALSE)</f>
        <v>7339.93</v>
      </c>
      <c r="N895" s="14" t="str">
        <f>VLOOKUP(A895,'Data _Transformation'!A894:Q3223,14,FALSE)</f>
        <v>tier - 2</v>
      </c>
      <c r="O895" s="14" t="str">
        <f>VLOOKUP(A895,'Data _Transformation'!A894:Q3223,15,FALSE)</f>
        <v>tier - 2</v>
      </c>
      <c r="P895" s="14" t="str">
        <f>VLOOKUP(A895,'Data _Transformation'!A894:Q3223,16,0)</f>
        <v>R1012</v>
      </c>
      <c r="Q895" s="42">
        <f>VLOOKUP(A895,'Data _Transformation'!A894:Q3223,17,0)</f>
        <v>36</v>
      </c>
    </row>
    <row r="896" spans="1:17" ht="15.6" x14ac:dyDescent="0.3">
      <c r="A896" s="41" t="s">
        <v>2253</v>
      </c>
      <c r="B896" s="14" t="str">
        <f>VLOOKUP(A896,'Data _Transformation'!A895:Q3224,2,FALSE)</f>
        <v xml:space="preserve">  Alyssa</v>
      </c>
      <c r="C896" s="14">
        <f>VLOOKUP(A896,'Data _Transformation'!A895:Q3224,3,FALSE)</f>
        <v>39.25</v>
      </c>
      <c r="D896" s="14">
        <f>VLOOKUP(A896,'Data _Transformation'!A895:Q3224,4,FALSE)</f>
        <v>8.41</v>
      </c>
      <c r="E896" s="14" t="str">
        <f>VLOOKUP(A896,'Data _Transformation'!A895:Q3224,5,FALSE)</f>
        <v>Yes</v>
      </c>
      <c r="F896" s="14" t="str">
        <f>VLOOKUP(A896,'Data _Transformation'!A895:Q3224,6,FALSE)</f>
        <v>No</v>
      </c>
      <c r="G896" s="14" t="str">
        <f>VLOOKUP(A896,'Data _Transformation'!A895:Q3224,7,FALSE)</f>
        <v>No</v>
      </c>
      <c r="H896" s="14">
        <f>VLOOKUP(A896,'Data _Transformation'!A895:Q3224,8,FALSE)</f>
        <v>1</v>
      </c>
      <c r="I896" s="14" t="str">
        <f>VLOOKUP(A896,'Data _Transformation'!A895:Q3224,9,FALSE)</f>
        <v>Nonsmoker</v>
      </c>
      <c r="J896" s="14" t="str">
        <f>VLOOKUP(A896,'Data _Transformation'!A895:Q3224,10,FALSE)</f>
        <v>Obesity</v>
      </c>
      <c r="K896" s="14" t="str">
        <f>VLOOKUP(A896,'Data _Transformation'!A895:Q3224,11,FALSE)</f>
        <v>Diabetes</v>
      </c>
      <c r="L896" s="39">
        <f>VLOOKUP(A896,'Data _Transformation'!A895:Q3224,12,FALSE)</f>
        <v>28477</v>
      </c>
      <c r="M896" s="40">
        <f>VLOOKUP(A896,'Data _Transformation'!A895:Q3224,13,FALSE)</f>
        <v>7345.08</v>
      </c>
      <c r="N896" s="14" t="str">
        <f>VLOOKUP(A896,'Data _Transformation'!A895:Q3224,14,FALSE)</f>
        <v>tier - 2</v>
      </c>
      <c r="O896" s="14" t="str">
        <f>VLOOKUP(A896,'Data _Transformation'!A895:Q3224,15,FALSE)</f>
        <v>tier - 1</v>
      </c>
      <c r="P896" s="14" t="str">
        <f>VLOOKUP(A896,'Data _Transformation'!A895:Q3224,16,0)</f>
        <v>R1011</v>
      </c>
      <c r="Q896" s="42">
        <f>VLOOKUP(A896,'Data _Transformation'!A895:Q3224,17,0)</f>
        <v>45</v>
      </c>
    </row>
    <row r="897" spans="1:17" ht="15.6" x14ac:dyDescent="0.3">
      <c r="A897" s="41" t="s">
        <v>2256</v>
      </c>
      <c r="B897" s="14" t="str">
        <f>VLOOKUP(A897,'Data _Transformation'!A896:Q3225,2,FALSE)</f>
        <v xml:space="preserve">  Jessica E</v>
      </c>
      <c r="C897" s="14">
        <f>VLOOKUP(A897,'Data _Transformation'!A896:Q3225,3,FALSE)</f>
        <v>26.6</v>
      </c>
      <c r="D897" s="14">
        <f>VLOOKUP(A897,'Data _Transformation'!A896:Q3225,4,FALSE)</f>
        <v>5.07</v>
      </c>
      <c r="E897" s="14" t="str">
        <f>VLOOKUP(A897,'Data _Transformation'!A896:Q3225,5,FALSE)</f>
        <v>Yes</v>
      </c>
      <c r="F897" s="14" t="str">
        <f>VLOOKUP(A897,'Data _Transformation'!A896:Q3225,6,FALSE)</f>
        <v>No</v>
      </c>
      <c r="G897" s="14" t="str">
        <f>VLOOKUP(A897,'Data _Transformation'!A896:Q3225,7,FALSE)</f>
        <v>No</v>
      </c>
      <c r="H897" s="14">
        <f>VLOOKUP(A897,'Data _Transformation'!A896:Q3225,8,FALSE)</f>
        <v>2</v>
      </c>
      <c r="I897" s="14" t="str">
        <f>VLOOKUP(A897,'Data _Transformation'!A896:Q3225,9,FALSE)</f>
        <v>Nonsmoker</v>
      </c>
      <c r="J897" s="14" t="str">
        <f>VLOOKUP(A897,'Data _Transformation'!A896:Q3225,10,FALSE)</f>
        <v>Over weight</v>
      </c>
      <c r="K897" s="14" t="str">
        <f>VLOOKUP(A897,'Data _Transformation'!A896:Q3225,11,FALSE)</f>
        <v>Normal</v>
      </c>
      <c r="L897" s="39">
        <f>VLOOKUP(A897,'Data _Transformation'!A896:Q3225,12,FALSE)</f>
        <v>29032</v>
      </c>
      <c r="M897" s="40">
        <f>VLOOKUP(A897,'Data _Transformation'!A896:Q3225,13,FALSE)</f>
        <v>7345.73</v>
      </c>
      <c r="N897" s="14" t="str">
        <f>VLOOKUP(A897,'Data _Transformation'!A896:Q3225,14,FALSE)</f>
        <v>tier - 2</v>
      </c>
      <c r="O897" s="14" t="str">
        <f>VLOOKUP(A897,'Data _Transformation'!A896:Q3225,15,FALSE)</f>
        <v>tier - 1</v>
      </c>
      <c r="P897" s="14" t="str">
        <f>VLOOKUP(A897,'Data _Transformation'!A896:Q3225,16,0)</f>
        <v>R1013</v>
      </c>
      <c r="Q897" s="42">
        <f>VLOOKUP(A897,'Data _Transformation'!A896:Q3225,17,0)</f>
        <v>43</v>
      </c>
    </row>
    <row r="898" spans="1:17" ht="15.6" x14ac:dyDescent="0.3">
      <c r="A898" s="41" t="s">
        <v>2258</v>
      </c>
      <c r="B898" s="14" t="str">
        <f>VLOOKUP(A898,'Data _Transformation'!A897:Q3226,2,FALSE)</f>
        <v xml:space="preserve">  Patrick J</v>
      </c>
      <c r="C898" s="14">
        <f>VLOOKUP(A898,'Data _Transformation'!A897:Q3226,3,FALSE)</f>
        <v>35.700000000000003</v>
      </c>
      <c r="D898" s="14">
        <f>VLOOKUP(A898,'Data _Transformation'!A897:Q3226,4,FALSE)</f>
        <v>4.0599999999999996</v>
      </c>
      <c r="E898" s="14" t="str">
        <f>VLOOKUP(A898,'Data _Transformation'!A897:Q3226,5,FALSE)</f>
        <v>No</v>
      </c>
      <c r="F898" s="14" t="str">
        <f>VLOOKUP(A898,'Data _Transformation'!A897:Q3226,6,FALSE)</f>
        <v>No</v>
      </c>
      <c r="G898" s="14" t="str">
        <f>VLOOKUP(A898,'Data _Transformation'!A897:Q3226,7,FALSE)</f>
        <v>Yes</v>
      </c>
      <c r="H898" s="14">
        <f>VLOOKUP(A898,'Data _Transformation'!A897:Q3226,8,FALSE)</f>
        <v>1</v>
      </c>
      <c r="I898" s="14" t="str">
        <f>VLOOKUP(A898,'Data _Transformation'!A897:Q3226,9,FALSE)</f>
        <v>Nonsmoker</v>
      </c>
      <c r="J898" s="14" t="str">
        <f>VLOOKUP(A898,'Data _Transformation'!A897:Q3226,10,FALSE)</f>
        <v>Obesity</v>
      </c>
      <c r="K898" s="14" t="str">
        <f>VLOOKUP(A898,'Data _Transformation'!A897:Q3226,11,FALSE)</f>
        <v>Normal</v>
      </c>
      <c r="L898" s="39">
        <f>VLOOKUP(A898,'Data _Transformation'!A897:Q3226,12,FALSE)</f>
        <v>28460</v>
      </c>
      <c r="M898" s="40">
        <f>VLOOKUP(A898,'Data _Transformation'!A897:Q3226,13,FALSE)</f>
        <v>7348.14</v>
      </c>
      <c r="N898" s="14" t="str">
        <f>VLOOKUP(A898,'Data _Transformation'!A897:Q3226,14,FALSE)</f>
        <v>tier - 2</v>
      </c>
      <c r="O898" s="14" t="str">
        <f>VLOOKUP(A898,'Data _Transformation'!A897:Q3226,15,FALSE)</f>
        <v>tier - 1</v>
      </c>
      <c r="P898" s="14" t="str">
        <f>VLOOKUP(A898,'Data _Transformation'!A897:Q3226,16,0)</f>
        <v>R1011</v>
      </c>
      <c r="Q898" s="42">
        <f>VLOOKUP(A898,'Data _Transformation'!A897:Q3226,17,0)</f>
        <v>45</v>
      </c>
    </row>
    <row r="899" spans="1:17" ht="15.6" x14ac:dyDescent="0.3">
      <c r="A899" s="41" t="s">
        <v>2260</v>
      </c>
      <c r="B899" s="14" t="str">
        <f>VLOOKUP(A899,'Data _Transformation'!A898:Q3227,2,FALSE)</f>
        <v xml:space="preserve">  Emilie</v>
      </c>
      <c r="C899" s="14">
        <f>VLOOKUP(A899,'Data _Transformation'!A898:Q3227,3,FALSE)</f>
        <v>20.100000000000001</v>
      </c>
      <c r="D899" s="14">
        <f>VLOOKUP(A899,'Data _Transformation'!A898:Q3227,4,FALSE)</f>
        <v>10.52</v>
      </c>
      <c r="E899" s="14" t="str">
        <f>VLOOKUP(A899,'Data _Transformation'!A898:Q3227,5,FALSE)</f>
        <v>No</v>
      </c>
      <c r="F899" s="14" t="str">
        <f>VLOOKUP(A899,'Data _Transformation'!A898:Q3227,6,FALSE)</f>
        <v>No</v>
      </c>
      <c r="G899" s="14" t="str">
        <f>VLOOKUP(A899,'Data _Transformation'!A898:Q3227,7,FALSE)</f>
        <v>No</v>
      </c>
      <c r="H899" s="14">
        <f>VLOOKUP(A899,'Data _Transformation'!A898:Q3227,8,FALSE)</f>
        <v>0</v>
      </c>
      <c r="I899" s="14" t="str">
        <f>VLOOKUP(A899,'Data _Transformation'!A898:Q3227,9,FALSE)</f>
        <v>Nonsmoker</v>
      </c>
      <c r="J899" s="14" t="str">
        <f>VLOOKUP(A899,'Data _Transformation'!A898:Q3227,10,FALSE)</f>
        <v>Normal weight</v>
      </c>
      <c r="K899" s="14" t="str">
        <f>VLOOKUP(A899,'Data _Transformation'!A898:Q3227,11,FALSE)</f>
        <v>Diabetes</v>
      </c>
      <c r="L899" s="39">
        <f>VLOOKUP(A899,'Data _Transformation'!A898:Q3227,12,FALSE)</f>
        <v>34247</v>
      </c>
      <c r="M899" s="40">
        <f>VLOOKUP(A899,'Data _Transformation'!A898:Q3227,13,FALSE)</f>
        <v>7349.12</v>
      </c>
      <c r="N899" s="14" t="str">
        <f>VLOOKUP(A899,'Data _Transformation'!A898:Q3227,14,FALSE)</f>
        <v>tier - 2</v>
      </c>
      <c r="O899" s="14" t="str">
        <f>VLOOKUP(A899,'Data _Transformation'!A898:Q3227,15,FALSE)</f>
        <v>tier - 2</v>
      </c>
      <c r="P899" s="14" t="str">
        <f>VLOOKUP(A899,'Data _Transformation'!A898:Q3227,16,0)</f>
        <v>R1021</v>
      </c>
      <c r="Q899" s="42">
        <f>VLOOKUP(A899,'Data _Transformation'!A898:Q3227,17,0)</f>
        <v>29</v>
      </c>
    </row>
    <row r="900" spans="1:17" ht="15.6" x14ac:dyDescent="0.3">
      <c r="A900" s="41" t="s">
        <v>2262</v>
      </c>
      <c r="B900" s="14" t="str">
        <f>VLOOKUP(A900,'Data _Transformation'!A899:Q3228,2,FALSE)</f>
        <v xml:space="preserve">  Caitlin B</v>
      </c>
      <c r="C900" s="14">
        <f>VLOOKUP(A900,'Data _Transformation'!A899:Q3228,3,FALSE)</f>
        <v>22.23</v>
      </c>
      <c r="D900" s="14">
        <f>VLOOKUP(A900,'Data _Transformation'!A899:Q3228,4,FALSE)</f>
        <v>9.65</v>
      </c>
      <c r="E900" s="14" t="str">
        <f>VLOOKUP(A900,'Data _Transformation'!A899:Q3228,5,FALSE)</f>
        <v>No</v>
      </c>
      <c r="F900" s="14" t="str">
        <f>VLOOKUP(A900,'Data _Transformation'!A899:Q3228,6,FALSE)</f>
        <v>No</v>
      </c>
      <c r="G900" s="14" t="str">
        <f>VLOOKUP(A900,'Data _Transformation'!A899:Q3228,7,FALSE)</f>
        <v>No</v>
      </c>
      <c r="H900" s="14">
        <f>VLOOKUP(A900,'Data _Transformation'!A899:Q3228,8,FALSE)</f>
        <v>0</v>
      </c>
      <c r="I900" s="14" t="str">
        <f>VLOOKUP(A900,'Data _Transformation'!A899:Q3228,9,FALSE)</f>
        <v>Nonsmoker</v>
      </c>
      <c r="J900" s="14" t="str">
        <f>VLOOKUP(A900,'Data _Transformation'!A899:Q3228,10,FALSE)</f>
        <v>Normal weight</v>
      </c>
      <c r="K900" s="14" t="str">
        <f>VLOOKUP(A900,'Data _Transformation'!A899:Q3228,11,FALSE)</f>
        <v>Diabetes</v>
      </c>
      <c r="L900" s="39">
        <f>VLOOKUP(A900,'Data _Transformation'!A899:Q3228,12,FALSE)</f>
        <v>30488</v>
      </c>
      <c r="M900" s="40">
        <f>VLOOKUP(A900,'Data _Transformation'!A899:Q3228,13,FALSE)</f>
        <v>7357.49</v>
      </c>
      <c r="N900" s="14" t="str">
        <f>VLOOKUP(A900,'Data _Transformation'!A899:Q3228,14,FALSE)</f>
        <v>tier - 2</v>
      </c>
      <c r="O900" s="14" t="str">
        <f>VLOOKUP(A900,'Data _Transformation'!A899:Q3228,15,FALSE)</f>
        <v>tier - 2</v>
      </c>
      <c r="P900" s="14" t="str">
        <f>VLOOKUP(A900,'Data _Transformation'!A899:Q3228,16,0)</f>
        <v>R1012</v>
      </c>
      <c r="Q900" s="42">
        <f>VLOOKUP(A900,'Data _Transformation'!A899:Q3228,17,0)</f>
        <v>39</v>
      </c>
    </row>
    <row r="901" spans="1:17" ht="15.6" x14ac:dyDescent="0.3">
      <c r="A901" s="41" t="s">
        <v>2264</v>
      </c>
      <c r="B901" s="14" t="str">
        <f>VLOOKUP(A901,'Data _Transformation'!A900:Q3229,2,FALSE)</f>
        <v xml:space="preserve">  Joseph W</v>
      </c>
      <c r="C901" s="14">
        <f>VLOOKUP(A901,'Data _Transformation'!A900:Q3229,3,FALSE)</f>
        <v>36.47</v>
      </c>
      <c r="D901" s="14">
        <f>VLOOKUP(A901,'Data _Transformation'!A900:Q3229,4,FALSE)</f>
        <v>6.21</v>
      </c>
      <c r="E901" s="14" t="str">
        <f>VLOOKUP(A901,'Data _Transformation'!A900:Q3229,5,FALSE)</f>
        <v>No</v>
      </c>
      <c r="F901" s="14" t="str">
        <f>VLOOKUP(A901,'Data _Transformation'!A900:Q3229,6,FALSE)</f>
        <v>No</v>
      </c>
      <c r="G901" s="14" t="str">
        <f>VLOOKUP(A901,'Data _Transformation'!A900:Q3229,7,FALSE)</f>
        <v>No</v>
      </c>
      <c r="H901" s="14">
        <f>VLOOKUP(A901,'Data _Transformation'!A900:Q3229,8,FALSE)</f>
        <v>0</v>
      </c>
      <c r="I901" s="14" t="str">
        <f>VLOOKUP(A901,'Data _Transformation'!A900:Q3229,9,FALSE)</f>
        <v>Nonsmoker</v>
      </c>
      <c r="J901" s="14" t="str">
        <f>VLOOKUP(A901,'Data _Transformation'!A900:Q3229,10,FALSE)</f>
        <v>Obesity</v>
      </c>
      <c r="K901" s="14" t="str">
        <f>VLOOKUP(A901,'Data _Transformation'!A900:Q3229,11,FALSE)</f>
        <v>Prediabetes</v>
      </c>
      <c r="L901" s="39">
        <f>VLOOKUP(A901,'Data _Transformation'!A900:Q3229,12,FALSE)</f>
        <v>29783</v>
      </c>
      <c r="M901" s="40">
        <f>VLOOKUP(A901,'Data _Transformation'!A900:Q3229,13,FALSE)</f>
        <v>7358.18</v>
      </c>
      <c r="N901" s="14" t="str">
        <f>VLOOKUP(A901,'Data _Transformation'!A900:Q3229,14,FALSE)</f>
        <v>tier - 2</v>
      </c>
      <c r="O901" s="14" t="str">
        <f>VLOOKUP(A901,'Data _Transformation'!A900:Q3229,15,FALSE)</f>
        <v>tier - 3</v>
      </c>
      <c r="P901" s="14" t="str">
        <f>VLOOKUP(A901,'Data _Transformation'!A900:Q3229,16,0)</f>
        <v>R1024</v>
      </c>
      <c r="Q901" s="42">
        <f>VLOOKUP(A901,'Data _Transformation'!A900:Q3229,17,0)</f>
        <v>41</v>
      </c>
    </row>
    <row r="902" spans="1:17" ht="15.6" x14ac:dyDescent="0.3">
      <c r="A902" s="41" t="s">
        <v>2266</v>
      </c>
      <c r="B902" s="14" t="str">
        <f>VLOOKUP(A902,'Data _Transformation'!A901:Q3230,2,FALSE)</f>
        <v xml:space="preserve">  Wendy</v>
      </c>
      <c r="C902" s="14">
        <f>VLOOKUP(A902,'Data _Transformation'!A901:Q3230,3,FALSE)</f>
        <v>49.64</v>
      </c>
      <c r="D902" s="14">
        <f>VLOOKUP(A902,'Data _Transformation'!A901:Q3230,4,FALSE)</f>
        <v>4.76</v>
      </c>
      <c r="E902" s="14" t="str">
        <f>VLOOKUP(A902,'Data _Transformation'!A901:Q3230,5,FALSE)</f>
        <v>No</v>
      </c>
      <c r="F902" s="14" t="str">
        <f>VLOOKUP(A902,'Data _Transformation'!A901:Q3230,6,FALSE)</f>
        <v>No</v>
      </c>
      <c r="G902" s="14" t="str">
        <f>VLOOKUP(A902,'Data _Transformation'!A901:Q3230,7,FALSE)</f>
        <v>Yes</v>
      </c>
      <c r="H902" s="14">
        <f>VLOOKUP(A902,'Data _Transformation'!A901:Q3230,8,FALSE)</f>
        <v>1</v>
      </c>
      <c r="I902" s="14" t="str">
        <f>VLOOKUP(A902,'Data _Transformation'!A901:Q3230,9,FALSE)</f>
        <v>Nonsmoker</v>
      </c>
      <c r="J902" s="14" t="str">
        <f>VLOOKUP(A902,'Data _Transformation'!A901:Q3230,10,FALSE)</f>
        <v>Obesity</v>
      </c>
      <c r="K902" s="14" t="str">
        <f>VLOOKUP(A902,'Data _Transformation'!A901:Q3230,11,FALSE)</f>
        <v>Normal</v>
      </c>
      <c r="L902" s="39">
        <f>VLOOKUP(A902,'Data _Transformation'!A901:Q3230,12,FALSE)</f>
        <v>24085</v>
      </c>
      <c r="M902" s="40">
        <f>VLOOKUP(A902,'Data _Transformation'!A901:Q3230,13,FALSE)</f>
        <v>7362.31</v>
      </c>
      <c r="N902" s="14" t="str">
        <f>VLOOKUP(A902,'Data _Transformation'!A901:Q3230,14,FALSE)</f>
        <v>tier - 3</v>
      </c>
      <c r="O902" s="14" t="str">
        <f>VLOOKUP(A902,'Data _Transformation'!A901:Q3230,15,FALSE)</f>
        <v>tier - 3</v>
      </c>
      <c r="P902" s="14" t="str">
        <f>VLOOKUP(A902,'Data _Transformation'!A901:Q3230,16,0)</f>
        <v>R1013</v>
      </c>
      <c r="Q902" s="42">
        <f>VLOOKUP(A902,'Data _Transformation'!A901:Q3230,17,0)</f>
        <v>57</v>
      </c>
    </row>
    <row r="903" spans="1:17" ht="15.6" x14ac:dyDescent="0.3">
      <c r="A903" s="41" t="s">
        <v>2269</v>
      </c>
      <c r="B903" s="14" t="str">
        <f>VLOOKUP(A903,'Data _Transformation'!A902:Q3231,2,FALSE)</f>
        <v xml:space="preserve">  Leah L</v>
      </c>
      <c r="C903" s="14">
        <f>VLOOKUP(A903,'Data _Transformation'!A902:Q3231,3,FALSE)</f>
        <v>36.799999999999997</v>
      </c>
      <c r="D903" s="14">
        <f>VLOOKUP(A903,'Data _Transformation'!A902:Q3231,4,FALSE)</f>
        <v>5.73</v>
      </c>
      <c r="E903" s="14" t="str">
        <f>VLOOKUP(A903,'Data _Transformation'!A902:Q3231,5,FALSE)</f>
        <v>Yes</v>
      </c>
      <c r="F903" s="14" t="str">
        <f>VLOOKUP(A903,'Data _Transformation'!A902:Q3231,6,FALSE)</f>
        <v>No</v>
      </c>
      <c r="G903" s="14" t="str">
        <f>VLOOKUP(A903,'Data _Transformation'!A902:Q3231,7,FALSE)</f>
        <v>Yes</v>
      </c>
      <c r="H903" s="14">
        <f>VLOOKUP(A903,'Data _Transformation'!A902:Q3231,8,FALSE)</f>
        <v>1</v>
      </c>
      <c r="I903" s="14" t="str">
        <f>VLOOKUP(A903,'Data _Transformation'!A902:Q3231,9,FALSE)</f>
        <v>Nonsmoker</v>
      </c>
      <c r="J903" s="14" t="str">
        <f>VLOOKUP(A903,'Data _Transformation'!A902:Q3231,10,FALSE)</f>
        <v>Obesity</v>
      </c>
      <c r="K903" s="14" t="str">
        <f>VLOOKUP(A903,'Data _Transformation'!A902:Q3231,11,FALSE)</f>
        <v>Prediabetes</v>
      </c>
      <c r="L903" s="39">
        <f>VLOOKUP(A903,'Data _Transformation'!A902:Q3231,12,FALSE)</f>
        <v>29914</v>
      </c>
      <c r="M903" s="40">
        <f>VLOOKUP(A903,'Data _Transformation'!A902:Q3231,13,FALSE)</f>
        <v>7371.77</v>
      </c>
      <c r="N903" s="14" t="str">
        <f>VLOOKUP(A903,'Data _Transformation'!A902:Q3231,14,FALSE)</f>
        <v>tier - 2</v>
      </c>
      <c r="O903" s="14" t="str">
        <f>VLOOKUP(A903,'Data _Transformation'!A902:Q3231,15,FALSE)</f>
        <v>tier - 1</v>
      </c>
      <c r="P903" s="14" t="str">
        <f>VLOOKUP(A903,'Data _Transformation'!A902:Q3231,16,0)</f>
        <v>R1011</v>
      </c>
      <c r="Q903" s="42">
        <f>VLOOKUP(A903,'Data _Transformation'!A902:Q3231,17,0)</f>
        <v>41</v>
      </c>
    </row>
    <row r="904" spans="1:17" ht="15.6" x14ac:dyDescent="0.3">
      <c r="A904" s="41" t="s">
        <v>2271</v>
      </c>
      <c r="B904" s="14" t="str">
        <f>VLOOKUP(A904,'Data _Transformation'!A903:Q3232,2,FALSE)</f>
        <v xml:space="preserve">  Wayne L</v>
      </c>
      <c r="C904" s="14">
        <f>VLOOKUP(A904,'Data _Transformation'!A903:Q3232,3,FALSE)</f>
        <v>33.880000000000003</v>
      </c>
      <c r="D904" s="14">
        <f>VLOOKUP(A904,'Data _Transformation'!A903:Q3232,4,FALSE)</f>
        <v>10.78</v>
      </c>
      <c r="E904" s="14" t="str">
        <f>VLOOKUP(A904,'Data _Transformation'!A903:Q3232,5,FALSE)</f>
        <v>Yes</v>
      </c>
      <c r="F904" s="14" t="str">
        <f>VLOOKUP(A904,'Data _Transformation'!A903:Q3232,6,FALSE)</f>
        <v>No</v>
      </c>
      <c r="G904" s="14" t="str">
        <f>VLOOKUP(A904,'Data _Transformation'!A903:Q3232,7,FALSE)</f>
        <v>No</v>
      </c>
      <c r="H904" s="14">
        <f>VLOOKUP(A904,'Data _Transformation'!A903:Q3232,8,FALSE)</f>
        <v>0</v>
      </c>
      <c r="I904" s="14" t="str">
        <f>VLOOKUP(A904,'Data _Transformation'!A903:Q3232,9,FALSE)</f>
        <v>Nonsmoker</v>
      </c>
      <c r="J904" s="14" t="str">
        <f>VLOOKUP(A904,'Data _Transformation'!A903:Q3232,10,FALSE)</f>
        <v>Obesity</v>
      </c>
      <c r="K904" s="14" t="str">
        <f>VLOOKUP(A904,'Data _Transformation'!A903:Q3232,11,FALSE)</f>
        <v>Diabetes</v>
      </c>
      <c r="L904" s="39">
        <f>VLOOKUP(A904,'Data _Transformation'!A903:Q3232,12,FALSE)</f>
        <v>34172</v>
      </c>
      <c r="M904" s="40">
        <f>VLOOKUP(A904,'Data _Transformation'!A903:Q3232,13,FALSE)</f>
        <v>7388.85</v>
      </c>
      <c r="N904" s="14" t="str">
        <f>VLOOKUP(A904,'Data _Transformation'!A903:Q3232,14,FALSE)</f>
        <v>tier - 2</v>
      </c>
      <c r="O904" s="14" t="str">
        <f>VLOOKUP(A904,'Data _Transformation'!A903:Q3232,15,FALSE)</f>
        <v>tier - 2</v>
      </c>
      <c r="P904" s="14" t="str">
        <f>VLOOKUP(A904,'Data _Transformation'!A903:Q3232,16,0)</f>
        <v>R1026</v>
      </c>
      <c r="Q904" s="42">
        <f>VLOOKUP(A904,'Data _Transformation'!A903:Q3232,17,0)</f>
        <v>29</v>
      </c>
    </row>
    <row r="905" spans="1:17" ht="15.6" x14ac:dyDescent="0.3">
      <c r="A905" s="41" t="s">
        <v>2273</v>
      </c>
      <c r="B905" s="14" t="str">
        <f>VLOOKUP(A905,'Data _Transformation'!A904:Q3233,2,FALSE)</f>
        <v xml:space="preserve">  Jason M</v>
      </c>
      <c r="C905" s="14">
        <f>VLOOKUP(A905,'Data _Transformation'!A904:Q3233,3,FALSE)</f>
        <v>32.01</v>
      </c>
      <c r="D905" s="14">
        <f>VLOOKUP(A905,'Data _Transformation'!A904:Q3233,4,FALSE)</f>
        <v>5.08</v>
      </c>
      <c r="E905" s="14" t="str">
        <f>VLOOKUP(A905,'Data _Transformation'!A904:Q3233,5,FALSE)</f>
        <v>Yes</v>
      </c>
      <c r="F905" s="14" t="str">
        <f>VLOOKUP(A905,'Data _Transformation'!A904:Q3233,6,FALSE)</f>
        <v>No</v>
      </c>
      <c r="G905" s="14" t="str">
        <f>VLOOKUP(A905,'Data _Transformation'!A904:Q3233,7,FALSE)</f>
        <v>No</v>
      </c>
      <c r="H905" s="14">
        <f>VLOOKUP(A905,'Data _Transformation'!A904:Q3233,8,FALSE)</f>
        <v>1</v>
      </c>
      <c r="I905" s="14" t="str">
        <f>VLOOKUP(A905,'Data _Transformation'!A904:Q3233,9,FALSE)</f>
        <v>Nonsmoker</v>
      </c>
      <c r="J905" s="14" t="str">
        <f>VLOOKUP(A905,'Data _Transformation'!A904:Q3233,10,FALSE)</f>
        <v>Obesity</v>
      </c>
      <c r="K905" s="14" t="str">
        <f>VLOOKUP(A905,'Data _Transformation'!A904:Q3233,11,FALSE)</f>
        <v>Normal</v>
      </c>
      <c r="L905" s="39">
        <f>VLOOKUP(A905,'Data _Transformation'!A904:Q3233,12,FALSE)</f>
        <v>24081</v>
      </c>
      <c r="M905" s="40">
        <f>VLOOKUP(A905,'Data _Transformation'!A904:Q3233,13,FALSE)</f>
        <v>7403.98</v>
      </c>
      <c r="N905" s="14" t="str">
        <f>VLOOKUP(A905,'Data _Transformation'!A904:Q3233,14,FALSE)</f>
        <v>tier - 3</v>
      </c>
      <c r="O905" s="14" t="str">
        <f>VLOOKUP(A905,'Data _Transformation'!A904:Q3233,15,FALSE)</f>
        <v>tier - 2</v>
      </c>
      <c r="P905" s="14" t="str">
        <f>VLOOKUP(A905,'Data _Transformation'!A904:Q3233,16,0)</f>
        <v>R1013</v>
      </c>
      <c r="Q905" s="42">
        <f>VLOOKUP(A905,'Data _Transformation'!A904:Q3233,17,0)</f>
        <v>57</v>
      </c>
    </row>
    <row r="906" spans="1:17" ht="15.6" x14ac:dyDescent="0.3">
      <c r="A906" s="41" t="s">
        <v>2275</v>
      </c>
      <c r="B906" s="14" t="str">
        <f>VLOOKUP(A906,'Data _Transformation'!A905:Q3234,2,FALSE)</f>
        <v xml:space="preserve">  Floris</v>
      </c>
      <c r="C906" s="14">
        <f>VLOOKUP(A906,'Data _Transformation'!A905:Q3234,3,FALSE)</f>
        <v>33.630000000000003</v>
      </c>
      <c r="D906" s="14">
        <f>VLOOKUP(A906,'Data _Transformation'!A905:Q3234,4,FALSE)</f>
        <v>11.39</v>
      </c>
      <c r="E906" s="14" t="str">
        <f>VLOOKUP(A906,'Data _Transformation'!A905:Q3234,5,FALSE)</f>
        <v>No</v>
      </c>
      <c r="F906" s="14" t="str">
        <f>VLOOKUP(A906,'Data _Transformation'!A905:Q3234,6,FALSE)</f>
        <v>No</v>
      </c>
      <c r="G906" s="14" t="str">
        <f>VLOOKUP(A906,'Data _Transformation'!A905:Q3234,7,FALSE)</f>
        <v>No</v>
      </c>
      <c r="H906" s="14">
        <f>VLOOKUP(A906,'Data _Transformation'!A905:Q3234,8,FALSE)</f>
        <v>0</v>
      </c>
      <c r="I906" s="14" t="str">
        <f>VLOOKUP(A906,'Data _Transformation'!A905:Q3234,9,FALSE)</f>
        <v>Nonsmoker</v>
      </c>
      <c r="J906" s="14" t="str">
        <f>VLOOKUP(A906,'Data _Transformation'!A905:Q3234,10,FALSE)</f>
        <v>Obesity</v>
      </c>
      <c r="K906" s="14" t="str">
        <f>VLOOKUP(A906,'Data _Transformation'!A905:Q3234,11,FALSE)</f>
        <v>Diabetes</v>
      </c>
      <c r="L906" s="39">
        <f>VLOOKUP(A906,'Data _Transformation'!A905:Q3234,12,FALSE)</f>
        <v>30578</v>
      </c>
      <c r="M906" s="40">
        <f>VLOOKUP(A906,'Data _Transformation'!A905:Q3234,13,FALSE)</f>
        <v>7418.52</v>
      </c>
      <c r="N906" s="14" t="str">
        <f>VLOOKUP(A906,'Data _Transformation'!A905:Q3234,14,FALSE)</f>
        <v>tier - 2</v>
      </c>
      <c r="O906" s="14" t="str">
        <f>VLOOKUP(A906,'Data _Transformation'!A905:Q3234,15,FALSE)</f>
        <v>tier - 2</v>
      </c>
      <c r="P906" s="14" t="str">
        <f>VLOOKUP(A906,'Data _Transformation'!A905:Q3234,16,0)</f>
        <v>R1011</v>
      </c>
      <c r="Q906" s="42">
        <f>VLOOKUP(A906,'Data _Transformation'!A905:Q3234,17,0)</f>
        <v>39</v>
      </c>
    </row>
    <row r="907" spans="1:17" ht="15.6" x14ac:dyDescent="0.3">
      <c r="A907" s="41" t="s">
        <v>2277</v>
      </c>
      <c r="B907" s="14" t="str">
        <f>VLOOKUP(A907,'Data _Transformation'!A906:Q3235,2,FALSE)</f>
        <v xml:space="preserve">  Marc</v>
      </c>
      <c r="C907" s="14">
        <f>VLOOKUP(A907,'Data _Transformation'!A906:Q3235,3,FALSE)</f>
        <v>34.865000000000002</v>
      </c>
      <c r="D907" s="14">
        <f>VLOOKUP(A907,'Data _Transformation'!A906:Q3235,4,FALSE)</f>
        <v>5.35</v>
      </c>
      <c r="E907" s="14" t="str">
        <f>VLOOKUP(A907,'Data _Transformation'!A906:Q3235,5,FALSE)</f>
        <v>Yes</v>
      </c>
      <c r="F907" s="14" t="str">
        <f>VLOOKUP(A907,'Data _Transformation'!A906:Q3235,6,FALSE)</f>
        <v>No</v>
      </c>
      <c r="G907" s="14" t="str">
        <f>VLOOKUP(A907,'Data _Transformation'!A906:Q3235,7,FALSE)</f>
        <v>No</v>
      </c>
      <c r="H907" s="14">
        <f>VLOOKUP(A907,'Data _Transformation'!A906:Q3235,8,FALSE)</f>
        <v>1</v>
      </c>
      <c r="I907" s="14" t="str">
        <f>VLOOKUP(A907,'Data _Transformation'!A906:Q3235,9,FALSE)</f>
        <v>Nonsmoker</v>
      </c>
      <c r="J907" s="14" t="str">
        <f>VLOOKUP(A907,'Data _Transformation'!A906:Q3235,10,FALSE)</f>
        <v>Obesity</v>
      </c>
      <c r="K907" s="14" t="str">
        <f>VLOOKUP(A907,'Data _Transformation'!A906:Q3235,11,FALSE)</f>
        <v>Normal</v>
      </c>
      <c r="L907" s="39">
        <f>VLOOKUP(A907,'Data _Transformation'!A906:Q3235,12,FALSE)</f>
        <v>28806</v>
      </c>
      <c r="M907" s="40">
        <f>VLOOKUP(A907,'Data _Transformation'!A906:Q3235,13,FALSE)</f>
        <v>7419.48</v>
      </c>
      <c r="N907" s="14" t="str">
        <f>VLOOKUP(A907,'Data _Transformation'!A906:Q3235,14,FALSE)</f>
        <v>tier - 2</v>
      </c>
      <c r="O907" s="14" t="str">
        <f>VLOOKUP(A907,'Data _Transformation'!A906:Q3235,15,FALSE)</f>
        <v>tier - 2</v>
      </c>
      <c r="P907" s="14" t="str">
        <f>VLOOKUP(A907,'Data _Transformation'!A906:Q3235,16,0)</f>
        <v>R1012</v>
      </c>
      <c r="Q907" s="42">
        <f>VLOOKUP(A907,'Data _Transformation'!A906:Q3235,17,0)</f>
        <v>44</v>
      </c>
    </row>
    <row r="908" spans="1:17" ht="15.6" x14ac:dyDescent="0.3">
      <c r="A908" s="41" t="s">
        <v>2280</v>
      </c>
      <c r="B908" s="14" t="str">
        <f>VLOOKUP(A908,'Data _Transformation'!A907:Q3236,2,FALSE)</f>
        <v xml:space="preserve">  Christopher</v>
      </c>
      <c r="C908" s="14">
        <f>VLOOKUP(A908,'Data _Transformation'!A907:Q3236,3,FALSE)</f>
        <v>43.11</v>
      </c>
      <c r="D908" s="14">
        <f>VLOOKUP(A908,'Data _Transformation'!A907:Q3236,4,FALSE)</f>
        <v>5.6</v>
      </c>
      <c r="E908" s="14" t="str">
        <f>VLOOKUP(A908,'Data _Transformation'!A907:Q3236,5,FALSE)</f>
        <v>No</v>
      </c>
      <c r="F908" s="14" t="str">
        <f>VLOOKUP(A908,'Data _Transformation'!A907:Q3236,6,FALSE)</f>
        <v>No</v>
      </c>
      <c r="G908" s="14" t="str">
        <f>VLOOKUP(A908,'Data _Transformation'!A907:Q3236,7,FALSE)</f>
        <v>No</v>
      </c>
      <c r="H908" s="14">
        <f>VLOOKUP(A908,'Data _Transformation'!A907:Q3236,8,FALSE)</f>
        <v>0</v>
      </c>
      <c r="I908" s="14" t="str">
        <f>VLOOKUP(A908,'Data _Transformation'!A907:Q3236,9,FALSE)</f>
        <v>Nonsmoker</v>
      </c>
      <c r="J908" s="14" t="str">
        <f>VLOOKUP(A908,'Data _Transformation'!A907:Q3236,10,FALSE)</f>
        <v>Obesity</v>
      </c>
      <c r="K908" s="14" t="str">
        <f>VLOOKUP(A908,'Data _Transformation'!A907:Q3236,11,FALSE)</f>
        <v>Normal</v>
      </c>
      <c r="L908" s="39">
        <f>VLOOKUP(A908,'Data _Transformation'!A907:Q3236,12,FALSE)</f>
        <v>28826</v>
      </c>
      <c r="M908" s="40">
        <f>VLOOKUP(A908,'Data _Transformation'!A907:Q3236,13,FALSE)</f>
        <v>7421.19</v>
      </c>
      <c r="N908" s="14" t="str">
        <f>VLOOKUP(A908,'Data _Transformation'!A907:Q3236,14,FALSE)</f>
        <v>tier - 2</v>
      </c>
      <c r="O908" s="14" t="str">
        <f>VLOOKUP(A908,'Data _Transformation'!A907:Q3236,15,FALSE)</f>
        <v>tier - 3</v>
      </c>
      <c r="P908" s="14" t="str">
        <f>VLOOKUP(A908,'Data _Transformation'!A907:Q3236,16,0)</f>
        <v>R1012</v>
      </c>
      <c r="Q908" s="42">
        <f>VLOOKUP(A908,'Data _Transformation'!A907:Q3236,17,0)</f>
        <v>44</v>
      </c>
    </row>
    <row r="909" spans="1:17" ht="15.6" x14ac:dyDescent="0.3">
      <c r="A909" s="41" t="s">
        <v>2282</v>
      </c>
      <c r="B909" s="14" t="str">
        <f>VLOOKUP(A909,'Data _Transformation'!A908:Q3237,2,FALSE)</f>
        <v xml:space="preserve">  Kevin</v>
      </c>
      <c r="C909" s="14">
        <f>VLOOKUP(A909,'Data _Transformation'!A908:Q3237,3,FALSE)</f>
        <v>30.305</v>
      </c>
      <c r="D909" s="14">
        <f>VLOOKUP(A909,'Data _Transformation'!A908:Q3237,4,FALSE)</f>
        <v>4.2699999999999996</v>
      </c>
      <c r="E909" s="14" t="str">
        <f>VLOOKUP(A909,'Data _Transformation'!A908:Q3237,5,FALSE)</f>
        <v>Yes</v>
      </c>
      <c r="F909" s="14" t="str">
        <f>VLOOKUP(A909,'Data _Transformation'!A908:Q3237,6,FALSE)</f>
        <v>No</v>
      </c>
      <c r="G909" s="14" t="str">
        <f>VLOOKUP(A909,'Data _Transformation'!A908:Q3237,7,FALSE)</f>
        <v>No</v>
      </c>
      <c r="H909" s="14">
        <f>VLOOKUP(A909,'Data _Transformation'!A908:Q3237,8,FALSE)</f>
        <v>1</v>
      </c>
      <c r="I909" s="14" t="str">
        <f>VLOOKUP(A909,'Data _Transformation'!A908:Q3237,9,FALSE)</f>
        <v>Nonsmoker</v>
      </c>
      <c r="J909" s="14" t="str">
        <f>VLOOKUP(A909,'Data _Transformation'!A908:Q3237,10,FALSE)</f>
        <v>Obesity</v>
      </c>
      <c r="K909" s="14" t="str">
        <f>VLOOKUP(A909,'Data _Transformation'!A908:Q3237,11,FALSE)</f>
        <v>Normal</v>
      </c>
      <c r="L909" s="39">
        <f>VLOOKUP(A909,'Data _Transformation'!A908:Q3237,12,FALSE)</f>
        <v>28362</v>
      </c>
      <c r="M909" s="40">
        <f>VLOOKUP(A909,'Data _Transformation'!A908:Q3237,13,FALSE)</f>
        <v>7441.05</v>
      </c>
      <c r="N909" s="14" t="str">
        <f>VLOOKUP(A909,'Data _Transformation'!A908:Q3237,14,FALSE)</f>
        <v>tier - 3</v>
      </c>
      <c r="O909" s="14" t="str">
        <f>VLOOKUP(A909,'Data _Transformation'!A908:Q3237,15,FALSE)</f>
        <v>tier - 2</v>
      </c>
      <c r="P909" s="14" t="str">
        <f>VLOOKUP(A909,'Data _Transformation'!A908:Q3237,16,0)</f>
        <v>R1011</v>
      </c>
      <c r="Q909" s="42">
        <f>VLOOKUP(A909,'Data _Transformation'!A908:Q3237,17,0)</f>
        <v>45</v>
      </c>
    </row>
    <row r="910" spans="1:17" ht="15.6" x14ac:dyDescent="0.3">
      <c r="A910" s="41" t="s">
        <v>2284</v>
      </c>
      <c r="B910" s="14" t="str">
        <f>VLOOKUP(A910,'Data _Transformation'!A909:Q3238,2,FALSE)</f>
        <v xml:space="preserve">  Aharon N</v>
      </c>
      <c r="C910" s="14">
        <f>VLOOKUP(A910,'Data _Transformation'!A909:Q3238,3,FALSE)</f>
        <v>25.175000000000001</v>
      </c>
      <c r="D910" s="14">
        <f>VLOOKUP(A910,'Data _Transformation'!A909:Q3238,4,FALSE)</f>
        <v>5.57</v>
      </c>
      <c r="E910" s="14" t="str">
        <f>VLOOKUP(A910,'Data _Transformation'!A909:Q3238,5,FALSE)</f>
        <v>Yes</v>
      </c>
      <c r="F910" s="14" t="str">
        <f>VLOOKUP(A910,'Data _Transformation'!A909:Q3238,6,FALSE)</f>
        <v>No</v>
      </c>
      <c r="G910" s="14" t="str">
        <f>VLOOKUP(A910,'Data _Transformation'!A909:Q3238,7,FALSE)</f>
        <v>No</v>
      </c>
      <c r="H910" s="14">
        <f>VLOOKUP(A910,'Data _Transformation'!A909:Q3238,8,FALSE)</f>
        <v>1</v>
      </c>
      <c r="I910" s="14" t="str">
        <f>VLOOKUP(A910,'Data _Transformation'!A909:Q3238,9,FALSE)</f>
        <v>Nonsmoker</v>
      </c>
      <c r="J910" s="14" t="str">
        <f>VLOOKUP(A910,'Data _Transformation'!A909:Q3238,10,FALSE)</f>
        <v>Over weight</v>
      </c>
      <c r="K910" s="14" t="str">
        <f>VLOOKUP(A910,'Data _Transformation'!A909:Q3238,11,FALSE)</f>
        <v>Normal</v>
      </c>
      <c r="L910" s="39">
        <f>VLOOKUP(A910,'Data _Transformation'!A909:Q3238,12,FALSE)</f>
        <v>29099</v>
      </c>
      <c r="M910" s="40">
        <f>VLOOKUP(A910,'Data _Transformation'!A909:Q3238,13,FALSE)</f>
        <v>7441.5</v>
      </c>
      <c r="N910" s="14" t="str">
        <f>VLOOKUP(A910,'Data _Transformation'!A909:Q3238,14,FALSE)</f>
        <v>tier - 3</v>
      </c>
      <c r="O910" s="14" t="str">
        <f>VLOOKUP(A910,'Data _Transformation'!A909:Q3238,15,FALSE)</f>
        <v>tier - 2</v>
      </c>
      <c r="P910" s="14" t="str">
        <f>VLOOKUP(A910,'Data _Transformation'!A909:Q3238,16,0)</f>
        <v>R1011</v>
      </c>
      <c r="Q910" s="42">
        <f>VLOOKUP(A910,'Data _Transformation'!A909:Q3238,17,0)</f>
        <v>43</v>
      </c>
    </row>
    <row r="911" spans="1:17" ht="15.6" x14ac:dyDescent="0.3">
      <c r="A911" s="41" t="s">
        <v>2286</v>
      </c>
      <c r="B911" s="14" t="str">
        <f>VLOOKUP(A911,'Data _Transformation'!A910:Q3239,2,FALSE)</f>
        <v xml:space="preserve">  Lawrence D</v>
      </c>
      <c r="C911" s="14">
        <f>VLOOKUP(A911,'Data _Transformation'!A910:Q3239,3,FALSE)</f>
        <v>26.8</v>
      </c>
      <c r="D911" s="14">
        <f>VLOOKUP(A911,'Data _Transformation'!A910:Q3239,4,FALSE)</f>
        <v>5.68</v>
      </c>
      <c r="E911" s="14" t="str">
        <f>VLOOKUP(A911,'Data _Transformation'!A910:Q3239,5,FALSE)</f>
        <v>Yes</v>
      </c>
      <c r="F911" s="14" t="str">
        <f>VLOOKUP(A911,'Data _Transformation'!A910:Q3239,6,FALSE)</f>
        <v>No</v>
      </c>
      <c r="G911" s="14" t="str">
        <f>VLOOKUP(A911,'Data _Transformation'!A910:Q3239,7,FALSE)</f>
        <v>No</v>
      </c>
      <c r="H911" s="14">
        <f>VLOOKUP(A911,'Data _Transformation'!A910:Q3239,8,FALSE)</f>
        <v>1</v>
      </c>
      <c r="I911" s="14" t="str">
        <f>VLOOKUP(A911,'Data _Transformation'!A910:Q3239,9,FALSE)</f>
        <v>Nonsmoker</v>
      </c>
      <c r="J911" s="14" t="str">
        <f>VLOOKUP(A911,'Data _Transformation'!A910:Q3239,10,FALSE)</f>
        <v>Over weight</v>
      </c>
      <c r="K911" s="14" t="str">
        <f>VLOOKUP(A911,'Data _Transformation'!A910:Q3239,11,FALSE)</f>
        <v>Normal</v>
      </c>
      <c r="L911" s="39">
        <f>VLOOKUP(A911,'Data _Transformation'!A910:Q3239,12,FALSE)</f>
        <v>29409</v>
      </c>
      <c r="M911" s="40">
        <f>VLOOKUP(A911,'Data _Transformation'!A910:Q3239,13,FALSE)</f>
        <v>7443.64</v>
      </c>
      <c r="N911" s="14" t="str">
        <f>VLOOKUP(A911,'Data _Transformation'!A910:Q3239,14,FALSE)</f>
        <v>tier - 2</v>
      </c>
      <c r="O911" s="14" t="str">
        <f>VLOOKUP(A911,'Data _Transformation'!A910:Q3239,15,FALSE)</f>
        <v>tier - 3</v>
      </c>
      <c r="P911" s="14" t="str">
        <f>VLOOKUP(A911,'Data _Transformation'!A910:Q3239,16,0)</f>
        <v>R1012</v>
      </c>
      <c r="Q911" s="42">
        <f>VLOOKUP(A911,'Data _Transformation'!A910:Q3239,17,0)</f>
        <v>42</v>
      </c>
    </row>
    <row r="912" spans="1:17" ht="15.6" x14ac:dyDescent="0.3">
      <c r="A912" s="41" t="s">
        <v>2289</v>
      </c>
      <c r="B912" s="14" t="str">
        <f>VLOOKUP(A912,'Data _Transformation'!A911:Q3240,2,FALSE)</f>
        <v xml:space="preserve">  Malcolm</v>
      </c>
      <c r="C912" s="14">
        <f>VLOOKUP(A912,'Data _Transformation'!A911:Q3240,3,FALSE)</f>
        <v>21.78</v>
      </c>
      <c r="D912" s="14">
        <f>VLOOKUP(A912,'Data _Transformation'!A911:Q3240,4,FALSE)</f>
        <v>5.3</v>
      </c>
      <c r="E912" s="14" t="str">
        <f>VLOOKUP(A912,'Data _Transformation'!A911:Q3240,5,FALSE)</f>
        <v>No</v>
      </c>
      <c r="F912" s="14" t="str">
        <f>VLOOKUP(A912,'Data _Transformation'!A911:Q3240,6,FALSE)</f>
        <v>yes</v>
      </c>
      <c r="G912" s="14" t="str">
        <f>VLOOKUP(A912,'Data _Transformation'!A911:Q3240,7,FALSE)</f>
        <v>No</v>
      </c>
      <c r="H912" s="14">
        <f>VLOOKUP(A912,'Data _Transformation'!A911:Q3240,8,FALSE)</f>
        <v>1</v>
      </c>
      <c r="I912" s="14" t="str">
        <f>VLOOKUP(A912,'Data _Transformation'!A911:Q3240,9,FALSE)</f>
        <v>Nonsmoker</v>
      </c>
      <c r="J912" s="14" t="str">
        <f>VLOOKUP(A912,'Data _Transformation'!A911:Q3240,10,FALSE)</f>
        <v>Normal weight</v>
      </c>
      <c r="K912" s="14" t="str">
        <f>VLOOKUP(A912,'Data _Transformation'!A911:Q3240,11,FALSE)</f>
        <v>Normal</v>
      </c>
      <c r="L912" s="39">
        <f>VLOOKUP(A912,'Data _Transformation'!A911:Q3240,12,FALSE)</f>
        <v>28393</v>
      </c>
      <c r="M912" s="40">
        <f>VLOOKUP(A912,'Data _Transformation'!A911:Q3240,13,FALSE)</f>
        <v>7445.92</v>
      </c>
      <c r="N912" s="14" t="str">
        <f>VLOOKUP(A912,'Data _Transformation'!A911:Q3240,14,FALSE)</f>
        <v>tier - 3</v>
      </c>
      <c r="O912" s="14" t="str">
        <f>VLOOKUP(A912,'Data _Transformation'!A911:Q3240,15,FALSE)</f>
        <v>tier - 1</v>
      </c>
      <c r="P912" s="14" t="str">
        <f>VLOOKUP(A912,'Data _Transformation'!A911:Q3240,16,0)</f>
        <v>R1011</v>
      </c>
      <c r="Q912" s="42">
        <f>VLOOKUP(A912,'Data _Transformation'!A911:Q3240,17,0)</f>
        <v>45</v>
      </c>
    </row>
    <row r="913" spans="1:17" ht="15.6" x14ac:dyDescent="0.3">
      <c r="A913" s="41" t="s">
        <v>2291</v>
      </c>
      <c r="B913" s="14" t="str">
        <f>VLOOKUP(A913,'Data _Transformation'!A912:Q3241,2,FALSE)</f>
        <v xml:space="preserve">  Anna E</v>
      </c>
      <c r="C913" s="14">
        <f>VLOOKUP(A913,'Data _Transformation'!A912:Q3241,3,FALSE)</f>
        <v>30.14</v>
      </c>
      <c r="D913" s="14">
        <f>VLOOKUP(A913,'Data _Transformation'!A912:Q3241,4,FALSE)</f>
        <v>9.4499999999999993</v>
      </c>
      <c r="E913" s="14" t="str">
        <f>VLOOKUP(A913,'Data _Transformation'!A912:Q3241,5,FALSE)</f>
        <v>Yes</v>
      </c>
      <c r="F913" s="14" t="str">
        <f>VLOOKUP(A913,'Data _Transformation'!A912:Q3241,6,FALSE)</f>
        <v>No</v>
      </c>
      <c r="G913" s="14" t="str">
        <f>VLOOKUP(A913,'Data _Transformation'!A912:Q3241,7,FALSE)</f>
        <v>No</v>
      </c>
      <c r="H913" s="14">
        <f>VLOOKUP(A913,'Data _Transformation'!A912:Q3241,8,FALSE)</f>
        <v>0</v>
      </c>
      <c r="I913" s="14" t="str">
        <f>VLOOKUP(A913,'Data _Transformation'!A912:Q3241,9,FALSE)</f>
        <v>Nonsmoker</v>
      </c>
      <c r="J913" s="14" t="str">
        <f>VLOOKUP(A913,'Data _Transformation'!A912:Q3241,10,FALSE)</f>
        <v>Obesity</v>
      </c>
      <c r="K913" s="14" t="str">
        <f>VLOOKUP(A913,'Data _Transformation'!A912:Q3241,11,FALSE)</f>
        <v>Diabetes</v>
      </c>
      <c r="L913" s="39">
        <f>VLOOKUP(A913,'Data _Transformation'!A912:Q3241,12,FALSE)</f>
        <v>28398</v>
      </c>
      <c r="M913" s="40">
        <f>VLOOKUP(A913,'Data _Transformation'!A912:Q3241,13,FALSE)</f>
        <v>7448.4</v>
      </c>
      <c r="N913" s="14" t="str">
        <f>VLOOKUP(A913,'Data _Transformation'!A912:Q3241,14,FALSE)</f>
        <v>tier - 3</v>
      </c>
      <c r="O913" s="14" t="str">
        <f>VLOOKUP(A913,'Data _Transformation'!A912:Q3241,15,FALSE)</f>
        <v>tier - 3</v>
      </c>
      <c r="P913" s="14" t="str">
        <f>VLOOKUP(A913,'Data _Transformation'!A912:Q3241,16,0)</f>
        <v>R1017</v>
      </c>
      <c r="Q913" s="42">
        <f>VLOOKUP(A913,'Data _Transformation'!A912:Q3241,17,0)</f>
        <v>45</v>
      </c>
    </row>
    <row r="914" spans="1:17" ht="15.6" x14ac:dyDescent="0.3">
      <c r="A914" s="41" t="s">
        <v>2293</v>
      </c>
      <c r="B914" s="14" t="str">
        <f>VLOOKUP(A914,'Data _Transformation'!A913:Q3242,2,FALSE)</f>
        <v xml:space="preserve">  Jenny</v>
      </c>
      <c r="C914" s="14">
        <f>VLOOKUP(A914,'Data _Transformation'!A913:Q3242,3,FALSE)</f>
        <v>29.7</v>
      </c>
      <c r="D914" s="14">
        <f>VLOOKUP(A914,'Data _Transformation'!A913:Q3242,4,FALSE)</f>
        <v>6.79</v>
      </c>
      <c r="E914" s="14" t="str">
        <f>VLOOKUP(A914,'Data _Transformation'!A913:Q3242,5,FALSE)</f>
        <v>Yes</v>
      </c>
      <c r="F914" s="14" t="str">
        <f>VLOOKUP(A914,'Data _Transformation'!A913:Q3242,6,FALSE)</f>
        <v>No</v>
      </c>
      <c r="G914" s="14" t="str">
        <f>VLOOKUP(A914,'Data _Transformation'!A913:Q3242,7,FALSE)</f>
        <v>No</v>
      </c>
      <c r="H914" s="14">
        <f>VLOOKUP(A914,'Data _Transformation'!A913:Q3242,8,FALSE)</f>
        <v>0</v>
      </c>
      <c r="I914" s="14" t="str">
        <f>VLOOKUP(A914,'Data _Transformation'!A913:Q3242,9,FALSE)</f>
        <v>Nonsmoker</v>
      </c>
      <c r="J914" s="14" t="str">
        <f>VLOOKUP(A914,'Data _Transformation'!A913:Q3242,10,FALSE)</f>
        <v>Over weight</v>
      </c>
      <c r="K914" s="14" t="str">
        <f>VLOOKUP(A914,'Data _Transformation'!A913:Q3242,11,FALSE)</f>
        <v>Diabetes</v>
      </c>
      <c r="L914" s="39">
        <f>VLOOKUP(A914,'Data _Transformation'!A913:Q3242,12,FALSE)</f>
        <v>37043</v>
      </c>
      <c r="M914" s="40">
        <f>VLOOKUP(A914,'Data _Transformation'!A913:Q3242,13,FALSE)</f>
        <v>7450.36</v>
      </c>
      <c r="N914" s="14" t="str">
        <f>VLOOKUP(A914,'Data _Transformation'!A913:Q3242,14,FALSE)</f>
        <v>tier - 2</v>
      </c>
      <c r="O914" s="14" t="str">
        <f>VLOOKUP(A914,'Data _Transformation'!A913:Q3242,15,FALSE)</f>
        <v>tier - 2</v>
      </c>
      <c r="P914" s="14" t="str">
        <f>VLOOKUP(A914,'Data _Transformation'!A913:Q3242,16,0)</f>
        <v>R1012</v>
      </c>
      <c r="Q914" s="42">
        <f>VLOOKUP(A914,'Data _Transformation'!A913:Q3242,17,0)</f>
        <v>22</v>
      </c>
    </row>
    <row r="915" spans="1:17" ht="15.6" x14ac:dyDescent="0.3">
      <c r="A915" s="41" t="s">
        <v>2295</v>
      </c>
      <c r="B915" s="14" t="str">
        <f>VLOOKUP(A915,'Data _Transformation'!A914:Q3243,2,FALSE)</f>
        <v xml:space="preserve">  Melissa L</v>
      </c>
      <c r="C915" s="14">
        <f>VLOOKUP(A915,'Data _Transformation'!A914:Q3243,3,FALSE)</f>
        <v>32.395000000000003</v>
      </c>
      <c r="D915" s="14">
        <f>VLOOKUP(A915,'Data _Transformation'!A914:Q3243,4,FALSE)</f>
        <v>11.1</v>
      </c>
      <c r="E915" s="14" t="str">
        <f>VLOOKUP(A915,'Data _Transformation'!A914:Q3243,5,FALSE)</f>
        <v>Yes</v>
      </c>
      <c r="F915" s="14" t="str">
        <f>VLOOKUP(A915,'Data _Transformation'!A914:Q3243,6,FALSE)</f>
        <v>No</v>
      </c>
      <c r="G915" s="14" t="str">
        <f>VLOOKUP(A915,'Data _Transformation'!A914:Q3243,7,FALSE)</f>
        <v>No</v>
      </c>
      <c r="H915" s="14">
        <f>VLOOKUP(A915,'Data _Transformation'!A914:Q3243,8,FALSE)</f>
        <v>0</v>
      </c>
      <c r="I915" s="14" t="str">
        <f>VLOOKUP(A915,'Data _Transformation'!A914:Q3243,9,FALSE)</f>
        <v>Nonsmoker</v>
      </c>
      <c r="J915" s="14" t="str">
        <f>VLOOKUP(A915,'Data _Transformation'!A914:Q3243,10,FALSE)</f>
        <v>Obesity</v>
      </c>
      <c r="K915" s="14" t="str">
        <f>VLOOKUP(A915,'Data _Transformation'!A914:Q3243,11,FALSE)</f>
        <v>Diabetes</v>
      </c>
      <c r="L915" s="39">
        <f>VLOOKUP(A915,'Data _Transformation'!A914:Q3243,12,FALSE)</f>
        <v>24688</v>
      </c>
      <c r="M915" s="40">
        <f>VLOOKUP(A915,'Data _Transformation'!A914:Q3243,13,FALSE)</f>
        <v>7463.51</v>
      </c>
      <c r="N915" s="14" t="str">
        <f>VLOOKUP(A915,'Data _Transformation'!A914:Q3243,14,FALSE)</f>
        <v>tier - 3</v>
      </c>
      <c r="O915" s="14" t="str">
        <f>VLOOKUP(A915,'Data _Transformation'!A914:Q3243,15,FALSE)</f>
        <v>tier - 3</v>
      </c>
      <c r="P915" s="14" t="str">
        <f>VLOOKUP(A915,'Data _Transformation'!A914:Q3243,16,0)</f>
        <v>R1013</v>
      </c>
      <c r="Q915" s="42">
        <f>VLOOKUP(A915,'Data _Transformation'!A914:Q3243,17,0)</f>
        <v>55</v>
      </c>
    </row>
    <row r="916" spans="1:17" ht="15.6" x14ac:dyDescent="0.3">
      <c r="A916" s="41" t="s">
        <v>2298</v>
      </c>
      <c r="B916" s="14" t="str">
        <f>VLOOKUP(A916,'Data _Transformation'!A915:Q3244,2,FALSE)</f>
        <v xml:space="preserve">  Chia J</v>
      </c>
      <c r="C916" s="14">
        <f>VLOOKUP(A916,'Data _Transformation'!A915:Q3244,3,FALSE)</f>
        <v>36.64</v>
      </c>
      <c r="D916" s="14">
        <f>VLOOKUP(A916,'Data _Transformation'!A915:Q3244,4,FALSE)</f>
        <v>7.26</v>
      </c>
      <c r="E916" s="14" t="str">
        <f>VLOOKUP(A916,'Data _Transformation'!A915:Q3244,5,FALSE)</f>
        <v>No</v>
      </c>
      <c r="F916" s="14" t="str">
        <f>VLOOKUP(A916,'Data _Transformation'!A915:Q3244,6,FALSE)</f>
        <v>No</v>
      </c>
      <c r="G916" s="14" t="str">
        <f>VLOOKUP(A916,'Data _Transformation'!A915:Q3244,7,FALSE)</f>
        <v>No</v>
      </c>
      <c r="H916" s="14">
        <f>VLOOKUP(A916,'Data _Transformation'!A915:Q3244,8,FALSE)</f>
        <v>0</v>
      </c>
      <c r="I916" s="14" t="str">
        <f>VLOOKUP(A916,'Data _Transformation'!A915:Q3244,9,FALSE)</f>
        <v>Nonsmoker</v>
      </c>
      <c r="J916" s="14" t="str">
        <f>VLOOKUP(A916,'Data _Transformation'!A915:Q3244,10,FALSE)</f>
        <v>Obesity</v>
      </c>
      <c r="K916" s="14" t="str">
        <f>VLOOKUP(A916,'Data _Transformation'!A915:Q3244,11,FALSE)</f>
        <v>Diabetes</v>
      </c>
      <c r="L916" s="39">
        <f>VLOOKUP(A916,'Data _Transformation'!A915:Q3244,12,FALSE)</f>
        <v>35230</v>
      </c>
      <c r="M916" s="40">
        <f>VLOOKUP(A916,'Data _Transformation'!A915:Q3244,13,FALSE)</f>
        <v>7487.38</v>
      </c>
      <c r="N916" s="14" t="str">
        <f>VLOOKUP(A916,'Data _Transformation'!A915:Q3244,14,FALSE)</f>
        <v>tier - 2</v>
      </c>
      <c r="O916" s="14" t="str">
        <f>VLOOKUP(A916,'Data _Transformation'!A915:Q3244,15,FALSE)</f>
        <v>tier - 3</v>
      </c>
      <c r="P916" s="14" t="str">
        <f>VLOOKUP(A916,'Data _Transformation'!A915:Q3244,16,0)</f>
        <v>R1012</v>
      </c>
      <c r="Q916" s="42">
        <f>VLOOKUP(A916,'Data _Transformation'!A915:Q3244,17,0)</f>
        <v>26</v>
      </c>
    </row>
    <row r="917" spans="1:17" ht="15.6" x14ac:dyDescent="0.3">
      <c r="A917" s="41" t="s">
        <v>2300</v>
      </c>
      <c r="B917" s="14" t="str">
        <f>VLOOKUP(A917,'Data _Transformation'!A916:Q3245,2,FALSE)</f>
        <v xml:space="preserve">  Laura A</v>
      </c>
      <c r="C917" s="14">
        <f>VLOOKUP(A917,'Data _Transformation'!A916:Q3245,3,FALSE)</f>
        <v>39.049999999999997</v>
      </c>
      <c r="D917" s="14">
        <f>VLOOKUP(A917,'Data _Transformation'!A916:Q3245,4,FALSE)</f>
        <v>5.27</v>
      </c>
      <c r="E917" s="14" t="str">
        <f>VLOOKUP(A917,'Data _Transformation'!A916:Q3245,5,FALSE)</f>
        <v>Yes</v>
      </c>
      <c r="F917" s="14" t="str">
        <f>VLOOKUP(A917,'Data _Transformation'!A916:Q3245,6,FALSE)</f>
        <v>No</v>
      </c>
      <c r="G917" s="14" t="str">
        <f>VLOOKUP(A917,'Data _Transformation'!A916:Q3245,7,FALSE)</f>
        <v>No</v>
      </c>
      <c r="H917" s="14">
        <f>VLOOKUP(A917,'Data _Transformation'!A916:Q3245,8,FALSE)</f>
        <v>1</v>
      </c>
      <c r="I917" s="14" t="str">
        <f>VLOOKUP(A917,'Data _Transformation'!A916:Q3245,9,FALSE)</f>
        <v>Nonsmoker</v>
      </c>
      <c r="J917" s="14" t="str">
        <f>VLOOKUP(A917,'Data _Transformation'!A916:Q3245,10,FALSE)</f>
        <v>Obesity</v>
      </c>
      <c r="K917" s="14" t="str">
        <f>VLOOKUP(A917,'Data _Transformation'!A916:Q3245,11,FALSE)</f>
        <v>Normal</v>
      </c>
      <c r="L917" s="39">
        <f>VLOOKUP(A917,'Data _Transformation'!A916:Q3245,12,FALSE)</f>
        <v>32492</v>
      </c>
      <c r="M917" s="40">
        <f>VLOOKUP(A917,'Data _Transformation'!A916:Q3245,13,FALSE)</f>
        <v>7494.63</v>
      </c>
      <c r="N917" s="14" t="str">
        <f>VLOOKUP(A917,'Data _Transformation'!A916:Q3245,14,FALSE)</f>
        <v>tier - 2</v>
      </c>
      <c r="O917" s="14" t="str">
        <f>VLOOKUP(A917,'Data _Transformation'!A916:Q3245,15,FALSE)</f>
        <v>tier - 3</v>
      </c>
      <c r="P917" s="14" t="str">
        <f>VLOOKUP(A917,'Data _Transformation'!A916:Q3245,16,0)</f>
        <v>R1025</v>
      </c>
      <c r="Q917" s="42">
        <f>VLOOKUP(A917,'Data _Transformation'!A916:Q3245,17,0)</f>
        <v>34</v>
      </c>
    </row>
    <row r="918" spans="1:17" ht="15.6" x14ac:dyDescent="0.3">
      <c r="A918" s="41" t="s">
        <v>2302</v>
      </c>
      <c r="B918" s="14" t="str">
        <f>VLOOKUP(A918,'Data _Transformation'!A917:Q3246,2,FALSE)</f>
        <v xml:space="preserve">  Aditi</v>
      </c>
      <c r="C918" s="14">
        <f>VLOOKUP(A918,'Data _Transformation'!A917:Q3246,3,FALSE)</f>
        <v>33.1</v>
      </c>
      <c r="D918" s="14">
        <f>VLOOKUP(A918,'Data _Transformation'!A917:Q3246,4,FALSE)</f>
        <v>5.46</v>
      </c>
      <c r="E918" s="14" t="str">
        <f>VLOOKUP(A918,'Data _Transformation'!A917:Q3246,5,FALSE)</f>
        <v>Yes</v>
      </c>
      <c r="F918" s="14" t="str">
        <f>VLOOKUP(A918,'Data _Transformation'!A917:Q3246,6,FALSE)</f>
        <v>No</v>
      </c>
      <c r="G918" s="14" t="str">
        <f>VLOOKUP(A918,'Data _Transformation'!A917:Q3246,7,FALSE)</f>
        <v>No</v>
      </c>
      <c r="H918" s="14">
        <f>VLOOKUP(A918,'Data _Transformation'!A917:Q3246,8,FALSE)</f>
        <v>1</v>
      </c>
      <c r="I918" s="14" t="str">
        <f>VLOOKUP(A918,'Data _Transformation'!A917:Q3246,9,FALSE)</f>
        <v>Nonsmoker</v>
      </c>
      <c r="J918" s="14" t="str">
        <f>VLOOKUP(A918,'Data _Transformation'!A917:Q3246,10,FALSE)</f>
        <v>Obesity</v>
      </c>
      <c r="K918" s="14" t="str">
        <f>VLOOKUP(A918,'Data _Transformation'!A917:Q3246,11,FALSE)</f>
        <v>Normal</v>
      </c>
      <c r="L918" s="39">
        <f>VLOOKUP(A918,'Data _Transformation'!A917:Q3246,12,FALSE)</f>
        <v>35731</v>
      </c>
      <c r="M918" s="40">
        <f>VLOOKUP(A918,'Data _Transformation'!A917:Q3246,13,FALSE)</f>
        <v>7504.3</v>
      </c>
      <c r="N918" s="14" t="str">
        <f>VLOOKUP(A918,'Data _Transformation'!A917:Q3246,14,FALSE)</f>
        <v>tier - 2</v>
      </c>
      <c r="O918" s="14" t="str">
        <f>VLOOKUP(A918,'Data _Transformation'!A917:Q3246,15,FALSE)</f>
        <v>tier - 1</v>
      </c>
      <c r="P918" s="14" t="str">
        <f>VLOOKUP(A918,'Data _Transformation'!A917:Q3246,16,0)</f>
        <v>R1012</v>
      </c>
      <c r="Q918" s="42">
        <f>VLOOKUP(A918,'Data _Transformation'!A917:Q3246,17,0)</f>
        <v>25</v>
      </c>
    </row>
    <row r="919" spans="1:17" ht="15.6" x14ac:dyDescent="0.3">
      <c r="A919" s="41" t="s">
        <v>2305</v>
      </c>
      <c r="B919" s="14" t="str">
        <f>VLOOKUP(A919,'Data _Transformation'!A918:Q3247,2,FALSE)</f>
        <v xml:space="preserve">  Leah A</v>
      </c>
      <c r="C919" s="14">
        <f>VLOOKUP(A919,'Data _Transformation'!A918:Q3247,3,FALSE)</f>
        <v>31.824999999999999</v>
      </c>
      <c r="D919" s="14">
        <f>VLOOKUP(A919,'Data _Transformation'!A918:Q3247,4,FALSE)</f>
        <v>8.1300000000000008</v>
      </c>
      <c r="E919" s="14" t="str">
        <f>VLOOKUP(A919,'Data _Transformation'!A918:Q3247,5,FALSE)</f>
        <v>No</v>
      </c>
      <c r="F919" s="14" t="str">
        <f>VLOOKUP(A919,'Data _Transformation'!A918:Q3247,6,FALSE)</f>
        <v>No</v>
      </c>
      <c r="G919" s="14" t="str">
        <f>VLOOKUP(A919,'Data _Transformation'!A918:Q3247,7,FALSE)</f>
        <v>No</v>
      </c>
      <c r="H919" s="14">
        <f>VLOOKUP(A919,'Data _Transformation'!A918:Q3247,8,FALSE)</f>
        <v>0</v>
      </c>
      <c r="I919" s="14" t="str">
        <f>VLOOKUP(A919,'Data _Transformation'!A918:Q3247,9,FALSE)</f>
        <v>Nonsmoker</v>
      </c>
      <c r="J919" s="14" t="str">
        <f>VLOOKUP(A919,'Data _Transformation'!A918:Q3247,10,FALSE)</f>
        <v>Obesity</v>
      </c>
      <c r="K919" s="14" t="str">
        <f>VLOOKUP(A919,'Data _Transformation'!A918:Q3247,11,FALSE)</f>
        <v>Diabetes</v>
      </c>
      <c r="L919" s="39">
        <f>VLOOKUP(A919,'Data _Transformation'!A918:Q3247,12,FALSE)</f>
        <v>30507</v>
      </c>
      <c r="M919" s="40">
        <f>VLOOKUP(A919,'Data _Transformation'!A918:Q3247,13,FALSE)</f>
        <v>7512.27</v>
      </c>
      <c r="N919" s="14" t="str">
        <f>VLOOKUP(A919,'Data _Transformation'!A918:Q3247,14,FALSE)</f>
        <v>tier - 3</v>
      </c>
      <c r="O919" s="14" t="str">
        <f>VLOOKUP(A919,'Data _Transformation'!A918:Q3247,15,FALSE)</f>
        <v>tier - 2</v>
      </c>
      <c r="P919" s="14" t="str">
        <f>VLOOKUP(A919,'Data _Transformation'!A918:Q3247,16,0)</f>
        <v>R1011</v>
      </c>
      <c r="Q919" s="42">
        <f>VLOOKUP(A919,'Data _Transformation'!A918:Q3247,17,0)</f>
        <v>39</v>
      </c>
    </row>
    <row r="920" spans="1:17" ht="15.6" x14ac:dyDescent="0.3">
      <c r="A920" s="41" t="s">
        <v>2307</v>
      </c>
      <c r="B920" s="14" t="str">
        <f>VLOOKUP(A920,'Data _Transformation'!A919:Q3248,2,FALSE)</f>
        <v xml:space="preserve">  Marianne</v>
      </c>
      <c r="C920" s="14">
        <f>VLOOKUP(A920,'Data _Transformation'!A919:Q3248,3,FALSE)</f>
        <v>29</v>
      </c>
      <c r="D920" s="14">
        <f>VLOOKUP(A920,'Data _Transformation'!A919:Q3248,4,FALSE)</f>
        <v>4.25</v>
      </c>
      <c r="E920" s="14" t="str">
        <f>VLOOKUP(A920,'Data _Transformation'!A919:Q3248,5,FALSE)</f>
        <v>Yes</v>
      </c>
      <c r="F920" s="14" t="str">
        <f>VLOOKUP(A920,'Data _Transformation'!A919:Q3248,6,FALSE)</f>
        <v>No</v>
      </c>
      <c r="G920" s="14" t="str">
        <f>VLOOKUP(A920,'Data _Transformation'!A919:Q3248,7,FALSE)</f>
        <v>No</v>
      </c>
      <c r="H920" s="14">
        <f>VLOOKUP(A920,'Data _Transformation'!A919:Q3248,8,FALSE)</f>
        <v>1</v>
      </c>
      <c r="I920" s="14" t="str">
        <f>VLOOKUP(A920,'Data _Transformation'!A919:Q3248,9,FALSE)</f>
        <v>Nonsmoker</v>
      </c>
      <c r="J920" s="14" t="str">
        <f>VLOOKUP(A920,'Data _Transformation'!A919:Q3248,10,FALSE)</f>
        <v>Over weight</v>
      </c>
      <c r="K920" s="14" t="str">
        <f>VLOOKUP(A920,'Data _Transformation'!A919:Q3248,11,FALSE)</f>
        <v>Normal</v>
      </c>
      <c r="L920" s="39">
        <f>VLOOKUP(A920,'Data _Transformation'!A919:Q3248,12,FALSE)</f>
        <v>28781</v>
      </c>
      <c r="M920" s="40">
        <f>VLOOKUP(A920,'Data _Transformation'!A919:Q3248,13,FALSE)</f>
        <v>7518.03</v>
      </c>
      <c r="N920" s="14" t="str">
        <f>VLOOKUP(A920,'Data _Transformation'!A919:Q3248,14,FALSE)</f>
        <v>tier - 2</v>
      </c>
      <c r="O920" s="14" t="str">
        <f>VLOOKUP(A920,'Data _Transformation'!A919:Q3248,15,FALSE)</f>
        <v>tier - 3</v>
      </c>
      <c r="P920" s="14" t="str">
        <f>VLOOKUP(A920,'Data _Transformation'!A919:Q3248,16,0)</f>
        <v>R1012</v>
      </c>
      <c r="Q920" s="42">
        <f>VLOOKUP(A920,'Data _Transformation'!A919:Q3248,17,0)</f>
        <v>44</v>
      </c>
    </row>
    <row r="921" spans="1:17" ht="15.6" x14ac:dyDescent="0.3">
      <c r="A921" s="41" t="s">
        <v>2310</v>
      </c>
      <c r="B921" s="14" t="str">
        <f>VLOOKUP(A921,'Data _Transformation'!A920:Q3249,2,FALSE)</f>
        <v xml:space="preserve">  Carla</v>
      </c>
      <c r="C921" s="14">
        <f>VLOOKUP(A921,'Data _Transformation'!A920:Q3249,3,FALSE)</f>
        <v>30.495000000000001</v>
      </c>
      <c r="D921" s="14">
        <f>VLOOKUP(A921,'Data _Transformation'!A920:Q3249,4,FALSE)</f>
        <v>8.68</v>
      </c>
      <c r="E921" s="14" t="str">
        <f>VLOOKUP(A921,'Data _Transformation'!A920:Q3249,5,FALSE)</f>
        <v>No</v>
      </c>
      <c r="F921" s="14" t="str">
        <f>VLOOKUP(A921,'Data _Transformation'!A920:Q3249,6,FALSE)</f>
        <v>No</v>
      </c>
      <c r="G921" s="14" t="str">
        <f>VLOOKUP(A921,'Data _Transformation'!A920:Q3249,7,FALSE)</f>
        <v>No</v>
      </c>
      <c r="H921" s="14">
        <f>VLOOKUP(A921,'Data _Transformation'!A920:Q3249,8,FALSE)</f>
        <v>0</v>
      </c>
      <c r="I921" s="14" t="str">
        <f>VLOOKUP(A921,'Data _Transformation'!A920:Q3249,9,FALSE)</f>
        <v>Nonsmoker</v>
      </c>
      <c r="J921" s="14" t="str">
        <f>VLOOKUP(A921,'Data _Transformation'!A920:Q3249,10,FALSE)</f>
        <v>Obesity</v>
      </c>
      <c r="K921" s="14" t="str">
        <f>VLOOKUP(A921,'Data _Transformation'!A920:Q3249,11,FALSE)</f>
        <v>Diabetes</v>
      </c>
      <c r="L921" s="39">
        <f>VLOOKUP(A921,'Data _Transformation'!A920:Q3249,12,FALSE)</f>
        <v>28043</v>
      </c>
      <c r="M921" s="40">
        <f>VLOOKUP(A921,'Data _Transformation'!A920:Q3249,13,FALSE)</f>
        <v>7526.71</v>
      </c>
      <c r="N921" s="14" t="str">
        <f>VLOOKUP(A921,'Data _Transformation'!A920:Q3249,14,FALSE)</f>
        <v>tier - 3</v>
      </c>
      <c r="O921" s="14" t="str">
        <f>VLOOKUP(A921,'Data _Transformation'!A920:Q3249,15,FALSE)</f>
        <v>tier - 1</v>
      </c>
      <c r="P921" s="14" t="str">
        <f>VLOOKUP(A921,'Data _Transformation'!A920:Q3249,16,0)</f>
        <v>R1012</v>
      </c>
      <c r="Q921" s="42">
        <f>VLOOKUP(A921,'Data _Transformation'!A920:Q3249,17,0)</f>
        <v>46</v>
      </c>
    </row>
    <row r="922" spans="1:17" ht="15.6" x14ac:dyDescent="0.3">
      <c r="A922" s="41" t="s">
        <v>2312</v>
      </c>
      <c r="B922" s="14" t="str">
        <f>VLOOKUP(A922,'Data _Transformation'!A921:Q3250,2,FALSE)</f>
        <v xml:space="preserve">  Oksana</v>
      </c>
      <c r="C922" s="14">
        <f>VLOOKUP(A922,'Data _Transformation'!A921:Q3250,3,FALSE)</f>
        <v>25.2</v>
      </c>
      <c r="D922" s="14">
        <f>VLOOKUP(A922,'Data _Transformation'!A921:Q3250,4,FALSE)</f>
        <v>6.25</v>
      </c>
      <c r="E922" s="14" t="str">
        <f>VLOOKUP(A922,'Data _Transformation'!A921:Q3250,5,FALSE)</f>
        <v>Yes</v>
      </c>
      <c r="F922" s="14" t="str">
        <f>VLOOKUP(A922,'Data _Transformation'!A921:Q3250,6,FALSE)</f>
        <v>No</v>
      </c>
      <c r="G922" s="14" t="str">
        <f>VLOOKUP(A922,'Data _Transformation'!A921:Q3250,7,FALSE)</f>
        <v>No</v>
      </c>
      <c r="H922" s="14">
        <f>VLOOKUP(A922,'Data _Transformation'!A921:Q3250,8,FALSE)</f>
        <v>1</v>
      </c>
      <c r="I922" s="14" t="str">
        <f>VLOOKUP(A922,'Data _Transformation'!A921:Q3250,9,FALSE)</f>
        <v>Nonsmoker</v>
      </c>
      <c r="J922" s="14" t="str">
        <f>VLOOKUP(A922,'Data _Transformation'!A921:Q3250,10,FALSE)</f>
        <v>Over weight</v>
      </c>
      <c r="K922" s="14" t="str">
        <f>VLOOKUP(A922,'Data _Transformation'!A921:Q3250,11,FALSE)</f>
        <v>Prediabetes</v>
      </c>
      <c r="L922" s="39">
        <f>VLOOKUP(A922,'Data _Transformation'!A921:Q3250,12,FALSE)</f>
        <v>28838</v>
      </c>
      <c r="M922" s="40">
        <f>VLOOKUP(A922,'Data _Transformation'!A921:Q3250,13,FALSE)</f>
        <v>7531.7</v>
      </c>
      <c r="N922" s="14" t="str">
        <f>VLOOKUP(A922,'Data _Transformation'!A921:Q3250,14,FALSE)</f>
        <v>tier - 2</v>
      </c>
      <c r="O922" s="14" t="str">
        <f>VLOOKUP(A922,'Data _Transformation'!A921:Q3250,15,FALSE)</f>
        <v>tier - 1</v>
      </c>
      <c r="P922" s="14" t="str">
        <f>VLOOKUP(A922,'Data _Transformation'!A921:Q3250,16,0)</f>
        <v>R1013</v>
      </c>
      <c r="Q922" s="42">
        <f>VLOOKUP(A922,'Data _Transformation'!A921:Q3250,17,0)</f>
        <v>44</v>
      </c>
    </row>
    <row r="923" spans="1:17" ht="15.6" x14ac:dyDescent="0.3">
      <c r="A923" s="41" t="s">
        <v>2315</v>
      </c>
      <c r="B923" s="14" t="str">
        <f>VLOOKUP(A923,'Data _Transformation'!A922:Q3251,2,FALSE)</f>
        <v xml:space="preserve">  Rebecca B</v>
      </c>
      <c r="C923" s="14">
        <f>VLOOKUP(A923,'Data _Transformation'!A922:Q3251,3,FALSE)</f>
        <v>22.77</v>
      </c>
      <c r="D923" s="14">
        <f>VLOOKUP(A923,'Data _Transformation'!A922:Q3251,4,FALSE)</f>
        <v>4.47</v>
      </c>
      <c r="E923" s="14" t="str">
        <f>VLOOKUP(A923,'Data _Transformation'!A922:Q3251,5,FALSE)</f>
        <v>Yes</v>
      </c>
      <c r="F923" s="14" t="str">
        <f>VLOOKUP(A923,'Data _Transformation'!A922:Q3251,6,FALSE)</f>
        <v>No</v>
      </c>
      <c r="G923" s="14" t="str">
        <f>VLOOKUP(A923,'Data _Transformation'!A922:Q3251,7,FALSE)</f>
        <v>No</v>
      </c>
      <c r="H923" s="14">
        <f>VLOOKUP(A923,'Data _Transformation'!A922:Q3251,8,FALSE)</f>
        <v>1</v>
      </c>
      <c r="I923" s="14" t="str">
        <f>VLOOKUP(A923,'Data _Transformation'!A922:Q3251,9,FALSE)</f>
        <v>Nonsmoker</v>
      </c>
      <c r="J923" s="14" t="str">
        <f>VLOOKUP(A923,'Data _Transformation'!A922:Q3251,10,FALSE)</f>
        <v>Normal weight</v>
      </c>
      <c r="K923" s="14" t="str">
        <f>VLOOKUP(A923,'Data _Transformation'!A922:Q3251,11,FALSE)</f>
        <v>Normal</v>
      </c>
      <c r="L923" s="39">
        <f>VLOOKUP(A923,'Data _Transformation'!A922:Q3251,12,FALSE)</f>
        <v>30916</v>
      </c>
      <c r="M923" s="40">
        <f>VLOOKUP(A923,'Data _Transformation'!A922:Q3251,13,FALSE)</f>
        <v>7537.16</v>
      </c>
      <c r="N923" s="14" t="str">
        <f>VLOOKUP(A923,'Data _Transformation'!A922:Q3251,14,FALSE)</f>
        <v>tier - 2</v>
      </c>
      <c r="O923" s="14" t="str">
        <f>VLOOKUP(A923,'Data _Transformation'!A922:Q3251,15,FALSE)</f>
        <v>tier - 2</v>
      </c>
      <c r="P923" s="14" t="str">
        <f>VLOOKUP(A923,'Data _Transformation'!A922:Q3251,16,0)</f>
        <v>R1012</v>
      </c>
      <c r="Q923" s="42">
        <f>VLOOKUP(A923,'Data _Transformation'!A922:Q3251,17,0)</f>
        <v>38</v>
      </c>
    </row>
    <row r="924" spans="1:17" ht="15.6" x14ac:dyDescent="0.3">
      <c r="A924" s="41" t="s">
        <v>2317</v>
      </c>
      <c r="B924" s="14" t="str">
        <f>VLOOKUP(A924,'Data _Transformation'!A923:Q3252,2,FALSE)</f>
        <v xml:space="preserve">  Maria A</v>
      </c>
      <c r="C924" s="14">
        <f>VLOOKUP(A924,'Data _Transformation'!A923:Q3252,3,FALSE)</f>
        <v>23.18</v>
      </c>
      <c r="D924" s="14">
        <f>VLOOKUP(A924,'Data _Transformation'!A923:Q3252,4,FALSE)</f>
        <v>8.31</v>
      </c>
      <c r="E924" s="14" t="str">
        <f>VLOOKUP(A924,'Data _Transformation'!A923:Q3252,5,FALSE)</f>
        <v>No</v>
      </c>
      <c r="F924" s="14" t="str">
        <f>VLOOKUP(A924,'Data _Transformation'!A923:Q3252,6,FALSE)</f>
        <v>No</v>
      </c>
      <c r="G924" s="14" t="str">
        <f>VLOOKUP(A924,'Data _Transformation'!A923:Q3252,7,FALSE)</f>
        <v>No</v>
      </c>
      <c r="H924" s="14">
        <f>VLOOKUP(A924,'Data _Transformation'!A923:Q3252,8,FALSE)</f>
        <v>0</v>
      </c>
      <c r="I924" s="14" t="str">
        <f>VLOOKUP(A924,'Data _Transformation'!A923:Q3252,9,FALSE)</f>
        <v>Nonsmoker</v>
      </c>
      <c r="J924" s="14" t="str">
        <f>VLOOKUP(A924,'Data _Transformation'!A923:Q3252,10,FALSE)</f>
        <v>Normal weight</v>
      </c>
      <c r="K924" s="14" t="str">
        <f>VLOOKUP(A924,'Data _Transformation'!A923:Q3252,11,FALSE)</f>
        <v>Diabetes</v>
      </c>
      <c r="L924" s="39">
        <f>VLOOKUP(A924,'Data _Transformation'!A923:Q3252,12,FALSE)</f>
        <v>32492</v>
      </c>
      <c r="M924" s="40">
        <f>VLOOKUP(A924,'Data _Transformation'!A923:Q3252,13,FALSE)</f>
        <v>7538.52</v>
      </c>
      <c r="N924" s="14" t="str">
        <f>VLOOKUP(A924,'Data _Transformation'!A923:Q3252,14,FALSE)</f>
        <v>tier - 2</v>
      </c>
      <c r="O924" s="14" t="str">
        <f>VLOOKUP(A924,'Data _Transformation'!A923:Q3252,15,FALSE)</f>
        <v>tier - 2</v>
      </c>
      <c r="P924" s="14" t="str">
        <f>VLOOKUP(A924,'Data _Transformation'!A923:Q3252,16,0)</f>
        <v>R1012</v>
      </c>
      <c r="Q924" s="42">
        <f>VLOOKUP(A924,'Data _Transformation'!A923:Q3252,17,0)</f>
        <v>34</v>
      </c>
    </row>
    <row r="925" spans="1:17" ht="15.6" x14ac:dyDescent="0.3">
      <c r="A925" s="41" t="s">
        <v>2320</v>
      </c>
      <c r="B925" s="14" t="str">
        <f>VLOOKUP(A925,'Data _Transformation'!A924:Q3253,2,FALSE)</f>
        <v xml:space="preserve">  Lisa M</v>
      </c>
      <c r="C925" s="14">
        <f>VLOOKUP(A925,'Data _Transformation'!A924:Q3253,3,FALSE)</f>
        <v>35.409999999999997</v>
      </c>
      <c r="D925" s="14">
        <f>VLOOKUP(A925,'Data _Transformation'!A924:Q3253,4,FALSE)</f>
        <v>5.68</v>
      </c>
      <c r="E925" s="14" t="str">
        <f>VLOOKUP(A925,'Data _Transformation'!A924:Q3253,5,FALSE)</f>
        <v>No</v>
      </c>
      <c r="F925" s="14" t="str">
        <f>VLOOKUP(A925,'Data _Transformation'!A924:Q3253,6,FALSE)</f>
        <v>No</v>
      </c>
      <c r="G925" s="14" t="str">
        <f>VLOOKUP(A925,'Data _Transformation'!A924:Q3253,7,FALSE)</f>
        <v>No</v>
      </c>
      <c r="H925" s="14">
        <f>VLOOKUP(A925,'Data _Transformation'!A924:Q3253,8,FALSE)</f>
        <v>0</v>
      </c>
      <c r="I925" s="14" t="str">
        <f>VLOOKUP(A925,'Data _Transformation'!A924:Q3253,9,FALSE)</f>
        <v>Nonsmoker</v>
      </c>
      <c r="J925" s="14" t="str">
        <f>VLOOKUP(A925,'Data _Transformation'!A924:Q3253,10,FALSE)</f>
        <v>Obesity</v>
      </c>
      <c r="K925" s="14" t="str">
        <f>VLOOKUP(A925,'Data _Transformation'!A924:Q3253,11,FALSE)</f>
        <v>Normal</v>
      </c>
      <c r="L925" s="39">
        <f>VLOOKUP(A925,'Data _Transformation'!A924:Q3253,12,FALSE)</f>
        <v>34560</v>
      </c>
      <c r="M925" s="40">
        <f>VLOOKUP(A925,'Data _Transformation'!A924:Q3253,13,FALSE)</f>
        <v>7567.13</v>
      </c>
      <c r="N925" s="14" t="str">
        <f>VLOOKUP(A925,'Data _Transformation'!A924:Q3253,14,FALSE)</f>
        <v>tier - 2</v>
      </c>
      <c r="O925" s="14" t="str">
        <f>VLOOKUP(A925,'Data _Transformation'!A924:Q3253,15,FALSE)</f>
        <v>tier - 2</v>
      </c>
      <c r="P925" s="14" t="str">
        <f>VLOOKUP(A925,'Data _Transformation'!A924:Q3253,16,0)</f>
        <v>R1021</v>
      </c>
      <c r="Q925" s="42">
        <f>VLOOKUP(A925,'Data _Transformation'!A924:Q3253,17,0)</f>
        <v>28</v>
      </c>
    </row>
    <row r="926" spans="1:17" ht="15.6" x14ac:dyDescent="0.3">
      <c r="A926" s="41" t="s">
        <v>2322</v>
      </c>
      <c r="B926" s="14" t="str">
        <f>VLOOKUP(A926,'Data _Transformation'!A925:Q3254,2,FALSE)</f>
        <v xml:space="preserve">  Steve Jr</v>
      </c>
      <c r="C926" s="14">
        <f>VLOOKUP(A926,'Data _Transformation'!A925:Q3254,3,FALSE)</f>
        <v>32.11</v>
      </c>
      <c r="D926" s="14">
        <f>VLOOKUP(A926,'Data _Transformation'!A925:Q3254,4,FALSE)</f>
        <v>4.75</v>
      </c>
      <c r="E926" s="14" t="str">
        <f>VLOOKUP(A926,'Data _Transformation'!A925:Q3254,5,FALSE)</f>
        <v>Yes</v>
      </c>
      <c r="F926" s="14" t="str">
        <f>VLOOKUP(A926,'Data _Transformation'!A925:Q3254,6,FALSE)</f>
        <v>No</v>
      </c>
      <c r="G926" s="14" t="str">
        <f>VLOOKUP(A926,'Data _Transformation'!A925:Q3254,7,FALSE)</f>
        <v>No</v>
      </c>
      <c r="H926" s="14">
        <f>VLOOKUP(A926,'Data _Transformation'!A925:Q3254,8,FALSE)</f>
        <v>2</v>
      </c>
      <c r="I926" s="14" t="str">
        <f>VLOOKUP(A926,'Data _Transformation'!A925:Q3254,9,FALSE)</f>
        <v>Nonsmoker</v>
      </c>
      <c r="J926" s="14" t="str">
        <f>VLOOKUP(A926,'Data _Transformation'!A925:Q3254,10,FALSE)</f>
        <v>Obesity</v>
      </c>
      <c r="K926" s="14" t="str">
        <f>VLOOKUP(A926,'Data _Transformation'!A925:Q3254,11,FALSE)</f>
        <v>Normal</v>
      </c>
      <c r="L926" s="39">
        <f>VLOOKUP(A926,'Data _Transformation'!A925:Q3254,12,FALSE)</f>
        <v>24670</v>
      </c>
      <c r="M926" s="40">
        <f>VLOOKUP(A926,'Data _Transformation'!A925:Q3254,13,FALSE)</f>
        <v>7585.62</v>
      </c>
      <c r="N926" s="14" t="str">
        <f>VLOOKUP(A926,'Data _Transformation'!A925:Q3254,14,FALSE)</f>
        <v>tier - 3</v>
      </c>
      <c r="O926" s="14" t="str">
        <f>VLOOKUP(A926,'Data _Transformation'!A925:Q3254,15,FALSE)</f>
        <v>tier - 2</v>
      </c>
      <c r="P926" s="14" t="str">
        <f>VLOOKUP(A926,'Data _Transformation'!A925:Q3254,16,0)</f>
        <v>R1013</v>
      </c>
      <c r="Q926" s="42">
        <f>VLOOKUP(A926,'Data _Transformation'!A925:Q3254,17,0)</f>
        <v>55</v>
      </c>
    </row>
    <row r="927" spans="1:17" ht="15.6" x14ac:dyDescent="0.3">
      <c r="A927" s="41" t="s">
        <v>2325</v>
      </c>
      <c r="B927" s="14" t="str">
        <f>VLOOKUP(A927,'Data _Transformation'!A926:Q3255,2,FALSE)</f>
        <v xml:space="preserve">  Tiffany</v>
      </c>
      <c r="C927" s="14">
        <f>VLOOKUP(A927,'Data _Transformation'!A926:Q3255,3,FALSE)</f>
        <v>34.479999999999997</v>
      </c>
      <c r="D927" s="14">
        <f>VLOOKUP(A927,'Data _Transformation'!A926:Q3255,4,FALSE)</f>
        <v>6.31</v>
      </c>
      <c r="E927" s="14" t="str">
        <f>VLOOKUP(A927,'Data _Transformation'!A926:Q3255,5,FALSE)</f>
        <v>No</v>
      </c>
      <c r="F927" s="14" t="str">
        <f>VLOOKUP(A927,'Data _Transformation'!A926:Q3255,6,FALSE)</f>
        <v>No</v>
      </c>
      <c r="G927" s="14" t="str">
        <f>VLOOKUP(A927,'Data _Transformation'!A926:Q3255,7,FALSE)</f>
        <v>Yes</v>
      </c>
      <c r="H927" s="14">
        <f>VLOOKUP(A927,'Data _Transformation'!A926:Q3255,8,FALSE)</f>
        <v>1</v>
      </c>
      <c r="I927" s="14" t="str">
        <f>VLOOKUP(A927,'Data _Transformation'!A926:Q3255,9,FALSE)</f>
        <v>Nonsmoker</v>
      </c>
      <c r="J927" s="14" t="str">
        <f>VLOOKUP(A927,'Data _Transformation'!A926:Q3255,10,FALSE)</f>
        <v>Obesity</v>
      </c>
      <c r="K927" s="14" t="str">
        <f>VLOOKUP(A927,'Data _Transformation'!A926:Q3255,11,FALSE)</f>
        <v>Prediabetes</v>
      </c>
      <c r="L927" s="39">
        <f>VLOOKUP(A927,'Data _Transformation'!A926:Q3255,12,FALSE)</f>
        <v>35703</v>
      </c>
      <c r="M927" s="40">
        <f>VLOOKUP(A927,'Data _Transformation'!A926:Q3255,13,FALSE)</f>
        <v>7607.03</v>
      </c>
      <c r="N927" s="14" t="str">
        <f>VLOOKUP(A927,'Data _Transformation'!A926:Q3255,14,FALSE)</f>
        <v>tier - 2</v>
      </c>
      <c r="O927" s="14" t="str">
        <f>VLOOKUP(A927,'Data _Transformation'!A926:Q3255,15,FALSE)</f>
        <v>tier - 2</v>
      </c>
      <c r="P927" s="14" t="str">
        <f>VLOOKUP(A927,'Data _Transformation'!A926:Q3255,16,0)</f>
        <v>R1012</v>
      </c>
      <c r="Q927" s="42">
        <f>VLOOKUP(A927,'Data _Transformation'!A926:Q3255,17,0)</f>
        <v>25</v>
      </c>
    </row>
    <row r="928" spans="1:17" ht="15.6" x14ac:dyDescent="0.3">
      <c r="A928" s="41" t="s">
        <v>2327</v>
      </c>
      <c r="B928" s="14" t="str">
        <f>VLOOKUP(A928,'Data _Transformation'!A927:Q3256,2,FALSE)</f>
        <v xml:space="preserve">  Greg</v>
      </c>
      <c r="C928" s="14">
        <f>VLOOKUP(A928,'Data _Transformation'!A927:Q3256,3,FALSE)</f>
        <v>34.39</v>
      </c>
      <c r="D928" s="14">
        <f>VLOOKUP(A928,'Data _Transformation'!A927:Q3256,4,FALSE)</f>
        <v>6.28</v>
      </c>
      <c r="E928" s="14" t="str">
        <f>VLOOKUP(A928,'Data _Transformation'!A927:Q3256,5,FALSE)</f>
        <v>Yes</v>
      </c>
      <c r="F928" s="14" t="str">
        <f>VLOOKUP(A928,'Data _Transformation'!A927:Q3256,6,FALSE)</f>
        <v>No</v>
      </c>
      <c r="G928" s="14" t="str">
        <f>VLOOKUP(A928,'Data _Transformation'!A927:Q3256,7,FALSE)</f>
        <v>No</v>
      </c>
      <c r="H928" s="14">
        <f>VLOOKUP(A928,'Data _Transformation'!A927:Q3256,8,FALSE)</f>
        <v>1</v>
      </c>
      <c r="I928" s="14" t="str">
        <f>VLOOKUP(A928,'Data _Transformation'!A927:Q3256,9,FALSE)</f>
        <v>Nonsmoker</v>
      </c>
      <c r="J928" s="14" t="str">
        <f>VLOOKUP(A928,'Data _Transformation'!A927:Q3256,10,FALSE)</f>
        <v>Obesity</v>
      </c>
      <c r="K928" s="14" t="str">
        <f>VLOOKUP(A928,'Data _Transformation'!A927:Q3256,11,FALSE)</f>
        <v>Prediabetes</v>
      </c>
      <c r="L928" s="39">
        <f>VLOOKUP(A928,'Data _Transformation'!A927:Q3256,12,FALSE)</f>
        <v>25022</v>
      </c>
      <c r="M928" s="40">
        <f>VLOOKUP(A928,'Data _Transformation'!A927:Q3256,13,FALSE)</f>
        <v>7609.6</v>
      </c>
      <c r="N928" s="14" t="str">
        <f>VLOOKUP(A928,'Data _Transformation'!A927:Q3256,14,FALSE)</f>
        <v>tier - 3</v>
      </c>
      <c r="O928" s="14" t="str">
        <f>VLOOKUP(A928,'Data _Transformation'!A927:Q3256,15,FALSE)</f>
        <v>tier - 2</v>
      </c>
      <c r="P928" s="14" t="str">
        <f>VLOOKUP(A928,'Data _Transformation'!A927:Q3256,16,0)</f>
        <v>R1012</v>
      </c>
      <c r="Q928" s="42">
        <f>VLOOKUP(A928,'Data _Transformation'!A927:Q3256,17,0)</f>
        <v>54</v>
      </c>
    </row>
    <row r="929" spans="1:17" ht="15.6" x14ac:dyDescent="0.3">
      <c r="A929" s="41" t="s">
        <v>2329</v>
      </c>
      <c r="B929" s="14" t="str">
        <f>VLOOKUP(A929,'Data _Transformation'!A928:Q3257,2,FALSE)</f>
        <v xml:space="preserve">  Dale</v>
      </c>
      <c r="C929" s="14">
        <f>VLOOKUP(A929,'Data _Transformation'!A928:Q3257,3,FALSE)</f>
        <v>26.4</v>
      </c>
      <c r="D929" s="14">
        <f>VLOOKUP(A929,'Data _Transformation'!A928:Q3257,4,FALSE)</f>
        <v>9.2899999999999991</v>
      </c>
      <c r="E929" s="14" t="str">
        <f>VLOOKUP(A929,'Data _Transformation'!A928:Q3257,5,FALSE)</f>
        <v>Yes</v>
      </c>
      <c r="F929" s="14" t="str">
        <f>VLOOKUP(A929,'Data _Transformation'!A928:Q3257,6,FALSE)</f>
        <v>No</v>
      </c>
      <c r="G929" s="14" t="str">
        <f>VLOOKUP(A929,'Data _Transformation'!A928:Q3257,7,FALSE)</f>
        <v>Yes</v>
      </c>
      <c r="H929" s="14">
        <f>VLOOKUP(A929,'Data _Transformation'!A928:Q3257,8,FALSE)</f>
        <v>1</v>
      </c>
      <c r="I929" s="14" t="str">
        <f>VLOOKUP(A929,'Data _Transformation'!A928:Q3257,9,FALSE)</f>
        <v>Nonsmoker</v>
      </c>
      <c r="J929" s="14" t="str">
        <f>VLOOKUP(A929,'Data _Transformation'!A928:Q3257,10,FALSE)</f>
        <v>Over weight</v>
      </c>
      <c r="K929" s="14" t="str">
        <f>VLOOKUP(A929,'Data _Transformation'!A928:Q3257,11,FALSE)</f>
        <v>Diabetes</v>
      </c>
      <c r="L929" s="39">
        <f>VLOOKUP(A929,'Data _Transformation'!A928:Q3257,12,FALSE)</f>
        <v>35325</v>
      </c>
      <c r="M929" s="40">
        <f>VLOOKUP(A929,'Data _Transformation'!A928:Q3257,13,FALSE)</f>
        <v>7623.13</v>
      </c>
      <c r="N929" s="14" t="str">
        <f>VLOOKUP(A929,'Data _Transformation'!A928:Q3257,14,FALSE)</f>
        <v>tier - 2</v>
      </c>
      <c r="O929" s="14" t="str">
        <f>VLOOKUP(A929,'Data _Transformation'!A928:Q3257,15,FALSE)</f>
        <v>tier - 3</v>
      </c>
      <c r="P929" s="14" t="str">
        <f>VLOOKUP(A929,'Data _Transformation'!A928:Q3257,16,0)</f>
        <v>R1011</v>
      </c>
      <c r="Q929" s="42">
        <f>VLOOKUP(A929,'Data _Transformation'!A928:Q3257,17,0)</f>
        <v>26</v>
      </c>
    </row>
    <row r="930" spans="1:17" ht="15.6" x14ac:dyDescent="0.3">
      <c r="A930" s="41" t="s">
        <v>2332</v>
      </c>
      <c r="B930" s="14" t="str">
        <f>VLOOKUP(A930,'Data _Transformation'!A929:Q3258,2,FALSE)</f>
        <v xml:space="preserve">  Brittany A</v>
      </c>
      <c r="C930" s="14">
        <f>VLOOKUP(A930,'Data _Transformation'!A929:Q3258,3,FALSE)</f>
        <v>28.1</v>
      </c>
      <c r="D930" s="14">
        <f>VLOOKUP(A930,'Data _Transformation'!A929:Q3258,4,FALSE)</f>
        <v>5.79</v>
      </c>
      <c r="E930" s="14" t="str">
        <f>VLOOKUP(A930,'Data _Transformation'!A929:Q3258,5,FALSE)</f>
        <v>Yes</v>
      </c>
      <c r="F930" s="14" t="str">
        <f>VLOOKUP(A930,'Data _Transformation'!A929:Q3258,6,FALSE)</f>
        <v>No</v>
      </c>
      <c r="G930" s="14" t="str">
        <f>VLOOKUP(A930,'Data _Transformation'!A929:Q3258,7,FALSE)</f>
        <v>Yes</v>
      </c>
      <c r="H930" s="14">
        <f>VLOOKUP(A930,'Data _Transformation'!A929:Q3258,8,FALSE)</f>
        <v>1</v>
      </c>
      <c r="I930" s="14" t="str">
        <f>VLOOKUP(A930,'Data _Transformation'!A929:Q3258,9,FALSE)</f>
        <v>Nonsmoker</v>
      </c>
      <c r="J930" s="14" t="str">
        <f>VLOOKUP(A930,'Data _Transformation'!A929:Q3258,10,FALSE)</f>
        <v>Over weight</v>
      </c>
      <c r="K930" s="14" t="str">
        <f>VLOOKUP(A930,'Data _Transformation'!A929:Q3258,11,FALSE)</f>
        <v>Prediabetes</v>
      </c>
      <c r="L930" s="39">
        <f>VLOOKUP(A930,'Data _Transformation'!A929:Q3258,12,FALSE)</f>
        <v>28822</v>
      </c>
      <c r="M930" s="40">
        <f>VLOOKUP(A930,'Data _Transformation'!A929:Q3258,13,FALSE)</f>
        <v>7623.52</v>
      </c>
      <c r="N930" s="14" t="str">
        <f>VLOOKUP(A930,'Data _Transformation'!A929:Q3258,14,FALSE)</f>
        <v>tier - 2</v>
      </c>
      <c r="O930" s="14" t="str">
        <f>VLOOKUP(A930,'Data _Transformation'!A929:Q3258,15,FALSE)</f>
        <v>tier - 1</v>
      </c>
      <c r="P930" s="14" t="str">
        <f>VLOOKUP(A930,'Data _Transformation'!A929:Q3258,16,0)</f>
        <v>R1011</v>
      </c>
      <c r="Q930" s="42">
        <f>VLOOKUP(A930,'Data _Transformation'!A929:Q3258,17,0)</f>
        <v>44</v>
      </c>
    </row>
    <row r="931" spans="1:17" ht="15.6" x14ac:dyDescent="0.3">
      <c r="A931" s="41" t="s">
        <v>2334</v>
      </c>
      <c r="B931" s="14" t="str">
        <f>VLOOKUP(A931,'Data _Transformation'!A930:Q3259,2,FALSE)</f>
        <v xml:space="preserve">  Robert S</v>
      </c>
      <c r="C931" s="14">
        <f>VLOOKUP(A931,'Data _Transformation'!A930:Q3259,3,FALSE)</f>
        <v>27</v>
      </c>
      <c r="D931" s="14">
        <f>VLOOKUP(A931,'Data _Transformation'!A930:Q3259,4,FALSE)</f>
        <v>4.54</v>
      </c>
      <c r="E931" s="14" t="str">
        <f>VLOOKUP(A931,'Data _Transformation'!A930:Q3259,5,FALSE)</f>
        <v>Yes</v>
      </c>
      <c r="F931" s="14" t="str">
        <f>VLOOKUP(A931,'Data _Transformation'!A930:Q3259,6,FALSE)</f>
        <v>No</v>
      </c>
      <c r="G931" s="14" t="str">
        <f>VLOOKUP(A931,'Data _Transformation'!A930:Q3259,7,FALSE)</f>
        <v>No</v>
      </c>
      <c r="H931" s="14">
        <f>VLOOKUP(A931,'Data _Transformation'!A930:Q3259,8,FALSE)</f>
        <v>1</v>
      </c>
      <c r="I931" s="14" t="str">
        <f>VLOOKUP(A931,'Data _Transformation'!A930:Q3259,9,FALSE)</f>
        <v>Nonsmoker</v>
      </c>
      <c r="J931" s="14" t="str">
        <f>VLOOKUP(A931,'Data _Transformation'!A930:Q3259,10,FALSE)</f>
        <v>Over weight</v>
      </c>
      <c r="K931" s="14" t="str">
        <f>VLOOKUP(A931,'Data _Transformation'!A930:Q3259,11,FALSE)</f>
        <v>Normal</v>
      </c>
      <c r="L931" s="39">
        <f>VLOOKUP(A931,'Data _Transformation'!A930:Q3259,12,FALSE)</f>
        <v>28800</v>
      </c>
      <c r="M931" s="40">
        <f>VLOOKUP(A931,'Data _Transformation'!A930:Q3259,13,FALSE)</f>
        <v>7624.63</v>
      </c>
      <c r="N931" s="14" t="str">
        <f>VLOOKUP(A931,'Data _Transformation'!A930:Q3259,14,FALSE)</f>
        <v>tier - 2</v>
      </c>
      <c r="O931" s="14" t="str">
        <f>VLOOKUP(A931,'Data _Transformation'!A930:Q3259,15,FALSE)</f>
        <v>tier - 1</v>
      </c>
      <c r="P931" s="14" t="str">
        <f>VLOOKUP(A931,'Data _Transformation'!A930:Q3259,16,0)</f>
        <v>R1011</v>
      </c>
      <c r="Q931" s="42">
        <f>VLOOKUP(A931,'Data _Transformation'!A930:Q3259,17,0)</f>
        <v>44</v>
      </c>
    </row>
    <row r="932" spans="1:17" ht="15.6" x14ac:dyDescent="0.3">
      <c r="A932" s="41" t="s">
        <v>2337</v>
      </c>
      <c r="B932" s="14" t="str">
        <f>VLOOKUP(A932,'Data _Transformation'!A931:Q3260,2,FALSE)</f>
        <v xml:space="preserve">  Cameron</v>
      </c>
      <c r="C932" s="14">
        <f>VLOOKUP(A932,'Data _Transformation'!A931:Q3260,3,FALSE)</f>
        <v>28.594999999999999</v>
      </c>
      <c r="D932" s="14">
        <f>VLOOKUP(A932,'Data _Transformation'!A931:Q3260,4,FALSE)</f>
        <v>4.68</v>
      </c>
      <c r="E932" s="14" t="str">
        <f>VLOOKUP(A932,'Data _Transformation'!A931:Q3260,5,FALSE)</f>
        <v>Yes</v>
      </c>
      <c r="F932" s="14" t="str">
        <f>VLOOKUP(A932,'Data _Transformation'!A931:Q3260,6,FALSE)</f>
        <v>No</v>
      </c>
      <c r="G932" s="14" t="str">
        <f>VLOOKUP(A932,'Data _Transformation'!A931:Q3260,7,FALSE)</f>
        <v>No</v>
      </c>
      <c r="H932" s="14">
        <f>VLOOKUP(A932,'Data _Transformation'!A931:Q3260,8,FALSE)</f>
        <v>1</v>
      </c>
      <c r="I932" s="14" t="str">
        <f>VLOOKUP(A932,'Data _Transformation'!A931:Q3260,9,FALSE)</f>
        <v>Nonsmoker</v>
      </c>
      <c r="J932" s="14" t="str">
        <f>VLOOKUP(A932,'Data _Transformation'!A931:Q3260,10,FALSE)</f>
        <v>Over weight</v>
      </c>
      <c r="K932" s="14" t="str">
        <f>VLOOKUP(A932,'Data _Transformation'!A931:Q3260,11,FALSE)</f>
        <v>Normal</v>
      </c>
      <c r="L932" s="39">
        <f>VLOOKUP(A932,'Data _Transformation'!A931:Q3260,12,FALSE)</f>
        <v>28823</v>
      </c>
      <c r="M932" s="40">
        <f>VLOOKUP(A932,'Data _Transformation'!A931:Q3260,13,FALSE)</f>
        <v>7626.99</v>
      </c>
      <c r="N932" s="14" t="str">
        <f>VLOOKUP(A932,'Data _Transformation'!A931:Q3260,14,FALSE)</f>
        <v>tier - 2</v>
      </c>
      <c r="O932" s="14" t="str">
        <f>VLOOKUP(A932,'Data _Transformation'!A931:Q3260,15,FALSE)</f>
        <v>tier - 2</v>
      </c>
      <c r="P932" s="14" t="str">
        <f>VLOOKUP(A932,'Data _Transformation'!A931:Q3260,16,0)</f>
        <v>R1011</v>
      </c>
      <c r="Q932" s="42">
        <f>VLOOKUP(A932,'Data _Transformation'!A931:Q3260,17,0)</f>
        <v>44</v>
      </c>
    </row>
    <row r="933" spans="1:17" ht="15.6" x14ac:dyDescent="0.3">
      <c r="A933" s="41" t="s">
        <v>2339</v>
      </c>
      <c r="B933" s="14" t="str">
        <f>VLOOKUP(A933,'Data _Transformation'!A932:Q3261,2,FALSE)</f>
        <v xml:space="preserve">  Ulrike</v>
      </c>
      <c r="C933" s="14">
        <f>VLOOKUP(A933,'Data _Transformation'!A932:Q3261,3,FALSE)</f>
        <v>36.799999999999997</v>
      </c>
      <c r="D933" s="14">
        <f>VLOOKUP(A933,'Data _Transformation'!A932:Q3261,4,FALSE)</f>
        <v>5.88</v>
      </c>
      <c r="E933" s="14" t="str">
        <f>VLOOKUP(A933,'Data _Transformation'!A932:Q3261,5,FALSE)</f>
        <v>No</v>
      </c>
      <c r="F933" s="14" t="str">
        <f>VLOOKUP(A933,'Data _Transformation'!A932:Q3261,6,FALSE)</f>
        <v>No</v>
      </c>
      <c r="G933" s="14" t="str">
        <f>VLOOKUP(A933,'Data _Transformation'!A932:Q3261,7,FALSE)</f>
        <v>No</v>
      </c>
      <c r="H933" s="14">
        <f>VLOOKUP(A933,'Data _Transformation'!A932:Q3261,8,FALSE)</f>
        <v>1</v>
      </c>
      <c r="I933" s="14" t="str">
        <f>VLOOKUP(A933,'Data _Transformation'!A932:Q3261,9,FALSE)</f>
        <v>Nonsmoker</v>
      </c>
      <c r="J933" s="14" t="str">
        <f>VLOOKUP(A933,'Data _Transformation'!A932:Q3261,10,FALSE)</f>
        <v>Obesity</v>
      </c>
      <c r="K933" s="14" t="str">
        <f>VLOOKUP(A933,'Data _Transformation'!A932:Q3261,11,FALSE)</f>
        <v>Prediabetes</v>
      </c>
      <c r="L933" s="39">
        <f>VLOOKUP(A933,'Data _Transformation'!A932:Q3261,12,FALSE)</f>
        <v>28726</v>
      </c>
      <c r="M933" s="40">
        <f>VLOOKUP(A933,'Data _Transformation'!A932:Q3261,13,FALSE)</f>
        <v>7633.72</v>
      </c>
      <c r="N933" s="14" t="str">
        <f>VLOOKUP(A933,'Data _Transformation'!A932:Q3261,14,FALSE)</f>
        <v>tier - 2</v>
      </c>
      <c r="O933" s="14" t="str">
        <f>VLOOKUP(A933,'Data _Transformation'!A932:Q3261,15,FALSE)</f>
        <v>tier - 1</v>
      </c>
      <c r="P933" s="14" t="str">
        <f>VLOOKUP(A933,'Data _Transformation'!A932:Q3261,16,0)</f>
        <v>R1013</v>
      </c>
      <c r="Q933" s="42">
        <f>VLOOKUP(A933,'Data _Transformation'!A932:Q3261,17,0)</f>
        <v>44</v>
      </c>
    </row>
    <row r="934" spans="1:17" ht="15.6" x14ac:dyDescent="0.3">
      <c r="A934" s="41" t="s">
        <v>2342</v>
      </c>
      <c r="B934" s="14" t="str">
        <f>VLOOKUP(A934,'Data _Transformation'!A933:Q3262,2,FALSE)</f>
        <v xml:space="preserve">  Katlyn A</v>
      </c>
      <c r="C934" s="14">
        <f>VLOOKUP(A934,'Data _Transformation'!A933:Q3262,3,FALSE)</f>
        <v>23.75</v>
      </c>
      <c r="D934" s="14">
        <f>VLOOKUP(A934,'Data _Transformation'!A933:Q3262,4,FALSE)</f>
        <v>5.42</v>
      </c>
      <c r="E934" s="14" t="str">
        <f>VLOOKUP(A934,'Data _Transformation'!A933:Q3262,5,FALSE)</f>
        <v>Yes</v>
      </c>
      <c r="F934" s="14" t="str">
        <f>VLOOKUP(A934,'Data _Transformation'!A933:Q3262,6,FALSE)</f>
        <v>No</v>
      </c>
      <c r="G934" s="14" t="str">
        <f>VLOOKUP(A934,'Data _Transformation'!A933:Q3262,7,FALSE)</f>
        <v>Yes</v>
      </c>
      <c r="H934" s="14">
        <f>VLOOKUP(A934,'Data _Transformation'!A933:Q3262,8,FALSE)</f>
        <v>1</v>
      </c>
      <c r="I934" s="14" t="str">
        <f>VLOOKUP(A934,'Data _Transformation'!A933:Q3262,9,FALSE)</f>
        <v>Nonsmoker</v>
      </c>
      <c r="J934" s="14" t="str">
        <f>VLOOKUP(A934,'Data _Transformation'!A933:Q3262,10,FALSE)</f>
        <v>Normal weight</v>
      </c>
      <c r="K934" s="14" t="str">
        <f>VLOOKUP(A934,'Data _Transformation'!A933:Q3262,11,FALSE)</f>
        <v>Normal</v>
      </c>
      <c r="L934" s="39">
        <f>VLOOKUP(A934,'Data _Transformation'!A933:Q3262,12,FALSE)</f>
        <v>37238</v>
      </c>
      <c r="M934" s="40">
        <f>VLOOKUP(A934,'Data _Transformation'!A933:Q3262,13,FALSE)</f>
        <v>7636.92</v>
      </c>
      <c r="N934" s="14" t="str">
        <f>VLOOKUP(A934,'Data _Transformation'!A933:Q3262,14,FALSE)</f>
        <v>tier - 2</v>
      </c>
      <c r="O934" s="14" t="str">
        <f>VLOOKUP(A934,'Data _Transformation'!A933:Q3262,15,FALSE)</f>
        <v>tier - 3</v>
      </c>
      <c r="P934" s="14" t="str">
        <f>VLOOKUP(A934,'Data _Transformation'!A933:Q3262,16,0)</f>
        <v>R1012</v>
      </c>
      <c r="Q934" s="42">
        <f>VLOOKUP(A934,'Data _Transformation'!A933:Q3262,17,0)</f>
        <v>21</v>
      </c>
    </row>
    <row r="935" spans="1:17" ht="15.6" x14ac:dyDescent="0.3">
      <c r="A935" s="41" t="s">
        <v>2344</v>
      </c>
      <c r="B935" s="14" t="str">
        <f>VLOOKUP(A935,'Data _Transformation'!A934:Q3263,2,FALSE)</f>
        <v xml:space="preserve">  Morgan B</v>
      </c>
      <c r="C935" s="14">
        <f>VLOOKUP(A935,'Data _Transformation'!A934:Q3263,3,FALSE)</f>
        <v>35.619999999999997</v>
      </c>
      <c r="D935" s="14">
        <f>VLOOKUP(A935,'Data _Transformation'!A934:Q3263,4,FALSE)</f>
        <v>4.16</v>
      </c>
      <c r="E935" s="14" t="str">
        <f>VLOOKUP(A935,'Data _Transformation'!A934:Q3263,5,FALSE)</f>
        <v>No</v>
      </c>
      <c r="F935" s="14" t="str">
        <f>VLOOKUP(A935,'Data _Transformation'!A934:Q3263,6,FALSE)</f>
        <v>No</v>
      </c>
      <c r="G935" s="14" t="str">
        <f>VLOOKUP(A935,'Data _Transformation'!A934:Q3263,7,FALSE)</f>
        <v>No</v>
      </c>
      <c r="H935" s="14">
        <f>VLOOKUP(A935,'Data _Transformation'!A934:Q3263,8,FALSE)</f>
        <v>0</v>
      </c>
      <c r="I935" s="14" t="str">
        <f>VLOOKUP(A935,'Data _Transformation'!A934:Q3263,9,FALSE)</f>
        <v>Nonsmoker</v>
      </c>
      <c r="J935" s="14" t="str">
        <f>VLOOKUP(A935,'Data _Transformation'!A934:Q3263,10,FALSE)</f>
        <v>Obesity</v>
      </c>
      <c r="K935" s="14" t="str">
        <f>VLOOKUP(A935,'Data _Transformation'!A934:Q3263,11,FALSE)</f>
        <v>Normal</v>
      </c>
      <c r="L935" s="39">
        <f>VLOOKUP(A935,'Data _Transformation'!A934:Q3263,12,FALSE)</f>
        <v>29392</v>
      </c>
      <c r="M935" s="40">
        <f>VLOOKUP(A935,'Data _Transformation'!A934:Q3263,13,FALSE)</f>
        <v>7639.42</v>
      </c>
      <c r="N935" s="14" t="str">
        <f>VLOOKUP(A935,'Data _Transformation'!A934:Q3263,14,FALSE)</f>
        <v>tier - 2</v>
      </c>
      <c r="O935" s="14" t="str">
        <f>VLOOKUP(A935,'Data _Transformation'!A934:Q3263,15,FALSE)</f>
        <v>tier - 2</v>
      </c>
      <c r="P935" s="14" t="str">
        <f>VLOOKUP(A935,'Data _Transformation'!A934:Q3263,16,0)</f>
        <v>R1024</v>
      </c>
      <c r="Q935" s="42">
        <f>VLOOKUP(A935,'Data _Transformation'!A934:Q3263,17,0)</f>
        <v>42</v>
      </c>
    </row>
    <row r="936" spans="1:17" ht="15.6" x14ac:dyDescent="0.3">
      <c r="A936" s="41" t="s">
        <v>2347</v>
      </c>
      <c r="B936" s="14" t="str">
        <f>VLOOKUP(A936,'Data _Transformation'!A935:Q3264,2,FALSE)</f>
        <v xml:space="preserve">  Peter</v>
      </c>
      <c r="C936" s="14">
        <f>VLOOKUP(A936,'Data _Transformation'!A935:Q3264,3,FALSE)</f>
        <v>30.69</v>
      </c>
      <c r="D936" s="14">
        <f>VLOOKUP(A936,'Data _Transformation'!A935:Q3264,4,FALSE)</f>
        <v>7.05</v>
      </c>
      <c r="E936" s="14" t="str">
        <f>VLOOKUP(A936,'Data _Transformation'!A935:Q3264,5,FALSE)</f>
        <v>Yes</v>
      </c>
      <c r="F936" s="14" t="str">
        <f>VLOOKUP(A936,'Data _Transformation'!A935:Q3264,6,FALSE)</f>
        <v>No</v>
      </c>
      <c r="G936" s="14" t="str">
        <f>VLOOKUP(A936,'Data _Transformation'!A935:Q3264,7,FALSE)</f>
        <v>No</v>
      </c>
      <c r="H936" s="14">
        <f>VLOOKUP(A936,'Data _Transformation'!A935:Q3264,8,FALSE)</f>
        <v>2</v>
      </c>
      <c r="I936" s="14" t="str">
        <f>VLOOKUP(A936,'Data _Transformation'!A935:Q3264,9,FALSE)</f>
        <v>Nonsmoker</v>
      </c>
      <c r="J936" s="14" t="str">
        <f>VLOOKUP(A936,'Data _Transformation'!A935:Q3264,10,FALSE)</f>
        <v>Obesity</v>
      </c>
      <c r="K936" s="14" t="str">
        <f>VLOOKUP(A936,'Data _Transformation'!A935:Q3264,11,FALSE)</f>
        <v>Diabetes</v>
      </c>
      <c r="L936" s="39">
        <f>VLOOKUP(A936,'Data _Transformation'!A935:Q3264,12,FALSE)</f>
        <v>29426</v>
      </c>
      <c r="M936" s="40">
        <f>VLOOKUP(A936,'Data _Transformation'!A935:Q3264,13,FALSE)</f>
        <v>7640.31</v>
      </c>
      <c r="N936" s="14" t="str">
        <f>VLOOKUP(A936,'Data _Transformation'!A935:Q3264,14,FALSE)</f>
        <v>tier - 2</v>
      </c>
      <c r="O936" s="14" t="str">
        <f>VLOOKUP(A936,'Data _Transformation'!A935:Q3264,15,FALSE)</f>
        <v>tier - 1</v>
      </c>
      <c r="P936" s="14" t="str">
        <f>VLOOKUP(A936,'Data _Transformation'!A935:Q3264,16,0)</f>
        <v>R1013</v>
      </c>
      <c r="Q936" s="42">
        <f>VLOOKUP(A936,'Data _Transformation'!A935:Q3264,17,0)</f>
        <v>42</v>
      </c>
    </row>
    <row r="937" spans="1:17" ht="15.6" x14ac:dyDescent="0.3">
      <c r="A937" s="41" t="s">
        <v>2349</v>
      </c>
      <c r="B937" s="14" t="str">
        <f>VLOOKUP(A937,'Data _Transformation'!A936:Q3265,2,FALSE)</f>
        <v xml:space="preserve">  Chandler</v>
      </c>
      <c r="C937" s="14">
        <f>VLOOKUP(A937,'Data _Transformation'!A936:Q3265,3,FALSE)</f>
        <v>35.799999999999997</v>
      </c>
      <c r="D937" s="14">
        <f>VLOOKUP(A937,'Data _Transformation'!A936:Q3265,4,FALSE)</f>
        <v>5.63</v>
      </c>
      <c r="E937" s="14" t="str">
        <f>VLOOKUP(A937,'Data _Transformation'!A936:Q3265,5,FALSE)</f>
        <v>Yes</v>
      </c>
      <c r="F937" s="14" t="str">
        <f>VLOOKUP(A937,'Data _Transformation'!A936:Q3265,6,FALSE)</f>
        <v>No</v>
      </c>
      <c r="G937" s="14" t="str">
        <f>VLOOKUP(A937,'Data _Transformation'!A936:Q3265,7,FALSE)</f>
        <v>No</v>
      </c>
      <c r="H937" s="14">
        <f>VLOOKUP(A937,'Data _Transformation'!A936:Q3265,8,FALSE)</f>
        <v>2</v>
      </c>
      <c r="I937" s="14" t="str">
        <f>VLOOKUP(A937,'Data _Transformation'!A936:Q3265,9,FALSE)</f>
        <v>Nonsmoker</v>
      </c>
      <c r="J937" s="14" t="str">
        <f>VLOOKUP(A937,'Data _Transformation'!A936:Q3265,10,FALSE)</f>
        <v>Obesity</v>
      </c>
      <c r="K937" s="14" t="str">
        <f>VLOOKUP(A937,'Data _Transformation'!A936:Q3265,11,FALSE)</f>
        <v>Normal</v>
      </c>
      <c r="L937" s="39">
        <f>VLOOKUP(A937,'Data _Transformation'!A936:Q3265,12,FALSE)</f>
        <v>36326</v>
      </c>
      <c r="M937" s="40">
        <f>VLOOKUP(A937,'Data _Transformation'!A936:Q3265,13,FALSE)</f>
        <v>7642.05</v>
      </c>
      <c r="N937" s="14" t="str">
        <f>VLOOKUP(A937,'Data _Transformation'!A936:Q3265,14,FALSE)</f>
        <v>tier - 2</v>
      </c>
      <c r="O937" s="14" t="str">
        <f>VLOOKUP(A937,'Data _Transformation'!A936:Q3265,15,FALSE)</f>
        <v>tier - 2</v>
      </c>
      <c r="P937" s="14" t="str">
        <f>VLOOKUP(A937,'Data _Transformation'!A936:Q3265,16,0)</f>
        <v>R1026</v>
      </c>
      <c r="Q937" s="42">
        <f>VLOOKUP(A937,'Data _Transformation'!A936:Q3265,17,0)</f>
        <v>23</v>
      </c>
    </row>
    <row r="938" spans="1:17" ht="15.6" x14ac:dyDescent="0.3">
      <c r="A938" s="41" t="s">
        <v>2352</v>
      </c>
      <c r="B938" s="14" t="str">
        <f>VLOOKUP(A938,'Data _Transformation'!A937:Q3266,2,FALSE)</f>
        <v xml:space="preserve">  Silvana M</v>
      </c>
      <c r="C938" s="14">
        <f>VLOOKUP(A938,'Data _Transformation'!A937:Q3266,3,FALSE)</f>
        <v>28.785</v>
      </c>
      <c r="D938" s="14">
        <f>VLOOKUP(A938,'Data _Transformation'!A937:Q3266,4,FALSE)</f>
        <v>4.24</v>
      </c>
      <c r="E938" s="14" t="str">
        <f>VLOOKUP(A938,'Data _Transformation'!A937:Q3266,5,FALSE)</f>
        <v>Yes</v>
      </c>
      <c r="F938" s="14" t="str">
        <f>VLOOKUP(A938,'Data _Transformation'!A937:Q3266,6,FALSE)</f>
        <v>No</v>
      </c>
      <c r="G938" s="14" t="str">
        <f>VLOOKUP(A938,'Data _Transformation'!A937:Q3266,7,FALSE)</f>
        <v>No</v>
      </c>
      <c r="H938" s="14">
        <f>VLOOKUP(A938,'Data _Transformation'!A937:Q3266,8,FALSE)</f>
        <v>2</v>
      </c>
      <c r="I938" s="14" t="str">
        <f>VLOOKUP(A938,'Data _Transformation'!A937:Q3266,9,FALSE)</f>
        <v>Nonsmoker</v>
      </c>
      <c r="J938" s="14" t="str">
        <f>VLOOKUP(A938,'Data _Transformation'!A937:Q3266,10,FALSE)</f>
        <v>Over weight</v>
      </c>
      <c r="K938" s="14" t="str">
        <f>VLOOKUP(A938,'Data _Transformation'!A937:Q3266,11,FALSE)</f>
        <v>Normal</v>
      </c>
      <c r="L938" s="39">
        <f>VLOOKUP(A938,'Data _Transformation'!A937:Q3266,12,FALSE)</f>
        <v>29510</v>
      </c>
      <c r="M938" s="40">
        <f>VLOOKUP(A938,'Data _Transformation'!A937:Q3266,13,FALSE)</f>
        <v>7650.77</v>
      </c>
      <c r="N938" s="14" t="str">
        <f>VLOOKUP(A938,'Data _Transformation'!A937:Q3266,14,FALSE)</f>
        <v>tier - 2</v>
      </c>
      <c r="O938" s="14" t="str">
        <f>VLOOKUP(A938,'Data _Transformation'!A937:Q3266,15,FALSE)</f>
        <v>tier - 2</v>
      </c>
      <c r="P938" s="14" t="str">
        <f>VLOOKUP(A938,'Data _Transformation'!A937:Q3266,16,0)</f>
        <v>R1024</v>
      </c>
      <c r="Q938" s="42">
        <f>VLOOKUP(A938,'Data _Transformation'!A937:Q3266,17,0)</f>
        <v>42</v>
      </c>
    </row>
    <row r="939" spans="1:17" ht="15.6" x14ac:dyDescent="0.3">
      <c r="A939" s="41" t="s">
        <v>2354</v>
      </c>
      <c r="B939" s="14" t="str">
        <f>VLOOKUP(A939,'Data _Transformation'!A938:Q3267,2,FALSE)</f>
        <v xml:space="preserve">  Natty</v>
      </c>
      <c r="C939" s="14">
        <f>VLOOKUP(A939,'Data _Transformation'!A938:Q3267,3,FALSE)</f>
        <v>28.594999999999999</v>
      </c>
      <c r="D939" s="14">
        <f>VLOOKUP(A939,'Data _Transformation'!A938:Q3267,4,FALSE)</f>
        <v>4.96</v>
      </c>
      <c r="E939" s="14" t="str">
        <f>VLOOKUP(A939,'Data _Transformation'!A938:Q3267,5,FALSE)</f>
        <v>Yes</v>
      </c>
      <c r="F939" s="14" t="str">
        <f>VLOOKUP(A939,'Data _Transformation'!A938:Q3267,6,FALSE)</f>
        <v>No</v>
      </c>
      <c r="G939" s="14" t="str">
        <f>VLOOKUP(A939,'Data _Transformation'!A938:Q3267,7,FALSE)</f>
        <v>No</v>
      </c>
      <c r="H939" s="14">
        <f>VLOOKUP(A939,'Data _Transformation'!A938:Q3267,8,FALSE)</f>
        <v>2</v>
      </c>
      <c r="I939" s="14" t="str">
        <f>VLOOKUP(A939,'Data _Transformation'!A938:Q3267,9,FALSE)</f>
        <v>Nonsmoker</v>
      </c>
      <c r="J939" s="14" t="str">
        <f>VLOOKUP(A939,'Data _Transformation'!A938:Q3267,10,FALSE)</f>
        <v>Over weight</v>
      </c>
      <c r="K939" s="14" t="str">
        <f>VLOOKUP(A939,'Data _Transformation'!A938:Q3267,11,FALSE)</f>
        <v>Normal</v>
      </c>
      <c r="L939" s="39">
        <f>VLOOKUP(A939,'Data _Transformation'!A938:Q3267,12,FALSE)</f>
        <v>34191</v>
      </c>
      <c r="M939" s="40">
        <f>VLOOKUP(A939,'Data _Transformation'!A938:Q3267,13,FALSE)</f>
        <v>7650.8</v>
      </c>
      <c r="N939" s="14" t="str">
        <f>VLOOKUP(A939,'Data _Transformation'!A938:Q3267,14,FALSE)</f>
        <v>tier - 2</v>
      </c>
      <c r="O939" s="14" t="str">
        <f>VLOOKUP(A939,'Data _Transformation'!A938:Q3267,15,FALSE)</f>
        <v>tier - 2</v>
      </c>
      <c r="P939" s="14" t="str">
        <f>VLOOKUP(A939,'Data _Transformation'!A938:Q3267,16,0)</f>
        <v>R1012</v>
      </c>
      <c r="Q939" s="42">
        <f>VLOOKUP(A939,'Data _Transformation'!A938:Q3267,17,0)</f>
        <v>29</v>
      </c>
    </row>
    <row r="940" spans="1:17" ht="15.6" x14ac:dyDescent="0.3">
      <c r="A940" s="41" t="s">
        <v>2356</v>
      </c>
      <c r="B940" s="14" t="str">
        <f>VLOOKUP(A940,'Data _Transformation'!A939:Q3268,2,FALSE)</f>
        <v xml:space="preserve">  Nicholas T</v>
      </c>
      <c r="C940" s="14">
        <f>VLOOKUP(A940,'Data _Transformation'!A939:Q3268,3,FALSE)</f>
        <v>48.75</v>
      </c>
      <c r="D940" s="14">
        <f>VLOOKUP(A940,'Data _Transformation'!A939:Q3268,4,FALSE)</f>
        <v>4.34</v>
      </c>
      <c r="E940" s="14" t="str">
        <f>VLOOKUP(A940,'Data _Transformation'!A939:Q3268,5,FALSE)</f>
        <v>No</v>
      </c>
      <c r="F940" s="14" t="str">
        <f>VLOOKUP(A940,'Data _Transformation'!A939:Q3268,6,FALSE)</f>
        <v>No</v>
      </c>
      <c r="G940" s="14" t="str">
        <f>VLOOKUP(A940,'Data _Transformation'!A939:Q3268,7,FALSE)</f>
        <v>No</v>
      </c>
      <c r="H940" s="14">
        <f>VLOOKUP(A940,'Data _Transformation'!A939:Q3268,8,FALSE)</f>
        <v>0</v>
      </c>
      <c r="I940" s="14" t="str">
        <f>VLOOKUP(A940,'Data _Transformation'!A939:Q3268,9,FALSE)</f>
        <v>Nonsmoker</v>
      </c>
      <c r="J940" s="14" t="str">
        <f>VLOOKUP(A940,'Data _Transformation'!A939:Q3268,10,FALSE)</f>
        <v>Obesity</v>
      </c>
      <c r="K940" s="14" t="str">
        <f>VLOOKUP(A940,'Data _Transformation'!A939:Q3268,11,FALSE)</f>
        <v>Normal</v>
      </c>
      <c r="L940" s="39">
        <f>VLOOKUP(A940,'Data _Transformation'!A939:Q3268,12,FALSE)</f>
        <v>36068</v>
      </c>
      <c r="M940" s="40">
        <f>VLOOKUP(A940,'Data _Transformation'!A939:Q3268,13,FALSE)</f>
        <v>7652.26</v>
      </c>
      <c r="N940" s="14" t="str">
        <f>VLOOKUP(A940,'Data _Transformation'!A939:Q3268,14,FALSE)</f>
        <v>tier - 2</v>
      </c>
      <c r="O940" s="14" t="str">
        <f>VLOOKUP(A940,'Data _Transformation'!A939:Q3268,15,FALSE)</f>
        <v>tier - 3</v>
      </c>
      <c r="P940" s="14" t="str">
        <f>VLOOKUP(A940,'Data _Transformation'!A939:Q3268,16,0)</f>
        <v>R1023</v>
      </c>
      <c r="Q940" s="42">
        <f>VLOOKUP(A940,'Data _Transformation'!A939:Q3268,17,0)</f>
        <v>24</v>
      </c>
    </row>
    <row r="941" spans="1:17" ht="15.6" x14ac:dyDescent="0.3">
      <c r="A941" s="41" t="s">
        <v>2358</v>
      </c>
      <c r="B941" s="14" t="str">
        <f>VLOOKUP(A941,'Data _Transformation'!A940:Q3269,2,FALSE)</f>
        <v xml:space="preserve">  Rebecca</v>
      </c>
      <c r="C941" s="14">
        <f>VLOOKUP(A941,'Data _Transformation'!A940:Q3269,3,FALSE)</f>
        <v>28.31</v>
      </c>
      <c r="D941" s="14">
        <f>VLOOKUP(A941,'Data _Transformation'!A940:Q3269,4,FALSE)</f>
        <v>5.43</v>
      </c>
      <c r="E941" s="14" t="str">
        <f>VLOOKUP(A941,'Data _Transformation'!A940:Q3269,5,FALSE)</f>
        <v>Yes</v>
      </c>
      <c r="F941" s="14" t="str">
        <f>VLOOKUP(A941,'Data _Transformation'!A940:Q3269,6,FALSE)</f>
        <v>No</v>
      </c>
      <c r="G941" s="14" t="str">
        <f>VLOOKUP(A941,'Data _Transformation'!A940:Q3269,7,FALSE)</f>
        <v>No</v>
      </c>
      <c r="H941" s="14">
        <f>VLOOKUP(A941,'Data _Transformation'!A940:Q3269,8,FALSE)</f>
        <v>2</v>
      </c>
      <c r="I941" s="14" t="str">
        <f>VLOOKUP(A941,'Data _Transformation'!A940:Q3269,9,FALSE)</f>
        <v>Nonsmoker</v>
      </c>
      <c r="J941" s="14" t="str">
        <f>VLOOKUP(A941,'Data _Transformation'!A940:Q3269,10,FALSE)</f>
        <v>Over weight</v>
      </c>
      <c r="K941" s="14" t="str">
        <f>VLOOKUP(A941,'Data _Transformation'!A940:Q3269,11,FALSE)</f>
        <v>Normal</v>
      </c>
      <c r="L941" s="39">
        <f>VLOOKUP(A941,'Data _Transformation'!A940:Q3269,12,FALSE)</f>
        <v>24103</v>
      </c>
      <c r="M941" s="40">
        <f>VLOOKUP(A941,'Data _Transformation'!A940:Q3269,13,FALSE)</f>
        <v>7657.69</v>
      </c>
      <c r="N941" s="14" t="str">
        <f>VLOOKUP(A941,'Data _Transformation'!A940:Q3269,14,FALSE)</f>
        <v>tier - 3</v>
      </c>
      <c r="O941" s="14" t="str">
        <f>VLOOKUP(A941,'Data _Transformation'!A940:Q3269,15,FALSE)</f>
        <v>tier - 3</v>
      </c>
      <c r="P941" s="14" t="str">
        <f>VLOOKUP(A941,'Data _Transformation'!A940:Q3269,16,0)</f>
        <v>R1012</v>
      </c>
      <c r="Q941" s="42">
        <f>VLOOKUP(A941,'Data _Transformation'!A940:Q3269,17,0)</f>
        <v>57</v>
      </c>
    </row>
    <row r="942" spans="1:17" ht="15.6" x14ac:dyDescent="0.3">
      <c r="A942" s="41" t="s">
        <v>2361</v>
      </c>
      <c r="B942" s="14" t="str">
        <f>VLOOKUP(A942,'Data _Transformation'!A941:Q3270,2,FALSE)</f>
        <v xml:space="preserve">  John</v>
      </c>
      <c r="C942" s="14">
        <f>VLOOKUP(A942,'Data _Transformation'!A941:Q3270,3,FALSE)</f>
        <v>38.39</v>
      </c>
      <c r="D942" s="14">
        <f>VLOOKUP(A942,'Data _Transformation'!A941:Q3270,4,FALSE)</f>
        <v>8.33</v>
      </c>
      <c r="E942" s="14" t="str">
        <f>VLOOKUP(A942,'Data _Transformation'!A941:Q3270,5,FALSE)</f>
        <v>Yes</v>
      </c>
      <c r="F942" s="14" t="str">
        <f>VLOOKUP(A942,'Data _Transformation'!A941:Q3270,6,FALSE)</f>
        <v>No</v>
      </c>
      <c r="G942" s="14" t="str">
        <f>VLOOKUP(A942,'Data _Transformation'!A941:Q3270,7,FALSE)</f>
        <v>No</v>
      </c>
      <c r="H942" s="14">
        <f>VLOOKUP(A942,'Data _Transformation'!A941:Q3270,8,FALSE)</f>
        <v>1</v>
      </c>
      <c r="I942" s="14" t="str">
        <f>VLOOKUP(A942,'Data _Transformation'!A941:Q3270,9,FALSE)</f>
        <v>Nonsmoker</v>
      </c>
      <c r="J942" s="14" t="str">
        <f>VLOOKUP(A942,'Data _Transformation'!A941:Q3270,10,FALSE)</f>
        <v>Obesity</v>
      </c>
      <c r="K942" s="14" t="str">
        <f>VLOOKUP(A942,'Data _Transformation'!A941:Q3270,11,FALSE)</f>
        <v>Diabetes</v>
      </c>
      <c r="L942" s="39">
        <f>VLOOKUP(A942,'Data _Transformation'!A941:Q3270,12,FALSE)</f>
        <v>28042</v>
      </c>
      <c r="M942" s="40">
        <f>VLOOKUP(A942,'Data _Transformation'!A941:Q3270,13,FALSE)</f>
        <v>7662.47</v>
      </c>
      <c r="N942" s="14" t="str">
        <f>VLOOKUP(A942,'Data _Transformation'!A941:Q3270,14,FALSE)</f>
        <v>tier - 2</v>
      </c>
      <c r="O942" s="14" t="str">
        <f>VLOOKUP(A942,'Data _Transformation'!A941:Q3270,15,FALSE)</f>
        <v>tier - 1</v>
      </c>
      <c r="P942" s="14" t="str">
        <f>VLOOKUP(A942,'Data _Transformation'!A941:Q3270,16,0)</f>
        <v>R1011</v>
      </c>
      <c r="Q942" s="42">
        <f>VLOOKUP(A942,'Data _Transformation'!A941:Q3270,17,0)</f>
        <v>46</v>
      </c>
    </row>
    <row r="943" spans="1:17" ht="15.6" x14ac:dyDescent="0.3">
      <c r="A943" s="41" t="s">
        <v>2363</v>
      </c>
      <c r="B943" s="14" t="str">
        <f>VLOOKUP(A943,'Data _Transformation'!A942:Q3271,2,FALSE)</f>
        <v xml:space="preserve">  Antony G</v>
      </c>
      <c r="C943" s="14">
        <f>VLOOKUP(A943,'Data _Transformation'!A942:Q3271,3,FALSE)</f>
        <v>25.87</v>
      </c>
      <c r="D943" s="14">
        <f>VLOOKUP(A943,'Data _Transformation'!A942:Q3271,4,FALSE)</f>
        <v>5.63</v>
      </c>
      <c r="E943" s="14" t="str">
        <f>VLOOKUP(A943,'Data _Transformation'!A942:Q3271,5,FALSE)</f>
        <v>Yes</v>
      </c>
      <c r="F943" s="14" t="str">
        <f>VLOOKUP(A943,'Data _Transformation'!A942:Q3271,6,FALSE)</f>
        <v>No</v>
      </c>
      <c r="G943" s="14" t="str">
        <f>VLOOKUP(A943,'Data _Transformation'!A942:Q3271,7,FALSE)</f>
        <v>No</v>
      </c>
      <c r="H943" s="14">
        <f>VLOOKUP(A943,'Data _Transformation'!A942:Q3271,8,FALSE)</f>
        <v>1</v>
      </c>
      <c r="I943" s="14" t="str">
        <f>VLOOKUP(A943,'Data _Transformation'!A942:Q3271,9,FALSE)</f>
        <v>Nonsmoker</v>
      </c>
      <c r="J943" s="14" t="str">
        <f>VLOOKUP(A943,'Data _Transformation'!A942:Q3271,10,FALSE)</f>
        <v>Over weight</v>
      </c>
      <c r="K943" s="14" t="str">
        <f>VLOOKUP(A943,'Data _Transformation'!A942:Q3271,11,FALSE)</f>
        <v>Normal</v>
      </c>
      <c r="L943" s="39">
        <f>VLOOKUP(A943,'Data _Transformation'!A942:Q3271,12,FALSE)</f>
        <v>35393</v>
      </c>
      <c r="M943" s="40">
        <f>VLOOKUP(A943,'Data _Transformation'!A942:Q3271,13,FALSE)</f>
        <v>7670.75</v>
      </c>
      <c r="N943" s="14" t="str">
        <f>VLOOKUP(A943,'Data _Transformation'!A942:Q3271,14,FALSE)</f>
        <v>tier - 2</v>
      </c>
      <c r="O943" s="14" t="str">
        <f>VLOOKUP(A943,'Data _Transformation'!A942:Q3271,15,FALSE)</f>
        <v>tier - 2</v>
      </c>
      <c r="P943" s="14" t="str">
        <f>VLOOKUP(A943,'Data _Transformation'!A942:Q3271,16,0)</f>
        <v>R1022</v>
      </c>
      <c r="Q943" s="42">
        <f>VLOOKUP(A943,'Data _Transformation'!A942:Q3271,17,0)</f>
        <v>26</v>
      </c>
    </row>
    <row r="944" spans="1:17" ht="15.6" x14ac:dyDescent="0.3">
      <c r="A944" s="41" t="s">
        <v>2365</v>
      </c>
      <c r="B944" s="14" t="str">
        <f>VLOOKUP(A944,'Data _Transformation'!A943:Q3272,2,FALSE)</f>
        <v xml:space="preserve">  Eric</v>
      </c>
      <c r="C944" s="14">
        <f>VLOOKUP(A944,'Data _Transformation'!A943:Q3272,3,FALSE)</f>
        <v>43.7</v>
      </c>
      <c r="D944" s="14">
        <f>VLOOKUP(A944,'Data _Transformation'!A943:Q3272,4,FALSE)</f>
        <v>7.23</v>
      </c>
      <c r="E944" s="14" t="str">
        <f>VLOOKUP(A944,'Data _Transformation'!A943:Q3272,5,FALSE)</f>
        <v>No</v>
      </c>
      <c r="F944" s="14" t="str">
        <f>VLOOKUP(A944,'Data _Transformation'!A943:Q3272,6,FALSE)</f>
        <v>No</v>
      </c>
      <c r="G944" s="14" t="str">
        <f>VLOOKUP(A944,'Data _Transformation'!A943:Q3272,7,FALSE)</f>
        <v>No</v>
      </c>
      <c r="H944" s="14">
        <f>VLOOKUP(A944,'Data _Transformation'!A943:Q3272,8,FALSE)</f>
        <v>0</v>
      </c>
      <c r="I944" s="14" t="str">
        <f>VLOOKUP(A944,'Data _Transformation'!A943:Q3272,9,FALSE)</f>
        <v>Nonsmoker</v>
      </c>
      <c r="J944" s="14" t="str">
        <f>VLOOKUP(A944,'Data _Transformation'!A943:Q3272,10,FALSE)</f>
        <v>Obesity</v>
      </c>
      <c r="K944" s="14" t="str">
        <f>VLOOKUP(A944,'Data _Transformation'!A943:Q3272,11,FALSE)</f>
        <v>Diabetes</v>
      </c>
      <c r="L944" s="39">
        <f>VLOOKUP(A944,'Data _Transformation'!A943:Q3272,12,FALSE)</f>
        <v>34955</v>
      </c>
      <c r="M944" s="40">
        <f>VLOOKUP(A944,'Data _Transformation'!A943:Q3272,13,FALSE)</f>
        <v>7676.4</v>
      </c>
      <c r="N944" s="14" t="str">
        <f>VLOOKUP(A944,'Data _Transformation'!A943:Q3272,14,FALSE)</f>
        <v>tier - 2</v>
      </c>
      <c r="O944" s="14" t="str">
        <f>VLOOKUP(A944,'Data _Transformation'!A943:Q3272,15,FALSE)</f>
        <v>tier - 1</v>
      </c>
      <c r="P944" s="14" t="str">
        <f>VLOOKUP(A944,'Data _Transformation'!A943:Q3272,16,0)</f>
        <v>R1012</v>
      </c>
      <c r="Q944" s="42">
        <f>VLOOKUP(A944,'Data _Transformation'!A943:Q3272,17,0)</f>
        <v>27</v>
      </c>
    </row>
    <row r="945" spans="1:17" ht="15.6" x14ac:dyDescent="0.3">
      <c r="A945" s="41" t="s">
        <v>2368</v>
      </c>
      <c r="B945" s="14" t="str">
        <f>VLOOKUP(A945,'Data _Transformation'!A944:Q3273,2,FALSE)</f>
        <v xml:space="preserve">  Erik</v>
      </c>
      <c r="C945" s="14">
        <f>VLOOKUP(A945,'Data _Transformation'!A944:Q3273,3,FALSE)</f>
        <v>40.945</v>
      </c>
      <c r="D945" s="14">
        <f>VLOOKUP(A945,'Data _Transformation'!A944:Q3273,4,FALSE)</f>
        <v>10.57</v>
      </c>
      <c r="E945" s="14" t="str">
        <f>VLOOKUP(A945,'Data _Transformation'!A944:Q3273,5,FALSE)</f>
        <v>No</v>
      </c>
      <c r="F945" s="14" t="str">
        <f>VLOOKUP(A945,'Data _Transformation'!A944:Q3273,6,FALSE)</f>
        <v>No</v>
      </c>
      <c r="G945" s="14" t="str">
        <f>VLOOKUP(A945,'Data _Transformation'!A944:Q3273,7,FALSE)</f>
        <v>No</v>
      </c>
      <c r="H945" s="14">
        <f>VLOOKUP(A945,'Data _Transformation'!A944:Q3273,8,FALSE)</f>
        <v>0</v>
      </c>
      <c r="I945" s="14" t="str">
        <f>VLOOKUP(A945,'Data _Transformation'!A944:Q3273,9,FALSE)</f>
        <v>Nonsmoker</v>
      </c>
      <c r="J945" s="14" t="str">
        <f>VLOOKUP(A945,'Data _Transformation'!A944:Q3273,10,FALSE)</f>
        <v>Obesity</v>
      </c>
      <c r="K945" s="14" t="str">
        <f>VLOOKUP(A945,'Data _Transformation'!A944:Q3273,11,FALSE)</f>
        <v>Diabetes</v>
      </c>
      <c r="L945" s="39">
        <f>VLOOKUP(A945,'Data _Transformation'!A944:Q3273,12,FALSE)</f>
        <v>26217</v>
      </c>
      <c r="M945" s="40">
        <f>VLOOKUP(A945,'Data _Transformation'!A944:Q3273,13,FALSE)</f>
        <v>7680.92</v>
      </c>
      <c r="N945" s="14" t="str">
        <f>VLOOKUP(A945,'Data _Transformation'!A944:Q3273,14,FALSE)</f>
        <v>tier - 2</v>
      </c>
      <c r="O945" s="14" t="str">
        <f>VLOOKUP(A945,'Data _Transformation'!A944:Q3273,15,FALSE)</f>
        <v>tier - 1</v>
      </c>
      <c r="P945" s="14" t="str">
        <f>VLOOKUP(A945,'Data _Transformation'!A944:Q3273,16,0)</f>
        <v>R1013</v>
      </c>
      <c r="Q945" s="42">
        <f>VLOOKUP(A945,'Data _Transformation'!A944:Q3273,17,0)</f>
        <v>51</v>
      </c>
    </row>
    <row r="946" spans="1:17" ht="15.6" x14ac:dyDescent="0.3">
      <c r="A946" s="41" t="s">
        <v>2370</v>
      </c>
      <c r="B946" s="14" t="str">
        <f>VLOOKUP(A946,'Data _Transformation'!A945:Q3274,2,FALSE)</f>
        <v xml:space="preserve">  Matthew T</v>
      </c>
      <c r="C946" s="14">
        <f>VLOOKUP(A946,'Data _Transformation'!A945:Q3274,3,FALSE)</f>
        <v>27.94</v>
      </c>
      <c r="D946" s="14">
        <f>VLOOKUP(A946,'Data _Transformation'!A945:Q3274,4,FALSE)</f>
        <v>7.92</v>
      </c>
      <c r="E946" s="14" t="str">
        <f>VLOOKUP(A946,'Data _Transformation'!A945:Q3274,5,FALSE)</f>
        <v>No</v>
      </c>
      <c r="F946" s="14" t="str">
        <f>VLOOKUP(A946,'Data _Transformation'!A945:Q3274,6,FALSE)</f>
        <v>No</v>
      </c>
      <c r="G946" s="14" t="str">
        <f>VLOOKUP(A946,'Data _Transformation'!A945:Q3274,7,FALSE)</f>
        <v>No</v>
      </c>
      <c r="H946" s="14">
        <f>VLOOKUP(A946,'Data _Transformation'!A945:Q3274,8,FALSE)</f>
        <v>0</v>
      </c>
      <c r="I946" s="14" t="str">
        <f>VLOOKUP(A946,'Data _Transformation'!A945:Q3274,9,FALSE)</f>
        <v>Nonsmoker</v>
      </c>
      <c r="J946" s="14" t="str">
        <f>VLOOKUP(A946,'Data _Transformation'!A945:Q3274,10,FALSE)</f>
        <v>Over weight</v>
      </c>
      <c r="K946" s="14" t="str">
        <f>VLOOKUP(A946,'Data _Transformation'!A945:Q3274,11,FALSE)</f>
        <v>Diabetes</v>
      </c>
      <c r="L946" s="39">
        <f>VLOOKUP(A946,'Data _Transformation'!A945:Q3274,12,FALSE)</f>
        <v>29939</v>
      </c>
      <c r="M946" s="40">
        <f>VLOOKUP(A946,'Data _Transformation'!A945:Q3274,13,FALSE)</f>
        <v>7681.17</v>
      </c>
      <c r="N946" s="14" t="str">
        <f>VLOOKUP(A946,'Data _Transformation'!A945:Q3274,14,FALSE)</f>
        <v>tier - 2</v>
      </c>
      <c r="O946" s="14" t="str">
        <f>VLOOKUP(A946,'Data _Transformation'!A945:Q3274,15,FALSE)</f>
        <v>tier - 2</v>
      </c>
      <c r="P946" s="14" t="str">
        <f>VLOOKUP(A946,'Data _Transformation'!A945:Q3274,16,0)</f>
        <v>R1020</v>
      </c>
      <c r="Q946" s="42">
        <f>VLOOKUP(A946,'Data _Transformation'!A945:Q3274,17,0)</f>
        <v>41</v>
      </c>
    </row>
    <row r="947" spans="1:17" ht="15.6" x14ac:dyDescent="0.3">
      <c r="A947" s="41" t="s">
        <v>2373</v>
      </c>
      <c r="B947" s="14" t="str">
        <f>VLOOKUP(A947,'Data _Transformation'!A946:Q3275,2,FALSE)</f>
        <v xml:space="preserve">  Cassandra</v>
      </c>
      <c r="C947" s="14">
        <f>VLOOKUP(A947,'Data _Transformation'!A946:Q3275,3,FALSE)</f>
        <v>31.9</v>
      </c>
      <c r="D947" s="14">
        <f>VLOOKUP(A947,'Data _Transformation'!A946:Q3275,4,FALSE)</f>
        <v>10.119999999999999</v>
      </c>
      <c r="E947" s="14" t="str">
        <f>VLOOKUP(A947,'Data _Transformation'!A946:Q3275,5,FALSE)</f>
        <v>No</v>
      </c>
      <c r="F947" s="14" t="str">
        <f>VLOOKUP(A947,'Data _Transformation'!A946:Q3275,6,FALSE)</f>
        <v>No</v>
      </c>
      <c r="G947" s="14" t="str">
        <f>VLOOKUP(A947,'Data _Transformation'!A946:Q3275,7,FALSE)</f>
        <v>No</v>
      </c>
      <c r="H947" s="14">
        <f>VLOOKUP(A947,'Data _Transformation'!A946:Q3275,8,FALSE)</f>
        <v>2</v>
      </c>
      <c r="I947" s="14" t="str">
        <f>VLOOKUP(A947,'Data _Transformation'!A946:Q3275,9,FALSE)</f>
        <v>Nonsmoker</v>
      </c>
      <c r="J947" s="14" t="str">
        <f>VLOOKUP(A947,'Data _Transformation'!A946:Q3275,10,FALSE)</f>
        <v>Obesity</v>
      </c>
      <c r="K947" s="14" t="str">
        <f>VLOOKUP(A947,'Data _Transformation'!A946:Q3275,11,FALSE)</f>
        <v>Diabetes</v>
      </c>
      <c r="L947" s="39">
        <f>VLOOKUP(A947,'Data _Transformation'!A946:Q3275,12,FALSE)</f>
        <v>30303</v>
      </c>
      <c r="M947" s="40">
        <f>VLOOKUP(A947,'Data _Transformation'!A946:Q3275,13,FALSE)</f>
        <v>7682.67</v>
      </c>
      <c r="N947" s="14" t="str">
        <f>VLOOKUP(A947,'Data _Transformation'!A946:Q3275,14,FALSE)</f>
        <v>tier - 2</v>
      </c>
      <c r="O947" s="14" t="str">
        <f>VLOOKUP(A947,'Data _Transformation'!A946:Q3275,15,FALSE)</f>
        <v>tier - 1</v>
      </c>
      <c r="P947" s="14" t="str">
        <f>VLOOKUP(A947,'Data _Transformation'!A946:Q3275,16,0)</f>
        <v>R1013</v>
      </c>
      <c r="Q947" s="42">
        <f>VLOOKUP(A947,'Data _Transformation'!A946:Q3275,17,0)</f>
        <v>40</v>
      </c>
    </row>
    <row r="948" spans="1:17" ht="15.6" x14ac:dyDescent="0.3">
      <c r="A948" s="41" t="s">
        <v>2375</v>
      </c>
      <c r="B948" s="14" t="str">
        <f>VLOOKUP(A948,'Data _Transformation'!A947:Q3276,2,FALSE)</f>
        <v xml:space="preserve">  Rosemary C</v>
      </c>
      <c r="C948" s="14">
        <f>VLOOKUP(A948,'Data _Transformation'!A947:Q3276,3,FALSE)</f>
        <v>31.64</v>
      </c>
      <c r="D948" s="14">
        <f>VLOOKUP(A948,'Data _Transformation'!A947:Q3276,4,FALSE)</f>
        <v>7.91</v>
      </c>
      <c r="E948" s="14" t="str">
        <f>VLOOKUP(A948,'Data _Transformation'!A947:Q3276,5,FALSE)</f>
        <v>No</v>
      </c>
      <c r="F948" s="14" t="str">
        <f>VLOOKUP(A948,'Data _Transformation'!A947:Q3276,6,FALSE)</f>
        <v>No</v>
      </c>
      <c r="G948" s="14" t="str">
        <f>VLOOKUP(A948,'Data _Transformation'!A947:Q3276,7,FALSE)</f>
        <v>No</v>
      </c>
      <c r="H948" s="14">
        <f>VLOOKUP(A948,'Data _Transformation'!A947:Q3276,8,FALSE)</f>
        <v>0</v>
      </c>
      <c r="I948" s="14" t="str">
        <f>VLOOKUP(A948,'Data _Transformation'!A947:Q3276,9,FALSE)</f>
        <v>Nonsmoker</v>
      </c>
      <c r="J948" s="14" t="str">
        <f>VLOOKUP(A948,'Data _Transformation'!A947:Q3276,10,FALSE)</f>
        <v>Obesity</v>
      </c>
      <c r="K948" s="14" t="str">
        <f>VLOOKUP(A948,'Data _Transformation'!A947:Q3276,11,FALSE)</f>
        <v>Diabetes</v>
      </c>
      <c r="L948" s="39">
        <f>VLOOKUP(A948,'Data _Transformation'!A947:Q3276,12,FALSE)</f>
        <v>31970</v>
      </c>
      <c r="M948" s="40">
        <f>VLOOKUP(A948,'Data _Transformation'!A947:Q3276,13,FALSE)</f>
        <v>7684.62</v>
      </c>
      <c r="N948" s="14" t="str">
        <f>VLOOKUP(A948,'Data _Transformation'!A947:Q3276,14,FALSE)</f>
        <v>tier - 2</v>
      </c>
      <c r="O948" s="14" t="str">
        <f>VLOOKUP(A948,'Data _Transformation'!A947:Q3276,15,FALSE)</f>
        <v>tier - 3</v>
      </c>
      <c r="P948" s="14" t="str">
        <f>VLOOKUP(A948,'Data _Transformation'!A947:Q3276,16,0)</f>
        <v>R1021</v>
      </c>
      <c r="Q948" s="42">
        <f>VLOOKUP(A948,'Data _Transformation'!A947:Q3276,17,0)</f>
        <v>35</v>
      </c>
    </row>
    <row r="949" spans="1:17" ht="15.6" x14ac:dyDescent="0.3">
      <c r="A949" s="41" t="s">
        <v>2378</v>
      </c>
      <c r="B949" s="14" t="str">
        <f>VLOOKUP(A949,'Data _Transformation'!A948:Q3277,2,FALSE)</f>
        <v xml:space="preserve">  Carrie A</v>
      </c>
      <c r="C949" s="14">
        <f>VLOOKUP(A949,'Data _Transformation'!A948:Q3277,3,FALSE)</f>
        <v>46.7</v>
      </c>
      <c r="D949" s="14">
        <f>VLOOKUP(A949,'Data _Transformation'!A948:Q3277,4,FALSE)</f>
        <v>10.9</v>
      </c>
      <c r="E949" s="14" t="str">
        <f>VLOOKUP(A949,'Data _Transformation'!A948:Q3277,5,FALSE)</f>
        <v>No</v>
      </c>
      <c r="F949" s="14" t="str">
        <f>VLOOKUP(A949,'Data _Transformation'!A948:Q3277,6,FALSE)</f>
        <v>No</v>
      </c>
      <c r="G949" s="14" t="str">
        <f>VLOOKUP(A949,'Data _Transformation'!A948:Q3277,7,FALSE)</f>
        <v>No</v>
      </c>
      <c r="H949" s="14">
        <f>VLOOKUP(A949,'Data _Transformation'!A948:Q3277,8,FALSE)</f>
        <v>0</v>
      </c>
      <c r="I949" s="14" t="str">
        <f>VLOOKUP(A949,'Data _Transformation'!A948:Q3277,9,FALSE)</f>
        <v>Nonsmoker</v>
      </c>
      <c r="J949" s="14" t="str">
        <f>VLOOKUP(A949,'Data _Transformation'!A948:Q3277,10,FALSE)</f>
        <v>Obesity</v>
      </c>
      <c r="K949" s="14" t="str">
        <f>VLOOKUP(A949,'Data _Transformation'!A948:Q3277,11,FALSE)</f>
        <v>Diabetes</v>
      </c>
      <c r="L949" s="39">
        <f>VLOOKUP(A949,'Data _Transformation'!A948:Q3277,12,FALSE)</f>
        <v>28853</v>
      </c>
      <c r="M949" s="40">
        <f>VLOOKUP(A949,'Data _Transformation'!A948:Q3277,13,FALSE)</f>
        <v>7726.85</v>
      </c>
      <c r="N949" s="14" t="str">
        <f>VLOOKUP(A949,'Data _Transformation'!A948:Q3277,14,FALSE)</f>
        <v>tier - 1</v>
      </c>
      <c r="O949" s="14" t="str">
        <f>VLOOKUP(A949,'Data _Transformation'!A948:Q3277,15,FALSE)</f>
        <v>tier - 2</v>
      </c>
      <c r="P949" s="14" t="str">
        <f>VLOOKUP(A949,'Data _Transformation'!A948:Q3277,16,0)</f>
        <v>R1011</v>
      </c>
      <c r="Q949" s="42">
        <f>VLOOKUP(A949,'Data _Transformation'!A948:Q3277,17,0)</f>
        <v>44</v>
      </c>
    </row>
    <row r="950" spans="1:17" ht="15.6" x14ac:dyDescent="0.3">
      <c r="A950" s="41" t="s">
        <v>2380</v>
      </c>
      <c r="B950" s="14" t="str">
        <f>VLOOKUP(A950,'Data _Transformation'!A949:Q3278,2,FALSE)</f>
        <v xml:space="preserve">  Gerardo Sr</v>
      </c>
      <c r="C950" s="14">
        <f>VLOOKUP(A950,'Data _Transformation'!A949:Q3278,3,FALSE)</f>
        <v>18.335000000000001</v>
      </c>
      <c r="D950" s="14">
        <f>VLOOKUP(A950,'Data _Transformation'!A949:Q3278,4,FALSE)</f>
        <v>11.83</v>
      </c>
      <c r="E950" s="14" t="str">
        <f>VLOOKUP(A950,'Data _Transformation'!A949:Q3278,5,FALSE)</f>
        <v>No</v>
      </c>
      <c r="F950" s="14" t="str">
        <f>VLOOKUP(A950,'Data _Transformation'!A949:Q3278,6,FALSE)</f>
        <v>No</v>
      </c>
      <c r="G950" s="14" t="str">
        <f>VLOOKUP(A950,'Data _Transformation'!A949:Q3278,7,FALSE)</f>
        <v>No</v>
      </c>
      <c r="H950" s="14">
        <f>VLOOKUP(A950,'Data _Transformation'!A949:Q3278,8,FALSE)</f>
        <v>0</v>
      </c>
      <c r="I950" s="14" t="str">
        <f>VLOOKUP(A950,'Data _Transformation'!A949:Q3278,9,FALSE)</f>
        <v>Nonsmoker</v>
      </c>
      <c r="J950" s="14" t="str">
        <f>VLOOKUP(A950,'Data _Transformation'!A949:Q3278,10,FALSE)</f>
        <v>Under weight</v>
      </c>
      <c r="K950" s="14" t="str">
        <f>VLOOKUP(A950,'Data _Transformation'!A949:Q3278,11,FALSE)</f>
        <v>Diabetes</v>
      </c>
      <c r="L950" s="39">
        <f>VLOOKUP(A950,'Data _Transformation'!A949:Q3278,12,FALSE)</f>
        <v>29008</v>
      </c>
      <c r="M950" s="40">
        <f>VLOOKUP(A950,'Data _Transformation'!A949:Q3278,13,FALSE)</f>
        <v>7727.25</v>
      </c>
      <c r="N950" s="14" t="str">
        <f>VLOOKUP(A950,'Data _Transformation'!A949:Q3278,14,FALSE)</f>
        <v>tier - 2</v>
      </c>
      <c r="O950" s="14" t="str">
        <f>VLOOKUP(A950,'Data _Transformation'!A949:Q3278,15,FALSE)</f>
        <v>tier - 3</v>
      </c>
      <c r="P950" s="14" t="str">
        <f>VLOOKUP(A950,'Data _Transformation'!A949:Q3278,16,0)</f>
        <v>R1012</v>
      </c>
      <c r="Q950" s="42">
        <f>VLOOKUP(A950,'Data _Transformation'!A949:Q3278,17,0)</f>
        <v>44</v>
      </c>
    </row>
    <row r="951" spans="1:17" ht="15.6" x14ac:dyDescent="0.3">
      <c r="A951" s="41" t="s">
        <v>2383</v>
      </c>
      <c r="B951" s="14" t="str">
        <f>VLOOKUP(A951,'Data _Transformation'!A950:Q3279,2,FALSE)</f>
        <v xml:space="preserve">  Matthew R</v>
      </c>
      <c r="C951" s="14">
        <f>VLOOKUP(A951,'Data _Transformation'!A950:Q3279,3,FALSE)</f>
        <v>31.24</v>
      </c>
      <c r="D951" s="14">
        <f>VLOOKUP(A951,'Data _Transformation'!A950:Q3279,4,FALSE)</f>
        <v>7.42</v>
      </c>
      <c r="E951" s="14" t="str">
        <f>VLOOKUP(A951,'Data _Transformation'!A950:Q3279,5,FALSE)</f>
        <v>Yes</v>
      </c>
      <c r="F951" s="14" t="str">
        <f>VLOOKUP(A951,'Data _Transformation'!A950:Q3279,6,FALSE)</f>
        <v>No</v>
      </c>
      <c r="G951" s="14" t="str">
        <f>VLOOKUP(A951,'Data _Transformation'!A950:Q3279,7,FALSE)</f>
        <v>No</v>
      </c>
      <c r="H951" s="14">
        <f>VLOOKUP(A951,'Data _Transformation'!A950:Q3279,8,FALSE)</f>
        <v>2</v>
      </c>
      <c r="I951" s="14" t="str">
        <f>VLOOKUP(A951,'Data _Transformation'!A950:Q3279,9,FALSE)</f>
        <v>Nonsmoker</v>
      </c>
      <c r="J951" s="14" t="str">
        <f>VLOOKUP(A951,'Data _Transformation'!A950:Q3279,10,FALSE)</f>
        <v>Obesity</v>
      </c>
      <c r="K951" s="14" t="str">
        <f>VLOOKUP(A951,'Data _Transformation'!A950:Q3279,11,FALSE)</f>
        <v>Diabetes</v>
      </c>
      <c r="L951" s="39">
        <f>VLOOKUP(A951,'Data _Transformation'!A950:Q3279,12,FALSE)</f>
        <v>29474</v>
      </c>
      <c r="M951" s="40">
        <f>VLOOKUP(A951,'Data _Transformation'!A950:Q3279,13,FALSE)</f>
        <v>7729.65</v>
      </c>
      <c r="N951" s="14" t="str">
        <f>VLOOKUP(A951,'Data _Transformation'!A950:Q3279,14,FALSE)</f>
        <v>tier - 3</v>
      </c>
      <c r="O951" s="14" t="str">
        <f>VLOOKUP(A951,'Data _Transformation'!A950:Q3279,15,FALSE)</f>
        <v>tier - 1</v>
      </c>
      <c r="P951" s="14" t="str">
        <f>VLOOKUP(A951,'Data _Transformation'!A950:Q3279,16,0)</f>
        <v>R1016</v>
      </c>
      <c r="Q951" s="42">
        <f>VLOOKUP(A951,'Data _Transformation'!A950:Q3279,17,0)</f>
        <v>42</v>
      </c>
    </row>
    <row r="952" spans="1:17" ht="15.6" x14ac:dyDescent="0.3">
      <c r="A952" s="41" t="s">
        <v>2385</v>
      </c>
      <c r="B952" s="14" t="str">
        <f>VLOOKUP(A952,'Data _Transformation'!A951:Q3280,2,FALSE)</f>
        <v xml:space="preserve">  Meghan E</v>
      </c>
      <c r="C952" s="14">
        <f>VLOOKUP(A952,'Data _Transformation'!A951:Q3280,3,FALSE)</f>
        <v>39.22</v>
      </c>
      <c r="D952" s="14">
        <f>VLOOKUP(A952,'Data _Transformation'!A951:Q3280,4,FALSE)</f>
        <v>5.62</v>
      </c>
      <c r="E952" s="14" t="str">
        <f>VLOOKUP(A952,'Data _Transformation'!A951:Q3280,5,FALSE)</f>
        <v>Yes</v>
      </c>
      <c r="F952" s="14" t="str">
        <f>VLOOKUP(A952,'Data _Transformation'!A951:Q3280,6,FALSE)</f>
        <v>No</v>
      </c>
      <c r="G952" s="14" t="str">
        <f>VLOOKUP(A952,'Data _Transformation'!A951:Q3280,7,FALSE)</f>
        <v>No</v>
      </c>
      <c r="H952" s="14">
        <f>VLOOKUP(A952,'Data _Transformation'!A951:Q3280,8,FALSE)</f>
        <v>1</v>
      </c>
      <c r="I952" s="14" t="str">
        <f>VLOOKUP(A952,'Data _Transformation'!A951:Q3280,9,FALSE)</f>
        <v>Nonsmoker</v>
      </c>
      <c r="J952" s="14" t="str">
        <f>VLOOKUP(A952,'Data _Transformation'!A951:Q3280,10,FALSE)</f>
        <v>Obesity</v>
      </c>
      <c r="K952" s="14" t="str">
        <f>VLOOKUP(A952,'Data _Transformation'!A951:Q3280,11,FALSE)</f>
        <v>Normal</v>
      </c>
      <c r="L952" s="39">
        <f>VLOOKUP(A952,'Data _Transformation'!A951:Q3280,12,FALSE)</f>
        <v>28828</v>
      </c>
      <c r="M952" s="40">
        <f>VLOOKUP(A952,'Data _Transformation'!A951:Q3280,13,FALSE)</f>
        <v>7731.43</v>
      </c>
      <c r="N952" s="14" t="str">
        <f>VLOOKUP(A952,'Data _Transformation'!A951:Q3280,14,FALSE)</f>
        <v>tier - 3</v>
      </c>
      <c r="O952" s="14" t="str">
        <f>VLOOKUP(A952,'Data _Transformation'!A951:Q3280,15,FALSE)</f>
        <v>tier - 2</v>
      </c>
      <c r="P952" s="14" t="str">
        <f>VLOOKUP(A952,'Data _Transformation'!A951:Q3280,16,0)</f>
        <v>R1013</v>
      </c>
      <c r="Q952" s="42">
        <f>VLOOKUP(A952,'Data _Transformation'!A951:Q3280,17,0)</f>
        <v>44</v>
      </c>
    </row>
    <row r="953" spans="1:17" ht="15.6" x14ac:dyDescent="0.3">
      <c r="A953" s="41" t="s">
        <v>2387</v>
      </c>
      <c r="B953" s="14" t="str">
        <f>VLOOKUP(A953,'Data _Transformation'!A952:Q3281,2,FALSE)</f>
        <v xml:space="preserve">  Eric</v>
      </c>
      <c r="C953" s="14">
        <f>VLOOKUP(A953,'Data _Transformation'!A952:Q3281,3,FALSE)</f>
        <v>24.414999999999999</v>
      </c>
      <c r="D953" s="14">
        <f>VLOOKUP(A953,'Data _Transformation'!A952:Q3281,4,FALSE)</f>
        <v>7.16</v>
      </c>
      <c r="E953" s="14" t="str">
        <f>VLOOKUP(A953,'Data _Transformation'!A952:Q3281,5,FALSE)</f>
        <v>No</v>
      </c>
      <c r="F953" s="14" t="str">
        <f>VLOOKUP(A953,'Data _Transformation'!A952:Q3281,6,FALSE)</f>
        <v>No</v>
      </c>
      <c r="G953" s="14" t="str">
        <f>VLOOKUP(A953,'Data _Transformation'!A952:Q3281,7,FALSE)</f>
        <v>No</v>
      </c>
      <c r="H953" s="14">
        <f>VLOOKUP(A953,'Data _Transformation'!A952:Q3281,8,FALSE)</f>
        <v>0</v>
      </c>
      <c r="I953" s="14" t="str">
        <f>VLOOKUP(A953,'Data _Transformation'!A952:Q3281,9,FALSE)</f>
        <v>Nonsmoker</v>
      </c>
      <c r="J953" s="14" t="str">
        <f>VLOOKUP(A953,'Data _Transformation'!A952:Q3281,10,FALSE)</f>
        <v>Normal weight</v>
      </c>
      <c r="K953" s="14" t="str">
        <f>VLOOKUP(A953,'Data _Transformation'!A952:Q3281,11,FALSE)</f>
        <v>Diabetes</v>
      </c>
      <c r="L953" s="39">
        <f>VLOOKUP(A953,'Data _Transformation'!A952:Q3281,12,FALSE)</f>
        <v>28366</v>
      </c>
      <c r="M953" s="40">
        <f>VLOOKUP(A953,'Data _Transformation'!A952:Q3281,13,FALSE)</f>
        <v>7731.86</v>
      </c>
      <c r="N953" s="14" t="str">
        <f>VLOOKUP(A953,'Data _Transformation'!A952:Q3281,14,FALSE)</f>
        <v>tier - 2</v>
      </c>
      <c r="O953" s="14" t="str">
        <f>VLOOKUP(A953,'Data _Transformation'!A952:Q3281,15,FALSE)</f>
        <v>tier - 3</v>
      </c>
      <c r="P953" s="14" t="str">
        <f>VLOOKUP(A953,'Data _Transformation'!A952:Q3281,16,0)</f>
        <v>R1012</v>
      </c>
      <c r="Q953" s="42">
        <f>VLOOKUP(A953,'Data _Transformation'!A952:Q3281,17,0)</f>
        <v>45</v>
      </c>
    </row>
    <row r="954" spans="1:17" ht="15.6" x14ac:dyDescent="0.3">
      <c r="A954" s="41" t="s">
        <v>2390</v>
      </c>
      <c r="B954" s="14" t="str">
        <f>VLOOKUP(A954,'Data _Transformation'!A953:Q3282,2,FALSE)</f>
        <v xml:space="preserve">  Lisa B</v>
      </c>
      <c r="C954" s="14">
        <f>VLOOKUP(A954,'Data _Transformation'!A953:Q3282,3,FALSE)</f>
        <v>32.299999999999997</v>
      </c>
      <c r="D954" s="14">
        <f>VLOOKUP(A954,'Data _Transformation'!A953:Q3282,4,FALSE)</f>
        <v>9.89</v>
      </c>
      <c r="E954" s="14" t="str">
        <f>VLOOKUP(A954,'Data _Transformation'!A953:Q3282,5,FALSE)</f>
        <v>No</v>
      </c>
      <c r="F954" s="14" t="str">
        <f>VLOOKUP(A954,'Data _Transformation'!A953:Q3282,6,FALSE)</f>
        <v>No</v>
      </c>
      <c r="G954" s="14" t="str">
        <f>VLOOKUP(A954,'Data _Transformation'!A953:Q3282,7,FALSE)</f>
        <v>No</v>
      </c>
      <c r="H954" s="14">
        <f>VLOOKUP(A954,'Data _Transformation'!A953:Q3282,8,FALSE)</f>
        <v>0</v>
      </c>
      <c r="I954" s="14" t="str">
        <f>VLOOKUP(A954,'Data _Transformation'!A953:Q3282,9,FALSE)</f>
        <v>Nonsmoker</v>
      </c>
      <c r="J954" s="14" t="str">
        <f>VLOOKUP(A954,'Data _Transformation'!A953:Q3282,10,FALSE)</f>
        <v>Obesity</v>
      </c>
      <c r="K954" s="14" t="str">
        <f>VLOOKUP(A954,'Data _Transformation'!A953:Q3282,11,FALSE)</f>
        <v>Diabetes</v>
      </c>
      <c r="L954" s="39">
        <f>VLOOKUP(A954,'Data _Transformation'!A953:Q3282,12,FALSE)</f>
        <v>23941</v>
      </c>
      <c r="M954" s="40">
        <f>VLOOKUP(A954,'Data _Transformation'!A953:Q3282,13,FALSE)</f>
        <v>7736.39</v>
      </c>
      <c r="N954" s="14" t="str">
        <f>VLOOKUP(A954,'Data _Transformation'!A953:Q3282,14,FALSE)</f>
        <v>tier - 3</v>
      </c>
      <c r="O954" s="14" t="str">
        <f>VLOOKUP(A954,'Data _Transformation'!A953:Q3282,15,FALSE)</f>
        <v>tier - 2</v>
      </c>
      <c r="P954" s="14" t="str">
        <f>VLOOKUP(A954,'Data _Transformation'!A953:Q3282,16,0)</f>
        <v>R1013</v>
      </c>
      <c r="Q954" s="42">
        <f>VLOOKUP(A954,'Data _Transformation'!A953:Q3282,17,0)</f>
        <v>57</v>
      </c>
    </row>
    <row r="955" spans="1:17" ht="15.6" x14ac:dyDescent="0.3">
      <c r="A955" s="41" t="s">
        <v>2392</v>
      </c>
      <c r="B955" s="14" t="str">
        <f>VLOOKUP(A955,'Data _Transformation'!A954:Q3283,2,FALSE)</f>
        <v xml:space="preserve">  Jane R</v>
      </c>
      <c r="C955" s="14">
        <f>VLOOKUP(A955,'Data _Transformation'!A954:Q3283,3,FALSE)</f>
        <v>39.94</v>
      </c>
      <c r="D955" s="14">
        <f>VLOOKUP(A955,'Data _Transformation'!A954:Q3283,4,FALSE)</f>
        <v>5.14</v>
      </c>
      <c r="E955" s="14" t="str">
        <f>VLOOKUP(A955,'Data _Transformation'!A954:Q3283,5,FALSE)</f>
        <v>No</v>
      </c>
      <c r="F955" s="14" t="str">
        <f>VLOOKUP(A955,'Data _Transformation'!A954:Q3283,6,FALSE)</f>
        <v>No</v>
      </c>
      <c r="G955" s="14" t="str">
        <f>VLOOKUP(A955,'Data _Transformation'!A954:Q3283,7,FALSE)</f>
        <v>No</v>
      </c>
      <c r="H955" s="14">
        <f>VLOOKUP(A955,'Data _Transformation'!A954:Q3283,8,FALSE)</f>
        <v>0</v>
      </c>
      <c r="I955" s="14" t="str">
        <f>VLOOKUP(A955,'Data _Transformation'!A954:Q3283,9,FALSE)</f>
        <v>Nonsmoker</v>
      </c>
      <c r="J955" s="14" t="str">
        <f>VLOOKUP(A955,'Data _Transformation'!A954:Q3283,10,FALSE)</f>
        <v>Obesity</v>
      </c>
      <c r="K955" s="14" t="str">
        <f>VLOOKUP(A955,'Data _Transformation'!A954:Q3283,11,FALSE)</f>
        <v>Normal</v>
      </c>
      <c r="L955" s="39">
        <f>VLOOKUP(A955,'Data _Transformation'!A954:Q3283,12,FALSE)</f>
        <v>28737</v>
      </c>
      <c r="M955" s="40">
        <f>VLOOKUP(A955,'Data _Transformation'!A954:Q3283,13,FALSE)</f>
        <v>7740.34</v>
      </c>
      <c r="N955" s="14" t="str">
        <f>VLOOKUP(A955,'Data _Transformation'!A954:Q3283,14,FALSE)</f>
        <v>tier - 1</v>
      </c>
      <c r="O955" s="14" t="str">
        <f>VLOOKUP(A955,'Data _Transformation'!A954:Q3283,15,FALSE)</f>
        <v>tier - 1</v>
      </c>
      <c r="P955" s="14" t="str">
        <f>VLOOKUP(A955,'Data _Transformation'!A954:Q3283,16,0)</f>
        <v>R1011</v>
      </c>
      <c r="Q955" s="42">
        <f>VLOOKUP(A955,'Data _Transformation'!A954:Q3283,17,0)</f>
        <v>44</v>
      </c>
    </row>
    <row r="956" spans="1:17" ht="15.6" x14ac:dyDescent="0.3">
      <c r="A956" s="41" t="s">
        <v>2394</v>
      </c>
      <c r="B956" s="14" t="str">
        <f>VLOOKUP(A956,'Data _Transformation'!A955:Q3284,2,FALSE)</f>
        <v xml:space="preserve">  Allison M</v>
      </c>
      <c r="C956" s="14">
        <f>VLOOKUP(A956,'Data _Transformation'!A955:Q3284,3,FALSE)</f>
        <v>30</v>
      </c>
      <c r="D956" s="14">
        <f>VLOOKUP(A956,'Data _Transformation'!A955:Q3284,4,FALSE)</f>
        <v>5.61</v>
      </c>
      <c r="E956" s="14" t="str">
        <f>VLOOKUP(A956,'Data _Transformation'!A955:Q3284,5,FALSE)</f>
        <v>Yes</v>
      </c>
      <c r="F956" s="14" t="str">
        <f>VLOOKUP(A956,'Data _Transformation'!A955:Q3284,6,FALSE)</f>
        <v>No</v>
      </c>
      <c r="G956" s="14" t="str">
        <f>VLOOKUP(A956,'Data _Transformation'!A955:Q3284,7,FALSE)</f>
        <v>Yes</v>
      </c>
      <c r="H956" s="14">
        <f>VLOOKUP(A956,'Data _Transformation'!A955:Q3284,8,FALSE)</f>
        <v>1</v>
      </c>
      <c r="I956" s="14" t="str">
        <f>VLOOKUP(A956,'Data _Transformation'!A955:Q3284,9,FALSE)</f>
        <v>Nonsmoker</v>
      </c>
      <c r="J956" s="14" t="str">
        <f>VLOOKUP(A956,'Data _Transformation'!A955:Q3284,10,FALSE)</f>
        <v>Obesity</v>
      </c>
      <c r="K956" s="14" t="str">
        <f>VLOOKUP(A956,'Data _Transformation'!A955:Q3284,11,FALSE)</f>
        <v>Normal</v>
      </c>
      <c r="L956" s="39">
        <f>VLOOKUP(A956,'Data _Transformation'!A955:Q3284,12,FALSE)</f>
        <v>28106</v>
      </c>
      <c r="M956" s="40">
        <f>VLOOKUP(A956,'Data _Transformation'!A955:Q3284,13,FALSE)</f>
        <v>7742.11</v>
      </c>
      <c r="N956" s="14" t="str">
        <f>VLOOKUP(A956,'Data _Transformation'!A955:Q3284,14,FALSE)</f>
        <v>tier - 3</v>
      </c>
      <c r="O956" s="14" t="str">
        <f>VLOOKUP(A956,'Data _Transformation'!A955:Q3284,15,FALSE)</f>
        <v>tier - 2</v>
      </c>
      <c r="P956" s="14" t="str">
        <f>VLOOKUP(A956,'Data _Transformation'!A955:Q3284,16,0)</f>
        <v>R1013</v>
      </c>
      <c r="Q956" s="42">
        <f>VLOOKUP(A956,'Data _Transformation'!A955:Q3284,17,0)</f>
        <v>46</v>
      </c>
    </row>
    <row r="957" spans="1:17" ht="15.6" x14ac:dyDescent="0.3">
      <c r="A957" s="41" t="s">
        <v>2397</v>
      </c>
      <c r="B957" s="14" t="str">
        <f>VLOOKUP(A957,'Data _Transformation'!A956:Q3285,2,FALSE)</f>
        <v xml:space="preserve">  Sarah E</v>
      </c>
      <c r="C957" s="14">
        <f>VLOOKUP(A957,'Data _Transformation'!A956:Q3285,3,FALSE)</f>
        <v>35.340000000000003</v>
      </c>
      <c r="D957" s="14">
        <f>VLOOKUP(A957,'Data _Transformation'!A956:Q3285,4,FALSE)</f>
        <v>5.51</v>
      </c>
      <c r="E957" s="14" t="str">
        <f>VLOOKUP(A957,'Data _Transformation'!A956:Q3285,5,FALSE)</f>
        <v>Yes</v>
      </c>
      <c r="F957" s="14" t="str">
        <f>VLOOKUP(A957,'Data _Transformation'!A956:Q3285,6,FALSE)</f>
        <v>No</v>
      </c>
      <c r="G957" s="14" t="str">
        <f>VLOOKUP(A957,'Data _Transformation'!A956:Q3285,7,FALSE)</f>
        <v>Yes</v>
      </c>
      <c r="H957" s="14">
        <f>VLOOKUP(A957,'Data _Transformation'!A956:Q3285,8,FALSE)</f>
        <v>1</v>
      </c>
      <c r="I957" s="14" t="str">
        <f>VLOOKUP(A957,'Data _Transformation'!A956:Q3285,9,FALSE)</f>
        <v>Nonsmoker</v>
      </c>
      <c r="J957" s="14" t="str">
        <f>VLOOKUP(A957,'Data _Transformation'!A956:Q3285,10,FALSE)</f>
        <v>Obesity</v>
      </c>
      <c r="K957" s="14" t="str">
        <f>VLOOKUP(A957,'Data _Transformation'!A956:Q3285,11,FALSE)</f>
        <v>Normal</v>
      </c>
      <c r="L957" s="39">
        <f>VLOOKUP(A957,'Data _Transformation'!A956:Q3285,12,FALSE)</f>
        <v>29767</v>
      </c>
      <c r="M957" s="40">
        <f>VLOOKUP(A957,'Data _Transformation'!A956:Q3285,13,FALSE)</f>
        <v>7749.16</v>
      </c>
      <c r="N957" s="14" t="str">
        <f>VLOOKUP(A957,'Data _Transformation'!A956:Q3285,14,FALSE)</f>
        <v>tier - 2</v>
      </c>
      <c r="O957" s="14" t="str">
        <f>VLOOKUP(A957,'Data _Transformation'!A956:Q3285,15,FALSE)</f>
        <v>tier - 1</v>
      </c>
      <c r="P957" s="14" t="str">
        <f>VLOOKUP(A957,'Data _Transformation'!A956:Q3285,16,0)</f>
        <v>R1012</v>
      </c>
      <c r="Q957" s="42">
        <f>VLOOKUP(A957,'Data _Transformation'!A956:Q3285,17,0)</f>
        <v>41</v>
      </c>
    </row>
    <row r="958" spans="1:17" ht="15.6" x14ac:dyDescent="0.3">
      <c r="A958" s="41" t="s">
        <v>2399</v>
      </c>
      <c r="B958" s="14" t="str">
        <f>VLOOKUP(A958,'Data _Transformation'!A957:Q3286,2,FALSE)</f>
        <v xml:space="preserve">  Philip J</v>
      </c>
      <c r="C958" s="14">
        <f>VLOOKUP(A958,'Data _Transformation'!A957:Q3286,3,FALSE)</f>
        <v>32.204999999999998</v>
      </c>
      <c r="D958" s="14">
        <f>VLOOKUP(A958,'Data _Transformation'!A957:Q3286,4,FALSE)</f>
        <v>8.3800000000000008</v>
      </c>
      <c r="E958" s="14" t="str">
        <f>VLOOKUP(A958,'Data _Transformation'!A957:Q3286,5,FALSE)</f>
        <v>Yes</v>
      </c>
      <c r="F958" s="14" t="str">
        <f>VLOOKUP(A958,'Data _Transformation'!A957:Q3286,6,FALSE)</f>
        <v>No</v>
      </c>
      <c r="G958" s="14" t="str">
        <f>VLOOKUP(A958,'Data _Transformation'!A957:Q3286,7,FALSE)</f>
        <v>No</v>
      </c>
      <c r="H958" s="14">
        <f>VLOOKUP(A958,'Data _Transformation'!A957:Q3286,8,FALSE)</f>
        <v>2</v>
      </c>
      <c r="I958" s="14" t="str">
        <f>VLOOKUP(A958,'Data _Transformation'!A957:Q3286,9,FALSE)</f>
        <v>Nonsmoker</v>
      </c>
      <c r="J958" s="14" t="str">
        <f>VLOOKUP(A958,'Data _Transformation'!A957:Q3286,10,FALSE)</f>
        <v>Obesity</v>
      </c>
      <c r="K958" s="14" t="str">
        <f>VLOOKUP(A958,'Data _Transformation'!A957:Q3286,11,FALSE)</f>
        <v>Diabetes</v>
      </c>
      <c r="L958" s="39">
        <f>VLOOKUP(A958,'Data _Transformation'!A957:Q3286,12,FALSE)</f>
        <v>35785</v>
      </c>
      <c r="M958" s="40">
        <f>VLOOKUP(A958,'Data _Transformation'!A957:Q3286,13,FALSE)</f>
        <v>7763.06</v>
      </c>
      <c r="N958" s="14" t="str">
        <f>VLOOKUP(A958,'Data _Transformation'!A957:Q3286,14,FALSE)</f>
        <v>tier - 2</v>
      </c>
      <c r="O958" s="14" t="str">
        <f>VLOOKUP(A958,'Data _Transformation'!A957:Q3286,15,FALSE)</f>
        <v>tier - 1</v>
      </c>
      <c r="P958" s="14" t="str">
        <f>VLOOKUP(A958,'Data _Transformation'!A957:Q3286,16,0)</f>
        <v>R1012</v>
      </c>
      <c r="Q958" s="42">
        <f>VLOOKUP(A958,'Data _Transformation'!A957:Q3286,17,0)</f>
        <v>25</v>
      </c>
    </row>
    <row r="959" spans="1:17" ht="15.6" x14ac:dyDescent="0.3">
      <c r="A959" s="41" t="s">
        <v>2402</v>
      </c>
      <c r="B959" s="14" t="str">
        <f>VLOOKUP(A959,'Data _Transformation'!A958:Q3287,2,FALSE)</f>
        <v xml:space="preserve">  Jillian A</v>
      </c>
      <c r="C959" s="14">
        <f>VLOOKUP(A959,'Data _Transformation'!A958:Q3287,3,FALSE)</f>
        <v>33.880000000000003</v>
      </c>
      <c r="D959" s="14">
        <f>VLOOKUP(A959,'Data _Transformation'!A958:Q3287,4,FALSE)</f>
        <v>4.68</v>
      </c>
      <c r="E959" s="14" t="str">
        <f>VLOOKUP(A959,'Data _Transformation'!A958:Q3287,5,FALSE)</f>
        <v>No</v>
      </c>
      <c r="F959" s="14" t="str">
        <f>VLOOKUP(A959,'Data _Transformation'!A958:Q3287,6,FALSE)</f>
        <v>yes</v>
      </c>
      <c r="G959" s="14" t="str">
        <f>VLOOKUP(A959,'Data _Transformation'!A958:Q3287,7,FALSE)</f>
        <v>No</v>
      </c>
      <c r="H959" s="14">
        <f>VLOOKUP(A959,'Data _Transformation'!A958:Q3287,8,FALSE)</f>
        <v>1</v>
      </c>
      <c r="I959" s="14" t="str">
        <f>VLOOKUP(A959,'Data _Transformation'!A958:Q3287,9,FALSE)</f>
        <v>Nonsmoker</v>
      </c>
      <c r="J959" s="14" t="str">
        <f>VLOOKUP(A959,'Data _Transformation'!A958:Q3287,10,FALSE)</f>
        <v>Obesity</v>
      </c>
      <c r="K959" s="14" t="str">
        <f>VLOOKUP(A959,'Data _Transformation'!A958:Q3287,11,FALSE)</f>
        <v>Normal</v>
      </c>
      <c r="L959" s="39">
        <f>VLOOKUP(A959,'Data _Transformation'!A958:Q3287,12,FALSE)</f>
        <v>27369</v>
      </c>
      <c r="M959" s="40">
        <f>VLOOKUP(A959,'Data _Transformation'!A958:Q3287,13,FALSE)</f>
        <v>7789.64</v>
      </c>
      <c r="N959" s="14" t="str">
        <f>VLOOKUP(A959,'Data _Transformation'!A958:Q3287,14,FALSE)</f>
        <v>tier - 1</v>
      </c>
      <c r="O959" s="14" t="str">
        <f>VLOOKUP(A959,'Data _Transformation'!A958:Q3287,15,FALSE)</f>
        <v>tier - 3</v>
      </c>
      <c r="P959" s="14" t="str">
        <f>VLOOKUP(A959,'Data _Transformation'!A958:Q3287,16,0)</f>
        <v>R1013</v>
      </c>
      <c r="Q959" s="42">
        <f>VLOOKUP(A959,'Data _Transformation'!A958:Q3287,17,0)</f>
        <v>48</v>
      </c>
    </row>
    <row r="960" spans="1:17" ht="15.6" x14ac:dyDescent="0.3">
      <c r="A960" s="41" t="s">
        <v>2404</v>
      </c>
      <c r="B960" s="14" t="str">
        <f>VLOOKUP(A960,'Data _Transformation'!A959:Q3288,2,FALSE)</f>
        <v xml:space="preserve">  Laura D</v>
      </c>
      <c r="C960" s="14">
        <f>VLOOKUP(A960,'Data _Transformation'!A959:Q3288,3,FALSE)</f>
        <v>26.63</v>
      </c>
      <c r="D960" s="14">
        <f>VLOOKUP(A960,'Data _Transformation'!A959:Q3288,4,FALSE)</f>
        <v>4.3600000000000003</v>
      </c>
      <c r="E960" s="14" t="str">
        <f>VLOOKUP(A960,'Data _Transformation'!A959:Q3288,5,FALSE)</f>
        <v>Yes</v>
      </c>
      <c r="F960" s="14" t="str">
        <f>VLOOKUP(A960,'Data _Transformation'!A959:Q3288,6,FALSE)</f>
        <v>No</v>
      </c>
      <c r="G960" s="14" t="str">
        <f>VLOOKUP(A960,'Data _Transformation'!A959:Q3288,7,FALSE)</f>
        <v>No</v>
      </c>
      <c r="H960" s="14">
        <f>VLOOKUP(A960,'Data _Transformation'!A959:Q3288,8,FALSE)</f>
        <v>2</v>
      </c>
      <c r="I960" s="14" t="str">
        <f>VLOOKUP(A960,'Data _Transformation'!A959:Q3288,9,FALSE)</f>
        <v>Nonsmoker</v>
      </c>
      <c r="J960" s="14" t="str">
        <f>VLOOKUP(A960,'Data _Transformation'!A959:Q3288,10,FALSE)</f>
        <v>Over weight</v>
      </c>
      <c r="K960" s="14" t="str">
        <f>VLOOKUP(A960,'Data _Transformation'!A959:Q3288,11,FALSE)</f>
        <v>Normal</v>
      </c>
      <c r="L960" s="39">
        <f>VLOOKUP(A960,'Data _Transformation'!A959:Q3288,12,FALSE)</f>
        <v>36519</v>
      </c>
      <c r="M960" s="40">
        <f>VLOOKUP(A960,'Data _Transformation'!A959:Q3288,13,FALSE)</f>
        <v>7794.68</v>
      </c>
      <c r="N960" s="14" t="str">
        <f>VLOOKUP(A960,'Data _Transformation'!A959:Q3288,14,FALSE)</f>
        <v>tier - 2</v>
      </c>
      <c r="O960" s="14" t="str">
        <f>VLOOKUP(A960,'Data _Transformation'!A959:Q3288,15,FALSE)</f>
        <v>tier - 2</v>
      </c>
      <c r="P960" s="14" t="str">
        <f>VLOOKUP(A960,'Data _Transformation'!A959:Q3288,16,0)</f>
        <v>R1026</v>
      </c>
      <c r="Q960" s="42">
        <f>VLOOKUP(A960,'Data _Transformation'!A959:Q3288,17,0)</f>
        <v>23</v>
      </c>
    </row>
    <row r="961" spans="1:17" ht="15.6" x14ac:dyDescent="0.3">
      <c r="A961" s="41" t="s">
        <v>2415</v>
      </c>
      <c r="B961" s="14" t="str">
        <f>VLOOKUP(A961,'Data _Transformation'!A960:Q3289,2,FALSE)</f>
        <v xml:space="preserve">  Megan E</v>
      </c>
      <c r="C961" s="14">
        <f>VLOOKUP(A961,'Data _Transformation'!A960:Q3289,3,FALSE)</f>
        <v>28.7</v>
      </c>
      <c r="D961" s="14">
        <f>VLOOKUP(A961,'Data _Transformation'!A960:Q3289,4,FALSE)</f>
        <v>7.74</v>
      </c>
      <c r="E961" s="14" t="str">
        <f>VLOOKUP(A961,'Data _Transformation'!A960:Q3289,5,FALSE)</f>
        <v>No</v>
      </c>
      <c r="F961" s="14" t="str">
        <f>VLOOKUP(A961,'Data _Transformation'!A960:Q3289,6,FALSE)</f>
        <v>No</v>
      </c>
      <c r="G961" s="14" t="str">
        <f>VLOOKUP(A961,'Data _Transformation'!A960:Q3289,7,FALSE)</f>
        <v>No</v>
      </c>
      <c r="H961" s="14">
        <f>VLOOKUP(A961,'Data _Transformation'!A960:Q3289,8,FALSE)</f>
        <v>0</v>
      </c>
      <c r="I961" s="14" t="str">
        <f>VLOOKUP(A961,'Data _Transformation'!A960:Q3289,9,FALSE)</f>
        <v>Nonsmoker</v>
      </c>
      <c r="J961" s="14" t="str">
        <f>VLOOKUP(A961,'Data _Transformation'!A960:Q3289,10,FALSE)</f>
        <v>Over weight</v>
      </c>
      <c r="K961" s="14" t="str">
        <f>VLOOKUP(A961,'Data _Transformation'!A960:Q3289,11,FALSE)</f>
        <v>Diabetes</v>
      </c>
      <c r="L961" s="39">
        <f>VLOOKUP(A961,'Data _Transformation'!A960:Q3289,12,FALSE)</f>
        <v>35766</v>
      </c>
      <c r="M961" s="40">
        <f>VLOOKUP(A961,'Data _Transformation'!A960:Q3289,13,FALSE)</f>
        <v>7803.77</v>
      </c>
      <c r="N961" s="14" t="str">
        <f>VLOOKUP(A961,'Data _Transformation'!A960:Q3289,14,FALSE)</f>
        <v>tier - 2</v>
      </c>
      <c r="O961" s="14" t="str">
        <f>VLOOKUP(A961,'Data _Transformation'!A960:Q3289,15,FALSE)</f>
        <v>tier - 3</v>
      </c>
      <c r="P961" s="14" t="str">
        <f>VLOOKUP(A961,'Data _Transformation'!A960:Q3289,16,0)</f>
        <v>R1012</v>
      </c>
      <c r="Q961" s="42">
        <f>VLOOKUP(A961,'Data _Transformation'!A960:Q3289,17,0)</f>
        <v>25</v>
      </c>
    </row>
    <row r="962" spans="1:17" ht="15.6" x14ac:dyDescent="0.3">
      <c r="A962" s="41" t="s">
        <v>2418</v>
      </c>
      <c r="B962" s="14" t="str">
        <f>VLOOKUP(A962,'Data _Transformation'!A961:Q3290,2,FALSE)</f>
        <v xml:space="preserve">  Shannon J</v>
      </c>
      <c r="C962" s="14">
        <f>VLOOKUP(A962,'Data _Transformation'!A961:Q3290,3,FALSE)</f>
        <v>25.65</v>
      </c>
      <c r="D962" s="14">
        <f>VLOOKUP(A962,'Data _Transformation'!A961:Q3290,4,FALSE)</f>
        <v>4.05</v>
      </c>
      <c r="E962" s="14" t="str">
        <f>VLOOKUP(A962,'Data _Transformation'!A961:Q3290,5,FALSE)</f>
        <v>Yes</v>
      </c>
      <c r="F962" s="14" t="str">
        <f>VLOOKUP(A962,'Data _Transformation'!A961:Q3290,6,FALSE)</f>
        <v>No</v>
      </c>
      <c r="G962" s="14" t="str">
        <f>VLOOKUP(A962,'Data _Transformation'!A961:Q3290,7,FALSE)</f>
        <v>No</v>
      </c>
      <c r="H962" s="14">
        <f>VLOOKUP(A962,'Data _Transformation'!A961:Q3290,8,FALSE)</f>
        <v>2</v>
      </c>
      <c r="I962" s="14" t="str">
        <f>VLOOKUP(A962,'Data _Transformation'!A961:Q3290,9,FALSE)</f>
        <v>Nonsmoker</v>
      </c>
      <c r="J962" s="14" t="str">
        <f>VLOOKUP(A962,'Data _Transformation'!A961:Q3290,10,FALSE)</f>
        <v>Over weight</v>
      </c>
      <c r="K962" s="14" t="str">
        <f>VLOOKUP(A962,'Data _Transformation'!A961:Q3290,11,FALSE)</f>
        <v>Normal</v>
      </c>
      <c r="L962" s="39">
        <f>VLOOKUP(A962,'Data _Transformation'!A961:Q3290,12,FALSE)</f>
        <v>27342</v>
      </c>
      <c r="M962" s="40">
        <f>VLOOKUP(A962,'Data _Transformation'!A961:Q3290,13,FALSE)</f>
        <v>7804.16</v>
      </c>
      <c r="N962" s="14" t="str">
        <f>VLOOKUP(A962,'Data _Transformation'!A961:Q3290,14,FALSE)</f>
        <v>tier - 2</v>
      </c>
      <c r="O962" s="14" t="str">
        <f>VLOOKUP(A962,'Data _Transformation'!A961:Q3290,15,FALSE)</f>
        <v>tier - 3</v>
      </c>
      <c r="P962" s="14" t="str">
        <f>VLOOKUP(A962,'Data _Transformation'!A961:Q3290,16,0)</f>
        <v>R1013</v>
      </c>
      <c r="Q962" s="42">
        <f>VLOOKUP(A962,'Data _Transformation'!A961:Q3290,17,0)</f>
        <v>48</v>
      </c>
    </row>
    <row r="963" spans="1:17" ht="15.6" x14ac:dyDescent="0.3">
      <c r="A963" s="41" t="s">
        <v>2421</v>
      </c>
      <c r="B963" s="14" t="str">
        <f>VLOOKUP(A963,'Data _Transformation'!A962:Q3291,2,FALSE)</f>
        <v xml:space="preserve">  Rachelle M</v>
      </c>
      <c r="C963" s="14">
        <f>VLOOKUP(A963,'Data _Transformation'!A962:Q3291,3,FALSE)</f>
        <v>36.384999999999998</v>
      </c>
      <c r="D963" s="14">
        <f>VLOOKUP(A963,'Data _Transformation'!A962:Q3291,4,FALSE)</f>
        <v>11.49</v>
      </c>
      <c r="E963" s="14" t="str">
        <f>VLOOKUP(A963,'Data _Transformation'!A962:Q3291,5,FALSE)</f>
        <v>No</v>
      </c>
      <c r="F963" s="14" t="str">
        <f>VLOOKUP(A963,'Data _Transformation'!A962:Q3291,6,FALSE)</f>
        <v>No</v>
      </c>
      <c r="G963" s="14" t="str">
        <f>VLOOKUP(A963,'Data _Transformation'!A962:Q3291,7,FALSE)</f>
        <v>No</v>
      </c>
      <c r="H963" s="14">
        <f>VLOOKUP(A963,'Data _Transformation'!A962:Q3291,8,FALSE)</f>
        <v>0</v>
      </c>
      <c r="I963" s="14" t="str">
        <f>VLOOKUP(A963,'Data _Transformation'!A962:Q3291,9,FALSE)</f>
        <v>Nonsmoker</v>
      </c>
      <c r="J963" s="14" t="str">
        <f>VLOOKUP(A963,'Data _Transformation'!A962:Q3291,10,FALSE)</f>
        <v>Obesity</v>
      </c>
      <c r="K963" s="14" t="str">
        <f>VLOOKUP(A963,'Data _Transformation'!A962:Q3291,11,FALSE)</f>
        <v>Diabetes</v>
      </c>
      <c r="L963" s="39">
        <f>VLOOKUP(A963,'Data _Transformation'!A962:Q3291,12,FALSE)</f>
        <v>33593</v>
      </c>
      <c r="M963" s="40">
        <f>VLOOKUP(A963,'Data _Transformation'!A962:Q3291,13,FALSE)</f>
        <v>7812.67</v>
      </c>
      <c r="N963" s="14" t="str">
        <f>VLOOKUP(A963,'Data _Transformation'!A962:Q3291,14,FALSE)</f>
        <v>tier - 2</v>
      </c>
      <c r="O963" s="14" t="str">
        <f>VLOOKUP(A963,'Data _Transformation'!A962:Q3291,15,FALSE)</f>
        <v>tier - 1</v>
      </c>
      <c r="P963" s="14" t="str">
        <f>VLOOKUP(A963,'Data _Transformation'!A962:Q3291,16,0)</f>
        <v>R1012</v>
      </c>
      <c r="Q963" s="42">
        <f>VLOOKUP(A963,'Data _Transformation'!A962:Q3291,17,0)</f>
        <v>31</v>
      </c>
    </row>
    <row r="964" spans="1:17" ht="15.6" x14ac:dyDescent="0.3">
      <c r="A964" s="41" t="s">
        <v>2423</v>
      </c>
      <c r="B964" s="14" t="str">
        <f>VLOOKUP(A964,'Data _Transformation'!A963:Q3292,2,FALSE)</f>
        <v xml:space="preserve">  Casey</v>
      </c>
      <c r="C964" s="14">
        <f>VLOOKUP(A964,'Data _Transformation'!A963:Q3292,3,FALSE)</f>
        <v>34.69</v>
      </c>
      <c r="D964" s="14">
        <f>VLOOKUP(A964,'Data _Transformation'!A963:Q3292,4,FALSE)</f>
        <v>5.65</v>
      </c>
      <c r="E964" s="14" t="str">
        <f>VLOOKUP(A964,'Data _Transformation'!A963:Q3292,5,FALSE)</f>
        <v>No</v>
      </c>
      <c r="F964" s="14" t="str">
        <f>VLOOKUP(A964,'Data _Transformation'!A963:Q3292,6,FALSE)</f>
        <v>No</v>
      </c>
      <c r="G964" s="14" t="str">
        <f>VLOOKUP(A964,'Data _Transformation'!A963:Q3292,7,FALSE)</f>
        <v>No</v>
      </c>
      <c r="H964" s="14">
        <f>VLOOKUP(A964,'Data _Transformation'!A963:Q3292,8,FALSE)</f>
        <v>0</v>
      </c>
      <c r="I964" s="14" t="str">
        <f>VLOOKUP(A964,'Data _Transformation'!A963:Q3292,9,FALSE)</f>
        <v>Nonsmoker</v>
      </c>
      <c r="J964" s="14" t="str">
        <f>VLOOKUP(A964,'Data _Transformation'!A963:Q3292,10,FALSE)</f>
        <v>Obesity</v>
      </c>
      <c r="K964" s="14" t="str">
        <f>VLOOKUP(A964,'Data _Transformation'!A963:Q3292,11,FALSE)</f>
        <v>Normal</v>
      </c>
      <c r="L964" s="39">
        <f>VLOOKUP(A964,'Data _Transformation'!A963:Q3292,12,FALSE)</f>
        <v>32793</v>
      </c>
      <c r="M964" s="40">
        <f>VLOOKUP(A964,'Data _Transformation'!A963:Q3292,13,FALSE)</f>
        <v>7824.37</v>
      </c>
      <c r="N964" s="14" t="str">
        <f>VLOOKUP(A964,'Data _Transformation'!A963:Q3292,14,FALSE)</f>
        <v>tier - 2</v>
      </c>
      <c r="O964" s="14" t="str">
        <f>VLOOKUP(A964,'Data _Transformation'!A963:Q3292,15,FALSE)</f>
        <v>tier - 2</v>
      </c>
      <c r="P964" s="14" t="str">
        <f>VLOOKUP(A964,'Data _Transformation'!A963:Q3292,16,0)</f>
        <v>R1012</v>
      </c>
      <c r="Q964" s="42">
        <f>VLOOKUP(A964,'Data _Transformation'!A963:Q3292,17,0)</f>
        <v>33</v>
      </c>
    </row>
    <row r="965" spans="1:17" ht="15.6" x14ac:dyDescent="0.3">
      <c r="A965" s="41" t="s">
        <v>2426</v>
      </c>
      <c r="B965" s="14" t="str">
        <f>VLOOKUP(A965,'Data _Transformation'!A964:Q3293,2,FALSE)</f>
        <v xml:space="preserve">  Jessica L</v>
      </c>
      <c r="C965" s="14">
        <f>VLOOKUP(A965,'Data _Transformation'!A964:Q3293,3,FALSE)</f>
        <v>37.68</v>
      </c>
      <c r="D965" s="14">
        <f>VLOOKUP(A965,'Data _Transformation'!A964:Q3293,4,FALSE)</f>
        <v>4.29</v>
      </c>
      <c r="E965" s="14" t="str">
        <f>VLOOKUP(A965,'Data _Transformation'!A964:Q3293,5,FALSE)</f>
        <v>Yes</v>
      </c>
      <c r="F965" s="14" t="str">
        <f>VLOOKUP(A965,'Data _Transformation'!A964:Q3293,6,FALSE)</f>
        <v>No</v>
      </c>
      <c r="G965" s="14" t="str">
        <f>VLOOKUP(A965,'Data _Transformation'!A964:Q3293,7,FALSE)</f>
        <v>No</v>
      </c>
      <c r="H965" s="14">
        <f>VLOOKUP(A965,'Data _Transformation'!A964:Q3293,8,FALSE)</f>
        <v>0</v>
      </c>
      <c r="I965" s="14" t="str">
        <f>VLOOKUP(A965,'Data _Transformation'!A964:Q3293,9,FALSE)</f>
        <v>Nonsmoker</v>
      </c>
      <c r="J965" s="14" t="str">
        <f>VLOOKUP(A965,'Data _Transformation'!A964:Q3293,10,FALSE)</f>
        <v>Obesity</v>
      </c>
      <c r="K965" s="14" t="str">
        <f>VLOOKUP(A965,'Data _Transformation'!A964:Q3293,11,FALSE)</f>
        <v>Normal</v>
      </c>
      <c r="L965" s="39">
        <f>VLOOKUP(A965,'Data _Transformation'!A964:Q3293,12,FALSE)</f>
        <v>37169</v>
      </c>
      <c r="M965" s="40">
        <f>VLOOKUP(A965,'Data _Transformation'!A964:Q3293,13,FALSE)</f>
        <v>7844.8</v>
      </c>
      <c r="N965" s="14" t="str">
        <f>VLOOKUP(A965,'Data _Transformation'!A964:Q3293,14,FALSE)</f>
        <v>tier - 2</v>
      </c>
      <c r="O965" s="14" t="str">
        <f>VLOOKUP(A965,'Data _Transformation'!A964:Q3293,15,FALSE)</f>
        <v>tier - 2</v>
      </c>
      <c r="P965" s="14" t="str">
        <f>VLOOKUP(A965,'Data _Transformation'!A964:Q3293,16,0)</f>
        <v>R1012</v>
      </c>
      <c r="Q965" s="42">
        <f>VLOOKUP(A965,'Data _Transformation'!A964:Q3293,17,0)</f>
        <v>21</v>
      </c>
    </row>
    <row r="966" spans="1:17" ht="15.6" x14ac:dyDescent="0.3">
      <c r="A966" s="41" t="s">
        <v>2428</v>
      </c>
      <c r="B966" s="14" t="str">
        <f>VLOOKUP(A966,'Data _Transformation'!A965:Q3294,2,FALSE)</f>
        <v xml:space="preserve">  Brandon F</v>
      </c>
      <c r="C966" s="14">
        <f>VLOOKUP(A966,'Data _Transformation'!A965:Q3294,3,FALSE)</f>
        <v>35.49</v>
      </c>
      <c r="D966" s="14">
        <f>VLOOKUP(A966,'Data _Transformation'!A965:Q3294,4,FALSE)</f>
        <v>4.74</v>
      </c>
      <c r="E966" s="14" t="str">
        <f>VLOOKUP(A966,'Data _Transformation'!A965:Q3294,5,FALSE)</f>
        <v>Yes</v>
      </c>
      <c r="F966" s="14" t="str">
        <f>VLOOKUP(A966,'Data _Transformation'!A965:Q3294,6,FALSE)</f>
        <v>No</v>
      </c>
      <c r="G966" s="14" t="str">
        <f>VLOOKUP(A966,'Data _Transformation'!A965:Q3294,7,FALSE)</f>
        <v>Yes</v>
      </c>
      <c r="H966" s="14">
        <f>VLOOKUP(A966,'Data _Transformation'!A965:Q3294,8,FALSE)</f>
        <v>1</v>
      </c>
      <c r="I966" s="14" t="str">
        <f>VLOOKUP(A966,'Data _Transformation'!A965:Q3294,9,FALSE)</f>
        <v>Nonsmoker</v>
      </c>
      <c r="J966" s="14" t="str">
        <f>VLOOKUP(A966,'Data _Transformation'!A965:Q3294,10,FALSE)</f>
        <v>Obesity</v>
      </c>
      <c r="K966" s="14" t="str">
        <f>VLOOKUP(A966,'Data _Transformation'!A965:Q3294,11,FALSE)</f>
        <v>Normal</v>
      </c>
      <c r="L966" s="39">
        <f>VLOOKUP(A966,'Data _Transformation'!A965:Q3294,12,FALSE)</f>
        <v>34655</v>
      </c>
      <c r="M966" s="40">
        <f>VLOOKUP(A966,'Data _Transformation'!A965:Q3294,13,FALSE)</f>
        <v>7851.85</v>
      </c>
      <c r="N966" s="14" t="str">
        <f>VLOOKUP(A966,'Data _Transformation'!A965:Q3294,14,FALSE)</f>
        <v>tier - 2</v>
      </c>
      <c r="O966" s="14" t="str">
        <f>VLOOKUP(A966,'Data _Transformation'!A965:Q3294,15,FALSE)</f>
        <v>tier - 3</v>
      </c>
      <c r="P966" s="14" t="str">
        <f>VLOOKUP(A966,'Data _Transformation'!A965:Q3294,16,0)</f>
        <v>R1012</v>
      </c>
      <c r="Q966" s="42">
        <f>VLOOKUP(A966,'Data _Transformation'!A965:Q3294,17,0)</f>
        <v>28</v>
      </c>
    </row>
    <row r="967" spans="1:17" ht="15.6" x14ac:dyDescent="0.3">
      <c r="A967" s="41" t="s">
        <v>2431</v>
      </c>
      <c r="B967" s="14" t="str">
        <f>VLOOKUP(A967,'Data _Transformation'!A966:Q3295,2,FALSE)</f>
        <v xml:space="preserve">  Melissa</v>
      </c>
      <c r="C967" s="14">
        <f>VLOOKUP(A967,'Data _Transformation'!A966:Q3295,3,FALSE)</f>
        <v>44.7</v>
      </c>
      <c r="D967" s="14">
        <f>VLOOKUP(A967,'Data _Transformation'!A966:Q3295,4,FALSE)</f>
        <v>7.6</v>
      </c>
      <c r="E967" s="14" t="str">
        <f>VLOOKUP(A967,'Data _Transformation'!A966:Q3295,5,FALSE)</f>
        <v>Yes</v>
      </c>
      <c r="F967" s="14" t="str">
        <f>VLOOKUP(A967,'Data _Transformation'!A966:Q3295,6,FALSE)</f>
        <v>No</v>
      </c>
      <c r="G967" s="14" t="str">
        <f>VLOOKUP(A967,'Data _Transformation'!A966:Q3295,7,FALSE)</f>
        <v>No</v>
      </c>
      <c r="H967" s="14">
        <f>VLOOKUP(A967,'Data _Transformation'!A966:Q3295,8,FALSE)</f>
        <v>2</v>
      </c>
      <c r="I967" s="14" t="str">
        <f>VLOOKUP(A967,'Data _Transformation'!A966:Q3295,9,FALSE)</f>
        <v>Nonsmoker</v>
      </c>
      <c r="J967" s="14" t="str">
        <f>VLOOKUP(A967,'Data _Transformation'!A966:Q3295,10,FALSE)</f>
        <v>Obesity</v>
      </c>
      <c r="K967" s="14" t="str">
        <f>VLOOKUP(A967,'Data _Transformation'!A966:Q3295,11,FALSE)</f>
        <v>Diabetes</v>
      </c>
      <c r="L967" s="39">
        <f>VLOOKUP(A967,'Data _Transformation'!A966:Q3295,12,FALSE)</f>
        <v>22929</v>
      </c>
      <c r="M967" s="40">
        <f>VLOOKUP(A967,'Data _Transformation'!A966:Q3295,13,FALSE)</f>
        <v>7896.41</v>
      </c>
      <c r="N967" s="14" t="str">
        <f>VLOOKUP(A967,'Data _Transformation'!A966:Q3295,14,FALSE)</f>
        <v>tier - 3</v>
      </c>
      <c r="O967" s="14" t="str">
        <f>VLOOKUP(A967,'Data _Transformation'!A966:Q3295,15,FALSE)</f>
        <v>tier - 2</v>
      </c>
      <c r="P967" s="14" t="str">
        <f>VLOOKUP(A967,'Data _Transformation'!A966:Q3295,16,0)</f>
        <v>R1013</v>
      </c>
      <c r="Q967" s="42">
        <f>VLOOKUP(A967,'Data _Transformation'!A966:Q3295,17,0)</f>
        <v>60</v>
      </c>
    </row>
    <row r="968" spans="1:17" ht="15.6" x14ac:dyDescent="0.3">
      <c r="A968" s="41" t="s">
        <v>2433</v>
      </c>
      <c r="B968" s="14" t="str">
        <f>VLOOKUP(A968,'Data _Transformation'!A967:Q3296,2,FALSE)</f>
        <v xml:space="preserve">  Danielle N</v>
      </c>
      <c r="C968" s="14">
        <f>VLOOKUP(A968,'Data _Transformation'!A967:Q3296,3,FALSE)</f>
        <v>38.380000000000003</v>
      </c>
      <c r="D968" s="14">
        <f>VLOOKUP(A968,'Data _Transformation'!A967:Q3296,4,FALSE)</f>
        <v>8.5</v>
      </c>
      <c r="E968" s="14" t="str">
        <f>VLOOKUP(A968,'Data _Transformation'!A967:Q3296,5,FALSE)</f>
        <v>Yes</v>
      </c>
      <c r="F968" s="14" t="str">
        <f>VLOOKUP(A968,'Data _Transformation'!A967:Q3296,6,FALSE)</f>
        <v>No</v>
      </c>
      <c r="G968" s="14" t="str">
        <f>VLOOKUP(A968,'Data _Transformation'!A967:Q3296,7,FALSE)</f>
        <v>No</v>
      </c>
      <c r="H968" s="14">
        <f>VLOOKUP(A968,'Data _Transformation'!A967:Q3296,8,FALSE)</f>
        <v>2</v>
      </c>
      <c r="I968" s="14" t="str">
        <f>VLOOKUP(A968,'Data _Transformation'!A967:Q3296,9,FALSE)</f>
        <v>Nonsmoker</v>
      </c>
      <c r="J968" s="14" t="str">
        <f>VLOOKUP(A968,'Data _Transformation'!A967:Q3296,10,FALSE)</f>
        <v>Obesity</v>
      </c>
      <c r="K968" s="14" t="str">
        <f>VLOOKUP(A968,'Data _Transformation'!A967:Q3296,11,FALSE)</f>
        <v>Diabetes</v>
      </c>
      <c r="L968" s="39">
        <f>VLOOKUP(A968,'Data _Transformation'!A967:Q3296,12,FALSE)</f>
        <v>28326</v>
      </c>
      <c r="M968" s="40">
        <f>VLOOKUP(A968,'Data _Transformation'!A967:Q3296,13,FALSE)</f>
        <v>7935.29</v>
      </c>
      <c r="N968" s="14" t="str">
        <f>VLOOKUP(A968,'Data _Transformation'!A967:Q3296,14,FALSE)</f>
        <v>tier - 2</v>
      </c>
      <c r="O968" s="14" t="str">
        <f>VLOOKUP(A968,'Data _Transformation'!A967:Q3296,15,FALSE)</f>
        <v>tier - 1</v>
      </c>
      <c r="P968" s="14" t="str">
        <f>VLOOKUP(A968,'Data _Transformation'!A967:Q3296,16,0)</f>
        <v>R1024</v>
      </c>
      <c r="Q968" s="42">
        <f>VLOOKUP(A968,'Data _Transformation'!A967:Q3296,17,0)</f>
        <v>45</v>
      </c>
    </row>
    <row r="969" spans="1:17" ht="15.6" x14ac:dyDescent="0.3">
      <c r="A969" s="41" t="s">
        <v>2436</v>
      </c>
      <c r="B969" s="14" t="str">
        <f>VLOOKUP(A969,'Data _Transformation'!A968:Q3297,2,FALSE)</f>
        <v xml:space="preserve">  Matthew</v>
      </c>
      <c r="C969" s="14">
        <f>VLOOKUP(A969,'Data _Transformation'!A968:Q3297,3,FALSE)</f>
        <v>35.244999999999997</v>
      </c>
      <c r="D969" s="14">
        <f>VLOOKUP(A969,'Data _Transformation'!A968:Q3297,4,FALSE)</f>
        <v>11.22</v>
      </c>
      <c r="E969" s="14" t="str">
        <f>VLOOKUP(A969,'Data _Transformation'!A968:Q3297,5,FALSE)</f>
        <v>Yes</v>
      </c>
      <c r="F969" s="14" t="str">
        <f>VLOOKUP(A969,'Data _Transformation'!A968:Q3297,6,FALSE)</f>
        <v>No</v>
      </c>
      <c r="G969" s="14" t="str">
        <f>VLOOKUP(A969,'Data _Transformation'!A968:Q3297,7,FALSE)</f>
        <v>No</v>
      </c>
      <c r="H969" s="14">
        <f>VLOOKUP(A969,'Data _Transformation'!A968:Q3297,8,FALSE)</f>
        <v>0</v>
      </c>
      <c r="I969" s="14" t="str">
        <f>VLOOKUP(A969,'Data _Transformation'!A968:Q3297,9,FALSE)</f>
        <v>Nonsmoker</v>
      </c>
      <c r="J969" s="14" t="str">
        <f>VLOOKUP(A969,'Data _Transformation'!A968:Q3297,10,FALSE)</f>
        <v>Obesity</v>
      </c>
      <c r="K969" s="14" t="str">
        <f>VLOOKUP(A969,'Data _Transformation'!A968:Q3297,11,FALSE)</f>
        <v>Diabetes</v>
      </c>
      <c r="L969" s="39">
        <f>VLOOKUP(A969,'Data _Transformation'!A968:Q3297,12,FALSE)</f>
        <v>32079</v>
      </c>
      <c r="M969" s="40">
        <f>VLOOKUP(A969,'Data _Transformation'!A968:Q3297,13,FALSE)</f>
        <v>7948.22</v>
      </c>
      <c r="N969" s="14" t="str">
        <f>VLOOKUP(A969,'Data _Transformation'!A968:Q3297,14,FALSE)</f>
        <v>tier - 2</v>
      </c>
      <c r="O969" s="14" t="str">
        <f>VLOOKUP(A969,'Data _Transformation'!A968:Q3297,15,FALSE)</f>
        <v>tier - 3</v>
      </c>
      <c r="P969" s="14" t="str">
        <f>VLOOKUP(A969,'Data _Transformation'!A968:Q3297,16,0)</f>
        <v>R1025</v>
      </c>
      <c r="Q969" s="42">
        <f>VLOOKUP(A969,'Data _Transformation'!A968:Q3297,17,0)</f>
        <v>35</v>
      </c>
    </row>
    <row r="970" spans="1:17" ht="15.6" x14ac:dyDescent="0.3">
      <c r="A970" s="41" t="s">
        <v>2438</v>
      </c>
      <c r="B970" s="14" t="str">
        <f>VLOOKUP(A970,'Data _Transformation'!A969:Q3298,2,FALSE)</f>
        <v xml:space="preserve">  Bettina</v>
      </c>
      <c r="C970" s="14">
        <f>VLOOKUP(A970,'Data _Transformation'!A969:Q3298,3,FALSE)</f>
        <v>49.84</v>
      </c>
      <c r="D970" s="14">
        <f>VLOOKUP(A970,'Data _Transformation'!A969:Q3298,4,FALSE)</f>
        <v>5.0999999999999996</v>
      </c>
      <c r="E970" s="14" t="str">
        <f>VLOOKUP(A970,'Data _Transformation'!A969:Q3298,5,FALSE)</f>
        <v>Yes</v>
      </c>
      <c r="F970" s="14" t="str">
        <f>VLOOKUP(A970,'Data _Transformation'!A969:Q3298,6,FALSE)</f>
        <v>No</v>
      </c>
      <c r="G970" s="14" t="str">
        <f>VLOOKUP(A970,'Data _Transformation'!A969:Q3298,7,FALSE)</f>
        <v>Yes</v>
      </c>
      <c r="H970" s="14">
        <f>VLOOKUP(A970,'Data _Transformation'!A969:Q3298,8,FALSE)</f>
        <v>1</v>
      </c>
      <c r="I970" s="14" t="str">
        <f>VLOOKUP(A970,'Data _Transformation'!A969:Q3298,9,FALSE)</f>
        <v>Nonsmoker</v>
      </c>
      <c r="J970" s="14" t="str">
        <f>VLOOKUP(A970,'Data _Transformation'!A969:Q3298,10,FALSE)</f>
        <v>Obesity</v>
      </c>
      <c r="K970" s="14" t="str">
        <f>VLOOKUP(A970,'Data _Transformation'!A969:Q3298,11,FALSE)</f>
        <v>Normal</v>
      </c>
      <c r="L970" s="39">
        <f>VLOOKUP(A970,'Data _Transformation'!A969:Q3298,12,FALSE)</f>
        <v>24297</v>
      </c>
      <c r="M970" s="40">
        <f>VLOOKUP(A970,'Data _Transformation'!A969:Q3298,13,FALSE)</f>
        <v>7953.72</v>
      </c>
      <c r="N970" s="14" t="str">
        <f>VLOOKUP(A970,'Data _Transformation'!A969:Q3298,14,FALSE)</f>
        <v>tier - 3</v>
      </c>
      <c r="O970" s="14" t="str">
        <f>VLOOKUP(A970,'Data _Transformation'!A969:Q3298,15,FALSE)</f>
        <v>tier - 3</v>
      </c>
      <c r="P970" s="14" t="str">
        <f>VLOOKUP(A970,'Data _Transformation'!A969:Q3298,16,0)</f>
        <v>R1012</v>
      </c>
      <c r="Q970" s="42">
        <f>VLOOKUP(A970,'Data _Transformation'!A969:Q3298,17,0)</f>
        <v>56</v>
      </c>
    </row>
    <row r="971" spans="1:17" ht="15.6" x14ac:dyDescent="0.3">
      <c r="A971" s="41" t="s">
        <v>2440</v>
      </c>
      <c r="B971" s="14" t="str">
        <f>VLOOKUP(A971,'Data _Transformation'!A970:Q3299,2,FALSE)</f>
        <v xml:space="preserve">  Alexander</v>
      </c>
      <c r="C971" s="14">
        <f>VLOOKUP(A971,'Data _Transformation'!A970:Q3299,3,FALSE)</f>
        <v>49.06</v>
      </c>
      <c r="D971" s="14">
        <f>VLOOKUP(A971,'Data _Transformation'!A970:Q3299,4,FALSE)</f>
        <v>5.43</v>
      </c>
      <c r="E971" s="14" t="str">
        <f>VLOOKUP(A971,'Data _Transformation'!A970:Q3299,5,FALSE)</f>
        <v>Yes</v>
      </c>
      <c r="F971" s="14" t="str">
        <f>VLOOKUP(A971,'Data _Transformation'!A970:Q3299,6,FALSE)</f>
        <v>No</v>
      </c>
      <c r="G971" s="14" t="str">
        <f>VLOOKUP(A971,'Data _Transformation'!A970:Q3299,7,FALSE)</f>
        <v>No</v>
      </c>
      <c r="H971" s="14">
        <f>VLOOKUP(A971,'Data _Transformation'!A970:Q3299,8,FALSE)</f>
        <v>1</v>
      </c>
      <c r="I971" s="14" t="str">
        <f>VLOOKUP(A971,'Data _Transformation'!A970:Q3299,9,FALSE)</f>
        <v>Nonsmoker</v>
      </c>
      <c r="J971" s="14" t="str">
        <f>VLOOKUP(A971,'Data _Transformation'!A970:Q3299,10,FALSE)</f>
        <v>Obesity</v>
      </c>
      <c r="K971" s="14" t="str">
        <f>VLOOKUP(A971,'Data _Transformation'!A970:Q3299,11,FALSE)</f>
        <v>Normal</v>
      </c>
      <c r="L971" s="39">
        <f>VLOOKUP(A971,'Data _Transformation'!A970:Q3299,12,FALSE)</f>
        <v>29948</v>
      </c>
      <c r="M971" s="40">
        <f>VLOOKUP(A971,'Data _Transformation'!A970:Q3299,13,FALSE)</f>
        <v>7954.52</v>
      </c>
      <c r="N971" s="14" t="str">
        <f>VLOOKUP(A971,'Data _Transformation'!A970:Q3299,14,FALSE)</f>
        <v>tier - 2</v>
      </c>
      <c r="O971" s="14" t="str">
        <f>VLOOKUP(A971,'Data _Transformation'!A970:Q3299,15,FALSE)</f>
        <v>tier - 2</v>
      </c>
      <c r="P971" s="14" t="str">
        <f>VLOOKUP(A971,'Data _Transformation'!A970:Q3299,16,0)</f>
        <v>R1011</v>
      </c>
      <c r="Q971" s="42">
        <f>VLOOKUP(A971,'Data _Transformation'!A970:Q3299,17,0)</f>
        <v>41</v>
      </c>
    </row>
    <row r="972" spans="1:17" ht="15.6" x14ac:dyDescent="0.3">
      <c r="A972" s="41" t="s">
        <v>2442</v>
      </c>
      <c r="B972" s="14" t="str">
        <f>VLOOKUP(A972,'Data _Transformation'!A971:Q3300,2,FALSE)</f>
        <v xml:space="preserve">  Holli</v>
      </c>
      <c r="C972" s="14">
        <f>VLOOKUP(A972,'Data _Transformation'!A971:Q3300,3,FALSE)</f>
        <v>30.88</v>
      </c>
      <c r="D972" s="14">
        <f>VLOOKUP(A972,'Data _Transformation'!A971:Q3300,4,FALSE)</f>
        <v>5.82</v>
      </c>
      <c r="E972" s="14" t="str">
        <f>VLOOKUP(A972,'Data _Transformation'!A971:Q3300,5,FALSE)</f>
        <v>No</v>
      </c>
      <c r="F972" s="14" t="str">
        <f>VLOOKUP(A972,'Data _Transformation'!A971:Q3300,6,FALSE)</f>
        <v>No</v>
      </c>
      <c r="G972" s="14" t="str">
        <f>VLOOKUP(A972,'Data _Transformation'!A971:Q3300,7,FALSE)</f>
        <v>No</v>
      </c>
      <c r="H972" s="14">
        <f>VLOOKUP(A972,'Data _Transformation'!A971:Q3300,8,FALSE)</f>
        <v>2</v>
      </c>
      <c r="I972" s="14" t="str">
        <f>VLOOKUP(A972,'Data _Transformation'!A971:Q3300,9,FALSE)</f>
        <v>Nonsmoker</v>
      </c>
      <c r="J972" s="14" t="str">
        <f>VLOOKUP(A972,'Data _Transformation'!A971:Q3300,10,FALSE)</f>
        <v>Obesity</v>
      </c>
      <c r="K972" s="14" t="str">
        <f>VLOOKUP(A972,'Data _Transformation'!A971:Q3300,11,FALSE)</f>
        <v>Prediabetes</v>
      </c>
      <c r="L972" s="39">
        <f>VLOOKUP(A972,'Data _Transformation'!A971:Q3300,12,FALSE)</f>
        <v>25738</v>
      </c>
      <c r="M972" s="40">
        <f>VLOOKUP(A972,'Data _Transformation'!A971:Q3300,13,FALSE)</f>
        <v>7958.13</v>
      </c>
      <c r="N972" s="14" t="str">
        <f>VLOOKUP(A972,'Data _Transformation'!A971:Q3300,14,FALSE)</f>
        <v>tier - 2</v>
      </c>
      <c r="O972" s="14" t="str">
        <f>VLOOKUP(A972,'Data _Transformation'!A971:Q3300,15,FALSE)</f>
        <v>tier - 2</v>
      </c>
      <c r="P972" s="14" t="str">
        <f>VLOOKUP(A972,'Data _Transformation'!A971:Q3300,16,0)</f>
        <v>R1013</v>
      </c>
      <c r="Q972" s="42">
        <f>VLOOKUP(A972,'Data _Transformation'!A971:Q3300,17,0)</f>
        <v>52</v>
      </c>
    </row>
    <row r="973" spans="1:17" ht="15.6" x14ac:dyDescent="0.3">
      <c r="A973" s="41" t="s">
        <v>2445</v>
      </c>
      <c r="B973" s="14" t="str">
        <f>VLOOKUP(A973,'Data _Transformation'!A972:Q3301,2,FALSE)</f>
        <v xml:space="preserve">  Heather C</v>
      </c>
      <c r="C973" s="14">
        <f>VLOOKUP(A973,'Data _Transformation'!A972:Q3301,3,FALSE)</f>
        <v>33.35</v>
      </c>
      <c r="D973" s="14">
        <f>VLOOKUP(A973,'Data _Transformation'!A972:Q3301,4,FALSE)</f>
        <v>6.05</v>
      </c>
      <c r="E973" s="14" t="str">
        <f>VLOOKUP(A973,'Data _Transformation'!A972:Q3301,5,FALSE)</f>
        <v>No</v>
      </c>
      <c r="F973" s="14" t="str">
        <f>VLOOKUP(A973,'Data _Transformation'!A972:Q3301,6,FALSE)</f>
        <v>No</v>
      </c>
      <c r="G973" s="14" t="str">
        <f>VLOOKUP(A973,'Data _Transformation'!A972:Q3301,7,FALSE)</f>
        <v>Yes</v>
      </c>
      <c r="H973" s="14">
        <f>VLOOKUP(A973,'Data _Transformation'!A972:Q3301,8,FALSE)</f>
        <v>1</v>
      </c>
      <c r="I973" s="14" t="str">
        <f>VLOOKUP(A973,'Data _Transformation'!A972:Q3301,9,FALSE)</f>
        <v>Nonsmoker</v>
      </c>
      <c r="J973" s="14" t="str">
        <f>VLOOKUP(A973,'Data _Transformation'!A972:Q3301,10,FALSE)</f>
        <v>Obesity</v>
      </c>
      <c r="K973" s="14" t="str">
        <f>VLOOKUP(A973,'Data _Transformation'!A972:Q3301,11,FALSE)</f>
        <v>Prediabetes</v>
      </c>
      <c r="L973" s="39">
        <f>VLOOKUP(A973,'Data _Transformation'!A972:Q3301,12,FALSE)</f>
        <v>27616</v>
      </c>
      <c r="M973" s="40">
        <f>VLOOKUP(A973,'Data _Transformation'!A972:Q3301,13,FALSE)</f>
        <v>7966.81</v>
      </c>
      <c r="N973" s="14" t="str">
        <f>VLOOKUP(A973,'Data _Transformation'!A972:Q3301,14,FALSE)</f>
        <v>tier - 2</v>
      </c>
      <c r="O973" s="14" t="str">
        <f>VLOOKUP(A973,'Data _Transformation'!A972:Q3301,15,FALSE)</f>
        <v>tier - 2</v>
      </c>
      <c r="P973" s="14" t="str">
        <f>VLOOKUP(A973,'Data _Transformation'!A972:Q3301,16,0)</f>
        <v>R1013</v>
      </c>
      <c r="Q973" s="42">
        <f>VLOOKUP(A973,'Data _Transformation'!A972:Q3301,17,0)</f>
        <v>47</v>
      </c>
    </row>
    <row r="974" spans="1:17" ht="15.6" x14ac:dyDescent="0.3">
      <c r="A974" s="41" t="s">
        <v>2447</v>
      </c>
      <c r="B974" s="14" t="str">
        <f>VLOOKUP(A974,'Data _Transformation'!A973:Q3302,2,FALSE)</f>
        <v xml:space="preserve">  Kyle</v>
      </c>
      <c r="C974" s="14">
        <f>VLOOKUP(A974,'Data _Transformation'!A973:Q3302,3,FALSE)</f>
        <v>38</v>
      </c>
      <c r="D974" s="14">
        <f>VLOOKUP(A974,'Data _Transformation'!A973:Q3302,4,FALSE)</f>
        <v>6.38</v>
      </c>
      <c r="E974" s="14" t="str">
        <f>VLOOKUP(A974,'Data _Transformation'!A973:Q3302,5,FALSE)</f>
        <v>Yes</v>
      </c>
      <c r="F974" s="14" t="str">
        <f>VLOOKUP(A974,'Data _Transformation'!A973:Q3302,6,FALSE)</f>
        <v>No</v>
      </c>
      <c r="G974" s="14" t="str">
        <f>VLOOKUP(A974,'Data _Transformation'!A973:Q3302,7,FALSE)</f>
        <v>No</v>
      </c>
      <c r="H974" s="14">
        <f>VLOOKUP(A974,'Data _Transformation'!A973:Q3302,8,FALSE)</f>
        <v>1</v>
      </c>
      <c r="I974" s="14" t="str">
        <f>VLOOKUP(A974,'Data _Transformation'!A973:Q3302,9,FALSE)</f>
        <v>Nonsmoker</v>
      </c>
      <c r="J974" s="14" t="str">
        <f>VLOOKUP(A974,'Data _Transformation'!A973:Q3302,10,FALSE)</f>
        <v>Obesity</v>
      </c>
      <c r="K974" s="14" t="str">
        <f>VLOOKUP(A974,'Data _Transformation'!A973:Q3302,11,FALSE)</f>
        <v>Prediabetes</v>
      </c>
      <c r="L974" s="39">
        <f>VLOOKUP(A974,'Data _Transformation'!A973:Q3302,12,FALSE)</f>
        <v>26626</v>
      </c>
      <c r="M974" s="40">
        <f>VLOOKUP(A974,'Data _Transformation'!A973:Q3302,13,FALSE)</f>
        <v>7980.34</v>
      </c>
      <c r="N974" s="14" t="str">
        <f>VLOOKUP(A974,'Data _Transformation'!A973:Q3302,14,FALSE)</f>
        <v>tier - 2</v>
      </c>
      <c r="O974" s="14" t="str">
        <f>VLOOKUP(A974,'Data _Transformation'!A973:Q3302,15,FALSE)</f>
        <v>tier - 2</v>
      </c>
      <c r="P974" s="14" t="str">
        <f>VLOOKUP(A974,'Data _Transformation'!A973:Q3302,16,0)</f>
        <v>R1013</v>
      </c>
      <c r="Q974" s="42">
        <f>VLOOKUP(A974,'Data _Transformation'!A973:Q3302,17,0)</f>
        <v>50</v>
      </c>
    </row>
    <row r="975" spans="1:17" ht="15.6" x14ac:dyDescent="0.3">
      <c r="A975" s="41" t="s">
        <v>2450</v>
      </c>
      <c r="B975" s="14" t="str">
        <f>VLOOKUP(A975,'Data _Transformation'!A974:Q3303,2,FALSE)</f>
        <v xml:space="preserve">  Thomas J</v>
      </c>
      <c r="C975" s="14">
        <f>VLOOKUP(A975,'Data _Transformation'!A974:Q3303,3,FALSE)</f>
        <v>36.08</v>
      </c>
      <c r="D975" s="14">
        <f>VLOOKUP(A975,'Data _Transformation'!A974:Q3303,4,FALSE)</f>
        <v>5.73</v>
      </c>
      <c r="E975" s="14" t="str">
        <f>VLOOKUP(A975,'Data _Transformation'!A974:Q3303,5,FALSE)</f>
        <v>Yes</v>
      </c>
      <c r="F975" s="14" t="str">
        <f>VLOOKUP(A975,'Data _Transformation'!A974:Q3303,6,FALSE)</f>
        <v>No</v>
      </c>
      <c r="G975" s="14" t="str">
        <f>VLOOKUP(A975,'Data _Transformation'!A974:Q3303,7,FALSE)</f>
        <v>No</v>
      </c>
      <c r="H975" s="14">
        <f>VLOOKUP(A975,'Data _Transformation'!A974:Q3303,8,FALSE)</f>
        <v>1</v>
      </c>
      <c r="I975" s="14" t="str">
        <f>VLOOKUP(A975,'Data _Transformation'!A974:Q3303,9,FALSE)</f>
        <v>Nonsmoker</v>
      </c>
      <c r="J975" s="14" t="str">
        <f>VLOOKUP(A975,'Data _Transformation'!A974:Q3303,10,FALSE)</f>
        <v>Obesity</v>
      </c>
      <c r="K975" s="14" t="str">
        <f>VLOOKUP(A975,'Data _Transformation'!A974:Q3303,11,FALSE)</f>
        <v>Prediabetes</v>
      </c>
      <c r="L975" s="39">
        <f>VLOOKUP(A975,'Data _Transformation'!A974:Q3303,12,FALSE)</f>
        <v>30556</v>
      </c>
      <c r="M975" s="40">
        <f>VLOOKUP(A975,'Data _Transformation'!A974:Q3303,13,FALSE)</f>
        <v>7985.82</v>
      </c>
      <c r="N975" s="14" t="str">
        <f>VLOOKUP(A975,'Data _Transformation'!A974:Q3303,14,FALSE)</f>
        <v>tier - 2</v>
      </c>
      <c r="O975" s="14" t="str">
        <f>VLOOKUP(A975,'Data _Transformation'!A974:Q3303,15,FALSE)</f>
        <v>tier - 1</v>
      </c>
      <c r="P975" s="14" t="str">
        <f>VLOOKUP(A975,'Data _Transformation'!A974:Q3303,16,0)</f>
        <v>R1024</v>
      </c>
      <c r="Q975" s="42">
        <f>VLOOKUP(A975,'Data _Transformation'!A974:Q3303,17,0)</f>
        <v>39</v>
      </c>
    </row>
    <row r="976" spans="1:17" ht="15.6" x14ac:dyDescent="0.3">
      <c r="A976" s="41" t="s">
        <v>2452</v>
      </c>
      <c r="B976" s="14" t="str">
        <f>VLOOKUP(A976,'Data _Transformation'!A975:Q3304,2,FALSE)</f>
        <v xml:space="preserve">  Chris</v>
      </c>
      <c r="C976" s="14">
        <f>VLOOKUP(A976,'Data _Transformation'!A975:Q3304,3,FALSE)</f>
        <v>35.700000000000003</v>
      </c>
      <c r="D976" s="14">
        <f>VLOOKUP(A976,'Data _Transformation'!A975:Q3304,4,FALSE)</f>
        <v>5.47</v>
      </c>
      <c r="E976" s="14" t="str">
        <f>VLOOKUP(A976,'Data _Transformation'!A975:Q3304,5,FALSE)</f>
        <v>Yes</v>
      </c>
      <c r="F976" s="14" t="str">
        <f>VLOOKUP(A976,'Data _Transformation'!A975:Q3304,6,FALSE)</f>
        <v>No</v>
      </c>
      <c r="G976" s="14" t="str">
        <f>VLOOKUP(A976,'Data _Transformation'!A975:Q3304,7,FALSE)</f>
        <v>No</v>
      </c>
      <c r="H976" s="14">
        <f>VLOOKUP(A976,'Data _Transformation'!A975:Q3304,8,FALSE)</f>
        <v>1</v>
      </c>
      <c r="I976" s="14" t="str">
        <f>VLOOKUP(A976,'Data _Transformation'!A975:Q3304,9,FALSE)</f>
        <v>Nonsmoker</v>
      </c>
      <c r="J976" s="14" t="str">
        <f>VLOOKUP(A976,'Data _Transformation'!A975:Q3304,10,FALSE)</f>
        <v>Obesity</v>
      </c>
      <c r="K976" s="14" t="str">
        <f>VLOOKUP(A976,'Data _Transformation'!A975:Q3304,11,FALSE)</f>
        <v>Normal</v>
      </c>
      <c r="L976" s="39">
        <f>VLOOKUP(A976,'Data _Transformation'!A975:Q3304,12,FALSE)</f>
        <v>30548</v>
      </c>
      <c r="M976" s="40">
        <f>VLOOKUP(A976,'Data _Transformation'!A975:Q3304,13,FALSE)</f>
        <v>7986.48</v>
      </c>
      <c r="N976" s="14" t="str">
        <f>VLOOKUP(A976,'Data _Transformation'!A975:Q3304,14,FALSE)</f>
        <v>tier - 2</v>
      </c>
      <c r="O976" s="14" t="str">
        <f>VLOOKUP(A976,'Data _Transformation'!A975:Q3304,15,FALSE)</f>
        <v>tier - 3</v>
      </c>
      <c r="P976" s="14" t="str">
        <f>VLOOKUP(A976,'Data _Transformation'!A975:Q3304,16,0)</f>
        <v>R1024</v>
      </c>
      <c r="Q976" s="42">
        <f>VLOOKUP(A976,'Data _Transformation'!A975:Q3304,17,0)</f>
        <v>39</v>
      </c>
    </row>
    <row r="977" spans="1:17" ht="15.6" x14ac:dyDescent="0.3">
      <c r="A977" s="41" t="s">
        <v>2455</v>
      </c>
      <c r="B977" s="14" t="str">
        <f>VLOOKUP(A977,'Data _Transformation'!A976:Q3305,2,FALSE)</f>
        <v xml:space="preserve">  Graham</v>
      </c>
      <c r="C977" s="14">
        <f>VLOOKUP(A977,'Data _Transformation'!A976:Q3305,3,FALSE)</f>
        <v>34.01</v>
      </c>
      <c r="D977" s="14">
        <f>VLOOKUP(A977,'Data _Transformation'!A976:Q3305,4,FALSE)</f>
        <v>11.3</v>
      </c>
      <c r="E977" s="14" t="str">
        <f>VLOOKUP(A977,'Data _Transformation'!A976:Q3305,5,FALSE)</f>
        <v>No</v>
      </c>
      <c r="F977" s="14" t="str">
        <f>VLOOKUP(A977,'Data _Transformation'!A976:Q3305,6,FALSE)</f>
        <v>No</v>
      </c>
      <c r="G977" s="14" t="str">
        <f>VLOOKUP(A977,'Data _Transformation'!A976:Q3305,7,FALSE)</f>
        <v>No</v>
      </c>
      <c r="H977" s="14">
        <f>VLOOKUP(A977,'Data _Transformation'!A976:Q3305,8,FALSE)</f>
        <v>0</v>
      </c>
      <c r="I977" s="14" t="str">
        <f>VLOOKUP(A977,'Data _Transformation'!A976:Q3305,9,FALSE)</f>
        <v>Nonsmoker</v>
      </c>
      <c r="J977" s="14" t="str">
        <f>VLOOKUP(A977,'Data _Transformation'!A976:Q3305,10,FALSE)</f>
        <v>Obesity</v>
      </c>
      <c r="K977" s="14" t="str">
        <f>VLOOKUP(A977,'Data _Transformation'!A976:Q3305,11,FALSE)</f>
        <v>Diabetes</v>
      </c>
      <c r="L977" s="39">
        <f>VLOOKUP(A977,'Data _Transformation'!A976:Q3305,12,FALSE)</f>
        <v>22880</v>
      </c>
      <c r="M977" s="40">
        <f>VLOOKUP(A977,'Data _Transformation'!A976:Q3305,13,FALSE)</f>
        <v>8004.96</v>
      </c>
      <c r="N977" s="14" t="str">
        <f>VLOOKUP(A977,'Data _Transformation'!A976:Q3305,14,FALSE)</f>
        <v>tier - 3</v>
      </c>
      <c r="O977" s="14" t="str">
        <f>VLOOKUP(A977,'Data _Transformation'!A976:Q3305,15,FALSE)</f>
        <v>tier - 1</v>
      </c>
      <c r="P977" s="14" t="str">
        <f>VLOOKUP(A977,'Data _Transformation'!A976:Q3305,16,0)</f>
        <v>R1013</v>
      </c>
      <c r="Q977" s="42">
        <f>VLOOKUP(A977,'Data _Transformation'!A976:Q3305,17,0)</f>
        <v>60</v>
      </c>
    </row>
    <row r="978" spans="1:17" ht="15.6" x14ac:dyDescent="0.3">
      <c r="A978" s="41" t="s">
        <v>2457</v>
      </c>
      <c r="B978" s="14" t="str">
        <f>VLOOKUP(A978,'Data _Transformation'!A977:Q3306,2,FALSE)</f>
        <v xml:space="preserve">  Garrett</v>
      </c>
      <c r="C978" s="14">
        <f>VLOOKUP(A978,'Data _Transformation'!A977:Q3306,3,FALSE)</f>
        <v>31.54</v>
      </c>
      <c r="D978" s="14">
        <f>VLOOKUP(A978,'Data _Transformation'!A977:Q3306,4,FALSE)</f>
        <v>6.72</v>
      </c>
      <c r="E978" s="14" t="str">
        <f>VLOOKUP(A978,'Data _Transformation'!A977:Q3306,5,FALSE)</f>
        <v>No</v>
      </c>
      <c r="F978" s="14" t="str">
        <f>VLOOKUP(A978,'Data _Transformation'!A977:Q3306,6,FALSE)</f>
        <v>No</v>
      </c>
      <c r="G978" s="14" t="str">
        <f>VLOOKUP(A978,'Data _Transformation'!A977:Q3306,7,FALSE)</f>
        <v>No</v>
      </c>
      <c r="H978" s="14">
        <f>VLOOKUP(A978,'Data _Transformation'!A977:Q3306,8,FALSE)</f>
        <v>0</v>
      </c>
      <c r="I978" s="14" t="str">
        <f>VLOOKUP(A978,'Data _Transformation'!A977:Q3306,9,FALSE)</f>
        <v>Nonsmoker</v>
      </c>
      <c r="J978" s="14" t="str">
        <f>VLOOKUP(A978,'Data _Transformation'!A977:Q3306,10,FALSE)</f>
        <v>Obesity</v>
      </c>
      <c r="K978" s="14" t="str">
        <f>VLOOKUP(A978,'Data _Transformation'!A977:Q3306,11,FALSE)</f>
        <v>Diabetes</v>
      </c>
      <c r="L978" s="39">
        <f>VLOOKUP(A978,'Data _Transformation'!A977:Q3306,12,FALSE)</f>
        <v>34960</v>
      </c>
      <c r="M978" s="40">
        <f>VLOOKUP(A978,'Data _Transformation'!A977:Q3306,13,FALSE)</f>
        <v>8014.62</v>
      </c>
      <c r="N978" s="14" t="str">
        <f>VLOOKUP(A978,'Data _Transformation'!A977:Q3306,14,FALSE)</f>
        <v>tier - 2</v>
      </c>
      <c r="O978" s="14" t="str">
        <f>VLOOKUP(A978,'Data _Transformation'!A977:Q3306,15,FALSE)</f>
        <v>tier - 3</v>
      </c>
      <c r="P978" s="14" t="str">
        <f>VLOOKUP(A978,'Data _Transformation'!A977:Q3306,16,0)</f>
        <v>R1012</v>
      </c>
      <c r="Q978" s="42">
        <f>VLOOKUP(A978,'Data _Transformation'!A977:Q3306,17,0)</f>
        <v>27</v>
      </c>
    </row>
    <row r="979" spans="1:17" ht="15.6" x14ac:dyDescent="0.3">
      <c r="A979" s="41" t="s">
        <v>2460</v>
      </c>
      <c r="B979" s="14" t="str">
        <f>VLOOKUP(A979,'Data _Transformation'!A978:Q3307,2,FALSE)</f>
        <v xml:space="preserve">  Andrew</v>
      </c>
      <c r="C979" s="14">
        <f>VLOOKUP(A979,'Data _Transformation'!A978:Q3307,3,FALSE)</f>
        <v>23.3</v>
      </c>
      <c r="D979" s="14">
        <f>VLOOKUP(A979,'Data _Transformation'!A978:Q3307,4,FALSE)</f>
        <v>5.36</v>
      </c>
      <c r="E979" s="14" t="str">
        <f>VLOOKUP(A979,'Data _Transformation'!A978:Q3307,5,FALSE)</f>
        <v>Yes</v>
      </c>
      <c r="F979" s="14" t="str">
        <f>VLOOKUP(A979,'Data _Transformation'!A978:Q3307,6,FALSE)</f>
        <v>No</v>
      </c>
      <c r="G979" s="14" t="str">
        <f>VLOOKUP(A979,'Data _Transformation'!A978:Q3307,7,FALSE)</f>
        <v>No</v>
      </c>
      <c r="H979" s="14">
        <f>VLOOKUP(A979,'Data _Transformation'!A978:Q3307,8,FALSE)</f>
        <v>1</v>
      </c>
      <c r="I979" s="14" t="str">
        <f>VLOOKUP(A979,'Data _Transformation'!A978:Q3307,9,FALSE)</f>
        <v>Nonsmoker</v>
      </c>
      <c r="J979" s="14" t="str">
        <f>VLOOKUP(A979,'Data _Transformation'!A978:Q3307,10,FALSE)</f>
        <v>Normal weight</v>
      </c>
      <c r="K979" s="14" t="str">
        <f>VLOOKUP(A979,'Data _Transformation'!A978:Q3307,11,FALSE)</f>
        <v>Normal</v>
      </c>
      <c r="L979" s="39">
        <f>VLOOKUP(A979,'Data _Transformation'!A978:Q3307,12,FALSE)</f>
        <v>29533</v>
      </c>
      <c r="M979" s="40">
        <f>VLOOKUP(A979,'Data _Transformation'!A978:Q3307,13,FALSE)</f>
        <v>8017.06</v>
      </c>
      <c r="N979" s="14" t="str">
        <f>VLOOKUP(A979,'Data _Transformation'!A978:Q3307,14,FALSE)</f>
        <v>tier - 2</v>
      </c>
      <c r="O979" s="14" t="str">
        <f>VLOOKUP(A979,'Data _Transformation'!A978:Q3307,15,FALSE)</f>
        <v>tier - 2</v>
      </c>
      <c r="P979" s="14" t="str">
        <f>VLOOKUP(A979,'Data _Transformation'!A978:Q3307,16,0)</f>
        <v>R1012</v>
      </c>
      <c r="Q979" s="42">
        <f>VLOOKUP(A979,'Data _Transformation'!A978:Q3307,17,0)</f>
        <v>42</v>
      </c>
    </row>
    <row r="980" spans="1:17" ht="15.6" x14ac:dyDescent="0.3">
      <c r="A980" s="41" t="s">
        <v>2462</v>
      </c>
      <c r="B980" s="14" t="str">
        <f>VLOOKUP(A980,'Data _Transformation'!A979:Q3308,2,FALSE)</f>
        <v xml:space="preserve">  Annabelle M</v>
      </c>
      <c r="C980" s="14">
        <f>VLOOKUP(A980,'Data _Transformation'!A979:Q3308,3,FALSE)</f>
        <v>27.75</v>
      </c>
      <c r="D980" s="14">
        <f>VLOOKUP(A980,'Data _Transformation'!A979:Q3308,4,FALSE)</f>
        <v>9.8800000000000008</v>
      </c>
      <c r="E980" s="14" t="str">
        <f>VLOOKUP(A980,'Data _Transformation'!A979:Q3308,5,FALSE)</f>
        <v>No</v>
      </c>
      <c r="F980" s="14" t="str">
        <f>VLOOKUP(A980,'Data _Transformation'!A979:Q3308,6,FALSE)</f>
        <v>No</v>
      </c>
      <c r="G980" s="14" t="str">
        <f>VLOOKUP(A980,'Data _Transformation'!A979:Q3308,7,FALSE)</f>
        <v>No</v>
      </c>
      <c r="H980" s="14">
        <f>VLOOKUP(A980,'Data _Transformation'!A979:Q3308,8,FALSE)</f>
        <v>0</v>
      </c>
      <c r="I980" s="14" t="str">
        <f>VLOOKUP(A980,'Data _Transformation'!A979:Q3308,9,FALSE)</f>
        <v>Nonsmoker</v>
      </c>
      <c r="J980" s="14" t="str">
        <f>VLOOKUP(A980,'Data _Transformation'!A979:Q3308,10,FALSE)</f>
        <v>Over weight</v>
      </c>
      <c r="K980" s="14" t="str">
        <f>VLOOKUP(A980,'Data _Transformation'!A979:Q3308,11,FALSE)</f>
        <v>Diabetes</v>
      </c>
      <c r="L980" s="39">
        <f>VLOOKUP(A980,'Data _Transformation'!A979:Q3308,12,FALSE)</f>
        <v>32815</v>
      </c>
      <c r="M980" s="40">
        <f>VLOOKUP(A980,'Data _Transformation'!A979:Q3308,13,FALSE)</f>
        <v>8021.11</v>
      </c>
      <c r="N980" s="14" t="str">
        <f>VLOOKUP(A980,'Data _Transformation'!A979:Q3308,14,FALSE)</f>
        <v>tier - 2</v>
      </c>
      <c r="O980" s="14" t="str">
        <f>VLOOKUP(A980,'Data _Transformation'!A979:Q3308,15,FALSE)</f>
        <v>tier - 1</v>
      </c>
      <c r="P980" s="14" t="str">
        <f>VLOOKUP(A980,'Data _Transformation'!A979:Q3308,16,0)</f>
        <v>R1012</v>
      </c>
      <c r="Q980" s="42">
        <f>VLOOKUP(A980,'Data _Transformation'!A979:Q3308,17,0)</f>
        <v>33</v>
      </c>
    </row>
    <row r="981" spans="1:17" ht="15.6" x14ac:dyDescent="0.3">
      <c r="A981" s="41" t="s">
        <v>2464</v>
      </c>
      <c r="B981" s="14" t="str">
        <f>VLOOKUP(A981,'Data _Transformation'!A980:Q3309,2,FALSE)</f>
        <v xml:space="preserve">  Daniel T</v>
      </c>
      <c r="C981" s="14">
        <f>VLOOKUP(A981,'Data _Transformation'!A980:Q3309,3,FALSE)</f>
        <v>42.46</v>
      </c>
      <c r="D981" s="14">
        <f>VLOOKUP(A981,'Data _Transformation'!A980:Q3309,4,FALSE)</f>
        <v>4.1100000000000003</v>
      </c>
      <c r="E981" s="14" t="str">
        <f>VLOOKUP(A981,'Data _Transformation'!A980:Q3309,5,FALSE)</f>
        <v>No</v>
      </c>
      <c r="F981" s="14" t="str">
        <f>VLOOKUP(A981,'Data _Transformation'!A980:Q3309,6,FALSE)</f>
        <v>No</v>
      </c>
      <c r="G981" s="14" t="str">
        <f>VLOOKUP(A981,'Data _Transformation'!A980:Q3309,7,FALSE)</f>
        <v>No</v>
      </c>
      <c r="H981" s="14">
        <f>VLOOKUP(A981,'Data _Transformation'!A980:Q3309,8,FALSE)</f>
        <v>0</v>
      </c>
      <c r="I981" s="14" t="str">
        <f>VLOOKUP(A981,'Data _Transformation'!A980:Q3309,9,FALSE)</f>
        <v>Nonsmoker</v>
      </c>
      <c r="J981" s="14" t="str">
        <f>VLOOKUP(A981,'Data _Transformation'!A980:Q3309,10,FALSE)</f>
        <v>Obesity</v>
      </c>
      <c r="K981" s="14" t="str">
        <f>VLOOKUP(A981,'Data _Transformation'!A980:Q3309,11,FALSE)</f>
        <v>Normal</v>
      </c>
      <c r="L981" s="39">
        <f>VLOOKUP(A981,'Data _Transformation'!A980:Q3309,12,FALSE)</f>
        <v>28688</v>
      </c>
      <c r="M981" s="40">
        <f>VLOOKUP(A981,'Data _Transformation'!A980:Q3309,13,FALSE)</f>
        <v>8023.14</v>
      </c>
      <c r="N981" s="14" t="str">
        <f>VLOOKUP(A981,'Data _Transformation'!A980:Q3309,14,FALSE)</f>
        <v>tier - 2</v>
      </c>
      <c r="O981" s="14" t="str">
        <f>VLOOKUP(A981,'Data _Transformation'!A980:Q3309,15,FALSE)</f>
        <v>tier - 3</v>
      </c>
      <c r="P981" s="14" t="str">
        <f>VLOOKUP(A981,'Data _Transformation'!A980:Q3309,16,0)</f>
        <v>R1012</v>
      </c>
      <c r="Q981" s="42">
        <f>VLOOKUP(A981,'Data _Transformation'!A980:Q3309,17,0)</f>
        <v>44</v>
      </c>
    </row>
    <row r="982" spans="1:17" ht="15.6" x14ac:dyDescent="0.3">
      <c r="A982" s="41" t="s">
        <v>2467</v>
      </c>
      <c r="B982" s="14" t="str">
        <f>VLOOKUP(A982,'Data _Transformation'!A981:Q3310,2,FALSE)</f>
        <v xml:space="preserve">  Deanne</v>
      </c>
      <c r="C982" s="14">
        <f>VLOOKUP(A982,'Data _Transformation'!A981:Q3310,3,FALSE)</f>
        <v>54.47</v>
      </c>
      <c r="D982" s="14">
        <f>VLOOKUP(A982,'Data _Transformation'!A981:Q3310,4,FALSE)</f>
        <v>7.48</v>
      </c>
      <c r="E982" s="14" t="str">
        <f>VLOOKUP(A982,'Data _Transformation'!A981:Q3310,5,FALSE)</f>
        <v>No</v>
      </c>
      <c r="F982" s="14" t="str">
        <f>VLOOKUP(A982,'Data _Transformation'!A981:Q3310,6,FALSE)</f>
        <v>No</v>
      </c>
      <c r="G982" s="14" t="str">
        <f>VLOOKUP(A982,'Data _Transformation'!A981:Q3310,7,FALSE)</f>
        <v>No</v>
      </c>
      <c r="H982" s="14">
        <f>VLOOKUP(A982,'Data _Transformation'!A981:Q3310,8,FALSE)</f>
        <v>0</v>
      </c>
      <c r="I982" s="14" t="str">
        <f>VLOOKUP(A982,'Data _Transformation'!A981:Q3310,9,FALSE)</f>
        <v>Nonsmoker</v>
      </c>
      <c r="J982" s="14" t="str">
        <f>VLOOKUP(A982,'Data _Transformation'!A981:Q3310,10,FALSE)</f>
        <v>Obesity</v>
      </c>
      <c r="K982" s="14" t="str">
        <f>VLOOKUP(A982,'Data _Transformation'!A981:Q3310,11,FALSE)</f>
        <v>Diabetes</v>
      </c>
      <c r="L982" s="39">
        <f>VLOOKUP(A982,'Data _Transformation'!A981:Q3310,12,FALSE)</f>
        <v>28114</v>
      </c>
      <c r="M982" s="40">
        <f>VLOOKUP(A982,'Data _Transformation'!A981:Q3310,13,FALSE)</f>
        <v>8026.67</v>
      </c>
      <c r="N982" s="14" t="str">
        <f>VLOOKUP(A982,'Data _Transformation'!A981:Q3310,14,FALSE)</f>
        <v>tier - 2</v>
      </c>
      <c r="O982" s="14" t="str">
        <f>VLOOKUP(A982,'Data _Transformation'!A981:Q3310,15,FALSE)</f>
        <v>tier - 2</v>
      </c>
      <c r="P982" s="14" t="str">
        <f>VLOOKUP(A982,'Data _Transformation'!A981:Q3310,16,0)</f>
        <v>R1012</v>
      </c>
      <c r="Q982" s="42">
        <f>VLOOKUP(A982,'Data _Transformation'!A981:Q3310,17,0)</f>
        <v>46</v>
      </c>
    </row>
    <row r="983" spans="1:17" ht="15.6" x14ac:dyDescent="0.3">
      <c r="A983" s="41" t="s">
        <v>2469</v>
      </c>
      <c r="B983" s="14" t="str">
        <f>VLOOKUP(A983,'Data _Transformation'!A982:Q3311,2,FALSE)</f>
        <v xml:space="preserve">  Carrie</v>
      </c>
      <c r="C983" s="14">
        <f>VLOOKUP(A983,'Data _Transformation'!A982:Q3311,3,FALSE)</f>
        <v>24.93</v>
      </c>
      <c r="D983" s="14">
        <f>VLOOKUP(A983,'Data _Transformation'!A982:Q3311,4,FALSE)</f>
        <v>9.18</v>
      </c>
      <c r="E983" s="14" t="str">
        <f>VLOOKUP(A983,'Data _Transformation'!A982:Q3311,5,FALSE)</f>
        <v>Yes</v>
      </c>
      <c r="F983" s="14" t="str">
        <f>VLOOKUP(A983,'Data _Transformation'!A982:Q3311,6,FALSE)</f>
        <v>No</v>
      </c>
      <c r="G983" s="14" t="str">
        <f>VLOOKUP(A983,'Data _Transformation'!A982:Q3311,7,FALSE)</f>
        <v>Yes</v>
      </c>
      <c r="H983" s="14">
        <f>VLOOKUP(A983,'Data _Transformation'!A982:Q3311,8,FALSE)</f>
        <v>1</v>
      </c>
      <c r="I983" s="14" t="str">
        <f>VLOOKUP(A983,'Data _Transformation'!A982:Q3311,9,FALSE)</f>
        <v>Nonsmoker</v>
      </c>
      <c r="J983" s="14" t="str">
        <f>VLOOKUP(A983,'Data _Transformation'!A982:Q3311,10,FALSE)</f>
        <v>Normal weight</v>
      </c>
      <c r="K983" s="14" t="str">
        <f>VLOOKUP(A983,'Data _Transformation'!A982:Q3311,11,FALSE)</f>
        <v>Diabetes</v>
      </c>
      <c r="L983" s="39">
        <f>VLOOKUP(A983,'Data _Transformation'!A982:Q3311,12,FALSE)</f>
        <v>28435</v>
      </c>
      <c r="M983" s="40">
        <f>VLOOKUP(A983,'Data _Transformation'!A982:Q3311,13,FALSE)</f>
        <v>8027.97</v>
      </c>
      <c r="N983" s="14" t="str">
        <f>VLOOKUP(A983,'Data _Transformation'!A982:Q3311,14,FALSE)</f>
        <v>tier - 3</v>
      </c>
      <c r="O983" s="14" t="str">
        <f>VLOOKUP(A983,'Data _Transformation'!A982:Q3311,15,FALSE)</f>
        <v>tier - 2</v>
      </c>
      <c r="P983" s="14" t="str">
        <f>VLOOKUP(A983,'Data _Transformation'!A982:Q3311,16,0)</f>
        <v>R1011</v>
      </c>
      <c r="Q983" s="42">
        <f>VLOOKUP(A983,'Data _Transformation'!A982:Q3311,17,0)</f>
        <v>45</v>
      </c>
    </row>
    <row r="984" spans="1:17" ht="15.6" x14ac:dyDescent="0.3">
      <c r="A984" s="41" t="s">
        <v>2472</v>
      </c>
      <c r="B984" s="14" t="str">
        <f>VLOOKUP(A984,'Data _Transformation'!A983:Q3312,2,FALSE)</f>
        <v xml:space="preserve">  Suzanne</v>
      </c>
      <c r="C984" s="14">
        <f>VLOOKUP(A984,'Data _Transformation'!A983:Q3312,3,FALSE)</f>
        <v>48.12</v>
      </c>
      <c r="D984" s="14">
        <f>VLOOKUP(A984,'Data _Transformation'!A983:Q3312,4,FALSE)</f>
        <v>4.51</v>
      </c>
      <c r="E984" s="14" t="str">
        <f>VLOOKUP(A984,'Data _Transformation'!A983:Q3312,5,FALSE)</f>
        <v>Yes</v>
      </c>
      <c r="F984" s="14" t="str">
        <f>VLOOKUP(A984,'Data _Transformation'!A983:Q3312,6,FALSE)</f>
        <v>No</v>
      </c>
      <c r="G984" s="14" t="str">
        <f>VLOOKUP(A984,'Data _Transformation'!A983:Q3312,7,FALSE)</f>
        <v>No</v>
      </c>
      <c r="H984" s="14">
        <f>VLOOKUP(A984,'Data _Transformation'!A983:Q3312,8,FALSE)</f>
        <v>1</v>
      </c>
      <c r="I984" s="14" t="str">
        <f>VLOOKUP(A984,'Data _Transformation'!A983:Q3312,9,FALSE)</f>
        <v>Nonsmoker</v>
      </c>
      <c r="J984" s="14" t="str">
        <f>VLOOKUP(A984,'Data _Transformation'!A983:Q3312,10,FALSE)</f>
        <v>Obesity</v>
      </c>
      <c r="K984" s="14" t="str">
        <f>VLOOKUP(A984,'Data _Transformation'!A983:Q3312,11,FALSE)</f>
        <v>Normal</v>
      </c>
      <c r="L984" s="39">
        <f>VLOOKUP(A984,'Data _Transformation'!A983:Q3312,12,FALSE)</f>
        <v>37967</v>
      </c>
      <c r="M984" s="40">
        <f>VLOOKUP(A984,'Data _Transformation'!A983:Q3312,13,FALSE)</f>
        <v>8035.64</v>
      </c>
      <c r="N984" s="14" t="str">
        <f>VLOOKUP(A984,'Data _Transformation'!A983:Q3312,14,FALSE)</f>
        <v>tier - 2</v>
      </c>
      <c r="O984" s="14" t="str">
        <f>VLOOKUP(A984,'Data _Transformation'!A983:Q3312,15,FALSE)</f>
        <v>tier - 2</v>
      </c>
      <c r="P984" s="14" t="str">
        <f>VLOOKUP(A984,'Data _Transformation'!A983:Q3312,16,0)</f>
        <v>R1012</v>
      </c>
      <c r="Q984" s="42">
        <f>VLOOKUP(A984,'Data _Transformation'!A983:Q3312,17,0)</f>
        <v>19</v>
      </c>
    </row>
    <row r="985" spans="1:17" ht="15.6" x14ac:dyDescent="0.3">
      <c r="A985" s="41" t="s">
        <v>2474</v>
      </c>
      <c r="B985" s="14" t="str">
        <f>VLOOKUP(A985,'Data _Transformation'!A984:Q3313,2,FALSE)</f>
        <v xml:space="preserve">  Jasmine P</v>
      </c>
      <c r="C985" s="14">
        <f>VLOOKUP(A985,'Data _Transformation'!A984:Q3313,3,FALSE)</f>
        <v>24.91</v>
      </c>
      <c r="D985" s="14">
        <f>VLOOKUP(A985,'Data _Transformation'!A984:Q3313,4,FALSE)</f>
        <v>7.33</v>
      </c>
      <c r="E985" s="14" t="str">
        <f>VLOOKUP(A985,'Data _Transformation'!A984:Q3313,5,FALSE)</f>
        <v>Yes</v>
      </c>
      <c r="F985" s="14" t="str">
        <f>VLOOKUP(A985,'Data _Transformation'!A984:Q3313,6,FALSE)</f>
        <v>No</v>
      </c>
      <c r="G985" s="14" t="str">
        <f>VLOOKUP(A985,'Data _Transformation'!A984:Q3313,7,FALSE)</f>
        <v>Yes</v>
      </c>
      <c r="H985" s="14">
        <f>VLOOKUP(A985,'Data _Transformation'!A984:Q3313,8,FALSE)</f>
        <v>1</v>
      </c>
      <c r="I985" s="14" t="str">
        <f>VLOOKUP(A985,'Data _Transformation'!A984:Q3313,9,FALSE)</f>
        <v>Nonsmoker</v>
      </c>
      <c r="J985" s="14" t="str">
        <f>VLOOKUP(A985,'Data _Transformation'!A984:Q3313,10,FALSE)</f>
        <v>Normal weight</v>
      </c>
      <c r="K985" s="14" t="str">
        <f>VLOOKUP(A985,'Data _Transformation'!A984:Q3313,11,FALSE)</f>
        <v>Diabetes</v>
      </c>
      <c r="L985" s="39">
        <f>VLOOKUP(A985,'Data _Transformation'!A984:Q3313,12,FALSE)</f>
        <v>31379</v>
      </c>
      <c r="M985" s="40">
        <f>VLOOKUP(A985,'Data _Transformation'!A984:Q3313,13,FALSE)</f>
        <v>8059.06</v>
      </c>
      <c r="N985" s="14" t="str">
        <f>VLOOKUP(A985,'Data _Transformation'!A984:Q3313,14,FALSE)</f>
        <v>tier - 2</v>
      </c>
      <c r="O985" s="14" t="str">
        <f>VLOOKUP(A985,'Data _Transformation'!A984:Q3313,15,FALSE)</f>
        <v>tier - 3</v>
      </c>
      <c r="P985" s="14" t="str">
        <f>VLOOKUP(A985,'Data _Transformation'!A984:Q3313,16,0)</f>
        <v>R1012</v>
      </c>
      <c r="Q985" s="42">
        <f>VLOOKUP(A985,'Data _Transformation'!A984:Q3313,17,0)</f>
        <v>37</v>
      </c>
    </row>
    <row r="986" spans="1:17" ht="15.6" x14ac:dyDescent="0.3">
      <c r="A986" s="41" t="s">
        <v>2477</v>
      </c>
      <c r="B986" s="14" t="str">
        <f>VLOOKUP(A986,'Data _Transformation'!A985:Q3314,2,FALSE)</f>
        <v xml:space="preserve">  Jennifer</v>
      </c>
      <c r="C986" s="14">
        <f>VLOOKUP(A986,'Data _Transformation'!A985:Q3314,3,FALSE)</f>
        <v>27.645</v>
      </c>
      <c r="D986" s="14">
        <f>VLOOKUP(A986,'Data _Transformation'!A985:Q3314,4,FALSE)</f>
        <v>10.56</v>
      </c>
      <c r="E986" s="14" t="str">
        <f>VLOOKUP(A986,'Data _Transformation'!A985:Q3314,5,FALSE)</f>
        <v>No</v>
      </c>
      <c r="F986" s="14" t="str">
        <f>VLOOKUP(A986,'Data _Transformation'!A985:Q3314,6,FALSE)</f>
        <v>No</v>
      </c>
      <c r="G986" s="14" t="str">
        <f>VLOOKUP(A986,'Data _Transformation'!A985:Q3314,7,FALSE)</f>
        <v>No</v>
      </c>
      <c r="H986" s="14">
        <f>VLOOKUP(A986,'Data _Transformation'!A985:Q3314,8,FALSE)</f>
        <v>0</v>
      </c>
      <c r="I986" s="14" t="str">
        <f>VLOOKUP(A986,'Data _Transformation'!A985:Q3314,9,FALSE)</f>
        <v>Nonsmoker</v>
      </c>
      <c r="J986" s="14" t="str">
        <f>VLOOKUP(A986,'Data _Transformation'!A985:Q3314,10,FALSE)</f>
        <v>Over weight</v>
      </c>
      <c r="K986" s="14" t="str">
        <f>VLOOKUP(A986,'Data _Transformation'!A985:Q3314,11,FALSE)</f>
        <v>Diabetes</v>
      </c>
      <c r="L986" s="39">
        <f>VLOOKUP(A986,'Data _Transformation'!A985:Q3314,12,FALSE)</f>
        <v>30312</v>
      </c>
      <c r="M986" s="40">
        <f>VLOOKUP(A986,'Data _Transformation'!A985:Q3314,13,FALSE)</f>
        <v>8059.68</v>
      </c>
      <c r="N986" s="14" t="str">
        <f>VLOOKUP(A986,'Data _Transformation'!A985:Q3314,14,FALSE)</f>
        <v>tier - 2</v>
      </c>
      <c r="O986" s="14" t="str">
        <f>VLOOKUP(A986,'Data _Transformation'!A985:Q3314,15,FALSE)</f>
        <v>tier - 3</v>
      </c>
      <c r="P986" s="14" t="str">
        <f>VLOOKUP(A986,'Data _Transformation'!A985:Q3314,16,0)</f>
        <v>R1012</v>
      </c>
      <c r="Q986" s="42">
        <f>VLOOKUP(A986,'Data _Transformation'!A985:Q3314,17,0)</f>
        <v>40</v>
      </c>
    </row>
    <row r="987" spans="1:17" ht="15.6" x14ac:dyDescent="0.3">
      <c r="A987" s="41" t="s">
        <v>2479</v>
      </c>
      <c r="B987" s="14" t="str">
        <f>VLOOKUP(A987,'Data _Transformation'!A986:Q3315,2,FALSE)</f>
        <v xml:space="preserve">  Tracie</v>
      </c>
      <c r="C987" s="14">
        <f>VLOOKUP(A987,'Data _Transformation'!A986:Q3315,3,FALSE)</f>
        <v>33.700000000000003</v>
      </c>
      <c r="D987" s="14">
        <f>VLOOKUP(A987,'Data _Transformation'!A986:Q3315,4,FALSE)</f>
        <v>4.01</v>
      </c>
      <c r="E987" s="14" t="str">
        <f>VLOOKUP(A987,'Data _Transformation'!A986:Q3315,5,FALSE)</f>
        <v>No</v>
      </c>
      <c r="F987" s="14" t="str">
        <f>VLOOKUP(A987,'Data _Transformation'!A986:Q3315,6,FALSE)</f>
        <v>No</v>
      </c>
      <c r="G987" s="14" t="str">
        <f>VLOOKUP(A987,'Data _Transformation'!A986:Q3315,7,FALSE)</f>
        <v>No</v>
      </c>
      <c r="H987" s="14">
        <f>VLOOKUP(A987,'Data _Transformation'!A986:Q3315,8,FALSE)</f>
        <v>2</v>
      </c>
      <c r="I987" s="14" t="str">
        <f>VLOOKUP(A987,'Data _Transformation'!A986:Q3315,9,FALSE)</f>
        <v>Nonsmoker</v>
      </c>
      <c r="J987" s="14" t="str">
        <f>VLOOKUP(A987,'Data _Transformation'!A986:Q3315,10,FALSE)</f>
        <v>Obesity</v>
      </c>
      <c r="K987" s="14" t="str">
        <f>VLOOKUP(A987,'Data _Transformation'!A986:Q3315,11,FALSE)</f>
        <v>Normal</v>
      </c>
      <c r="L987" s="39">
        <f>VLOOKUP(A987,'Data _Transformation'!A986:Q3315,12,FALSE)</f>
        <v>25914</v>
      </c>
      <c r="M987" s="40">
        <f>VLOOKUP(A987,'Data _Transformation'!A986:Q3315,13,FALSE)</f>
        <v>8062.31</v>
      </c>
      <c r="N987" s="14" t="str">
        <f>VLOOKUP(A987,'Data _Transformation'!A986:Q3315,14,FALSE)</f>
        <v>tier - 2</v>
      </c>
      <c r="O987" s="14" t="str">
        <f>VLOOKUP(A987,'Data _Transformation'!A986:Q3315,15,FALSE)</f>
        <v>tier - 1</v>
      </c>
      <c r="P987" s="14" t="str">
        <f>VLOOKUP(A987,'Data _Transformation'!A986:Q3315,16,0)</f>
        <v>R1013</v>
      </c>
      <c r="Q987" s="42">
        <f>VLOOKUP(A987,'Data _Transformation'!A986:Q3315,17,0)</f>
        <v>52</v>
      </c>
    </row>
    <row r="988" spans="1:17" ht="15.6" x14ac:dyDescent="0.3">
      <c r="A988" s="41" t="s">
        <v>2482</v>
      </c>
      <c r="B988" s="14" t="str">
        <f>VLOOKUP(A988,'Data _Transformation'!A987:Q3316,2,FALSE)</f>
        <v xml:space="preserve">  Tristan D</v>
      </c>
      <c r="C988" s="14">
        <f>VLOOKUP(A988,'Data _Transformation'!A987:Q3316,3,FALSE)</f>
        <v>38.93</v>
      </c>
      <c r="D988" s="14">
        <f>VLOOKUP(A988,'Data _Transformation'!A987:Q3316,4,FALSE)</f>
        <v>5.64</v>
      </c>
      <c r="E988" s="14" t="str">
        <f>VLOOKUP(A988,'Data _Transformation'!A987:Q3316,5,FALSE)</f>
        <v>Yes</v>
      </c>
      <c r="F988" s="14" t="str">
        <f>VLOOKUP(A988,'Data _Transformation'!A987:Q3316,6,FALSE)</f>
        <v>No</v>
      </c>
      <c r="G988" s="14" t="str">
        <f>VLOOKUP(A988,'Data _Transformation'!A987:Q3316,7,FALSE)</f>
        <v>No</v>
      </c>
      <c r="H988" s="14">
        <f>VLOOKUP(A988,'Data _Transformation'!A987:Q3316,8,FALSE)</f>
        <v>1</v>
      </c>
      <c r="I988" s="14" t="str">
        <f>VLOOKUP(A988,'Data _Transformation'!A987:Q3316,9,FALSE)</f>
        <v>Nonsmoker</v>
      </c>
      <c r="J988" s="14" t="str">
        <f>VLOOKUP(A988,'Data _Transformation'!A987:Q3316,10,FALSE)</f>
        <v>Obesity</v>
      </c>
      <c r="K988" s="14" t="str">
        <f>VLOOKUP(A988,'Data _Transformation'!A987:Q3316,11,FALSE)</f>
        <v>Normal</v>
      </c>
      <c r="L988" s="39">
        <f>VLOOKUP(A988,'Data _Transformation'!A987:Q3316,12,FALSE)</f>
        <v>27573</v>
      </c>
      <c r="M988" s="40">
        <f>VLOOKUP(A988,'Data _Transformation'!A987:Q3316,13,FALSE)</f>
        <v>8062.76</v>
      </c>
      <c r="N988" s="14" t="str">
        <f>VLOOKUP(A988,'Data _Transformation'!A987:Q3316,14,FALSE)</f>
        <v>tier - 3</v>
      </c>
      <c r="O988" s="14" t="str">
        <f>VLOOKUP(A988,'Data _Transformation'!A987:Q3316,15,FALSE)</f>
        <v>tier - 3</v>
      </c>
      <c r="P988" s="14" t="str">
        <f>VLOOKUP(A988,'Data _Transformation'!A987:Q3316,16,0)</f>
        <v>R1011</v>
      </c>
      <c r="Q988" s="42">
        <f>VLOOKUP(A988,'Data _Transformation'!A987:Q3316,17,0)</f>
        <v>47</v>
      </c>
    </row>
    <row r="989" spans="1:17" ht="15.6" x14ac:dyDescent="0.3">
      <c r="A989" s="41" t="s">
        <v>2484</v>
      </c>
      <c r="B989" s="14" t="str">
        <f>VLOOKUP(A989,'Data _Transformation'!A988:Q3317,2,FALSE)</f>
        <v xml:space="preserve">  Peiweng</v>
      </c>
      <c r="C989" s="14">
        <f>VLOOKUP(A989,'Data _Transformation'!A988:Q3317,3,FALSE)</f>
        <v>32.774999999999999</v>
      </c>
      <c r="D989" s="14">
        <f>VLOOKUP(A989,'Data _Transformation'!A988:Q3317,4,FALSE)</f>
        <v>8.02</v>
      </c>
      <c r="E989" s="14" t="str">
        <f>VLOOKUP(A989,'Data _Transformation'!A988:Q3317,5,FALSE)</f>
        <v>Yes</v>
      </c>
      <c r="F989" s="14" t="str">
        <f>VLOOKUP(A989,'Data _Transformation'!A988:Q3317,6,FALSE)</f>
        <v>No</v>
      </c>
      <c r="G989" s="14" t="str">
        <f>VLOOKUP(A989,'Data _Transformation'!A988:Q3317,7,FALSE)</f>
        <v>No</v>
      </c>
      <c r="H989" s="14">
        <f>VLOOKUP(A989,'Data _Transformation'!A988:Q3317,8,FALSE)</f>
        <v>2</v>
      </c>
      <c r="I989" s="14" t="str">
        <f>VLOOKUP(A989,'Data _Transformation'!A988:Q3317,9,FALSE)</f>
        <v>Nonsmoker</v>
      </c>
      <c r="J989" s="14" t="str">
        <f>VLOOKUP(A989,'Data _Transformation'!A988:Q3317,10,FALSE)</f>
        <v>Obesity</v>
      </c>
      <c r="K989" s="14" t="str">
        <f>VLOOKUP(A989,'Data _Transformation'!A988:Q3317,11,FALSE)</f>
        <v>Diabetes</v>
      </c>
      <c r="L989" s="39">
        <f>VLOOKUP(A989,'Data _Transformation'!A988:Q3317,12,FALSE)</f>
        <v>23965</v>
      </c>
      <c r="M989" s="40">
        <f>VLOOKUP(A989,'Data _Transformation'!A988:Q3317,13,FALSE)</f>
        <v>8067.83</v>
      </c>
      <c r="N989" s="14" t="str">
        <f>VLOOKUP(A989,'Data _Transformation'!A988:Q3317,14,FALSE)</f>
        <v>tier - 3</v>
      </c>
      <c r="O989" s="14" t="str">
        <f>VLOOKUP(A989,'Data _Transformation'!A988:Q3317,15,FALSE)</f>
        <v>tier - 1</v>
      </c>
      <c r="P989" s="14" t="str">
        <f>VLOOKUP(A989,'Data _Transformation'!A988:Q3317,16,0)</f>
        <v>R1013</v>
      </c>
      <c r="Q989" s="42">
        <f>VLOOKUP(A989,'Data _Transformation'!A988:Q3317,17,0)</f>
        <v>57</v>
      </c>
    </row>
    <row r="990" spans="1:17" ht="15.6" x14ac:dyDescent="0.3">
      <c r="A990" s="41" t="s">
        <v>2486</v>
      </c>
      <c r="B990" s="14" t="str">
        <f>VLOOKUP(A990,'Data _Transformation'!A989:Q3318,2,FALSE)</f>
        <v xml:space="preserve">  Theresa M</v>
      </c>
      <c r="C990" s="14">
        <f>VLOOKUP(A990,'Data _Transformation'!A989:Q3318,3,FALSE)</f>
        <v>29.83</v>
      </c>
      <c r="D990" s="14">
        <f>VLOOKUP(A990,'Data _Transformation'!A989:Q3318,4,FALSE)</f>
        <v>7.2</v>
      </c>
      <c r="E990" s="14" t="str">
        <f>VLOOKUP(A990,'Data _Transformation'!A989:Q3318,5,FALSE)</f>
        <v>Yes</v>
      </c>
      <c r="F990" s="14" t="str">
        <f>VLOOKUP(A990,'Data _Transformation'!A989:Q3318,6,FALSE)</f>
        <v>No</v>
      </c>
      <c r="G990" s="14" t="str">
        <f>VLOOKUP(A990,'Data _Transformation'!A989:Q3318,7,FALSE)</f>
        <v>No</v>
      </c>
      <c r="H990" s="14">
        <f>VLOOKUP(A990,'Data _Transformation'!A989:Q3318,8,FALSE)</f>
        <v>0</v>
      </c>
      <c r="I990" s="14" t="str">
        <f>VLOOKUP(A990,'Data _Transformation'!A989:Q3318,9,FALSE)</f>
        <v>Nonsmoker</v>
      </c>
      <c r="J990" s="14" t="str">
        <f>VLOOKUP(A990,'Data _Transformation'!A989:Q3318,10,FALSE)</f>
        <v>Over weight</v>
      </c>
      <c r="K990" s="14" t="str">
        <f>VLOOKUP(A990,'Data _Transformation'!A989:Q3318,11,FALSE)</f>
        <v>Diabetes</v>
      </c>
      <c r="L990" s="39">
        <f>VLOOKUP(A990,'Data _Transformation'!A989:Q3318,12,FALSE)</f>
        <v>27743</v>
      </c>
      <c r="M990" s="40">
        <f>VLOOKUP(A990,'Data _Transformation'!A989:Q3318,13,FALSE)</f>
        <v>8068.19</v>
      </c>
      <c r="N990" s="14" t="str">
        <f>VLOOKUP(A990,'Data _Transformation'!A989:Q3318,14,FALSE)</f>
        <v>tier - 3</v>
      </c>
      <c r="O990" s="14" t="str">
        <f>VLOOKUP(A990,'Data _Transformation'!A989:Q3318,15,FALSE)</f>
        <v>tier - 2</v>
      </c>
      <c r="P990" s="14" t="str">
        <f>VLOOKUP(A990,'Data _Transformation'!A989:Q3318,16,0)</f>
        <v>R1011</v>
      </c>
      <c r="Q990" s="42">
        <f>VLOOKUP(A990,'Data _Transformation'!A989:Q3318,17,0)</f>
        <v>47</v>
      </c>
    </row>
    <row r="991" spans="1:17" ht="15.6" x14ac:dyDescent="0.3">
      <c r="A991" s="41" t="s">
        <v>2489</v>
      </c>
      <c r="B991" s="14" t="str">
        <f>VLOOKUP(A991,'Data _Transformation'!A990:Q3319,2,FALSE)</f>
        <v xml:space="preserve">  Daniel J</v>
      </c>
      <c r="C991" s="14">
        <f>VLOOKUP(A991,'Data _Transformation'!A990:Q3319,3,FALSE)</f>
        <v>28.31</v>
      </c>
      <c r="D991" s="14">
        <f>VLOOKUP(A991,'Data _Transformation'!A990:Q3319,4,FALSE)</f>
        <v>4.55</v>
      </c>
      <c r="E991" s="14" t="str">
        <f>VLOOKUP(A991,'Data _Transformation'!A990:Q3319,5,FALSE)</f>
        <v>No</v>
      </c>
      <c r="F991" s="14" t="str">
        <f>VLOOKUP(A991,'Data _Transformation'!A990:Q3319,6,FALSE)</f>
        <v>yes</v>
      </c>
      <c r="G991" s="14" t="str">
        <f>VLOOKUP(A991,'Data _Transformation'!A990:Q3319,7,FALSE)</f>
        <v>No</v>
      </c>
      <c r="H991" s="14">
        <f>VLOOKUP(A991,'Data _Transformation'!A990:Q3319,8,FALSE)</f>
        <v>1</v>
      </c>
      <c r="I991" s="14" t="str">
        <f>VLOOKUP(A991,'Data _Transformation'!A990:Q3319,9,FALSE)</f>
        <v>Nonsmoker</v>
      </c>
      <c r="J991" s="14" t="str">
        <f>VLOOKUP(A991,'Data _Transformation'!A990:Q3319,10,FALSE)</f>
        <v>Over weight</v>
      </c>
      <c r="K991" s="14" t="str">
        <f>VLOOKUP(A991,'Data _Transformation'!A990:Q3319,11,FALSE)</f>
        <v>Normal</v>
      </c>
      <c r="L991" s="39">
        <f>VLOOKUP(A991,'Data _Transformation'!A990:Q3319,12,FALSE)</f>
        <v>24036</v>
      </c>
      <c r="M991" s="40">
        <f>VLOOKUP(A991,'Data _Transformation'!A990:Q3319,13,FALSE)</f>
        <v>8071.57</v>
      </c>
      <c r="N991" s="14" t="str">
        <f>VLOOKUP(A991,'Data _Transformation'!A990:Q3319,14,FALSE)</f>
        <v>tier - 3</v>
      </c>
      <c r="O991" s="14" t="str">
        <f>VLOOKUP(A991,'Data _Transformation'!A990:Q3319,15,FALSE)</f>
        <v>tier - 1</v>
      </c>
      <c r="P991" s="14" t="str">
        <f>VLOOKUP(A991,'Data _Transformation'!A990:Q3319,16,0)</f>
        <v>R1011</v>
      </c>
      <c r="Q991" s="42">
        <f>VLOOKUP(A991,'Data _Transformation'!A990:Q3319,17,0)</f>
        <v>57</v>
      </c>
    </row>
    <row r="992" spans="1:17" ht="15.6" x14ac:dyDescent="0.3">
      <c r="A992" s="41" t="s">
        <v>2491</v>
      </c>
      <c r="B992" s="14" t="str">
        <f>VLOOKUP(A992,'Data _Transformation'!A991:Q3320,2,FALSE)</f>
        <v xml:space="preserve">  Courtney M</v>
      </c>
      <c r="C992" s="14">
        <f>VLOOKUP(A992,'Data _Transformation'!A991:Q3320,3,FALSE)</f>
        <v>29.79</v>
      </c>
      <c r="D992" s="14">
        <f>VLOOKUP(A992,'Data _Transformation'!A991:Q3320,4,FALSE)</f>
        <v>9.0299999999999994</v>
      </c>
      <c r="E992" s="14" t="str">
        <f>VLOOKUP(A992,'Data _Transformation'!A991:Q3320,5,FALSE)</f>
        <v>No</v>
      </c>
      <c r="F992" s="14" t="str">
        <f>VLOOKUP(A992,'Data _Transformation'!A991:Q3320,6,FALSE)</f>
        <v>No</v>
      </c>
      <c r="G992" s="14" t="str">
        <f>VLOOKUP(A992,'Data _Transformation'!A991:Q3320,7,FALSE)</f>
        <v>No</v>
      </c>
      <c r="H992" s="14">
        <f>VLOOKUP(A992,'Data _Transformation'!A991:Q3320,8,FALSE)</f>
        <v>0</v>
      </c>
      <c r="I992" s="14" t="str">
        <f>VLOOKUP(A992,'Data _Transformation'!A991:Q3320,9,FALSE)</f>
        <v>Nonsmoker</v>
      </c>
      <c r="J992" s="14" t="str">
        <f>VLOOKUP(A992,'Data _Transformation'!A991:Q3320,10,FALSE)</f>
        <v>Over weight</v>
      </c>
      <c r="K992" s="14" t="str">
        <f>VLOOKUP(A992,'Data _Transformation'!A991:Q3320,11,FALSE)</f>
        <v>Diabetes</v>
      </c>
      <c r="L992" s="39">
        <f>VLOOKUP(A992,'Data _Transformation'!A991:Q3320,12,FALSE)</f>
        <v>34280</v>
      </c>
      <c r="M992" s="40">
        <f>VLOOKUP(A992,'Data _Transformation'!A991:Q3320,13,FALSE)</f>
        <v>8077.41</v>
      </c>
      <c r="N992" s="14" t="str">
        <f>VLOOKUP(A992,'Data _Transformation'!A991:Q3320,14,FALSE)</f>
        <v>tier - 2</v>
      </c>
      <c r="O992" s="14" t="str">
        <f>VLOOKUP(A992,'Data _Transformation'!A991:Q3320,15,FALSE)</f>
        <v>tier - 1</v>
      </c>
      <c r="P992" s="14" t="str">
        <f>VLOOKUP(A992,'Data _Transformation'!A991:Q3320,16,0)</f>
        <v>R1026</v>
      </c>
      <c r="Q992" s="42">
        <f>VLOOKUP(A992,'Data _Transformation'!A991:Q3320,17,0)</f>
        <v>29</v>
      </c>
    </row>
    <row r="993" spans="1:17" ht="15.6" x14ac:dyDescent="0.3">
      <c r="A993" s="41" t="s">
        <v>2494</v>
      </c>
      <c r="B993" s="14" t="str">
        <f>VLOOKUP(A993,'Data _Transformation'!A992:Q3321,2,FALSE)</f>
        <v xml:space="preserve">  Jose A</v>
      </c>
      <c r="C993" s="14">
        <f>VLOOKUP(A993,'Data _Transformation'!A992:Q3321,3,FALSE)</f>
        <v>36.6</v>
      </c>
      <c r="D993" s="14">
        <f>VLOOKUP(A993,'Data _Transformation'!A992:Q3321,4,FALSE)</f>
        <v>5.2</v>
      </c>
      <c r="E993" s="14" t="str">
        <f>VLOOKUP(A993,'Data _Transformation'!A992:Q3321,5,FALSE)</f>
        <v>Yes</v>
      </c>
      <c r="F993" s="14" t="str">
        <f>VLOOKUP(A993,'Data _Transformation'!A992:Q3321,6,FALSE)</f>
        <v>No</v>
      </c>
      <c r="G993" s="14" t="str">
        <f>VLOOKUP(A993,'Data _Transformation'!A992:Q3321,7,FALSE)</f>
        <v>Yes</v>
      </c>
      <c r="H993" s="14">
        <f>VLOOKUP(A993,'Data _Transformation'!A992:Q3321,8,FALSE)</f>
        <v>1</v>
      </c>
      <c r="I993" s="14" t="str">
        <f>VLOOKUP(A993,'Data _Transformation'!A992:Q3321,9,FALSE)</f>
        <v>Nonsmoker</v>
      </c>
      <c r="J993" s="14" t="str">
        <f>VLOOKUP(A993,'Data _Transformation'!A992:Q3321,10,FALSE)</f>
        <v>Obesity</v>
      </c>
      <c r="K993" s="14" t="str">
        <f>VLOOKUP(A993,'Data _Transformation'!A992:Q3321,11,FALSE)</f>
        <v>Normal</v>
      </c>
      <c r="L993" s="39">
        <f>VLOOKUP(A993,'Data _Transformation'!A992:Q3321,12,FALSE)</f>
        <v>37131</v>
      </c>
      <c r="M993" s="40">
        <f>VLOOKUP(A993,'Data _Transformation'!A992:Q3321,13,FALSE)</f>
        <v>8081.26</v>
      </c>
      <c r="N993" s="14" t="str">
        <f>VLOOKUP(A993,'Data _Transformation'!A992:Q3321,14,FALSE)</f>
        <v>tier - 2</v>
      </c>
      <c r="O993" s="14" t="str">
        <f>VLOOKUP(A993,'Data _Transformation'!A992:Q3321,15,FALSE)</f>
        <v>tier - 2</v>
      </c>
      <c r="P993" s="14" t="str">
        <f>VLOOKUP(A993,'Data _Transformation'!A992:Q3321,16,0)</f>
        <v>R1012</v>
      </c>
      <c r="Q993" s="42">
        <f>VLOOKUP(A993,'Data _Transformation'!A992:Q3321,17,0)</f>
        <v>21</v>
      </c>
    </row>
    <row r="994" spans="1:17" ht="15.6" x14ac:dyDescent="0.3">
      <c r="A994" s="41" t="s">
        <v>2496</v>
      </c>
      <c r="B994" s="14" t="str">
        <f>VLOOKUP(A994,'Data _Transformation'!A993:Q3322,2,FALSE)</f>
        <v xml:space="preserve">  Lauren</v>
      </c>
      <c r="C994" s="14">
        <f>VLOOKUP(A994,'Data _Transformation'!A993:Q3322,3,FALSE)</f>
        <v>35.93</v>
      </c>
      <c r="D994" s="14">
        <f>VLOOKUP(A994,'Data _Transformation'!A993:Q3322,4,FALSE)</f>
        <v>8.3000000000000007</v>
      </c>
      <c r="E994" s="14" t="str">
        <f>VLOOKUP(A994,'Data _Transformation'!A993:Q3322,5,FALSE)</f>
        <v>Yes</v>
      </c>
      <c r="F994" s="14" t="str">
        <f>VLOOKUP(A994,'Data _Transformation'!A993:Q3322,6,FALSE)</f>
        <v>No</v>
      </c>
      <c r="G994" s="14" t="str">
        <f>VLOOKUP(A994,'Data _Transformation'!A993:Q3322,7,FALSE)</f>
        <v>No</v>
      </c>
      <c r="H994" s="14">
        <f>VLOOKUP(A994,'Data _Transformation'!A993:Q3322,8,FALSE)</f>
        <v>0</v>
      </c>
      <c r="I994" s="14" t="str">
        <f>VLOOKUP(A994,'Data _Transformation'!A993:Q3322,9,FALSE)</f>
        <v>Nonsmoker</v>
      </c>
      <c r="J994" s="14" t="str">
        <f>VLOOKUP(A994,'Data _Transformation'!A993:Q3322,10,FALSE)</f>
        <v>Obesity</v>
      </c>
      <c r="K994" s="14" t="str">
        <f>VLOOKUP(A994,'Data _Transformation'!A993:Q3322,11,FALSE)</f>
        <v>Diabetes</v>
      </c>
      <c r="L994" s="39">
        <f>VLOOKUP(A994,'Data _Transformation'!A993:Q3322,12,FALSE)</f>
        <v>34619</v>
      </c>
      <c r="M994" s="40">
        <f>VLOOKUP(A994,'Data _Transformation'!A993:Q3322,13,FALSE)</f>
        <v>8081.74</v>
      </c>
      <c r="N994" s="14" t="str">
        <f>VLOOKUP(A994,'Data _Transformation'!A993:Q3322,14,FALSE)</f>
        <v>tier - 2</v>
      </c>
      <c r="O994" s="14" t="str">
        <f>VLOOKUP(A994,'Data _Transformation'!A993:Q3322,15,FALSE)</f>
        <v>tier - 2</v>
      </c>
      <c r="P994" s="14" t="str">
        <f>VLOOKUP(A994,'Data _Transformation'!A993:Q3322,16,0)</f>
        <v>R1026</v>
      </c>
      <c r="Q994" s="42">
        <f>VLOOKUP(A994,'Data _Transformation'!A993:Q3322,17,0)</f>
        <v>28</v>
      </c>
    </row>
    <row r="995" spans="1:17" ht="15.6" x14ac:dyDescent="0.3">
      <c r="A995" s="41" t="s">
        <v>2499</v>
      </c>
      <c r="B995" s="14" t="str">
        <f>VLOOKUP(A995,'Data _Transformation'!A994:Q3323,2,FALSE)</f>
        <v xml:space="preserve">  Jonathon M</v>
      </c>
      <c r="C995" s="14">
        <f>VLOOKUP(A995,'Data _Transformation'!A994:Q3323,3,FALSE)</f>
        <v>28.6</v>
      </c>
      <c r="D995" s="14">
        <f>VLOOKUP(A995,'Data _Transformation'!A994:Q3323,4,FALSE)</f>
        <v>5.56</v>
      </c>
      <c r="E995" s="14" t="str">
        <f>VLOOKUP(A995,'Data _Transformation'!A994:Q3323,5,FALSE)</f>
        <v>Yes</v>
      </c>
      <c r="F995" s="14" t="str">
        <f>VLOOKUP(A995,'Data _Transformation'!A994:Q3323,6,FALSE)</f>
        <v>No</v>
      </c>
      <c r="G995" s="14" t="str">
        <f>VLOOKUP(A995,'Data _Transformation'!A994:Q3323,7,FALSE)</f>
        <v>Yes</v>
      </c>
      <c r="H995" s="14">
        <f>VLOOKUP(A995,'Data _Transformation'!A994:Q3323,8,FALSE)</f>
        <v>1</v>
      </c>
      <c r="I995" s="14" t="str">
        <f>VLOOKUP(A995,'Data _Transformation'!A994:Q3323,9,FALSE)</f>
        <v>Nonsmoker</v>
      </c>
      <c r="J995" s="14" t="str">
        <f>VLOOKUP(A995,'Data _Transformation'!A994:Q3323,10,FALSE)</f>
        <v>Over weight</v>
      </c>
      <c r="K995" s="14" t="str">
        <f>VLOOKUP(A995,'Data _Transformation'!A994:Q3323,11,FALSE)</f>
        <v>Normal</v>
      </c>
      <c r="L995" s="39">
        <f>VLOOKUP(A995,'Data _Transformation'!A994:Q3323,12,FALSE)</f>
        <v>27749</v>
      </c>
      <c r="M995" s="40">
        <f>VLOOKUP(A995,'Data _Transformation'!A994:Q3323,13,FALSE)</f>
        <v>8083.92</v>
      </c>
      <c r="N995" s="14" t="str">
        <f>VLOOKUP(A995,'Data _Transformation'!A994:Q3323,14,FALSE)</f>
        <v>tier - 3</v>
      </c>
      <c r="O995" s="14" t="str">
        <f>VLOOKUP(A995,'Data _Transformation'!A994:Q3323,15,FALSE)</f>
        <v>tier - 3</v>
      </c>
      <c r="P995" s="14" t="str">
        <f>VLOOKUP(A995,'Data _Transformation'!A994:Q3323,16,0)</f>
        <v>R1013</v>
      </c>
      <c r="Q995" s="42">
        <f>VLOOKUP(A995,'Data _Transformation'!A994:Q3323,17,0)</f>
        <v>47</v>
      </c>
    </row>
    <row r="996" spans="1:17" ht="15.6" x14ac:dyDescent="0.3">
      <c r="A996" s="41" t="s">
        <v>2501</v>
      </c>
      <c r="B996" s="14" t="str">
        <f>VLOOKUP(A996,'Data _Transformation'!A995:Q3324,2,FALSE)</f>
        <v xml:space="preserve">  Stephanie A</v>
      </c>
      <c r="C996" s="14">
        <f>VLOOKUP(A996,'Data _Transformation'!A995:Q3324,3,FALSE)</f>
        <v>39.17</v>
      </c>
      <c r="D996" s="14">
        <f>VLOOKUP(A996,'Data _Transformation'!A995:Q3324,4,FALSE)</f>
        <v>4.1500000000000004</v>
      </c>
      <c r="E996" s="14" t="str">
        <f>VLOOKUP(A996,'Data _Transformation'!A995:Q3324,5,FALSE)</f>
        <v>No</v>
      </c>
      <c r="F996" s="14" t="str">
        <f>VLOOKUP(A996,'Data _Transformation'!A995:Q3324,6,FALSE)</f>
        <v>No</v>
      </c>
      <c r="G996" s="14" t="str">
        <f>VLOOKUP(A996,'Data _Transformation'!A995:Q3324,7,FALSE)</f>
        <v>No</v>
      </c>
      <c r="H996" s="14">
        <f>VLOOKUP(A996,'Data _Transformation'!A995:Q3324,8,FALSE)</f>
        <v>0</v>
      </c>
      <c r="I996" s="14" t="str">
        <f>VLOOKUP(A996,'Data _Transformation'!A995:Q3324,9,FALSE)</f>
        <v>Nonsmoker</v>
      </c>
      <c r="J996" s="14" t="str">
        <f>VLOOKUP(A996,'Data _Transformation'!A995:Q3324,10,FALSE)</f>
        <v>Obesity</v>
      </c>
      <c r="K996" s="14" t="str">
        <f>VLOOKUP(A996,'Data _Transformation'!A995:Q3324,11,FALSE)</f>
        <v>Normal</v>
      </c>
      <c r="L996" s="39">
        <f>VLOOKUP(A996,'Data _Transformation'!A995:Q3324,12,FALSE)</f>
        <v>24633</v>
      </c>
      <c r="M996" s="40">
        <f>VLOOKUP(A996,'Data _Transformation'!A995:Q3324,13,FALSE)</f>
        <v>8091.3</v>
      </c>
      <c r="N996" s="14" t="str">
        <f>VLOOKUP(A996,'Data _Transformation'!A995:Q3324,14,FALSE)</f>
        <v>tier - 3</v>
      </c>
      <c r="O996" s="14" t="str">
        <f>VLOOKUP(A996,'Data _Transformation'!A995:Q3324,15,FALSE)</f>
        <v>tier - 1</v>
      </c>
      <c r="P996" s="14" t="str">
        <f>VLOOKUP(A996,'Data _Transformation'!A995:Q3324,16,0)</f>
        <v>R1012</v>
      </c>
      <c r="Q996" s="42">
        <f>VLOOKUP(A996,'Data _Transformation'!A995:Q3324,17,0)</f>
        <v>55</v>
      </c>
    </row>
    <row r="997" spans="1:17" ht="15.6" x14ac:dyDescent="0.3">
      <c r="A997" s="41" t="s">
        <v>2504</v>
      </c>
      <c r="B997" s="14" t="str">
        <f>VLOOKUP(A997,'Data _Transformation'!A996:Q3325,2,FALSE)</f>
        <v xml:space="preserve">  Patrick</v>
      </c>
      <c r="C997" s="14">
        <f>VLOOKUP(A997,'Data _Transformation'!A996:Q3325,3,FALSE)</f>
        <v>26.41</v>
      </c>
      <c r="D997" s="14">
        <f>VLOOKUP(A997,'Data _Transformation'!A996:Q3325,4,FALSE)</f>
        <v>5.99</v>
      </c>
      <c r="E997" s="14" t="str">
        <f>VLOOKUP(A997,'Data _Transformation'!A996:Q3325,5,FALSE)</f>
        <v>Yes</v>
      </c>
      <c r="F997" s="14" t="str">
        <f>VLOOKUP(A997,'Data _Transformation'!A996:Q3325,6,FALSE)</f>
        <v>No</v>
      </c>
      <c r="G997" s="14" t="str">
        <f>VLOOKUP(A997,'Data _Transformation'!A996:Q3325,7,FALSE)</f>
        <v>Yes</v>
      </c>
      <c r="H997" s="14">
        <f>VLOOKUP(A997,'Data _Transformation'!A996:Q3325,8,FALSE)</f>
        <v>1</v>
      </c>
      <c r="I997" s="14" t="str">
        <f>VLOOKUP(A997,'Data _Transformation'!A996:Q3325,9,FALSE)</f>
        <v>Nonsmoker</v>
      </c>
      <c r="J997" s="14" t="str">
        <f>VLOOKUP(A997,'Data _Transformation'!A996:Q3325,10,FALSE)</f>
        <v>Over weight</v>
      </c>
      <c r="K997" s="14" t="str">
        <f>VLOOKUP(A997,'Data _Transformation'!A996:Q3325,11,FALSE)</f>
        <v>Prediabetes</v>
      </c>
      <c r="L997" s="39">
        <f>VLOOKUP(A997,'Data _Transformation'!A996:Q3325,12,FALSE)</f>
        <v>26948</v>
      </c>
      <c r="M997" s="40">
        <f>VLOOKUP(A997,'Data _Transformation'!A996:Q3325,13,FALSE)</f>
        <v>8112.59</v>
      </c>
      <c r="N997" s="14" t="str">
        <f>VLOOKUP(A997,'Data _Transformation'!A996:Q3325,14,FALSE)</f>
        <v>tier - 2</v>
      </c>
      <c r="O997" s="14" t="str">
        <f>VLOOKUP(A997,'Data _Transformation'!A996:Q3325,15,FALSE)</f>
        <v>tier - 2</v>
      </c>
      <c r="P997" s="14" t="str">
        <f>VLOOKUP(A997,'Data _Transformation'!A996:Q3325,16,0)</f>
        <v>R1013</v>
      </c>
      <c r="Q997" s="42">
        <f>VLOOKUP(A997,'Data _Transformation'!A996:Q3325,17,0)</f>
        <v>49</v>
      </c>
    </row>
    <row r="998" spans="1:17" ht="15.6" x14ac:dyDescent="0.3">
      <c r="A998" s="41" t="s">
        <v>2506</v>
      </c>
      <c r="B998" s="14" t="str">
        <f>VLOOKUP(A998,'Data _Transformation'!A997:Q3326,2,FALSE)</f>
        <v xml:space="preserve">  Krista</v>
      </c>
      <c r="C998" s="14">
        <f>VLOOKUP(A998,'Data _Transformation'!A997:Q3326,3,FALSE)</f>
        <v>30.63</v>
      </c>
      <c r="D998" s="14">
        <f>VLOOKUP(A998,'Data _Transformation'!A997:Q3326,4,FALSE)</f>
        <v>5.8</v>
      </c>
      <c r="E998" s="14" t="str">
        <f>VLOOKUP(A998,'Data _Transformation'!A997:Q3326,5,FALSE)</f>
        <v>Yes</v>
      </c>
      <c r="F998" s="14" t="str">
        <f>VLOOKUP(A998,'Data _Transformation'!A997:Q3326,6,FALSE)</f>
        <v>No</v>
      </c>
      <c r="G998" s="14" t="str">
        <f>VLOOKUP(A998,'Data _Transformation'!A997:Q3326,7,FALSE)</f>
        <v>No</v>
      </c>
      <c r="H998" s="14">
        <f>VLOOKUP(A998,'Data _Transformation'!A997:Q3326,8,FALSE)</f>
        <v>0</v>
      </c>
      <c r="I998" s="14" t="str">
        <f>VLOOKUP(A998,'Data _Transformation'!A997:Q3326,9,FALSE)</f>
        <v>Nonsmoker</v>
      </c>
      <c r="J998" s="14" t="str">
        <f>VLOOKUP(A998,'Data _Transformation'!A997:Q3326,10,FALSE)</f>
        <v>Obesity</v>
      </c>
      <c r="K998" s="14" t="str">
        <f>VLOOKUP(A998,'Data _Transformation'!A997:Q3326,11,FALSE)</f>
        <v>Prediabetes</v>
      </c>
      <c r="L998" s="39">
        <f>VLOOKUP(A998,'Data _Transformation'!A997:Q3326,12,FALSE)</f>
        <v>28734</v>
      </c>
      <c r="M998" s="40">
        <f>VLOOKUP(A998,'Data _Transformation'!A997:Q3326,13,FALSE)</f>
        <v>8116.27</v>
      </c>
      <c r="N998" s="14" t="str">
        <f>VLOOKUP(A998,'Data _Transformation'!A997:Q3326,14,FALSE)</f>
        <v>tier - 3</v>
      </c>
      <c r="O998" s="14" t="str">
        <f>VLOOKUP(A998,'Data _Transformation'!A997:Q3326,15,FALSE)</f>
        <v>tier - 1</v>
      </c>
      <c r="P998" s="14" t="str">
        <f>VLOOKUP(A998,'Data _Transformation'!A997:Q3326,16,0)</f>
        <v>R1012</v>
      </c>
      <c r="Q998" s="42">
        <f>VLOOKUP(A998,'Data _Transformation'!A997:Q3326,17,0)</f>
        <v>44</v>
      </c>
    </row>
    <row r="999" spans="1:17" ht="15.6" x14ac:dyDescent="0.3">
      <c r="A999" s="41" t="s">
        <v>2509</v>
      </c>
      <c r="B999" s="14" t="str">
        <f>VLOOKUP(A999,'Data _Transformation'!A998:Q3327,2,FALSE)</f>
        <v xml:space="preserve">  Jenessa</v>
      </c>
      <c r="C999" s="14">
        <f>VLOOKUP(A999,'Data _Transformation'!A998:Q3327,3,FALSE)</f>
        <v>31.73</v>
      </c>
      <c r="D999" s="14">
        <f>VLOOKUP(A999,'Data _Transformation'!A998:Q3327,4,FALSE)</f>
        <v>7.32</v>
      </c>
      <c r="E999" s="14" t="str">
        <f>VLOOKUP(A999,'Data _Transformation'!A998:Q3327,5,FALSE)</f>
        <v>Yes</v>
      </c>
      <c r="F999" s="14" t="str">
        <f>VLOOKUP(A999,'Data _Transformation'!A998:Q3327,6,FALSE)</f>
        <v>No</v>
      </c>
      <c r="G999" s="14" t="str">
        <f>VLOOKUP(A999,'Data _Transformation'!A998:Q3327,7,FALSE)</f>
        <v>No</v>
      </c>
      <c r="H999" s="14">
        <f>VLOOKUP(A999,'Data _Transformation'!A998:Q3327,8,FALSE)</f>
        <v>2</v>
      </c>
      <c r="I999" s="14" t="str">
        <f>VLOOKUP(A999,'Data _Transformation'!A998:Q3327,9,FALSE)</f>
        <v>Nonsmoker</v>
      </c>
      <c r="J999" s="14" t="str">
        <f>VLOOKUP(A999,'Data _Transformation'!A998:Q3327,10,FALSE)</f>
        <v>Obesity</v>
      </c>
      <c r="K999" s="14" t="str">
        <f>VLOOKUP(A999,'Data _Transformation'!A998:Q3327,11,FALSE)</f>
        <v>Diabetes</v>
      </c>
      <c r="L999" s="39">
        <f>VLOOKUP(A999,'Data _Transformation'!A998:Q3327,12,FALSE)</f>
        <v>27014</v>
      </c>
      <c r="M999" s="40">
        <f>VLOOKUP(A999,'Data _Transformation'!A998:Q3327,13,FALSE)</f>
        <v>8116.68</v>
      </c>
      <c r="N999" s="14" t="str">
        <f>VLOOKUP(A999,'Data _Transformation'!A998:Q3327,14,FALSE)</f>
        <v>tier - 3</v>
      </c>
      <c r="O999" s="14" t="str">
        <f>VLOOKUP(A999,'Data _Transformation'!A998:Q3327,15,FALSE)</f>
        <v>tier - 1</v>
      </c>
      <c r="P999" s="14" t="str">
        <f>VLOOKUP(A999,'Data _Transformation'!A998:Q3327,16,0)</f>
        <v>R1011</v>
      </c>
      <c r="Q999" s="42">
        <f>VLOOKUP(A999,'Data _Transformation'!A998:Q3327,17,0)</f>
        <v>49</v>
      </c>
    </row>
    <row r="1000" spans="1:17" ht="15.6" x14ac:dyDescent="0.3">
      <c r="A1000" s="41" t="s">
        <v>2511</v>
      </c>
      <c r="B1000" s="14" t="str">
        <f>VLOOKUP(A1000,'Data _Transformation'!A999:Q3328,2,FALSE)</f>
        <v xml:space="preserve">  Ryan M</v>
      </c>
      <c r="C1000" s="14">
        <f>VLOOKUP(A1000,'Data _Transformation'!A999:Q3328,3,FALSE)</f>
        <v>30.7</v>
      </c>
      <c r="D1000" s="14">
        <f>VLOOKUP(A1000,'Data _Transformation'!A999:Q3328,4,FALSE)</f>
        <v>5.16</v>
      </c>
      <c r="E1000" s="14" t="str">
        <f>VLOOKUP(A1000,'Data _Transformation'!A999:Q3328,5,FALSE)</f>
        <v>No</v>
      </c>
      <c r="F1000" s="14" t="str">
        <f>VLOOKUP(A1000,'Data _Transformation'!A999:Q3328,6,FALSE)</f>
        <v>No</v>
      </c>
      <c r="G1000" s="14" t="str">
        <f>VLOOKUP(A1000,'Data _Transformation'!A999:Q3328,7,FALSE)</f>
        <v>No</v>
      </c>
      <c r="H1000" s="14">
        <f>VLOOKUP(A1000,'Data _Transformation'!A999:Q3328,8,FALSE)</f>
        <v>2</v>
      </c>
      <c r="I1000" s="14" t="str">
        <f>VLOOKUP(A1000,'Data _Transformation'!A999:Q3328,9,FALSE)</f>
        <v>Nonsmoker</v>
      </c>
      <c r="J1000" s="14" t="str">
        <f>VLOOKUP(A1000,'Data _Transformation'!A999:Q3328,10,FALSE)</f>
        <v>Obesity</v>
      </c>
      <c r="K1000" s="14" t="str">
        <f>VLOOKUP(A1000,'Data _Transformation'!A999:Q3328,11,FALSE)</f>
        <v>Normal</v>
      </c>
      <c r="L1000" s="39">
        <f>VLOOKUP(A1000,'Data _Transformation'!A999:Q3328,12,FALSE)</f>
        <v>26906</v>
      </c>
      <c r="M1000" s="40">
        <f>VLOOKUP(A1000,'Data _Transformation'!A999:Q3328,13,FALSE)</f>
        <v>8124.41</v>
      </c>
      <c r="N1000" s="14" t="str">
        <f>VLOOKUP(A1000,'Data _Transformation'!A999:Q3328,14,FALSE)</f>
        <v>tier - 3</v>
      </c>
      <c r="O1000" s="14" t="str">
        <f>VLOOKUP(A1000,'Data _Transformation'!A999:Q3328,15,FALSE)</f>
        <v>tier - 1</v>
      </c>
      <c r="P1000" s="14" t="str">
        <f>VLOOKUP(A1000,'Data _Transformation'!A999:Q3328,16,0)</f>
        <v>R1013</v>
      </c>
      <c r="Q1000" s="42">
        <f>VLOOKUP(A1000,'Data _Transformation'!A999:Q3328,17,0)</f>
        <v>49</v>
      </c>
    </row>
    <row r="1001" spans="1:17" ht="15.6" x14ac:dyDescent="0.3">
      <c r="A1001" s="41" t="s">
        <v>2514</v>
      </c>
      <c r="B1001" s="14" t="str">
        <f>VLOOKUP(A1001,'Data _Transformation'!A1000:Q3329,2,FALSE)</f>
        <v xml:space="preserve">  Thomas</v>
      </c>
      <c r="C1001" s="14">
        <f>VLOOKUP(A1001,'Data _Transformation'!A1000:Q3329,3,FALSE)</f>
        <v>25.934999999999999</v>
      </c>
      <c r="D1001" s="14">
        <f>VLOOKUP(A1001,'Data _Transformation'!A1000:Q3329,4,FALSE)</f>
        <v>5.96</v>
      </c>
      <c r="E1001" s="14" t="str">
        <f>VLOOKUP(A1001,'Data _Transformation'!A1000:Q3329,5,FALSE)</f>
        <v>Yes</v>
      </c>
      <c r="F1001" s="14" t="str">
        <f>VLOOKUP(A1001,'Data _Transformation'!A1000:Q3329,6,FALSE)</f>
        <v>No</v>
      </c>
      <c r="G1001" s="14" t="str">
        <f>VLOOKUP(A1001,'Data _Transformation'!A1000:Q3329,7,FALSE)</f>
        <v>No</v>
      </c>
      <c r="H1001" s="14">
        <f>VLOOKUP(A1001,'Data _Transformation'!A1000:Q3329,8,FALSE)</f>
        <v>2</v>
      </c>
      <c r="I1001" s="14" t="str">
        <f>VLOOKUP(A1001,'Data _Transformation'!A1000:Q3329,9,FALSE)</f>
        <v>Nonsmoker</v>
      </c>
      <c r="J1001" s="14" t="str">
        <f>VLOOKUP(A1001,'Data _Transformation'!A1000:Q3329,10,FALSE)</f>
        <v>Over weight</v>
      </c>
      <c r="K1001" s="14" t="str">
        <f>VLOOKUP(A1001,'Data _Transformation'!A1000:Q3329,11,FALSE)</f>
        <v>Prediabetes</v>
      </c>
      <c r="L1001" s="39">
        <f>VLOOKUP(A1001,'Data _Transformation'!A1000:Q3329,12,FALSE)</f>
        <v>26910</v>
      </c>
      <c r="M1001" s="40">
        <f>VLOOKUP(A1001,'Data _Transformation'!A1000:Q3329,13,FALSE)</f>
        <v>8125.78</v>
      </c>
      <c r="N1001" s="14" t="str">
        <f>VLOOKUP(A1001,'Data _Transformation'!A1000:Q3329,14,FALSE)</f>
        <v>tier - 2</v>
      </c>
      <c r="O1001" s="14" t="str">
        <f>VLOOKUP(A1001,'Data _Transformation'!A1000:Q3329,15,FALSE)</f>
        <v>tier - 2</v>
      </c>
      <c r="P1001" s="14" t="str">
        <f>VLOOKUP(A1001,'Data _Transformation'!A1000:Q3329,16,0)</f>
        <v>R1013</v>
      </c>
      <c r="Q1001" s="42">
        <f>VLOOKUP(A1001,'Data _Transformation'!A1000:Q3329,17,0)</f>
        <v>49</v>
      </c>
    </row>
    <row r="1002" spans="1:17" ht="15.6" x14ac:dyDescent="0.3">
      <c r="A1002" s="41" t="s">
        <v>2516</v>
      </c>
      <c r="B1002" s="14" t="str">
        <f>VLOOKUP(A1002,'Data _Transformation'!A1001:Q3330,2,FALSE)</f>
        <v xml:space="preserve">  Amanda N</v>
      </c>
      <c r="C1002" s="14">
        <f>VLOOKUP(A1002,'Data _Transformation'!A1001:Q3330,3,FALSE)</f>
        <v>35.9</v>
      </c>
      <c r="D1002" s="14">
        <f>VLOOKUP(A1002,'Data _Transformation'!A1001:Q3330,4,FALSE)</f>
        <v>4.8499999999999996</v>
      </c>
      <c r="E1002" s="14" t="str">
        <f>VLOOKUP(A1002,'Data _Transformation'!A1001:Q3330,5,FALSE)</f>
        <v>Yes</v>
      </c>
      <c r="F1002" s="14" t="str">
        <f>VLOOKUP(A1002,'Data _Transformation'!A1001:Q3330,6,FALSE)</f>
        <v>No</v>
      </c>
      <c r="G1002" s="14" t="str">
        <f>VLOOKUP(A1002,'Data _Transformation'!A1001:Q3330,7,FALSE)</f>
        <v>Yes</v>
      </c>
      <c r="H1002" s="14">
        <f>VLOOKUP(A1002,'Data _Transformation'!A1001:Q3330,8,FALSE)</f>
        <v>1</v>
      </c>
      <c r="I1002" s="14" t="str">
        <f>VLOOKUP(A1002,'Data _Transformation'!A1001:Q3330,9,FALSE)</f>
        <v>Nonsmoker</v>
      </c>
      <c r="J1002" s="14" t="str">
        <f>VLOOKUP(A1002,'Data _Transformation'!A1001:Q3330,10,FALSE)</f>
        <v>Obesity</v>
      </c>
      <c r="K1002" s="14" t="str">
        <f>VLOOKUP(A1002,'Data _Transformation'!A1001:Q3330,11,FALSE)</f>
        <v>Normal</v>
      </c>
      <c r="L1002" s="39">
        <f>VLOOKUP(A1002,'Data _Transformation'!A1001:Q3330,12,FALSE)</f>
        <v>33045</v>
      </c>
      <c r="M1002" s="40">
        <f>VLOOKUP(A1002,'Data _Transformation'!A1001:Q3330,13,FALSE)</f>
        <v>8157.92</v>
      </c>
      <c r="N1002" s="14" t="str">
        <f>VLOOKUP(A1002,'Data _Transformation'!A1001:Q3330,14,FALSE)</f>
        <v>tier - 2</v>
      </c>
      <c r="O1002" s="14" t="str">
        <f>VLOOKUP(A1002,'Data _Transformation'!A1001:Q3330,15,FALSE)</f>
        <v>tier - 3</v>
      </c>
      <c r="P1002" s="14" t="str">
        <f>VLOOKUP(A1002,'Data _Transformation'!A1001:Q3330,16,0)</f>
        <v>R1025</v>
      </c>
      <c r="Q1002" s="42">
        <f>VLOOKUP(A1002,'Data _Transformation'!A1001:Q3330,17,0)</f>
        <v>32</v>
      </c>
    </row>
    <row r="1003" spans="1:17" ht="15.6" x14ac:dyDescent="0.3">
      <c r="A1003" s="41" t="s">
        <v>2519</v>
      </c>
      <c r="B1003" s="14" t="str">
        <f>VLOOKUP(A1003,'Data _Transformation'!A1002:Q3331,2,FALSE)</f>
        <v xml:space="preserve">  Teresa P</v>
      </c>
      <c r="C1003" s="14">
        <f>VLOOKUP(A1003,'Data _Transformation'!A1002:Q3331,3,FALSE)</f>
        <v>26.7</v>
      </c>
      <c r="D1003" s="14">
        <f>VLOOKUP(A1003,'Data _Transformation'!A1002:Q3331,4,FALSE)</f>
        <v>5.09</v>
      </c>
      <c r="E1003" s="14" t="str">
        <f>VLOOKUP(A1003,'Data _Transformation'!A1002:Q3331,5,FALSE)</f>
        <v>Yes</v>
      </c>
      <c r="F1003" s="14" t="str">
        <f>VLOOKUP(A1003,'Data _Transformation'!A1002:Q3331,6,FALSE)</f>
        <v>No</v>
      </c>
      <c r="G1003" s="14" t="str">
        <f>VLOOKUP(A1003,'Data _Transformation'!A1002:Q3331,7,FALSE)</f>
        <v>Yes</v>
      </c>
      <c r="H1003" s="14">
        <f>VLOOKUP(A1003,'Data _Transformation'!A1002:Q3331,8,FALSE)</f>
        <v>1</v>
      </c>
      <c r="I1003" s="14" t="str">
        <f>VLOOKUP(A1003,'Data _Transformation'!A1002:Q3331,9,FALSE)</f>
        <v>Nonsmoker</v>
      </c>
      <c r="J1003" s="14" t="str">
        <f>VLOOKUP(A1003,'Data _Transformation'!A1002:Q3331,10,FALSE)</f>
        <v>Over weight</v>
      </c>
      <c r="K1003" s="14" t="str">
        <f>VLOOKUP(A1003,'Data _Transformation'!A1002:Q3331,11,FALSE)</f>
        <v>Normal</v>
      </c>
      <c r="L1003" s="39">
        <f>VLOOKUP(A1003,'Data _Transformation'!A1002:Q3331,12,FALSE)</f>
        <v>30130</v>
      </c>
      <c r="M1003" s="40">
        <f>VLOOKUP(A1003,'Data _Transformation'!A1002:Q3331,13,FALSE)</f>
        <v>8162.72</v>
      </c>
      <c r="N1003" s="14" t="str">
        <f>VLOOKUP(A1003,'Data _Transformation'!A1002:Q3331,14,FALSE)</f>
        <v>tier - 3</v>
      </c>
      <c r="O1003" s="14" t="str">
        <f>VLOOKUP(A1003,'Data _Transformation'!A1002:Q3331,15,FALSE)</f>
        <v>tier - 3</v>
      </c>
      <c r="P1003" s="14" t="str">
        <f>VLOOKUP(A1003,'Data _Transformation'!A1002:Q3331,16,0)</f>
        <v>R1012</v>
      </c>
      <c r="Q1003" s="42">
        <f>VLOOKUP(A1003,'Data _Transformation'!A1002:Q3331,17,0)</f>
        <v>40</v>
      </c>
    </row>
    <row r="1004" spans="1:17" ht="15.6" x14ac:dyDescent="0.3">
      <c r="A1004" s="41" t="s">
        <v>2521</v>
      </c>
      <c r="B1004" s="14" t="str">
        <f>VLOOKUP(A1004,'Data _Transformation'!A1003:Q3332,2,FALSE)</f>
        <v xml:space="preserve">  Dorian</v>
      </c>
      <c r="C1004" s="14">
        <f>VLOOKUP(A1004,'Data _Transformation'!A1003:Q3332,3,FALSE)</f>
        <v>33.71</v>
      </c>
      <c r="D1004" s="14">
        <f>VLOOKUP(A1004,'Data _Transformation'!A1003:Q3332,4,FALSE)</f>
        <v>4.9400000000000004</v>
      </c>
      <c r="E1004" s="14" t="str">
        <f>VLOOKUP(A1004,'Data _Transformation'!A1003:Q3332,5,FALSE)</f>
        <v>No</v>
      </c>
      <c r="F1004" s="14" t="str">
        <f>VLOOKUP(A1004,'Data _Transformation'!A1003:Q3332,6,FALSE)</f>
        <v>No</v>
      </c>
      <c r="G1004" s="14" t="str">
        <f>VLOOKUP(A1004,'Data _Transformation'!A1003:Q3332,7,FALSE)</f>
        <v>No</v>
      </c>
      <c r="H1004" s="14">
        <f>VLOOKUP(A1004,'Data _Transformation'!A1003:Q3332,8,FALSE)</f>
        <v>0</v>
      </c>
      <c r="I1004" s="14" t="str">
        <f>VLOOKUP(A1004,'Data _Transformation'!A1003:Q3332,9,FALSE)</f>
        <v>Nonsmoker</v>
      </c>
      <c r="J1004" s="14" t="str">
        <f>VLOOKUP(A1004,'Data _Transformation'!A1003:Q3332,10,FALSE)</f>
        <v>Obesity</v>
      </c>
      <c r="K1004" s="14" t="str">
        <f>VLOOKUP(A1004,'Data _Transformation'!A1003:Q3332,11,FALSE)</f>
        <v>Normal</v>
      </c>
      <c r="L1004" s="39">
        <f>VLOOKUP(A1004,'Data _Transformation'!A1003:Q3332,12,FALSE)</f>
        <v>23320</v>
      </c>
      <c r="M1004" s="40">
        <f>VLOOKUP(A1004,'Data _Transformation'!A1003:Q3332,13,FALSE)</f>
        <v>8177.9</v>
      </c>
      <c r="N1004" s="14" t="str">
        <f>VLOOKUP(A1004,'Data _Transformation'!A1003:Q3332,14,FALSE)</f>
        <v>tier - 3</v>
      </c>
      <c r="O1004" s="14" t="str">
        <f>VLOOKUP(A1004,'Data _Transformation'!A1003:Q3332,15,FALSE)</f>
        <v>tier - 1</v>
      </c>
      <c r="P1004" s="14" t="str">
        <f>VLOOKUP(A1004,'Data _Transformation'!A1003:Q3332,16,0)</f>
        <v>R1013</v>
      </c>
      <c r="Q1004" s="42">
        <f>VLOOKUP(A1004,'Data _Transformation'!A1003:Q3332,17,0)</f>
        <v>59</v>
      </c>
    </row>
    <row r="1005" spans="1:17" ht="15.6" x14ac:dyDescent="0.3">
      <c r="A1005" s="41" t="s">
        <v>2524</v>
      </c>
      <c r="B1005" s="14" t="str">
        <f>VLOOKUP(A1005,'Data _Transformation'!A1004:Q3333,2,FALSE)</f>
        <v xml:space="preserve">  Amy</v>
      </c>
      <c r="C1005" s="14">
        <f>VLOOKUP(A1005,'Data _Transformation'!A1004:Q3333,3,FALSE)</f>
        <v>41.91</v>
      </c>
      <c r="D1005" s="14">
        <f>VLOOKUP(A1005,'Data _Transformation'!A1004:Q3333,4,FALSE)</f>
        <v>4.92</v>
      </c>
      <c r="E1005" s="14" t="str">
        <f>VLOOKUP(A1005,'Data _Transformation'!A1004:Q3333,5,FALSE)</f>
        <v>Yes</v>
      </c>
      <c r="F1005" s="14" t="str">
        <f>VLOOKUP(A1005,'Data _Transformation'!A1004:Q3333,6,FALSE)</f>
        <v>No</v>
      </c>
      <c r="G1005" s="14" t="str">
        <f>VLOOKUP(A1005,'Data _Transformation'!A1004:Q3333,7,FALSE)</f>
        <v>No</v>
      </c>
      <c r="H1005" s="14">
        <f>VLOOKUP(A1005,'Data _Transformation'!A1004:Q3333,8,FALSE)</f>
        <v>2</v>
      </c>
      <c r="I1005" s="14" t="str">
        <f>VLOOKUP(A1005,'Data _Transformation'!A1004:Q3333,9,FALSE)</f>
        <v>Nonsmoker</v>
      </c>
      <c r="J1005" s="14" t="str">
        <f>VLOOKUP(A1005,'Data _Transformation'!A1004:Q3333,10,FALSE)</f>
        <v>Obesity</v>
      </c>
      <c r="K1005" s="14" t="str">
        <f>VLOOKUP(A1005,'Data _Transformation'!A1004:Q3333,11,FALSE)</f>
        <v>Normal</v>
      </c>
      <c r="L1005" s="39">
        <f>VLOOKUP(A1005,'Data _Transformation'!A1004:Q3333,12,FALSE)</f>
        <v>30475</v>
      </c>
      <c r="M1005" s="40">
        <f>VLOOKUP(A1005,'Data _Transformation'!A1004:Q3333,13,FALSE)</f>
        <v>8179.51</v>
      </c>
      <c r="N1005" s="14" t="str">
        <f>VLOOKUP(A1005,'Data _Transformation'!A1004:Q3333,14,FALSE)</f>
        <v>tier - 2</v>
      </c>
      <c r="O1005" s="14" t="str">
        <f>VLOOKUP(A1005,'Data _Transformation'!A1004:Q3333,15,FALSE)</f>
        <v>tier - 2</v>
      </c>
      <c r="P1005" s="14" t="str">
        <f>VLOOKUP(A1005,'Data _Transformation'!A1004:Q3333,16,0)</f>
        <v>R1020</v>
      </c>
      <c r="Q1005" s="42">
        <f>VLOOKUP(A1005,'Data _Transformation'!A1004:Q3333,17,0)</f>
        <v>40</v>
      </c>
    </row>
    <row r="1006" spans="1:17" ht="15.6" x14ac:dyDescent="0.3">
      <c r="A1006" s="41" t="s">
        <v>2526</v>
      </c>
      <c r="B1006" s="14" t="str">
        <f>VLOOKUP(A1006,'Data _Transformation'!A1005:Q3334,2,FALSE)</f>
        <v xml:space="preserve">  Aberu</v>
      </c>
      <c r="C1006" s="14">
        <f>VLOOKUP(A1006,'Data _Transformation'!A1005:Q3334,3,FALSE)</f>
        <v>39.82</v>
      </c>
      <c r="D1006" s="14">
        <f>VLOOKUP(A1006,'Data _Transformation'!A1005:Q3334,4,FALSE)</f>
        <v>6.05</v>
      </c>
      <c r="E1006" s="14" t="str">
        <f>VLOOKUP(A1006,'Data _Transformation'!A1005:Q3334,5,FALSE)</f>
        <v>Yes</v>
      </c>
      <c r="F1006" s="14" t="str">
        <f>VLOOKUP(A1006,'Data _Transformation'!A1005:Q3334,6,FALSE)</f>
        <v>No</v>
      </c>
      <c r="G1006" s="14" t="str">
        <f>VLOOKUP(A1006,'Data _Transformation'!A1005:Q3334,7,FALSE)</f>
        <v>No</v>
      </c>
      <c r="H1006" s="14">
        <f>VLOOKUP(A1006,'Data _Transformation'!A1005:Q3334,8,FALSE)</f>
        <v>2</v>
      </c>
      <c r="I1006" s="14" t="str">
        <f>VLOOKUP(A1006,'Data _Transformation'!A1005:Q3334,9,FALSE)</f>
        <v>Nonsmoker</v>
      </c>
      <c r="J1006" s="14" t="str">
        <f>VLOOKUP(A1006,'Data _Transformation'!A1005:Q3334,10,FALSE)</f>
        <v>Obesity</v>
      </c>
      <c r="K1006" s="14" t="str">
        <f>VLOOKUP(A1006,'Data _Transformation'!A1005:Q3334,11,FALSE)</f>
        <v>Prediabetes</v>
      </c>
      <c r="L1006" s="39">
        <f>VLOOKUP(A1006,'Data _Transformation'!A1005:Q3334,12,FALSE)</f>
        <v>35724</v>
      </c>
      <c r="M1006" s="40">
        <f>VLOOKUP(A1006,'Data _Transformation'!A1005:Q3334,13,FALSE)</f>
        <v>8182.89</v>
      </c>
      <c r="N1006" s="14" t="str">
        <f>VLOOKUP(A1006,'Data _Transformation'!A1005:Q3334,14,FALSE)</f>
        <v>tier - 2</v>
      </c>
      <c r="O1006" s="14" t="str">
        <f>VLOOKUP(A1006,'Data _Transformation'!A1005:Q3334,15,FALSE)</f>
        <v>tier - 1</v>
      </c>
      <c r="P1006" s="14" t="str">
        <f>VLOOKUP(A1006,'Data _Transformation'!A1005:Q3334,16,0)</f>
        <v>R1026</v>
      </c>
      <c r="Q1006" s="42">
        <f>VLOOKUP(A1006,'Data _Transformation'!A1005:Q3334,17,0)</f>
        <v>25</v>
      </c>
    </row>
    <row r="1007" spans="1:17" ht="15.6" x14ac:dyDescent="0.3">
      <c r="A1007" s="41" t="s">
        <v>2529</v>
      </c>
      <c r="B1007" s="14" t="str">
        <f>VLOOKUP(A1007,'Data _Transformation'!A1006:Q3335,2,FALSE)</f>
        <v xml:space="preserve">  Ashley</v>
      </c>
      <c r="C1007" s="14">
        <f>VLOOKUP(A1007,'Data _Transformation'!A1006:Q3335,3,FALSE)</f>
        <v>28.12</v>
      </c>
      <c r="D1007" s="14">
        <f>VLOOKUP(A1007,'Data _Transformation'!A1006:Q3335,4,FALSE)</f>
        <v>4.67</v>
      </c>
      <c r="E1007" s="14" t="str">
        <f>VLOOKUP(A1007,'Data _Transformation'!A1006:Q3335,5,FALSE)</f>
        <v>No</v>
      </c>
      <c r="F1007" s="14" t="str">
        <f>VLOOKUP(A1007,'Data _Transformation'!A1006:Q3335,6,FALSE)</f>
        <v>No</v>
      </c>
      <c r="G1007" s="14" t="str">
        <f>VLOOKUP(A1007,'Data _Transformation'!A1006:Q3335,7,FALSE)</f>
        <v>No</v>
      </c>
      <c r="H1007" s="14">
        <f>VLOOKUP(A1007,'Data _Transformation'!A1006:Q3335,8,FALSE)</f>
        <v>2</v>
      </c>
      <c r="I1007" s="14" t="str">
        <f>VLOOKUP(A1007,'Data _Transformation'!A1006:Q3335,9,FALSE)</f>
        <v>Nonsmoker</v>
      </c>
      <c r="J1007" s="14" t="str">
        <f>VLOOKUP(A1007,'Data _Transformation'!A1006:Q3335,10,FALSE)</f>
        <v>Over weight</v>
      </c>
      <c r="K1007" s="14" t="str">
        <f>VLOOKUP(A1007,'Data _Transformation'!A1006:Q3335,11,FALSE)</f>
        <v>Normal</v>
      </c>
      <c r="L1007" s="39">
        <f>VLOOKUP(A1007,'Data _Transformation'!A1006:Q3335,12,FALSE)</f>
        <v>22973</v>
      </c>
      <c r="M1007" s="40">
        <f>VLOOKUP(A1007,'Data _Transformation'!A1006:Q3335,13,FALSE)</f>
        <v>8188.12</v>
      </c>
      <c r="N1007" s="14" t="str">
        <f>VLOOKUP(A1007,'Data _Transformation'!A1006:Q3335,14,FALSE)</f>
        <v>tier - 3</v>
      </c>
      <c r="O1007" s="14" t="str">
        <f>VLOOKUP(A1007,'Data _Transformation'!A1006:Q3335,15,FALSE)</f>
        <v>tier - 3</v>
      </c>
      <c r="P1007" s="14" t="str">
        <f>VLOOKUP(A1007,'Data _Transformation'!A1006:Q3335,16,0)</f>
        <v>R1013</v>
      </c>
      <c r="Q1007" s="42">
        <f>VLOOKUP(A1007,'Data _Transformation'!A1006:Q3335,17,0)</f>
        <v>60</v>
      </c>
    </row>
    <row r="1008" spans="1:17" ht="15.6" x14ac:dyDescent="0.3">
      <c r="A1008" s="41" t="s">
        <v>2532</v>
      </c>
      <c r="B1008" s="14" t="str">
        <f>VLOOKUP(A1008,'Data _Transformation'!A1007:Q3336,2,FALSE)</f>
        <v xml:space="preserve">  Anna E</v>
      </c>
      <c r="C1008" s="14">
        <f>VLOOKUP(A1008,'Data _Transformation'!A1007:Q3336,3,FALSE)</f>
        <v>26.98</v>
      </c>
      <c r="D1008" s="14">
        <f>VLOOKUP(A1008,'Data _Transformation'!A1007:Q3336,4,FALSE)</f>
        <v>9.81</v>
      </c>
      <c r="E1008" s="14" t="str">
        <f>VLOOKUP(A1008,'Data _Transformation'!A1007:Q3336,5,FALSE)</f>
        <v>Yes</v>
      </c>
      <c r="F1008" s="14" t="str">
        <f>VLOOKUP(A1008,'Data _Transformation'!A1007:Q3336,6,FALSE)</f>
        <v>No</v>
      </c>
      <c r="G1008" s="14" t="str">
        <f>VLOOKUP(A1008,'Data _Transformation'!A1007:Q3336,7,FALSE)</f>
        <v>No</v>
      </c>
      <c r="H1008" s="14">
        <f>VLOOKUP(A1008,'Data _Transformation'!A1007:Q3336,8,FALSE)</f>
        <v>0</v>
      </c>
      <c r="I1008" s="14" t="str">
        <f>VLOOKUP(A1008,'Data _Transformation'!A1007:Q3336,9,FALSE)</f>
        <v>Nonsmoker</v>
      </c>
      <c r="J1008" s="14" t="str">
        <f>VLOOKUP(A1008,'Data _Transformation'!A1007:Q3336,10,FALSE)</f>
        <v>Over weight</v>
      </c>
      <c r="K1008" s="14" t="str">
        <f>VLOOKUP(A1008,'Data _Transformation'!A1007:Q3336,11,FALSE)</f>
        <v>Diabetes</v>
      </c>
      <c r="L1008" s="39">
        <f>VLOOKUP(A1008,'Data _Transformation'!A1007:Q3336,12,FALSE)</f>
        <v>28787</v>
      </c>
      <c r="M1008" s="40">
        <f>VLOOKUP(A1008,'Data _Transformation'!A1007:Q3336,13,FALSE)</f>
        <v>8211.1</v>
      </c>
      <c r="N1008" s="14" t="str">
        <f>VLOOKUP(A1008,'Data _Transformation'!A1007:Q3336,14,FALSE)</f>
        <v>tier - 2</v>
      </c>
      <c r="O1008" s="14" t="str">
        <f>VLOOKUP(A1008,'Data _Transformation'!A1007:Q3336,15,FALSE)</f>
        <v>tier - 3</v>
      </c>
      <c r="P1008" s="14" t="str">
        <f>VLOOKUP(A1008,'Data _Transformation'!A1007:Q3336,16,0)</f>
        <v>R1013</v>
      </c>
      <c r="Q1008" s="42">
        <f>VLOOKUP(A1008,'Data _Transformation'!A1007:Q3336,17,0)</f>
        <v>44</v>
      </c>
    </row>
    <row r="1009" spans="1:17" ht="15.6" x14ac:dyDescent="0.3">
      <c r="A1009" s="41" t="s">
        <v>2534</v>
      </c>
      <c r="B1009" s="14" t="str">
        <f>VLOOKUP(A1009,'Data _Transformation'!A1008:Q3337,2,FALSE)</f>
        <v xml:space="preserve">  Tania K</v>
      </c>
      <c r="C1009" s="14">
        <f>VLOOKUP(A1009,'Data _Transformation'!A1008:Q3337,3,FALSE)</f>
        <v>27.2</v>
      </c>
      <c r="D1009" s="14">
        <f>VLOOKUP(A1009,'Data _Transformation'!A1008:Q3337,4,FALSE)</f>
        <v>6.06</v>
      </c>
      <c r="E1009" s="14" t="str">
        <f>VLOOKUP(A1009,'Data _Transformation'!A1008:Q3337,5,FALSE)</f>
        <v>Yes</v>
      </c>
      <c r="F1009" s="14" t="str">
        <f>VLOOKUP(A1009,'Data _Transformation'!A1008:Q3337,6,FALSE)</f>
        <v>No</v>
      </c>
      <c r="G1009" s="14" t="str">
        <f>VLOOKUP(A1009,'Data _Transformation'!A1008:Q3337,7,FALSE)</f>
        <v>No</v>
      </c>
      <c r="H1009" s="14">
        <f>VLOOKUP(A1009,'Data _Transformation'!A1008:Q3337,8,FALSE)</f>
        <v>2</v>
      </c>
      <c r="I1009" s="14" t="str">
        <f>VLOOKUP(A1009,'Data _Transformation'!A1008:Q3337,9,FALSE)</f>
        <v>Nonsmoker</v>
      </c>
      <c r="J1009" s="14" t="str">
        <f>VLOOKUP(A1009,'Data _Transformation'!A1008:Q3337,10,FALSE)</f>
        <v>Over weight</v>
      </c>
      <c r="K1009" s="14" t="str">
        <f>VLOOKUP(A1009,'Data _Transformation'!A1008:Q3337,11,FALSE)</f>
        <v>Prediabetes</v>
      </c>
      <c r="L1009" s="39">
        <f>VLOOKUP(A1009,'Data _Transformation'!A1008:Q3337,12,FALSE)</f>
        <v>28671</v>
      </c>
      <c r="M1009" s="40">
        <f>VLOOKUP(A1009,'Data _Transformation'!A1008:Q3337,13,FALSE)</f>
        <v>8219.2000000000007</v>
      </c>
      <c r="N1009" s="14" t="str">
        <f>VLOOKUP(A1009,'Data _Transformation'!A1008:Q3337,14,FALSE)</f>
        <v>tier - 2</v>
      </c>
      <c r="O1009" s="14" t="str">
        <f>VLOOKUP(A1009,'Data _Transformation'!A1008:Q3337,15,FALSE)</f>
        <v>tier - 2</v>
      </c>
      <c r="P1009" s="14" t="str">
        <f>VLOOKUP(A1009,'Data _Transformation'!A1008:Q3337,16,0)</f>
        <v>R1013</v>
      </c>
      <c r="Q1009" s="42">
        <f>VLOOKUP(A1009,'Data _Transformation'!A1008:Q3337,17,0)</f>
        <v>44</v>
      </c>
    </row>
    <row r="1010" spans="1:17" ht="15.6" x14ac:dyDescent="0.3">
      <c r="A1010" s="41" t="s">
        <v>2537</v>
      </c>
      <c r="B1010" s="14" t="str">
        <f>VLOOKUP(A1010,'Data _Transformation'!A1009:Q3338,2,FALSE)</f>
        <v xml:space="preserve">  Ashley E</v>
      </c>
      <c r="C1010" s="14">
        <f>VLOOKUP(A1010,'Data _Transformation'!A1009:Q3338,3,FALSE)</f>
        <v>25.3</v>
      </c>
      <c r="D1010" s="14">
        <f>VLOOKUP(A1010,'Data _Transformation'!A1009:Q3338,4,FALSE)</f>
        <v>5.19</v>
      </c>
      <c r="E1010" s="14" t="str">
        <f>VLOOKUP(A1010,'Data _Transformation'!A1009:Q3338,5,FALSE)</f>
        <v>Yes</v>
      </c>
      <c r="F1010" s="14" t="str">
        <f>VLOOKUP(A1010,'Data _Transformation'!A1009:Q3338,6,FALSE)</f>
        <v>No</v>
      </c>
      <c r="G1010" s="14" t="str">
        <f>VLOOKUP(A1010,'Data _Transformation'!A1009:Q3338,7,FALSE)</f>
        <v>No</v>
      </c>
      <c r="H1010" s="14">
        <f>VLOOKUP(A1010,'Data _Transformation'!A1009:Q3338,8,FALSE)</f>
        <v>2</v>
      </c>
      <c r="I1010" s="14" t="str">
        <f>VLOOKUP(A1010,'Data _Transformation'!A1009:Q3338,9,FALSE)</f>
        <v>Nonsmoker</v>
      </c>
      <c r="J1010" s="14" t="str">
        <f>VLOOKUP(A1010,'Data _Transformation'!A1009:Q3338,10,FALSE)</f>
        <v>Over weight</v>
      </c>
      <c r="K1010" s="14" t="str">
        <f>VLOOKUP(A1010,'Data _Transformation'!A1009:Q3338,11,FALSE)</f>
        <v>Normal</v>
      </c>
      <c r="L1010" s="39">
        <f>VLOOKUP(A1010,'Data _Transformation'!A1009:Q3338,12,FALSE)</f>
        <v>28006</v>
      </c>
      <c r="M1010" s="40">
        <f>VLOOKUP(A1010,'Data _Transformation'!A1009:Q3338,13,FALSE)</f>
        <v>8232.64</v>
      </c>
      <c r="N1010" s="14" t="str">
        <f>VLOOKUP(A1010,'Data _Transformation'!A1009:Q3338,14,FALSE)</f>
        <v>tier - 2</v>
      </c>
      <c r="O1010" s="14" t="str">
        <f>VLOOKUP(A1010,'Data _Transformation'!A1009:Q3338,15,FALSE)</f>
        <v>tier - 3</v>
      </c>
      <c r="P1010" s="14" t="str">
        <f>VLOOKUP(A1010,'Data _Transformation'!A1009:Q3338,16,0)</f>
        <v>R1013</v>
      </c>
      <c r="Q1010" s="42">
        <f>VLOOKUP(A1010,'Data _Transformation'!A1009:Q3338,17,0)</f>
        <v>46</v>
      </c>
    </row>
    <row r="1011" spans="1:17" ht="15.6" x14ac:dyDescent="0.3">
      <c r="A1011" s="41" t="s">
        <v>2540</v>
      </c>
      <c r="B1011" s="14" t="str">
        <f>VLOOKUP(A1011,'Data _Transformation'!A1010:Q3339,2,FALSE)</f>
        <v xml:space="preserve">  Aleksandra</v>
      </c>
      <c r="C1011" s="14">
        <f>VLOOKUP(A1011,'Data _Transformation'!A1010:Q3339,3,FALSE)</f>
        <v>30.25</v>
      </c>
      <c r="D1011" s="14">
        <f>VLOOKUP(A1011,'Data _Transformation'!A1010:Q3339,4,FALSE)</f>
        <v>10.16</v>
      </c>
      <c r="E1011" s="14" t="str">
        <f>VLOOKUP(A1011,'Data _Transformation'!A1010:Q3339,5,FALSE)</f>
        <v>No</v>
      </c>
      <c r="F1011" s="14" t="str">
        <f>VLOOKUP(A1011,'Data _Transformation'!A1010:Q3339,6,FALSE)</f>
        <v>No</v>
      </c>
      <c r="G1011" s="14" t="str">
        <f>VLOOKUP(A1011,'Data _Transformation'!A1010:Q3339,7,FALSE)</f>
        <v>No</v>
      </c>
      <c r="H1011" s="14">
        <f>VLOOKUP(A1011,'Data _Transformation'!A1010:Q3339,8,FALSE)</f>
        <v>0</v>
      </c>
      <c r="I1011" s="14" t="str">
        <f>VLOOKUP(A1011,'Data _Transformation'!A1010:Q3339,9,FALSE)</f>
        <v>Nonsmoker</v>
      </c>
      <c r="J1011" s="14" t="str">
        <f>VLOOKUP(A1011,'Data _Transformation'!A1010:Q3339,10,FALSE)</f>
        <v>Obesity</v>
      </c>
      <c r="K1011" s="14" t="str">
        <f>VLOOKUP(A1011,'Data _Transformation'!A1010:Q3339,11,FALSE)</f>
        <v>Diabetes</v>
      </c>
      <c r="L1011" s="39">
        <f>VLOOKUP(A1011,'Data _Transformation'!A1010:Q3339,12,FALSE)</f>
        <v>27941</v>
      </c>
      <c r="M1011" s="40">
        <f>VLOOKUP(A1011,'Data _Transformation'!A1010:Q3339,13,FALSE)</f>
        <v>8233.1</v>
      </c>
      <c r="N1011" s="14" t="str">
        <f>VLOOKUP(A1011,'Data _Transformation'!A1010:Q3339,14,FALSE)</f>
        <v>tier - 2</v>
      </c>
      <c r="O1011" s="14" t="str">
        <f>VLOOKUP(A1011,'Data _Transformation'!A1010:Q3339,15,FALSE)</f>
        <v>tier - 2</v>
      </c>
      <c r="P1011" s="14" t="str">
        <f>VLOOKUP(A1011,'Data _Transformation'!A1010:Q3339,16,0)</f>
        <v>R1013</v>
      </c>
      <c r="Q1011" s="42">
        <f>VLOOKUP(A1011,'Data _Transformation'!A1010:Q3339,17,0)</f>
        <v>46</v>
      </c>
    </row>
    <row r="1012" spans="1:17" ht="15.6" x14ac:dyDescent="0.3">
      <c r="A1012" s="41" t="s">
        <v>2542</v>
      </c>
      <c r="B1012" s="14" t="str">
        <f>VLOOKUP(A1012,'Data _Transformation'!A1011:Q3340,2,FALSE)</f>
        <v xml:space="preserve">  Valery L</v>
      </c>
      <c r="C1012" s="14">
        <f>VLOOKUP(A1012,'Data _Transformation'!A1011:Q3340,3,FALSE)</f>
        <v>54</v>
      </c>
      <c r="D1012" s="14">
        <f>VLOOKUP(A1012,'Data _Transformation'!A1011:Q3340,4,FALSE)</f>
        <v>4.68</v>
      </c>
      <c r="E1012" s="14" t="str">
        <f>VLOOKUP(A1012,'Data _Transformation'!A1011:Q3340,5,FALSE)</f>
        <v>Yes</v>
      </c>
      <c r="F1012" s="14" t="str">
        <f>VLOOKUP(A1012,'Data _Transformation'!A1011:Q3340,6,FALSE)</f>
        <v>yes</v>
      </c>
      <c r="G1012" s="14" t="str">
        <f>VLOOKUP(A1012,'Data _Transformation'!A1011:Q3340,7,FALSE)</f>
        <v>No</v>
      </c>
      <c r="H1012" s="14">
        <f>VLOOKUP(A1012,'Data _Transformation'!A1011:Q3340,8,FALSE)</f>
        <v>2</v>
      </c>
      <c r="I1012" s="14" t="str">
        <f>VLOOKUP(A1012,'Data _Transformation'!A1011:Q3340,9,FALSE)</f>
        <v>Nonsmoker</v>
      </c>
      <c r="J1012" s="14" t="str">
        <f>VLOOKUP(A1012,'Data _Transformation'!A1011:Q3340,10,FALSE)</f>
        <v>Obesity</v>
      </c>
      <c r="K1012" s="14" t="str">
        <f>VLOOKUP(A1012,'Data _Transformation'!A1011:Q3340,11,FALSE)</f>
        <v>Normal</v>
      </c>
      <c r="L1012" s="39">
        <f>VLOOKUP(A1012,'Data _Transformation'!A1011:Q3340,12,FALSE)</f>
        <v>28005</v>
      </c>
      <c r="M1012" s="40">
        <f>VLOOKUP(A1012,'Data _Transformation'!A1011:Q3340,13,FALSE)</f>
        <v>8240.59</v>
      </c>
      <c r="N1012" s="14" t="str">
        <f>VLOOKUP(A1012,'Data _Transformation'!A1011:Q3340,14,FALSE)</f>
        <v>tier - 2</v>
      </c>
      <c r="O1012" s="14" t="str">
        <f>VLOOKUP(A1012,'Data _Transformation'!A1011:Q3340,15,FALSE)</f>
        <v>tier - 2</v>
      </c>
      <c r="P1012" s="14" t="str">
        <f>VLOOKUP(A1012,'Data _Transformation'!A1011:Q3340,16,0)</f>
        <v>R1013</v>
      </c>
      <c r="Q1012" s="42">
        <f>VLOOKUP(A1012,'Data _Transformation'!A1011:Q3340,17,0)</f>
        <v>46</v>
      </c>
    </row>
    <row r="1013" spans="1:17" ht="15.6" x14ac:dyDescent="0.3">
      <c r="A1013" s="41" t="s">
        <v>2544</v>
      </c>
      <c r="B1013" s="14" t="str">
        <f>VLOOKUP(A1013,'Data _Transformation'!A1012:Q3341,2,FALSE)</f>
        <v xml:space="preserve">  Joanna G</v>
      </c>
      <c r="C1013" s="14">
        <f>VLOOKUP(A1013,'Data _Transformation'!A1012:Q3341,3,FALSE)</f>
        <v>51.86</v>
      </c>
      <c r="D1013" s="14">
        <f>VLOOKUP(A1013,'Data _Transformation'!A1012:Q3341,4,FALSE)</f>
        <v>5.32</v>
      </c>
      <c r="E1013" s="14" t="str">
        <f>VLOOKUP(A1013,'Data _Transformation'!A1012:Q3341,5,FALSE)</f>
        <v>Yes</v>
      </c>
      <c r="F1013" s="14" t="str">
        <f>VLOOKUP(A1013,'Data _Transformation'!A1012:Q3341,6,FALSE)</f>
        <v>No</v>
      </c>
      <c r="G1013" s="14" t="str">
        <f>VLOOKUP(A1013,'Data _Transformation'!A1012:Q3341,7,FALSE)</f>
        <v>No</v>
      </c>
      <c r="H1013" s="14">
        <f>VLOOKUP(A1013,'Data _Transformation'!A1012:Q3341,8,FALSE)</f>
        <v>0</v>
      </c>
      <c r="I1013" s="14" t="str">
        <f>VLOOKUP(A1013,'Data _Transformation'!A1012:Q3341,9,FALSE)</f>
        <v>Nonsmoker</v>
      </c>
      <c r="J1013" s="14" t="str">
        <f>VLOOKUP(A1013,'Data _Transformation'!A1012:Q3341,10,FALSE)</f>
        <v>Obesity</v>
      </c>
      <c r="K1013" s="14" t="str">
        <f>VLOOKUP(A1013,'Data _Transformation'!A1012:Q3341,11,FALSE)</f>
        <v>Normal</v>
      </c>
      <c r="L1013" s="39">
        <f>VLOOKUP(A1013,'Data _Transformation'!A1012:Q3341,12,FALSE)</f>
        <v>30221</v>
      </c>
      <c r="M1013" s="40">
        <f>VLOOKUP(A1013,'Data _Transformation'!A1012:Q3341,13,FALSE)</f>
        <v>8252.2800000000007</v>
      </c>
      <c r="N1013" s="14" t="str">
        <f>VLOOKUP(A1013,'Data _Transformation'!A1012:Q3341,14,FALSE)</f>
        <v>tier - 2</v>
      </c>
      <c r="O1013" s="14" t="str">
        <f>VLOOKUP(A1013,'Data _Transformation'!A1012:Q3341,15,FALSE)</f>
        <v>tier - 2</v>
      </c>
      <c r="P1013" s="14" t="str">
        <f>VLOOKUP(A1013,'Data _Transformation'!A1012:Q3341,16,0)</f>
        <v>R1024</v>
      </c>
      <c r="Q1013" s="42">
        <f>VLOOKUP(A1013,'Data _Transformation'!A1012:Q3341,17,0)</f>
        <v>40</v>
      </c>
    </row>
    <row r="1014" spans="1:17" ht="15.6" x14ac:dyDescent="0.3">
      <c r="A1014" s="41" t="s">
        <v>2547</v>
      </c>
      <c r="B1014" s="14" t="str">
        <f>VLOOKUP(A1014,'Data _Transformation'!A1013:Q3342,2,FALSE)</f>
        <v xml:space="preserve">  Stefanie F</v>
      </c>
      <c r="C1014" s="14">
        <f>VLOOKUP(A1014,'Data _Transformation'!A1013:Q3342,3,FALSE)</f>
        <v>31.39</v>
      </c>
      <c r="D1014" s="14">
        <f>VLOOKUP(A1014,'Data _Transformation'!A1013:Q3342,4,FALSE)</f>
        <v>6.99</v>
      </c>
      <c r="E1014" s="14" t="str">
        <f>VLOOKUP(A1014,'Data _Transformation'!A1013:Q3342,5,FALSE)</f>
        <v>No</v>
      </c>
      <c r="F1014" s="14" t="str">
        <f>VLOOKUP(A1014,'Data _Transformation'!A1013:Q3342,6,FALSE)</f>
        <v>No</v>
      </c>
      <c r="G1014" s="14" t="str">
        <f>VLOOKUP(A1014,'Data _Transformation'!A1013:Q3342,7,FALSE)</f>
        <v>No</v>
      </c>
      <c r="H1014" s="14">
        <f>VLOOKUP(A1014,'Data _Transformation'!A1013:Q3342,8,FALSE)</f>
        <v>0</v>
      </c>
      <c r="I1014" s="14" t="str">
        <f>VLOOKUP(A1014,'Data _Transformation'!A1013:Q3342,9,FALSE)</f>
        <v>Nonsmoker</v>
      </c>
      <c r="J1014" s="14" t="str">
        <f>VLOOKUP(A1014,'Data _Transformation'!A1013:Q3342,10,FALSE)</f>
        <v>Obesity</v>
      </c>
      <c r="K1014" s="14" t="str">
        <f>VLOOKUP(A1014,'Data _Transformation'!A1013:Q3342,11,FALSE)</f>
        <v>Diabetes</v>
      </c>
      <c r="L1014" s="39">
        <f>VLOOKUP(A1014,'Data _Transformation'!A1013:Q3342,12,FALSE)</f>
        <v>23625</v>
      </c>
      <c r="M1014" s="40">
        <f>VLOOKUP(A1014,'Data _Transformation'!A1013:Q3342,13,FALSE)</f>
        <v>8268</v>
      </c>
      <c r="N1014" s="14" t="str">
        <f>VLOOKUP(A1014,'Data _Transformation'!A1013:Q3342,14,FALSE)</f>
        <v>tier - 3</v>
      </c>
      <c r="O1014" s="14" t="str">
        <f>VLOOKUP(A1014,'Data _Transformation'!A1013:Q3342,15,FALSE)</f>
        <v>tier - 3</v>
      </c>
      <c r="P1014" s="14" t="str">
        <f>VLOOKUP(A1014,'Data _Transformation'!A1013:Q3342,16,0)</f>
        <v>R1013</v>
      </c>
      <c r="Q1014" s="42">
        <f>VLOOKUP(A1014,'Data _Transformation'!A1013:Q3342,17,0)</f>
        <v>58</v>
      </c>
    </row>
    <row r="1015" spans="1:17" ht="15.6" x14ac:dyDescent="0.3">
      <c r="A1015" s="41" t="s">
        <v>2549</v>
      </c>
      <c r="B1015" s="14" t="str">
        <f>VLOOKUP(A1015,'Data _Transformation'!A1014:Q3343,2,FALSE)</f>
        <v xml:space="preserve">  Stephen</v>
      </c>
      <c r="C1015" s="14">
        <f>VLOOKUP(A1015,'Data _Transformation'!A1014:Q3343,3,FALSE)</f>
        <v>39.97</v>
      </c>
      <c r="D1015" s="14">
        <f>VLOOKUP(A1015,'Data _Transformation'!A1014:Q3343,4,FALSE)</f>
        <v>5.55</v>
      </c>
      <c r="E1015" s="14" t="str">
        <f>VLOOKUP(A1015,'Data _Transformation'!A1014:Q3343,5,FALSE)</f>
        <v>No</v>
      </c>
      <c r="F1015" s="14" t="str">
        <f>VLOOKUP(A1015,'Data _Transformation'!A1014:Q3343,6,FALSE)</f>
        <v>No</v>
      </c>
      <c r="G1015" s="14" t="str">
        <f>VLOOKUP(A1015,'Data _Transformation'!A1014:Q3343,7,FALSE)</f>
        <v>No</v>
      </c>
      <c r="H1015" s="14">
        <f>VLOOKUP(A1015,'Data _Transformation'!A1014:Q3343,8,FALSE)</f>
        <v>0</v>
      </c>
      <c r="I1015" s="14" t="str">
        <f>VLOOKUP(A1015,'Data _Transformation'!A1014:Q3343,9,FALSE)</f>
        <v>Nonsmoker</v>
      </c>
      <c r="J1015" s="14" t="str">
        <f>VLOOKUP(A1015,'Data _Transformation'!A1014:Q3343,10,FALSE)</f>
        <v>Obesity</v>
      </c>
      <c r="K1015" s="14" t="str">
        <f>VLOOKUP(A1015,'Data _Transformation'!A1014:Q3343,11,FALSE)</f>
        <v>Normal</v>
      </c>
      <c r="L1015" s="39">
        <f>VLOOKUP(A1015,'Data _Transformation'!A1014:Q3343,12,FALSE)</f>
        <v>27246</v>
      </c>
      <c r="M1015" s="40">
        <f>VLOOKUP(A1015,'Data _Transformation'!A1014:Q3343,13,FALSE)</f>
        <v>8269.0400000000009</v>
      </c>
      <c r="N1015" s="14" t="str">
        <f>VLOOKUP(A1015,'Data _Transformation'!A1014:Q3343,14,FALSE)</f>
        <v>tier - 2</v>
      </c>
      <c r="O1015" s="14" t="str">
        <f>VLOOKUP(A1015,'Data _Transformation'!A1014:Q3343,15,FALSE)</f>
        <v>tier - 1</v>
      </c>
      <c r="P1015" s="14" t="str">
        <f>VLOOKUP(A1015,'Data _Transformation'!A1014:Q3343,16,0)</f>
        <v>R1011</v>
      </c>
      <c r="Q1015" s="42">
        <f>VLOOKUP(A1015,'Data _Transformation'!A1014:Q3343,17,0)</f>
        <v>48</v>
      </c>
    </row>
    <row r="1016" spans="1:17" ht="15.6" x14ac:dyDescent="0.3">
      <c r="A1016" s="41" t="s">
        <v>2551</v>
      </c>
      <c r="B1016" s="14" t="str">
        <f>VLOOKUP(A1016,'Data _Transformation'!A1015:Q3344,2,FALSE)</f>
        <v xml:space="preserve">  Liza J</v>
      </c>
      <c r="C1016" s="14">
        <f>VLOOKUP(A1016,'Data _Transformation'!A1015:Q3344,3,FALSE)</f>
        <v>41.23</v>
      </c>
      <c r="D1016" s="14">
        <f>VLOOKUP(A1016,'Data _Transformation'!A1015:Q3344,4,FALSE)</f>
        <v>6.94</v>
      </c>
      <c r="E1016" s="14" t="str">
        <f>VLOOKUP(A1016,'Data _Transformation'!A1015:Q3344,5,FALSE)</f>
        <v>No</v>
      </c>
      <c r="F1016" s="14" t="str">
        <f>VLOOKUP(A1016,'Data _Transformation'!A1015:Q3344,6,FALSE)</f>
        <v>No</v>
      </c>
      <c r="G1016" s="14" t="str">
        <f>VLOOKUP(A1016,'Data _Transformation'!A1015:Q3344,7,FALSE)</f>
        <v>No</v>
      </c>
      <c r="H1016" s="14">
        <f>VLOOKUP(A1016,'Data _Transformation'!A1015:Q3344,8,FALSE)</f>
        <v>0</v>
      </c>
      <c r="I1016" s="14" t="str">
        <f>VLOOKUP(A1016,'Data _Transformation'!A1015:Q3344,9,FALSE)</f>
        <v>Nonsmoker</v>
      </c>
      <c r="J1016" s="14" t="str">
        <f>VLOOKUP(A1016,'Data _Transformation'!A1015:Q3344,10,FALSE)</f>
        <v>Obesity</v>
      </c>
      <c r="K1016" s="14" t="str">
        <f>VLOOKUP(A1016,'Data _Transformation'!A1015:Q3344,11,FALSE)</f>
        <v>Diabetes</v>
      </c>
      <c r="L1016" s="39">
        <f>VLOOKUP(A1016,'Data _Transformation'!A1015:Q3344,12,FALSE)</f>
        <v>36858</v>
      </c>
      <c r="M1016" s="40">
        <f>VLOOKUP(A1016,'Data _Transformation'!A1015:Q3344,13,FALSE)</f>
        <v>8271.4599999999991</v>
      </c>
      <c r="N1016" s="14" t="str">
        <f>VLOOKUP(A1016,'Data _Transformation'!A1015:Q3344,14,FALSE)</f>
        <v>tier - 2</v>
      </c>
      <c r="O1016" s="14" t="str">
        <f>VLOOKUP(A1016,'Data _Transformation'!A1015:Q3344,15,FALSE)</f>
        <v>tier - 1</v>
      </c>
      <c r="P1016" s="14" t="str">
        <f>VLOOKUP(A1016,'Data _Transformation'!A1015:Q3344,16,0)</f>
        <v>R1023</v>
      </c>
      <c r="Q1016" s="42">
        <f>VLOOKUP(A1016,'Data _Transformation'!A1015:Q3344,17,0)</f>
        <v>22</v>
      </c>
    </row>
    <row r="1017" spans="1:17" ht="15.6" x14ac:dyDescent="0.3">
      <c r="A1017" s="41" t="s">
        <v>2554</v>
      </c>
      <c r="B1017" s="14" t="str">
        <f>VLOOKUP(A1017,'Data _Transformation'!A1016:Q3345,2,FALSE)</f>
        <v xml:space="preserve">  Ian M</v>
      </c>
      <c r="C1017" s="14">
        <f>VLOOKUP(A1017,'Data _Transformation'!A1016:Q3345,3,FALSE)</f>
        <v>49.45</v>
      </c>
      <c r="D1017" s="14">
        <f>VLOOKUP(A1017,'Data _Transformation'!A1016:Q3345,4,FALSE)</f>
        <v>4.2</v>
      </c>
      <c r="E1017" s="14" t="str">
        <f>VLOOKUP(A1017,'Data _Transformation'!A1016:Q3345,5,FALSE)</f>
        <v>Yes</v>
      </c>
      <c r="F1017" s="14" t="str">
        <f>VLOOKUP(A1017,'Data _Transformation'!A1016:Q3345,6,FALSE)</f>
        <v>No</v>
      </c>
      <c r="G1017" s="14" t="str">
        <f>VLOOKUP(A1017,'Data _Transformation'!A1016:Q3345,7,FALSE)</f>
        <v>No</v>
      </c>
      <c r="H1017" s="14">
        <f>VLOOKUP(A1017,'Data _Transformation'!A1016:Q3345,8,FALSE)</f>
        <v>0</v>
      </c>
      <c r="I1017" s="14" t="str">
        <f>VLOOKUP(A1017,'Data _Transformation'!A1016:Q3345,9,FALSE)</f>
        <v>Nonsmoker</v>
      </c>
      <c r="J1017" s="14" t="str">
        <f>VLOOKUP(A1017,'Data _Transformation'!A1016:Q3345,10,FALSE)</f>
        <v>Obesity</v>
      </c>
      <c r="K1017" s="14" t="str">
        <f>VLOOKUP(A1017,'Data _Transformation'!A1016:Q3345,11,FALSE)</f>
        <v>Normal</v>
      </c>
      <c r="L1017" s="39">
        <f>VLOOKUP(A1017,'Data _Transformation'!A1016:Q3345,12,FALSE)</f>
        <v>27298</v>
      </c>
      <c r="M1017" s="40">
        <f>VLOOKUP(A1017,'Data _Transformation'!A1016:Q3345,13,FALSE)</f>
        <v>8277.52</v>
      </c>
      <c r="N1017" s="14" t="str">
        <f>VLOOKUP(A1017,'Data _Transformation'!A1016:Q3345,14,FALSE)</f>
        <v>tier - 2</v>
      </c>
      <c r="O1017" s="14" t="str">
        <f>VLOOKUP(A1017,'Data _Transformation'!A1016:Q3345,15,FALSE)</f>
        <v>tier - 2</v>
      </c>
      <c r="P1017" s="14" t="str">
        <f>VLOOKUP(A1017,'Data _Transformation'!A1016:Q3345,16,0)</f>
        <v>R1011</v>
      </c>
      <c r="Q1017" s="42">
        <f>VLOOKUP(A1017,'Data _Transformation'!A1016:Q3345,17,0)</f>
        <v>48</v>
      </c>
    </row>
    <row r="1018" spans="1:17" ht="15.6" x14ac:dyDescent="0.3">
      <c r="A1018" s="41" t="s">
        <v>2556</v>
      </c>
      <c r="B1018" s="14" t="str">
        <f>VLOOKUP(A1018,'Data _Transformation'!A1017:Q3346,2,FALSE)</f>
        <v xml:space="preserve">  Claudia L</v>
      </c>
      <c r="C1018" s="14">
        <f>VLOOKUP(A1018,'Data _Transformation'!A1017:Q3346,3,FALSE)</f>
        <v>41.04</v>
      </c>
      <c r="D1018" s="14">
        <f>VLOOKUP(A1018,'Data _Transformation'!A1017:Q3346,4,FALSE)</f>
        <v>5.59</v>
      </c>
      <c r="E1018" s="14" t="str">
        <f>VLOOKUP(A1018,'Data _Transformation'!A1017:Q3346,5,FALSE)</f>
        <v>No</v>
      </c>
      <c r="F1018" s="14" t="str">
        <f>VLOOKUP(A1018,'Data _Transformation'!A1017:Q3346,6,FALSE)</f>
        <v>No</v>
      </c>
      <c r="G1018" s="14" t="str">
        <f>VLOOKUP(A1018,'Data _Transformation'!A1017:Q3346,7,FALSE)</f>
        <v>No</v>
      </c>
      <c r="H1018" s="14">
        <f>VLOOKUP(A1018,'Data _Transformation'!A1017:Q3346,8,FALSE)</f>
        <v>0</v>
      </c>
      <c r="I1018" s="14" t="str">
        <f>VLOOKUP(A1018,'Data _Transformation'!A1017:Q3346,9,FALSE)</f>
        <v>Nonsmoker</v>
      </c>
      <c r="J1018" s="14" t="str">
        <f>VLOOKUP(A1018,'Data _Transformation'!A1017:Q3346,10,FALSE)</f>
        <v>Obesity</v>
      </c>
      <c r="K1018" s="14" t="str">
        <f>VLOOKUP(A1018,'Data _Transformation'!A1017:Q3346,11,FALSE)</f>
        <v>Normal</v>
      </c>
      <c r="L1018" s="39">
        <f>VLOOKUP(A1018,'Data _Transformation'!A1017:Q3346,12,FALSE)</f>
        <v>27385</v>
      </c>
      <c r="M1018" s="40">
        <f>VLOOKUP(A1018,'Data _Transformation'!A1017:Q3346,13,FALSE)</f>
        <v>8280.6200000000008</v>
      </c>
      <c r="N1018" s="14" t="str">
        <f>VLOOKUP(A1018,'Data _Transformation'!A1017:Q3346,14,FALSE)</f>
        <v>tier - 2</v>
      </c>
      <c r="O1018" s="14" t="str">
        <f>VLOOKUP(A1018,'Data _Transformation'!A1017:Q3346,15,FALSE)</f>
        <v>tier - 2</v>
      </c>
      <c r="P1018" s="14" t="str">
        <f>VLOOKUP(A1018,'Data _Transformation'!A1017:Q3346,16,0)</f>
        <v>R1013</v>
      </c>
      <c r="Q1018" s="42">
        <f>VLOOKUP(A1018,'Data _Transformation'!A1017:Q3346,17,0)</f>
        <v>48</v>
      </c>
    </row>
    <row r="1019" spans="1:17" ht="15.6" x14ac:dyDescent="0.3">
      <c r="A1019" s="41" t="s">
        <v>2558</v>
      </c>
      <c r="B1019" s="14" t="str">
        <f>VLOOKUP(A1019,'Data _Transformation'!A1018:Q3347,2,FALSE)</f>
        <v xml:space="preserve">  Jessica M</v>
      </c>
      <c r="C1019" s="14">
        <f>VLOOKUP(A1019,'Data _Transformation'!A1018:Q3347,3,FALSE)</f>
        <v>27.93</v>
      </c>
      <c r="D1019" s="14">
        <f>VLOOKUP(A1019,'Data _Transformation'!A1018:Q3347,4,FALSE)</f>
        <v>9.9600000000000009</v>
      </c>
      <c r="E1019" s="14" t="str">
        <f>VLOOKUP(A1019,'Data _Transformation'!A1018:Q3347,5,FALSE)</f>
        <v>No</v>
      </c>
      <c r="F1019" s="14" t="str">
        <f>VLOOKUP(A1019,'Data _Transformation'!A1018:Q3347,6,FALSE)</f>
        <v>No</v>
      </c>
      <c r="G1019" s="14" t="str">
        <f>VLOOKUP(A1019,'Data _Transformation'!A1018:Q3347,7,FALSE)</f>
        <v>No</v>
      </c>
      <c r="H1019" s="14">
        <f>VLOOKUP(A1019,'Data _Transformation'!A1018:Q3347,8,FALSE)</f>
        <v>0</v>
      </c>
      <c r="I1019" s="14" t="str">
        <f>VLOOKUP(A1019,'Data _Transformation'!A1018:Q3347,9,FALSE)</f>
        <v>Nonsmoker</v>
      </c>
      <c r="J1019" s="14" t="str">
        <f>VLOOKUP(A1019,'Data _Transformation'!A1018:Q3347,10,FALSE)</f>
        <v>Over weight</v>
      </c>
      <c r="K1019" s="14" t="str">
        <f>VLOOKUP(A1019,'Data _Transformation'!A1018:Q3347,11,FALSE)</f>
        <v>Diabetes</v>
      </c>
      <c r="L1019" s="39">
        <f>VLOOKUP(A1019,'Data _Transformation'!A1018:Q3347,12,FALSE)</f>
        <v>27186</v>
      </c>
      <c r="M1019" s="40">
        <f>VLOOKUP(A1019,'Data _Transformation'!A1018:Q3347,13,FALSE)</f>
        <v>8283.68</v>
      </c>
      <c r="N1019" s="14" t="str">
        <f>VLOOKUP(A1019,'Data _Transformation'!A1018:Q3347,14,FALSE)</f>
        <v>tier - 2</v>
      </c>
      <c r="O1019" s="14" t="str">
        <f>VLOOKUP(A1019,'Data _Transformation'!A1018:Q3347,15,FALSE)</f>
        <v>tier - 3</v>
      </c>
      <c r="P1019" s="14" t="str">
        <f>VLOOKUP(A1019,'Data _Transformation'!A1018:Q3347,16,0)</f>
        <v>R1013</v>
      </c>
      <c r="Q1019" s="42">
        <f>VLOOKUP(A1019,'Data _Transformation'!A1018:Q3347,17,0)</f>
        <v>49</v>
      </c>
    </row>
    <row r="1020" spans="1:17" ht="15.6" x14ac:dyDescent="0.3">
      <c r="A1020" s="41" t="s">
        <v>2561</v>
      </c>
      <c r="B1020" s="14" t="str">
        <f>VLOOKUP(A1020,'Data _Transformation'!A1019:Q3348,2,FALSE)</f>
        <v xml:space="preserve">  Billy Jr</v>
      </c>
      <c r="C1020" s="14">
        <f>VLOOKUP(A1020,'Data _Transformation'!A1019:Q3348,3,FALSE)</f>
        <v>21.01</v>
      </c>
      <c r="D1020" s="14">
        <f>VLOOKUP(A1020,'Data _Transformation'!A1019:Q3348,4,FALSE)</f>
        <v>7.37</v>
      </c>
      <c r="E1020" s="14" t="str">
        <f>VLOOKUP(A1020,'Data _Transformation'!A1019:Q3348,5,FALSE)</f>
        <v>No</v>
      </c>
      <c r="F1020" s="14" t="str">
        <f>VLOOKUP(A1020,'Data _Transformation'!A1019:Q3348,6,FALSE)</f>
        <v>No</v>
      </c>
      <c r="G1020" s="14" t="str">
        <f>VLOOKUP(A1020,'Data _Transformation'!A1019:Q3348,7,FALSE)</f>
        <v>No</v>
      </c>
      <c r="H1020" s="14">
        <f>VLOOKUP(A1020,'Data _Transformation'!A1019:Q3348,8,FALSE)</f>
        <v>0</v>
      </c>
      <c r="I1020" s="14" t="str">
        <f>VLOOKUP(A1020,'Data _Transformation'!A1019:Q3348,9,FALSE)</f>
        <v>Nonsmoker</v>
      </c>
      <c r="J1020" s="14" t="str">
        <f>VLOOKUP(A1020,'Data _Transformation'!A1019:Q3348,10,FALSE)</f>
        <v>Normal weight</v>
      </c>
      <c r="K1020" s="14" t="str">
        <f>VLOOKUP(A1020,'Data _Transformation'!A1019:Q3348,11,FALSE)</f>
        <v>Diabetes</v>
      </c>
      <c r="L1020" s="39">
        <f>VLOOKUP(A1020,'Data _Transformation'!A1019:Q3348,12,FALSE)</f>
        <v>28667</v>
      </c>
      <c r="M1020" s="40">
        <f>VLOOKUP(A1020,'Data _Transformation'!A1019:Q3348,13,FALSE)</f>
        <v>8302.5400000000009</v>
      </c>
      <c r="N1020" s="14" t="str">
        <f>VLOOKUP(A1020,'Data _Transformation'!A1019:Q3348,14,FALSE)</f>
        <v>tier - 3</v>
      </c>
      <c r="O1020" s="14" t="str">
        <f>VLOOKUP(A1020,'Data _Transformation'!A1019:Q3348,15,FALSE)</f>
        <v>tier - 3</v>
      </c>
      <c r="P1020" s="14" t="str">
        <f>VLOOKUP(A1020,'Data _Transformation'!A1019:Q3348,16,0)</f>
        <v>R1016</v>
      </c>
      <c r="Q1020" s="42">
        <f>VLOOKUP(A1020,'Data _Transformation'!A1019:Q3348,17,0)</f>
        <v>44</v>
      </c>
    </row>
    <row r="1021" spans="1:17" ht="15.6" x14ac:dyDescent="0.3">
      <c r="A1021" s="41" t="s">
        <v>2563</v>
      </c>
      <c r="B1021" s="14" t="str">
        <f>VLOOKUP(A1021,'Data _Transformation'!A1020:Q3349,2,FALSE)</f>
        <v xml:space="preserve">  David</v>
      </c>
      <c r="C1021" s="14">
        <f>VLOOKUP(A1021,'Data _Transformation'!A1020:Q3349,3,FALSE)</f>
        <v>52.37</v>
      </c>
      <c r="D1021" s="14">
        <f>VLOOKUP(A1021,'Data _Transformation'!A1020:Q3349,4,FALSE)</f>
        <v>5.0599999999999996</v>
      </c>
      <c r="E1021" s="14" t="str">
        <f>VLOOKUP(A1021,'Data _Transformation'!A1020:Q3349,5,FALSE)</f>
        <v>Yes</v>
      </c>
      <c r="F1021" s="14" t="str">
        <f>VLOOKUP(A1021,'Data _Transformation'!A1020:Q3349,6,FALSE)</f>
        <v>yes</v>
      </c>
      <c r="G1021" s="14" t="str">
        <f>VLOOKUP(A1021,'Data _Transformation'!A1020:Q3349,7,FALSE)</f>
        <v>No</v>
      </c>
      <c r="H1021" s="14">
        <f>VLOOKUP(A1021,'Data _Transformation'!A1020:Q3349,8,FALSE)</f>
        <v>2</v>
      </c>
      <c r="I1021" s="14" t="str">
        <f>VLOOKUP(A1021,'Data _Transformation'!A1020:Q3349,9,FALSE)</f>
        <v>Nonsmoker</v>
      </c>
      <c r="J1021" s="14" t="str">
        <f>VLOOKUP(A1021,'Data _Transformation'!A1020:Q3349,10,FALSE)</f>
        <v>Obesity</v>
      </c>
      <c r="K1021" s="14" t="str">
        <f>VLOOKUP(A1021,'Data _Transformation'!A1020:Q3349,11,FALSE)</f>
        <v>Normal</v>
      </c>
      <c r="L1021" s="39">
        <f>VLOOKUP(A1021,'Data _Transformation'!A1020:Q3349,12,FALSE)</f>
        <v>29074</v>
      </c>
      <c r="M1021" s="40">
        <f>VLOOKUP(A1021,'Data _Transformation'!A1020:Q3349,13,FALSE)</f>
        <v>8310.84</v>
      </c>
      <c r="N1021" s="14" t="str">
        <f>VLOOKUP(A1021,'Data _Transformation'!A1020:Q3349,14,FALSE)</f>
        <v>tier - 2</v>
      </c>
      <c r="O1021" s="14" t="str">
        <f>VLOOKUP(A1021,'Data _Transformation'!A1020:Q3349,15,FALSE)</f>
        <v>tier - 2</v>
      </c>
      <c r="P1021" s="14" t="str">
        <f>VLOOKUP(A1021,'Data _Transformation'!A1020:Q3349,16,0)</f>
        <v>R1012</v>
      </c>
      <c r="Q1021" s="42">
        <f>VLOOKUP(A1021,'Data _Transformation'!A1020:Q3349,17,0)</f>
        <v>43</v>
      </c>
    </row>
    <row r="1022" spans="1:17" ht="15.6" x14ac:dyDescent="0.3">
      <c r="A1022" s="41" t="s">
        <v>2565</v>
      </c>
      <c r="B1022" s="14" t="str">
        <f>VLOOKUP(A1022,'Data _Transformation'!A1021:Q3350,2,FALSE)</f>
        <v xml:space="preserve">  Tim</v>
      </c>
      <c r="C1022" s="14">
        <f>VLOOKUP(A1022,'Data _Transformation'!A1021:Q3350,3,FALSE)</f>
        <v>40.369999999999997</v>
      </c>
      <c r="D1022" s="14">
        <f>VLOOKUP(A1022,'Data _Transformation'!A1021:Q3350,4,FALSE)</f>
        <v>8.2100000000000009</v>
      </c>
      <c r="E1022" s="14" t="str">
        <f>VLOOKUP(A1022,'Data _Transformation'!A1021:Q3350,5,FALSE)</f>
        <v>No</v>
      </c>
      <c r="F1022" s="14" t="str">
        <f>VLOOKUP(A1022,'Data _Transformation'!A1021:Q3350,6,FALSE)</f>
        <v>No</v>
      </c>
      <c r="G1022" s="14" t="str">
        <f>VLOOKUP(A1022,'Data _Transformation'!A1021:Q3350,7,FALSE)</f>
        <v>No</v>
      </c>
      <c r="H1022" s="14">
        <f>VLOOKUP(A1022,'Data _Transformation'!A1021:Q3350,8,FALSE)</f>
        <v>0</v>
      </c>
      <c r="I1022" s="14" t="str">
        <f>VLOOKUP(A1022,'Data _Transformation'!A1021:Q3350,9,FALSE)</f>
        <v>Nonsmoker</v>
      </c>
      <c r="J1022" s="14" t="str">
        <f>VLOOKUP(A1022,'Data _Transformation'!A1021:Q3350,10,FALSE)</f>
        <v>Obesity</v>
      </c>
      <c r="K1022" s="14" t="str">
        <f>VLOOKUP(A1022,'Data _Transformation'!A1021:Q3350,11,FALSE)</f>
        <v>Diabetes</v>
      </c>
      <c r="L1022" s="39">
        <f>VLOOKUP(A1022,'Data _Transformation'!A1021:Q3350,12,FALSE)</f>
        <v>34142</v>
      </c>
      <c r="M1022" s="40">
        <f>VLOOKUP(A1022,'Data _Transformation'!A1021:Q3350,13,FALSE)</f>
        <v>8314.65</v>
      </c>
      <c r="N1022" s="14" t="str">
        <f>VLOOKUP(A1022,'Data _Transformation'!A1021:Q3350,14,FALSE)</f>
        <v>tier - 2</v>
      </c>
      <c r="O1022" s="14" t="str">
        <f>VLOOKUP(A1022,'Data _Transformation'!A1021:Q3350,15,FALSE)</f>
        <v>tier - 1</v>
      </c>
      <c r="P1022" s="14" t="str">
        <f>VLOOKUP(A1022,'Data _Transformation'!A1021:Q3350,16,0)</f>
        <v>R1012</v>
      </c>
      <c r="Q1022" s="42">
        <f>VLOOKUP(A1022,'Data _Transformation'!A1021:Q3350,17,0)</f>
        <v>29</v>
      </c>
    </row>
    <row r="1023" spans="1:17" ht="15.6" x14ac:dyDescent="0.3">
      <c r="A1023" s="41" t="s">
        <v>2567</v>
      </c>
      <c r="B1023" s="14" t="str">
        <f>VLOOKUP(A1023,'Data _Transformation'!A1022:Q3351,2,FALSE)</f>
        <v xml:space="preserve">  Emma M</v>
      </c>
      <c r="C1023" s="14">
        <f>VLOOKUP(A1023,'Data _Transformation'!A1022:Q3351,3,FALSE)</f>
        <v>41.47</v>
      </c>
      <c r="D1023" s="14">
        <f>VLOOKUP(A1023,'Data _Transformation'!A1022:Q3351,4,FALSE)</f>
        <v>10.34</v>
      </c>
      <c r="E1023" s="14" t="str">
        <f>VLOOKUP(A1023,'Data _Transformation'!A1022:Q3351,5,FALSE)</f>
        <v>No</v>
      </c>
      <c r="F1023" s="14" t="str">
        <f>VLOOKUP(A1023,'Data _Transformation'!A1022:Q3351,6,FALSE)</f>
        <v>No</v>
      </c>
      <c r="G1023" s="14" t="str">
        <f>VLOOKUP(A1023,'Data _Transformation'!A1022:Q3351,7,FALSE)</f>
        <v>No</v>
      </c>
      <c r="H1023" s="14">
        <f>VLOOKUP(A1023,'Data _Transformation'!A1022:Q3351,8,FALSE)</f>
        <v>2</v>
      </c>
      <c r="I1023" s="14" t="str">
        <f>VLOOKUP(A1023,'Data _Transformation'!A1022:Q3351,9,FALSE)</f>
        <v>Nonsmoker</v>
      </c>
      <c r="J1023" s="14" t="str">
        <f>VLOOKUP(A1023,'Data _Transformation'!A1022:Q3351,10,FALSE)</f>
        <v>Obesity</v>
      </c>
      <c r="K1023" s="14" t="str">
        <f>VLOOKUP(A1023,'Data _Transformation'!A1022:Q3351,11,FALSE)</f>
        <v>Diabetes</v>
      </c>
      <c r="L1023" s="39">
        <f>VLOOKUP(A1023,'Data _Transformation'!A1022:Q3351,12,FALSE)</f>
        <v>27953</v>
      </c>
      <c r="M1023" s="40">
        <f>VLOOKUP(A1023,'Data _Transformation'!A1022:Q3351,13,FALSE)</f>
        <v>8334.4599999999991</v>
      </c>
      <c r="N1023" s="14" t="str">
        <f>VLOOKUP(A1023,'Data _Transformation'!A1022:Q3351,14,FALSE)</f>
        <v>tier - 3</v>
      </c>
      <c r="O1023" s="14" t="str">
        <f>VLOOKUP(A1023,'Data _Transformation'!A1022:Q3351,15,FALSE)</f>
        <v>tier - 2</v>
      </c>
      <c r="P1023" s="14" t="str">
        <f>VLOOKUP(A1023,'Data _Transformation'!A1022:Q3351,16,0)</f>
        <v>R1016</v>
      </c>
      <c r="Q1023" s="42">
        <f>VLOOKUP(A1023,'Data _Transformation'!A1022:Q3351,17,0)</f>
        <v>46</v>
      </c>
    </row>
    <row r="1024" spans="1:17" ht="15.6" x14ac:dyDescent="0.3">
      <c r="A1024" s="41" t="s">
        <v>2570</v>
      </c>
      <c r="B1024" s="14" t="str">
        <f>VLOOKUP(A1024,'Data _Transformation'!A1023:Q3352,2,FALSE)</f>
        <v xml:space="preserve">  Tim</v>
      </c>
      <c r="C1024" s="14">
        <f>VLOOKUP(A1024,'Data _Transformation'!A1023:Q3352,3,FALSE)</f>
        <v>33.725000000000001</v>
      </c>
      <c r="D1024" s="14">
        <f>VLOOKUP(A1024,'Data _Transformation'!A1023:Q3352,4,FALSE)</f>
        <v>5.51</v>
      </c>
      <c r="E1024" s="14" t="str">
        <f>VLOOKUP(A1024,'Data _Transformation'!A1023:Q3352,5,FALSE)</f>
        <v>Yes</v>
      </c>
      <c r="F1024" s="14" t="str">
        <f>VLOOKUP(A1024,'Data _Transformation'!A1023:Q3352,6,FALSE)</f>
        <v>No</v>
      </c>
      <c r="G1024" s="14" t="str">
        <f>VLOOKUP(A1024,'Data _Transformation'!A1023:Q3352,7,FALSE)</f>
        <v>No</v>
      </c>
      <c r="H1024" s="14">
        <f>VLOOKUP(A1024,'Data _Transformation'!A1023:Q3352,8,FALSE)</f>
        <v>2</v>
      </c>
      <c r="I1024" s="14" t="str">
        <f>VLOOKUP(A1024,'Data _Transformation'!A1023:Q3352,9,FALSE)</f>
        <v>Nonsmoker</v>
      </c>
      <c r="J1024" s="14" t="str">
        <f>VLOOKUP(A1024,'Data _Transformation'!A1023:Q3352,10,FALSE)</f>
        <v>Obesity</v>
      </c>
      <c r="K1024" s="14" t="str">
        <f>VLOOKUP(A1024,'Data _Transformation'!A1023:Q3352,11,FALSE)</f>
        <v>Normal</v>
      </c>
      <c r="L1024" s="39">
        <f>VLOOKUP(A1024,'Data _Transformation'!A1023:Q3352,12,FALSE)</f>
        <v>27961</v>
      </c>
      <c r="M1024" s="40">
        <f>VLOOKUP(A1024,'Data _Transformation'!A1023:Q3352,13,FALSE)</f>
        <v>8334.59</v>
      </c>
      <c r="N1024" s="14" t="str">
        <f>VLOOKUP(A1024,'Data _Transformation'!A1023:Q3352,14,FALSE)</f>
        <v>tier - 3</v>
      </c>
      <c r="O1024" s="14" t="str">
        <f>VLOOKUP(A1024,'Data _Transformation'!A1023:Q3352,15,FALSE)</f>
        <v>tier - 2</v>
      </c>
      <c r="P1024" s="14" t="str">
        <f>VLOOKUP(A1024,'Data _Transformation'!A1023:Q3352,16,0)</f>
        <v>R1016</v>
      </c>
      <c r="Q1024" s="42">
        <f>VLOOKUP(A1024,'Data _Transformation'!A1023:Q3352,17,0)</f>
        <v>46</v>
      </c>
    </row>
    <row r="1025" spans="1:17" ht="15.6" x14ac:dyDescent="0.3">
      <c r="A1025" s="41" t="s">
        <v>2572</v>
      </c>
      <c r="B1025" s="14" t="str">
        <f>VLOOKUP(A1025,'Data _Transformation'!A1024:Q3353,2,FALSE)</f>
        <v xml:space="preserve">  Patrick</v>
      </c>
      <c r="C1025" s="14">
        <f>VLOOKUP(A1025,'Data _Transformation'!A1024:Q3353,3,FALSE)</f>
        <v>28.1</v>
      </c>
      <c r="D1025" s="14">
        <f>VLOOKUP(A1025,'Data _Transformation'!A1024:Q3353,4,FALSE)</f>
        <v>11.2</v>
      </c>
      <c r="E1025" s="14" t="str">
        <f>VLOOKUP(A1025,'Data _Transformation'!A1024:Q3353,5,FALSE)</f>
        <v>No</v>
      </c>
      <c r="F1025" s="14" t="str">
        <f>VLOOKUP(A1025,'Data _Transformation'!A1024:Q3353,6,FALSE)</f>
        <v>No</v>
      </c>
      <c r="G1025" s="14" t="str">
        <f>VLOOKUP(A1025,'Data _Transformation'!A1024:Q3353,7,FALSE)</f>
        <v>No</v>
      </c>
      <c r="H1025" s="14">
        <f>VLOOKUP(A1025,'Data _Transformation'!A1024:Q3353,8,FALSE)</f>
        <v>0</v>
      </c>
      <c r="I1025" s="14" t="str">
        <f>VLOOKUP(A1025,'Data _Transformation'!A1024:Q3353,9,FALSE)</f>
        <v>Nonsmoker</v>
      </c>
      <c r="J1025" s="14" t="str">
        <f>VLOOKUP(A1025,'Data _Transformation'!A1024:Q3353,10,FALSE)</f>
        <v>Over weight</v>
      </c>
      <c r="K1025" s="14" t="str">
        <f>VLOOKUP(A1025,'Data _Transformation'!A1024:Q3353,11,FALSE)</f>
        <v>Diabetes</v>
      </c>
      <c r="L1025" s="39">
        <f>VLOOKUP(A1025,'Data _Transformation'!A1024:Q3353,12,FALSE)</f>
        <v>27948</v>
      </c>
      <c r="M1025" s="40">
        <f>VLOOKUP(A1025,'Data _Transformation'!A1024:Q3353,13,FALSE)</f>
        <v>8342.91</v>
      </c>
      <c r="N1025" s="14" t="str">
        <f>VLOOKUP(A1025,'Data _Transformation'!A1024:Q3353,14,FALSE)</f>
        <v>tier - 3</v>
      </c>
      <c r="O1025" s="14" t="str">
        <f>VLOOKUP(A1025,'Data _Transformation'!A1024:Q3353,15,FALSE)</f>
        <v>tier - 1</v>
      </c>
      <c r="P1025" s="14" t="str">
        <f>VLOOKUP(A1025,'Data _Transformation'!A1024:Q3353,16,0)</f>
        <v>R1016</v>
      </c>
      <c r="Q1025" s="42">
        <f>VLOOKUP(A1025,'Data _Transformation'!A1024:Q3353,17,0)</f>
        <v>46</v>
      </c>
    </row>
    <row r="1026" spans="1:17" ht="15.6" x14ac:dyDescent="0.3">
      <c r="A1026" s="41" t="s">
        <v>2575</v>
      </c>
      <c r="B1026" s="14" t="str">
        <f>VLOOKUP(A1026,'Data _Transformation'!A1025:Q3354,2,FALSE)</f>
        <v xml:space="preserve">  Bridget K</v>
      </c>
      <c r="C1026" s="14">
        <f>VLOOKUP(A1026,'Data _Transformation'!A1025:Q3354,3,FALSE)</f>
        <v>37.43</v>
      </c>
      <c r="D1026" s="14">
        <f>VLOOKUP(A1026,'Data _Transformation'!A1025:Q3354,4,FALSE)</f>
        <v>4.3499999999999996</v>
      </c>
      <c r="E1026" s="14" t="str">
        <f>VLOOKUP(A1026,'Data _Transformation'!A1025:Q3354,5,FALSE)</f>
        <v>Yes</v>
      </c>
      <c r="F1026" s="14" t="str">
        <f>VLOOKUP(A1026,'Data _Transformation'!A1025:Q3354,6,FALSE)</f>
        <v>No</v>
      </c>
      <c r="G1026" s="14" t="str">
        <f>VLOOKUP(A1026,'Data _Transformation'!A1025:Q3354,7,FALSE)</f>
        <v>Yes</v>
      </c>
      <c r="H1026" s="14">
        <f>VLOOKUP(A1026,'Data _Transformation'!A1025:Q3354,8,FALSE)</f>
        <v>1</v>
      </c>
      <c r="I1026" s="14" t="str">
        <f>VLOOKUP(A1026,'Data _Transformation'!A1025:Q3354,9,FALSE)</f>
        <v>Nonsmoker</v>
      </c>
      <c r="J1026" s="14" t="str">
        <f>VLOOKUP(A1026,'Data _Transformation'!A1025:Q3354,10,FALSE)</f>
        <v>Obesity</v>
      </c>
      <c r="K1026" s="14" t="str">
        <f>VLOOKUP(A1026,'Data _Transformation'!A1025:Q3354,11,FALSE)</f>
        <v>Normal</v>
      </c>
      <c r="L1026" s="39">
        <f>VLOOKUP(A1026,'Data _Transformation'!A1025:Q3354,12,FALSE)</f>
        <v>27923</v>
      </c>
      <c r="M1026" s="40">
        <f>VLOOKUP(A1026,'Data _Transformation'!A1025:Q3354,13,FALSE)</f>
        <v>8347.16</v>
      </c>
      <c r="N1026" s="14" t="str">
        <f>VLOOKUP(A1026,'Data _Transformation'!A1025:Q3354,14,FALSE)</f>
        <v>tier - 2</v>
      </c>
      <c r="O1026" s="14" t="str">
        <f>VLOOKUP(A1026,'Data _Transformation'!A1025:Q3354,15,FALSE)</f>
        <v>tier - 1</v>
      </c>
      <c r="P1026" s="14" t="str">
        <f>VLOOKUP(A1026,'Data _Transformation'!A1025:Q3354,16,0)</f>
        <v>R1013</v>
      </c>
      <c r="Q1026" s="42">
        <f>VLOOKUP(A1026,'Data _Transformation'!A1025:Q3354,17,0)</f>
        <v>46</v>
      </c>
    </row>
    <row r="1027" spans="1:17" ht="15.6" x14ac:dyDescent="0.3">
      <c r="A1027" s="41" t="s">
        <v>2577</v>
      </c>
      <c r="B1027" s="14" t="str">
        <f>VLOOKUP(A1027,'Data _Transformation'!A1026:Q3355,2,FALSE)</f>
        <v xml:space="preserve">  Gabriel</v>
      </c>
      <c r="C1027" s="14">
        <f>VLOOKUP(A1027,'Data _Transformation'!A1026:Q3355,3,FALSE)</f>
        <v>23.7</v>
      </c>
      <c r="D1027" s="14">
        <f>VLOOKUP(A1027,'Data _Transformation'!A1026:Q3355,4,FALSE)</f>
        <v>10.45</v>
      </c>
      <c r="E1027" s="14" t="str">
        <f>VLOOKUP(A1027,'Data _Transformation'!A1026:Q3355,5,FALSE)</f>
        <v>No</v>
      </c>
      <c r="F1027" s="14" t="str">
        <f>VLOOKUP(A1027,'Data _Transformation'!A1026:Q3355,6,FALSE)</f>
        <v>No</v>
      </c>
      <c r="G1027" s="14" t="str">
        <f>VLOOKUP(A1027,'Data _Transformation'!A1026:Q3355,7,FALSE)</f>
        <v>No</v>
      </c>
      <c r="H1027" s="14">
        <f>VLOOKUP(A1027,'Data _Transformation'!A1026:Q3355,8,FALSE)</f>
        <v>0</v>
      </c>
      <c r="I1027" s="14" t="str">
        <f>VLOOKUP(A1027,'Data _Transformation'!A1026:Q3355,9,FALSE)</f>
        <v>Nonsmoker</v>
      </c>
      <c r="J1027" s="14" t="str">
        <f>VLOOKUP(A1027,'Data _Transformation'!A1026:Q3355,10,FALSE)</f>
        <v>Normal weight</v>
      </c>
      <c r="K1027" s="14" t="str">
        <f>VLOOKUP(A1027,'Data _Transformation'!A1026:Q3355,11,FALSE)</f>
        <v>Diabetes</v>
      </c>
      <c r="L1027" s="39">
        <f>VLOOKUP(A1027,'Data _Transformation'!A1026:Q3355,12,FALSE)</f>
        <v>23275</v>
      </c>
      <c r="M1027" s="40">
        <f>VLOOKUP(A1027,'Data _Transformation'!A1026:Q3355,13,FALSE)</f>
        <v>8355.5400000000009</v>
      </c>
      <c r="N1027" s="14" t="str">
        <f>VLOOKUP(A1027,'Data _Transformation'!A1026:Q3355,14,FALSE)</f>
        <v>tier - 3</v>
      </c>
      <c r="O1027" s="14" t="str">
        <f>VLOOKUP(A1027,'Data _Transformation'!A1026:Q3355,15,FALSE)</f>
        <v>tier - 3</v>
      </c>
      <c r="P1027" s="14" t="str">
        <f>VLOOKUP(A1027,'Data _Transformation'!A1026:Q3355,16,0)</f>
        <v>R1012</v>
      </c>
      <c r="Q1027" s="42">
        <f>VLOOKUP(A1027,'Data _Transformation'!A1026:Q3355,17,0)</f>
        <v>59</v>
      </c>
    </row>
    <row r="1028" spans="1:17" ht="15.6" x14ac:dyDescent="0.3">
      <c r="A1028" s="41" t="s">
        <v>2580</v>
      </c>
      <c r="B1028" s="14" t="str">
        <f>VLOOKUP(A1028,'Data _Transformation'!A1027:Q3356,2,FALSE)</f>
        <v xml:space="preserve">  Natasha</v>
      </c>
      <c r="C1028" s="14">
        <f>VLOOKUP(A1028,'Data _Transformation'!A1027:Q3356,3,FALSE)</f>
        <v>24.795000000000002</v>
      </c>
      <c r="D1028" s="14">
        <f>VLOOKUP(A1028,'Data _Transformation'!A1027:Q3356,4,FALSE)</f>
        <v>4.07</v>
      </c>
      <c r="E1028" s="14" t="str">
        <f>VLOOKUP(A1028,'Data _Transformation'!A1027:Q3356,5,FALSE)</f>
        <v>Yes</v>
      </c>
      <c r="F1028" s="14" t="str">
        <f>VLOOKUP(A1028,'Data _Transformation'!A1027:Q3356,6,FALSE)</f>
        <v>No</v>
      </c>
      <c r="G1028" s="14" t="str">
        <f>VLOOKUP(A1028,'Data _Transformation'!A1027:Q3356,7,FALSE)</f>
        <v>Yes</v>
      </c>
      <c r="H1028" s="14">
        <f>VLOOKUP(A1028,'Data _Transformation'!A1027:Q3356,8,FALSE)</f>
        <v>1</v>
      </c>
      <c r="I1028" s="14" t="str">
        <f>VLOOKUP(A1028,'Data _Transformation'!A1027:Q3356,9,FALSE)</f>
        <v>Nonsmoker</v>
      </c>
      <c r="J1028" s="14" t="str">
        <f>VLOOKUP(A1028,'Data _Transformation'!A1027:Q3356,10,FALSE)</f>
        <v>Normal weight</v>
      </c>
      <c r="K1028" s="14" t="str">
        <f>VLOOKUP(A1028,'Data _Transformation'!A1027:Q3356,11,FALSE)</f>
        <v>Normal</v>
      </c>
      <c r="L1028" s="39">
        <f>VLOOKUP(A1028,'Data _Transformation'!A1027:Q3356,12,FALSE)</f>
        <v>26180</v>
      </c>
      <c r="M1028" s="40">
        <f>VLOOKUP(A1028,'Data _Transformation'!A1027:Q3356,13,FALSE)</f>
        <v>8396.6200000000008</v>
      </c>
      <c r="N1028" s="14" t="str">
        <f>VLOOKUP(A1028,'Data _Transformation'!A1027:Q3356,14,FALSE)</f>
        <v>tier - 2</v>
      </c>
      <c r="O1028" s="14" t="str">
        <f>VLOOKUP(A1028,'Data _Transformation'!A1027:Q3356,15,FALSE)</f>
        <v>tier - 3</v>
      </c>
      <c r="P1028" s="14" t="str">
        <f>VLOOKUP(A1028,'Data _Transformation'!A1027:Q3356,16,0)</f>
        <v>R1013</v>
      </c>
      <c r="Q1028" s="42">
        <f>VLOOKUP(A1028,'Data _Transformation'!A1027:Q3356,17,0)</f>
        <v>51</v>
      </c>
    </row>
    <row r="1029" spans="1:17" ht="15.6" x14ac:dyDescent="0.3">
      <c r="A1029" s="41" t="s">
        <v>2582</v>
      </c>
      <c r="B1029" s="14" t="str">
        <f>VLOOKUP(A1029,'Data _Transformation'!A1028:Q3357,2,FALSE)</f>
        <v xml:space="preserve">  Abby A</v>
      </c>
      <c r="C1029" s="14">
        <f>VLOOKUP(A1029,'Data _Transformation'!A1028:Q3357,3,FALSE)</f>
        <v>31.9</v>
      </c>
      <c r="D1029" s="14">
        <f>VLOOKUP(A1029,'Data _Transformation'!A1028:Q3357,4,FALSE)</f>
        <v>8.34</v>
      </c>
      <c r="E1029" s="14" t="str">
        <f>VLOOKUP(A1029,'Data _Transformation'!A1028:Q3357,5,FALSE)</f>
        <v>No</v>
      </c>
      <c r="F1029" s="14" t="str">
        <f>VLOOKUP(A1029,'Data _Transformation'!A1028:Q3357,6,FALSE)</f>
        <v>No</v>
      </c>
      <c r="G1029" s="14" t="str">
        <f>VLOOKUP(A1029,'Data _Transformation'!A1028:Q3357,7,FALSE)</f>
        <v>No</v>
      </c>
      <c r="H1029" s="14">
        <f>VLOOKUP(A1029,'Data _Transformation'!A1028:Q3357,8,FALSE)</f>
        <v>0</v>
      </c>
      <c r="I1029" s="14" t="str">
        <f>VLOOKUP(A1029,'Data _Transformation'!A1028:Q3357,9,FALSE)</f>
        <v>Nonsmoker</v>
      </c>
      <c r="J1029" s="14" t="str">
        <f>VLOOKUP(A1029,'Data _Transformation'!A1028:Q3357,10,FALSE)</f>
        <v>Obesity</v>
      </c>
      <c r="K1029" s="14" t="str">
        <f>VLOOKUP(A1029,'Data _Transformation'!A1028:Q3357,11,FALSE)</f>
        <v>Diabetes</v>
      </c>
      <c r="L1029" s="39">
        <f>VLOOKUP(A1029,'Data _Transformation'!A1028:Q3357,12,FALSE)</f>
        <v>26194</v>
      </c>
      <c r="M1029" s="40">
        <f>VLOOKUP(A1029,'Data _Transformation'!A1028:Q3357,13,FALSE)</f>
        <v>8400.01</v>
      </c>
      <c r="N1029" s="14" t="str">
        <f>VLOOKUP(A1029,'Data _Transformation'!A1028:Q3357,14,FALSE)</f>
        <v>tier - 2</v>
      </c>
      <c r="O1029" s="14" t="str">
        <f>VLOOKUP(A1029,'Data _Transformation'!A1028:Q3357,15,FALSE)</f>
        <v>tier - 3</v>
      </c>
      <c r="P1029" s="14" t="str">
        <f>VLOOKUP(A1029,'Data _Transformation'!A1028:Q3357,16,0)</f>
        <v>R1013</v>
      </c>
      <c r="Q1029" s="42">
        <f>VLOOKUP(A1029,'Data _Transformation'!A1028:Q3357,17,0)</f>
        <v>51</v>
      </c>
    </row>
    <row r="1030" spans="1:17" ht="15.6" x14ac:dyDescent="0.3">
      <c r="A1030" s="41" t="s">
        <v>2584</v>
      </c>
      <c r="B1030" s="14" t="str">
        <f>VLOOKUP(A1030,'Data _Transformation'!A1029:Q3358,2,FALSE)</f>
        <v xml:space="preserve">  Michelle</v>
      </c>
      <c r="C1030" s="14">
        <f>VLOOKUP(A1030,'Data _Transformation'!A1029:Q3358,3,FALSE)</f>
        <v>32.68</v>
      </c>
      <c r="D1030" s="14">
        <f>VLOOKUP(A1030,'Data _Transformation'!A1029:Q3358,4,FALSE)</f>
        <v>7.41</v>
      </c>
      <c r="E1030" s="14" t="str">
        <f>VLOOKUP(A1030,'Data _Transformation'!A1029:Q3358,5,FALSE)</f>
        <v>No</v>
      </c>
      <c r="F1030" s="14" t="str">
        <f>VLOOKUP(A1030,'Data _Transformation'!A1029:Q3358,6,FALSE)</f>
        <v>No</v>
      </c>
      <c r="G1030" s="14" t="str">
        <f>VLOOKUP(A1030,'Data _Transformation'!A1029:Q3358,7,FALSE)</f>
        <v>No</v>
      </c>
      <c r="H1030" s="14">
        <f>VLOOKUP(A1030,'Data _Transformation'!A1029:Q3358,8,FALSE)</f>
        <v>0</v>
      </c>
      <c r="I1030" s="14" t="str">
        <f>VLOOKUP(A1030,'Data _Transformation'!A1029:Q3358,9,FALSE)</f>
        <v>Nonsmoker</v>
      </c>
      <c r="J1030" s="14" t="str">
        <f>VLOOKUP(A1030,'Data _Transformation'!A1029:Q3358,10,FALSE)</f>
        <v>Obesity</v>
      </c>
      <c r="K1030" s="14" t="str">
        <f>VLOOKUP(A1030,'Data _Transformation'!A1029:Q3358,11,FALSE)</f>
        <v>Diabetes</v>
      </c>
      <c r="L1030" s="39">
        <f>VLOOKUP(A1030,'Data _Transformation'!A1029:Q3358,12,FALSE)</f>
        <v>29017</v>
      </c>
      <c r="M1030" s="40">
        <f>VLOOKUP(A1030,'Data _Transformation'!A1029:Q3358,13,FALSE)</f>
        <v>8410.0499999999993</v>
      </c>
      <c r="N1030" s="14" t="str">
        <f>VLOOKUP(A1030,'Data _Transformation'!A1029:Q3358,14,FALSE)</f>
        <v>tier - 2</v>
      </c>
      <c r="O1030" s="14" t="str">
        <f>VLOOKUP(A1030,'Data _Transformation'!A1029:Q3358,15,FALSE)</f>
        <v>tier - 2</v>
      </c>
      <c r="P1030" s="14" t="str">
        <f>VLOOKUP(A1030,'Data _Transformation'!A1029:Q3358,16,0)</f>
        <v>R1012</v>
      </c>
      <c r="Q1030" s="42">
        <f>VLOOKUP(A1030,'Data _Transformation'!A1029:Q3358,17,0)</f>
        <v>43</v>
      </c>
    </row>
    <row r="1031" spans="1:17" ht="15.6" x14ac:dyDescent="0.3">
      <c r="A1031" s="41" t="s">
        <v>2587</v>
      </c>
      <c r="B1031" s="14" t="str">
        <f>VLOOKUP(A1031,'Data _Transformation'!A1030:Q3359,2,FALSE)</f>
        <v xml:space="preserve">  Mckendree</v>
      </c>
      <c r="C1031" s="14">
        <f>VLOOKUP(A1031,'Data _Transformation'!A1030:Q3359,3,FALSE)</f>
        <v>47.13</v>
      </c>
      <c r="D1031" s="14">
        <f>VLOOKUP(A1031,'Data _Transformation'!A1030:Q3359,4,FALSE)</f>
        <v>4.3099999999999996</v>
      </c>
      <c r="E1031" s="14" t="str">
        <f>VLOOKUP(A1031,'Data _Transformation'!A1030:Q3359,5,FALSE)</f>
        <v>No</v>
      </c>
      <c r="F1031" s="14" t="str">
        <f>VLOOKUP(A1031,'Data _Transformation'!A1030:Q3359,6,FALSE)</f>
        <v>No</v>
      </c>
      <c r="G1031" s="14" t="str">
        <f>VLOOKUP(A1031,'Data _Transformation'!A1030:Q3359,7,FALSE)</f>
        <v>No</v>
      </c>
      <c r="H1031" s="14">
        <f>VLOOKUP(A1031,'Data _Transformation'!A1030:Q3359,8,FALSE)</f>
        <v>0</v>
      </c>
      <c r="I1031" s="14" t="str">
        <f>VLOOKUP(A1031,'Data _Transformation'!A1030:Q3359,9,FALSE)</f>
        <v>Nonsmoker</v>
      </c>
      <c r="J1031" s="14" t="str">
        <f>VLOOKUP(A1031,'Data _Transformation'!A1030:Q3359,10,FALSE)</f>
        <v>Obesity</v>
      </c>
      <c r="K1031" s="14" t="str">
        <f>VLOOKUP(A1031,'Data _Transformation'!A1030:Q3359,11,FALSE)</f>
        <v>Normal</v>
      </c>
      <c r="L1031" s="39">
        <f>VLOOKUP(A1031,'Data _Transformation'!A1030:Q3359,12,FALSE)</f>
        <v>28372</v>
      </c>
      <c r="M1031" s="40">
        <f>VLOOKUP(A1031,'Data _Transformation'!A1030:Q3359,13,FALSE)</f>
        <v>8413.4599999999991</v>
      </c>
      <c r="N1031" s="14" t="str">
        <f>VLOOKUP(A1031,'Data _Transformation'!A1030:Q3359,14,FALSE)</f>
        <v>tier - 3</v>
      </c>
      <c r="O1031" s="14" t="str">
        <f>VLOOKUP(A1031,'Data _Transformation'!A1030:Q3359,15,FALSE)</f>
        <v>tier - 1</v>
      </c>
      <c r="P1031" s="14" t="str">
        <f>VLOOKUP(A1031,'Data _Transformation'!A1030:Q3359,16,0)</f>
        <v>R1012</v>
      </c>
      <c r="Q1031" s="42">
        <f>VLOOKUP(A1031,'Data _Transformation'!A1030:Q3359,17,0)</f>
        <v>45</v>
      </c>
    </row>
    <row r="1032" spans="1:17" ht="15.6" x14ac:dyDescent="0.3">
      <c r="A1032" s="41" t="s">
        <v>2589</v>
      </c>
      <c r="B1032" s="14" t="str">
        <f>VLOOKUP(A1032,'Data _Transformation'!A1031:Q3360,2,FALSE)</f>
        <v xml:space="preserve">  Tara</v>
      </c>
      <c r="C1032" s="14">
        <f>VLOOKUP(A1032,'Data _Transformation'!A1031:Q3360,3,FALSE)</f>
        <v>36.67</v>
      </c>
      <c r="D1032" s="14">
        <f>VLOOKUP(A1032,'Data _Transformation'!A1031:Q3360,4,FALSE)</f>
        <v>10.83</v>
      </c>
      <c r="E1032" s="14" t="str">
        <f>VLOOKUP(A1032,'Data _Transformation'!A1031:Q3360,5,FALSE)</f>
        <v>No</v>
      </c>
      <c r="F1032" s="14" t="str">
        <f>VLOOKUP(A1032,'Data _Transformation'!A1031:Q3360,6,FALSE)</f>
        <v>No</v>
      </c>
      <c r="G1032" s="14" t="str">
        <f>VLOOKUP(A1032,'Data _Transformation'!A1031:Q3360,7,FALSE)</f>
        <v>No</v>
      </c>
      <c r="H1032" s="14">
        <f>VLOOKUP(A1032,'Data _Transformation'!A1031:Q3360,8,FALSE)</f>
        <v>0</v>
      </c>
      <c r="I1032" s="14" t="str">
        <f>VLOOKUP(A1032,'Data _Transformation'!A1031:Q3360,9,FALSE)</f>
        <v>Nonsmoker</v>
      </c>
      <c r="J1032" s="14" t="str">
        <f>VLOOKUP(A1032,'Data _Transformation'!A1031:Q3360,10,FALSE)</f>
        <v>Obesity</v>
      </c>
      <c r="K1032" s="14" t="str">
        <f>VLOOKUP(A1032,'Data _Transformation'!A1031:Q3360,11,FALSE)</f>
        <v>Diabetes</v>
      </c>
      <c r="L1032" s="39">
        <f>VLOOKUP(A1032,'Data _Transformation'!A1031:Q3360,12,FALSE)</f>
        <v>27665</v>
      </c>
      <c r="M1032" s="40">
        <f>VLOOKUP(A1032,'Data _Transformation'!A1031:Q3360,13,FALSE)</f>
        <v>8428.07</v>
      </c>
      <c r="N1032" s="14" t="str">
        <f>VLOOKUP(A1032,'Data _Transformation'!A1031:Q3360,14,FALSE)</f>
        <v>tier - 3</v>
      </c>
      <c r="O1032" s="14" t="str">
        <f>VLOOKUP(A1032,'Data _Transformation'!A1031:Q3360,15,FALSE)</f>
        <v>tier - 2</v>
      </c>
      <c r="P1032" s="14" t="str">
        <f>VLOOKUP(A1032,'Data _Transformation'!A1031:Q3360,16,0)</f>
        <v>R1012</v>
      </c>
      <c r="Q1032" s="42">
        <f>VLOOKUP(A1032,'Data _Transformation'!A1031:Q3360,17,0)</f>
        <v>47</v>
      </c>
    </row>
    <row r="1033" spans="1:17" ht="15.6" x14ac:dyDescent="0.3">
      <c r="A1033" s="41" t="s">
        <v>2592</v>
      </c>
      <c r="B1033" s="14" t="str">
        <f>VLOOKUP(A1033,'Data _Transformation'!A1032:Q3361,2,FALSE)</f>
        <v xml:space="preserve">  Daniel</v>
      </c>
      <c r="C1033" s="14">
        <f>VLOOKUP(A1033,'Data _Transformation'!A1032:Q3361,3,FALSE)</f>
        <v>33.630000000000003</v>
      </c>
      <c r="D1033" s="14">
        <f>VLOOKUP(A1033,'Data _Transformation'!A1032:Q3361,4,FALSE)</f>
        <v>11.31</v>
      </c>
      <c r="E1033" s="14" t="str">
        <f>VLOOKUP(A1033,'Data _Transformation'!A1032:Q3361,5,FALSE)</f>
        <v>No</v>
      </c>
      <c r="F1033" s="14" t="str">
        <f>VLOOKUP(A1033,'Data _Transformation'!A1032:Q3361,6,FALSE)</f>
        <v>No</v>
      </c>
      <c r="G1033" s="14" t="str">
        <f>VLOOKUP(A1033,'Data _Transformation'!A1032:Q3361,7,FALSE)</f>
        <v>No</v>
      </c>
      <c r="H1033" s="14">
        <f>VLOOKUP(A1033,'Data _Transformation'!A1032:Q3361,8,FALSE)</f>
        <v>0</v>
      </c>
      <c r="I1033" s="14" t="str">
        <f>VLOOKUP(A1033,'Data _Transformation'!A1032:Q3361,9,FALSE)</f>
        <v>Nonsmoker</v>
      </c>
      <c r="J1033" s="14" t="str">
        <f>VLOOKUP(A1033,'Data _Transformation'!A1032:Q3361,10,FALSE)</f>
        <v>Obesity</v>
      </c>
      <c r="K1033" s="14" t="str">
        <f>VLOOKUP(A1033,'Data _Transformation'!A1032:Q3361,11,FALSE)</f>
        <v>Diabetes</v>
      </c>
      <c r="L1033" s="39">
        <f>VLOOKUP(A1033,'Data _Transformation'!A1032:Q3361,12,FALSE)</f>
        <v>23278</v>
      </c>
      <c r="M1033" s="40">
        <f>VLOOKUP(A1033,'Data _Transformation'!A1032:Q3361,13,FALSE)</f>
        <v>8440.0499999999993</v>
      </c>
      <c r="N1033" s="14" t="str">
        <f>VLOOKUP(A1033,'Data _Transformation'!A1032:Q3361,14,FALSE)</f>
        <v>tier - 3</v>
      </c>
      <c r="O1033" s="14" t="str">
        <f>VLOOKUP(A1033,'Data _Transformation'!A1032:Q3361,15,FALSE)</f>
        <v>tier - 2</v>
      </c>
      <c r="P1033" s="14" t="str">
        <f>VLOOKUP(A1033,'Data _Transformation'!A1032:Q3361,16,0)</f>
        <v>R1013</v>
      </c>
      <c r="Q1033" s="42">
        <f>VLOOKUP(A1033,'Data _Transformation'!A1032:Q3361,17,0)</f>
        <v>59</v>
      </c>
    </row>
    <row r="1034" spans="1:17" ht="15.6" x14ac:dyDescent="0.3">
      <c r="A1034" s="41" t="s">
        <v>2594</v>
      </c>
      <c r="B1034" s="14" t="str">
        <f>VLOOKUP(A1034,'Data _Transformation'!A1033:Q3362,2,FALSE)</f>
        <v xml:space="preserve">  Joshua P</v>
      </c>
      <c r="C1034" s="14">
        <f>VLOOKUP(A1034,'Data _Transformation'!A1033:Q3362,3,FALSE)</f>
        <v>32.67</v>
      </c>
      <c r="D1034" s="14">
        <f>VLOOKUP(A1034,'Data _Transformation'!A1033:Q3362,4,FALSE)</f>
        <v>11.81</v>
      </c>
      <c r="E1034" s="14" t="str">
        <f>VLOOKUP(A1034,'Data _Transformation'!A1033:Q3362,5,FALSE)</f>
        <v>Yes</v>
      </c>
      <c r="F1034" s="14" t="str">
        <f>VLOOKUP(A1034,'Data _Transformation'!A1033:Q3362,6,FALSE)</f>
        <v>No</v>
      </c>
      <c r="G1034" s="14" t="str">
        <f>VLOOKUP(A1034,'Data _Transformation'!A1033:Q3362,7,FALSE)</f>
        <v>No</v>
      </c>
      <c r="H1034" s="14">
        <f>VLOOKUP(A1034,'Data _Transformation'!A1033:Q3362,8,FALSE)</f>
        <v>0</v>
      </c>
      <c r="I1034" s="14" t="str">
        <f>VLOOKUP(A1034,'Data _Transformation'!A1033:Q3362,9,FALSE)</f>
        <v>Nonsmoker</v>
      </c>
      <c r="J1034" s="14" t="str">
        <f>VLOOKUP(A1034,'Data _Transformation'!A1033:Q3362,10,FALSE)</f>
        <v>Obesity</v>
      </c>
      <c r="K1034" s="14" t="str">
        <f>VLOOKUP(A1034,'Data _Transformation'!A1033:Q3362,11,FALSE)</f>
        <v>Diabetes</v>
      </c>
      <c r="L1034" s="39">
        <f>VLOOKUP(A1034,'Data _Transformation'!A1033:Q3362,12,FALSE)</f>
        <v>26551</v>
      </c>
      <c r="M1034" s="40">
        <f>VLOOKUP(A1034,'Data _Transformation'!A1033:Q3362,13,FALSE)</f>
        <v>8442.67</v>
      </c>
      <c r="N1034" s="14" t="str">
        <f>VLOOKUP(A1034,'Data _Transformation'!A1033:Q3362,14,FALSE)</f>
        <v>tier - 2</v>
      </c>
      <c r="O1034" s="14" t="str">
        <f>VLOOKUP(A1034,'Data _Transformation'!A1033:Q3362,15,FALSE)</f>
        <v>tier - 3</v>
      </c>
      <c r="P1034" s="14" t="str">
        <f>VLOOKUP(A1034,'Data _Transformation'!A1033:Q3362,16,0)</f>
        <v>R1013</v>
      </c>
      <c r="Q1034" s="42">
        <f>VLOOKUP(A1034,'Data _Transformation'!A1033:Q3362,17,0)</f>
        <v>50</v>
      </c>
    </row>
    <row r="1035" spans="1:17" ht="15.6" x14ac:dyDescent="0.3">
      <c r="A1035" s="41" t="s">
        <v>2597</v>
      </c>
      <c r="B1035" s="14" t="str">
        <f>VLOOKUP(A1035,'Data _Transformation'!A1034:Q3363,2,FALSE)</f>
        <v xml:space="preserve">  Erin C</v>
      </c>
      <c r="C1035" s="14">
        <f>VLOOKUP(A1035,'Data _Transformation'!A1034:Q3363,3,FALSE)</f>
        <v>33.299999999999997</v>
      </c>
      <c r="D1035" s="14">
        <f>VLOOKUP(A1035,'Data _Transformation'!A1034:Q3363,4,FALSE)</f>
        <v>8.26</v>
      </c>
      <c r="E1035" s="14" t="str">
        <f>VLOOKUP(A1035,'Data _Transformation'!A1034:Q3363,5,FALSE)</f>
        <v>Yes</v>
      </c>
      <c r="F1035" s="14" t="str">
        <f>VLOOKUP(A1035,'Data _Transformation'!A1034:Q3363,6,FALSE)</f>
        <v>No</v>
      </c>
      <c r="G1035" s="14" t="str">
        <f>VLOOKUP(A1035,'Data _Transformation'!A1034:Q3363,7,FALSE)</f>
        <v>No</v>
      </c>
      <c r="H1035" s="14">
        <f>VLOOKUP(A1035,'Data _Transformation'!A1034:Q3363,8,FALSE)</f>
        <v>2</v>
      </c>
      <c r="I1035" s="14" t="str">
        <f>VLOOKUP(A1035,'Data _Transformation'!A1034:Q3363,9,FALSE)</f>
        <v>Nonsmoker</v>
      </c>
      <c r="J1035" s="14" t="str">
        <f>VLOOKUP(A1035,'Data _Transformation'!A1034:Q3363,10,FALSE)</f>
        <v>Obesity</v>
      </c>
      <c r="K1035" s="14" t="str">
        <f>VLOOKUP(A1035,'Data _Transformation'!A1034:Q3363,11,FALSE)</f>
        <v>Diabetes</v>
      </c>
      <c r="L1035" s="39">
        <f>VLOOKUP(A1035,'Data _Transformation'!A1034:Q3363,12,FALSE)</f>
        <v>26546</v>
      </c>
      <c r="M1035" s="40">
        <f>VLOOKUP(A1035,'Data _Transformation'!A1034:Q3363,13,FALSE)</f>
        <v>8444.4699999999993</v>
      </c>
      <c r="N1035" s="14" t="str">
        <f>VLOOKUP(A1035,'Data _Transformation'!A1034:Q3363,14,FALSE)</f>
        <v>tier - 3</v>
      </c>
      <c r="O1035" s="14" t="str">
        <f>VLOOKUP(A1035,'Data _Transformation'!A1034:Q3363,15,FALSE)</f>
        <v>tier - 1</v>
      </c>
      <c r="P1035" s="14" t="str">
        <f>VLOOKUP(A1035,'Data _Transformation'!A1034:Q3363,16,0)</f>
        <v>R1011</v>
      </c>
      <c r="Q1035" s="42">
        <f>VLOOKUP(A1035,'Data _Transformation'!A1034:Q3363,17,0)</f>
        <v>50</v>
      </c>
    </row>
    <row r="1036" spans="1:17" ht="15.6" x14ac:dyDescent="0.3">
      <c r="A1036" s="41" t="s">
        <v>2599</v>
      </c>
      <c r="B1036" s="14" t="str">
        <f>VLOOKUP(A1036,'Data _Transformation'!A1035:Q3364,2,FALSE)</f>
        <v xml:space="preserve">  Shure</v>
      </c>
      <c r="C1036" s="14">
        <f>VLOOKUP(A1036,'Data _Transformation'!A1035:Q3364,3,FALSE)</f>
        <v>30.78</v>
      </c>
      <c r="D1036" s="14">
        <f>VLOOKUP(A1036,'Data _Transformation'!A1035:Q3364,4,FALSE)</f>
        <v>10.74</v>
      </c>
      <c r="E1036" s="14" t="str">
        <f>VLOOKUP(A1036,'Data _Transformation'!A1035:Q3364,5,FALSE)</f>
        <v>Yes</v>
      </c>
      <c r="F1036" s="14" t="str">
        <f>VLOOKUP(A1036,'Data _Transformation'!A1035:Q3364,6,FALSE)</f>
        <v>No</v>
      </c>
      <c r="G1036" s="14" t="str">
        <f>VLOOKUP(A1036,'Data _Transformation'!A1035:Q3364,7,FALSE)</f>
        <v>No</v>
      </c>
      <c r="H1036" s="14">
        <f>VLOOKUP(A1036,'Data _Transformation'!A1035:Q3364,8,FALSE)</f>
        <v>2</v>
      </c>
      <c r="I1036" s="14" t="str">
        <f>VLOOKUP(A1036,'Data _Transformation'!A1035:Q3364,9,FALSE)</f>
        <v>Nonsmoker</v>
      </c>
      <c r="J1036" s="14" t="str">
        <f>VLOOKUP(A1036,'Data _Transformation'!A1035:Q3364,10,FALSE)</f>
        <v>Obesity</v>
      </c>
      <c r="K1036" s="14" t="str">
        <f>VLOOKUP(A1036,'Data _Transformation'!A1035:Q3364,11,FALSE)</f>
        <v>Diabetes</v>
      </c>
      <c r="L1036" s="39">
        <f>VLOOKUP(A1036,'Data _Transformation'!A1035:Q3364,12,FALSE)</f>
        <v>24270</v>
      </c>
      <c r="M1036" s="40">
        <f>VLOOKUP(A1036,'Data _Transformation'!A1035:Q3364,13,FALSE)</f>
        <v>8448.66</v>
      </c>
      <c r="N1036" s="14" t="str">
        <f>VLOOKUP(A1036,'Data _Transformation'!A1035:Q3364,14,FALSE)</f>
        <v>tier - 3</v>
      </c>
      <c r="O1036" s="14" t="str">
        <f>VLOOKUP(A1036,'Data _Transformation'!A1035:Q3364,15,FALSE)</f>
        <v>tier - 1</v>
      </c>
      <c r="P1036" s="14" t="str">
        <f>VLOOKUP(A1036,'Data _Transformation'!A1035:Q3364,16,0)</f>
        <v>R1013</v>
      </c>
      <c r="Q1036" s="42">
        <f>VLOOKUP(A1036,'Data _Transformation'!A1035:Q3364,17,0)</f>
        <v>56</v>
      </c>
    </row>
    <row r="1037" spans="1:17" ht="15.6" x14ac:dyDescent="0.3">
      <c r="A1037" s="41" t="s">
        <v>2602</v>
      </c>
      <c r="B1037" s="14" t="str">
        <f>VLOOKUP(A1037,'Data _Transformation'!A1036:Q3365,2,FALSE)</f>
        <v xml:space="preserve">  Richard</v>
      </c>
      <c r="C1037" s="14">
        <f>VLOOKUP(A1037,'Data _Transformation'!A1036:Q3365,3,FALSE)</f>
        <v>28.975000000000001</v>
      </c>
      <c r="D1037" s="14">
        <f>VLOOKUP(A1037,'Data _Transformation'!A1036:Q3365,4,FALSE)</f>
        <v>7.69</v>
      </c>
      <c r="E1037" s="14" t="str">
        <f>VLOOKUP(A1037,'Data _Transformation'!A1036:Q3365,5,FALSE)</f>
        <v>Yes</v>
      </c>
      <c r="F1037" s="14" t="str">
        <f>VLOOKUP(A1037,'Data _Transformation'!A1036:Q3365,6,FALSE)</f>
        <v>No</v>
      </c>
      <c r="G1037" s="14" t="str">
        <f>VLOOKUP(A1037,'Data _Transformation'!A1036:Q3365,7,FALSE)</f>
        <v>No</v>
      </c>
      <c r="H1037" s="14">
        <f>VLOOKUP(A1037,'Data _Transformation'!A1036:Q3365,8,FALSE)</f>
        <v>0</v>
      </c>
      <c r="I1037" s="14" t="str">
        <f>VLOOKUP(A1037,'Data _Transformation'!A1036:Q3365,9,FALSE)</f>
        <v>Nonsmoker</v>
      </c>
      <c r="J1037" s="14" t="str">
        <f>VLOOKUP(A1037,'Data _Transformation'!A1036:Q3365,10,FALSE)</f>
        <v>Over weight</v>
      </c>
      <c r="K1037" s="14" t="str">
        <f>VLOOKUP(A1037,'Data _Transformation'!A1036:Q3365,11,FALSE)</f>
        <v>Diabetes</v>
      </c>
      <c r="L1037" s="39">
        <f>VLOOKUP(A1037,'Data _Transformation'!A1036:Q3365,12,FALSE)</f>
        <v>30852</v>
      </c>
      <c r="M1037" s="40">
        <f>VLOOKUP(A1037,'Data _Transformation'!A1036:Q3365,13,FALSE)</f>
        <v>8450.82</v>
      </c>
      <c r="N1037" s="14" t="str">
        <f>VLOOKUP(A1037,'Data _Transformation'!A1036:Q3365,14,FALSE)</f>
        <v>tier - 2</v>
      </c>
      <c r="O1037" s="14" t="str">
        <f>VLOOKUP(A1037,'Data _Transformation'!A1036:Q3365,15,FALSE)</f>
        <v>tier - 2</v>
      </c>
      <c r="P1037" s="14" t="str">
        <f>VLOOKUP(A1037,'Data _Transformation'!A1036:Q3365,16,0)</f>
        <v>R1025</v>
      </c>
      <c r="Q1037" s="42">
        <f>VLOOKUP(A1037,'Data _Transformation'!A1036:Q3365,17,0)</f>
        <v>38</v>
      </c>
    </row>
    <row r="1038" spans="1:17" ht="15.6" x14ac:dyDescent="0.3">
      <c r="A1038" s="41" t="s">
        <v>2604</v>
      </c>
      <c r="B1038" s="14" t="str">
        <f>VLOOKUP(A1038,'Data _Transformation'!A1037:Q3366,2,FALSE)</f>
        <v xml:space="preserve">  Brenda</v>
      </c>
      <c r="C1038" s="14">
        <f>VLOOKUP(A1038,'Data _Transformation'!A1037:Q3366,3,FALSE)</f>
        <v>33.4</v>
      </c>
      <c r="D1038" s="14">
        <f>VLOOKUP(A1038,'Data _Transformation'!A1037:Q3366,4,FALSE)</f>
        <v>4.84</v>
      </c>
      <c r="E1038" s="14" t="str">
        <f>VLOOKUP(A1038,'Data _Transformation'!A1037:Q3366,5,FALSE)</f>
        <v>No</v>
      </c>
      <c r="F1038" s="14" t="str">
        <f>VLOOKUP(A1038,'Data _Transformation'!A1037:Q3366,6,FALSE)</f>
        <v>No</v>
      </c>
      <c r="G1038" s="14" t="str">
        <f>VLOOKUP(A1038,'Data _Transformation'!A1037:Q3366,7,FALSE)</f>
        <v>No</v>
      </c>
      <c r="H1038" s="14">
        <f>VLOOKUP(A1038,'Data _Transformation'!A1037:Q3366,8,FALSE)</f>
        <v>0</v>
      </c>
      <c r="I1038" s="14" t="str">
        <f>VLOOKUP(A1038,'Data _Transformation'!A1037:Q3366,9,FALSE)</f>
        <v>Nonsmoker</v>
      </c>
      <c r="J1038" s="14" t="str">
        <f>VLOOKUP(A1038,'Data _Transformation'!A1037:Q3366,10,FALSE)</f>
        <v>Obesity</v>
      </c>
      <c r="K1038" s="14" t="str">
        <f>VLOOKUP(A1038,'Data _Transformation'!A1037:Q3366,11,FALSE)</f>
        <v>Normal</v>
      </c>
      <c r="L1038" s="39">
        <f>VLOOKUP(A1038,'Data _Transformation'!A1037:Q3366,12,FALSE)</f>
        <v>26659</v>
      </c>
      <c r="M1038" s="40">
        <f>VLOOKUP(A1038,'Data _Transformation'!A1037:Q3366,13,FALSE)</f>
        <v>8457.82</v>
      </c>
      <c r="N1038" s="14" t="str">
        <f>VLOOKUP(A1038,'Data _Transformation'!A1037:Q3366,14,FALSE)</f>
        <v>tier - 2</v>
      </c>
      <c r="O1038" s="14" t="str">
        <f>VLOOKUP(A1038,'Data _Transformation'!A1037:Q3366,15,FALSE)</f>
        <v>tier - 3</v>
      </c>
      <c r="P1038" s="14" t="str">
        <f>VLOOKUP(A1038,'Data _Transformation'!A1037:Q3366,16,0)</f>
        <v>R1011</v>
      </c>
      <c r="Q1038" s="42">
        <f>VLOOKUP(A1038,'Data _Transformation'!A1037:Q3366,17,0)</f>
        <v>50</v>
      </c>
    </row>
    <row r="1039" spans="1:17" ht="15.6" x14ac:dyDescent="0.3">
      <c r="A1039" s="41" t="s">
        <v>2607</v>
      </c>
      <c r="B1039" s="14" t="str">
        <f>VLOOKUP(A1039,'Data _Transformation'!A1038:Q3367,2,FALSE)</f>
        <v xml:space="preserve">  Joseph M</v>
      </c>
      <c r="C1039" s="14">
        <f>VLOOKUP(A1039,'Data _Transformation'!A1038:Q3367,3,FALSE)</f>
        <v>21.5</v>
      </c>
      <c r="D1039" s="14">
        <f>VLOOKUP(A1039,'Data _Transformation'!A1038:Q3367,4,FALSE)</f>
        <v>9.77</v>
      </c>
      <c r="E1039" s="14" t="str">
        <f>VLOOKUP(A1039,'Data _Transformation'!A1038:Q3367,5,FALSE)</f>
        <v>Yes</v>
      </c>
      <c r="F1039" s="14" t="str">
        <f>VLOOKUP(A1039,'Data _Transformation'!A1038:Q3367,6,FALSE)</f>
        <v>No</v>
      </c>
      <c r="G1039" s="14" t="str">
        <f>VLOOKUP(A1039,'Data _Transformation'!A1038:Q3367,7,FALSE)</f>
        <v>No</v>
      </c>
      <c r="H1039" s="14">
        <f>VLOOKUP(A1039,'Data _Transformation'!A1038:Q3367,8,FALSE)</f>
        <v>0</v>
      </c>
      <c r="I1039" s="14" t="str">
        <f>VLOOKUP(A1039,'Data _Transformation'!A1038:Q3367,9,FALSE)</f>
        <v>Nonsmoker</v>
      </c>
      <c r="J1039" s="14" t="str">
        <f>VLOOKUP(A1039,'Data _Transformation'!A1038:Q3367,10,FALSE)</f>
        <v>Normal weight</v>
      </c>
      <c r="K1039" s="14" t="str">
        <f>VLOOKUP(A1039,'Data _Transformation'!A1038:Q3367,11,FALSE)</f>
        <v>Diabetes</v>
      </c>
      <c r="L1039" s="39">
        <f>VLOOKUP(A1039,'Data _Transformation'!A1038:Q3367,12,FALSE)</f>
        <v>33856</v>
      </c>
      <c r="M1039" s="40">
        <f>VLOOKUP(A1039,'Data _Transformation'!A1038:Q3367,13,FALSE)</f>
        <v>8466.35</v>
      </c>
      <c r="N1039" s="14" t="str">
        <f>VLOOKUP(A1039,'Data _Transformation'!A1038:Q3367,14,FALSE)</f>
        <v>tier - 2</v>
      </c>
      <c r="O1039" s="14" t="str">
        <f>VLOOKUP(A1039,'Data _Transformation'!A1038:Q3367,15,FALSE)</f>
        <v>tier - 2</v>
      </c>
      <c r="P1039" s="14" t="str">
        <f>VLOOKUP(A1039,'Data _Transformation'!A1038:Q3367,16,0)</f>
        <v>R1012</v>
      </c>
      <c r="Q1039" s="42">
        <f>VLOOKUP(A1039,'Data _Transformation'!A1038:Q3367,17,0)</f>
        <v>30</v>
      </c>
    </row>
    <row r="1040" spans="1:17" ht="15.6" x14ac:dyDescent="0.3">
      <c r="A1040" s="41" t="s">
        <v>2609</v>
      </c>
      <c r="B1040" s="14" t="str">
        <f>VLOOKUP(A1040,'Data _Transformation'!A1039:Q3368,2,FALSE)</f>
        <v xml:space="preserve">  Stephen J</v>
      </c>
      <c r="C1040" s="14">
        <f>VLOOKUP(A1040,'Data _Transformation'!A1039:Q3368,3,FALSE)</f>
        <v>38.14</v>
      </c>
      <c r="D1040" s="14">
        <f>VLOOKUP(A1040,'Data _Transformation'!A1039:Q3368,4,FALSE)</f>
        <v>5.84</v>
      </c>
      <c r="E1040" s="14" t="str">
        <f>VLOOKUP(A1040,'Data _Transformation'!A1039:Q3368,5,FALSE)</f>
        <v>No</v>
      </c>
      <c r="F1040" s="14" t="str">
        <f>VLOOKUP(A1040,'Data _Transformation'!A1039:Q3368,6,FALSE)</f>
        <v>No</v>
      </c>
      <c r="G1040" s="14" t="str">
        <f>VLOOKUP(A1040,'Data _Transformation'!A1039:Q3368,7,FALSE)</f>
        <v>No</v>
      </c>
      <c r="H1040" s="14">
        <f>VLOOKUP(A1040,'Data _Transformation'!A1039:Q3368,8,FALSE)</f>
        <v>0</v>
      </c>
      <c r="I1040" s="14" t="str">
        <f>VLOOKUP(A1040,'Data _Transformation'!A1039:Q3368,9,FALSE)</f>
        <v>Nonsmoker</v>
      </c>
      <c r="J1040" s="14" t="str">
        <f>VLOOKUP(A1040,'Data _Transformation'!A1039:Q3368,10,FALSE)</f>
        <v>Obesity</v>
      </c>
      <c r="K1040" s="14" t="str">
        <f>VLOOKUP(A1040,'Data _Transformation'!A1039:Q3368,11,FALSE)</f>
        <v>Prediabetes</v>
      </c>
      <c r="L1040" s="39">
        <f>VLOOKUP(A1040,'Data _Transformation'!A1039:Q3368,12,FALSE)</f>
        <v>34283</v>
      </c>
      <c r="M1040" s="40">
        <f>VLOOKUP(A1040,'Data _Transformation'!A1039:Q3368,13,FALSE)</f>
        <v>8471.65</v>
      </c>
      <c r="N1040" s="14" t="str">
        <f>VLOOKUP(A1040,'Data _Transformation'!A1039:Q3368,14,FALSE)</f>
        <v>tier - 2</v>
      </c>
      <c r="O1040" s="14" t="str">
        <f>VLOOKUP(A1040,'Data _Transformation'!A1039:Q3368,15,FALSE)</f>
        <v>tier - 1</v>
      </c>
      <c r="P1040" s="14" t="str">
        <f>VLOOKUP(A1040,'Data _Transformation'!A1039:Q3368,16,0)</f>
        <v>R1012</v>
      </c>
      <c r="Q1040" s="42">
        <f>VLOOKUP(A1040,'Data _Transformation'!A1039:Q3368,17,0)</f>
        <v>29</v>
      </c>
    </row>
    <row r="1041" spans="1:17" ht="15.6" x14ac:dyDescent="0.3">
      <c r="A1041" s="41" t="s">
        <v>2611</v>
      </c>
      <c r="B1041" s="14" t="str">
        <f>VLOOKUP(A1041,'Data _Transformation'!A1040:Q3369,2,FALSE)</f>
        <v xml:space="preserve">  Kathya</v>
      </c>
      <c r="C1041" s="14">
        <f>VLOOKUP(A1041,'Data _Transformation'!A1040:Q3369,3,FALSE)</f>
        <v>35.42</v>
      </c>
      <c r="D1041" s="14">
        <f>VLOOKUP(A1041,'Data _Transformation'!A1040:Q3369,4,FALSE)</f>
        <v>8.6999999999999993</v>
      </c>
      <c r="E1041" s="14" t="str">
        <f>VLOOKUP(A1041,'Data _Transformation'!A1040:Q3369,5,FALSE)</f>
        <v>Yes</v>
      </c>
      <c r="F1041" s="14" t="str">
        <f>VLOOKUP(A1041,'Data _Transformation'!A1040:Q3369,6,FALSE)</f>
        <v>No</v>
      </c>
      <c r="G1041" s="14" t="str">
        <f>VLOOKUP(A1041,'Data _Transformation'!A1040:Q3369,7,FALSE)</f>
        <v>No</v>
      </c>
      <c r="H1041" s="14">
        <f>VLOOKUP(A1041,'Data _Transformation'!A1040:Q3369,8,FALSE)</f>
        <v>1</v>
      </c>
      <c r="I1041" s="14" t="str">
        <f>VLOOKUP(A1041,'Data _Transformation'!A1040:Q3369,9,FALSE)</f>
        <v>Nonsmoker</v>
      </c>
      <c r="J1041" s="14" t="str">
        <f>VLOOKUP(A1041,'Data _Transformation'!A1040:Q3369,10,FALSE)</f>
        <v>Obesity</v>
      </c>
      <c r="K1041" s="14" t="str">
        <f>VLOOKUP(A1041,'Data _Transformation'!A1040:Q3369,11,FALSE)</f>
        <v>Diabetes</v>
      </c>
      <c r="L1041" s="39">
        <f>VLOOKUP(A1041,'Data _Transformation'!A1040:Q3369,12,FALSE)</f>
        <v>28485</v>
      </c>
      <c r="M1041" s="40">
        <f>VLOOKUP(A1041,'Data _Transformation'!A1040:Q3369,13,FALSE)</f>
        <v>8515.76</v>
      </c>
      <c r="N1041" s="14" t="str">
        <f>VLOOKUP(A1041,'Data _Transformation'!A1040:Q3369,14,FALSE)</f>
        <v>tier - 2</v>
      </c>
      <c r="O1041" s="14" t="str">
        <f>VLOOKUP(A1041,'Data _Transformation'!A1040:Q3369,15,FALSE)</f>
        <v>tier - 2</v>
      </c>
      <c r="P1041" s="14" t="str">
        <f>VLOOKUP(A1041,'Data _Transformation'!A1040:Q3369,16,0)</f>
        <v>R1013</v>
      </c>
      <c r="Q1041" s="42">
        <f>VLOOKUP(A1041,'Data _Transformation'!A1040:Q3369,17,0)</f>
        <v>45</v>
      </c>
    </row>
    <row r="1042" spans="1:17" ht="15.6" x14ac:dyDescent="0.3">
      <c r="A1042" s="41" t="s">
        <v>2613</v>
      </c>
      <c r="B1042" s="14" t="str">
        <f>VLOOKUP(A1042,'Data _Transformation'!A1041:Q3370,2,FALSE)</f>
        <v xml:space="preserve">  Wesley</v>
      </c>
      <c r="C1042" s="14">
        <f>VLOOKUP(A1042,'Data _Transformation'!A1041:Q3370,3,FALSE)</f>
        <v>35.625</v>
      </c>
      <c r="D1042" s="14">
        <f>VLOOKUP(A1042,'Data _Transformation'!A1041:Q3370,4,FALSE)</f>
        <v>10.79</v>
      </c>
      <c r="E1042" s="14" t="str">
        <f>VLOOKUP(A1042,'Data _Transformation'!A1041:Q3370,5,FALSE)</f>
        <v>No</v>
      </c>
      <c r="F1042" s="14" t="str">
        <f>VLOOKUP(A1042,'Data _Transformation'!A1041:Q3370,6,FALSE)</f>
        <v>No</v>
      </c>
      <c r="G1042" s="14" t="str">
        <f>VLOOKUP(A1042,'Data _Transformation'!A1041:Q3370,7,FALSE)</f>
        <v>No</v>
      </c>
      <c r="H1042" s="14">
        <f>VLOOKUP(A1042,'Data _Transformation'!A1041:Q3370,8,FALSE)</f>
        <v>0</v>
      </c>
      <c r="I1042" s="14" t="str">
        <f>VLOOKUP(A1042,'Data _Transformation'!A1041:Q3370,9,FALSE)</f>
        <v>Nonsmoker</v>
      </c>
      <c r="J1042" s="14" t="str">
        <f>VLOOKUP(A1042,'Data _Transformation'!A1041:Q3370,10,FALSE)</f>
        <v>Obesity</v>
      </c>
      <c r="K1042" s="14" t="str">
        <f>VLOOKUP(A1042,'Data _Transformation'!A1041:Q3370,11,FALSE)</f>
        <v>Diabetes</v>
      </c>
      <c r="L1042" s="39">
        <f>VLOOKUP(A1042,'Data _Transformation'!A1041:Q3370,12,FALSE)</f>
        <v>28297</v>
      </c>
      <c r="M1042" s="40">
        <f>VLOOKUP(A1042,'Data _Transformation'!A1041:Q3370,13,FALSE)</f>
        <v>8516.83</v>
      </c>
      <c r="N1042" s="14" t="str">
        <f>VLOOKUP(A1042,'Data _Transformation'!A1041:Q3370,14,FALSE)</f>
        <v>tier - 2</v>
      </c>
      <c r="O1042" s="14" t="str">
        <f>VLOOKUP(A1042,'Data _Transformation'!A1041:Q3370,15,FALSE)</f>
        <v>tier - 1</v>
      </c>
      <c r="P1042" s="14" t="str">
        <f>VLOOKUP(A1042,'Data _Transformation'!A1041:Q3370,16,0)</f>
        <v>R1013</v>
      </c>
      <c r="Q1042" s="42">
        <f>VLOOKUP(A1042,'Data _Transformation'!A1041:Q3370,17,0)</f>
        <v>45</v>
      </c>
    </row>
    <row r="1043" spans="1:17" ht="15.6" x14ac:dyDescent="0.3">
      <c r="A1043" s="41" t="s">
        <v>2616</v>
      </c>
      <c r="B1043" s="14" t="str">
        <f>VLOOKUP(A1043,'Data _Transformation'!A1042:Q3371,2,FALSE)</f>
        <v xml:space="preserve">  Tim</v>
      </c>
      <c r="C1043" s="14">
        <f>VLOOKUP(A1043,'Data _Transformation'!A1042:Q3371,3,FALSE)</f>
        <v>45.51</v>
      </c>
      <c r="D1043" s="14">
        <f>VLOOKUP(A1043,'Data _Transformation'!A1042:Q3371,4,FALSE)</f>
        <v>4.32</v>
      </c>
      <c r="E1043" s="14" t="str">
        <f>VLOOKUP(A1043,'Data _Transformation'!A1042:Q3371,5,FALSE)</f>
        <v>No</v>
      </c>
      <c r="F1043" s="14" t="str">
        <f>VLOOKUP(A1043,'Data _Transformation'!A1042:Q3371,6,FALSE)</f>
        <v>No</v>
      </c>
      <c r="G1043" s="14" t="str">
        <f>VLOOKUP(A1043,'Data _Transformation'!A1042:Q3371,7,FALSE)</f>
        <v>No</v>
      </c>
      <c r="H1043" s="14">
        <f>VLOOKUP(A1043,'Data _Transformation'!A1042:Q3371,8,FALSE)</f>
        <v>1</v>
      </c>
      <c r="I1043" s="14" t="str">
        <f>VLOOKUP(A1043,'Data _Transformation'!A1042:Q3371,9,FALSE)</f>
        <v>Nonsmoker</v>
      </c>
      <c r="J1043" s="14" t="str">
        <f>VLOOKUP(A1043,'Data _Transformation'!A1042:Q3371,10,FALSE)</f>
        <v>Obesity</v>
      </c>
      <c r="K1043" s="14" t="str">
        <f>VLOOKUP(A1043,'Data _Transformation'!A1042:Q3371,11,FALSE)</f>
        <v>Normal</v>
      </c>
      <c r="L1043" s="39">
        <f>VLOOKUP(A1043,'Data _Transformation'!A1042:Q3371,12,FALSE)</f>
        <v>28488</v>
      </c>
      <c r="M1043" s="40">
        <f>VLOOKUP(A1043,'Data _Transformation'!A1042:Q3371,13,FALSE)</f>
        <v>8520.0300000000007</v>
      </c>
      <c r="N1043" s="14" t="str">
        <f>VLOOKUP(A1043,'Data _Transformation'!A1042:Q3371,14,FALSE)</f>
        <v>tier - 2</v>
      </c>
      <c r="O1043" s="14" t="str">
        <f>VLOOKUP(A1043,'Data _Transformation'!A1042:Q3371,15,FALSE)</f>
        <v>tier - 3</v>
      </c>
      <c r="P1043" s="14" t="str">
        <f>VLOOKUP(A1043,'Data _Transformation'!A1042:Q3371,16,0)</f>
        <v>R1011</v>
      </c>
      <c r="Q1043" s="42">
        <f>VLOOKUP(A1043,'Data _Transformation'!A1042:Q3371,17,0)</f>
        <v>45</v>
      </c>
    </row>
    <row r="1044" spans="1:17" ht="15.6" x14ac:dyDescent="0.3">
      <c r="A1044" s="41" t="s">
        <v>2618</v>
      </c>
      <c r="B1044" s="14" t="str">
        <f>VLOOKUP(A1044,'Data _Transformation'!A1043:Q3372,2,FALSE)</f>
        <v xml:space="preserve">  Jamie L</v>
      </c>
      <c r="C1044" s="14">
        <f>VLOOKUP(A1044,'Data _Transformation'!A1043:Q3372,3,FALSE)</f>
        <v>37.1</v>
      </c>
      <c r="D1044" s="14">
        <f>VLOOKUP(A1044,'Data _Transformation'!A1043:Q3372,4,FALSE)</f>
        <v>7.19</v>
      </c>
      <c r="E1044" s="14" t="str">
        <f>VLOOKUP(A1044,'Data _Transformation'!A1043:Q3372,5,FALSE)</f>
        <v>Yes</v>
      </c>
      <c r="F1044" s="14" t="str">
        <f>VLOOKUP(A1044,'Data _Transformation'!A1043:Q3372,6,FALSE)</f>
        <v>No</v>
      </c>
      <c r="G1044" s="14" t="str">
        <f>VLOOKUP(A1044,'Data _Transformation'!A1043:Q3372,7,FALSE)</f>
        <v>No</v>
      </c>
      <c r="H1044" s="14">
        <f>VLOOKUP(A1044,'Data _Transformation'!A1043:Q3372,8,FALSE)</f>
        <v>0</v>
      </c>
      <c r="I1044" s="14" t="str">
        <f>VLOOKUP(A1044,'Data _Transformation'!A1043:Q3372,9,FALSE)</f>
        <v>Nonsmoker</v>
      </c>
      <c r="J1044" s="14" t="str">
        <f>VLOOKUP(A1044,'Data _Transformation'!A1043:Q3372,10,FALSE)</f>
        <v>Obesity</v>
      </c>
      <c r="K1044" s="14" t="str">
        <f>VLOOKUP(A1044,'Data _Transformation'!A1043:Q3372,11,FALSE)</f>
        <v>Diabetes</v>
      </c>
      <c r="L1044" s="39">
        <f>VLOOKUP(A1044,'Data _Transformation'!A1043:Q3372,12,FALSE)</f>
        <v>29080</v>
      </c>
      <c r="M1044" s="40">
        <f>VLOOKUP(A1044,'Data _Transformation'!A1043:Q3372,13,FALSE)</f>
        <v>8522</v>
      </c>
      <c r="N1044" s="14" t="str">
        <f>VLOOKUP(A1044,'Data _Transformation'!A1043:Q3372,14,FALSE)</f>
        <v>tier - 2</v>
      </c>
      <c r="O1044" s="14" t="str">
        <f>VLOOKUP(A1044,'Data _Transformation'!A1043:Q3372,15,FALSE)</f>
        <v>tier - 2</v>
      </c>
      <c r="P1044" s="14" t="str">
        <f>VLOOKUP(A1044,'Data _Transformation'!A1043:Q3372,16,0)</f>
        <v>R1011</v>
      </c>
      <c r="Q1044" s="42">
        <f>VLOOKUP(A1044,'Data _Transformation'!A1043:Q3372,17,0)</f>
        <v>43</v>
      </c>
    </row>
    <row r="1045" spans="1:17" ht="15.6" x14ac:dyDescent="0.3">
      <c r="A1045" s="41" t="s">
        <v>2621</v>
      </c>
      <c r="B1045" s="14" t="str">
        <f>VLOOKUP(A1045,'Data _Transformation'!A1044:Q3373,2,FALSE)</f>
        <v xml:space="preserve">  Alexandra</v>
      </c>
      <c r="C1045" s="14">
        <f>VLOOKUP(A1045,'Data _Transformation'!A1044:Q3373,3,FALSE)</f>
        <v>30.5</v>
      </c>
      <c r="D1045" s="14">
        <f>VLOOKUP(A1045,'Data _Transformation'!A1044:Q3373,4,FALSE)</f>
        <v>11.94</v>
      </c>
      <c r="E1045" s="14" t="str">
        <f>VLOOKUP(A1045,'Data _Transformation'!A1044:Q3373,5,FALSE)</f>
        <v>Yes</v>
      </c>
      <c r="F1045" s="14" t="str">
        <f>VLOOKUP(A1045,'Data _Transformation'!A1044:Q3373,6,FALSE)</f>
        <v>No</v>
      </c>
      <c r="G1045" s="14" t="str">
        <f>VLOOKUP(A1045,'Data _Transformation'!A1044:Q3373,7,FALSE)</f>
        <v>No</v>
      </c>
      <c r="H1045" s="14">
        <f>VLOOKUP(A1045,'Data _Transformation'!A1044:Q3373,8,FALSE)</f>
        <v>0</v>
      </c>
      <c r="I1045" s="14" t="str">
        <f>VLOOKUP(A1045,'Data _Transformation'!A1044:Q3373,9,FALSE)</f>
        <v>Nonsmoker</v>
      </c>
      <c r="J1045" s="14" t="str">
        <f>VLOOKUP(A1045,'Data _Transformation'!A1044:Q3373,10,FALSE)</f>
        <v>Obesity</v>
      </c>
      <c r="K1045" s="14" t="str">
        <f>VLOOKUP(A1045,'Data _Transformation'!A1044:Q3373,11,FALSE)</f>
        <v>Diabetes</v>
      </c>
      <c r="L1045" s="39">
        <f>VLOOKUP(A1045,'Data _Transformation'!A1044:Q3373,12,FALSE)</f>
        <v>28332</v>
      </c>
      <c r="M1045" s="40">
        <f>VLOOKUP(A1045,'Data _Transformation'!A1044:Q3373,13,FALSE)</f>
        <v>8527.5300000000007</v>
      </c>
      <c r="N1045" s="14" t="str">
        <f>VLOOKUP(A1045,'Data _Transformation'!A1044:Q3373,14,FALSE)</f>
        <v>tier - 2</v>
      </c>
      <c r="O1045" s="14" t="str">
        <f>VLOOKUP(A1045,'Data _Transformation'!A1044:Q3373,15,FALSE)</f>
        <v>tier - 2</v>
      </c>
      <c r="P1045" s="14" t="str">
        <f>VLOOKUP(A1045,'Data _Transformation'!A1044:Q3373,16,0)</f>
        <v>R1013</v>
      </c>
      <c r="Q1045" s="42">
        <f>VLOOKUP(A1045,'Data _Transformation'!A1044:Q3373,17,0)</f>
        <v>45</v>
      </c>
    </row>
    <row r="1046" spans="1:17" ht="15.6" x14ac:dyDescent="0.3">
      <c r="A1046" s="41" t="s">
        <v>2623</v>
      </c>
      <c r="B1046" s="14" t="str">
        <f>VLOOKUP(A1046,'Data _Transformation'!A1045:Q3374,2,FALSE)</f>
        <v xml:space="preserve">  Tiffany</v>
      </c>
      <c r="C1046" s="14">
        <f>VLOOKUP(A1046,'Data _Transformation'!A1045:Q3374,3,FALSE)</f>
        <v>28.16</v>
      </c>
      <c r="D1046" s="14">
        <f>VLOOKUP(A1046,'Data _Transformation'!A1045:Q3374,4,FALSE)</f>
        <v>5.56</v>
      </c>
      <c r="E1046" s="14" t="str">
        <f>VLOOKUP(A1046,'Data _Transformation'!A1045:Q3374,5,FALSE)</f>
        <v>No</v>
      </c>
      <c r="F1046" s="14" t="str">
        <f>VLOOKUP(A1046,'Data _Transformation'!A1045:Q3374,6,FALSE)</f>
        <v>No</v>
      </c>
      <c r="G1046" s="14" t="str">
        <f>VLOOKUP(A1046,'Data _Transformation'!A1045:Q3374,7,FALSE)</f>
        <v>No</v>
      </c>
      <c r="H1046" s="14">
        <f>VLOOKUP(A1046,'Data _Transformation'!A1045:Q3374,8,FALSE)</f>
        <v>2</v>
      </c>
      <c r="I1046" s="14" t="str">
        <f>VLOOKUP(A1046,'Data _Transformation'!A1045:Q3374,9,FALSE)</f>
        <v>Nonsmoker</v>
      </c>
      <c r="J1046" s="14" t="str">
        <f>VLOOKUP(A1046,'Data _Transformation'!A1045:Q3374,10,FALSE)</f>
        <v>Over weight</v>
      </c>
      <c r="K1046" s="14" t="str">
        <f>VLOOKUP(A1046,'Data _Transformation'!A1045:Q3374,11,FALSE)</f>
        <v>Normal</v>
      </c>
      <c r="L1046" s="39">
        <f>VLOOKUP(A1046,'Data _Transformation'!A1045:Q3374,12,FALSE)</f>
        <v>30521</v>
      </c>
      <c r="M1046" s="40">
        <f>VLOOKUP(A1046,'Data _Transformation'!A1045:Q3374,13,FALSE)</f>
        <v>8534.67</v>
      </c>
      <c r="N1046" s="14" t="str">
        <f>VLOOKUP(A1046,'Data _Transformation'!A1045:Q3374,14,FALSE)</f>
        <v>tier - 2</v>
      </c>
      <c r="O1046" s="14" t="str">
        <f>VLOOKUP(A1046,'Data _Transformation'!A1045:Q3374,15,FALSE)</f>
        <v>tier - 3</v>
      </c>
      <c r="P1046" s="14" t="str">
        <f>VLOOKUP(A1046,'Data _Transformation'!A1045:Q3374,16,0)</f>
        <v>R1024</v>
      </c>
      <c r="Q1046" s="42">
        <f>VLOOKUP(A1046,'Data _Transformation'!A1045:Q3374,17,0)</f>
        <v>39</v>
      </c>
    </row>
    <row r="1047" spans="1:17" ht="15.6" x14ac:dyDescent="0.3">
      <c r="A1047" s="41" t="s">
        <v>2626</v>
      </c>
      <c r="B1047" s="14" t="str">
        <f>VLOOKUP(A1047,'Data _Transformation'!A1046:Q3375,2,FALSE)</f>
        <v xml:space="preserve">  Rebecca J</v>
      </c>
      <c r="C1047" s="14">
        <f>VLOOKUP(A1047,'Data _Transformation'!A1046:Q3375,3,FALSE)</f>
        <v>29.1</v>
      </c>
      <c r="D1047" s="14">
        <f>VLOOKUP(A1047,'Data _Transformation'!A1046:Q3375,4,FALSE)</f>
        <v>5.64</v>
      </c>
      <c r="E1047" s="14" t="str">
        <f>VLOOKUP(A1047,'Data _Transformation'!A1046:Q3375,5,FALSE)</f>
        <v>Yes</v>
      </c>
      <c r="F1047" s="14" t="str">
        <f>VLOOKUP(A1047,'Data _Transformation'!A1046:Q3375,6,FALSE)</f>
        <v>No</v>
      </c>
      <c r="G1047" s="14" t="str">
        <f>VLOOKUP(A1047,'Data _Transformation'!A1046:Q3375,7,FALSE)</f>
        <v>No</v>
      </c>
      <c r="H1047" s="14">
        <f>VLOOKUP(A1047,'Data _Transformation'!A1046:Q3375,8,FALSE)</f>
        <v>0</v>
      </c>
      <c r="I1047" s="14" t="str">
        <f>VLOOKUP(A1047,'Data _Transformation'!A1046:Q3375,9,FALSE)</f>
        <v>Nonsmoker</v>
      </c>
      <c r="J1047" s="14" t="str">
        <f>VLOOKUP(A1047,'Data _Transformation'!A1046:Q3375,10,FALSE)</f>
        <v>Over weight</v>
      </c>
      <c r="K1047" s="14" t="str">
        <f>VLOOKUP(A1047,'Data _Transformation'!A1046:Q3375,11,FALSE)</f>
        <v>Normal</v>
      </c>
      <c r="L1047" s="39">
        <f>VLOOKUP(A1047,'Data _Transformation'!A1046:Q3375,12,FALSE)</f>
        <v>29947</v>
      </c>
      <c r="M1047" s="40">
        <f>VLOOKUP(A1047,'Data _Transformation'!A1046:Q3375,13,FALSE)</f>
        <v>8538.2900000000009</v>
      </c>
      <c r="N1047" s="14" t="str">
        <f>VLOOKUP(A1047,'Data _Transformation'!A1046:Q3375,14,FALSE)</f>
        <v>tier - 2</v>
      </c>
      <c r="O1047" s="14" t="str">
        <f>VLOOKUP(A1047,'Data _Transformation'!A1046:Q3375,15,FALSE)</f>
        <v>tier - 3</v>
      </c>
      <c r="P1047" s="14" t="str">
        <f>VLOOKUP(A1047,'Data _Transformation'!A1046:Q3375,16,0)</f>
        <v>R1024</v>
      </c>
      <c r="Q1047" s="42">
        <f>VLOOKUP(A1047,'Data _Transformation'!A1046:Q3375,17,0)</f>
        <v>41</v>
      </c>
    </row>
    <row r="1048" spans="1:17" ht="15.6" x14ac:dyDescent="0.3">
      <c r="A1048" s="41" t="s">
        <v>2628</v>
      </c>
      <c r="B1048" s="14" t="str">
        <f>VLOOKUP(A1048,'Data _Transformation'!A1047:Q3376,2,FALSE)</f>
        <v xml:space="preserve">  Austin T</v>
      </c>
      <c r="C1048" s="14">
        <f>VLOOKUP(A1048,'Data _Transformation'!A1047:Q3376,3,FALSE)</f>
        <v>30.22</v>
      </c>
      <c r="D1048" s="14">
        <f>VLOOKUP(A1048,'Data _Transformation'!A1047:Q3376,4,FALSE)</f>
        <v>4.6500000000000004</v>
      </c>
      <c r="E1048" s="14" t="str">
        <f>VLOOKUP(A1048,'Data _Transformation'!A1047:Q3376,5,FALSE)</f>
        <v>No</v>
      </c>
      <c r="F1048" s="14" t="str">
        <f>VLOOKUP(A1048,'Data _Transformation'!A1047:Q3376,6,FALSE)</f>
        <v>No</v>
      </c>
      <c r="G1048" s="14" t="str">
        <f>VLOOKUP(A1048,'Data _Transformation'!A1047:Q3376,7,FALSE)</f>
        <v>No</v>
      </c>
      <c r="H1048" s="14">
        <f>VLOOKUP(A1048,'Data _Transformation'!A1047:Q3376,8,FALSE)</f>
        <v>0</v>
      </c>
      <c r="I1048" s="14" t="str">
        <f>VLOOKUP(A1048,'Data _Transformation'!A1047:Q3376,9,FALSE)</f>
        <v>Nonsmoker</v>
      </c>
      <c r="J1048" s="14" t="str">
        <f>VLOOKUP(A1048,'Data _Transformation'!A1047:Q3376,10,FALSE)</f>
        <v>Obesity</v>
      </c>
      <c r="K1048" s="14" t="str">
        <f>VLOOKUP(A1048,'Data _Transformation'!A1047:Q3376,11,FALSE)</f>
        <v>Normal</v>
      </c>
      <c r="L1048" s="39">
        <f>VLOOKUP(A1048,'Data _Transformation'!A1047:Q3376,12,FALSE)</f>
        <v>27704</v>
      </c>
      <c r="M1048" s="40">
        <f>VLOOKUP(A1048,'Data _Transformation'!A1047:Q3376,13,FALSE)</f>
        <v>8539.67</v>
      </c>
      <c r="N1048" s="14" t="str">
        <f>VLOOKUP(A1048,'Data _Transformation'!A1047:Q3376,14,FALSE)</f>
        <v>tier - 2</v>
      </c>
      <c r="O1048" s="14" t="str">
        <f>VLOOKUP(A1048,'Data _Transformation'!A1047:Q3376,15,FALSE)</f>
        <v>tier - 3</v>
      </c>
      <c r="P1048" s="14" t="str">
        <f>VLOOKUP(A1048,'Data _Transformation'!A1047:Q3376,16,0)</f>
        <v>R1011</v>
      </c>
      <c r="Q1048" s="42">
        <f>VLOOKUP(A1048,'Data _Transformation'!A1047:Q3376,17,0)</f>
        <v>47</v>
      </c>
    </row>
    <row r="1049" spans="1:17" ht="15.6" x14ac:dyDescent="0.3">
      <c r="A1049" s="41" t="s">
        <v>2630</v>
      </c>
      <c r="B1049" s="14" t="str">
        <f>VLOOKUP(A1049,'Data _Transformation'!A1048:Q3377,2,FALSE)</f>
        <v xml:space="preserve">  Jamie T</v>
      </c>
      <c r="C1049" s="14">
        <f>VLOOKUP(A1049,'Data _Transformation'!A1048:Q3377,3,FALSE)</f>
        <v>24.29</v>
      </c>
      <c r="D1049" s="14">
        <f>VLOOKUP(A1049,'Data _Transformation'!A1048:Q3377,4,FALSE)</f>
        <v>9.0500000000000007</v>
      </c>
      <c r="E1049" s="14" t="str">
        <f>VLOOKUP(A1049,'Data _Transformation'!A1048:Q3377,5,FALSE)</f>
        <v>No</v>
      </c>
      <c r="F1049" s="14" t="str">
        <f>VLOOKUP(A1049,'Data _Transformation'!A1048:Q3377,6,FALSE)</f>
        <v>No</v>
      </c>
      <c r="G1049" s="14" t="str">
        <f>VLOOKUP(A1049,'Data _Transformation'!A1048:Q3377,7,FALSE)</f>
        <v>No</v>
      </c>
      <c r="H1049" s="14">
        <f>VLOOKUP(A1049,'Data _Transformation'!A1048:Q3377,8,FALSE)</f>
        <v>0</v>
      </c>
      <c r="I1049" s="14" t="str">
        <f>VLOOKUP(A1049,'Data _Transformation'!A1048:Q3377,9,FALSE)</f>
        <v>Nonsmoker</v>
      </c>
      <c r="J1049" s="14" t="str">
        <f>VLOOKUP(A1049,'Data _Transformation'!A1048:Q3377,10,FALSE)</f>
        <v>Normal weight</v>
      </c>
      <c r="K1049" s="14" t="str">
        <f>VLOOKUP(A1049,'Data _Transformation'!A1048:Q3377,11,FALSE)</f>
        <v>Diabetes</v>
      </c>
      <c r="L1049" s="39">
        <f>VLOOKUP(A1049,'Data _Transformation'!A1048:Q3377,12,FALSE)</f>
        <v>30662</v>
      </c>
      <c r="M1049" s="40">
        <f>VLOOKUP(A1049,'Data _Transformation'!A1048:Q3377,13,FALSE)</f>
        <v>8547.69</v>
      </c>
      <c r="N1049" s="14" t="str">
        <f>VLOOKUP(A1049,'Data _Transformation'!A1048:Q3377,14,FALSE)</f>
        <v>tier - 2</v>
      </c>
      <c r="O1049" s="14" t="str">
        <f>VLOOKUP(A1049,'Data _Transformation'!A1048:Q3377,15,FALSE)</f>
        <v>tier - 1</v>
      </c>
      <c r="P1049" s="14" t="str">
        <f>VLOOKUP(A1049,'Data _Transformation'!A1048:Q3377,16,0)</f>
        <v>R1013</v>
      </c>
      <c r="Q1049" s="42">
        <f>VLOOKUP(A1049,'Data _Transformation'!A1048:Q3377,17,0)</f>
        <v>39</v>
      </c>
    </row>
    <row r="1050" spans="1:17" ht="15.6" x14ac:dyDescent="0.3">
      <c r="A1050" s="41" t="s">
        <v>2633</v>
      </c>
      <c r="B1050" s="14" t="str">
        <f>VLOOKUP(A1050,'Data _Transformation'!A1049:Q3378,2,FALSE)</f>
        <v xml:space="preserve">  Matthew T</v>
      </c>
      <c r="C1050" s="14">
        <f>VLOOKUP(A1050,'Data _Transformation'!A1049:Q3378,3,FALSE)</f>
        <v>29.39</v>
      </c>
      <c r="D1050" s="14">
        <f>VLOOKUP(A1050,'Data _Transformation'!A1049:Q3378,4,FALSE)</f>
        <v>4.5199999999999996</v>
      </c>
      <c r="E1050" s="14" t="str">
        <f>VLOOKUP(A1050,'Data _Transformation'!A1049:Q3378,5,FALSE)</f>
        <v>Yes</v>
      </c>
      <c r="F1050" s="14" t="str">
        <f>VLOOKUP(A1050,'Data _Transformation'!A1049:Q3378,6,FALSE)</f>
        <v>No</v>
      </c>
      <c r="G1050" s="14" t="str">
        <f>VLOOKUP(A1050,'Data _Transformation'!A1049:Q3378,7,FALSE)</f>
        <v>No</v>
      </c>
      <c r="H1050" s="14">
        <f>VLOOKUP(A1050,'Data _Transformation'!A1049:Q3378,8,FALSE)</f>
        <v>0</v>
      </c>
      <c r="I1050" s="14" t="str">
        <f>VLOOKUP(A1050,'Data _Transformation'!A1049:Q3378,9,FALSE)</f>
        <v>Nonsmoker</v>
      </c>
      <c r="J1050" s="14" t="str">
        <f>VLOOKUP(A1050,'Data _Transformation'!A1049:Q3378,10,FALSE)</f>
        <v>Over weight</v>
      </c>
      <c r="K1050" s="14" t="str">
        <f>VLOOKUP(A1050,'Data _Transformation'!A1049:Q3378,11,FALSE)</f>
        <v>Normal</v>
      </c>
      <c r="L1050" s="39">
        <f>VLOOKUP(A1050,'Data _Transformation'!A1049:Q3378,12,FALSE)</f>
        <v>27612</v>
      </c>
      <c r="M1050" s="40">
        <f>VLOOKUP(A1050,'Data _Transformation'!A1049:Q3378,13,FALSE)</f>
        <v>8551.35</v>
      </c>
      <c r="N1050" s="14" t="str">
        <f>VLOOKUP(A1050,'Data _Transformation'!A1049:Q3378,14,FALSE)</f>
        <v>tier - 2</v>
      </c>
      <c r="O1050" s="14" t="str">
        <f>VLOOKUP(A1050,'Data _Transformation'!A1049:Q3378,15,FALSE)</f>
        <v>tier - 2</v>
      </c>
      <c r="P1050" s="14" t="str">
        <f>VLOOKUP(A1050,'Data _Transformation'!A1049:Q3378,16,0)</f>
        <v>R1011</v>
      </c>
      <c r="Q1050" s="42">
        <f>VLOOKUP(A1050,'Data _Transformation'!A1049:Q3378,17,0)</f>
        <v>47</v>
      </c>
    </row>
    <row r="1051" spans="1:17" ht="15.6" x14ac:dyDescent="0.3">
      <c r="A1051" s="41" t="s">
        <v>2636</v>
      </c>
      <c r="B1051" s="14" t="str">
        <f>VLOOKUP(A1051,'Data _Transformation'!A1050:Q3379,2,FALSE)</f>
        <v xml:space="preserve">  Emily</v>
      </c>
      <c r="C1051" s="14">
        <f>VLOOKUP(A1051,'Data _Transformation'!A1050:Q3379,3,FALSE)</f>
        <v>25.66</v>
      </c>
      <c r="D1051" s="14">
        <f>VLOOKUP(A1051,'Data _Transformation'!A1050:Q3379,4,FALSE)</f>
        <v>4.62</v>
      </c>
      <c r="E1051" s="14" t="str">
        <f>VLOOKUP(A1051,'Data _Transformation'!A1050:Q3379,5,FALSE)</f>
        <v>Yes</v>
      </c>
      <c r="F1051" s="14" t="str">
        <f>VLOOKUP(A1051,'Data _Transformation'!A1050:Q3379,6,FALSE)</f>
        <v>No</v>
      </c>
      <c r="G1051" s="14" t="str">
        <f>VLOOKUP(A1051,'Data _Transformation'!A1050:Q3379,7,FALSE)</f>
        <v>No</v>
      </c>
      <c r="H1051" s="14">
        <f>VLOOKUP(A1051,'Data _Transformation'!A1050:Q3379,8,FALSE)</f>
        <v>1</v>
      </c>
      <c r="I1051" s="14" t="str">
        <f>VLOOKUP(A1051,'Data _Transformation'!A1050:Q3379,9,FALSE)</f>
        <v>Nonsmoker</v>
      </c>
      <c r="J1051" s="14" t="str">
        <f>VLOOKUP(A1051,'Data _Transformation'!A1050:Q3379,10,FALSE)</f>
        <v>Over weight</v>
      </c>
      <c r="K1051" s="14" t="str">
        <f>VLOOKUP(A1051,'Data _Transformation'!A1050:Q3379,11,FALSE)</f>
        <v>Normal</v>
      </c>
      <c r="L1051" s="39">
        <f>VLOOKUP(A1051,'Data _Transformation'!A1050:Q3379,12,FALSE)</f>
        <v>27627</v>
      </c>
      <c r="M1051" s="40">
        <f>VLOOKUP(A1051,'Data _Transformation'!A1050:Q3379,13,FALSE)</f>
        <v>8556.91</v>
      </c>
      <c r="N1051" s="14" t="str">
        <f>VLOOKUP(A1051,'Data _Transformation'!A1050:Q3379,14,FALSE)</f>
        <v>tier - 2</v>
      </c>
      <c r="O1051" s="14" t="str">
        <f>VLOOKUP(A1051,'Data _Transformation'!A1050:Q3379,15,FALSE)</f>
        <v>tier - 1</v>
      </c>
      <c r="P1051" s="14" t="str">
        <f>VLOOKUP(A1051,'Data _Transformation'!A1050:Q3379,16,0)</f>
        <v>R1011</v>
      </c>
      <c r="Q1051" s="42">
        <f>VLOOKUP(A1051,'Data _Transformation'!A1050:Q3379,17,0)</f>
        <v>47</v>
      </c>
    </row>
    <row r="1052" spans="1:17" ht="15.6" x14ac:dyDescent="0.3">
      <c r="A1052" s="41" t="s">
        <v>2639</v>
      </c>
      <c r="B1052" s="14" t="str">
        <f>VLOOKUP(A1052,'Data _Transformation'!A1051:Q3380,2,FALSE)</f>
        <v xml:space="preserve">  Gillian</v>
      </c>
      <c r="C1052" s="14">
        <f>VLOOKUP(A1052,'Data _Transformation'!A1051:Q3380,3,FALSE)</f>
        <v>39.11</v>
      </c>
      <c r="D1052" s="14">
        <f>VLOOKUP(A1052,'Data _Transformation'!A1051:Q3380,4,FALSE)</f>
        <v>5.87</v>
      </c>
      <c r="E1052" s="14" t="str">
        <f>VLOOKUP(A1052,'Data _Transformation'!A1051:Q3380,5,FALSE)</f>
        <v>No</v>
      </c>
      <c r="F1052" s="14" t="str">
        <f>VLOOKUP(A1052,'Data _Transformation'!A1051:Q3380,6,FALSE)</f>
        <v>No</v>
      </c>
      <c r="G1052" s="14" t="str">
        <f>VLOOKUP(A1052,'Data _Transformation'!A1051:Q3380,7,FALSE)</f>
        <v>No</v>
      </c>
      <c r="H1052" s="14">
        <f>VLOOKUP(A1052,'Data _Transformation'!A1051:Q3380,8,FALSE)</f>
        <v>0</v>
      </c>
      <c r="I1052" s="14" t="str">
        <f>VLOOKUP(A1052,'Data _Transformation'!A1051:Q3380,9,FALSE)</f>
        <v>Nonsmoker</v>
      </c>
      <c r="J1052" s="14" t="str">
        <f>VLOOKUP(A1052,'Data _Transformation'!A1051:Q3380,10,FALSE)</f>
        <v>Obesity</v>
      </c>
      <c r="K1052" s="14" t="str">
        <f>VLOOKUP(A1052,'Data _Transformation'!A1051:Q3380,11,FALSE)</f>
        <v>Prediabetes</v>
      </c>
      <c r="L1052" s="39">
        <f>VLOOKUP(A1052,'Data _Transformation'!A1051:Q3380,12,FALSE)</f>
        <v>32407</v>
      </c>
      <c r="M1052" s="40">
        <f>VLOOKUP(A1052,'Data _Transformation'!A1051:Q3380,13,FALSE)</f>
        <v>8567.25</v>
      </c>
      <c r="N1052" s="14" t="str">
        <f>VLOOKUP(A1052,'Data _Transformation'!A1051:Q3380,14,FALSE)</f>
        <v>tier - 2</v>
      </c>
      <c r="O1052" s="14" t="str">
        <f>VLOOKUP(A1052,'Data _Transformation'!A1051:Q3380,15,FALSE)</f>
        <v>tier - 1</v>
      </c>
      <c r="P1052" s="14" t="str">
        <f>VLOOKUP(A1052,'Data _Transformation'!A1051:Q3380,16,0)</f>
        <v>R1012</v>
      </c>
      <c r="Q1052" s="42">
        <f>VLOOKUP(A1052,'Data _Transformation'!A1051:Q3380,17,0)</f>
        <v>34</v>
      </c>
    </row>
    <row r="1053" spans="1:17" ht="15.6" x14ac:dyDescent="0.3">
      <c r="A1053" s="41" t="s">
        <v>2642</v>
      </c>
      <c r="B1053" s="14" t="str">
        <f>VLOOKUP(A1053,'Data _Transformation'!A1052:Q3381,2,FALSE)</f>
        <v xml:space="preserve">  Brenn E</v>
      </c>
      <c r="C1053" s="14">
        <f>VLOOKUP(A1053,'Data _Transformation'!A1052:Q3381,3,FALSE)</f>
        <v>43.78</v>
      </c>
      <c r="D1053" s="14">
        <f>VLOOKUP(A1053,'Data _Transformation'!A1052:Q3381,4,FALSE)</f>
        <v>5.71</v>
      </c>
      <c r="E1053" s="14" t="str">
        <f>VLOOKUP(A1053,'Data _Transformation'!A1052:Q3381,5,FALSE)</f>
        <v>No</v>
      </c>
      <c r="F1053" s="14" t="str">
        <f>VLOOKUP(A1053,'Data _Transformation'!A1052:Q3381,6,FALSE)</f>
        <v>No</v>
      </c>
      <c r="G1053" s="14" t="str">
        <f>VLOOKUP(A1053,'Data _Transformation'!A1052:Q3381,7,FALSE)</f>
        <v>No</v>
      </c>
      <c r="H1053" s="14">
        <f>VLOOKUP(A1053,'Data _Transformation'!A1052:Q3381,8,FALSE)</f>
        <v>1</v>
      </c>
      <c r="I1053" s="14" t="str">
        <f>VLOOKUP(A1053,'Data _Transformation'!A1052:Q3381,9,FALSE)</f>
        <v>Nonsmoker</v>
      </c>
      <c r="J1053" s="14" t="str">
        <f>VLOOKUP(A1053,'Data _Transformation'!A1052:Q3381,10,FALSE)</f>
        <v>Obesity</v>
      </c>
      <c r="K1053" s="14" t="str">
        <f>VLOOKUP(A1053,'Data _Transformation'!A1052:Q3381,11,FALSE)</f>
        <v>Prediabetes</v>
      </c>
      <c r="L1053" s="39">
        <f>VLOOKUP(A1053,'Data _Transformation'!A1052:Q3381,12,FALSE)</f>
        <v>27663</v>
      </c>
      <c r="M1053" s="40">
        <f>VLOOKUP(A1053,'Data _Transformation'!A1052:Q3381,13,FALSE)</f>
        <v>8569.86</v>
      </c>
      <c r="N1053" s="14" t="str">
        <f>VLOOKUP(A1053,'Data _Transformation'!A1052:Q3381,14,FALSE)</f>
        <v>tier - 2</v>
      </c>
      <c r="O1053" s="14" t="str">
        <f>VLOOKUP(A1053,'Data _Transformation'!A1052:Q3381,15,FALSE)</f>
        <v>tier - 3</v>
      </c>
      <c r="P1053" s="14" t="str">
        <f>VLOOKUP(A1053,'Data _Transformation'!A1052:Q3381,16,0)</f>
        <v>R1013</v>
      </c>
      <c r="Q1053" s="42">
        <f>VLOOKUP(A1053,'Data _Transformation'!A1052:Q3381,17,0)</f>
        <v>47</v>
      </c>
    </row>
    <row r="1054" spans="1:17" ht="15.6" x14ac:dyDescent="0.3">
      <c r="A1054" s="41" t="s">
        <v>2645</v>
      </c>
      <c r="B1054" s="14" t="str">
        <f>VLOOKUP(A1054,'Data _Transformation'!A1053:Q3382,2,FALSE)</f>
        <v xml:space="preserve">  Lisa M</v>
      </c>
      <c r="C1054" s="14">
        <f>VLOOKUP(A1054,'Data _Transformation'!A1053:Q3382,3,FALSE)</f>
        <v>24.35</v>
      </c>
      <c r="D1054" s="14">
        <f>VLOOKUP(A1054,'Data _Transformation'!A1053:Q3382,4,FALSE)</f>
        <v>9.08</v>
      </c>
      <c r="E1054" s="14" t="str">
        <f>VLOOKUP(A1054,'Data _Transformation'!A1053:Q3382,5,FALSE)</f>
        <v>No</v>
      </c>
      <c r="F1054" s="14" t="str">
        <f>VLOOKUP(A1054,'Data _Transformation'!A1053:Q3382,6,FALSE)</f>
        <v>No</v>
      </c>
      <c r="G1054" s="14" t="str">
        <f>VLOOKUP(A1054,'Data _Transformation'!A1053:Q3382,7,FALSE)</f>
        <v>No</v>
      </c>
      <c r="H1054" s="14">
        <f>VLOOKUP(A1054,'Data _Transformation'!A1053:Q3382,8,FALSE)</f>
        <v>0</v>
      </c>
      <c r="I1054" s="14" t="str">
        <f>VLOOKUP(A1054,'Data _Transformation'!A1053:Q3382,9,FALSE)</f>
        <v>Nonsmoker</v>
      </c>
      <c r="J1054" s="14" t="str">
        <f>VLOOKUP(A1054,'Data _Transformation'!A1053:Q3382,10,FALSE)</f>
        <v>Normal weight</v>
      </c>
      <c r="K1054" s="14" t="str">
        <f>VLOOKUP(A1054,'Data _Transformation'!A1053:Q3382,11,FALSE)</f>
        <v>Diabetes</v>
      </c>
      <c r="L1054" s="39">
        <f>VLOOKUP(A1054,'Data _Transformation'!A1053:Q3382,12,FALSE)</f>
        <v>30291</v>
      </c>
      <c r="M1054" s="40">
        <f>VLOOKUP(A1054,'Data _Transformation'!A1053:Q3382,13,FALSE)</f>
        <v>8572.0400000000009</v>
      </c>
      <c r="N1054" s="14" t="str">
        <f>VLOOKUP(A1054,'Data _Transformation'!A1053:Q3382,14,FALSE)</f>
        <v>tier - 2</v>
      </c>
      <c r="O1054" s="14" t="str">
        <f>VLOOKUP(A1054,'Data _Transformation'!A1053:Q3382,15,FALSE)</f>
        <v>tier - 2</v>
      </c>
      <c r="P1054" s="14" t="str">
        <f>VLOOKUP(A1054,'Data _Transformation'!A1053:Q3382,16,0)</f>
        <v>R1021</v>
      </c>
      <c r="Q1054" s="42">
        <f>VLOOKUP(A1054,'Data _Transformation'!A1053:Q3382,17,0)</f>
        <v>40</v>
      </c>
    </row>
    <row r="1055" spans="1:17" ht="15.6" x14ac:dyDescent="0.3">
      <c r="A1055" s="41" t="s">
        <v>2648</v>
      </c>
      <c r="B1055" s="14" t="str">
        <f>VLOOKUP(A1055,'Data _Transformation'!A1054:Q3383,2,FALSE)</f>
        <v xml:space="preserve">  Matt</v>
      </c>
      <c r="C1055" s="14">
        <f>VLOOKUP(A1055,'Data _Transformation'!A1054:Q3383,3,FALSE)</f>
        <v>40.299999999999997</v>
      </c>
      <c r="D1055" s="14">
        <f>VLOOKUP(A1055,'Data _Transformation'!A1054:Q3383,4,FALSE)</f>
        <v>5.3</v>
      </c>
      <c r="E1055" s="14" t="str">
        <f>VLOOKUP(A1055,'Data _Transformation'!A1054:Q3383,5,FALSE)</f>
        <v>Yes</v>
      </c>
      <c r="F1055" s="14" t="str">
        <f>VLOOKUP(A1055,'Data _Transformation'!A1054:Q3383,6,FALSE)</f>
        <v>No</v>
      </c>
      <c r="G1055" s="14" t="str">
        <f>VLOOKUP(A1055,'Data _Transformation'!A1054:Q3383,7,FALSE)</f>
        <v>No</v>
      </c>
      <c r="H1055" s="14">
        <f>VLOOKUP(A1055,'Data _Transformation'!A1054:Q3383,8,FALSE)</f>
        <v>2</v>
      </c>
      <c r="I1055" s="14" t="str">
        <f>VLOOKUP(A1055,'Data _Transformation'!A1054:Q3383,9,FALSE)</f>
        <v>Nonsmoker</v>
      </c>
      <c r="J1055" s="14" t="str">
        <f>VLOOKUP(A1055,'Data _Transformation'!A1054:Q3383,10,FALSE)</f>
        <v>Obesity</v>
      </c>
      <c r="K1055" s="14" t="str">
        <f>VLOOKUP(A1055,'Data _Transformation'!A1054:Q3383,11,FALSE)</f>
        <v>Normal</v>
      </c>
      <c r="L1055" s="39">
        <f>VLOOKUP(A1055,'Data _Transformation'!A1054:Q3383,12,FALSE)</f>
        <v>32092</v>
      </c>
      <c r="M1055" s="40">
        <f>VLOOKUP(A1055,'Data _Transformation'!A1054:Q3383,13,FALSE)</f>
        <v>8573.2999999999993</v>
      </c>
      <c r="N1055" s="14" t="str">
        <f>VLOOKUP(A1055,'Data _Transformation'!A1054:Q3383,14,FALSE)</f>
        <v>tier - 2</v>
      </c>
      <c r="O1055" s="14" t="str">
        <f>VLOOKUP(A1055,'Data _Transformation'!A1054:Q3383,15,FALSE)</f>
        <v>tier - 2</v>
      </c>
      <c r="P1055" s="14" t="str">
        <f>VLOOKUP(A1055,'Data _Transformation'!A1054:Q3383,16,0)</f>
        <v>R1021</v>
      </c>
      <c r="Q1055" s="42">
        <f>VLOOKUP(A1055,'Data _Transformation'!A1054:Q3383,17,0)</f>
        <v>35</v>
      </c>
    </row>
    <row r="1056" spans="1:17" ht="15.6" x14ac:dyDescent="0.3">
      <c r="A1056" s="41" t="s">
        <v>2651</v>
      </c>
      <c r="B1056" s="14" t="str">
        <f>VLOOKUP(A1056,'Data _Transformation'!A1055:Q3384,2,FALSE)</f>
        <v xml:space="preserve">  Thomas A</v>
      </c>
      <c r="C1056" s="14">
        <f>VLOOKUP(A1056,'Data _Transformation'!A1055:Q3384,3,FALSE)</f>
        <v>32.774999999999999</v>
      </c>
      <c r="D1056" s="14">
        <f>VLOOKUP(A1056,'Data _Transformation'!A1055:Q3384,4,FALSE)</f>
        <v>11.76</v>
      </c>
      <c r="E1056" s="14" t="str">
        <f>VLOOKUP(A1056,'Data _Transformation'!A1055:Q3384,5,FALSE)</f>
        <v>Yes</v>
      </c>
      <c r="F1056" s="14" t="str">
        <f>VLOOKUP(A1056,'Data _Transformation'!A1055:Q3384,6,FALSE)</f>
        <v>No</v>
      </c>
      <c r="G1056" s="14" t="str">
        <f>VLOOKUP(A1056,'Data _Transformation'!A1055:Q3384,7,FALSE)</f>
        <v>No</v>
      </c>
      <c r="H1056" s="14">
        <f>VLOOKUP(A1056,'Data _Transformation'!A1055:Q3384,8,FALSE)</f>
        <v>0</v>
      </c>
      <c r="I1056" s="14" t="str">
        <f>VLOOKUP(A1056,'Data _Transformation'!A1055:Q3384,9,FALSE)</f>
        <v>Nonsmoker</v>
      </c>
      <c r="J1056" s="14" t="str">
        <f>VLOOKUP(A1056,'Data _Transformation'!A1055:Q3384,10,FALSE)</f>
        <v>Obesity</v>
      </c>
      <c r="K1056" s="14" t="str">
        <f>VLOOKUP(A1056,'Data _Transformation'!A1055:Q3384,11,FALSE)</f>
        <v>Diabetes</v>
      </c>
      <c r="L1056" s="39">
        <f>VLOOKUP(A1056,'Data _Transformation'!A1055:Q3384,12,FALSE)</f>
        <v>30680</v>
      </c>
      <c r="M1056" s="40">
        <f>VLOOKUP(A1056,'Data _Transformation'!A1055:Q3384,13,FALSE)</f>
        <v>8582.2999999999993</v>
      </c>
      <c r="N1056" s="14" t="str">
        <f>VLOOKUP(A1056,'Data _Transformation'!A1055:Q3384,14,FALSE)</f>
        <v>tier - 2</v>
      </c>
      <c r="O1056" s="14" t="str">
        <f>VLOOKUP(A1056,'Data _Transformation'!A1055:Q3384,15,FALSE)</f>
        <v>tier - 1</v>
      </c>
      <c r="P1056" s="14" t="str">
        <f>VLOOKUP(A1056,'Data _Transformation'!A1055:Q3384,16,0)</f>
        <v>R1013</v>
      </c>
      <c r="Q1056" s="42">
        <f>VLOOKUP(A1056,'Data _Transformation'!A1055:Q3384,17,0)</f>
        <v>39</v>
      </c>
    </row>
    <row r="1057" spans="1:17" ht="15.6" x14ac:dyDescent="0.3">
      <c r="A1057" s="41" t="s">
        <v>2654</v>
      </c>
      <c r="B1057" s="14" t="str">
        <f>VLOOKUP(A1057,'Data _Transformation'!A1056:Q3385,2,FALSE)</f>
        <v xml:space="preserve">  Kevin J</v>
      </c>
      <c r="C1057" s="14">
        <f>VLOOKUP(A1057,'Data _Transformation'!A1056:Q3385,3,FALSE)</f>
        <v>39.6</v>
      </c>
      <c r="D1057" s="14">
        <f>VLOOKUP(A1057,'Data _Transformation'!A1056:Q3385,4,FALSE)</f>
        <v>5.1100000000000003</v>
      </c>
      <c r="E1057" s="14" t="str">
        <f>VLOOKUP(A1057,'Data _Transformation'!A1056:Q3385,5,FALSE)</f>
        <v>Yes</v>
      </c>
      <c r="F1057" s="14" t="str">
        <f>VLOOKUP(A1057,'Data _Transformation'!A1056:Q3385,6,FALSE)</f>
        <v>No</v>
      </c>
      <c r="G1057" s="14" t="str">
        <f>VLOOKUP(A1057,'Data _Transformation'!A1056:Q3385,7,FALSE)</f>
        <v>No</v>
      </c>
      <c r="H1057" s="14">
        <f>VLOOKUP(A1057,'Data _Transformation'!A1056:Q3385,8,FALSE)</f>
        <v>2</v>
      </c>
      <c r="I1057" s="14" t="str">
        <f>VLOOKUP(A1057,'Data _Transformation'!A1056:Q3385,9,FALSE)</f>
        <v>Nonsmoker</v>
      </c>
      <c r="J1057" s="14" t="str">
        <f>VLOOKUP(A1057,'Data _Transformation'!A1056:Q3385,10,FALSE)</f>
        <v>Obesity</v>
      </c>
      <c r="K1057" s="14" t="str">
        <f>VLOOKUP(A1057,'Data _Transformation'!A1056:Q3385,11,FALSE)</f>
        <v>Normal</v>
      </c>
      <c r="L1057" s="39">
        <f>VLOOKUP(A1057,'Data _Transformation'!A1056:Q3385,12,FALSE)</f>
        <v>30522</v>
      </c>
      <c r="M1057" s="40">
        <f>VLOOKUP(A1057,'Data _Transformation'!A1056:Q3385,13,FALSE)</f>
        <v>8596.83</v>
      </c>
      <c r="N1057" s="14" t="str">
        <f>VLOOKUP(A1057,'Data _Transformation'!A1056:Q3385,14,FALSE)</f>
        <v>tier - 2</v>
      </c>
      <c r="O1057" s="14" t="str">
        <f>VLOOKUP(A1057,'Data _Transformation'!A1056:Q3385,15,FALSE)</f>
        <v>tier - 3</v>
      </c>
      <c r="P1057" s="14" t="str">
        <f>VLOOKUP(A1057,'Data _Transformation'!A1056:Q3385,16,0)</f>
        <v>R1013</v>
      </c>
      <c r="Q1057" s="42">
        <f>VLOOKUP(A1057,'Data _Transformation'!A1056:Q3385,17,0)</f>
        <v>39</v>
      </c>
    </row>
    <row r="1058" spans="1:17" ht="15.6" x14ac:dyDescent="0.3">
      <c r="A1058" s="41" t="s">
        <v>2656</v>
      </c>
      <c r="B1058" s="14" t="str">
        <f>VLOOKUP(A1058,'Data _Transformation'!A1057:Q3386,2,FALSE)</f>
        <v xml:space="preserve">  William H</v>
      </c>
      <c r="C1058" s="14">
        <f>VLOOKUP(A1058,'Data _Transformation'!A1057:Q3386,3,FALSE)</f>
        <v>30.97</v>
      </c>
      <c r="D1058" s="14">
        <f>VLOOKUP(A1058,'Data _Transformation'!A1057:Q3386,4,FALSE)</f>
        <v>5.54</v>
      </c>
      <c r="E1058" s="14" t="str">
        <f>VLOOKUP(A1058,'Data _Transformation'!A1057:Q3386,5,FALSE)</f>
        <v>No</v>
      </c>
      <c r="F1058" s="14" t="str">
        <f>VLOOKUP(A1058,'Data _Transformation'!A1057:Q3386,6,FALSE)</f>
        <v>No</v>
      </c>
      <c r="G1058" s="14" t="str">
        <f>VLOOKUP(A1058,'Data _Transformation'!A1057:Q3386,7,FALSE)</f>
        <v>No</v>
      </c>
      <c r="H1058" s="14">
        <f>VLOOKUP(A1058,'Data _Transformation'!A1057:Q3386,8,FALSE)</f>
        <v>2</v>
      </c>
      <c r="I1058" s="14" t="str">
        <f>VLOOKUP(A1058,'Data _Transformation'!A1057:Q3386,9,FALSE)</f>
        <v>Nonsmoker</v>
      </c>
      <c r="J1058" s="14" t="str">
        <f>VLOOKUP(A1058,'Data _Transformation'!A1057:Q3386,10,FALSE)</f>
        <v>Obesity</v>
      </c>
      <c r="K1058" s="14" t="str">
        <f>VLOOKUP(A1058,'Data _Transformation'!A1057:Q3386,11,FALSE)</f>
        <v>Normal</v>
      </c>
      <c r="L1058" s="39">
        <f>VLOOKUP(A1058,'Data _Transformation'!A1057:Q3386,12,FALSE)</f>
        <v>26856</v>
      </c>
      <c r="M1058" s="40">
        <f>VLOOKUP(A1058,'Data _Transformation'!A1057:Q3386,13,FALSE)</f>
        <v>8601.33</v>
      </c>
      <c r="N1058" s="14" t="str">
        <f>VLOOKUP(A1058,'Data _Transformation'!A1057:Q3386,14,FALSE)</f>
        <v>tier - 2</v>
      </c>
      <c r="O1058" s="14" t="str">
        <f>VLOOKUP(A1058,'Data _Transformation'!A1057:Q3386,15,FALSE)</f>
        <v>tier - 1</v>
      </c>
      <c r="P1058" s="14" t="str">
        <f>VLOOKUP(A1058,'Data _Transformation'!A1057:Q3386,16,0)</f>
        <v>R1013</v>
      </c>
      <c r="Q1058" s="42">
        <f>VLOOKUP(A1058,'Data _Transformation'!A1057:Q3386,17,0)</f>
        <v>49</v>
      </c>
    </row>
    <row r="1059" spans="1:17" ht="15.6" x14ac:dyDescent="0.3">
      <c r="A1059" s="41" t="s">
        <v>2659</v>
      </c>
      <c r="B1059" s="14" t="str">
        <f>VLOOKUP(A1059,'Data _Transformation'!A1058:Q3387,2,FALSE)</f>
        <v xml:space="preserve">  Gal</v>
      </c>
      <c r="C1059" s="14">
        <f>VLOOKUP(A1059,'Data _Transformation'!A1058:Q3387,3,FALSE)</f>
        <v>27.645</v>
      </c>
      <c r="D1059" s="14">
        <f>VLOOKUP(A1059,'Data _Transformation'!A1058:Q3387,4,FALSE)</f>
        <v>8.8699999999999992</v>
      </c>
      <c r="E1059" s="14" t="str">
        <f>VLOOKUP(A1059,'Data _Transformation'!A1058:Q3387,5,FALSE)</f>
        <v>Yes</v>
      </c>
      <c r="F1059" s="14" t="str">
        <f>VLOOKUP(A1059,'Data _Transformation'!A1058:Q3387,6,FALSE)</f>
        <v>No</v>
      </c>
      <c r="G1059" s="14" t="str">
        <f>VLOOKUP(A1059,'Data _Transformation'!A1058:Q3387,7,FALSE)</f>
        <v>No</v>
      </c>
      <c r="H1059" s="14">
        <f>VLOOKUP(A1059,'Data _Transformation'!A1058:Q3387,8,FALSE)</f>
        <v>0</v>
      </c>
      <c r="I1059" s="14" t="str">
        <f>VLOOKUP(A1059,'Data _Transformation'!A1058:Q3387,9,FALSE)</f>
        <v>Nonsmoker</v>
      </c>
      <c r="J1059" s="14" t="str">
        <f>VLOOKUP(A1059,'Data _Transformation'!A1058:Q3387,10,FALSE)</f>
        <v>Over weight</v>
      </c>
      <c r="K1059" s="14" t="str">
        <f>VLOOKUP(A1059,'Data _Transformation'!A1058:Q3387,11,FALSE)</f>
        <v>Diabetes</v>
      </c>
      <c r="L1059" s="39">
        <f>VLOOKUP(A1059,'Data _Transformation'!A1058:Q3387,12,FALSE)</f>
        <v>28392</v>
      </c>
      <c r="M1059" s="40">
        <f>VLOOKUP(A1059,'Data _Transformation'!A1058:Q3387,13,FALSE)</f>
        <v>8603.82</v>
      </c>
      <c r="N1059" s="14" t="str">
        <f>VLOOKUP(A1059,'Data _Transformation'!A1058:Q3387,14,FALSE)</f>
        <v>tier - 2</v>
      </c>
      <c r="O1059" s="14" t="str">
        <f>VLOOKUP(A1059,'Data _Transformation'!A1058:Q3387,15,FALSE)</f>
        <v>tier - 1</v>
      </c>
      <c r="P1059" s="14" t="str">
        <f>VLOOKUP(A1059,'Data _Transformation'!A1058:Q3387,16,0)</f>
        <v>R1019</v>
      </c>
      <c r="Q1059" s="42">
        <f>VLOOKUP(A1059,'Data _Transformation'!A1058:Q3387,17,0)</f>
        <v>45</v>
      </c>
    </row>
    <row r="1060" spans="1:17" ht="15.6" x14ac:dyDescent="0.3">
      <c r="A1060" s="41" t="s">
        <v>2661</v>
      </c>
      <c r="B1060" s="14" t="str">
        <f>VLOOKUP(A1060,'Data _Transformation'!A1059:Q3388,2,FALSE)</f>
        <v xml:space="preserve">  Anton</v>
      </c>
      <c r="C1060" s="14">
        <f>VLOOKUP(A1060,'Data _Transformation'!A1059:Q3388,3,FALSE)</f>
        <v>34.43</v>
      </c>
      <c r="D1060" s="14">
        <f>VLOOKUP(A1060,'Data _Transformation'!A1059:Q3388,4,FALSE)</f>
        <v>5.96</v>
      </c>
      <c r="E1060" s="14" t="str">
        <f>VLOOKUP(A1060,'Data _Transformation'!A1059:Q3388,5,FALSE)</f>
        <v>Yes</v>
      </c>
      <c r="F1060" s="14" t="str">
        <f>VLOOKUP(A1060,'Data _Transformation'!A1059:Q3388,6,FALSE)</f>
        <v>No</v>
      </c>
      <c r="G1060" s="14" t="str">
        <f>VLOOKUP(A1060,'Data _Transformation'!A1059:Q3388,7,FALSE)</f>
        <v>No</v>
      </c>
      <c r="H1060" s="14">
        <f>VLOOKUP(A1060,'Data _Transformation'!A1059:Q3388,8,FALSE)</f>
        <v>2</v>
      </c>
      <c r="I1060" s="14" t="str">
        <f>VLOOKUP(A1060,'Data _Transformation'!A1059:Q3388,9,FALSE)</f>
        <v>Nonsmoker</v>
      </c>
      <c r="J1060" s="14" t="str">
        <f>VLOOKUP(A1060,'Data _Transformation'!A1059:Q3388,10,FALSE)</f>
        <v>Obesity</v>
      </c>
      <c r="K1060" s="14" t="str">
        <f>VLOOKUP(A1060,'Data _Transformation'!A1059:Q3388,11,FALSE)</f>
        <v>Prediabetes</v>
      </c>
      <c r="L1060" s="39">
        <f>VLOOKUP(A1060,'Data _Transformation'!A1059:Q3388,12,FALSE)</f>
        <v>28441</v>
      </c>
      <c r="M1060" s="40">
        <f>VLOOKUP(A1060,'Data _Transformation'!A1059:Q3388,13,FALSE)</f>
        <v>8604.48</v>
      </c>
      <c r="N1060" s="14" t="str">
        <f>VLOOKUP(A1060,'Data _Transformation'!A1059:Q3388,14,FALSE)</f>
        <v>tier - 3</v>
      </c>
      <c r="O1060" s="14" t="str">
        <f>VLOOKUP(A1060,'Data _Transformation'!A1059:Q3388,15,FALSE)</f>
        <v>tier - 2</v>
      </c>
      <c r="P1060" s="14" t="str">
        <f>VLOOKUP(A1060,'Data _Transformation'!A1059:Q3388,16,0)</f>
        <v>R1016</v>
      </c>
      <c r="Q1060" s="42">
        <f>VLOOKUP(A1060,'Data _Transformation'!A1059:Q3388,17,0)</f>
        <v>45</v>
      </c>
    </row>
    <row r="1061" spans="1:17" ht="15.6" x14ac:dyDescent="0.3">
      <c r="A1061" s="41" t="s">
        <v>2664</v>
      </c>
      <c r="B1061" s="14" t="str">
        <f>VLOOKUP(A1061,'Data _Transformation'!A1060:Q3389,2,FALSE)</f>
        <v xml:space="preserve">  Yazmin</v>
      </c>
      <c r="C1061" s="14">
        <f>VLOOKUP(A1061,'Data _Transformation'!A1060:Q3389,3,FALSE)</f>
        <v>39.6</v>
      </c>
      <c r="D1061" s="14">
        <f>VLOOKUP(A1061,'Data _Transformation'!A1060:Q3389,4,FALSE)</f>
        <v>4.4400000000000004</v>
      </c>
      <c r="E1061" s="14" t="str">
        <f>VLOOKUP(A1061,'Data _Transformation'!A1060:Q3389,5,FALSE)</f>
        <v>Yes</v>
      </c>
      <c r="F1061" s="14" t="str">
        <f>VLOOKUP(A1061,'Data _Transformation'!A1060:Q3389,6,FALSE)</f>
        <v>No</v>
      </c>
      <c r="G1061" s="14" t="str">
        <f>VLOOKUP(A1061,'Data _Transformation'!A1060:Q3389,7,FALSE)</f>
        <v>Yes</v>
      </c>
      <c r="H1061" s="14">
        <f>VLOOKUP(A1061,'Data _Transformation'!A1060:Q3389,8,FALSE)</f>
        <v>1</v>
      </c>
      <c r="I1061" s="14" t="str">
        <f>VLOOKUP(A1061,'Data _Transformation'!A1060:Q3389,9,FALSE)</f>
        <v>Nonsmoker</v>
      </c>
      <c r="J1061" s="14" t="str">
        <f>VLOOKUP(A1061,'Data _Transformation'!A1060:Q3389,10,FALSE)</f>
        <v>Obesity</v>
      </c>
      <c r="K1061" s="14" t="str">
        <f>VLOOKUP(A1061,'Data _Transformation'!A1060:Q3389,11,FALSE)</f>
        <v>Normal</v>
      </c>
      <c r="L1061" s="39">
        <f>VLOOKUP(A1061,'Data _Transformation'!A1060:Q3389,12,FALSE)</f>
        <v>28413</v>
      </c>
      <c r="M1061" s="40">
        <f>VLOOKUP(A1061,'Data _Transformation'!A1060:Q3389,13,FALSE)</f>
        <v>8605.36</v>
      </c>
      <c r="N1061" s="14" t="str">
        <f>VLOOKUP(A1061,'Data _Transformation'!A1060:Q3389,14,FALSE)</f>
        <v>tier - 2</v>
      </c>
      <c r="O1061" s="14" t="str">
        <f>VLOOKUP(A1061,'Data _Transformation'!A1060:Q3389,15,FALSE)</f>
        <v>tier - 2</v>
      </c>
      <c r="P1061" s="14" t="str">
        <f>VLOOKUP(A1061,'Data _Transformation'!A1060:Q3389,16,0)</f>
        <v>R1013</v>
      </c>
      <c r="Q1061" s="42">
        <f>VLOOKUP(A1061,'Data _Transformation'!A1060:Q3389,17,0)</f>
        <v>45</v>
      </c>
    </row>
    <row r="1062" spans="1:17" ht="15.6" x14ac:dyDescent="0.3">
      <c r="A1062" s="41" t="s">
        <v>2666</v>
      </c>
      <c r="B1062" s="14" t="str">
        <f>VLOOKUP(A1062,'Data _Transformation'!A1061:Q3390,2,FALSE)</f>
        <v xml:space="preserve">  Florian</v>
      </c>
      <c r="C1062" s="14">
        <f>VLOOKUP(A1062,'Data _Transformation'!A1061:Q3390,3,FALSE)</f>
        <v>22.1</v>
      </c>
      <c r="D1062" s="14">
        <f>VLOOKUP(A1062,'Data _Transformation'!A1061:Q3390,4,FALSE)</f>
        <v>4.6500000000000004</v>
      </c>
      <c r="E1062" s="14" t="str">
        <f>VLOOKUP(A1062,'Data _Transformation'!A1061:Q3390,5,FALSE)</f>
        <v>Yes</v>
      </c>
      <c r="F1062" s="14" t="str">
        <f>VLOOKUP(A1062,'Data _Transformation'!A1061:Q3390,6,FALSE)</f>
        <v>No</v>
      </c>
      <c r="G1062" s="14" t="str">
        <f>VLOOKUP(A1062,'Data _Transformation'!A1061:Q3390,7,FALSE)</f>
        <v>No</v>
      </c>
      <c r="H1062" s="14">
        <f>VLOOKUP(A1062,'Data _Transformation'!A1061:Q3390,8,FALSE)</f>
        <v>2</v>
      </c>
      <c r="I1062" s="14" t="str">
        <f>VLOOKUP(A1062,'Data _Transformation'!A1061:Q3390,9,FALSE)</f>
        <v>Nonsmoker</v>
      </c>
      <c r="J1062" s="14" t="str">
        <f>VLOOKUP(A1062,'Data _Transformation'!A1061:Q3390,10,FALSE)</f>
        <v>Normal weight</v>
      </c>
      <c r="K1062" s="14" t="str">
        <f>VLOOKUP(A1062,'Data _Transformation'!A1061:Q3390,11,FALSE)</f>
        <v>Normal</v>
      </c>
      <c r="L1062" s="39">
        <f>VLOOKUP(A1062,'Data _Transformation'!A1061:Q3390,12,FALSE)</f>
        <v>29053</v>
      </c>
      <c r="M1062" s="40">
        <f>VLOOKUP(A1062,'Data _Transformation'!A1061:Q3390,13,FALSE)</f>
        <v>8606.2199999999993</v>
      </c>
      <c r="N1062" s="14" t="str">
        <f>VLOOKUP(A1062,'Data _Transformation'!A1061:Q3390,14,FALSE)</f>
        <v>tier - 1</v>
      </c>
      <c r="O1062" s="14" t="str">
        <f>VLOOKUP(A1062,'Data _Transformation'!A1061:Q3390,15,FALSE)</f>
        <v>tier - 2</v>
      </c>
      <c r="P1062" s="14" t="str">
        <f>VLOOKUP(A1062,'Data _Transformation'!A1061:Q3390,16,0)</f>
        <v>R1014</v>
      </c>
      <c r="Q1062" s="42">
        <f>VLOOKUP(A1062,'Data _Transformation'!A1061:Q3390,17,0)</f>
        <v>43</v>
      </c>
    </row>
    <row r="1063" spans="1:17" ht="15.6" x14ac:dyDescent="0.3">
      <c r="A1063" s="41" t="s">
        <v>2669</v>
      </c>
      <c r="B1063" s="14" t="str">
        <f>VLOOKUP(A1063,'Data _Transformation'!A1062:Q3391,2,FALSE)</f>
        <v xml:space="preserve">  Karen L</v>
      </c>
      <c r="C1063" s="14">
        <f>VLOOKUP(A1063,'Data _Transformation'!A1062:Q3391,3,FALSE)</f>
        <v>33.25</v>
      </c>
      <c r="D1063" s="14">
        <f>VLOOKUP(A1063,'Data _Transformation'!A1062:Q3391,4,FALSE)</f>
        <v>5.64</v>
      </c>
      <c r="E1063" s="14" t="str">
        <f>VLOOKUP(A1063,'Data _Transformation'!A1062:Q3391,5,FALSE)</f>
        <v>Yes</v>
      </c>
      <c r="F1063" s="14" t="str">
        <f>VLOOKUP(A1063,'Data _Transformation'!A1062:Q3391,6,FALSE)</f>
        <v>No</v>
      </c>
      <c r="G1063" s="14" t="str">
        <f>VLOOKUP(A1063,'Data _Transformation'!A1062:Q3391,7,FALSE)</f>
        <v>Yes</v>
      </c>
      <c r="H1063" s="14">
        <f>VLOOKUP(A1063,'Data _Transformation'!A1062:Q3391,8,FALSE)</f>
        <v>1</v>
      </c>
      <c r="I1063" s="14" t="str">
        <f>VLOOKUP(A1063,'Data _Transformation'!A1062:Q3391,9,FALSE)</f>
        <v>Nonsmoker</v>
      </c>
      <c r="J1063" s="14" t="str">
        <f>VLOOKUP(A1063,'Data _Transformation'!A1062:Q3391,10,FALSE)</f>
        <v>Obesity</v>
      </c>
      <c r="K1063" s="14" t="str">
        <f>VLOOKUP(A1063,'Data _Transformation'!A1062:Q3391,11,FALSE)</f>
        <v>Normal</v>
      </c>
      <c r="L1063" s="39">
        <f>VLOOKUP(A1063,'Data _Transformation'!A1062:Q3391,12,FALSE)</f>
        <v>28370</v>
      </c>
      <c r="M1063" s="40">
        <f>VLOOKUP(A1063,'Data _Transformation'!A1062:Q3391,13,FALSE)</f>
        <v>8615.2999999999993</v>
      </c>
      <c r="N1063" s="14" t="str">
        <f>VLOOKUP(A1063,'Data _Transformation'!A1062:Q3391,14,FALSE)</f>
        <v>tier - 2</v>
      </c>
      <c r="O1063" s="14" t="str">
        <f>VLOOKUP(A1063,'Data _Transformation'!A1062:Q3391,15,FALSE)</f>
        <v>tier - 3</v>
      </c>
      <c r="P1063" s="14" t="str">
        <f>VLOOKUP(A1063,'Data _Transformation'!A1062:Q3391,16,0)</f>
        <v>R1011</v>
      </c>
      <c r="Q1063" s="42">
        <f>VLOOKUP(A1063,'Data _Transformation'!A1062:Q3391,17,0)</f>
        <v>45</v>
      </c>
    </row>
    <row r="1064" spans="1:17" ht="15.6" x14ac:dyDescent="0.3">
      <c r="A1064" s="41" t="s">
        <v>2671</v>
      </c>
      <c r="B1064" s="14" t="str">
        <f>VLOOKUP(A1064,'Data _Transformation'!A1063:Q3392,2,FALSE)</f>
        <v xml:space="preserve">  Scott</v>
      </c>
      <c r="C1064" s="14">
        <f>VLOOKUP(A1064,'Data _Transformation'!A1063:Q3392,3,FALSE)</f>
        <v>33.33</v>
      </c>
      <c r="D1064" s="14">
        <f>VLOOKUP(A1064,'Data _Transformation'!A1063:Q3392,4,FALSE)</f>
        <v>10.19</v>
      </c>
      <c r="E1064" s="14" t="str">
        <f>VLOOKUP(A1064,'Data _Transformation'!A1063:Q3392,5,FALSE)</f>
        <v>No</v>
      </c>
      <c r="F1064" s="14" t="str">
        <f>VLOOKUP(A1064,'Data _Transformation'!A1063:Q3392,6,FALSE)</f>
        <v>No</v>
      </c>
      <c r="G1064" s="14" t="str">
        <f>VLOOKUP(A1064,'Data _Transformation'!A1063:Q3392,7,FALSE)</f>
        <v>No</v>
      </c>
      <c r="H1064" s="14">
        <f>VLOOKUP(A1064,'Data _Transformation'!A1063:Q3392,8,FALSE)</f>
        <v>0</v>
      </c>
      <c r="I1064" s="14" t="str">
        <f>VLOOKUP(A1064,'Data _Transformation'!A1063:Q3392,9,FALSE)</f>
        <v>Nonsmoker</v>
      </c>
      <c r="J1064" s="14" t="str">
        <f>VLOOKUP(A1064,'Data _Transformation'!A1063:Q3392,10,FALSE)</f>
        <v>Obesity</v>
      </c>
      <c r="K1064" s="14" t="str">
        <f>VLOOKUP(A1064,'Data _Transformation'!A1063:Q3392,11,FALSE)</f>
        <v>Diabetes</v>
      </c>
      <c r="L1064" s="39">
        <f>VLOOKUP(A1064,'Data _Transformation'!A1063:Q3392,12,FALSE)</f>
        <v>27609</v>
      </c>
      <c r="M1064" s="40">
        <f>VLOOKUP(A1064,'Data _Transformation'!A1063:Q3392,13,FALSE)</f>
        <v>8627.5400000000009</v>
      </c>
      <c r="N1064" s="14" t="str">
        <f>VLOOKUP(A1064,'Data _Transformation'!A1063:Q3392,14,FALSE)</f>
        <v>tier - 2</v>
      </c>
      <c r="O1064" s="14" t="str">
        <f>VLOOKUP(A1064,'Data _Transformation'!A1063:Q3392,15,FALSE)</f>
        <v>tier - 2</v>
      </c>
      <c r="P1064" s="14" t="str">
        <f>VLOOKUP(A1064,'Data _Transformation'!A1063:Q3392,16,0)</f>
        <v>R1017</v>
      </c>
      <c r="Q1064" s="42">
        <f>VLOOKUP(A1064,'Data _Transformation'!A1063:Q3392,17,0)</f>
        <v>47</v>
      </c>
    </row>
    <row r="1065" spans="1:17" ht="15.6" x14ac:dyDescent="0.3">
      <c r="A1065" s="41" t="s">
        <v>2673</v>
      </c>
      <c r="B1065" s="14" t="str">
        <f>VLOOKUP(A1065,'Data _Transformation'!A1064:Q3393,2,FALSE)</f>
        <v xml:space="preserve">  Claire</v>
      </c>
      <c r="C1065" s="14">
        <f>VLOOKUP(A1065,'Data _Transformation'!A1064:Q3393,3,FALSE)</f>
        <v>30.5</v>
      </c>
      <c r="D1065" s="14">
        <f>VLOOKUP(A1065,'Data _Transformation'!A1064:Q3393,4,FALSE)</f>
        <v>10.79</v>
      </c>
      <c r="E1065" s="14" t="str">
        <f>VLOOKUP(A1065,'Data _Transformation'!A1064:Q3393,5,FALSE)</f>
        <v>No</v>
      </c>
      <c r="F1065" s="14" t="str">
        <f>VLOOKUP(A1065,'Data _Transformation'!A1064:Q3393,6,FALSE)</f>
        <v>No</v>
      </c>
      <c r="G1065" s="14" t="str">
        <f>VLOOKUP(A1065,'Data _Transformation'!A1064:Q3393,7,FALSE)</f>
        <v>No</v>
      </c>
      <c r="H1065" s="14">
        <f>VLOOKUP(A1065,'Data _Transformation'!A1064:Q3393,8,FALSE)</f>
        <v>0</v>
      </c>
      <c r="I1065" s="14" t="str">
        <f>VLOOKUP(A1065,'Data _Transformation'!A1064:Q3393,9,FALSE)</f>
        <v>Nonsmoker</v>
      </c>
      <c r="J1065" s="14" t="str">
        <f>VLOOKUP(A1065,'Data _Transformation'!A1064:Q3393,10,FALSE)</f>
        <v>Obesity</v>
      </c>
      <c r="K1065" s="14" t="str">
        <f>VLOOKUP(A1065,'Data _Transformation'!A1064:Q3393,11,FALSE)</f>
        <v>Diabetes</v>
      </c>
      <c r="L1065" s="39">
        <f>VLOOKUP(A1065,'Data _Transformation'!A1064:Q3393,12,FALSE)</f>
        <v>24036</v>
      </c>
      <c r="M1065" s="40">
        <f>VLOOKUP(A1065,'Data _Transformation'!A1064:Q3393,13,FALSE)</f>
        <v>8665.09</v>
      </c>
      <c r="N1065" s="14" t="str">
        <f>VLOOKUP(A1065,'Data _Transformation'!A1064:Q3393,14,FALSE)</f>
        <v>tier - 3</v>
      </c>
      <c r="O1065" s="14" t="str">
        <f>VLOOKUP(A1065,'Data _Transformation'!A1064:Q3393,15,FALSE)</f>
        <v>tier - 2</v>
      </c>
      <c r="P1065" s="14" t="str">
        <f>VLOOKUP(A1065,'Data _Transformation'!A1064:Q3393,16,0)</f>
        <v>R1012</v>
      </c>
      <c r="Q1065" s="42">
        <f>VLOOKUP(A1065,'Data _Transformation'!A1064:Q3393,17,0)</f>
        <v>57</v>
      </c>
    </row>
    <row r="1066" spans="1:17" ht="15.6" x14ac:dyDescent="0.3">
      <c r="A1066" s="41" t="s">
        <v>2676</v>
      </c>
      <c r="B1066" s="14" t="str">
        <f>VLOOKUP(A1066,'Data _Transformation'!A1065:Q3394,2,FALSE)</f>
        <v xml:space="preserve">  Lynn M</v>
      </c>
      <c r="C1066" s="14">
        <f>VLOOKUP(A1066,'Data _Transformation'!A1065:Q3394,3,FALSE)</f>
        <v>30.3</v>
      </c>
      <c r="D1066" s="14">
        <f>VLOOKUP(A1066,'Data _Transformation'!A1065:Q3394,4,FALSE)</f>
        <v>4.24</v>
      </c>
      <c r="E1066" s="14" t="str">
        <f>VLOOKUP(A1066,'Data _Transformation'!A1065:Q3394,5,FALSE)</f>
        <v>No</v>
      </c>
      <c r="F1066" s="14" t="str">
        <f>VLOOKUP(A1066,'Data _Transformation'!A1065:Q3394,6,FALSE)</f>
        <v>No</v>
      </c>
      <c r="G1066" s="14" t="str">
        <f>VLOOKUP(A1066,'Data _Transformation'!A1065:Q3394,7,FALSE)</f>
        <v>No</v>
      </c>
      <c r="H1066" s="14">
        <f>VLOOKUP(A1066,'Data _Transformation'!A1065:Q3394,8,FALSE)</f>
        <v>0</v>
      </c>
      <c r="I1066" s="14" t="str">
        <f>VLOOKUP(A1066,'Data _Transformation'!A1065:Q3394,9,FALSE)</f>
        <v>Nonsmoker</v>
      </c>
      <c r="J1066" s="14" t="str">
        <f>VLOOKUP(A1066,'Data _Transformation'!A1065:Q3394,10,FALSE)</f>
        <v>Obesity</v>
      </c>
      <c r="K1066" s="14" t="str">
        <f>VLOOKUP(A1066,'Data _Transformation'!A1065:Q3394,11,FALSE)</f>
        <v>Normal</v>
      </c>
      <c r="L1066" s="39">
        <f>VLOOKUP(A1066,'Data _Transformation'!A1065:Q3394,12,FALSE)</f>
        <v>25425</v>
      </c>
      <c r="M1066" s="40">
        <f>VLOOKUP(A1066,'Data _Transformation'!A1065:Q3394,13,FALSE)</f>
        <v>8665.14</v>
      </c>
      <c r="N1066" s="14" t="str">
        <f>VLOOKUP(A1066,'Data _Transformation'!A1065:Q3394,14,FALSE)</f>
        <v>tier - 2</v>
      </c>
      <c r="O1066" s="14" t="str">
        <f>VLOOKUP(A1066,'Data _Transformation'!A1065:Q3394,15,FALSE)</f>
        <v>tier - 3</v>
      </c>
      <c r="P1066" s="14" t="str">
        <f>VLOOKUP(A1066,'Data _Transformation'!A1065:Q3394,16,0)</f>
        <v>R1013</v>
      </c>
      <c r="Q1066" s="42">
        <f>VLOOKUP(A1066,'Data _Transformation'!A1065:Q3394,17,0)</f>
        <v>53</v>
      </c>
    </row>
    <row r="1067" spans="1:17" ht="15.6" x14ac:dyDescent="0.3">
      <c r="A1067" s="41" t="s">
        <v>2678</v>
      </c>
      <c r="B1067" s="14" t="str">
        <f>VLOOKUP(A1067,'Data _Transformation'!A1066:Q3395,2,FALSE)</f>
        <v xml:space="preserve">  Sharon</v>
      </c>
      <c r="C1067" s="14">
        <f>VLOOKUP(A1067,'Data _Transformation'!A1066:Q3395,3,FALSE)</f>
        <v>26.22</v>
      </c>
      <c r="D1067" s="14">
        <f>VLOOKUP(A1067,'Data _Transformation'!A1066:Q3395,4,FALSE)</f>
        <v>5.83</v>
      </c>
      <c r="E1067" s="14" t="str">
        <f>VLOOKUP(A1067,'Data _Transformation'!A1066:Q3395,5,FALSE)</f>
        <v>No</v>
      </c>
      <c r="F1067" s="14" t="str">
        <f>VLOOKUP(A1067,'Data _Transformation'!A1066:Q3395,6,FALSE)</f>
        <v>No</v>
      </c>
      <c r="G1067" s="14" t="str">
        <f>VLOOKUP(A1067,'Data _Transformation'!A1066:Q3395,7,FALSE)</f>
        <v>No</v>
      </c>
      <c r="H1067" s="14">
        <f>VLOOKUP(A1067,'Data _Transformation'!A1066:Q3395,8,FALSE)</f>
        <v>2</v>
      </c>
      <c r="I1067" s="14" t="str">
        <f>VLOOKUP(A1067,'Data _Transformation'!A1066:Q3395,9,FALSE)</f>
        <v>Nonsmoker</v>
      </c>
      <c r="J1067" s="14" t="str">
        <f>VLOOKUP(A1067,'Data _Transformation'!A1066:Q3395,10,FALSE)</f>
        <v>Over weight</v>
      </c>
      <c r="K1067" s="14" t="str">
        <f>VLOOKUP(A1067,'Data _Transformation'!A1066:Q3395,11,FALSE)</f>
        <v>Prediabetes</v>
      </c>
      <c r="L1067" s="39">
        <f>VLOOKUP(A1067,'Data _Transformation'!A1066:Q3395,12,FALSE)</f>
        <v>27257</v>
      </c>
      <c r="M1067" s="40">
        <f>VLOOKUP(A1067,'Data _Transformation'!A1066:Q3395,13,FALSE)</f>
        <v>8671.19</v>
      </c>
      <c r="N1067" s="14" t="str">
        <f>VLOOKUP(A1067,'Data _Transformation'!A1066:Q3395,14,FALSE)</f>
        <v>tier - 2</v>
      </c>
      <c r="O1067" s="14" t="str">
        <f>VLOOKUP(A1067,'Data _Transformation'!A1066:Q3395,15,FALSE)</f>
        <v>tier - 1</v>
      </c>
      <c r="P1067" s="14" t="str">
        <f>VLOOKUP(A1067,'Data _Transformation'!A1066:Q3395,16,0)</f>
        <v>R1012</v>
      </c>
      <c r="Q1067" s="42">
        <f>VLOOKUP(A1067,'Data _Transformation'!A1066:Q3395,17,0)</f>
        <v>48</v>
      </c>
    </row>
    <row r="1068" spans="1:17" ht="15.6" x14ac:dyDescent="0.3">
      <c r="A1068" s="41" t="s">
        <v>2680</v>
      </c>
      <c r="B1068" s="14" t="str">
        <f>VLOOKUP(A1068,'Data _Transformation'!A1067:Q3396,2,FALSE)</f>
        <v xml:space="preserve">  Candice</v>
      </c>
      <c r="C1068" s="14">
        <f>VLOOKUP(A1068,'Data _Transformation'!A1067:Q3396,3,FALSE)</f>
        <v>29.99</v>
      </c>
      <c r="D1068" s="14">
        <f>VLOOKUP(A1068,'Data _Transformation'!A1067:Q3396,4,FALSE)</f>
        <v>11.85</v>
      </c>
      <c r="E1068" s="14" t="str">
        <f>VLOOKUP(A1068,'Data _Transformation'!A1067:Q3396,5,FALSE)</f>
        <v>No</v>
      </c>
      <c r="F1068" s="14" t="str">
        <f>VLOOKUP(A1068,'Data _Transformation'!A1067:Q3396,6,FALSE)</f>
        <v>No</v>
      </c>
      <c r="G1068" s="14" t="str">
        <f>VLOOKUP(A1068,'Data _Transformation'!A1067:Q3396,7,FALSE)</f>
        <v>No</v>
      </c>
      <c r="H1068" s="14">
        <f>VLOOKUP(A1068,'Data _Transformation'!A1067:Q3396,8,FALSE)</f>
        <v>0</v>
      </c>
      <c r="I1068" s="14" t="str">
        <f>VLOOKUP(A1068,'Data _Transformation'!A1067:Q3396,9,FALSE)</f>
        <v>Nonsmoker</v>
      </c>
      <c r="J1068" s="14" t="str">
        <f>VLOOKUP(A1068,'Data _Transformation'!A1067:Q3396,10,FALSE)</f>
        <v>Over weight</v>
      </c>
      <c r="K1068" s="14" t="str">
        <f>VLOOKUP(A1068,'Data _Transformation'!A1067:Q3396,11,FALSE)</f>
        <v>Diabetes</v>
      </c>
      <c r="L1068" s="39">
        <f>VLOOKUP(A1068,'Data _Transformation'!A1067:Q3396,12,FALSE)</f>
        <v>26948</v>
      </c>
      <c r="M1068" s="40">
        <f>VLOOKUP(A1068,'Data _Transformation'!A1067:Q3396,13,FALSE)</f>
        <v>8688.86</v>
      </c>
      <c r="N1068" s="14" t="str">
        <f>VLOOKUP(A1068,'Data _Transformation'!A1067:Q3396,14,FALSE)</f>
        <v>tier - 2</v>
      </c>
      <c r="O1068" s="14" t="str">
        <f>VLOOKUP(A1068,'Data _Transformation'!A1067:Q3396,15,FALSE)</f>
        <v>tier - 1</v>
      </c>
      <c r="P1068" s="14" t="str">
        <f>VLOOKUP(A1068,'Data _Transformation'!A1067:Q3396,16,0)</f>
        <v>R1017</v>
      </c>
      <c r="Q1068" s="42">
        <f>VLOOKUP(A1068,'Data _Transformation'!A1067:Q3396,17,0)</f>
        <v>49</v>
      </c>
    </row>
    <row r="1069" spans="1:17" ht="15.6" x14ac:dyDescent="0.3">
      <c r="A1069" s="41" t="s">
        <v>2683</v>
      </c>
      <c r="B1069" s="14" t="str">
        <f>VLOOKUP(A1069,'Data _Transformation'!A1068:Q3397,2,FALSE)</f>
        <v xml:space="preserve">  Jennifer D</v>
      </c>
      <c r="C1069" s="14">
        <f>VLOOKUP(A1069,'Data _Transformation'!A1068:Q3397,3,FALSE)</f>
        <v>36.380000000000003</v>
      </c>
      <c r="D1069" s="14">
        <f>VLOOKUP(A1069,'Data _Transformation'!A1068:Q3397,4,FALSE)</f>
        <v>5.98</v>
      </c>
      <c r="E1069" s="14" t="str">
        <f>VLOOKUP(A1069,'Data _Transformation'!A1068:Q3397,5,FALSE)</f>
        <v>No</v>
      </c>
      <c r="F1069" s="14" t="str">
        <f>VLOOKUP(A1069,'Data _Transformation'!A1068:Q3397,6,FALSE)</f>
        <v>No</v>
      </c>
      <c r="G1069" s="14" t="str">
        <f>VLOOKUP(A1069,'Data _Transformation'!A1068:Q3397,7,FALSE)</f>
        <v>No</v>
      </c>
      <c r="H1069" s="14">
        <f>VLOOKUP(A1069,'Data _Transformation'!A1068:Q3397,8,FALSE)</f>
        <v>1</v>
      </c>
      <c r="I1069" s="14" t="str">
        <f>VLOOKUP(A1069,'Data _Transformation'!A1068:Q3397,9,FALSE)</f>
        <v>Nonsmoker</v>
      </c>
      <c r="J1069" s="14" t="str">
        <f>VLOOKUP(A1069,'Data _Transformation'!A1068:Q3397,10,FALSE)</f>
        <v>Obesity</v>
      </c>
      <c r="K1069" s="14" t="str">
        <f>VLOOKUP(A1069,'Data _Transformation'!A1068:Q3397,11,FALSE)</f>
        <v>Prediabetes</v>
      </c>
      <c r="L1069" s="39">
        <f>VLOOKUP(A1069,'Data _Transformation'!A1068:Q3397,12,FALSE)</f>
        <v>29522</v>
      </c>
      <c r="M1069" s="40">
        <f>VLOOKUP(A1069,'Data _Transformation'!A1068:Q3397,13,FALSE)</f>
        <v>8701.84</v>
      </c>
      <c r="N1069" s="14" t="str">
        <f>VLOOKUP(A1069,'Data _Transformation'!A1068:Q3397,14,FALSE)</f>
        <v>tier - 2</v>
      </c>
      <c r="O1069" s="14" t="str">
        <f>VLOOKUP(A1069,'Data _Transformation'!A1068:Q3397,15,FALSE)</f>
        <v>tier - 3</v>
      </c>
      <c r="P1069" s="14" t="str">
        <f>VLOOKUP(A1069,'Data _Transformation'!A1068:Q3397,16,0)</f>
        <v>R1021</v>
      </c>
      <c r="Q1069" s="42">
        <f>VLOOKUP(A1069,'Data _Transformation'!A1068:Q3397,17,0)</f>
        <v>42</v>
      </c>
    </row>
    <row r="1070" spans="1:17" ht="15.6" x14ac:dyDescent="0.3">
      <c r="A1070" s="41" t="s">
        <v>2685</v>
      </c>
      <c r="B1070" s="14" t="str">
        <f>VLOOKUP(A1070,'Data _Transformation'!A1069:Q3398,2,FALSE)</f>
        <v xml:space="preserve">  Eric</v>
      </c>
      <c r="C1070" s="14">
        <f>VLOOKUP(A1070,'Data _Transformation'!A1069:Q3398,3,FALSE)</f>
        <v>31.16</v>
      </c>
      <c r="D1070" s="14">
        <f>VLOOKUP(A1070,'Data _Transformation'!A1069:Q3398,4,FALSE)</f>
        <v>4.26</v>
      </c>
      <c r="E1070" s="14" t="str">
        <f>VLOOKUP(A1070,'Data _Transformation'!A1069:Q3398,5,FALSE)</f>
        <v>Yes</v>
      </c>
      <c r="F1070" s="14" t="str">
        <f>VLOOKUP(A1070,'Data _Transformation'!A1069:Q3398,6,FALSE)</f>
        <v>No</v>
      </c>
      <c r="G1070" s="14" t="str">
        <f>VLOOKUP(A1070,'Data _Transformation'!A1069:Q3398,7,FALSE)</f>
        <v>Yes</v>
      </c>
      <c r="H1070" s="14">
        <f>VLOOKUP(A1070,'Data _Transformation'!A1069:Q3398,8,FALSE)</f>
        <v>1</v>
      </c>
      <c r="I1070" s="14" t="str">
        <f>VLOOKUP(A1070,'Data _Transformation'!A1069:Q3398,9,FALSE)</f>
        <v>Nonsmoker</v>
      </c>
      <c r="J1070" s="14" t="str">
        <f>VLOOKUP(A1070,'Data _Transformation'!A1069:Q3398,10,FALSE)</f>
        <v>Obesity</v>
      </c>
      <c r="K1070" s="14" t="str">
        <f>VLOOKUP(A1070,'Data _Transformation'!A1069:Q3398,11,FALSE)</f>
        <v>Normal</v>
      </c>
      <c r="L1070" s="39">
        <f>VLOOKUP(A1070,'Data _Transformation'!A1069:Q3398,12,FALSE)</f>
        <v>26840</v>
      </c>
      <c r="M1070" s="40">
        <f>VLOOKUP(A1070,'Data _Transformation'!A1069:Q3398,13,FALSE)</f>
        <v>8703.4599999999991</v>
      </c>
      <c r="N1070" s="14" t="str">
        <f>VLOOKUP(A1070,'Data _Transformation'!A1069:Q3398,14,FALSE)</f>
        <v>tier - 3</v>
      </c>
      <c r="O1070" s="14" t="str">
        <f>VLOOKUP(A1070,'Data _Transformation'!A1069:Q3398,15,FALSE)</f>
        <v>tier - 3</v>
      </c>
      <c r="P1070" s="14" t="str">
        <f>VLOOKUP(A1070,'Data _Transformation'!A1069:Q3398,16,0)</f>
        <v>R1011</v>
      </c>
      <c r="Q1070" s="42">
        <f>VLOOKUP(A1070,'Data _Transformation'!A1069:Q3398,17,0)</f>
        <v>49</v>
      </c>
    </row>
    <row r="1071" spans="1:17" ht="15.6" x14ac:dyDescent="0.3">
      <c r="A1071" s="41" t="s">
        <v>2687</v>
      </c>
      <c r="B1071" s="14" t="str">
        <f>VLOOKUP(A1071,'Data _Transformation'!A1070:Q3399,2,FALSE)</f>
        <v xml:space="preserve">  Bryan</v>
      </c>
      <c r="C1071" s="14">
        <f>VLOOKUP(A1071,'Data _Transformation'!A1070:Q3399,3,FALSE)</f>
        <v>25.55</v>
      </c>
      <c r="D1071" s="14">
        <f>VLOOKUP(A1071,'Data _Transformation'!A1070:Q3399,4,FALSE)</f>
        <v>4.96</v>
      </c>
      <c r="E1071" s="14" t="str">
        <f>VLOOKUP(A1071,'Data _Transformation'!A1070:Q3399,5,FALSE)</f>
        <v>Yes</v>
      </c>
      <c r="F1071" s="14" t="str">
        <f>VLOOKUP(A1071,'Data _Transformation'!A1070:Q3399,6,FALSE)</f>
        <v>No</v>
      </c>
      <c r="G1071" s="14" t="str">
        <f>VLOOKUP(A1071,'Data _Transformation'!A1070:Q3399,7,FALSE)</f>
        <v>No</v>
      </c>
      <c r="H1071" s="14">
        <f>VLOOKUP(A1071,'Data _Transformation'!A1070:Q3399,8,FALSE)</f>
        <v>1</v>
      </c>
      <c r="I1071" s="14" t="str">
        <f>VLOOKUP(A1071,'Data _Transformation'!A1070:Q3399,9,FALSE)</f>
        <v>Nonsmoker</v>
      </c>
      <c r="J1071" s="14" t="str">
        <f>VLOOKUP(A1071,'Data _Transformation'!A1070:Q3399,10,FALSE)</f>
        <v>Over weight</v>
      </c>
      <c r="K1071" s="14" t="str">
        <f>VLOOKUP(A1071,'Data _Transformation'!A1070:Q3399,11,FALSE)</f>
        <v>Normal</v>
      </c>
      <c r="L1071" s="39">
        <f>VLOOKUP(A1071,'Data _Transformation'!A1070:Q3399,12,FALSE)</f>
        <v>27928</v>
      </c>
      <c r="M1071" s="40">
        <f>VLOOKUP(A1071,'Data _Transformation'!A1070:Q3399,13,FALSE)</f>
        <v>8733.23</v>
      </c>
      <c r="N1071" s="14" t="str">
        <f>VLOOKUP(A1071,'Data _Transformation'!A1070:Q3399,14,FALSE)</f>
        <v>tier - 2</v>
      </c>
      <c r="O1071" s="14" t="str">
        <f>VLOOKUP(A1071,'Data _Transformation'!A1070:Q3399,15,FALSE)</f>
        <v>tier - 3</v>
      </c>
      <c r="P1071" s="14" t="str">
        <f>VLOOKUP(A1071,'Data _Transformation'!A1070:Q3399,16,0)</f>
        <v>R1012</v>
      </c>
      <c r="Q1071" s="42">
        <f>VLOOKUP(A1071,'Data _Transformation'!A1070:Q3399,17,0)</f>
        <v>46</v>
      </c>
    </row>
    <row r="1072" spans="1:17" ht="15.6" x14ac:dyDescent="0.3">
      <c r="A1072" s="41" t="s">
        <v>2690</v>
      </c>
      <c r="B1072" s="14" t="str">
        <f>VLOOKUP(A1072,'Data _Transformation'!A1071:Q3400,2,FALSE)</f>
        <v xml:space="preserve">  Devon R</v>
      </c>
      <c r="C1072" s="14">
        <f>VLOOKUP(A1072,'Data _Transformation'!A1071:Q3400,3,FALSE)</f>
        <v>28.77</v>
      </c>
      <c r="D1072" s="14">
        <f>VLOOKUP(A1072,'Data _Transformation'!A1071:Q3400,4,FALSE)</f>
        <v>4</v>
      </c>
      <c r="E1072" s="14" t="str">
        <f>VLOOKUP(A1072,'Data _Transformation'!A1071:Q3400,5,FALSE)</f>
        <v>Yes</v>
      </c>
      <c r="F1072" s="14" t="str">
        <f>VLOOKUP(A1072,'Data _Transformation'!A1071:Q3400,6,FALSE)</f>
        <v>No</v>
      </c>
      <c r="G1072" s="14" t="str">
        <f>VLOOKUP(A1072,'Data _Transformation'!A1071:Q3400,7,FALSE)</f>
        <v>No</v>
      </c>
      <c r="H1072" s="14">
        <f>VLOOKUP(A1072,'Data _Transformation'!A1071:Q3400,8,FALSE)</f>
        <v>0</v>
      </c>
      <c r="I1072" s="14" t="str">
        <f>VLOOKUP(A1072,'Data _Transformation'!A1071:Q3400,9,FALSE)</f>
        <v>Nonsmoker</v>
      </c>
      <c r="J1072" s="14" t="str">
        <f>VLOOKUP(A1072,'Data _Transformation'!A1071:Q3400,10,FALSE)</f>
        <v>Over weight</v>
      </c>
      <c r="K1072" s="14" t="str">
        <f>VLOOKUP(A1072,'Data _Transformation'!A1071:Q3400,11,FALSE)</f>
        <v>Normal</v>
      </c>
      <c r="L1072" s="39">
        <f>VLOOKUP(A1072,'Data _Transformation'!A1071:Q3400,12,FALSE)</f>
        <v>36395</v>
      </c>
      <c r="M1072" s="40">
        <f>VLOOKUP(A1072,'Data _Transformation'!A1071:Q3400,13,FALSE)</f>
        <v>8747.68</v>
      </c>
      <c r="N1072" s="14" t="str">
        <f>VLOOKUP(A1072,'Data _Transformation'!A1071:Q3400,14,FALSE)</f>
        <v>tier - 2</v>
      </c>
      <c r="O1072" s="14" t="str">
        <f>VLOOKUP(A1072,'Data _Transformation'!A1071:Q3400,15,FALSE)</f>
        <v>tier - 3</v>
      </c>
      <c r="P1072" s="14" t="str">
        <f>VLOOKUP(A1072,'Data _Transformation'!A1071:Q3400,16,0)</f>
        <v>R1011</v>
      </c>
      <c r="Q1072" s="42">
        <f>VLOOKUP(A1072,'Data _Transformation'!A1071:Q3400,17,0)</f>
        <v>23</v>
      </c>
    </row>
    <row r="1073" spans="1:17" ht="15.6" x14ac:dyDescent="0.3">
      <c r="A1073" s="41" t="s">
        <v>2692</v>
      </c>
      <c r="B1073" s="14" t="str">
        <f>VLOOKUP(A1073,'Data _Transformation'!A1072:Q3401,2,FALSE)</f>
        <v xml:space="preserve">  Elena</v>
      </c>
      <c r="C1073" s="14">
        <f>VLOOKUP(A1073,'Data _Transformation'!A1072:Q3401,3,FALSE)</f>
        <v>23.14</v>
      </c>
      <c r="D1073" s="14">
        <f>VLOOKUP(A1073,'Data _Transformation'!A1072:Q3401,4,FALSE)</f>
        <v>4.1500000000000004</v>
      </c>
      <c r="E1073" s="14" t="str">
        <f>VLOOKUP(A1073,'Data _Transformation'!A1072:Q3401,5,FALSE)</f>
        <v>Yes</v>
      </c>
      <c r="F1073" s="14" t="str">
        <f>VLOOKUP(A1073,'Data _Transformation'!A1072:Q3401,6,FALSE)</f>
        <v>No</v>
      </c>
      <c r="G1073" s="14" t="str">
        <f>VLOOKUP(A1073,'Data _Transformation'!A1072:Q3401,7,FALSE)</f>
        <v>No</v>
      </c>
      <c r="H1073" s="14">
        <f>VLOOKUP(A1073,'Data _Transformation'!A1072:Q3401,8,FALSE)</f>
        <v>1</v>
      </c>
      <c r="I1073" s="14" t="str">
        <f>VLOOKUP(A1073,'Data _Transformation'!A1072:Q3401,9,FALSE)</f>
        <v>Nonsmoker</v>
      </c>
      <c r="J1073" s="14" t="str">
        <f>VLOOKUP(A1073,'Data _Transformation'!A1072:Q3401,10,FALSE)</f>
        <v>Normal weight</v>
      </c>
      <c r="K1073" s="14" t="str">
        <f>VLOOKUP(A1073,'Data _Transformation'!A1072:Q3401,11,FALSE)</f>
        <v>Normal</v>
      </c>
      <c r="L1073" s="39">
        <f>VLOOKUP(A1073,'Data _Transformation'!A1072:Q3401,12,FALSE)</f>
        <v>25455</v>
      </c>
      <c r="M1073" s="40">
        <f>VLOOKUP(A1073,'Data _Transformation'!A1072:Q3401,13,FALSE)</f>
        <v>8760.1200000000008</v>
      </c>
      <c r="N1073" s="14" t="str">
        <f>VLOOKUP(A1073,'Data _Transformation'!A1072:Q3401,14,FALSE)</f>
        <v>tier - 2</v>
      </c>
      <c r="O1073" s="14" t="str">
        <f>VLOOKUP(A1073,'Data _Transformation'!A1072:Q3401,15,FALSE)</f>
        <v>tier - 1</v>
      </c>
      <c r="P1073" s="14" t="str">
        <f>VLOOKUP(A1073,'Data _Transformation'!A1072:Q3401,16,0)</f>
        <v>R1013</v>
      </c>
      <c r="Q1073" s="42">
        <f>VLOOKUP(A1073,'Data _Transformation'!A1072:Q3401,17,0)</f>
        <v>53</v>
      </c>
    </row>
    <row r="1074" spans="1:17" ht="15.6" x14ac:dyDescent="0.3">
      <c r="A1074" s="41" t="s">
        <v>2694</v>
      </c>
      <c r="B1074" s="14" t="str">
        <f>VLOOKUP(A1074,'Data _Transformation'!A1073:Q3402,2,FALSE)</f>
        <v xml:space="preserve">  Chris</v>
      </c>
      <c r="C1074" s="14">
        <f>VLOOKUP(A1074,'Data _Transformation'!A1073:Q3402,3,FALSE)</f>
        <v>39.6</v>
      </c>
      <c r="D1074" s="14">
        <f>VLOOKUP(A1074,'Data _Transformation'!A1073:Q3402,4,FALSE)</f>
        <v>11.36</v>
      </c>
      <c r="E1074" s="14" t="str">
        <f>VLOOKUP(A1074,'Data _Transformation'!A1073:Q3402,5,FALSE)</f>
        <v>No</v>
      </c>
      <c r="F1074" s="14" t="str">
        <f>VLOOKUP(A1074,'Data _Transformation'!A1073:Q3402,6,FALSE)</f>
        <v>No</v>
      </c>
      <c r="G1074" s="14" t="str">
        <f>VLOOKUP(A1074,'Data _Transformation'!A1073:Q3402,7,FALSE)</f>
        <v>No</v>
      </c>
      <c r="H1074" s="14">
        <f>VLOOKUP(A1074,'Data _Transformation'!A1073:Q3402,8,FALSE)</f>
        <v>0</v>
      </c>
      <c r="I1074" s="14" t="str">
        <f>VLOOKUP(A1074,'Data _Transformation'!A1073:Q3402,9,FALSE)</f>
        <v>Nonsmoker</v>
      </c>
      <c r="J1074" s="14" t="str">
        <f>VLOOKUP(A1074,'Data _Transformation'!A1073:Q3402,10,FALSE)</f>
        <v>Obesity</v>
      </c>
      <c r="K1074" s="14" t="str">
        <f>VLOOKUP(A1074,'Data _Transformation'!A1073:Q3402,11,FALSE)</f>
        <v>Diabetes</v>
      </c>
      <c r="L1074" s="39">
        <f>VLOOKUP(A1074,'Data _Transformation'!A1073:Q3402,12,FALSE)</f>
        <v>27278</v>
      </c>
      <c r="M1074" s="40">
        <f>VLOOKUP(A1074,'Data _Transformation'!A1073:Q3402,13,FALSE)</f>
        <v>8765.25</v>
      </c>
      <c r="N1074" s="14" t="str">
        <f>VLOOKUP(A1074,'Data _Transformation'!A1073:Q3402,14,FALSE)</f>
        <v>tier - 2</v>
      </c>
      <c r="O1074" s="14" t="str">
        <f>VLOOKUP(A1074,'Data _Transformation'!A1073:Q3402,15,FALSE)</f>
        <v>tier - 3</v>
      </c>
      <c r="P1074" s="14" t="str">
        <f>VLOOKUP(A1074,'Data _Transformation'!A1073:Q3402,16,0)</f>
        <v>R1012</v>
      </c>
      <c r="Q1074" s="42">
        <f>VLOOKUP(A1074,'Data _Transformation'!A1073:Q3402,17,0)</f>
        <v>48</v>
      </c>
    </row>
    <row r="1075" spans="1:17" ht="15.6" x14ac:dyDescent="0.3">
      <c r="A1075" s="41" t="s">
        <v>2697</v>
      </c>
      <c r="B1075" s="14" t="str">
        <f>VLOOKUP(A1075,'Data _Transformation'!A1074:Q3403,2,FALSE)</f>
        <v xml:space="preserve">  Bert</v>
      </c>
      <c r="C1075" s="14">
        <f>VLOOKUP(A1075,'Data _Transformation'!A1074:Q3403,3,FALSE)</f>
        <v>29.2</v>
      </c>
      <c r="D1075" s="14">
        <f>VLOOKUP(A1075,'Data _Transformation'!A1074:Q3403,4,FALSE)</f>
        <v>7.53</v>
      </c>
      <c r="E1075" s="14" t="str">
        <f>VLOOKUP(A1075,'Data _Transformation'!A1074:Q3403,5,FALSE)</f>
        <v>No</v>
      </c>
      <c r="F1075" s="14" t="str">
        <f>VLOOKUP(A1075,'Data _Transformation'!A1074:Q3403,6,FALSE)</f>
        <v>No</v>
      </c>
      <c r="G1075" s="14" t="str">
        <f>VLOOKUP(A1075,'Data _Transformation'!A1074:Q3403,7,FALSE)</f>
        <v>No</v>
      </c>
      <c r="H1075" s="14">
        <f>VLOOKUP(A1075,'Data _Transformation'!A1074:Q3403,8,FALSE)</f>
        <v>0</v>
      </c>
      <c r="I1075" s="14" t="str">
        <f>VLOOKUP(A1075,'Data _Transformation'!A1074:Q3403,9,FALSE)</f>
        <v>Nonsmoker</v>
      </c>
      <c r="J1075" s="14" t="str">
        <f>VLOOKUP(A1075,'Data _Transformation'!A1074:Q3403,10,FALSE)</f>
        <v>Over weight</v>
      </c>
      <c r="K1075" s="14" t="str">
        <f>VLOOKUP(A1075,'Data _Transformation'!A1074:Q3403,11,FALSE)</f>
        <v>Diabetes</v>
      </c>
      <c r="L1075" s="39">
        <f>VLOOKUP(A1075,'Data _Transformation'!A1074:Q3403,12,FALSE)</f>
        <v>26168</v>
      </c>
      <c r="M1075" s="40">
        <f>VLOOKUP(A1075,'Data _Transformation'!A1074:Q3403,13,FALSE)</f>
        <v>8782.4699999999993</v>
      </c>
      <c r="N1075" s="14" t="str">
        <f>VLOOKUP(A1075,'Data _Transformation'!A1074:Q3403,14,FALSE)</f>
        <v>tier - 2</v>
      </c>
      <c r="O1075" s="14" t="str">
        <f>VLOOKUP(A1075,'Data _Transformation'!A1074:Q3403,15,FALSE)</f>
        <v>tier - 3</v>
      </c>
      <c r="P1075" s="14" t="str">
        <f>VLOOKUP(A1075,'Data _Transformation'!A1074:Q3403,16,0)</f>
        <v>R1011</v>
      </c>
      <c r="Q1075" s="42">
        <f>VLOOKUP(A1075,'Data _Transformation'!A1074:Q3403,17,0)</f>
        <v>51</v>
      </c>
    </row>
    <row r="1076" spans="1:17" ht="15.6" x14ac:dyDescent="0.3">
      <c r="A1076" s="41" t="s">
        <v>2699</v>
      </c>
      <c r="B1076" s="14" t="str">
        <f>VLOOKUP(A1076,'Data _Transformation'!A1075:Q3404,2,FALSE)</f>
        <v xml:space="preserve">  John P</v>
      </c>
      <c r="C1076" s="14">
        <f>VLOOKUP(A1076,'Data _Transformation'!A1075:Q3404,3,FALSE)</f>
        <v>32.774999999999999</v>
      </c>
      <c r="D1076" s="14">
        <f>VLOOKUP(A1076,'Data _Transformation'!A1075:Q3404,4,FALSE)</f>
        <v>7.95</v>
      </c>
      <c r="E1076" s="14" t="str">
        <f>VLOOKUP(A1076,'Data _Transformation'!A1075:Q3404,5,FALSE)</f>
        <v>No</v>
      </c>
      <c r="F1076" s="14" t="str">
        <f>VLOOKUP(A1076,'Data _Transformation'!A1075:Q3404,6,FALSE)</f>
        <v>No</v>
      </c>
      <c r="G1076" s="14" t="str">
        <f>VLOOKUP(A1076,'Data _Transformation'!A1075:Q3404,7,FALSE)</f>
        <v>No</v>
      </c>
      <c r="H1076" s="14">
        <f>VLOOKUP(A1076,'Data _Transformation'!A1075:Q3404,8,FALSE)</f>
        <v>0</v>
      </c>
      <c r="I1076" s="14" t="str">
        <f>VLOOKUP(A1076,'Data _Transformation'!A1075:Q3404,9,FALSE)</f>
        <v>Nonsmoker</v>
      </c>
      <c r="J1076" s="14" t="str">
        <f>VLOOKUP(A1076,'Data _Transformation'!A1075:Q3404,10,FALSE)</f>
        <v>Obesity</v>
      </c>
      <c r="K1076" s="14" t="str">
        <f>VLOOKUP(A1076,'Data _Transformation'!A1075:Q3404,11,FALSE)</f>
        <v>Diabetes</v>
      </c>
      <c r="L1076" s="39">
        <f>VLOOKUP(A1076,'Data _Transformation'!A1075:Q3404,12,FALSE)</f>
        <v>26102</v>
      </c>
      <c r="M1076" s="40">
        <f>VLOOKUP(A1076,'Data _Transformation'!A1075:Q3404,13,FALSE)</f>
        <v>8798.59</v>
      </c>
      <c r="N1076" s="14" t="str">
        <f>VLOOKUP(A1076,'Data _Transformation'!A1075:Q3404,14,FALSE)</f>
        <v>tier - 2</v>
      </c>
      <c r="O1076" s="14" t="str">
        <f>VLOOKUP(A1076,'Data _Transformation'!A1075:Q3404,15,FALSE)</f>
        <v>tier - 1</v>
      </c>
      <c r="P1076" s="14" t="str">
        <f>VLOOKUP(A1076,'Data _Transformation'!A1075:Q3404,16,0)</f>
        <v>R1011</v>
      </c>
      <c r="Q1076" s="42">
        <f>VLOOKUP(A1076,'Data _Transformation'!A1075:Q3404,17,0)</f>
        <v>51</v>
      </c>
    </row>
    <row r="1077" spans="1:17" ht="15.6" x14ac:dyDescent="0.3">
      <c r="A1077" s="41" t="s">
        <v>2701</v>
      </c>
      <c r="B1077" s="14" t="str">
        <f>VLOOKUP(A1077,'Data _Transformation'!A1076:Q3405,2,FALSE)</f>
        <v xml:space="preserve">  Daniel P</v>
      </c>
      <c r="C1077" s="14">
        <f>VLOOKUP(A1077,'Data _Transformation'!A1076:Q3405,3,FALSE)</f>
        <v>24.035</v>
      </c>
      <c r="D1077" s="14">
        <f>VLOOKUP(A1077,'Data _Transformation'!A1076:Q3405,4,FALSE)</f>
        <v>8.5</v>
      </c>
      <c r="E1077" s="14" t="str">
        <f>VLOOKUP(A1077,'Data _Transformation'!A1076:Q3405,5,FALSE)</f>
        <v>No</v>
      </c>
      <c r="F1077" s="14" t="str">
        <f>VLOOKUP(A1077,'Data _Transformation'!A1076:Q3405,6,FALSE)</f>
        <v>No</v>
      </c>
      <c r="G1077" s="14" t="str">
        <f>VLOOKUP(A1077,'Data _Transformation'!A1076:Q3405,7,FALSE)</f>
        <v>No</v>
      </c>
      <c r="H1077" s="14">
        <f>VLOOKUP(A1077,'Data _Transformation'!A1076:Q3405,8,FALSE)</f>
        <v>0</v>
      </c>
      <c r="I1077" s="14" t="str">
        <f>VLOOKUP(A1077,'Data _Transformation'!A1076:Q3405,9,FALSE)</f>
        <v>Nonsmoker</v>
      </c>
      <c r="J1077" s="14" t="str">
        <f>VLOOKUP(A1077,'Data _Transformation'!A1076:Q3405,10,FALSE)</f>
        <v>Normal weight</v>
      </c>
      <c r="K1077" s="14" t="str">
        <f>VLOOKUP(A1077,'Data _Transformation'!A1076:Q3405,11,FALSE)</f>
        <v>Diabetes</v>
      </c>
      <c r="L1077" s="39">
        <f>VLOOKUP(A1077,'Data _Transformation'!A1076:Q3405,12,FALSE)</f>
        <v>23983</v>
      </c>
      <c r="M1077" s="40">
        <f>VLOOKUP(A1077,'Data _Transformation'!A1076:Q3405,13,FALSE)</f>
        <v>8800.49</v>
      </c>
      <c r="N1077" s="14" t="str">
        <f>VLOOKUP(A1077,'Data _Transformation'!A1076:Q3405,14,FALSE)</f>
        <v>tier - 3</v>
      </c>
      <c r="O1077" s="14" t="str">
        <f>VLOOKUP(A1077,'Data _Transformation'!A1076:Q3405,15,FALSE)</f>
        <v>tier - 2</v>
      </c>
      <c r="P1077" s="14" t="str">
        <f>VLOOKUP(A1077,'Data _Transformation'!A1076:Q3405,16,0)</f>
        <v>R1013</v>
      </c>
      <c r="Q1077" s="42">
        <f>VLOOKUP(A1077,'Data _Transformation'!A1076:Q3405,17,0)</f>
        <v>57</v>
      </c>
    </row>
    <row r="1078" spans="1:17" ht="15.6" x14ac:dyDescent="0.3">
      <c r="A1078" s="41" t="s">
        <v>2704</v>
      </c>
      <c r="B1078" s="14" t="str">
        <f>VLOOKUP(A1078,'Data _Transformation'!A1077:Q3406,2,FALSE)</f>
        <v xml:space="preserve">  Lisa K</v>
      </c>
      <c r="C1078" s="14">
        <f>VLOOKUP(A1078,'Data _Transformation'!A1077:Q3406,3,FALSE)</f>
        <v>30.55</v>
      </c>
      <c r="D1078" s="14">
        <f>VLOOKUP(A1078,'Data _Transformation'!A1077:Q3406,4,FALSE)</f>
        <v>5.89</v>
      </c>
      <c r="E1078" s="14" t="str">
        <f>VLOOKUP(A1078,'Data _Transformation'!A1077:Q3406,5,FALSE)</f>
        <v>No</v>
      </c>
      <c r="F1078" s="14" t="str">
        <f>VLOOKUP(A1078,'Data _Transformation'!A1077:Q3406,6,FALSE)</f>
        <v>No</v>
      </c>
      <c r="G1078" s="14" t="str">
        <f>VLOOKUP(A1078,'Data _Transformation'!A1077:Q3406,7,FALSE)</f>
        <v>Yes</v>
      </c>
      <c r="H1078" s="14">
        <f>VLOOKUP(A1078,'Data _Transformation'!A1077:Q3406,8,FALSE)</f>
        <v>1</v>
      </c>
      <c r="I1078" s="14" t="str">
        <f>VLOOKUP(A1078,'Data _Transformation'!A1077:Q3406,9,FALSE)</f>
        <v>Nonsmoker</v>
      </c>
      <c r="J1078" s="14" t="str">
        <f>VLOOKUP(A1078,'Data _Transformation'!A1077:Q3406,10,FALSE)</f>
        <v>Obesity</v>
      </c>
      <c r="K1078" s="14" t="str">
        <f>VLOOKUP(A1078,'Data _Transformation'!A1077:Q3406,11,FALSE)</f>
        <v>Prediabetes</v>
      </c>
      <c r="L1078" s="39">
        <f>VLOOKUP(A1078,'Data _Transformation'!A1077:Q3406,12,FALSE)</f>
        <v>37202</v>
      </c>
      <c r="M1078" s="40">
        <f>VLOOKUP(A1078,'Data _Transformation'!A1077:Q3406,13,FALSE)</f>
        <v>8821.8799999999992</v>
      </c>
      <c r="N1078" s="14" t="str">
        <f>VLOOKUP(A1078,'Data _Transformation'!A1077:Q3406,14,FALSE)</f>
        <v>tier - 2</v>
      </c>
      <c r="O1078" s="14" t="str">
        <f>VLOOKUP(A1078,'Data _Transformation'!A1077:Q3406,15,FALSE)</f>
        <v>tier - 3</v>
      </c>
      <c r="P1078" s="14" t="str">
        <f>VLOOKUP(A1078,'Data _Transformation'!A1077:Q3406,16,0)</f>
        <v>R1023</v>
      </c>
      <c r="Q1078" s="42">
        <f>VLOOKUP(A1078,'Data _Transformation'!A1077:Q3406,17,0)</f>
        <v>21</v>
      </c>
    </row>
    <row r="1079" spans="1:17" ht="15.6" x14ac:dyDescent="0.3">
      <c r="A1079" s="41" t="s">
        <v>2706</v>
      </c>
      <c r="B1079" s="14" t="str">
        <f>VLOOKUP(A1079,'Data _Transformation'!A1078:Q3407,2,FALSE)</f>
        <v xml:space="preserve">  Kristine</v>
      </c>
      <c r="C1079" s="14">
        <f>VLOOKUP(A1079,'Data _Transformation'!A1078:Q3407,3,FALSE)</f>
        <v>28.81</v>
      </c>
      <c r="D1079" s="14">
        <f>VLOOKUP(A1079,'Data _Transformation'!A1078:Q3407,4,FALSE)</f>
        <v>8.76</v>
      </c>
      <c r="E1079" s="14" t="str">
        <f>VLOOKUP(A1079,'Data _Transformation'!A1078:Q3407,5,FALSE)</f>
        <v>No</v>
      </c>
      <c r="F1079" s="14" t="str">
        <f>VLOOKUP(A1079,'Data _Transformation'!A1078:Q3407,6,FALSE)</f>
        <v>No</v>
      </c>
      <c r="G1079" s="14" t="str">
        <f>VLOOKUP(A1079,'Data _Transformation'!A1078:Q3407,7,FALSE)</f>
        <v>No</v>
      </c>
      <c r="H1079" s="14">
        <f>VLOOKUP(A1079,'Data _Transformation'!A1078:Q3407,8,FALSE)</f>
        <v>2</v>
      </c>
      <c r="I1079" s="14" t="str">
        <f>VLOOKUP(A1079,'Data _Transformation'!A1078:Q3407,9,FALSE)</f>
        <v>Nonsmoker</v>
      </c>
      <c r="J1079" s="14" t="str">
        <f>VLOOKUP(A1079,'Data _Transformation'!A1078:Q3407,10,FALSE)</f>
        <v>Over weight</v>
      </c>
      <c r="K1079" s="14" t="str">
        <f>VLOOKUP(A1079,'Data _Transformation'!A1078:Q3407,11,FALSE)</f>
        <v>Diabetes</v>
      </c>
      <c r="L1079" s="39">
        <f>VLOOKUP(A1079,'Data _Transformation'!A1078:Q3407,12,FALSE)</f>
        <v>27925</v>
      </c>
      <c r="M1079" s="40">
        <f>VLOOKUP(A1079,'Data _Transformation'!A1078:Q3407,13,FALSE)</f>
        <v>8823.2800000000007</v>
      </c>
      <c r="N1079" s="14" t="str">
        <f>VLOOKUP(A1079,'Data _Transformation'!A1078:Q3407,14,FALSE)</f>
        <v>tier - 2</v>
      </c>
      <c r="O1079" s="14" t="str">
        <f>VLOOKUP(A1079,'Data _Transformation'!A1078:Q3407,15,FALSE)</f>
        <v>tier - 1</v>
      </c>
      <c r="P1079" s="14" t="str">
        <f>VLOOKUP(A1079,'Data _Transformation'!A1078:Q3407,16,0)</f>
        <v>R1011</v>
      </c>
      <c r="Q1079" s="42">
        <f>VLOOKUP(A1079,'Data _Transformation'!A1078:Q3407,17,0)</f>
        <v>46</v>
      </c>
    </row>
    <row r="1080" spans="1:17" ht="15.6" x14ac:dyDescent="0.3">
      <c r="A1080" s="41" t="s">
        <v>2709</v>
      </c>
      <c r="B1080" s="14" t="str">
        <f>VLOOKUP(A1080,'Data _Transformation'!A1079:Q3408,2,FALSE)</f>
        <v xml:space="preserve">  Paul A</v>
      </c>
      <c r="C1080" s="14">
        <f>VLOOKUP(A1080,'Data _Transformation'!A1079:Q3408,3,FALSE)</f>
        <v>31.66</v>
      </c>
      <c r="D1080" s="14">
        <f>VLOOKUP(A1080,'Data _Transformation'!A1079:Q3408,4,FALSE)</f>
        <v>4.1100000000000003</v>
      </c>
      <c r="E1080" s="14" t="str">
        <f>VLOOKUP(A1080,'Data _Transformation'!A1079:Q3408,5,FALSE)</f>
        <v>No</v>
      </c>
      <c r="F1080" s="14" t="str">
        <f>VLOOKUP(A1080,'Data _Transformation'!A1079:Q3408,6,FALSE)</f>
        <v>No</v>
      </c>
      <c r="G1080" s="14" t="str">
        <f>VLOOKUP(A1080,'Data _Transformation'!A1079:Q3408,7,FALSE)</f>
        <v>No</v>
      </c>
      <c r="H1080" s="14">
        <f>VLOOKUP(A1080,'Data _Transformation'!A1079:Q3408,8,FALSE)</f>
        <v>0</v>
      </c>
      <c r="I1080" s="14" t="str">
        <f>VLOOKUP(A1080,'Data _Transformation'!A1079:Q3408,9,FALSE)</f>
        <v>Nonsmoker</v>
      </c>
      <c r="J1080" s="14" t="str">
        <f>VLOOKUP(A1080,'Data _Transformation'!A1079:Q3408,10,FALSE)</f>
        <v>Obesity</v>
      </c>
      <c r="K1080" s="14" t="str">
        <f>VLOOKUP(A1080,'Data _Transformation'!A1079:Q3408,11,FALSE)</f>
        <v>Normal</v>
      </c>
      <c r="L1080" s="39">
        <f>VLOOKUP(A1080,'Data _Transformation'!A1079:Q3408,12,FALSE)</f>
        <v>28052</v>
      </c>
      <c r="M1080" s="40">
        <f>VLOOKUP(A1080,'Data _Transformation'!A1079:Q3408,13,FALSE)</f>
        <v>8823.99</v>
      </c>
      <c r="N1080" s="14" t="str">
        <f>VLOOKUP(A1080,'Data _Transformation'!A1079:Q3408,14,FALSE)</f>
        <v>tier - 2</v>
      </c>
      <c r="O1080" s="14" t="str">
        <f>VLOOKUP(A1080,'Data _Transformation'!A1079:Q3408,15,FALSE)</f>
        <v>tier - 3</v>
      </c>
      <c r="P1080" s="14" t="str">
        <f>VLOOKUP(A1080,'Data _Transformation'!A1079:Q3408,16,0)</f>
        <v>R1024</v>
      </c>
      <c r="Q1080" s="42">
        <f>VLOOKUP(A1080,'Data _Transformation'!A1079:Q3408,17,0)</f>
        <v>46</v>
      </c>
    </row>
    <row r="1081" spans="1:17" ht="15.6" x14ac:dyDescent="0.3">
      <c r="A1081" s="41" t="s">
        <v>2711</v>
      </c>
      <c r="B1081" s="14" t="str">
        <f>VLOOKUP(A1081,'Data _Transformation'!A1080:Q3409,2,FALSE)</f>
        <v xml:space="preserve">  Bryan</v>
      </c>
      <c r="C1081" s="14">
        <f>VLOOKUP(A1081,'Data _Transformation'!A1080:Q3409,3,FALSE)</f>
        <v>28.215</v>
      </c>
      <c r="D1081" s="14">
        <f>VLOOKUP(A1081,'Data _Transformation'!A1080:Q3409,4,FALSE)</f>
        <v>7.56</v>
      </c>
      <c r="E1081" s="14" t="str">
        <f>VLOOKUP(A1081,'Data _Transformation'!A1080:Q3409,5,FALSE)</f>
        <v>Yes</v>
      </c>
      <c r="F1081" s="14" t="str">
        <f>VLOOKUP(A1081,'Data _Transformation'!A1080:Q3409,6,FALSE)</f>
        <v>No</v>
      </c>
      <c r="G1081" s="14" t="str">
        <f>VLOOKUP(A1081,'Data _Transformation'!A1080:Q3409,7,FALSE)</f>
        <v>No</v>
      </c>
      <c r="H1081" s="14">
        <f>VLOOKUP(A1081,'Data _Transformation'!A1080:Q3409,8,FALSE)</f>
        <v>1</v>
      </c>
      <c r="I1081" s="14" t="str">
        <f>VLOOKUP(A1081,'Data _Transformation'!A1080:Q3409,9,FALSE)</f>
        <v>Nonsmoker</v>
      </c>
      <c r="J1081" s="14" t="str">
        <f>VLOOKUP(A1081,'Data _Transformation'!A1080:Q3409,10,FALSE)</f>
        <v>Over weight</v>
      </c>
      <c r="K1081" s="14" t="str">
        <f>VLOOKUP(A1081,'Data _Transformation'!A1080:Q3409,11,FALSE)</f>
        <v>Diabetes</v>
      </c>
      <c r="L1081" s="39">
        <f>VLOOKUP(A1081,'Data _Transformation'!A1080:Q3409,12,FALSE)</f>
        <v>32377</v>
      </c>
      <c r="M1081" s="40">
        <f>VLOOKUP(A1081,'Data _Transformation'!A1080:Q3409,13,FALSE)</f>
        <v>8824.27</v>
      </c>
      <c r="N1081" s="14" t="str">
        <f>VLOOKUP(A1081,'Data _Transformation'!A1080:Q3409,14,FALSE)</f>
        <v>tier - 2</v>
      </c>
      <c r="O1081" s="14" t="str">
        <f>VLOOKUP(A1081,'Data _Transformation'!A1080:Q3409,15,FALSE)</f>
        <v>tier - 1</v>
      </c>
      <c r="P1081" s="14" t="str">
        <f>VLOOKUP(A1081,'Data _Transformation'!A1080:Q3409,16,0)</f>
        <v>R1025</v>
      </c>
      <c r="Q1081" s="42">
        <f>VLOOKUP(A1081,'Data _Transformation'!A1080:Q3409,17,0)</f>
        <v>34</v>
      </c>
    </row>
    <row r="1082" spans="1:17" ht="15.6" x14ac:dyDescent="0.3">
      <c r="A1082" s="41" t="s">
        <v>2713</v>
      </c>
      <c r="B1082" s="14" t="str">
        <f>VLOOKUP(A1082,'Data _Transformation'!A1081:Q3410,2,FALSE)</f>
        <v xml:space="preserve">  Chris</v>
      </c>
      <c r="C1082" s="14">
        <f>VLOOKUP(A1082,'Data _Transformation'!A1081:Q3410,3,FALSE)</f>
        <v>26.12</v>
      </c>
      <c r="D1082" s="14">
        <f>VLOOKUP(A1082,'Data _Transformation'!A1081:Q3410,4,FALSE)</f>
        <v>4.17</v>
      </c>
      <c r="E1082" s="14" t="str">
        <f>VLOOKUP(A1082,'Data _Transformation'!A1081:Q3410,5,FALSE)</f>
        <v>Yes</v>
      </c>
      <c r="F1082" s="14" t="str">
        <f>VLOOKUP(A1082,'Data _Transformation'!A1081:Q3410,6,FALSE)</f>
        <v>No</v>
      </c>
      <c r="G1082" s="14" t="str">
        <f>VLOOKUP(A1082,'Data _Transformation'!A1081:Q3410,7,FALSE)</f>
        <v>Yes</v>
      </c>
      <c r="H1082" s="14">
        <f>VLOOKUP(A1082,'Data _Transformation'!A1081:Q3410,8,FALSE)</f>
        <v>1</v>
      </c>
      <c r="I1082" s="14" t="str">
        <f>VLOOKUP(A1082,'Data _Transformation'!A1081:Q3410,9,FALSE)</f>
        <v>Nonsmoker</v>
      </c>
      <c r="J1082" s="14" t="str">
        <f>VLOOKUP(A1082,'Data _Transformation'!A1081:Q3410,10,FALSE)</f>
        <v>Over weight</v>
      </c>
      <c r="K1082" s="14" t="str">
        <f>VLOOKUP(A1082,'Data _Transformation'!A1081:Q3410,11,FALSE)</f>
        <v>Normal</v>
      </c>
      <c r="L1082" s="39">
        <f>VLOOKUP(A1082,'Data _Transformation'!A1081:Q3410,12,FALSE)</f>
        <v>27955</v>
      </c>
      <c r="M1082" s="40">
        <f>VLOOKUP(A1082,'Data _Transformation'!A1081:Q3410,13,FALSE)</f>
        <v>8825.09</v>
      </c>
      <c r="N1082" s="14" t="str">
        <f>VLOOKUP(A1082,'Data _Transformation'!A1081:Q3410,14,FALSE)</f>
        <v>tier - 2</v>
      </c>
      <c r="O1082" s="14" t="str">
        <f>VLOOKUP(A1082,'Data _Transformation'!A1081:Q3410,15,FALSE)</f>
        <v>tier - 3</v>
      </c>
      <c r="P1082" s="14" t="str">
        <f>VLOOKUP(A1082,'Data _Transformation'!A1081:Q3410,16,0)</f>
        <v>R1011</v>
      </c>
      <c r="Q1082" s="42">
        <f>VLOOKUP(A1082,'Data _Transformation'!A1081:Q3410,17,0)</f>
        <v>46</v>
      </c>
    </row>
    <row r="1083" spans="1:17" ht="15.6" x14ac:dyDescent="0.3">
      <c r="A1083" s="41" t="s">
        <v>2716</v>
      </c>
      <c r="B1083" s="14" t="str">
        <f>VLOOKUP(A1083,'Data _Transformation'!A1082:Q3411,2,FALSE)</f>
        <v xml:space="preserve">  Milah B</v>
      </c>
      <c r="C1083" s="14">
        <f>VLOOKUP(A1083,'Data _Transformation'!A1082:Q3411,3,FALSE)</f>
        <v>36.630000000000003</v>
      </c>
      <c r="D1083" s="14">
        <f>VLOOKUP(A1083,'Data _Transformation'!A1082:Q3411,4,FALSE)</f>
        <v>11.42</v>
      </c>
      <c r="E1083" s="14" t="str">
        <f>VLOOKUP(A1083,'Data _Transformation'!A1082:Q3411,5,FALSE)</f>
        <v>No</v>
      </c>
      <c r="F1083" s="14" t="str">
        <f>VLOOKUP(A1083,'Data _Transformation'!A1082:Q3411,6,FALSE)</f>
        <v>No</v>
      </c>
      <c r="G1083" s="14" t="str">
        <f>VLOOKUP(A1083,'Data _Transformation'!A1082:Q3411,7,FALSE)</f>
        <v>No</v>
      </c>
      <c r="H1083" s="14">
        <f>VLOOKUP(A1083,'Data _Transformation'!A1082:Q3411,8,FALSE)</f>
        <v>2</v>
      </c>
      <c r="I1083" s="14" t="str">
        <f>VLOOKUP(A1083,'Data _Transformation'!A1082:Q3411,9,FALSE)</f>
        <v>Nonsmoker</v>
      </c>
      <c r="J1083" s="14" t="str">
        <f>VLOOKUP(A1083,'Data _Transformation'!A1082:Q3411,10,FALSE)</f>
        <v>Obesity</v>
      </c>
      <c r="K1083" s="14" t="str">
        <f>VLOOKUP(A1083,'Data _Transformation'!A1082:Q3411,11,FALSE)</f>
        <v>Diabetes</v>
      </c>
      <c r="L1083" s="39">
        <f>VLOOKUP(A1083,'Data _Transformation'!A1082:Q3411,12,FALSE)</f>
        <v>26617</v>
      </c>
      <c r="M1083" s="40">
        <f>VLOOKUP(A1083,'Data _Transformation'!A1082:Q3411,13,FALSE)</f>
        <v>8827.2099999999991</v>
      </c>
      <c r="N1083" s="14" t="str">
        <f>VLOOKUP(A1083,'Data _Transformation'!A1082:Q3411,14,FALSE)</f>
        <v>tier - 3</v>
      </c>
      <c r="O1083" s="14" t="str">
        <f>VLOOKUP(A1083,'Data _Transformation'!A1082:Q3411,15,FALSE)</f>
        <v>tier - 1</v>
      </c>
      <c r="P1083" s="14" t="str">
        <f>VLOOKUP(A1083,'Data _Transformation'!A1082:Q3411,16,0)</f>
        <v>R1012</v>
      </c>
      <c r="Q1083" s="42">
        <f>VLOOKUP(A1083,'Data _Transformation'!A1082:Q3411,17,0)</f>
        <v>50</v>
      </c>
    </row>
    <row r="1084" spans="1:17" ht="15.6" x14ac:dyDescent="0.3">
      <c r="A1084" s="41" t="s">
        <v>2718</v>
      </c>
      <c r="B1084" s="14" t="str">
        <f>VLOOKUP(A1084,'Data _Transformation'!A1083:Q3412,2,FALSE)</f>
        <v xml:space="preserve">  Annette M</v>
      </c>
      <c r="C1084" s="14">
        <f>VLOOKUP(A1084,'Data _Transformation'!A1083:Q3412,3,FALSE)</f>
        <v>33.344999999999999</v>
      </c>
      <c r="D1084" s="14">
        <f>VLOOKUP(A1084,'Data _Transformation'!A1083:Q3412,4,FALSE)</f>
        <v>7.33</v>
      </c>
      <c r="E1084" s="14" t="str">
        <f>VLOOKUP(A1084,'Data _Transformation'!A1083:Q3412,5,FALSE)</f>
        <v>No</v>
      </c>
      <c r="F1084" s="14" t="str">
        <f>VLOOKUP(A1084,'Data _Transformation'!A1083:Q3412,6,FALSE)</f>
        <v>No</v>
      </c>
      <c r="G1084" s="14" t="str">
        <f>VLOOKUP(A1084,'Data _Transformation'!A1083:Q3412,7,FALSE)</f>
        <v>No</v>
      </c>
      <c r="H1084" s="14">
        <f>VLOOKUP(A1084,'Data _Transformation'!A1083:Q3412,8,FALSE)</f>
        <v>2</v>
      </c>
      <c r="I1084" s="14" t="str">
        <f>VLOOKUP(A1084,'Data _Transformation'!A1083:Q3412,9,FALSE)</f>
        <v>Nonsmoker</v>
      </c>
      <c r="J1084" s="14" t="str">
        <f>VLOOKUP(A1084,'Data _Transformation'!A1083:Q3412,10,FALSE)</f>
        <v>Obesity</v>
      </c>
      <c r="K1084" s="14" t="str">
        <f>VLOOKUP(A1084,'Data _Transformation'!A1083:Q3412,11,FALSE)</f>
        <v>Diabetes</v>
      </c>
      <c r="L1084" s="39">
        <f>VLOOKUP(A1084,'Data _Transformation'!A1083:Q3412,12,FALSE)</f>
        <v>26625</v>
      </c>
      <c r="M1084" s="40">
        <f>VLOOKUP(A1084,'Data _Transformation'!A1083:Q3412,13,FALSE)</f>
        <v>8835.26</v>
      </c>
      <c r="N1084" s="14" t="str">
        <f>VLOOKUP(A1084,'Data _Transformation'!A1083:Q3412,14,FALSE)</f>
        <v>tier - 3</v>
      </c>
      <c r="O1084" s="14" t="str">
        <f>VLOOKUP(A1084,'Data _Transformation'!A1083:Q3412,15,FALSE)</f>
        <v>tier - 2</v>
      </c>
      <c r="P1084" s="14" t="str">
        <f>VLOOKUP(A1084,'Data _Transformation'!A1083:Q3412,16,0)</f>
        <v>R1012</v>
      </c>
      <c r="Q1084" s="42">
        <f>VLOOKUP(A1084,'Data _Transformation'!A1083:Q3412,17,0)</f>
        <v>50</v>
      </c>
    </row>
    <row r="1085" spans="1:17" ht="15.6" x14ac:dyDescent="0.3">
      <c r="A1085" s="41" t="s">
        <v>2721</v>
      </c>
      <c r="B1085" s="14" t="str">
        <f>VLOOKUP(A1085,'Data _Transformation'!A1084:Q3413,2,FALSE)</f>
        <v xml:space="preserve">  Yoko</v>
      </c>
      <c r="C1085" s="14">
        <f>VLOOKUP(A1085,'Data _Transformation'!A1084:Q3413,3,FALSE)</f>
        <v>27.11</v>
      </c>
      <c r="D1085" s="14">
        <f>VLOOKUP(A1085,'Data _Transformation'!A1084:Q3413,4,FALSE)</f>
        <v>6.7</v>
      </c>
      <c r="E1085" s="14" t="str">
        <f>VLOOKUP(A1085,'Data _Transformation'!A1084:Q3413,5,FALSE)</f>
        <v>No</v>
      </c>
      <c r="F1085" s="14" t="str">
        <f>VLOOKUP(A1085,'Data _Transformation'!A1084:Q3413,6,FALSE)</f>
        <v>No</v>
      </c>
      <c r="G1085" s="14" t="str">
        <f>VLOOKUP(A1085,'Data _Transformation'!A1084:Q3413,7,FALSE)</f>
        <v>No</v>
      </c>
      <c r="H1085" s="14">
        <f>VLOOKUP(A1085,'Data _Transformation'!A1084:Q3413,8,FALSE)</f>
        <v>0</v>
      </c>
      <c r="I1085" s="14" t="str">
        <f>VLOOKUP(A1085,'Data _Transformation'!A1084:Q3413,9,FALSE)</f>
        <v>Nonsmoker</v>
      </c>
      <c r="J1085" s="14" t="str">
        <f>VLOOKUP(A1085,'Data _Transformation'!A1084:Q3413,10,FALSE)</f>
        <v>Over weight</v>
      </c>
      <c r="K1085" s="14" t="str">
        <f>VLOOKUP(A1085,'Data _Transformation'!A1084:Q3413,11,FALSE)</f>
        <v>Diabetes</v>
      </c>
      <c r="L1085" s="39">
        <f>VLOOKUP(A1085,'Data _Transformation'!A1084:Q3413,12,FALSE)</f>
        <v>27198</v>
      </c>
      <c r="M1085" s="40">
        <f>VLOOKUP(A1085,'Data _Transformation'!A1084:Q3413,13,FALSE)</f>
        <v>8871.15</v>
      </c>
      <c r="N1085" s="14" t="str">
        <f>VLOOKUP(A1085,'Data _Transformation'!A1084:Q3413,14,FALSE)</f>
        <v>tier - 2</v>
      </c>
      <c r="O1085" s="14" t="str">
        <f>VLOOKUP(A1085,'Data _Transformation'!A1084:Q3413,15,FALSE)</f>
        <v>tier - 3</v>
      </c>
      <c r="P1085" s="14" t="str">
        <f>VLOOKUP(A1085,'Data _Transformation'!A1084:Q3413,16,0)</f>
        <v>R1013</v>
      </c>
      <c r="Q1085" s="42">
        <f>VLOOKUP(A1085,'Data _Transformation'!A1084:Q3413,17,0)</f>
        <v>48</v>
      </c>
    </row>
    <row r="1086" spans="1:17" ht="15.6" x14ac:dyDescent="0.3">
      <c r="A1086" s="41" t="s">
        <v>2723</v>
      </c>
      <c r="B1086" s="14" t="str">
        <f>VLOOKUP(A1086,'Data _Transformation'!A1085:Q3414,2,FALSE)</f>
        <v xml:space="preserve">  Laura</v>
      </c>
      <c r="C1086" s="14">
        <f>VLOOKUP(A1086,'Data _Transformation'!A1085:Q3414,3,FALSE)</f>
        <v>26.6</v>
      </c>
      <c r="D1086" s="14">
        <f>VLOOKUP(A1086,'Data _Transformation'!A1085:Q3414,4,FALSE)</f>
        <v>5.27</v>
      </c>
      <c r="E1086" s="14" t="str">
        <f>VLOOKUP(A1086,'Data _Transformation'!A1085:Q3414,5,FALSE)</f>
        <v>Yes</v>
      </c>
      <c r="F1086" s="14" t="str">
        <f>VLOOKUP(A1086,'Data _Transformation'!A1085:Q3414,6,FALSE)</f>
        <v>No</v>
      </c>
      <c r="G1086" s="14" t="str">
        <f>VLOOKUP(A1086,'Data _Transformation'!A1085:Q3414,7,FALSE)</f>
        <v>Yes</v>
      </c>
      <c r="H1086" s="14">
        <f>VLOOKUP(A1086,'Data _Transformation'!A1085:Q3414,8,FALSE)</f>
        <v>1</v>
      </c>
      <c r="I1086" s="14" t="str">
        <f>VLOOKUP(A1086,'Data _Transformation'!A1085:Q3414,9,FALSE)</f>
        <v>Nonsmoker</v>
      </c>
      <c r="J1086" s="14" t="str">
        <f>VLOOKUP(A1086,'Data _Transformation'!A1085:Q3414,10,FALSE)</f>
        <v>Over weight</v>
      </c>
      <c r="K1086" s="14" t="str">
        <f>VLOOKUP(A1086,'Data _Transformation'!A1085:Q3414,11,FALSE)</f>
        <v>Normal</v>
      </c>
      <c r="L1086" s="39">
        <f>VLOOKUP(A1086,'Data _Transformation'!A1085:Q3414,12,FALSE)</f>
        <v>26916</v>
      </c>
      <c r="M1086" s="40">
        <f>VLOOKUP(A1086,'Data _Transformation'!A1085:Q3414,13,FALSE)</f>
        <v>8890.59</v>
      </c>
      <c r="N1086" s="14" t="str">
        <f>VLOOKUP(A1086,'Data _Transformation'!A1085:Q3414,14,FALSE)</f>
        <v>tier - 2</v>
      </c>
      <c r="O1086" s="14" t="str">
        <f>VLOOKUP(A1086,'Data _Transformation'!A1085:Q3414,15,FALSE)</f>
        <v>tier - 3</v>
      </c>
      <c r="P1086" s="14" t="str">
        <f>VLOOKUP(A1086,'Data _Transformation'!A1085:Q3414,16,0)</f>
        <v>R1012</v>
      </c>
      <c r="Q1086" s="42">
        <f>VLOOKUP(A1086,'Data _Transformation'!A1085:Q3414,17,0)</f>
        <v>49</v>
      </c>
    </row>
    <row r="1087" spans="1:17" ht="15.6" x14ac:dyDescent="0.3">
      <c r="A1087" s="41" t="s">
        <v>2725</v>
      </c>
      <c r="B1087" s="14" t="str">
        <f>VLOOKUP(A1087,'Data _Transformation'!A1086:Q3415,2,FALSE)</f>
        <v xml:space="preserve">  Tess A</v>
      </c>
      <c r="C1087" s="14">
        <f>VLOOKUP(A1087,'Data _Transformation'!A1086:Q3415,3,FALSE)</f>
        <v>30.41</v>
      </c>
      <c r="D1087" s="14">
        <f>VLOOKUP(A1087,'Data _Transformation'!A1086:Q3415,4,FALSE)</f>
        <v>7.72</v>
      </c>
      <c r="E1087" s="14" t="str">
        <f>VLOOKUP(A1087,'Data _Transformation'!A1086:Q3415,5,FALSE)</f>
        <v>No</v>
      </c>
      <c r="F1087" s="14" t="str">
        <f>VLOOKUP(A1087,'Data _Transformation'!A1086:Q3415,6,FALSE)</f>
        <v>No</v>
      </c>
      <c r="G1087" s="14" t="str">
        <f>VLOOKUP(A1087,'Data _Transformation'!A1086:Q3415,7,FALSE)</f>
        <v>No</v>
      </c>
      <c r="H1087" s="14">
        <f>VLOOKUP(A1087,'Data _Transformation'!A1086:Q3415,8,FALSE)</f>
        <v>0</v>
      </c>
      <c r="I1087" s="14" t="str">
        <f>VLOOKUP(A1087,'Data _Transformation'!A1086:Q3415,9,FALSE)</f>
        <v>Nonsmoker</v>
      </c>
      <c r="J1087" s="14" t="str">
        <f>VLOOKUP(A1087,'Data _Transformation'!A1086:Q3415,10,FALSE)</f>
        <v>Obesity</v>
      </c>
      <c r="K1087" s="14" t="str">
        <f>VLOOKUP(A1087,'Data _Transformation'!A1086:Q3415,11,FALSE)</f>
        <v>Diabetes</v>
      </c>
      <c r="L1087" s="39">
        <f>VLOOKUP(A1087,'Data _Transformation'!A1086:Q3415,12,FALSE)</f>
        <v>28840</v>
      </c>
      <c r="M1087" s="40">
        <f>VLOOKUP(A1087,'Data _Transformation'!A1086:Q3415,13,FALSE)</f>
        <v>8891.14</v>
      </c>
      <c r="N1087" s="14" t="str">
        <f>VLOOKUP(A1087,'Data _Transformation'!A1086:Q3415,14,FALSE)</f>
        <v>tier - 2</v>
      </c>
      <c r="O1087" s="14" t="str">
        <f>VLOOKUP(A1087,'Data _Transformation'!A1086:Q3415,15,FALSE)</f>
        <v>tier - 3</v>
      </c>
      <c r="P1087" s="14" t="str">
        <f>VLOOKUP(A1087,'Data _Transformation'!A1086:Q3415,16,0)</f>
        <v>R1017</v>
      </c>
      <c r="Q1087" s="42">
        <f>VLOOKUP(A1087,'Data _Transformation'!A1086:Q3415,17,0)</f>
        <v>44</v>
      </c>
    </row>
    <row r="1088" spans="1:17" ht="15.6" x14ac:dyDescent="0.3">
      <c r="A1088" s="41" t="s">
        <v>2728</v>
      </c>
      <c r="B1088" s="14" t="str">
        <f>VLOOKUP(A1088,'Data _Transformation'!A1087:Q3416,2,FALSE)</f>
        <v xml:space="preserve">  William G</v>
      </c>
      <c r="C1088" s="14">
        <f>VLOOKUP(A1088,'Data _Transformation'!A1087:Q3416,3,FALSE)</f>
        <v>28.98</v>
      </c>
      <c r="D1088" s="14">
        <f>VLOOKUP(A1088,'Data _Transformation'!A1087:Q3416,4,FALSE)</f>
        <v>8.68</v>
      </c>
      <c r="E1088" s="14" t="str">
        <f>VLOOKUP(A1088,'Data _Transformation'!A1087:Q3416,5,FALSE)</f>
        <v>No</v>
      </c>
      <c r="F1088" s="14" t="str">
        <f>VLOOKUP(A1088,'Data _Transformation'!A1087:Q3416,6,FALSE)</f>
        <v>No</v>
      </c>
      <c r="G1088" s="14" t="str">
        <f>VLOOKUP(A1088,'Data _Transformation'!A1087:Q3416,7,FALSE)</f>
        <v>No</v>
      </c>
      <c r="H1088" s="14">
        <f>VLOOKUP(A1088,'Data _Transformation'!A1087:Q3416,8,FALSE)</f>
        <v>2</v>
      </c>
      <c r="I1088" s="14" t="str">
        <f>VLOOKUP(A1088,'Data _Transformation'!A1087:Q3416,9,FALSE)</f>
        <v>Nonsmoker</v>
      </c>
      <c r="J1088" s="14" t="str">
        <f>VLOOKUP(A1088,'Data _Transformation'!A1087:Q3416,10,FALSE)</f>
        <v>Over weight</v>
      </c>
      <c r="K1088" s="14" t="str">
        <f>VLOOKUP(A1088,'Data _Transformation'!A1087:Q3416,11,FALSE)</f>
        <v>Diabetes</v>
      </c>
      <c r="L1088" s="39">
        <f>VLOOKUP(A1088,'Data _Transformation'!A1087:Q3416,12,FALSE)</f>
        <v>35762</v>
      </c>
      <c r="M1088" s="40">
        <f>VLOOKUP(A1088,'Data _Transformation'!A1087:Q3416,13,FALSE)</f>
        <v>8906.14</v>
      </c>
      <c r="N1088" s="14" t="str">
        <f>VLOOKUP(A1088,'Data _Transformation'!A1087:Q3416,14,FALSE)</f>
        <v>tier - 2</v>
      </c>
      <c r="O1088" s="14" t="str">
        <f>VLOOKUP(A1088,'Data _Transformation'!A1087:Q3416,15,FALSE)</f>
        <v>tier - 2</v>
      </c>
      <c r="P1088" s="14" t="str">
        <f>VLOOKUP(A1088,'Data _Transformation'!A1087:Q3416,16,0)</f>
        <v>R1012</v>
      </c>
      <c r="Q1088" s="42">
        <f>VLOOKUP(A1088,'Data _Transformation'!A1087:Q3416,17,0)</f>
        <v>25</v>
      </c>
    </row>
    <row r="1089" spans="1:17" ht="15.6" x14ac:dyDescent="0.3">
      <c r="A1089" s="41" t="s">
        <v>2730</v>
      </c>
      <c r="B1089" s="14" t="str">
        <f>VLOOKUP(A1089,'Data _Transformation'!A1088:Q3417,2,FALSE)</f>
        <v xml:space="preserve">  Paige</v>
      </c>
      <c r="C1089" s="14">
        <f>VLOOKUP(A1089,'Data _Transformation'!A1088:Q3417,3,FALSE)</f>
        <v>31.24</v>
      </c>
      <c r="D1089" s="14">
        <f>VLOOKUP(A1089,'Data _Transformation'!A1088:Q3417,4,FALSE)</f>
        <v>9.8000000000000007</v>
      </c>
      <c r="E1089" s="14" t="str">
        <f>VLOOKUP(A1089,'Data _Transformation'!A1088:Q3417,5,FALSE)</f>
        <v>No</v>
      </c>
      <c r="F1089" s="14" t="str">
        <f>VLOOKUP(A1089,'Data _Transformation'!A1088:Q3417,6,FALSE)</f>
        <v>No</v>
      </c>
      <c r="G1089" s="14" t="str">
        <f>VLOOKUP(A1089,'Data _Transformation'!A1088:Q3417,7,FALSE)</f>
        <v>No</v>
      </c>
      <c r="H1089" s="14">
        <f>VLOOKUP(A1089,'Data _Transformation'!A1088:Q3417,8,FALSE)</f>
        <v>0</v>
      </c>
      <c r="I1089" s="14" t="str">
        <f>VLOOKUP(A1089,'Data _Transformation'!A1088:Q3417,9,FALSE)</f>
        <v>Nonsmoker</v>
      </c>
      <c r="J1089" s="14" t="str">
        <f>VLOOKUP(A1089,'Data _Transformation'!A1088:Q3417,10,FALSE)</f>
        <v>Obesity</v>
      </c>
      <c r="K1089" s="14" t="str">
        <f>VLOOKUP(A1089,'Data _Transformation'!A1088:Q3417,11,FALSE)</f>
        <v>Diabetes</v>
      </c>
      <c r="L1089" s="39">
        <f>VLOOKUP(A1089,'Data _Transformation'!A1088:Q3417,12,FALSE)</f>
        <v>24721</v>
      </c>
      <c r="M1089" s="40">
        <f>VLOOKUP(A1089,'Data _Transformation'!A1088:Q3417,13,FALSE)</f>
        <v>8908.4699999999993</v>
      </c>
      <c r="N1089" s="14" t="str">
        <f>VLOOKUP(A1089,'Data _Transformation'!A1088:Q3417,14,FALSE)</f>
        <v>tier - 3</v>
      </c>
      <c r="O1089" s="14" t="str">
        <f>VLOOKUP(A1089,'Data _Transformation'!A1088:Q3417,15,FALSE)</f>
        <v>tier - 2</v>
      </c>
      <c r="P1089" s="14" t="str">
        <f>VLOOKUP(A1089,'Data _Transformation'!A1088:Q3417,16,0)</f>
        <v>R1013</v>
      </c>
      <c r="Q1089" s="42">
        <f>VLOOKUP(A1089,'Data _Transformation'!A1088:Q3417,17,0)</f>
        <v>55</v>
      </c>
    </row>
    <row r="1090" spans="1:17" ht="15.6" x14ac:dyDescent="0.3">
      <c r="A1090" s="41" t="s">
        <v>2733</v>
      </c>
      <c r="B1090" s="14" t="str">
        <f>VLOOKUP(A1090,'Data _Transformation'!A1089:Q3418,2,FALSE)</f>
        <v xml:space="preserve">  Matthew J</v>
      </c>
      <c r="C1090" s="14">
        <f>VLOOKUP(A1090,'Data _Transformation'!A1089:Q3418,3,FALSE)</f>
        <v>31.54</v>
      </c>
      <c r="D1090" s="14">
        <f>VLOOKUP(A1090,'Data _Transformation'!A1089:Q3418,4,FALSE)</f>
        <v>4.4400000000000004</v>
      </c>
      <c r="E1090" s="14" t="str">
        <f>VLOOKUP(A1090,'Data _Transformation'!A1089:Q3418,5,FALSE)</f>
        <v>No</v>
      </c>
      <c r="F1090" s="14" t="str">
        <f>VLOOKUP(A1090,'Data _Transformation'!A1089:Q3418,6,FALSE)</f>
        <v>No</v>
      </c>
      <c r="G1090" s="14" t="str">
        <f>VLOOKUP(A1090,'Data _Transformation'!A1089:Q3418,7,FALSE)</f>
        <v>No</v>
      </c>
      <c r="H1090" s="14">
        <f>VLOOKUP(A1090,'Data _Transformation'!A1089:Q3418,8,FALSE)</f>
        <v>0</v>
      </c>
      <c r="I1090" s="14" t="str">
        <f>VLOOKUP(A1090,'Data _Transformation'!A1089:Q3418,9,FALSE)</f>
        <v>Nonsmoker</v>
      </c>
      <c r="J1090" s="14" t="str">
        <f>VLOOKUP(A1090,'Data _Transformation'!A1089:Q3418,10,FALSE)</f>
        <v>Obesity</v>
      </c>
      <c r="K1090" s="14" t="str">
        <f>VLOOKUP(A1090,'Data _Transformation'!A1089:Q3418,11,FALSE)</f>
        <v>Normal</v>
      </c>
      <c r="L1090" s="39">
        <f>VLOOKUP(A1090,'Data _Transformation'!A1089:Q3418,12,FALSE)</f>
        <v>27582</v>
      </c>
      <c r="M1090" s="40">
        <f>VLOOKUP(A1090,'Data _Transformation'!A1089:Q3418,13,FALSE)</f>
        <v>8930.93</v>
      </c>
      <c r="N1090" s="14" t="str">
        <f>VLOOKUP(A1090,'Data _Transformation'!A1089:Q3418,14,FALSE)</f>
        <v>tier - 2</v>
      </c>
      <c r="O1090" s="14" t="str">
        <f>VLOOKUP(A1090,'Data _Transformation'!A1089:Q3418,15,FALSE)</f>
        <v>tier - 2</v>
      </c>
      <c r="P1090" s="14" t="str">
        <f>VLOOKUP(A1090,'Data _Transformation'!A1089:Q3418,16,0)</f>
        <v>R1012</v>
      </c>
      <c r="Q1090" s="42">
        <f>VLOOKUP(A1090,'Data _Transformation'!A1089:Q3418,17,0)</f>
        <v>47</v>
      </c>
    </row>
    <row r="1091" spans="1:17" ht="15.6" x14ac:dyDescent="0.3">
      <c r="A1091" s="41" t="s">
        <v>2735</v>
      </c>
      <c r="B1091" s="14" t="str">
        <f>VLOOKUP(A1091,'Data _Transformation'!A1090:Q3419,2,FALSE)</f>
        <v xml:space="preserve">  Matthew</v>
      </c>
      <c r="C1091" s="14">
        <f>VLOOKUP(A1091,'Data _Transformation'!A1090:Q3419,3,FALSE)</f>
        <v>38.6</v>
      </c>
      <c r="D1091" s="14">
        <f>VLOOKUP(A1091,'Data _Transformation'!A1090:Q3419,4,FALSE)</f>
        <v>7.19</v>
      </c>
      <c r="E1091" s="14" t="str">
        <f>VLOOKUP(A1091,'Data _Transformation'!A1090:Q3419,5,FALSE)</f>
        <v>Yes</v>
      </c>
      <c r="F1091" s="14" t="str">
        <f>VLOOKUP(A1091,'Data _Transformation'!A1090:Q3419,6,FALSE)</f>
        <v>No</v>
      </c>
      <c r="G1091" s="14" t="str">
        <f>VLOOKUP(A1091,'Data _Transformation'!A1090:Q3419,7,FALSE)</f>
        <v>No</v>
      </c>
      <c r="H1091" s="14">
        <f>VLOOKUP(A1091,'Data _Transformation'!A1090:Q3419,8,FALSE)</f>
        <v>2</v>
      </c>
      <c r="I1091" s="14" t="str">
        <f>VLOOKUP(A1091,'Data _Transformation'!A1090:Q3419,9,FALSE)</f>
        <v>Nonsmoker</v>
      </c>
      <c r="J1091" s="14" t="str">
        <f>VLOOKUP(A1091,'Data _Transformation'!A1090:Q3419,10,FALSE)</f>
        <v>Obesity</v>
      </c>
      <c r="K1091" s="14" t="str">
        <f>VLOOKUP(A1091,'Data _Transformation'!A1090:Q3419,11,FALSE)</f>
        <v>Diabetes</v>
      </c>
      <c r="L1091" s="39">
        <f>VLOOKUP(A1091,'Data _Transformation'!A1090:Q3419,12,FALSE)</f>
        <v>26456</v>
      </c>
      <c r="M1091" s="40">
        <f>VLOOKUP(A1091,'Data _Transformation'!A1090:Q3419,13,FALSE)</f>
        <v>8932.08</v>
      </c>
      <c r="N1091" s="14" t="str">
        <f>VLOOKUP(A1091,'Data _Transformation'!A1090:Q3419,14,FALSE)</f>
        <v>tier - 2</v>
      </c>
      <c r="O1091" s="14" t="str">
        <f>VLOOKUP(A1091,'Data _Transformation'!A1090:Q3419,15,FALSE)</f>
        <v>tier - 1</v>
      </c>
      <c r="P1091" s="14" t="str">
        <f>VLOOKUP(A1091,'Data _Transformation'!A1090:Q3419,16,0)</f>
        <v>R1011</v>
      </c>
      <c r="Q1091" s="42">
        <f>VLOOKUP(A1091,'Data _Transformation'!A1090:Q3419,17,0)</f>
        <v>51</v>
      </c>
    </row>
    <row r="1092" spans="1:17" ht="15.6" x14ac:dyDescent="0.3">
      <c r="A1092" s="41" t="s">
        <v>2737</v>
      </c>
      <c r="B1092" s="14" t="str">
        <f>VLOOKUP(A1092,'Data _Transformation'!A1091:Q3420,2,FALSE)</f>
        <v xml:space="preserve">  Maria</v>
      </c>
      <c r="C1092" s="14">
        <f>VLOOKUP(A1092,'Data _Transformation'!A1091:Q3420,3,FALSE)</f>
        <v>37.950000000000003</v>
      </c>
      <c r="D1092" s="14">
        <f>VLOOKUP(A1092,'Data _Transformation'!A1091:Q3420,4,FALSE)</f>
        <v>6.06</v>
      </c>
      <c r="E1092" s="14" t="str">
        <f>VLOOKUP(A1092,'Data _Transformation'!A1091:Q3420,5,FALSE)</f>
        <v>No</v>
      </c>
      <c r="F1092" s="14" t="str">
        <f>VLOOKUP(A1092,'Data _Transformation'!A1091:Q3420,6,FALSE)</f>
        <v>No</v>
      </c>
      <c r="G1092" s="14" t="str">
        <f>VLOOKUP(A1092,'Data _Transformation'!A1091:Q3420,7,FALSE)</f>
        <v>No</v>
      </c>
      <c r="H1092" s="14">
        <f>VLOOKUP(A1092,'Data _Transformation'!A1091:Q3420,8,FALSE)</f>
        <v>0</v>
      </c>
      <c r="I1092" s="14" t="str">
        <f>VLOOKUP(A1092,'Data _Transformation'!A1091:Q3420,9,FALSE)</f>
        <v>Nonsmoker</v>
      </c>
      <c r="J1092" s="14" t="str">
        <f>VLOOKUP(A1092,'Data _Transformation'!A1091:Q3420,10,FALSE)</f>
        <v>Obesity</v>
      </c>
      <c r="K1092" s="14" t="str">
        <f>VLOOKUP(A1092,'Data _Transformation'!A1091:Q3420,11,FALSE)</f>
        <v>Prediabetes</v>
      </c>
      <c r="L1092" s="39">
        <f>VLOOKUP(A1092,'Data _Transformation'!A1091:Q3420,12,FALSE)</f>
        <v>28119</v>
      </c>
      <c r="M1092" s="40">
        <f>VLOOKUP(A1092,'Data _Transformation'!A1091:Q3420,13,FALSE)</f>
        <v>8944.1200000000008</v>
      </c>
      <c r="N1092" s="14" t="str">
        <f>VLOOKUP(A1092,'Data _Transformation'!A1091:Q3420,14,FALSE)</f>
        <v>tier - 3</v>
      </c>
      <c r="O1092" s="14" t="str">
        <f>VLOOKUP(A1092,'Data _Transformation'!A1091:Q3420,15,FALSE)</f>
        <v>tier - 2</v>
      </c>
      <c r="P1092" s="14" t="str">
        <f>VLOOKUP(A1092,'Data _Transformation'!A1091:Q3420,16,0)</f>
        <v>R1013</v>
      </c>
      <c r="Q1092" s="42">
        <f>VLOOKUP(A1092,'Data _Transformation'!A1091:Q3420,17,0)</f>
        <v>46</v>
      </c>
    </row>
    <row r="1093" spans="1:17" ht="15.6" x14ac:dyDescent="0.3">
      <c r="A1093" s="41" t="s">
        <v>2740</v>
      </c>
      <c r="B1093" s="14" t="str">
        <f>VLOOKUP(A1093,'Data _Transformation'!A1092:Q3421,2,FALSE)</f>
        <v xml:space="preserve">  Stephanie D</v>
      </c>
      <c r="C1093" s="14">
        <f>VLOOKUP(A1093,'Data _Transformation'!A1092:Q3421,3,FALSE)</f>
        <v>38.97</v>
      </c>
      <c r="D1093" s="14">
        <f>VLOOKUP(A1093,'Data _Transformation'!A1092:Q3421,4,FALSE)</f>
        <v>5.12</v>
      </c>
      <c r="E1093" s="14" t="str">
        <f>VLOOKUP(A1093,'Data _Transformation'!A1092:Q3421,5,FALSE)</f>
        <v>No</v>
      </c>
      <c r="F1093" s="14" t="str">
        <f>VLOOKUP(A1093,'Data _Transformation'!A1092:Q3421,6,FALSE)</f>
        <v>No</v>
      </c>
      <c r="G1093" s="14" t="str">
        <f>VLOOKUP(A1093,'Data _Transformation'!A1092:Q3421,7,FALSE)</f>
        <v>No</v>
      </c>
      <c r="H1093" s="14">
        <f>VLOOKUP(A1093,'Data _Transformation'!A1092:Q3421,8,FALSE)</f>
        <v>0</v>
      </c>
      <c r="I1093" s="14" t="str">
        <f>VLOOKUP(A1093,'Data _Transformation'!A1092:Q3421,9,FALSE)</f>
        <v>Nonsmoker</v>
      </c>
      <c r="J1093" s="14" t="str">
        <f>VLOOKUP(A1093,'Data _Transformation'!A1092:Q3421,10,FALSE)</f>
        <v>Obesity</v>
      </c>
      <c r="K1093" s="14" t="str">
        <f>VLOOKUP(A1093,'Data _Transformation'!A1092:Q3421,11,FALSE)</f>
        <v>Normal</v>
      </c>
      <c r="L1093" s="39">
        <f>VLOOKUP(A1093,'Data _Transformation'!A1092:Q3421,12,FALSE)</f>
        <v>33874</v>
      </c>
      <c r="M1093" s="40">
        <f>VLOOKUP(A1093,'Data _Transformation'!A1092:Q3421,13,FALSE)</f>
        <v>8954.99</v>
      </c>
      <c r="N1093" s="14" t="str">
        <f>VLOOKUP(A1093,'Data _Transformation'!A1092:Q3421,14,FALSE)</f>
        <v>tier - 2</v>
      </c>
      <c r="O1093" s="14" t="str">
        <f>VLOOKUP(A1093,'Data _Transformation'!A1092:Q3421,15,FALSE)</f>
        <v>tier - 3</v>
      </c>
      <c r="P1093" s="14" t="str">
        <f>VLOOKUP(A1093,'Data _Transformation'!A1092:Q3421,16,0)</f>
        <v>R1026</v>
      </c>
      <c r="Q1093" s="42">
        <f>VLOOKUP(A1093,'Data _Transformation'!A1092:Q3421,17,0)</f>
        <v>30</v>
      </c>
    </row>
    <row r="1094" spans="1:17" ht="15.6" x14ac:dyDescent="0.3">
      <c r="A1094" s="41" t="s">
        <v>2742</v>
      </c>
      <c r="B1094" s="14" t="str">
        <f>VLOOKUP(A1094,'Data _Transformation'!A1093:Q3422,2,FALSE)</f>
        <v xml:space="preserve">  Tiffany</v>
      </c>
      <c r="C1094" s="14">
        <f>VLOOKUP(A1094,'Data _Transformation'!A1093:Q3422,3,FALSE)</f>
        <v>21.2</v>
      </c>
      <c r="D1094" s="14">
        <f>VLOOKUP(A1094,'Data _Transformation'!A1093:Q3422,4,FALSE)</f>
        <v>10.72</v>
      </c>
      <c r="E1094" s="14" t="str">
        <f>VLOOKUP(A1094,'Data _Transformation'!A1093:Q3422,5,FALSE)</f>
        <v>No</v>
      </c>
      <c r="F1094" s="14" t="str">
        <f>VLOOKUP(A1094,'Data _Transformation'!A1093:Q3422,6,FALSE)</f>
        <v>No</v>
      </c>
      <c r="G1094" s="14" t="str">
        <f>VLOOKUP(A1094,'Data _Transformation'!A1093:Q3422,7,FALSE)</f>
        <v>No</v>
      </c>
      <c r="H1094" s="14">
        <f>VLOOKUP(A1094,'Data _Transformation'!A1093:Q3422,8,FALSE)</f>
        <v>0</v>
      </c>
      <c r="I1094" s="14" t="str">
        <f>VLOOKUP(A1094,'Data _Transformation'!A1093:Q3422,9,FALSE)</f>
        <v>Nonsmoker</v>
      </c>
      <c r="J1094" s="14" t="str">
        <f>VLOOKUP(A1094,'Data _Transformation'!A1093:Q3422,10,FALSE)</f>
        <v>Normal weight</v>
      </c>
      <c r="K1094" s="14" t="str">
        <f>VLOOKUP(A1094,'Data _Transformation'!A1093:Q3422,11,FALSE)</f>
        <v>Diabetes</v>
      </c>
      <c r="L1094" s="39">
        <f>VLOOKUP(A1094,'Data _Transformation'!A1093:Q3422,12,FALSE)</f>
        <v>27258</v>
      </c>
      <c r="M1094" s="40">
        <f>VLOOKUP(A1094,'Data _Transformation'!A1093:Q3422,13,FALSE)</f>
        <v>8964.06</v>
      </c>
      <c r="N1094" s="14" t="str">
        <f>VLOOKUP(A1094,'Data _Transformation'!A1093:Q3422,14,FALSE)</f>
        <v>tier - 3</v>
      </c>
      <c r="O1094" s="14" t="str">
        <f>VLOOKUP(A1094,'Data _Transformation'!A1093:Q3422,15,FALSE)</f>
        <v>tier - 2</v>
      </c>
      <c r="P1094" s="14" t="str">
        <f>VLOOKUP(A1094,'Data _Transformation'!A1093:Q3422,16,0)</f>
        <v>R1016</v>
      </c>
      <c r="Q1094" s="42">
        <f>VLOOKUP(A1094,'Data _Transformation'!A1093:Q3422,17,0)</f>
        <v>48</v>
      </c>
    </row>
    <row r="1095" spans="1:17" ht="15.6" x14ac:dyDescent="0.3">
      <c r="A1095" s="41" t="s">
        <v>2745</v>
      </c>
      <c r="B1095" s="14" t="str">
        <f>VLOOKUP(A1095,'Data _Transformation'!A1094:Q3423,2,FALSE)</f>
        <v xml:space="preserve">  Sara M</v>
      </c>
      <c r="C1095" s="14">
        <f>VLOOKUP(A1095,'Data _Transformation'!A1094:Q3423,3,FALSE)</f>
        <v>23.96</v>
      </c>
      <c r="D1095" s="14">
        <f>VLOOKUP(A1095,'Data _Transformation'!A1094:Q3423,4,FALSE)</f>
        <v>9.58</v>
      </c>
      <c r="E1095" s="14" t="str">
        <f>VLOOKUP(A1095,'Data _Transformation'!A1094:Q3423,5,FALSE)</f>
        <v>Yes</v>
      </c>
      <c r="F1095" s="14" t="str">
        <f>VLOOKUP(A1095,'Data _Transformation'!A1094:Q3423,6,FALSE)</f>
        <v>No</v>
      </c>
      <c r="G1095" s="14" t="str">
        <f>VLOOKUP(A1095,'Data _Transformation'!A1094:Q3423,7,FALSE)</f>
        <v>Yes</v>
      </c>
      <c r="H1095" s="14">
        <f>VLOOKUP(A1095,'Data _Transformation'!A1094:Q3423,8,FALSE)</f>
        <v>1</v>
      </c>
      <c r="I1095" s="14" t="str">
        <f>VLOOKUP(A1095,'Data _Transformation'!A1094:Q3423,9,FALSE)</f>
        <v>Nonsmoker</v>
      </c>
      <c r="J1095" s="14" t="str">
        <f>VLOOKUP(A1095,'Data _Transformation'!A1094:Q3423,10,FALSE)</f>
        <v>Normal weight</v>
      </c>
      <c r="K1095" s="14" t="str">
        <f>VLOOKUP(A1095,'Data _Transformation'!A1094:Q3423,11,FALSE)</f>
        <v>Diabetes</v>
      </c>
      <c r="L1095" s="39">
        <f>VLOOKUP(A1095,'Data _Transformation'!A1094:Q3423,12,FALSE)</f>
        <v>30512</v>
      </c>
      <c r="M1095" s="40">
        <f>VLOOKUP(A1095,'Data _Transformation'!A1094:Q3423,13,FALSE)</f>
        <v>8965.7999999999993</v>
      </c>
      <c r="N1095" s="14" t="str">
        <f>VLOOKUP(A1095,'Data _Transformation'!A1094:Q3423,14,FALSE)</f>
        <v>tier - 2</v>
      </c>
      <c r="O1095" s="14" t="str">
        <f>VLOOKUP(A1095,'Data _Transformation'!A1094:Q3423,15,FALSE)</f>
        <v>tier - 3</v>
      </c>
      <c r="P1095" s="14" t="str">
        <f>VLOOKUP(A1095,'Data _Transformation'!A1094:Q3423,16,0)</f>
        <v>R1012</v>
      </c>
      <c r="Q1095" s="42">
        <f>VLOOKUP(A1095,'Data _Transformation'!A1094:Q3423,17,0)</f>
        <v>39</v>
      </c>
    </row>
    <row r="1096" spans="1:17" ht="15.6" x14ac:dyDescent="0.3">
      <c r="A1096" s="41" t="s">
        <v>2747</v>
      </c>
      <c r="B1096" s="14" t="str">
        <f>VLOOKUP(A1096,'Data _Transformation'!A1095:Q3424,2,FALSE)</f>
        <v xml:space="preserve">  Scott A</v>
      </c>
      <c r="C1096" s="14">
        <f>VLOOKUP(A1096,'Data _Transformation'!A1095:Q3424,3,FALSE)</f>
        <v>35.93</v>
      </c>
      <c r="D1096" s="14">
        <f>VLOOKUP(A1096,'Data _Transformation'!A1095:Q3424,4,FALSE)</f>
        <v>6.4</v>
      </c>
      <c r="E1096" s="14" t="str">
        <f>VLOOKUP(A1096,'Data _Transformation'!A1095:Q3424,5,FALSE)</f>
        <v>Yes</v>
      </c>
      <c r="F1096" s="14" t="str">
        <f>VLOOKUP(A1096,'Data _Transformation'!A1095:Q3424,6,FALSE)</f>
        <v>No</v>
      </c>
      <c r="G1096" s="14" t="str">
        <f>VLOOKUP(A1096,'Data _Transformation'!A1095:Q3424,7,FALSE)</f>
        <v>No</v>
      </c>
      <c r="H1096" s="14">
        <f>VLOOKUP(A1096,'Data _Transformation'!A1095:Q3424,8,FALSE)</f>
        <v>1</v>
      </c>
      <c r="I1096" s="14" t="str">
        <f>VLOOKUP(A1096,'Data _Transformation'!A1095:Q3424,9,FALSE)</f>
        <v>Nonsmoker</v>
      </c>
      <c r="J1096" s="14" t="str">
        <f>VLOOKUP(A1096,'Data _Transformation'!A1095:Q3424,10,FALSE)</f>
        <v>Obesity</v>
      </c>
      <c r="K1096" s="14" t="str">
        <f>VLOOKUP(A1096,'Data _Transformation'!A1095:Q3424,11,FALSE)</f>
        <v>Diabetes</v>
      </c>
      <c r="L1096" s="39">
        <f>VLOOKUP(A1096,'Data _Transformation'!A1095:Q3424,12,FALSE)</f>
        <v>27280</v>
      </c>
      <c r="M1096" s="40">
        <f>VLOOKUP(A1096,'Data _Transformation'!A1095:Q3424,13,FALSE)</f>
        <v>8968.33</v>
      </c>
      <c r="N1096" s="14" t="str">
        <f>VLOOKUP(A1096,'Data _Transformation'!A1095:Q3424,14,FALSE)</f>
        <v>tier - 3</v>
      </c>
      <c r="O1096" s="14" t="str">
        <f>VLOOKUP(A1096,'Data _Transformation'!A1095:Q3424,15,FALSE)</f>
        <v>tier - 2</v>
      </c>
      <c r="P1096" s="14" t="str">
        <f>VLOOKUP(A1096,'Data _Transformation'!A1095:Q3424,16,0)</f>
        <v>R1011</v>
      </c>
      <c r="Q1096" s="42">
        <f>VLOOKUP(A1096,'Data _Transformation'!A1095:Q3424,17,0)</f>
        <v>48</v>
      </c>
    </row>
    <row r="1097" spans="1:17" ht="15.6" x14ac:dyDescent="0.3">
      <c r="A1097" s="41" t="s">
        <v>2749</v>
      </c>
      <c r="B1097" s="14" t="str">
        <f>VLOOKUP(A1097,'Data _Transformation'!A1096:Q3425,2,FALSE)</f>
        <v xml:space="preserve">  Lauren</v>
      </c>
      <c r="C1097" s="14">
        <f>VLOOKUP(A1097,'Data _Transformation'!A1096:Q3425,3,FALSE)</f>
        <v>26.11</v>
      </c>
      <c r="D1097" s="14">
        <f>VLOOKUP(A1097,'Data _Transformation'!A1096:Q3425,4,FALSE)</f>
        <v>6.8</v>
      </c>
      <c r="E1097" s="14" t="str">
        <f>VLOOKUP(A1097,'Data _Transformation'!A1096:Q3425,5,FALSE)</f>
        <v>Yes</v>
      </c>
      <c r="F1097" s="14" t="str">
        <f>VLOOKUP(A1097,'Data _Transformation'!A1096:Q3425,6,FALSE)</f>
        <v>No</v>
      </c>
      <c r="G1097" s="14" t="str">
        <f>VLOOKUP(A1097,'Data _Transformation'!A1096:Q3425,7,FALSE)</f>
        <v>No</v>
      </c>
      <c r="H1097" s="14">
        <f>VLOOKUP(A1097,'Data _Transformation'!A1096:Q3425,8,FALSE)</f>
        <v>2</v>
      </c>
      <c r="I1097" s="14" t="str">
        <f>VLOOKUP(A1097,'Data _Transformation'!A1096:Q3425,9,FALSE)</f>
        <v>Nonsmoker</v>
      </c>
      <c r="J1097" s="14" t="str">
        <f>VLOOKUP(A1097,'Data _Transformation'!A1096:Q3425,10,FALSE)</f>
        <v>Over weight</v>
      </c>
      <c r="K1097" s="14" t="str">
        <f>VLOOKUP(A1097,'Data _Transformation'!A1096:Q3425,11,FALSE)</f>
        <v>Diabetes</v>
      </c>
      <c r="L1097" s="39">
        <f>VLOOKUP(A1097,'Data _Transformation'!A1096:Q3425,12,FALSE)</f>
        <v>27231</v>
      </c>
      <c r="M1097" s="40">
        <f>VLOOKUP(A1097,'Data _Transformation'!A1096:Q3425,13,FALSE)</f>
        <v>8978.19</v>
      </c>
      <c r="N1097" s="14" t="str">
        <f>VLOOKUP(A1097,'Data _Transformation'!A1096:Q3425,14,FALSE)</f>
        <v>tier - 2</v>
      </c>
      <c r="O1097" s="14" t="str">
        <f>VLOOKUP(A1097,'Data _Transformation'!A1096:Q3425,15,FALSE)</f>
        <v>tier - 2</v>
      </c>
      <c r="P1097" s="14" t="str">
        <f>VLOOKUP(A1097,'Data _Transformation'!A1096:Q3425,16,0)</f>
        <v>R1013</v>
      </c>
      <c r="Q1097" s="42">
        <f>VLOOKUP(A1097,'Data _Transformation'!A1096:Q3425,17,0)</f>
        <v>48</v>
      </c>
    </row>
    <row r="1098" spans="1:17" ht="15.6" x14ac:dyDescent="0.3">
      <c r="A1098" s="41" t="s">
        <v>2752</v>
      </c>
      <c r="B1098" s="14" t="str">
        <f>VLOOKUP(A1098,'Data _Transformation'!A1097:Q3426,2,FALSE)</f>
        <v xml:space="preserve">  Scott</v>
      </c>
      <c r="C1098" s="14">
        <f>VLOOKUP(A1098,'Data _Transformation'!A1097:Q3426,3,FALSE)</f>
        <v>32.299999999999997</v>
      </c>
      <c r="D1098" s="14">
        <f>VLOOKUP(A1098,'Data _Transformation'!A1097:Q3426,4,FALSE)</f>
        <v>9.48</v>
      </c>
      <c r="E1098" s="14" t="str">
        <f>VLOOKUP(A1098,'Data _Transformation'!A1097:Q3426,5,FALSE)</f>
        <v>No</v>
      </c>
      <c r="F1098" s="14" t="str">
        <f>VLOOKUP(A1098,'Data _Transformation'!A1097:Q3426,6,FALSE)</f>
        <v>No</v>
      </c>
      <c r="G1098" s="14" t="str">
        <f>VLOOKUP(A1098,'Data _Transformation'!A1097:Q3426,7,FALSE)</f>
        <v>No</v>
      </c>
      <c r="H1098" s="14">
        <f>VLOOKUP(A1098,'Data _Transformation'!A1097:Q3426,8,FALSE)</f>
        <v>2</v>
      </c>
      <c r="I1098" s="14" t="str">
        <f>VLOOKUP(A1098,'Data _Transformation'!A1097:Q3426,9,FALSE)</f>
        <v>Nonsmoker</v>
      </c>
      <c r="J1098" s="14" t="str">
        <f>VLOOKUP(A1098,'Data _Transformation'!A1097:Q3426,10,FALSE)</f>
        <v>Obesity</v>
      </c>
      <c r="K1098" s="14" t="str">
        <f>VLOOKUP(A1098,'Data _Transformation'!A1097:Q3426,11,FALSE)</f>
        <v>Diabetes</v>
      </c>
      <c r="L1098" s="39">
        <f>VLOOKUP(A1098,'Data _Transformation'!A1097:Q3426,12,FALSE)</f>
        <v>26948</v>
      </c>
      <c r="M1098" s="40">
        <f>VLOOKUP(A1098,'Data _Transformation'!A1097:Q3426,13,FALSE)</f>
        <v>8988.16</v>
      </c>
      <c r="N1098" s="14" t="str">
        <f>VLOOKUP(A1098,'Data _Transformation'!A1097:Q3426,14,FALSE)</f>
        <v>tier - 2</v>
      </c>
      <c r="O1098" s="14" t="str">
        <f>VLOOKUP(A1098,'Data _Transformation'!A1097:Q3426,15,FALSE)</f>
        <v>tier - 1</v>
      </c>
      <c r="P1098" s="14" t="str">
        <f>VLOOKUP(A1098,'Data _Transformation'!A1097:Q3426,16,0)</f>
        <v>R1012</v>
      </c>
      <c r="Q1098" s="42">
        <f>VLOOKUP(A1098,'Data _Transformation'!A1097:Q3426,17,0)</f>
        <v>49</v>
      </c>
    </row>
    <row r="1099" spans="1:17" ht="15.6" x14ac:dyDescent="0.3">
      <c r="A1099" s="41" t="s">
        <v>2754</v>
      </c>
      <c r="B1099" s="14" t="str">
        <f>VLOOKUP(A1099,'Data _Transformation'!A1098:Q3427,2,FALSE)</f>
        <v xml:space="preserve">  Brian A</v>
      </c>
      <c r="C1099" s="14">
        <f>VLOOKUP(A1099,'Data _Transformation'!A1098:Q3427,3,FALSE)</f>
        <v>28.69</v>
      </c>
      <c r="D1099" s="14">
        <f>VLOOKUP(A1099,'Data _Transformation'!A1098:Q3427,4,FALSE)</f>
        <v>7.45</v>
      </c>
      <c r="E1099" s="14" t="str">
        <f>VLOOKUP(A1099,'Data _Transformation'!A1098:Q3427,5,FALSE)</f>
        <v>No</v>
      </c>
      <c r="F1099" s="14" t="str">
        <f>VLOOKUP(A1099,'Data _Transformation'!A1098:Q3427,6,FALSE)</f>
        <v>No</v>
      </c>
      <c r="G1099" s="14" t="str">
        <f>VLOOKUP(A1099,'Data _Transformation'!A1098:Q3427,7,FALSE)</f>
        <v>No</v>
      </c>
      <c r="H1099" s="14">
        <f>VLOOKUP(A1099,'Data _Transformation'!A1098:Q3427,8,FALSE)</f>
        <v>2</v>
      </c>
      <c r="I1099" s="14" t="str">
        <f>VLOOKUP(A1099,'Data _Transformation'!A1098:Q3427,9,FALSE)</f>
        <v>Nonsmoker</v>
      </c>
      <c r="J1099" s="14" t="str">
        <f>VLOOKUP(A1099,'Data _Transformation'!A1098:Q3427,10,FALSE)</f>
        <v>Over weight</v>
      </c>
      <c r="K1099" s="14" t="str">
        <f>VLOOKUP(A1099,'Data _Transformation'!A1098:Q3427,11,FALSE)</f>
        <v>Diabetes</v>
      </c>
      <c r="L1099" s="39">
        <f>VLOOKUP(A1099,'Data _Transformation'!A1098:Q3427,12,FALSE)</f>
        <v>29205</v>
      </c>
      <c r="M1099" s="40">
        <f>VLOOKUP(A1099,'Data _Transformation'!A1098:Q3427,13,FALSE)</f>
        <v>8998.43</v>
      </c>
      <c r="N1099" s="14" t="str">
        <f>VLOOKUP(A1099,'Data _Transformation'!A1098:Q3427,14,FALSE)</f>
        <v>tier - 2</v>
      </c>
      <c r="O1099" s="14" t="str">
        <f>VLOOKUP(A1099,'Data _Transformation'!A1098:Q3427,15,FALSE)</f>
        <v>tier - 1</v>
      </c>
      <c r="P1099" s="14" t="str">
        <f>VLOOKUP(A1099,'Data _Transformation'!A1098:Q3427,16,0)</f>
        <v>R1025</v>
      </c>
      <c r="Q1099" s="42">
        <f>VLOOKUP(A1099,'Data _Transformation'!A1098:Q3427,17,0)</f>
        <v>43</v>
      </c>
    </row>
    <row r="1100" spans="1:17" ht="15.6" x14ac:dyDescent="0.3">
      <c r="A1100" s="41" t="s">
        <v>2756</v>
      </c>
      <c r="B1100" s="14" t="str">
        <f>VLOOKUP(A1100,'Data _Transformation'!A1099:Q3428,2,FALSE)</f>
        <v xml:space="preserve">  Kaitlin R</v>
      </c>
      <c r="C1100" s="14">
        <f>VLOOKUP(A1100,'Data _Transformation'!A1099:Q3428,3,FALSE)</f>
        <v>31.28</v>
      </c>
      <c r="D1100" s="14">
        <f>VLOOKUP(A1100,'Data _Transformation'!A1099:Q3428,4,FALSE)</f>
        <v>6.94</v>
      </c>
      <c r="E1100" s="14" t="str">
        <f>VLOOKUP(A1100,'Data _Transformation'!A1099:Q3428,5,FALSE)</f>
        <v>Yes</v>
      </c>
      <c r="F1100" s="14" t="str">
        <f>VLOOKUP(A1100,'Data _Transformation'!A1099:Q3428,6,FALSE)</f>
        <v>No</v>
      </c>
      <c r="G1100" s="14" t="str">
        <f>VLOOKUP(A1100,'Data _Transformation'!A1099:Q3428,7,FALSE)</f>
        <v>No</v>
      </c>
      <c r="H1100" s="14">
        <f>VLOOKUP(A1100,'Data _Transformation'!A1099:Q3428,8,FALSE)</f>
        <v>1</v>
      </c>
      <c r="I1100" s="14" t="str">
        <f>VLOOKUP(A1100,'Data _Transformation'!A1099:Q3428,9,FALSE)</f>
        <v>Nonsmoker</v>
      </c>
      <c r="J1100" s="14" t="str">
        <f>VLOOKUP(A1100,'Data _Transformation'!A1099:Q3428,10,FALSE)</f>
        <v>Obesity</v>
      </c>
      <c r="K1100" s="14" t="str">
        <f>VLOOKUP(A1100,'Data _Transformation'!A1099:Q3428,11,FALSE)</f>
        <v>Diabetes</v>
      </c>
      <c r="L1100" s="39">
        <f>VLOOKUP(A1100,'Data _Transformation'!A1099:Q3428,12,FALSE)</f>
        <v>34304</v>
      </c>
      <c r="M1100" s="40">
        <f>VLOOKUP(A1100,'Data _Transformation'!A1099:Q3428,13,FALSE)</f>
        <v>9010.2000000000007</v>
      </c>
      <c r="N1100" s="14" t="str">
        <f>VLOOKUP(A1100,'Data _Transformation'!A1099:Q3428,14,FALSE)</f>
        <v>tier - 2</v>
      </c>
      <c r="O1100" s="14" t="str">
        <f>VLOOKUP(A1100,'Data _Transformation'!A1099:Q3428,15,FALSE)</f>
        <v>tier - 3</v>
      </c>
      <c r="P1100" s="14" t="str">
        <f>VLOOKUP(A1100,'Data _Transformation'!A1099:Q3428,16,0)</f>
        <v>R1026</v>
      </c>
      <c r="Q1100" s="42">
        <f>VLOOKUP(A1100,'Data _Transformation'!A1099:Q3428,17,0)</f>
        <v>29</v>
      </c>
    </row>
    <row r="1101" spans="1:17" ht="15.6" x14ac:dyDescent="0.3">
      <c r="A1101" s="41" t="s">
        <v>2759</v>
      </c>
      <c r="B1101" s="14" t="str">
        <f>VLOOKUP(A1101,'Data _Transformation'!A1100:Q3429,2,FALSE)</f>
        <v xml:space="preserve">  Mohammad</v>
      </c>
      <c r="C1101" s="14">
        <f>VLOOKUP(A1101,'Data _Transformation'!A1100:Q3429,3,FALSE)</f>
        <v>30.21</v>
      </c>
      <c r="D1101" s="14">
        <f>VLOOKUP(A1101,'Data _Transformation'!A1100:Q3429,4,FALSE)</f>
        <v>7.83</v>
      </c>
      <c r="E1101" s="14" t="str">
        <f>VLOOKUP(A1101,'Data _Transformation'!A1100:Q3429,5,FALSE)</f>
        <v>No</v>
      </c>
      <c r="F1101" s="14" t="str">
        <f>VLOOKUP(A1101,'Data _Transformation'!A1100:Q3429,6,FALSE)</f>
        <v>No</v>
      </c>
      <c r="G1101" s="14" t="str">
        <f>VLOOKUP(A1101,'Data _Transformation'!A1100:Q3429,7,FALSE)</f>
        <v>No</v>
      </c>
      <c r="H1101" s="14">
        <f>VLOOKUP(A1101,'Data _Transformation'!A1100:Q3429,8,FALSE)</f>
        <v>0</v>
      </c>
      <c r="I1101" s="14" t="str">
        <f>VLOOKUP(A1101,'Data _Transformation'!A1100:Q3429,9,FALSE)</f>
        <v>Nonsmoker</v>
      </c>
      <c r="J1101" s="14" t="str">
        <f>VLOOKUP(A1101,'Data _Transformation'!A1100:Q3429,10,FALSE)</f>
        <v>Obesity</v>
      </c>
      <c r="K1101" s="14" t="str">
        <f>VLOOKUP(A1101,'Data _Transformation'!A1100:Q3429,11,FALSE)</f>
        <v>Diabetes</v>
      </c>
      <c r="L1101" s="39">
        <f>VLOOKUP(A1101,'Data _Transformation'!A1100:Q3429,12,FALSE)</f>
        <v>26640</v>
      </c>
      <c r="M1101" s="40">
        <f>VLOOKUP(A1101,'Data _Transformation'!A1100:Q3429,13,FALSE)</f>
        <v>9048.0300000000007</v>
      </c>
      <c r="N1101" s="14" t="str">
        <f>VLOOKUP(A1101,'Data _Transformation'!A1100:Q3429,14,FALSE)</f>
        <v>tier - 2</v>
      </c>
      <c r="O1101" s="14" t="str">
        <f>VLOOKUP(A1101,'Data _Transformation'!A1100:Q3429,15,FALSE)</f>
        <v>tier - 2</v>
      </c>
      <c r="P1101" s="14" t="str">
        <f>VLOOKUP(A1101,'Data _Transformation'!A1100:Q3429,16,0)</f>
        <v>R1013</v>
      </c>
      <c r="Q1101" s="42">
        <f>VLOOKUP(A1101,'Data _Transformation'!A1100:Q3429,17,0)</f>
        <v>50</v>
      </c>
    </row>
    <row r="1102" spans="1:17" ht="15.6" x14ac:dyDescent="0.3">
      <c r="A1102" s="41" t="s">
        <v>2762</v>
      </c>
      <c r="B1102" s="14" t="str">
        <f>VLOOKUP(A1102,'Data _Transformation'!A1101:Q3430,2,FALSE)</f>
        <v xml:space="preserve">  Charlie</v>
      </c>
      <c r="C1102" s="14">
        <f>VLOOKUP(A1102,'Data _Transformation'!A1101:Q3430,3,FALSE)</f>
        <v>38.28</v>
      </c>
      <c r="D1102" s="14">
        <f>VLOOKUP(A1102,'Data _Transformation'!A1101:Q3430,4,FALSE)</f>
        <v>10.17</v>
      </c>
      <c r="E1102" s="14" t="str">
        <f>VLOOKUP(A1102,'Data _Transformation'!A1101:Q3430,5,FALSE)</f>
        <v>Yes</v>
      </c>
      <c r="F1102" s="14" t="str">
        <f>VLOOKUP(A1102,'Data _Transformation'!A1101:Q3430,6,FALSE)</f>
        <v>No</v>
      </c>
      <c r="G1102" s="14" t="str">
        <f>VLOOKUP(A1102,'Data _Transformation'!A1101:Q3430,7,FALSE)</f>
        <v>No</v>
      </c>
      <c r="H1102" s="14">
        <f>VLOOKUP(A1102,'Data _Transformation'!A1101:Q3430,8,FALSE)</f>
        <v>0</v>
      </c>
      <c r="I1102" s="14" t="str">
        <f>VLOOKUP(A1102,'Data _Transformation'!A1101:Q3430,9,FALSE)</f>
        <v>Nonsmoker</v>
      </c>
      <c r="J1102" s="14" t="str">
        <f>VLOOKUP(A1102,'Data _Transformation'!A1101:Q3430,10,FALSE)</f>
        <v>Obesity</v>
      </c>
      <c r="K1102" s="14" t="str">
        <f>VLOOKUP(A1102,'Data _Transformation'!A1101:Q3430,11,FALSE)</f>
        <v>Diabetes</v>
      </c>
      <c r="L1102" s="39">
        <f>VLOOKUP(A1102,'Data _Transformation'!A1101:Q3430,12,FALSE)</f>
        <v>26635</v>
      </c>
      <c r="M1102" s="40">
        <f>VLOOKUP(A1102,'Data _Transformation'!A1101:Q3430,13,FALSE)</f>
        <v>9058.73</v>
      </c>
      <c r="N1102" s="14" t="str">
        <f>VLOOKUP(A1102,'Data _Transformation'!A1101:Q3430,14,FALSE)</f>
        <v>tier - 3</v>
      </c>
      <c r="O1102" s="14" t="str">
        <f>VLOOKUP(A1102,'Data _Transformation'!A1101:Q3430,15,FALSE)</f>
        <v>tier - 2</v>
      </c>
      <c r="P1102" s="14" t="str">
        <f>VLOOKUP(A1102,'Data _Transformation'!A1101:Q3430,16,0)</f>
        <v>R1013</v>
      </c>
      <c r="Q1102" s="42">
        <f>VLOOKUP(A1102,'Data _Transformation'!A1101:Q3430,17,0)</f>
        <v>50</v>
      </c>
    </row>
    <row r="1103" spans="1:17" ht="15.6" x14ac:dyDescent="0.3">
      <c r="A1103" s="41" t="s">
        <v>2764</v>
      </c>
      <c r="B1103" s="14" t="str">
        <f>VLOOKUP(A1103,'Data _Transformation'!A1102:Q3431,2,FALSE)</f>
        <v xml:space="preserve">  Brent</v>
      </c>
      <c r="C1103" s="14">
        <f>VLOOKUP(A1103,'Data _Transformation'!A1102:Q3431,3,FALSE)</f>
        <v>29.9</v>
      </c>
      <c r="D1103" s="14">
        <f>VLOOKUP(A1103,'Data _Transformation'!A1102:Q3431,4,FALSE)</f>
        <v>8.9600000000000009</v>
      </c>
      <c r="E1103" s="14" t="str">
        <f>VLOOKUP(A1103,'Data _Transformation'!A1102:Q3431,5,FALSE)</f>
        <v>Yes</v>
      </c>
      <c r="F1103" s="14" t="str">
        <f>VLOOKUP(A1103,'Data _Transformation'!A1102:Q3431,6,FALSE)</f>
        <v>No</v>
      </c>
      <c r="G1103" s="14" t="str">
        <f>VLOOKUP(A1103,'Data _Transformation'!A1102:Q3431,7,FALSE)</f>
        <v>No</v>
      </c>
      <c r="H1103" s="14">
        <f>VLOOKUP(A1103,'Data _Transformation'!A1102:Q3431,8,FALSE)</f>
        <v>0</v>
      </c>
      <c r="I1103" s="14" t="str">
        <f>VLOOKUP(A1103,'Data _Transformation'!A1102:Q3431,9,FALSE)</f>
        <v>Nonsmoker</v>
      </c>
      <c r="J1103" s="14" t="str">
        <f>VLOOKUP(A1103,'Data _Transformation'!A1102:Q3431,10,FALSE)</f>
        <v>Over weight</v>
      </c>
      <c r="K1103" s="14" t="str">
        <f>VLOOKUP(A1103,'Data _Transformation'!A1102:Q3431,11,FALSE)</f>
        <v>Diabetes</v>
      </c>
      <c r="L1103" s="39">
        <f>VLOOKUP(A1103,'Data _Transformation'!A1102:Q3431,12,FALSE)</f>
        <v>28433</v>
      </c>
      <c r="M1103" s="40">
        <f>VLOOKUP(A1103,'Data _Transformation'!A1102:Q3431,13,FALSE)</f>
        <v>9095.07</v>
      </c>
      <c r="N1103" s="14" t="str">
        <f>VLOOKUP(A1103,'Data _Transformation'!A1102:Q3431,14,FALSE)</f>
        <v>tier - 2</v>
      </c>
      <c r="O1103" s="14" t="str">
        <f>VLOOKUP(A1103,'Data _Transformation'!A1102:Q3431,15,FALSE)</f>
        <v>tier - 2</v>
      </c>
      <c r="P1103" s="14" t="str">
        <f>VLOOKUP(A1103,'Data _Transformation'!A1102:Q3431,16,0)</f>
        <v>R1024</v>
      </c>
      <c r="Q1103" s="42">
        <f>VLOOKUP(A1103,'Data _Transformation'!A1102:Q3431,17,0)</f>
        <v>45</v>
      </c>
    </row>
    <row r="1104" spans="1:17" ht="15.6" x14ac:dyDescent="0.3">
      <c r="A1104" s="41" t="s">
        <v>2766</v>
      </c>
      <c r="B1104" s="14" t="str">
        <f>VLOOKUP(A1104,'Data _Transformation'!A1103:Q3432,2,FALSE)</f>
        <v xml:space="preserve">  Kelli M</v>
      </c>
      <c r="C1104" s="14">
        <f>VLOOKUP(A1104,'Data _Transformation'!A1103:Q3432,3,FALSE)</f>
        <v>23.18</v>
      </c>
      <c r="D1104" s="14">
        <f>VLOOKUP(A1104,'Data _Transformation'!A1103:Q3432,4,FALSE)</f>
        <v>6.96</v>
      </c>
      <c r="E1104" s="14" t="str">
        <f>VLOOKUP(A1104,'Data _Transformation'!A1103:Q3432,5,FALSE)</f>
        <v>Yes</v>
      </c>
      <c r="F1104" s="14" t="str">
        <f>VLOOKUP(A1104,'Data _Transformation'!A1103:Q3432,6,FALSE)</f>
        <v>No</v>
      </c>
      <c r="G1104" s="14" t="str">
        <f>VLOOKUP(A1104,'Data _Transformation'!A1103:Q3432,7,FALSE)</f>
        <v>No</v>
      </c>
      <c r="H1104" s="14">
        <f>VLOOKUP(A1104,'Data _Transformation'!A1103:Q3432,8,FALSE)</f>
        <v>2</v>
      </c>
      <c r="I1104" s="14" t="str">
        <f>VLOOKUP(A1104,'Data _Transformation'!A1103:Q3432,9,FALSE)</f>
        <v>Nonsmoker</v>
      </c>
      <c r="J1104" s="14" t="str">
        <f>VLOOKUP(A1104,'Data _Transformation'!A1103:Q3432,10,FALSE)</f>
        <v>Normal weight</v>
      </c>
      <c r="K1104" s="14" t="str">
        <f>VLOOKUP(A1104,'Data _Transformation'!A1103:Q3432,11,FALSE)</f>
        <v>Diabetes</v>
      </c>
      <c r="L1104" s="39">
        <f>VLOOKUP(A1104,'Data _Transformation'!A1103:Q3432,12,FALSE)</f>
        <v>24055</v>
      </c>
      <c r="M1104" s="40">
        <f>VLOOKUP(A1104,'Data _Transformation'!A1103:Q3432,13,FALSE)</f>
        <v>9095.94</v>
      </c>
      <c r="N1104" s="14" t="str">
        <f>VLOOKUP(A1104,'Data _Transformation'!A1103:Q3432,14,FALSE)</f>
        <v>tier - 3</v>
      </c>
      <c r="O1104" s="14" t="str">
        <f>VLOOKUP(A1104,'Data _Transformation'!A1103:Q3432,15,FALSE)</f>
        <v>tier - 1</v>
      </c>
      <c r="P1104" s="14" t="str">
        <f>VLOOKUP(A1104,'Data _Transformation'!A1103:Q3432,16,0)</f>
        <v>R1011</v>
      </c>
      <c r="Q1104" s="42">
        <f>VLOOKUP(A1104,'Data _Transformation'!A1103:Q3432,17,0)</f>
        <v>57</v>
      </c>
    </row>
    <row r="1105" spans="1:17" ht="15.6" x14ac:dyDescent="0.3">
      <c r="A1105" s="41" t="s">
        <v>2769</v>
      </c>
      <c r="B1105" s="14" t="str">
        <f>VLOOKUP(A1105,'Data _Transformation'!A1104:Q3433,2,FALSE)</f>
        <v xml:space="preserve">  Sheridan H</v>
      </c>
      <c r="C1105" s="14">
        <f>VLOOKUP(A1105,'Data _Transformation'!A1104:Q3433,3,FALSE)</f>
        <v>33.020000000000003</v>
      </c>
      <c r="D1105" s="14">
        <f>VLOOKUP(A1105,'Data _Transformation'!A1104:Q3433,4,FALSE)</f>
        <v>5.07</v>
      </c>
      <c r="E1105" s="14" t="str">
        <f>VLOOKUP(A1105,'Data _Transformation'!A1104:Q3433,5,FALSE)</f>
        <v>Yes</v>
      </c>
      <c r="F1105" s="14" t="str">
        <f>VLOOKUP(A1105,'Data _Transformation'!A1104:Q3433,6,FALSE)</f>
        <v>No</v>
      </c>
      <c r="G1105" s="14" t="str">
        <f>VLOOKUP(A1105,'Data _Transformation'!A1104:Q3433,7,FALSE)</f>
        <v>No</v>
      </c>
      <c r="H1105" s="14">
        <f>VLOOKUP(A1105,'Data _Transformation'!A1104:Q3433,8,FALSE)</f>
        <v>0</v>
      </c>
      <c r="I1105" s="14" t="str">
        <f>VLOOKUP(A1105,'Data _Transformation'!A1104:Q3433,9,FALSE)</f>
        <v>Nonsmoker</v>
      </c>
      <c r="J1105" s="14" t="str">
        <f>VLOOKUP(A1105,'Data _Transformation'!A1104:Q3433,10,FALSE)</f>
        <v>Obesity</v>
      </c>
      <c r="K1105" s="14" t="str">
        <f>VLOOKUP(A1105,'Data _Transformation'!A1104:Q3433,11,FALSE)</f>
        <v>Normal</v>
      </c>
      <c r="L1105" s="39">
        <f>VLOOKUP(A1105,'Data _Transformation'!A1104:Q3433,12,FALSE)</f>
        <v>28461</v>
      </c>
      <c r="M1105" s="40">
        <f>VLOOKUP(A1105,'Data _Transformation'!A1104:Q3433,13,FALSE)</f>
        <v>9101.7999999999993</v>
      </c>
      <c r="N1105" s="14" t="str">
        <f>VLOOKUP(A1105,'Data _Transformation'!A1104:Q3433,14,FALSE)</f>
        <v>tier - 2</v>
      </c>
      <c r="O1105" s="14" t="str">
        <f>VLOOKUP(A1105,'Data _Transformation'!A1104:Q3433,15,FALSE)</f>
        <v>tier - 1</v>
      </c>
      <c r="P1105" s="14" t="str">
        <f>VLOOKUP(A1105,'Data _Transformation'!A1104:Q3433,16,0)</f>
        <v>R1011</v>
      </c>
      <c r="Q1105" s="42">
        <f>VLOOKUP(A1105,'Data _Transformation'!A1104:Q3433,17,0)</f>
        <v>45</v>
      </c>
    </row>
    <row r="1106" spans="1:17" ht="15.6" x14ac:dyDescent="0.3">
      <c r="A1106" s="41" t="s">
        <v>2771</v>
      </c>
      <c r="B1106" s="14" t="str">
        <f>VLOOKUP(A1106,'Data _Transformation'!A1105:Q3434,2,FALSE)</f>
        <v xml:space="preserve">  Sarah M</v>
      </c>
      <c r="C1106" s="14">
        <f>VLOOKUP(A1106,'Data _Transformation'!A1105:Q3434,3,FALSE)</f>
        <v>27.29</v>
      </c>
      <c r="D1106" s="14">
        <f>VLOOKUP(A1106,'Data _Transformation'!A1105:Q3434,4,FALSE)</f>
        <v>5.85</v>
      </c>
      <c r="E1106" s="14" t="str">
        <f>VLOOKUP(A1106,'Data _Transformation'!A1105:Q3434,5,FALSE)</f>
        <v>No</v>
      </c>
      <c r="F1106" s="14" t="str">
        <f>VLOOKUP(A1106,'Data _Transformation'!A1105:Q3434,6,FALSE)</f>
        <v>No</v>
      </c>
      <c r="G1106" s="14" t="str">
        <f>VLOOKUP(A1106,'Data _Transformation'!A1105:Q3434,7,FALSE)</f>
        <v>No</v>
      </c>
      <c r="H1106" s="14">
        <f>VLOOKUP(A1106,'Data _Transformation'!A1105:Q3434,8,FALSE)</f>
        <v>2</v>
      </c>
      <c r="I1106" s="14" t="str">
        <f>VLOOKUP(A1106,'Data _Transformation'!A1105:Q3434,9,FALSE)</f>
        <v>Nonsmoker</v>
      </c>
      <c r="J1106" s="14" t="str">
        <f>VLOOKUP(A1106,'Data _Transformation'!A1105:Q3434,10,FALSE)</f>
        <v>Over weight</v>
      </c>
      <c r="K1106" s="14" t="str">
        <f>VLOOKUP(A1106,'Data _Transformation'!A1105:Q3434,11,FALSE)</f>
        <v>Prediabetes</v>
      </c>
      <c r="L1106" s="39">
        <f>VLOOKUP(A1106,'Data _Transformation'!A1105:Q3434,12,FALSE)</f>
        <v>25792</v>
      </c>
      <c r="M1106" s="40">
        <f>VLOOKUP(A1106,'Data _Transformation'!A1105:Q3434,13,FALSE)</f>
        <v>9140.9500000000007</v>
      </c>
      <c r="N1106" s="14" t="str">
        <f>VLOOKUP(A1106,'Data _Transformation'!A1105:Q3434,14,FALSE)</f>
        <v>tier - 3</v>
      </c>
      <c r="O1106" s="14" t="str">
        <f>VLOOKUP(A1106,'Data _Transformation'!A1105:Q3434,15,FALSE)</f>
        <v>tier - 3</v>
      </c>
      <c r="P1106" s="14" t="str">
        <f>VLOOKUP(A1106,'Data _Transformation'!A1105:Q3434,16,0)</f>
        <v>R1013</v>
      </c>
      <c r="Q1106" s="42">
        <f>VLOOKUP(A1106,'Data _Transformation'!A1105:Q3434,17,0)</f>
        <v>52</v>
      </c>
    </row>
    <row r="1107" spans="1:17" ht="15.6" x14ac:dyDescent="0.3">
      <c r="A1107" s="41" t="s">
        <v>2774</v>
      </c>
      <c r="B1107" s="14" t="str">
        <f>VLOOKUP(A1107,'Data _Transformation'!A1106:Q3435,2,FALSE)</f>
        <v xml:space="preserve">  Jennifer</v>
      </c>
      <c r="C1107" s="14">
        <f>VLOOKUP(A1107,'Data _Transformation'!A1106:Q3435,3,FALSE)</f>
        <v>23.18</v>
      </c>
      <c r="D1107" s="14">
        <f>VLOOKUP(A1107,'Data _Transformation'!A1106:Q3435,4,FALSE)</f>
        <v>10.56</v>
      </c>
      <c r="E1107" s="14" t="str">
        <f>VLOOKUP(A1107,'Data _Transformation'!A1106:Q3435,5,FALSE)</f>
        <v>No</v>
      </c>
      <c r="F1107" s="14" t="str">
        <f>VLOOKUP(A1107,'Data _Transformation'!A1106:Q3435,6,FALSE)</f>
        <v>No</v>
      </c>
      <c r="G1107" s="14" t="str">
        <f>VLOOKUP(A1107,'Data _Transformation'!A1106:Q3435,7,FALSE)</f>
        <v>No</v>
      </c>
      <c r="H1107" s="14">
        <f>VLOOKUP(A1107,'Data _Transformation'!A1106:Q3435,8,FALSE)</f>
        <v>2</v>
      </c>
      <c r="I1107" s="14" t="str">
        <f>VLOOKUP(A1107,'Data _Transformation'!A1106:Q3435,9,FALSE)</f>
        <v>Nonsmoker</v>
      </c>
      <c r="J1107" s="14" t="str">
        <f>VLOOKUP(A1107,'Data _Transformation'!A1106:Q3435,10,FALSE)</f>
        <v>Normal weight</v>
      </c>
      <c r="K1107" s="14" t="str">
        <f>VLOOKUP(A1107,'Data _Transformation'!A1106:Q3435,11,FALSE)</f>
        <v>Diabetes</v>
      </c>
      <c r="L1107" s="39">
        <f>VLOOKUP(A1107,'Data _Transformation'!A1106:Q3435,12,FALSE)</f>
        <v>25859</v>
      </c>
      <c r="M1107" s="40">
        <f>VLOOKUP(A1107,'Data _Transformation'!A1106:Q3435,13,FALSE)</f>
        <v>9144.57</v>
      </c>
      <c r="N1107" s="14" t="str">
        <f>VLOOKUP(A1107,'Data _Transformation'!A1106:Q3435,14,FALSE)</f>
        <v>tier - 3</v>
      </c>
      <c r="O1107" s="14" t="str">
        <f>VLOOKUP(A1107,'Data _Transformation'!A1106:Q3435,15,FALSE)</f>
        <v>tier - 2</v>
      </c>
      <c r="P1107" s="14" t="str">
        <f>VLOOKUP(A1107,'Data _Transformation'!A1106:Q3435,16,0)</f>
        <v>R1011</v>
      </c>
      <c r="Q1107" s="42">
        <f>VLOOKUP(A1107,'Data _Transformation'!A1106:Q3435,17,0)</f>
        <v>52</v>
      </c>
    </row>
    <row r="1108" spans="1:17" ht="15.6" x14ac:dyDescent="0.3">
      <c r="A1108" s="41" t="s">
        <v>2779</v>
      </c>
      <c r="B1108" s="14" t="str">
        <f>VLOOKUP(A1108,'Data _Transformation'!A1107:Q3436,2,FALSE)</f>
        <v xml:space="preserve">  Laura J</v>
      </c>
      <c r="C1108" s="14">
        <f>VLOOKUP(A1108,'Data _Transformation'!A1107:Q3436,3,FALSE)</f>
        <v>32.659999999999997</v>
      </c>
      <c r="D1108" s="14">
        <f>VLOOKUP(A1108,'Data _Transformation'!A1107:Q3436,4,FALSE)</f>
        <v>8.92</v>
      </c>
      <c r="E1108" s="14" t="str">
        <f>VLOOKUP(A1108,'Data _Transformation'!A1107:Q3436,5,FALSE)</f>
        <v>Yes</v>
      </c>
      <c r="F1108" s="14" t="str">
        <f>VLOOKUP(A1108,'Data _Transformation'!A1107:Q3436,6,FALSE)</f>
        <v>No</v>
      </c>
      <c r="G1108" s="14" t="str">
        <f>VLOOKUP(A1108,'Data _Transformation'!A1107:Q3436,7,FALSE)</f>
        <v>No</v>
      </c>
      <c r="H1108" s="14">
        <f>VLOOKUP(A1108,'Data _Transformation'!A1107:Q3436,8,FALSE)</f>
        <v>0</v>
      </c>
      <c r="I1108" s="14" t="str">
        <f>VLOOKUP(A1108,'Data _Transformation'!A1107:Q3436,9,FALSE)</f>
        <v>Nonsmoker</v>
      </c>
      <c r="J1108" s="14" t="str">
        <f>VLOOKUP(A1108,'Data _Transformation'!A1107:Q3436,10,FALSE)</f>
        <v>Obesity</v>
      </c>
      <c r="K1108" s="14" t="str">
        <f>VLOOKUP(A1108,'Data _Transformation'!A1107:Q3436,11,FALSE)</f>
        <v>Diabetes</v>
      </c>
      <c r="L1108" s="39">
        <f>VLOOKUP(A1108,'Data _Transformation'!A1107:Q3436,12,FALSE)</f>
        <v>30293</v>
      </c>
      <c r="M1108" s="40">
        <f>VLOOKUP(A1108,'Data _Transformation'!A1107:Q3436,13,FALSE)</f>
        <v>9147.5</v>
      </c>
      <c r="N1108" s="14" t="str">
        <f>VLOOKUP(A1108,'Data _Transformation'!A1107:Q3436,14,FALSE)</f>
        <v>tier - 2</v>
      </c>
      <c r="O1108" s="14" t="str">
        <f>VLOOKUP(A1108,'Data _Transformation'!A1107:Q3436,15,FALSE)</f>
        <v>tier - 1</v>
      </c>
      <c r="P1108" s="14" t="str">
        <f>VLOOKUP(A1108,'Data _Transformation'!A1107:Q3436,16,0)</f>
        <v>R1012</v>
      </c>
      <c r="Q1108" s="42">
        <f>VLOOKUP(A1108,'Data _Transformation'!A1107:Q3436,17,0)</f>
        <v>40</v>
      </c>
    </row>
    <row r="1109" spans="1:17" ht="15.6" x14ac:dyDescent="0.3">
      <c r="A1109" s="41" t="s">
        <v>2782</v>
      </c>
      <c r="B1109" s="14" t="str">
        <f>VLOOKUP(A1109,'Data _Transformation'!A1108:Q3437,2,FALSE)</f>
        <v xml:space="preserve">  Thomas</v>
      </c>
      <c r="C1109" s="14">
        <f>VLOOKUP(A1109,'Data _Transformation'!A1108:Q3437,3,FALSE)</f>
        <v>30.78</v>
      </c>
      <c r="D1109" s="14">
        <f>VLOOKUP(A1109,'Data _Transformation'!A1108:Q3437,4,FALSE)</f>
        <v>8.6300000000000008</v>
      </c>
      <c r="E1109" s="14" t="str">
        <f>VLOOKUP(A1109,'Data _Transformation'!A1108:Q3437,5,FALSE)</f>
        <v>No</v>
      </c>
      <c r="F1109" s="14" t="str">
        <f>VLOOKUP(A1109,'Data _Transformation'!A1108:Q3437,6,FALSE)</f>
        <v>No</v>
      </c>
      <c r="G1109" s="14" t="str">
        <f>VLOOKUP(A1109,'Data _Transformation'!A1108:Q3437,7,FALSE)</f>
        <v>No</v>
      </c>
      <c r="H1109" s="14">
        <f>VLOOKUP(A1109,'Data _Transformation'!A1108:Q3437,8,FALSE)</f>
        <v>0</v>
      </c>
      <c r="I1109" s="14" t="str">
        <f>VLOOKUP(A1109,'Data _Transformation'!A1108:Q3437,9,FALSE)</f>
        <v>Nonsmoker</v>
      </c>
      <c r="J1109" s="14" t="str">
        <f>VLOOKUP(A1109,'Data _Transformation'!A1108:Q3437,10,FALSE)</f>
        <v>Obesity</v>
      </c>
      <c r="K1109" s="14" t="str">
        <f>VLOOKUP(A1109,'Data _Transformation'!A1108:Q3437,11,FALSE)</f>
        <v>Diabetes</v>
      </c>
      <c r="L1109" s="39">
        <f>VLOOKUP(A1109,'Data _Transformation'!A1108:Q3437,12,FALSE)</f>
        <v>33108</v>
      </c>
      <c r="M1109" s="40">
        <f>VLOOKUP(A1109,'Data _Transformation'!A1108:Q3437,13,FALSE)</f>
        <v>9159.51</v>
      </c>
      <c r="N1109" s="14" t="str">
        <f>VLOOKUP(A1109,'Data _Transformation'!A1108:Q3437,14,FALSE)</f>
        <v>tier - 2</v>
      </c>
      <c r="O1109" s="14" t="str">
        <f>VLOOKUP(A1109,'Data _Transformation'!A1108:Q3437,15,FALSE)</f>
        <v>tier - 2</v>
      </c>
      <c r="P1109" s="14" t="str">
        <f>VLOOKUP(A1109,'Data _Transformation'!A1108:Q3437,16,0)</f>
        <v>R1021</v>
      </c>
      <c r="Q1109" s="42">
        <f>VLOOKUP(A1109,'Data _Transformation'!A1108:Q3437,17,0)</f>
        <v>32</v>
      </c>
    </row>
    <row r="1110" spans="1:17" ht="15.6" x14ac:dyDescent="0.3">
      <c r="A1110" s="41" t="s">
        <v>2784</v>
      </c>
      <c r="B1110" s="14" t="str">
        <f>VLOOKUP(A1110,'Data _Transformation'!A1109:Q3438,2,FALSE)</f>
        <v xml:space="preserve">  Gisele</v>
      </c>
      <c r="C1110" s="14">
        <f>VLOOKUP(A1110,'Data _Transformation'!A1109:Q3438,3,FALSE)</f>
        <v>47.2</v>
      </c>
      <c r="D1110" s="14">
        <f>VLOOKUP(A1110,'Data _Transformation'!A1109:Q3438,4,FALSE)</f>
        <v>6.29</v>
      </c>
      <c r="E1110" s="14" t="str">
        <f>VLOOKUP(A1110,'Data _Transformation'!A1109:Q3438,5,FALSE)</f>
        <v>Yes</v>
      </c>
      <c r="F1110" s="14" t="str">
        <f>VLOOKUP(A1110,'Data _Transformation'!A1109:Q3438,6,FALSE)</f>
        <v>No</v>
      </c>
      <c r="G1110" s="14" t="str">
        <f>VLOOKUP(A1110,'Data _Transformation'!A1109:Q3438,7,FALSE)</f>
        <v>Yes</v>
      </c>
      <c r="H1110" s="14">
        <f>VLOOKUP(A1110,'Data _Transformation'!A1109:Q3438,8,FALSE)</f>
        <v>1</v>
      </c>
      <c r="I1110" s="14" t="str">
        <f>VLOOKUP(A1110,'Data _Transformation'!A1109:Q3438,9,FALSE)</f>
        <v>Nonsmoker</v>
      </c>
      <c r="J1110" s="14" t="str">
        <f>VLOOKUP(A1110,'Data _Transformation'!A1109:Q3438,10,FALSE)</f>
        <v>Obesity</v>
      </c>
      <c r="K1110" s="14" t="str">
        <f>VLOOKUP(A1110,'Data _Transformation'!A1109:Q3438,11,FALSE)</f>
        <v>Prediabetes</v>
      </c>
      <c r="L1110" s="39">
        <f>VLOOKUP(A1110,'Data _Transformation'!A1109:Q3438,12,FALSE)</f>
        <v>25865</v>
      </c>
      <c r="M1110" s="40">
        <f>VLOOKUP(A1110,'Data _Transformation'!A1109:Q3438,13,FALSE)</f>
        <v>9171.75</v>
      </c>
      <c r="N1110" s="14" t="str">
        <f>VLOOKUP(A1110,'Data _Transformation'!A1109:Q3438,14,FALSE)</f>
        <v>tier - 2</v>
      </c>
      <c r="O1110" s="14" t="str">
        <f>VLOOKUP(A1110,'Data _Transformation'!A1109:Q3438,15,FALSE)</f>
        <v>tier - 2</v>
      </c>
      <c r="P1110" s="14" t="str">
        <f>VLOOKUP(A1110,'Data _Transformation'!A1109:Q3438,16,0)</f>
        <v>R1012</v>
      </c>
      <c r="Q1110" s="42">
        <f>VLOOKUP(A1110,'Data _Transformation'!A1109:Q3438,17,0)</f>
        <v>52</v>
      </c>
    </row>
    <row r="1111" spans="1:17" ht="15.6" x14ac:dyDescent="0.3">
      <c r="A1111" s="41" t="s">
        <v>2786</v>
      </c>
      <c r="B1111" s="14" t="str">
        <f>VLOOKUP(A1111,'Data _Transformation'!A1110:Q3439,2,FALSE)</f>
        <v xml:space="preserve">  Myra L</v>
      </c>
      <c r="C1111" s="14">
        <f>VLOOKUP(A1111,'Data _Transformation'!A1110:Q3439,3,FALSE)</f>
        <v>31.6</v>
      </c>
      <c r="D1111" s="14">
        <f>VLOOKUP(A1111,'Data _Transformation'!A1110:Q3439,4,FALSE)</f>
        <v>5.75</v>
      </c>
      <c r="E1111" s="14" t="str">
        <f>VLOOKUP(A1111,'Data _Transformation'!A1110:Q3439,5,FALSE)</f>
        <v>No</v>
      </c>
      <c r="F1111" s="14" t="str">
        <f>VLOOKUP(A1111,'Data _Transformation'!A1110:Q3439,6,FALSE)</f>
        <v>No</v>
      </c>
      <c r="G1111" s="14" t="str">
        <f>VLOOKUP(A1111,'Data _Transformation'!A1110:Q3439,7,FALSE)</f>
        <v>No</v>
      </c>
      <c r="H1111" s="14">
        <f>VLOOKUP(A1111,'Data _Transformation'!A1110:Q3439,8,FALSE)</f>
        <v>2</v>
      </c>
      <c r="I1111" s="14" t="str">
        <f>VLOOKUP(A1111,'Data _Transformation'!A1110:Q3439,9,FALSE)</f>
        <v>Nonsmoker</v>
      </c>
      <c r="J1111" s="14" t="str">
        <f>VLOOKUP(A1111,'Data _Transformation'!A1110:Q3439,10,FALSE)</f>
        <v>Obesity</v>
      </c>
      <c r="K1111" s="14" t="str">
        <f>VLOOKUP(A1111,'Data _Transformation'!A1110:Q3439,11,FALSE)</f>
        <v>Prediabetes</v>
      </c>
      <c r="L1111" s="39">
        <f>VLOOKUP(A1111,'Data _Transformation'!A1110:Q3439,12,FALSE)</f>
        <v>26296</v>
      </c>
      <c r="M1111" s="40">
        <f>VLOOKUP(A1111,'Data _Transformation'!A1110:Q3439,13,FALSE)</f>
        <v>9174.14</v>
      </c>
      <c r="N1111" s="14" t="str">
        <f>VLOOKUP(A1111,'Data _Transformation'!A1110:Q3439,14,FALSE)</f>
        <v>tier - 3</v>
      </c>
      <c r="O1111" s="14" t="str">
        <f>VLOOKUP(A1111,'Data _Transformation'!A1110:Q3439,15,FALSE)</f>
        <v>tier - 1</v>
      </c>
      <c r="P1111" s="14" t="str">
        <f>VLOOKUP(A1111,'Data _Transformation'!A1110:Q3439,16,0)</f>
        <v>R1012</v>
      </c>
      <c r="Q1111" s="42">
        <f>VLOOKUP(A1111,'Data _Transformation'!A1110:Q3439,17,0)</f>
        <v>51</v>
      </c>
    </row>
    <row r="1112" spans="1:17" ht="15.6" x14ac:dyDescent="0.3">
      <c r="A1112" s="41" t="s">
        <v>2789</v>
      </c>
      <c r="B1112" s="14" t="str">
        <f>VLOOKUP(A1112,'Data _Transformation'!A1111:Q3440,2,FALSE)</f>
        <v xml:space="preserve">  Melissa M</v>
      </c>
      <c r="C1112" s="14">
        <f>VLOOKUP(A1112,'Data _Transformation'!A1111:Q3440,3,FALSE)</f>
        <v>33.914999999999999</v>
      </c>
      <c r="D1112" s="14">
        <f>VLOOKUP(A1112,'Data _Transformation'!A1111:Q3440,4,FALSE)</f>
        <v>6.66</v>
      </c>
      <c r="E1112" s="14" t="str">
        <f>VLOOKUP(A1112,'Data _Transformation'!A1111:Q3440,5,FALSE)</f>
        <v>Yes</v>
      </c>
      <c r="F1112" s="14" t="str">
        <f>VLOOKUP(A1112,'Data _Transformation'!A1111:Q3440,6,FALSE)</f>
        <v>No</v>
      </c>
      <c r="G1112" s="14" t="str">
        <f>VLOOKUP(A1112,'Data _Transformation'!A1111:Q3440,7,FALSE)</f>
        <v>No</v>
      </c>
      <c r="H1112" s="14">
        <f>VLOOKUP(A1112,'Data _Transformation'!A1111:Q3440,8,FALSE)</f>
        <v>1</v>
      </c>
      <c r="I1112" s="14" t="str">
        <f>VLOOKUP(A1112,'Data _Transformation'!A1111:Q3440,9,FALSE)</f>
        <v>Nonsmoker</v>
      </c>
      <c r="J1112" s="14" t="str">
        <f>VLOOKUP(A1112,'Data _Transformation'!A1111:Q3440,10,FALSE)</f>
        <v>Obesity</v>
      </c>
      <c r="K1112" s="14" t="str">
        <f>VLOOKUP(A1112,'Data _Transformation'!A1111:Q3440,11,FALSE)</f>
        <v>Diabetes</v>
      </c>
      <c r="L1112" s="39">
        <f>VLOOKUP(A1112,'Data _Transformation'!A1111:Q3440,12,FALSE)</f>
        <v>27023</v>
      </c>
      <c r="M1112" s="40">
        <f>VLOOKUP(A1112,'Data _Transformation'!A1111:Q3440,13,FALSE)</f>
        <v>9182.17</v>
      </c>
      <c r="N1112" s="14" t="str">
        <f>VLOOKUP(A1112,'Data _Transformation'!A1111:Q3440,14,FALSE)</f>
        <v>tier - 2</v>
      </c>
      <c r="O1112" s="14" t="str">
        <f>VLOOKUP(A1112,'Data _Transformation'!A1111:Q3440,15,FALSE)</f>
        <v>tier - 3</v>
      </c>
      <c r="P1112" s="14" t="str">
        <f>VLOOKUP(A1112,'Data _Transformation'!A1111:Q3440,16,0)</f>
        <v>R1011</v>
      </c>
      <c r="Q1112" s="42">
        <f>VLOOKUP(A1112,'Data _Transformation'!A1111:Q3440,17,0)</f>
        <v>49</v>
      </c>
    </row>
    <row r="1113" spans="1:17" ht="15.6" x14ac:dyDescent="0.3">
      <c r="A1113" s="41" t="s">
        <v>2791</v>
      </c>
      <c r="B1113" s="14" t="str">
        <f>VLOOKUP(A1113,'Data _Transformation'!A1112:Q3441,2,FALSE)</f>
        <v xml:space="preserve">  Eleanor F</v>
      </c>
      <c r="C1113" s="14">
        <f>VLOOKUP(A1113,'Data _Transformation'!A1112:Q3441,3,FALSE)</f>
        <v>23.54</v>
      </c>
      <c r="D1113" s="14">
        <f>VLOOKUP(A1113,'Data _Transformation'!A1112:Q3441,4,FALSE)</f>
        <v>5.0999999999999996</v>
      </c>
      <c r="E1113" s="14" t="str">
        <f>VLOOKUP(A1113,'Data _Transformation'!A1112:Q3441,5,FALSE)</f>
        <v>No</v>
      </c>
      <c r="F1113" s="14" t="str">
        <f>VLOOKUP(A1113,'Data _Transformation'!A1112:Q3441,6,FALSE)</f>
        <v>No</v>
      </c>
      <c r="G1113" s="14" t="str">
        <f>VLOOKUP(A1113,'Data _Transformation'!A1112:Q3441,7,FALSE)</f>
        <v>No</v>
      </c>
      <c r="H1113" s="14">
        <f>VLOOKUP(A1113,'Data _Transformation'!A1112:Q3441,8,FALSE)</f>
        <v>2</v>
      </c>
      <c r="I1113" s="14" t="str">
        <f>VLOOKUP(A1113,'Data _Transformation'!A1112:Q3441,9,FALSE)</f>
        <v>Nonsmoker</v>
      </c>
      <c r="J1113" s="14" t="str">
        <f>VLOOKUP(A1113,'Data _Transformation'!A1112:Q3441,10,FALSE)</f>
        <v>Normal weight</v>
      </c>
      <c r="K1113" s="14" t="str">
        <f>VLOOKUP(A1113,'Data _Transformation'!A1112:Q3441,11,FALSE)</f>
        <v>Normal</v>
      </c>
      <c r="L1113" s="39">
        <f>VLOOKUP(A1113,'Data _Transformation'!A1112:Q3441,12,FALSE)</f>
        <v>28013</v>
      </c>
      <c r="M1113" s="40">
        <f>VLOOKUP(A1113,'Data _Transformation'!A1112:Q3441,13,FALSE)</f>
        <v>9193.84</v>
      </c>
      <c r="N1113" s="14" t="str">
        <f>VLOOKUP(A1113,'Data _Transformation'!A1112:Q3441,14,FALSE)</f>
        <v>tier - 2</v>
      </c>
      <c r="O1113" s="14" t="str">
        <f>VLOOKUP(A1113,'Data _Transformation'!A1112:Q3441,15,FALSE)</f>
        <v>tier - 1</v>
      </c>
      <c r="P1113" s="14" t="str">
        <f>VLOOKUP(A1113,'Data _Transformation'!A1112:Q3441,16,0)</f>
        <v>R1012</v>
      </c>
      <c r="Q1113" s="42">
        <f>VLOOKUP(A1113,'Data _Transformation'!A1112:Q3441,17,0)</f>
        <v>46</v>
      </c>
    </row>
    <row r="1114" spans="1:17" ht="15.6" x14ac:dyDescent="0.3">
      <c r="A1114" s="41" t="s">
        <v>2794</v>
      </c>
      <c r="B1114" s="14" t="str">
        <f>VLOOKUP(A1114,'Data _Transformation'!A1113:Q3442,2,FALSE)</f>
        <v xml:space="preserve">  Elizabeth</v>
      </c>
      <c r="C1114" s="14">
        <f>VLOOKUP(A1114,'Data _Transformation'!A1113:Q3442,3,FALSE)</f>
        <v>27.074999999999999</v>
      </c>
      <c r="D1114" s="14">
        <f>VLOOKUP(A1114,'Data _Transformation'!A1113:Q3442,4,FALSE)</f>
        <v>4.41</v>
      </c>
      <c r="E1114" s="14" t="str">
        <f>VLOOKUP(A1114,'Data _Transformation'!A1113:Q3442,5,FALSE)</f>
        <v>No</v>
      </c>
      <c r="F1114" s="14" t="str">
        <f>VLOOKUP(A1114,'Data _Transformation'!A1113:Q3442,6,FALSE)</f>
        <v>No</v>
      </c>
      <c r="G1114" s="14" t="str">
        <f>VLOOKUP(A1114,'Data _Transformation'!A1113:Q3442,7,FALSE)</f>
        <v>No</v>
      </c>
      <c r="H1114" s="14">
        <f>VLOOKUP(A1114,'Data _Transformation'!A1113:Q3442,8,FALSE)</f>
        <v>2</v>
      </c>
      <c r="I1114" s="14" t="str">
        <f>VLOOKUP(A1114,'Data _Transformation'!A1113:Q3442,9,FALSE)</f>
        <v>Nonsmoker</v>
      </c>
      <c r="J1114" s="14" t="str">
        <f>VLOOKUP(A1114,'Data _Transformation'!A1113:Q3442,10,FALSE)</f>
        <v>Over weight</v>
      </c>
      <c r="K1114" s="14" t="str">
        <f>VLOOKUP(A1114,'Data _Transformation'!A1113:Q3442,11,FALSE)</f>
        <v>Normal</v>
      </c>
      <c r="L1114" s="39">
        <f>VLOOKUP(A1114,'Data _Transformation'!A1113:Q3442,12,FALSE)</f>
        <v>31771</v>
      </c>
      <c r="M1114" s="40">
        <f>VLOOKUP(A1114,'Data _Transformation'!A1113:Q3442,13,FALSE)</f>
        <v>9210.06</v>
      </c>
      <c r="N1114" s="14" t="str">
        <f>VLOOKUP(A1114,'Data _Transformation'!A1113:Q3442,14,FALSE)</f>
        <v>tier - 2</v>
      </c>
      <c r="O1114" s="14" t="str">
        <f>VLOOKUP(A1114,'Data _Transformation'!A1113:Q3442,15,FALSE)</f>
        <v>tier - 3</v>
      </c>
      <c r="P1114" s="14" t="str">
        <f>VLOOKUP(A1114,'Data _Transformation'!A1113:Q3442,16,0)</f>
        <v>R1021</v>
      </c>
      <c r="Q1114" s="42">
        <f>VLOOKUP(A1114,'Data _Transformation'!A1113:Q3442,17,0)</f>
        <v>36</v>
      </c>
    </row>
    <row r="1115" spans="1:17" ht="15.6" x14ac:dyDescent="0.3">
      <c r="A1115" s="41" t="s">
        <v>2797</v>
      </c>
      <c r="B1115" s="14" t="str">
        <f>VLOOKUP(A1115,'Data _Transformation'!A1114:Q3443,2,FALSE)</f>
        <v xml:space="preserve">  Kenneth</v>
      </c>
      <c r="C1115" s="14">
        <f>VLOOKUP(A1115,'Data _Transformation'!A1114:Q3443,3,FALSE)</f>
        <v>25.8</v>
      </c>
      <c r="D1115" s="14">
        <f>VLOOKUP(A1115,'Data _Transformation'!A1114:Q3443,4,FALSE)</f>
        <v>5.52</v>
      </c>
      <c r="E1115" s="14" t="str">
        <f>VLOOKUP(A1115,'Data _Transformation'!A1114:Q3443,5,FALSE)</f>
        <v>Yes</v>
      </c>
      <c r="F1115" s="14" t="str">
        <f>VLOOKUP(A1115,'Data _Transformation'!A1114:Q3443,6,FALSE)</f>
        <v>No</v>
      </c>
      <c r="G1115" s="14" t="str">
        <f>VLOOKUP(A1115,'Data _Transformation'!A1114:Q3443,7,FALSE)</f>
        <v>No</v>
      </c>
      <c r="H1115" s="14">
        <f>VLOOKUP(A1115,'Data _Transformation'!A1114:Q3443,8,FALSE)</f>
        <v>0</v>
      </c>
      <c r="I1115" s="14" t="str">
        <f>VLOOKUP(A1115,'Data _Transformation'!A1114:Q3443,9,FALSE)</f>
        <v>Nonsmoker</v>
      </c>
      <c r="J1115" s="14" t="str">
        <f>VLOOKUP(A1115,'Data _Transformation'!A1114:Q3443,10,FALSE)</f>
        <v>Over weight</v>
      </c>
      <c r="K1115" s="14" t="str">
        <f>VLOOKUP(A1115,'Data _Transformation'!A1114:Q3443,11,FALSE)</f>
        <v>Normal</v>
      </c>
      <c r="L1115" s="39">
        <f>VLOOKUP(A1115,'Data _Transformation'!A1114:Q3443,12,FALSE)</f>
        <v>29925</v>
      </c>
      <c r="M1115" s="40">
        <f>VLOOKUP(A1115,'Data _Transformation'!A1114:Q3443,13,FALSE)</f>
        <v>9222.4</v>
      </c>
      <c r="N1115" s="14" t="str">
        <f>VLOOKUP(A1115,'Data _Transformation'!A1114:Q3443,14,FALSE)</f>
        <v>tier - 2</v>
      </c>
      <c r="O1115" s="14" t="str">
        <f>VLOOKUP(A1115,'Data _Transformation'!A1114:Q3443,15,FALSE)</f>
        <v>tier - 3</v>
      </c>
      <c r="P1115" s="14" t="str">
        <f>VLOOKUP(A1115,'Data _Transformation'!A1114:Q3443,16,0)</f>
        <v>R1019</v>
      </c>
      <c r="Q1115" s="42">
        <f>VLOOKUP(A1115,'Data _Transformation'!A1114:Q3443,17,0)</f>
        <v>41</v>
      </c>
    </row>
    <row r="1116" spans="1:17" ht="15.6" x14ac:dyDescent="0.3">
      <c r="A1116" s="41" t="s">
        <v>2799</v>
      </c>
      <c r="B1116" s="14" t="str">
        <f>VLOOKUP(A1116,'Data _Transformation'!A1115:Q3444,2,FALSE)</f>
        <v xml:space="preserve">  Robert G</v>
      </c>
      <c r="C1116" s="14">
        <f>VLOOKUP(A1116,'Data _Transformation'!A1115:Q3444,3,FALSE)</f>
        <v>36.1</v>
      </c>
      <c r="D1116" s="14">
        <f>VLOOKUP(A1116,'Data _Transformation'!A1115:Q3444,4,FALSE)</f>
        <v>4.62</v>
      </c>
      <c r="E1116" s="14" t="str">
        <f>VLOOKUP(A1116,'Data _Transformation'!A1115:Q3444,5,FALSE)</f>
        <v>Yes</v>
      </c>
      <c r="F1116" s="14" t="str">
        <f>VLOOKUP(A1116,'Data _Transformation'!A1115:Q3444,6,FALSE)</f>
        <v>No</v>
      </c>
      <c r="G1116" s="14" t="str">
        <f>VLOOKUP(A1116,'Data _Transformation'!A1115:Q3444,7,FALSE)</f>
        <v>Yes</v>
      </c>
      <c r="H1116" s="14">
        <f>VLOOKUP(A1116,'Data _Transformation'!A1115:Q3444,8,FALSE)</f>
        <v>1</v>
      </c>
      <c r="I1116" s="14" t="str">
        <f>VLOOKUP(A1116,'Data _Transformation'!A1115:Q3444,9,FALSE)</f>
        <v>Nonsmoker</v>
      </c>
      <c r="J1116" s="14" t="str">
        <f>VLOOKUP(A1116,'Data _Transformation'!A1115:Q3444,10,FALSE)</f>
        <v>Obesity</v>
      </c>
      <c r="K1116" s="14" t="str">
        <f>VLOOKUP(A1116,'Data _Transformation'!A1115:Q3444,11,FALSE)</f>
        <v>Normal</v>
      </c>
      <c r="L1116" s="39">
        <f>VLOOKUP(A1116,'Data _Transformation'!A1115:Q3444,12,FALSE)</f>
        <v>27734</v>
      </c>
      <c r="M1116" s="40">
        <f>VLOOKUP(A1116,'Data _Transformation'!A1115:Q3444,13,FALSE)</f>
        <v>9225.26</v>
      </c>
      <c r="N1116" s="14" t="str">
        <f>VLOOKUP(A1116,'Data _Transformation'!A1115:Q3444,14,FALSE)</f>
        <v>tier - 3</v>
      </c>
      <c r="O1116" s="14" t="str">
        <f>VLOOKUP(A1116,'Data _Transformation'!A1115:Q3444,15,FALSE)</f>
        <v>tier - 3</v>
      </c>
      <c r="P1116" s="14" t="str">
        <f>VLOOKUP(A1116,'Data _Transformation'!A1115:Q3444,16,0)</f>
        <v>R1015</v>
      </c>
      <c r="Q1116" s="42">
        <f>VLOOKUP(A1116,'Data _Transformation'!A1115:Q3444,17,0)</f>
        <v>47</v>
      </c>
    </row>
    <row r="1117" spans="1:17" ht="15.6" x14ac:dyDescent="0.3">
      <c r="A1117" s="41" t="s">
        <v>2802</v>
      </c>
      <c r="B1117" s="14" t="str">
        <f>VLOOKUP(A1117,'Data _Transformation'!A1116:Q3445,2,FALSE)</f>
        <v xml:space="preserve">  Thomas C</v>
      </c>
      <c r="C1117" s="14">
        <f>VLOOKUP(A1117,'Data _Transformation'!A1116:Q3445,3,FALSE)</f>
        <v>30.495000000000001</v>
      </c>
      <c r="D1117" s="14">
        <f>VLOOKUP(A1117,'Data _Transformation'!A1116:Q3445,4,FALSE)</f>
        <v>5.74</v>
      </c>
      <c r="E1117" s="14" t="str">
        <f>VLOOKUP(A1117,'Data _Transformation'!A1116:Q3445,5,FALSE)</f>
        <v>Yes</v>
      </c>
      <c r="F1117" s="14" t="str">
        <f>VLOOKUP(A1117,'Data _Transformation'!A1116:Q3445,6,FALSE)</f>
        <v>No</v>
      </c>
      <c r="G1117" s="14" t="str">
        <f>VLOOKUP(A1117,'Data _Transformation'!A1116:Q3445,7,FALSE)</f>
        <v>Yes</v>
      </c>
      <c r="H1117" s="14">
        <f>VLOOKUP(A1117,'Data _Transformation'!A1116:Q3445,8,FALSE)</f>
        <v>1</v>
      </c>
      <c r="I1117" s="14" t="str">
        <f>VLOOKUP(A1117,'Data _Transformation'!A1116:Q3445,9,FALSE)</f>
        <v>Nonsmoker</v>
      </c>
      <c r="J1117" s="14" t="str">
        <f>VLOOKUP(A1117,'Data _Transformation'!A1116:Q3445,10,FALSE)</f>
        <v>Obesity</v>
      </c>
      <c r="K1117" s="14" t="str">
        <f>VLOOKUP(A1117,'Data _Transformation'!A1116:Q3445,11,FALSE)</f>
        <v>Prediabetes</v>
      </c>
      <c r="L1117" s="39">
        <f>VLOOKUP(A1117,'Data _Transformation'!A1116:Q3445,12,FALSE)</f>
        <v>29499</v>
      </c>
      <c r="M1117" s="40">
        <f>VLOOKUP(A1117,'Data _Transformation'!A1116:Q3445,13,FALSE)</f>
        <v>9247.94</v>
      </c>
      <c r="N1117" s="14" t="str">
        <f>VLOOKUP(A1117,'Data _Transformation'!A1116:Q3445,14,FALSE)</f>
        <v>tier - 2</v>
      </c>
      <c r="O1117" s="14" t="str">
        <f>VLOOKUP(A1117,'Data _Transformation'!A1116:Q3445,15,FALSE)</f>
        <v>tier - 1</v>
      </c>
      <c r="P1117" s="14" t="str">
        <f>VLOOKUP(A1117,'Data _Transformation'!A1116:Q3445,16,0)</f>
        <v>R1021</v>
      </c>
      <c r="Q1117" s="42">
        <f>VLOOKUP(A1117,'Data _Transformation'!A1116:Q3445,17,0)</f>
        <v>42</v>
      </c>
    </row>
    <row r="1118" spans="1:17" ht="15.6" x14ac:dyDescent="0.3">
      <c r="A1118" s="41" t="s">
        <v>2804</v>
      </c>
      <c r="B1118" s="14" t="str">
        <f>VLOOKUP(A1118,'Data _Transformation'!A1117:Q3446,2,FALSE)</f>
        <v xml:space="preserve">  Matthew J</v>
      </c>
      <c r="C1118" s="14">
        <f>VLOOKUP(A1118,'Data _Transformation'!A1117:Q3446,3,FALSE)</f>
        <v>21.4</v>
      </c>
      <c r="D1118" s="14">
        <f>VLOOKUP(A1118,'Data _Transformation'!A1117:Q3446,4,FALSE)</f>
        <v>6.3</v>
      </c>
      <c r="E1118" s="14" t="str">
        <f>VLOOKUP(A1118,'Data _Transformation'!A1117:Q3446,5,FALSE)</f>
        <v>Yes</v>
      </c>
      <c r="F1118" s="14" t="str">
        <f>VLOOKUP(A1118,'Data _Transformation'!A1117:Q3446,6,FALSE)</f>
        <v>No</v>
      </c>
      <c r="G1118" s="14" t="str">
        <f>VLOOKUP(A1118,'Data _Transformation'!A1117:Q3446,7,FALSE)</f>
        <v>Yes</v>
      </c>
      <c r="H1118" s="14">
        <f>VLOOKUP(A1118,'Data _Transformation'!A1117:Q3446,8,FALSE)</f>
        <v>1</v>
      </c>
      <c r="I1118" s="14" t="str">
        <f>VLOOKUP(A1118,'Data _Transformation'!A1117:Q3446,9,FALSE)</f>
        <v>Nonsmoker</v>
      </c>
      <c r="J1118" s="14" t="str">
        <f>VLOOKUP(A1118,'Data _Transformation'!A1117:Q3446,10,FALSE)</f>
        <v>Normal weight</v>
      </c>
      <c r="K1118" s="14" t="str">
        <f>VLOOKUP(A1118,'Data _Transformation'!A1117:Q3446,11,FALSE)</f>
        <v>Prediabetes</v>
      </c>
      <c r="L1118" s="39">
        <f>VLOOKUP(A1118,'Data _Transformation'!A1117:Q3446,12,FALSE)</f>
        <v>27262</v>
      </c>
      <c r="M1118" s="40">
        <f>VLOOKUP(A1118,'Data _Transformation'!A1117:Q3446,13,FALSE)</f>
        <v>9249.5</v>
      </c>
      <c r="N1118" s="14" t="str">
        <f>VLOOKUP(A1118,'Data _Transformation'!A1117:Q3446,14,FALSE)</f>
        <v>tier - 2</v>
      </c>
      <c r="O1118" s="14" t="str">
        <f>VLOOKUP(A1118,'Data _Transformation'!A1117:Q3446,15,FALSE)</f>
        <v>tier - 1</v>
      </c>
      <c r="P1118" s="14" t="str">
        <f>VLOOKUP(A1118,'Data _Transformation'!A1117:Q3446,16,0)</f>
        <v>R1012</v>
      </c>
      <c r="Q1118" s="42">
        <f>VLOOKUP(A1118,'Data _Transformation'!A1117:Q3446,17,0)</f>
        <v>48</v>
      </c>
    </row>
    <row r="1119" spans="1:17" ht="15.6" x14ac:dyDescent="0.3">
      <c r="A1119" s="41" t="s">
        <v>2807</v>
      </c>
      <c r="B1119" s="14" t="str">
        <f>VLOOKUP(A1119,'Data _Transformation'!A1118:Q3447,2,FALSE)</f>
        <v xml:space="preserve">  Mallory D</v>
      </c>
      <c r="C1119" s="14">
        <f>VLOOKUP(A1119,'Data _Transformation'!A1118:Q3447,3,FALSE)</f>
        <v>32.299999999999997</v>
      </c>
      <c r="D1119" s="14">
        <f>VLOOKUP(A1119,'Data _Transformation'!A1118:Q3447,4,FALSE)</f>
        <v>10.27</v>
      </c>
      <c r="E1119" s="14" t="str">
        <f>VLOOKUP(A1119,'Data _Transformation'!A1118:Q3447,5,FALSE)</f>
        <v>No</v>
      </c>
      <c r="F1119" s="14" t="str">
        <f>VLOOKUP(A1119,'Data _Transformation'!A1118:Q3447,6,FALSE)</f>
        <v>No</v>
      </c>
      <c r="G1119" s="14" t="str">
        <f>VLOOKUP(A1119,'Data _Transformation'!A1118:Q3447,7,FALSE)</f>
        <v>No</v>
      </c>
      <c r="H1119" s="14">
        <f>VLOOKUP(A1119,'Data _Transformation'!A1118:Q3447,8,FALSE)</f>
        <v>0</v>
      </c>
      <c r="I1119" s="14" t="str">
        <f>VLOOKUP(A1119,'Data _Transformation'!A1118:Q3447,9,FALSE)</f>
        <v>Nonsmoker</v>
      </c>
      <c r="J1119" s="14" t="str">
        <f>VLOOKUP(A1119,'Data _Transformation'!A1118:Q3447,10,FALSE)</f>
        <v>Obesity</v>
      </c>
      <c r="K1119" s="14" t="str">
        <f>VLOOKUP(A1119,'Data _Transformation'!A1118:Q3447,11,FALSE)</f>
        <v>Diabetes</v>
      </c>
      <c r="L1119" s="39">
        <f>VLOOKUP(A1119,'Data _Transformation'!A1118:Q3447,12,FALSE)</f>
        <v>26151</v>
      </c>
      <c r="M1119" s="40">
        <f>VLOOKUP(A1119,'Data _Transformation'!A1118:Q3447,13,FALSE)</f>
        <v>9264.7999999999993</v>
      </c>
      <c r="N1119" s="14" t="str">
        <f>VLOOKUP(A1119,'Data _Transformation'!A1118:Q3447,14,FALSE)</f>
        <v>tier - 2</v>
      </c>
      <c r="O1119" s="14" t="str">
        <f>VLOOKUP(A1119,'Data _Transformation'!A1118:Q3447,15,FALSE)</f>
        <v>tier - 1</v>
      </c>
      <c r="P1119" s="14" t="str">
        <f>VLOOKUP(A1119,'Data _Transformation'!A1118:Q3447,16,0)</f>
        <v>R1011</v>
      </c>
      <c r="Q1119" s="42">
        <f>VLOOKUP(A1119,'Data _Transformation'!A1118:Q3447,17,0)</f>
        <v>51</v>
      </c>
    </row>
    <row r="1120" spans="1:17" ht="15.6" x14ac:dyDescent="0.3">
      <c r="A1120" s="41" t="s">
        <v>2809</v>
      </c>
      <c r="B1120" s="14" t="str">
        <f>VLOOKUP(A1120,'Data _Transformation'!A1119:Q3448,2,FALSE)</f>
        <v xml:space="preserve">  Christopher D</v>
      </c>
      <c r="C1120" s="14">
        <f>VLOOKUP(A1120,'Data _Transformation'!A1119:Q3448,3,FALSE)</f>
        <v>29.78</v>
      </c>
      <c r="D1120" s="14">
        <f>VLOOKUP(A1120,'Data _Transformation'!A1119:Q3448,4,FALSE)</f>
        <v>5.85</v>
      </c>
      <c r="E1120" s="14" t="str">
        <f>VLOOKUP(A1120,'Data _Transformation'!A1119:Q3448,5,FALSE)</f>
        <v>No</v>
      </c>
      <c r="F1120" s="14" t="str">
        <f>VLOOKUP(A1120,'Data _Transformation'!A1119:Q3448,6,FALSE)</f>
        <v>No</v>
      </c>
      <c r="G1120" s="14" t="str">
        <f>VLOOKUP(A1120,'Data _Transformation'!A1119:Q3448,7,FALSE)</f>
        <v>Yes</v>
      </c>
      <c r="H1120" s="14">
        <f>VLOOKUP(A1120,'Data _Transformation'!A1119:Q3448,8,FALSE)</f>
        <v>1</v>
      </c>
      <c r="I1120" s="14" t="str">
        <f>VLOOKUP(A1120,'Data _Transformation'!A1119:Q3448,9,FALSE)</f>
        <v>Nonsmoker</v>
      </c>
      <c r="J1120" s="14" t="str">
        <f>VLOOKUP(A1120,'Data _Transformation'!A1119:Q3448,10,FALSE)</f>
        <v>Over weight</v>
      </c>
      <c r="K1120" s="14" t="str">
        <f>VLOOKUP(A1120,'Data _Transformation'!A1119:Q3448,11,FALSE)</f>
        <v>Prediabetes</v>
      </c>
      <c r="L1120" s="39">
        <f>VLOOKUP(A1120,'Data _Transformation'!A1119:Q3448,12,FALSE)</f>
        <v>26964</v>
      </c>
      <c r="M1120" s="40">
        <f>VLOOKUP(A1120,'Data _Transformation'!A1119:Q3448,13,FALSE)</f>
        <v>9282.48</v>
      </c>
      <c r="N1120" s="14" t="str">
        <f>VLOOKUP(A1120,'Data _Transformation'!A1119:Q3448,14,FALSE)</f>
        <v>tier - 3</v>
      </c>
      <c r="O1120" s="14" t="str">
        <f>VLOOKUP(A1120,'Data _Transformation'!A1119:Q3448,15,FALSE)</f>
        <v>tier - 2</v>
      </c>
      <c r="P1120" s="14" t="str">
        <f>VLOOKUP(A1120,'Data _Transformation'!A1119:Q3448,16,0)</f>
        <v>R1016</v>
      </c>
      <c r="Q1120" s="42">
        <f>VLOOKUP(A1120,'Data _Transformation'!A1119:Q3448,17,0)</f>
        <v>49</v>
      </c>
    </row>
    <row r="1121" spans="1:17" ht="15.6" x14ac:dyDescent="0.3">
      <c r="A1121" s="41" t="s">
        <v>2812</v>
      </c>
      <c r="B1121" s="14" t="str">
        <f>VLOOKUP(A1121,'Data _Transformation'!A1120:Q3449,2,FALSE)</f>
        <v xml:space="preserve">  Jamie</v>
      </c>
      <c r="C1121" s="14">
        <f>VLOOKUP(A1121,'Data _Transformation'!A1120:Q3449,3,FALSE)</f>
        <v>34.76</v>
      </c>
      <c r="D1121" s="14">
        <f>VLOOKUP(A1121,'Data _Transformation'!A1120:Q3449,4,FALSE)</f>
        <v>5.92</v>
      </c>
      <c r="E1121" s="14" t="str">
        <f>VLOOKUP(A1121,'Data _Transformation'!A1120:Q3449,5,FALSE)</f>
        <v>Yes</v>
      </c>
      <c r="F1121" s="14" t="str">
        <f>VLOOKUP(A1121,'Data _Transformation'!A1120:Q3449,6,FALSE)</f>
        <v>No</v>
      </c>
      <c r="G1121" s="14" t="str">
        <f>VLOOKUP(A1121,'Data _Transformation'!A1120:Q3449,7,FALSE)</f>
        <v>No</v>
      </c>
      <c r="H1121" s="14">
        <f>VLOOKUP(A1121,'Data _Transformation'!A1120:Q3449,8,FALSE)</f>
        <v>1</v>
      </c>
      <c r="I1121" s="14" t="str">
        <f>VLOOKUP(A1121,'Data _Transformation'!A1120:Q3449,9,FALSE)</f>
        <v>Nonsmoker</v>
      </c>
      <c r="J1121" s="14" t="str">
        <f>VLOOKUP(A1121,'Data _Transformation'!A1120:Q3449,10,FALSE)</f>
        <v>Obesity</v>
      </c>
      <c r="K1121" s="14" t="str">
        <f>VLOOKUP(A1121,'Data _Transformation'!A1120:Q3449,11,FALSE)</f>
        <v>Prediabetes</v>
      </c>
      <c r="L1121" s="39">
        <f>VLOOKUP(A1121,'Data _Transformation'!A1120:Q3449,12,FALSE)</f>
        <v>26116</v>
      </c>
      <c r="M1121" s="40">
        <f>VLOOKUP(A1121,'Data _Transformation'!A1120:Q3449,13,FALSE)</f>
        <v>9283.56</v>
      </c>
      <c r="N1121" s="14" t="str">
        <f>VLOOKUP(A1121,'Data _Transformation'!A1120:Q3449,14,FALSE)</f>
        <v>tier - 2</v>
      </c>
      <c r="O1121" s="14" t="str">
        <f>VLOOKUP(A1121,'Data _Transformation'!A1120:Q3449,15,FALSE)</f>
        <v>tier - 3</v>
      </c>
      <c r="P1121" s="14" t="str">
        <f>VLOOKUP(A1121,'Data _Transformation'!A1120:Q3449,16,0)</f>
        <v>R1013</v>
      </c>
      <c r="Q1121" s="42">
        <f>VLOOKUP(A1121,'Data _Transformation'!A1120:Q3449,17,0)</f>
        <v>51</v>
      </c>
    </row>
    <row r="1122" spans="1:17" ht="15.6" x14ac:dyDescent="0.3">
      <c r="A1122" s="41" t="s">
        <v>2814</v>
      </c>
      <c r="B1122" s="14" t="str">
        <f>VLOOKUP(A1122,'Data _Transformation'!A1121:Q3450,2,FALSE)</f>
        <v xml:space="preserve">  Ariell</v>
      </c>
      <c r="C1122" s="14">
        <f>VLOOKUP(A1122,'Data _Transformation'!A1121:Q3450,3,FALSE)</f>
        <v>18.335000000000001</v>
      </c>
      <c r="D1122" s="14">
        <f>VLOOKUP(A1122,'Data _Transformation'!A1121:Q3450,4,FALSE)</f>
        <v>10.01</v>
      </c>
      <c r="E1122" s="14" t="str">
        <f>VLOOKUP(A1122,'Data _Transformation'!A1121:Q3450,5,FALSE)</f>
        <v>Yes</v>
      </c>
      <c r="F1122" s="14" t="str">
        <f>VLOOKUP(A1122,'Data _Transformation'!A1121:Q3450,6,FALSE)</f>
        <v>No</v>
      </c>
      <c r="G1122" s="14" t="str">
        <f>VLOOKUP(A1122,'Data _Transformation'!A1121:Q3450,7,FALSE)</f>
        <v>No</v>
      </c>
      <c r="H1122" s="14">
        <f>VLOOKUP(A1122,'Data _Transformation'!A1121:Q3450,8,FALSE)</f>
        <v>2</v>
      </c>
      <c r="I1122" s="14" t="str">
        <f>VLOOKUP(A1122,'Data _Transformation'!A1121:Q3450,9,FALSE)</f>
        <v>Nonsmoker</v>
      </c>
      <c r="J1122" s="14" t="str">
        <f>VLOOKUP(A1122,'Data _Transformation'!A1121:Q3450,10,FALSE)</f>
        <v>Under weight</v>
      </c>
      <c r="K1122" s="14" t="str">
        <f>VLOOKUP(A1122,'Data _Transformation'!A1121:Q3450,11,FALSE)</f>
        <v>Diabetes</v>
      </c>
      <c r="L1122" s="39">
        <f>VLOOKUP(A1122,'Data _Transformation'!A1121:Q3450,12,FALSE)</f>
        <v>25533</v>
      </c>
      <c r="M1122" s="40">
        <f>VLOOKUP(A1122,'Data _Transformation'!A1121:Q3450,13,FALSE)</f>
        <v>9285.8700000000008</v>
      </c>
      <c r="N1122" s="14" t="str">
        <f>VLOOKUP(A1122,'Data _Transformation'!A1121:Q3450,14,FALSE)</f>
        <v>tier - 2</v>
      </c>
      <c r="O1122" s="14" t="str">
        <f>VLOOKUP(A1122,'Data _Transformation'!A1121:Q3450,15,FALSE)</f>
        <v>tier - 3</v>
      </c>
      <c r="P1122" s="14" t="str">
        <f>VLOOKUP(A1122,'Data _Transformation'!A1121:Q3450,16,0)</f>
        <v>R1013</v>
      </c>
      <c r="Q1122" s="42">
        <f>VLOOKUP(A1122,'Data _Transformation'!A1121:Q3450,17,0)</f>
        <v>53</v>
      </c>
    </row>
    <row r="1123" spans="1:17" ht="15.6" x14ac:dyDescent="0.3">
      <c r="A1123" s="41" t="s">
        <v>2817</v>
      </c>
      <c r="B1123" s="14" t="str">
        <f>VLOOKUP(A1123,'Data _Transformation'!A1122:Q3451,2,FALSE)</f>
        <v xml:space="preserve">  Christopher</v>
      </c>
      <c r="C1123" s="14">
        <f>VLOOKUP(A1123,'Data _Transformation'!A1122:Q3451,3,FALSE)</f>
        <v>32.299999999999997</v>
      </c>
      <c r="D1123" s="14">
        <f>VLOOKUP(A1123,'Data _Transformation'!A1122:Q3451,4,FALSE)</f>
        <v>9.59</v>
      </c>
      <c r="E1123" s="14" t="str">
        <f>VLOOKUP(A1123,'Data _Transformation'!A1122:Q3451,5,FALSE)</f>
        <v>No</v>
      </c>
      <c r="F1123" s="14" t="str">
        <f>VLOOKUP(A1123,'Data _Transformation'!A1122:Q3451,6,FALSE)</f>
        <v>No</v>
      </c>
      <c r="G1123" s="14" t="str">
        <f>VLOOKUP(A1123,'Data _Transformation'!A1122:Q3451,7,FALSE)</f>
        <v>No</v>
      </c>
      <c r="H1123" s="14">
        <f>VLOOKUP(A1123,'Data _Transformation'!A1122:Q3451,8,FALSE)</f>
        <v>0</v>
      </c>
      <c r="I1123" s="14" t="str">
        <f>VLOOKUP(A1123,'Data _Transformation'!A1122:Q3451,9,FALSE)</f>
        <v>Nonsmoker</v>
      </c>
      <c r="J1123" s="14" t="str">
        <f>VLOOKUP(A1123,'Data _Transformation'!A1122:Q3451,10,FALSE)</f>
        <v>Obesity</v>
      </c>
      <c r="K1123" s="14" t="str">
        <f>VLOOKUP(A1123,'Data _Transformation'!A1122:Q3451,11,FALSE)</f>
        <v>Diabetes</v>
      </c>
      <c r="L1123" s="39">
        <f>VLOOKUP(A1123,'Data _Transformation'!A1122:Q3451,12,FALSE)</f>
        <v>26953</v>
      </c>
      <c r="M1123" s="40">
        <f>VLOOKUP(A1123,'Data _Transformation'!A1122:Q3451,13,FALSE)</f>
        <v>9288.0300000000007</v>
      </c>
      <c r="N1123" s="14" t="str">
        <f>VLOOKUP(A1123,'Data _Transformation'!A1122:Q3451,14,FALSE)</f>
        <v>tier - 2</v>
      </c>
      <c r="O1123" s="14" t="str">
        <f>VLOOKUP(A1123,'Data _Transformation'!A1122:Q3451,15,FALSE)</f>
        <v>tier - 3</v>
      </c>
      <c r="P1123" s="14" t="str">
        <f>VLOOKUP(A1123,'Data _Transformation'!A1122:Q3451,16,0)</f>
        <v>R1018</v>
      </c>
      <c r="Q1123" s="42">
        <f>VLOOKUP(A1123,'Data _Transformation'!A1122:Q3451,17,0)</f>
        <v>49</v>
      </c>
    </row>
    <row r="1124" spans="1:17" ht="15.6" x14ac:dyDescent="0.3">
      <c r="A1124" s="41" t="s">
        <v>2819</v>
      </c>
      <c r="B1124" s="14" t="str">
        <f>VLOOKUP(A1124,'Data _Transformation'!A1123:Q3452,2,FALSE)</f>
        <v xml:space="preserve">  Ryan</v>
      </c>
      <c r="C1124" s="14">
        <f>VLOOKUP(A1124,'Data _Transformation'!A1123:Q3452,3,FALSE)</f>
        <v>27.74</v>
      </c>
      <c r="D1124" s="14">
        <f>VLOOKUP(A1124,'Data _Transformation'!A1123:Q3452,4,FALSE)</f>
        <v>10.37</v>
      </c>
      <c r="E1124" s="14" t="str">
        <f>VLOOKUP(A1124,'Data _Transformation'!A1123:Q3452,5,FALSE)</f>
        <v>No</v>
      </c>
      <c r="F1124" s="14" t="str">
        <f>VLOOKUP(A1124,'Data _Transformation'!A1123:Q3452,6,FALSE)</f>
        <v>No</v>
      </c>
      <c r="G1124" s="14" t="str">
        <f>VLOOKUP(A1124,'Data _Transformation'!A1123:Q3452,7,FALSE)</f>
        <v>No</v>
      </c>
      <c r="H1124" s="14">
        <f>VLOOKUP(A1124,'Data _Transformation'!A1123:Q3452,8,FALSE)</f>
        <v>0</v>
      </c>
      <c r="I1124" s="14" t="str">
        <f>VLOOKUP(A1124,'Data _Transformation'!A1123:Q3452,9,FALSE)</f>
        <v>Nonsmoker</v>
      </c>
      <c r="J1124" s="14" t="str">
        <f>VLOOKUP(A1124,'Data _Transformation'!A1123:Q3452,10,FALSE)</f>
        <v>Over weight</v>
      </c>
      <c r="K1124" s="14" t="str">
        <f>VLOOKUP(A1124,'Data _Transformation'!A1123:Q3452,11,FALSE)</f>
        <v>Diabetes</v>
      </c>
      <c r="L1124" s="39">
        <f>VLOOKUP(A1124,'Data _Transformation'!A1123:Q3452,12,FALSE)</f>
        <v>26925</v>
      </c>
      <c r="M1124" s="40">
        <f>VLOOKUP(A1124,'Data _Transformation'!A1123:Q3452,13,FALSE)</f>
        <v>9290.14</v>
      </c>
      <c r="N1124" s="14" t="str">
        <f>VLOOKUP(A1124,'Data _Transformation'!A1123:Q3452,14,FALSE)</f>
        <v>tier - 3</v>
      </c>
      <c r="O1124" s="14" t="str">
        <f>VLOOKUP(A1124,'Data _Transformation'!A1123:Q3452,15,FALSE)</f>
        <v>tier - 3</v>
      </c>
      <c r="P1124" s="14" t="str">
        <f>VLOOKUP(A1124,'Data _Transformation'!A1123:Q3452,16,0)</f>
        <v>R1016</v>
      </c>
      <c r="Q1124" s="42">
        <f>VLOOKUP(A1124,'Data _Transformation'!A1123:Q3452,17,0)</f>
        <v>49</v>
      </c>
    </row>
    <row r="1125" spans="1:17" ht="15.6" x14ac:dyDescent="0.3">
      <c r="A1125" s="41" t="s">
        <v>2821</v>
      </c>
      <c r="B1125" s="14" t="str">
        <f>VLOOKUP(A1125,'Data _Transformation'!A1124:Q3453,2,FALSE)</f>
        <v xml:space="preserve">  Thomas B</v>
      </c>
      <c r="C1125" s="14">
        <f>VLOOKUP(A1125,'Data _Transformation'!A1124:Q3453,3,FALSE)</f>
        <v>24</v>
      </c>
      <c r="D1125" s="14">
        <f>VLOOKUP(A1125,'Data _Transformation'!A1124:Q3453,4,FALSE)</f>
        <v>4.01</v>
      </c>
      <c r="E1125" s="14" t="str">
        <f>VLOOKUP(A1125,'Data _Transformation'!A1124:Q3453,5,FALSE)</f>
        <v>Yes</v>
      </c>
      <c r="F1125" s="14" t="str">
        <f>VLOOKUP(A1125,'Data _Transformation'!A1124:Q3453,6,FALSE)</f>
        <v>No</v>
      </c>
      <c r="G1125" s="14" t="str">
        <f>VLOOKUP(A1125,'Data _Transformation'!A1124:Q3453,7,FALSE)</f>
        <v>No</v>
      </c>
      <c r="H1125" s="14">
        <f>VLOOKUP(A1125,'Data _Transformation'!A1124:Q3453,8,FALSE)</f>
        <v>1</v>
      </c>
      <c r="I1125" s="14" t="str">
        <f>VLOOKUP(A1125,'Data _Transformation'!A1124:Q3453,9,FALSE)</f>
        <v>Nonsmoker</v>
      </c>
      <c r="J1125" s="14" t="str">
        <f>VLOOKUP(A1125,'Data _Transformation'!A1124:Q3453,10,FALSE)</f>
        <v>Normal weight</v>
      </c>
      <c r="K1125" s="14" t="str">
        <f>VLOOKUP(A1125,'Data _Transformation'!A1124:Q3453,11,FALSE)</f>
        <v>Normal</v>
      </c>
      <c r="L1125" s="39">
        <f>VLOOKUP(A1125,'Data _Transformation'!A1124:Q3453,12,FALSE)</f>
        <v>28067</v>
      </c>
      <c r="M1125" s="40">
        <f>VLOOKUP(A1125,'Data _Transformation'!A1124:Q3453,13,FALSE)</f>
        <v>9301.89</v>
      </c>
      <c r="N1125" s="14" t="str">
        <f>VLOOKUP(A1125,'Data _Transformation'!A1124:Q3453,14,FALSE)</f>
        <v>tier - 2</v>
      </c>
      <c r="O1125" s="14" t="str">
        <f>VLOOKUP(A1125,'Data _Transformation'!A1124:Q3453,15,FALSE)</f>
        <v>tier - 1</v>
      </c>
      <c r="P1125" s="14" t="str">
        <f>VLOOKUP(A1125,'Data _Transformation'!A1124:Q3453,16,0)</f>
        <v>R1012</v>
      </c>
      <c r="Q1125" s="42">
        <f>VLOOKUP(A1125,'Data _Transformation'!A1124:Q3453,17,0)</f>
        <v>46</v>
      </c>
    </row>
    <row r="1126" spans="1:17" ht="15.6" x14ac:dyDescent="0.3">
      <c r="A1126" s="41" t="s">
        <v>2824</v>
      </c>
      <c r="B1126" s="14" t="str">
        <f>VLOOKUP(A1126,'Data _Transformation'!A1125:Q3454,2,FALSE)</f>
        <v xml:space="preserve">  Katie</v>
      </c>
      <c r="C1126" s="14">
        <f>VLOOKUP(A1126,'Data _Transformation'!A1125:Q3454,3,FALSE)</f>
        <v>31.78</v>
      </c>
      <c r="D1126" s="14">
        <f>VLOOKUP(A1126,'Data _Transformation'!A1125:Q3454,4,FALSE)</f>
        <v>4.24</v>
      </c>
      <c r="E1126" s="14" t="str">
        <f>VLOOKUP(A1126,'Data _Transformation'!A1125:Q3454,5,FALSE)</f>
        <v>Yes</v>
      </c>
      <c r="F1126" s="14" t="str">
        <f>VLOOKUP(A1126,'Data _Transformation'!A1125:Q3454,6,FALSE)</f>
        <v>No</v>
      </c>
      <c r="G1126" s="14" t="str">
        <f>VLOOKUP(A1126,'Data _Transformation'!A1125:Q3454,7,FALSE)</f>
        <v>Yes</v>
      </c>
      <c r="H1126" s="14">
        <f>VLOOKUP(A1126,'Data _Transformation'!A1125:Q3454,8,FALSE)</f>
        <v>1</v>
      </c>
      <c r="I1126" s="14" t="str">
        <f>VLOOKUP(A1126,'Data _Transformation'!A1125:Q3454,9,FALSE)</f>
        <v>Nonsmoker</v>
      </c>
      <c r="J1126" s="14" t="str">
        <f>VLOOKUP(A1126,'Data _Transformation'!A1125:Q3454,10,FALSE)</f>
        <v>Obesity</v>
      </c>
      <c r="K1126" s="14" t="str">
        <f>VLOOKUP(A1126,'Data _Transformation'!A1125:Q3454,11,FALSE)</f>
        <v>Normal</v>
      </c>
      <c r="L1126" s="39">
        <f>VLOOKUP(A1126,'Data _Transformation'!A1125:Q3454,12,FALSE)</f>
        <v>26953</v>
      </c>
      <c r="M1126" s="40">
        <f>VLOOKUP(A1126,'Data _Transformation'!A1125:Q3454,13,FALSE)</f>
        <v>9304.7000000000007</v>
      </c>
      <c r="N1126" s="14" t="str">
        <f>VLOOKUP(A1126,'Data _Transformation'!A1125:Q3454,14,FALSE)</f>
        <v>tier - 3</v>
      </c>
      <c r="O1126" s="14" t="str">
        <f>VLOOKUP(A1126,'Data _Transformation'!A1125:Q3454,15,FALSE)</f>
        <v>tier - 3</v>
      </c>
      <c r="P1126" s="14" t="str">
        <f>VLOOKUP(A1126,'Data _Transformation'!A1125:Q3454,16,0)</f>
        <v>R1013</v>
      </c>
      <c r="Q1126" s="42">
        <f>VLOOKUP(A1126,'Data _Transformation'!A1125:Q3454,17,0)</f>
        <v>49</v>
      </c>
    </row>
    <row r="1127" spans="1:17" ht="15.6" x14ac:dyDescent="0.3">
      <c r="A1127" s="41" t="s">
        <v>2826</v>
      </c>
      <c r="B1127" s="14" t="str">
        <f>VLOOKUP(A1127,'Data _Transformation'!A1126:Q3455,2,FALSE)</f>
        <v xml:space="preserve">  Rachelle L</v>
      </c>
      <c r="C1127" s="14">
        <f>VLOOKUP(A1127,'Data _Transformation'!A1126:Q3455,3,FALSE)</f>
        <v>32.25</v>
      </c>
      <c r="D1127" s="14">
        <f>VLOOKUP(A1127,'Data _Transformation'!A1126:Q3455,4,FALSE)</f>
        <v>5.36</v>
      </c>
      <c r="E1127" s="14" t="str">
        <f>VLOOKUP(A1127,'Data _Transformation'!A1126:Q3455,5,FALSE)</f>
        <v>Yes</v>
      </c>
      <c r="F1127" s="14" t="str">
        <f>VLOOKUP(A1127,'Data _Transformation'!A1126:Q3455,6,FALSE)</f>
        <v>No</v>
      </c>
      <c r="G1127" s="14" t="str">
        <f>VLOOKUP(A1127,'Data _Transformation'!A1126:Q3455,7,FALSE)</f>
        <v>No</v>
      </c>
      <c r="H1127" s="14">
        <f>VLOOKUP(A1127,'Data _Transformation'!A1126:Q3455,8,FALSE)</f>
        <v>0</v>
      </c>
      <c r="I1127" s="14" t="str">
        <f>VLOOKUP(A1127,'Data _Transformation'!A1126:Q3455,9,FALSE)</f>
        <v>Nonsmoker</v>
      </c>
      <c r="J1127" s="14" t="str">
        <f>VLOOKUP(A1127,'Data _Transformation'!A1126:Q3455,10,FALSE)</f>
        <v>Obesity</v>
      </c>
      <c r="K1127" s="14" t="str">
        <f>VLOOKUP(A1127,'Data _Transformation'!A1126:Q3455,11,FALSE)</f>
        <v>Normal</v>
      </c>
      <c r="L1127" s="39">
        <f>VLOOKUP(A1127,'Data _Transformation'!A1126:Q3455,12,FALSE)</f>
        <v>23170</v>
      </c>
      <c r="M1127" s="40">
        <f>VLOOKUP(A1127,'Data _Transformation'!A1126:Q3455,13,FALSE)</f>
        <v>9310.81</v>
      </c>
      <c r="N1127" s="14" t="str">
        <f>VLOOKUP(A1127,'Data _Transformation'!A1126:Q3455,14,FALSE)</f>
        <v>tier - 3</v>
      </c>
      <c r="O1127" s="14" t="str">
        <f>VLOOKUP(A1127,'Data _Transformation'!A1126:Q3455,15,FALSE)</f>
        <v>tier - 1</v>
      </c>
      <c r="P1127" s="14" t="str">
        <f>VLOOKUP(A1127,'Data _Transformation'!A1126:Q3455,16,0)</f>
        <v>R1013</v>
      </c>
      <c r="Q1127" s="42">
        <f>VLOOKUP(A1127,'Data _Transformation'!A1126:Q3455,17,0)</f>
        <v>60</v>
      </c>
    </row>
    <row r="1128" spans="1:17" ht="15.6" x14ac:dyDescent="0.3">
      <c r="A1128" s="41" t="s">
        <v>2829</v>
      </c>
      <c r="B1128" s="14" t="str">
        <f>VLOOKUP(A1128,'Data _Transformation'!A1127:Q3456,2,FALSE)</f>
        <v xml:space="preserve">  Colleen</v>
      </c>
      <c r="C1128" s="14">
        <f>VLOOKUP(A1128,'Data _Transformation'!A1127:Q3456,3,FALSE)</f>
        <v>30.114999999999998</v>
      </c>
      <c r="D1128" s="14">
        <f>VLOOKUP(A1128,'Data _Transformation'!A1127:Q3456,4,FALSE)</f>
        <v>4.99</v>
      </c>
      <c r="E1128" s="14" t="str">
        <f>VLOOKUP(A1128,'Data _Transformation'!A1127:Q3456,5,FALSE)</f>
        <v>No</v>
      </c>
      <c r="F1128" s="14" t="str">
        <f>VLOOKUP(A1128,'Data _Transformation'!A1127:Q3456,6,FALSE)</f>
        <v>No</v>
      </c>
      <c r="G1128" s="14" t="str">
        <f>VLOOKUP(A1128,'Data _Transformation'!A1127:Q3456,7,FALSE)</f>
        <v>No</v>
      </c>
      <c r="H1128" s="14">
        <f>VLOOKUP(A1128,'Data _Transformation'!A1127:Q3456,8,FALSE)</f>
        <v>2</v>
      </c>
      <c r="I1128" s="14" t="str">
        <f>VLOOKUP(A1128,'Data _Transformation'!A1127:Q3456,9,FALSE)</f>
        <v>Nonsmoker</v>
      </c>
      <c r="J1128" s="14" t="str">
        <f>VLOOKUP(A1128,'Data _Transformation'!A1127:Q3456,10,FALSE)</f>
        <v>Obesity</v>
      </c>
      <c r="K1128" s="14" t="str">
        <f>VLOOKUP(A1128,'Data _Transformation'!A1127:Q3456,11,FALSE)</f>
        <v>Normal</v>
      </c>
      <c r="L1128" s="39">
        <f>VLOOKUP(A1128,'Data _Transformation'!A1127:Q3456,12,FALSE)</f>
        <v>28410</v>
      </c>
      <c r="M1128" s="40">
        <f>VLOOKUP(A1128,'Data _Transformation'!A1127:Q3456,13,FALSE)</f>
        <v>9315.41</v>
      </c>
      <c r="N1128" s="14" t="str">
        <f>VLOOKUP(A1128,'Data _Transformation'!A1127:Q3456,14,FALSE)</f>
        <v>tier - 2</v>
      </c>
      <c r="O1128" s="14" t="str">
        <f>VLOOKUP(A1128,'Data _Transformation'!A1127:Q3456,15,FALSE)</f>
        <v>tier - 1</v>
      </c>
      <c r="P1128" s="14" t="str">
        <f>VLOOKUP(A1128,'Data _Transformation'!A1127:Q3456,16,0)</f>
        <v>R1024</v>
      </c>
      <c r="Q1128" s="42">
        <f>VLOOKUP(A1128,'Data _Transformation'!A1127:Q3456,17,0)</f>
        <v>45</v>
      </c>
    </row>
    <row r="1129" spans="1:17" ht="15.6" x14ac:dyDescent="0.3">
      <c r="A1129" s="41" t="s">
        <v>2831</v>
      </c>
      <c r="B1129" s="14" t="str">
        <f>VLOOKUP(A1129,'Data _Transformation'!A1128:Q3457,2,FALSE)</f>
        <v xml:space="preserve">  Gregory A</v>
      </c>
      <c r="C1129" s="14">
        <f>VLOOKUP(A1129,'Data _Transformation'!A1128:Q3457,3,FALSE)</f>
        <v>22.41</v>
      </c>
      <c r="D1129" s="14">
        <f>VLOOKUP(A1129,'Data _Transformation'!A1128:Q3457,4,FALSE)</f>
        <v>8.68</v>
      </c>
      <c r="E1129" s="14" t="str">
        <f>VLOOKUP(A1129,'Data _Transformation'!A1128:Q3457,5,FALSE)</f>
        <v>No</v>
      </c>
      <c r="F1129" s="14" t="str">
        <f>VLOOKUP(A1129,'Data _Transformation'!A1128:Q3457,6,FALSE)</f>
        <v>No</v>
      </c>
      <c r="G1129" s="14" t="str">
        <f>VLOOKUP(A1129,'Data _Transformation'!A1128:Q3457,7,FALSE)</f>
        <v>No</v>
      </c>
      <c r="H1129" s="14">
        <f>VLOOKUP(A1129,'Data _Transformation'!A1128:Q3457,8,FALSE)</f>
        <v>0</v>
      </c>
      <c r="I1129" s="14" t="str">
        <f>VLOOKUP(A1129,'Data _Transformation'!A1128:Q3457,9,FALSE)</f>
        <v>Nonsmoker</v>
      </c>
      <c r="J1129" s="14" t="str">
        <f>VLOOKUP(A1129,'Data _Transformation'!A1128:Q3457,10,FALSE)</f>
        <v>Normal weight</v>
      </c>
      <c r="K1129" s="14" t="str">
        <f>VLOOKUP(A1129,'Data _Transformation'!A1128:Q3457,11,FALSE)</f>
        <v>Diabetes</v>
      </c>
      <c r="L1129" s="39">
        <f>VLOOKUP(A1129,'Data _Transformation'!A1128:Q3457,12,FALSE)</f>
        <v>32333</v>
      </c>
      <c r="M1129" s="40">
        <f>VLOOKUP(A1129,'Data _Transformation'!A1128:Q3457,13,FALSE)</f>
        <v>9320.26</v>
      </c>
      <c r="N1129" s="14" t="str">
        <f>VLOOKUP(A1129,'Data _Transformation'!A1128:Q3457,14,FALSE)</f>
        <v>tier - 2</v>
      </c>
      <c r="O1129" s="14" t="str">
        <f>VLOOKUP(A1129,'Data _Transformation'!A1128:Q3457,15,FALSE)</f>
        <v>tier - 1</v>
      </c>
      <c r="P1129" s="14" t="str">
        <f>VLOOKUP(A1129,'Data _Transformation'!A1128:Q3457,16,0)</f>
        <v>R1012</v>
      </c>
      <c r="Q1129" s="42">
        <f>VLOOKUP(A1129,'Data _Transformation'!A1128:Q3457,17,0)</f>
        <v>34</v>
      </c>
    </row>
    <row r="1130" spans="1:17" ht="15.6" x14ac:dyDescent="0.3">
      <c r="A1130" s="41" t="s">
        <v>2833</v>
      </c>
      <c r="B1130" s="14" t="str">
        <f>VLOOKUP(A1130,'Data _Transformation'!A1129:Q3458,2,FALSE)</f>
        <v xml:space="preserve">  Lara</v>
      </c>
      <c r="C1130" s="14">
        <f>VLOOKUP(A1130,'Data _Transformation'!A1129:Q3458,3,FALSE)</f>
        <v>45.72</v>
      </c>
      <c r="D1130" s="14">
        <f>VLOOKUP(A1130,'Data _Transformation'!A1129:Q3458,4,FALSE)</f>
        <v>4.2300000000000004</v>
      </c>
      <c r="E1130" s="14" t="str">
        <f>VLOOKUP(A1130,'Data _Transformation'!A1129:Q3458,5,FALSE)</f>
        <v>Yes</v>
      </c>
      <c r="F1130" s="14" t="str">
        <f>VLOOKUP(A1130,'Data _Transformation'!A1129:Q3458,6,FALSE)</f>
        <v>No</v>
      </c>
      <c r="G1130" s="14" t="str">
        <f>VLOOKUP(A1130,'Data _Transformation'!A1129:Q3458,7,FALSE)</f>
        <v>No</v>
      </c>
      <c r="H1130" s="14">
        <f>VLOOKUP(A1130,'Data _Transformation'!A1129:Q3458,8,FALSE)</f>
        <v>0</v>
      </c>
      <c r="I1130" s="14" t="str">
        <f>VLOOKUP(A1130,'Data _Transformation'!A1129:Q3458,9,FALSE)</f>
        <v>Nonsmoker</v>
      </c>
      <c r="J1130" s="14" t="str">
        <f>VLOOKUP(A1130,'Data _Transformation'!A1129:Q3458,10,FALSE)</f>
        <v>Obesity</v>
      </c>
      <c r="K1130" s="14" t="str">
        <f>VLOOKUP(A1130,'Data _Transformation'!A1129:Q3458,11,FALSE)</f>
        <v>Normal</v>
      </c>
      <c r="L1130" s="39">
        <f>VLOOKUP(A1130,'Data _Transformation'!A1129:Q3458,12,FALSE)</f>
        <v>35350</v>
      </c>
      <c r="M1130" s="40">
        <f>VLOOKUP(A1130,'Data _Transformation'!A1129:Q3458,13,FALSE)</f>
        <v>9338.61</v>
      </c>
      <c r="N1130" s="14" t="str">
        <f>VLOOKUP(A1130,'Data _Transformation'!A1129:Q3458,14,FALSE)</f>
        <v>tier - 2</v>
      </c>
      <c r="O1130" s="14" t="str">
        <f>VLOOKUP(A1130,'Data _Transformation'!A1129:Q3458,15,FALSE)</f>
        <v>tier - 1</v>
      </c>
      <c r="P1130" s="14" t="str">
        <f>VLOOKUP(A1130,'Data _Transformation'!A1129:Q3458,16,0)</f>
        <v>R1026</v>
      </c>
      <c r="Q1130" s="42">
        <f>VLOOKUP(A1130,'Data _Transformation'!A1129:Q3458,17,0)</f>
        <v>26</v>
      </c>
    </row>
    <row r="1131" spans="1:17" ht="15.6" x14ac:dyDescent="0.3">
      <c r="A1131" s="41" t="s">
        <v>2836</v>
      </c>
      <c r="B1131" s="14" t="str">
        <f>VLOOKUP(A1131,'Data _Transformation'!A1130:Q3459,2,FALSE)</f>
        <v xml:space="preserve">  Megan</v>
      </c>
      <c r="C1131" s="14">
        <f>VLOOKUP(A1131,'Data _Transformation'!A1130:Q3459,3,FALSE)</f>
        <v>25</v>
      </c>
      <c r="D1131" s="14">
        <f>VLOOKUP(A1131,'Data _Transformation'!A1130:Q3459,4,FALSE)</f>
        <v>5.32</v>
      </c>
      <c r="E1131" s="14" t="str">
        <f>VLOOKUP(A1131,'Data _Transformation'!A1130:Q3459,5,FALSE)</f>
        <v>Yes</v>
      </c>
      <c r="F1131" s="14" t="str">
        <f>VLOOKUP(A1131,'Data _Transformation'!A1130:Q3459,6,FALSE)</f>
        <v>No</v>
      </c>
      <c r="G1131" s="14" t="str">
        <f>VLOOKUP(A1131,'Data _Transformation'!A1130:Q3459,7,FALSE)</f>
        <v>No</v>
      </c>
      <c r="H1131" s="14">
        <f>VLOOKUP(A1131,'Data _Transformation'!A1130:Q3459,8,FALSE)</f>
        <v>2</v>
      </c>
      <c r="I1131" s="14" t="str">
        <f>VLOOKUP(A1131,'Data _Transformation'!A1130:Q3459,9,FALSE)</f>
        <v>Nonsmoker</v>
      </c>
      <c r="J1131" s="14" t="str">
        <f>VLOOKUP(A1131,'Data _Transformation'!A1130:Q3459,10,FALSE)</f>
        <v>Over weight</v>
      </c>
      <c r="K1131" s="14" t="str">
        <f>VLOOKUP(A1131,'Data _Transformation'!A1130:Q3459,11,FALSE)</f>
        <v>Normal</v>
      </c>
      <c r="L1131" s="39">
        <f>VLOOKUP(A1131,'Data _Transformation'!A1130:Q3459,12,FALSE)</f>
        <v>32325</v>
      </c>
      <c r="M1131" s="40">
        <f>VLOOKUP(A1131,'Data _Transformation'!A1130:Q3459,13,FALSE)</f>
        <v>9344.2000000000007</v>
      </c>
      <c r="N1131" s="14" t="str">
        <f>VLOOKUP(A1131,'Data _Transformation'!A1130:Q3459,14,FALSE)</f>
        <v>tier - 2</v>
      </c>
      <c r="O1131" s="14" t="str">
        <f>VLOOKUP(A1131,'Data _Transformation'!A1130:Q3459,15,FALSE)</f>
        <v>tier - 1</v>
      </c>
      <c r="P1131" s="14" t="str">
        <f>VLOOKUP(A1131,'Data _Transformation'!A1130:Q3459,16,0)</f>
        <v>R1021</v>
      </c>
      <c r="Q1131" s="42">
        <f>VLOOKUP(A1131,'Data _Transformation'!A1130:Q3459,17,0)</f>
        <v>34</v>
      </c>
    </row>
    <row r="1132" spans="1:17" ht="15.6" x14ac:dyDescent="0.3">
      <c r="A1132" s="41" t="s">
        <v>2838</v>
      </c>
      <c r="B1132" s="14" t="str">
        <f>VLOOKUP(A1132,'Data _Transformation'!A1131:Q3460,2,FALSE)</f>
        <v xml:space="preserve">  Sara</v>
      </c>
      <c r="C1132" s="14">
        <f>VLOOKUP(A1132,'Data _Transformation'!A1131:Q3460,3,FALSE)</f>
        <v>39.5</v>
      </c>
      <c r="D1132" s="14">
        <f>VLOOKUP(A1132,'Data _Transformation'!A1131:Q3460,4,FALSE)</f>
        <v>6.66</v>
      </c>
      <c r="E1132" s="14" t="str">
        <f>VLOOKUP(A1132,'Data _Transformation'!A1131:Q3460,5,FALSE)</f>
        <v>No</v>
      </c>
      <c r="F1132" s="14" t="str">
        <f>VLOOKUP(A1132,'Data _Transformation'!A1131:Q3460,6,FALSE)</f>
        <v>No</v>
      </c>
      <c r="G1132" s="14" t="str">
        <f>VLOOKUP(A1132,'Data _Transformation'!A1131:Q3460,7,FALSE)</f>
        <v>No</v>
      </c>
      <c r="H1132" s="14">
        <f>VLOOKUP(A1132,'Data _Transformation'!A1131:Q3460,8,FALSE)</f>
        <v>0</v>
      </c>
      <c r="I1132" s="14" t="str">
        <f>VLOOKUP(A1132,'Data _Transformation'!A1131:Q3460,9,FALSE)</f>
        <v>Nonsmoker</v>
      </c>
      <c r="J1132" s="14" t="str">
        <f>VLOOKUP(A1132,'Data _Transformation'!A1131:Q3460,10,FALSE)</f>
        <v>Obesity</v>
      </c>
      <c r="K1132" s="14" t="str">
        <f>VLOOKUP(A1132,'Data _Transformation'!A1131:Q3460,11,FALSE)</f>
        <v>Diabetes</v>
      </c>
      <c r="L1132" s="39">
        <f>VLOOKUP(A1132,'Data _Transformation'!A1131:Q3460,12,FALSE)</f>
        <v>26214</v>
      </c>
      <c r="M1132" s="40">
        <f>VLOOKUP(A1132,'Data _Transformation'!A1131:Q3460,13,FALSE)</f>
        <v>9361.33</v>
      </c>
      <c r="N1132" s="14" t="str">
        <f>VLOOKUP(A1132,'Data _Transformation'!A1131:Q3460,14,FALSE)</f>
        <v>tier - 3</v>
      </c>
      <c r="O1132" s="14" t="str">
        <f>VLOOKUP(A1132,'Data _Transformation'!A1131:Q3460,15,FALSE)</f>
        <v>tier - 1</v>
      </c>
      <c r="P1132" s="14" t="str">
        <f>VLOOKUP(A1132,'Data _Transformation'!A1131:Q3460,16,0)</f>
        <v>R1016</v>
      </c>
      <c r="Q1132" s="42">
        <f>VLOOKUP(A1132,'Data _Transformation'!A1131:Q3460,17,0)</f>
        <v>51</v>
      </c>
    </row>
    <row r="1133" spans="1:17" ht="15.6" x14ac:dyDescent="0.3">
      <c r="A1133" s="41" t="s">
        <v>2841</v>
      </c>
      <c r="B1133" s="14" t="str">
        <f>VLOOKUP(A1133,'Data _Transformation'!A1132:Q3461,2,FALSE)</f>
        <v xml:space="preserve">  Lucie J</v>
      </c>
      <c r="C1133" s="14">
        <f>VLOOKUP(A1133,'Data _Transformation'!A1132:Q3461,3,FALSE)</f>
        <v>37.729999999999997</v>
      </c>
      <c r="D1133" s="14">
        <f>VLOOKUP(A1133,'Data _Transformation'!A1132:Q3461,4,FALSE)</f>
        <v>7.4</v>
      </c>
      <c r="E1133" s="14" t="str">
        <f>VLOOKUP(A1133,'Data _Transformation'!A1132:Q3461,5,FALSE)</f>
        <v>No</v>
      </c>
      <c r="F1133" s="14" t="str">
        <f>VLOOKUP(A1133,'Data _Transformation'!A1132:Q3461,6,FALSE)</f>
        <v>No</v>
      </c>
      <c r="G1133" s="14" t="str">
        <f>VLOOKUP(A1133,'Data _Transformation'!A1132:Q3461,7,FALSE)</f>
        <v>No</v>
      </c>
      <c r="H1133" s="14">
        <f>VLOOKUP(A1133,'Data _Transformation'!A1132:Q3461,8,FALSE)</f>
        <v>0</v>
      </c>
      <c r="I1133" s="14" t="str">
        <f>VLOOKUP(A1133,'Data _Transformation'!A1132:Q3461,9,FALSE)</f>
        <v>Nonsmoker</v>
      </c>
      <c r="J1133" s="14" t="str">
        <f>VLOOKUP(A1133,'Data _Transformation'!A1132:Q3461,10,FALSE)</f>
        <v>Obesity</v>
      </c>
      <c r="K1133" s="14" t="str">
        <f>VLOOKUP(A1133,'Data _Transformation'!A1132:Q3461,11,FALSE)</f>
        <v>Diabetes</v>
      </c>
      <c r="L1133" s="39">
        <f>VLOOKUP(A1133,'Data _Transformation'!A1132:Q3461,12,FALSE)</f>
        <v>25531</v>
      </c>
      <c r="M1133" s="40">
        <f>VLOOKUP(A1133,'Data _Transformation'!A1132:Q3461,13,FALSE)</f>
        <v>9377.4500000000007</v>
      </c>
      <c r="N1133" s="14" t="str">
        <f>VLOOKUP(A1133,'Data _Transformation'!A1132:Q3461,14,FALSE)</f>
        <v>tier - 2</v>
      </c>
      <c r="O1133" s="14" t="str">
        <f>VLOOKUP(A1133,'Data _Transformation'!A1132:Q3461,15,FALSE)</f>
        <v>tier - 3</v>
      </c>
      <c r="P1133" s="14" t="str">
        <f>VLOOKUP(A1133,'Data _Transformation'!A1132:Q3461,16,0)</f>
        <v>R1013</v>
      </c>
      <c r="Q1133" s="42">
        <f>VLOOKUP(A1133,'Data _Transformation'!A1132:Q3461,17,0)</f>
        <v>53</v>
      </c>
    </row>
    <row r="1134" spans="1:17" ht="15.6" x14ac:dyDescent="0.3">
      <c r="A1134" s="41" t="s">
        <v>2843</v>
      </c>
      <c r="B1134" s="14" t="str">
        <f>VLOOKUP(A1134,'Data _Transformation'!A1133:Q3462,2,FALSE)</f>
        <v xml:space="preserve">  Elizabeth S</v>
      </c>
      <c r="C1134" s="14">
        <f>VLOOKUP(A1134,'Data _Transformation'!A1133:Q3462,3,FALSE)</f>
        <v>40.659999999999997</v>
      </c>
      <c r="D1134" s="14">
        <f>VLOOKUP(A1134,'Data _Transformation'!A1133:Q3462,4,FALSE)</f>
        <v>10.08</v>
      </c>
      <c r="E1134" s="14" t="str">
        <f>VLOOKUP(A1134,'Data _Transformation'!A1133:Q3462,5,FALSE)</f>
        <v>No</v>
      </c>
      <c r="F1134" s="14" t="str">
        <f>VLOOKUP(A1134,'Data _Transformation'!A1133:Q3462,6,FALSE)</f>
        <v>No</v>
      </c>
      <c r="G1134" s="14" t="str">
        <f>VLOOKUP(A1134,'Data _Transformation'!A1133:Q3462,7,FALSE)</f>
        <v>No</v>
      </c>
      <c r="H1134" s="14">
        <f>VLOOKUP(A1134,'Data _Transformation'!A1133:Q3462,8,FALSE)</f>
        <v>0</v>
      </c>
      <c r="I1134" s="14" t="str">
        <f>VLOOKUP(A1134,'Data _Transformation'!A1133:Q3462,9,FALSE)</f>
        <v>Nonsmoker</v>
      </c>
      <c r="J1134" s="14" t="str">
        <f>VLOOKUP(A1134,'Data _Transformation'!A1133:Q3462,10,FALSE)</f>
        <v>Obesity</v>
      </c>
      <c r="K1134" s="14" t="str">
        <f>VLOOKUP(A1134,'Data _Transformation'!A1133:Q3462,11,FALSE)</f>
        <v>Diabetes</v>
      </c>
      <c r="L1134" s="39">
        <f>VLOOKUP(A1134,'Data _Transformation'!A1133:Q3462,12,FALSE)</f>
        <v>26263</v>
      </c>
      <c r="M1134" s="40">
        <f>VLOOKUP(A1134,'Data _Transformation'!A1133:Q3462,13,FALSE)</f>
        <v>9377.9</v>
      </c>
      <c r="N1134" s="14" t="str">
        <f>VLOOKUP(A1134,'Data _Transformation'!A1133:Q3462,14,FALSE)</f>
        <v>tier - 2</v>
      </c>
      <c r="O1134" s="14" t="str">
        <f>VLOOKUP(A1134,'Data _Transformation'!A1133:Q3462,15,FALSE)</f>
        <v>tier - 1</v>
      </c>
      <c r="P1134" s="14" t="str">
        <f>VLOOKUP(A1134,'Data _Transformation'!A1133:Q3462,16,0)</f>
        <v>R1013</v>
      </c>
      <c r="Q1134" s="42">
        <f>VLOOKUP(A1134,'Data _Transformation'!A1133:Q3462,17,0)</f>
        <v>51</v>
      </c>
    </row>
    <row r="1135" spans="1:17" ht="15.6" x14ac:dyDescent="0.3">
      <c r="A1135" s="41" t="s">
        <v>2846</v>
      </c>
      <c r="B1135" s="14" t="str">
        <f>VLOOKUP(A1135,'Data _Transformation'!A1134:Q3463,2,FALSE)</f>
        <v xml:space="preserve">  Carma S</v>
      </c>
      <c r="C1135" s="14">
        <f>VLOOKUP(A1135,'Data _Transformation'!A1134:Q3463,3,FALSE)</f>
        <v>34.200000000000003</v>
      </c>
      <c r="D1135" s="14">
        <f>VLOOKUP(A1135,'Data _Transformation'!A1134:Q3463,4,FALSE)</f>
        <v>8.58</v>
      </c>
      <c r="E1135" s="14" t="str">
        <f>VLOOKUP(A1135,'Data _Transformation'!A1134:Q3463,5,FALSE)</f>
        <v>No</v>
      </c>
      <c r="F1135" s="14" t="str">
        <f>VLOOKUP(A1135,'Data _Transformation'!A1134:Q3463,6,FALSE)</f>
        <v>No</v>
      </c>
      <c r="G1135" s="14" t="str">
        <f>VLOOKUP(A1135,'Data _Transformation'!A1134:Q3463,7,FALSE)</f>
        <v>No</v>
      </c>
      <c r="H1135" s="14">
        <f>VLOOKUP(A1135,'Data _Transformation'!A1134:Q3463,8,FALSE)</f>
        <v>0</v>
      </c>
      <c r="I1135" s="14" t="str">
        <f>VLOOKUP(A1135,'Data _Transformation'!A1134:Q3463,9,FALSE)</f>
        <v>Nonsmoker</v>
      </c>
      <c r="J1135" s="14" t="str">
        <f>VLOOKUP(A1135,'Data _Transformation'!A1134:Q3463,10,FALSE)</f>
        <v>Obesity</v>
      </c>
      <c r="K1135" s="14" t="str">
        <f>VLOOKUP(A1135,'Data _Transformation'!A1134:Q3463,11,FALSE)</f>
        <v>Diabetes</v>
      </c>
      <c r="L1135" s="39">
        <f>VLOOKUP(A1135,'Data _Transformation'!A1134:Q3463,12,FALSE)</f>
        <v>27730</v>
      </c>
      <c r="M1135" s="40">
        <f>VLOOKUP(A1135,'Data _Transformation'!A1134:Q3463,13,FALSE)</f>
        <v>9380.75</v>
      </c>
      <c r="N1135" s="14" t="str">
        <f>VLOOKUP(A1135,'Data _Transformation'!A1134:Q3463,14,FALSE)</f>
        <v>tier - 2</v>
      </c>
      <c r="O1135" s="14" t="str">
        <f>VLOOKUP(A1135,'Data _Transformation'!A1134:Q3463,15,FALSE)</f>
        <v>tier - 2</v>
      </c>
      <c r="P1135" s="14" t="str">
        <f>VLOOKUP(A1135,'Data _Transformation'!A1134:Q3463,16,0)</f>
        <v>R1024</v>
      </c>
      <c r="Q1135" s="42">
        <f>VLOOKUP(A1135,'Data _Transformation'!A1134:Q3463,17,0)</f>
        <v>47</v>
      </c>
    </row>
    <row r="1136" spans="1:17" ht="15.6" x14ac:dyDescent="0.3">
      <c r="A1136" s="41" t="s">
        <v>2848</v>
      </c>
      <c r="B1136" s="14" t="str">
        <f>VLOOKUP(A1136,'Data _Transformation'!A1135:Q3464,2,FALSE)</f>
        <v xml:space="preserve">  Ryan</v>
      </c>
      <c r="C1136" s="14">
        <f>VLOOKUP(A1136,'Data _Transformation'!A1135:Q3464,3,FALSE)</f>
        <v>46.51</v>
      </c>
      <c r="D1136" s="14">
        <f>VLOOKUP(A1136,'Data _Transformation'!A1135:Q3464,4,FALSE)</f>
        <v>5.84</v>
      </c>
      <c r="E1136" s="14" t="str">
        <f>VLOOKUP(A1136,'Data _Transformation'!A1135:Q3464,5,FALSE)</f>
        <v>No</v>
      </c>
      <c r="F1136" s="14" t="str">
        <f>VLOOKUP(A1136,'Data _Transformation'!A1135:Q3464,6,FALSE)</f>
        <v>No</v>
      </c>
      <c r="G1136" s="14" t="str">
        <f>VLOOKUP(A1136,'Data _Transformation'!A1135:Q3464,7,FALSE)</f>
        <v>No</v>
      </c>
      <c r="H1136" s="14">
        <f>VLOOKUP(A1136,'Data _Transformation'!A1135:Q3464,8,FALSE)</f>
        <v>1</v>
      </c>
      <c r="I1136" s="14" t="str">
        <f>VLOOKUP(A1136,'Data _Transformation'!A1135:Q3464,9,FALSE)</f>
        <v>Nonsmoker</v>
      </c>
      <c r="J1136" s="14" t="str">
        <f>VLOOKUP(A1136,'Data _Transformation'!A1135:Q3464,10,FALSE)</f>
        <v>Obesity</v>
      </c>
      <c r="K1136" s="14" t="str">
        <f>VLOOKUP(A1136,'Data _Transformation'!A1135:Q3464,11,FALSE)</f>
        <v>Prediabetes</v>
      </c>
      <c r="L1136" s="39">
        <f>VLOOKUP(A1136,'Data _Transformation'!A1135:Q3464,12,FALSE)</f>
        <v>26296</v>
      </c>
      <c r="M1136" s="40">
        <f>VLOOKUP(A1136,'Data _Transformation'!A1135:Q3464,13,FALSE)</f>
        <v>9386.16</v>
      </c>
      <c r="N1136" s="14" t="str">
        <f>VLOOKUP(A1136,'Data _Transformation'!A1135:Q3464,14,FALSE)</f>
        <v>tier - 3</v>
      </c>
      <c r="O1136" s="14" t="str">
        <f>VLOOKUP(A1136,'Data _Transformation'!A1135:Q3464,15,FALSE)</f>
        <v>tier - 2</v>
      </c>
      <c r="P1136" s="14" t="str">
        <f>VLOOKUP(A1136,'Data _Transformation'!A1135:Q3464,16,0)</f>
        <v>R1013</v>
      </c>
      <c r="Q1136" s="42">
        <f>VLOOKUP(A1136,'Data _Transformation'!A1135:Q3464,17,0)</f>
        <v>51</v>
      </c>
    </row>
    <row r="1137" spans="1:17" ht="15.6" x14ac:dyDescent="0.3">
      <c r="A1137" s="41" t="s">
        <v>2850</v>
      </c>
      <c r="B1137" s="14" t="str">
        <f>VLOOKUP(A1137,'Data _Transformation'!A1136:Q3465,2,FALSE)</f>
        <v xml:space="preserve">  Daniel</v>
      </c>
      <c r="C1137" s="14">
        <f>VLOOKUP(A1137,'Data _Transformation'!A1136:Q3465,3,FALSE)</f>
        <v>28.88</v>
      </c>
      <c r="D1137" s="14">
        <f>VLOOKUP(A1137,'Data _Transformation'!A1136:Q3465,4,FALSE)</f>
        <v>4.8600000000000003</v>
      </c>
      <c r="E1137" s="14" t="str">
        <f>VLOOKUP(A1137,'Data _Transformation'!A1136:Q3465,5,FALSE)</f>
        <v>Yes</v>
      </c>
      <c r="F1137" s="14" t="str">
        <f>VLOOKUP(A1137,'Data _Transformation'!A1136:Q3465,6,FALSE)</f>
        <v>No</v>
      </c>
      <c r="G1137" s="14" t="str">
        <f>VLOOKUP(A1137,'Data _Transformation'!A1136:Q3465,7,FALSE)</f>
        <v>Yes</v>
      </c>
      <c r="H1137" s="14">
        <f>VLOOKUP(A1137,'Data _Transformation'!A1136:Q3465,8,FALSE)</f>
        <v>1</v>
      </c>
      <c r="I1137" s="14" t="str">
        <f>VLOOKUP(A1137,'Data _Transformation'!A1136:Q3465,9,FALSE)</f>
        <v>Nonsmoker</v>
      </c>
      <c r="J1137" s="14" t="str">
        <f>VLOOKUP(A1137,'Data _Transformation'!A1136:Q3465,10,FALSE)</f>
        <v>Over weight</v>
      </c>
      <c r="K1137" s="14" t="str">
        <f>VLOOKUP(A1137,'Data _Transformation'!A1136:Q3465,11,FALSE)</f>
        <v>Normal</v>
      </c>
      <c r="L1137" s="39">
        <f>VLOOKUP(A1137,'Data _Transformation'!A1136:Q3465,12,FALSE)</f>
        <v>26226</v>
      </c>
      <c r="M1137" s="40">
        <f>VLOOKUP(A1137,'Data _Transformation'!A1136:Q3465,13,FALSE)</f>
        <v>9391.35</v>
      </c>
      <c r="N1137" s="14" t="str">
        <f>VLOOKUP(A1137,'Data _Transformation'!A1136:Q3465,14,FALSE)</f>
        <v>tier - 3</v>
      </c>
      <c r="O1137" s="14" t="str">
        <f>VLOOKUP(A1137,'Data _Transformation'!A1136:Q3465,15,FALSE)</f>
        <v>tier - 3</v>
      </c>
      <c r="P1137" s="14" t="str">
        <f>VLOOKUP(A1137,'Data _Transformation'!A1136:Q3465,16,0)</f>
        <v>R1011</v>
      </c>
      <c r="Q1137" s="42">
        <f>VLOOKUP(A1137,'Data _Transformation'!A1136:Q3465,17,0)</f>
        <v>51</v>
      </c>
    </row>
    <row r="1138" spans="1:17" ht="15.6" x14ac:dyDescent="0.3">
      <c r="A1138" s="41" t="s">
        <v>2853</v>
      </c>
      <c r="B1138" s="14" t="str">
        <f>VLOOKUP(A1138,'Data _Transformation'!A1137:Q3466,2,FALSE)</f>
        <v xml:space="preserve">  Sarah</v>
      </c>
      <c r="C1138" s="14">
        <f>VLOOKUP(A1138,'Data _Transformation'!A1137:Q3466,3,FALSE)</f>
        <v>33.914999999999999</v>
      </c>
      <c r="D1138" s="14">
        <f>VLOOKUP(A1138,'Data _Transformation'!A1137:Q3466,4,FALSE)</f>
        <v>11.52</v>
      </c>
      <c r="E1138" s="14" t="str">
        <f>VLOOKUP(A1138,'Data _Transformation'!A1137:Q3466,5,FALSE)</f>
        <v>No</v>
      </c>
      <c r="F1138" s="14" t="str">
        <f>VLOOKUP(A1138,'Data _Transformation'!A1137:Q3466,6,FALSE)</f>
        <v>No</v>
      </c>
      <c r="G1138" s="14" t="str">
        <f>VLOOKUP(A1138,'Data _Transformation'!A1137:Q3466,7,FALSE)</f>
        <v>No</v>
      </c>
      <c r="H1138" s="14">
        <f>VLOOKUP(A1138,'Data _Transformation'!A1137:Q3466,8,FALSE)</f>
        <v>0</v>
      </c>
      <c r="I1138" s="14" t="str">
        <f>VLOOKUP(A1138,'Data _Transformation'!A1137:Q3466,9,FALSE)</f>
        <v>Nonsmoker</v>
      </c>
      <c r="J1138" s="14" t="str">
        <f>VLOOKUP(A1138,'Data _Transformation'!A1137:Q3466,10,FALSE)</f>
        <v>Obesity</v>
      </c>
      <c r="K1138" s="14" t="str">
        <f>VLOOKUP(A1138,'Data _Transformation'!A1137:Q3466,11,FALSE)</f>
        <v>Diabetes</v>
      </c>
      <c r="L1138" s="39">
        <f>VLOOKUP(A1138,'Data _Transformation'!A1137:Q3466,12,FALSE)</f>
        <v>28050</v>
      </c>
      <c r="M1138" s="40">
        <f>VLOOKUP(A1138,'Data _Transformation'!A1137:Q3466,13,FALSE)</f>
        <v>9411.01</v>
      </c>
      <c r="N1138" s="14" t="str">
        <f>VLOOKUP(A1138,'Data _Transformation'!A1137:Q3466,14,FALSE)</f>
        <v>tier - 2</v>
      </c>
      <c r="O1138" s="14" t="str">
        <f>VLOOKUP(A1138,'Data _Transformation'!A1137:Q3466,15,FALSE)</f>
        <v>tier - 3</v>
      </c>
      <c r="P1138" s="14" t="str">
        <f>VLOOKUP(A1138,'Data _Transformation'!A1137:Q3466,16,0)</f>
        <v>R1024</v>
      </c>
      <c r="Q1138" s="42">
        <f>VLOOKUP(A1138,'Data _Transformation'!A1137:Q3466,17,0)</f>
        <v>46</v>
      </c>
    </row>
    <row r="1139" spans="1:17" ht="15.6" x14ac:dyDescent="0.3">
      <c r="A1139" s="41" t="s">
        <v>2855</v>
      </c>
      <c r="B1139" s="14" t="str">
        <f>VLOOKUP(A1139,'Data _Transformation'!A1138:Q3467,2,FALSE)</f>
        <v xml:space="preserve">  Matthew J</v>
      </c>
      <c r="C1139" s="14">
        <f>VLOOKUP(A1139,'Data _Transformation'!A1138:Q3467,3,FALSE)</f>
        <v>24.32</v>
      </c>
      <c r="D1139" s="14">
        <f>VLOOKUP(A1139,'Data _Transformation'!A1138:Q3467,4,FALSE)</f>
        <v>6.15</v>
      </c>
      <c r="E1139" s="14" t="str">
        <f>VLOOKUP(A1139,'Data _Transformation'!A1138:Q3467,5,FALSE)</f>
        <v>Yes</v>
      </c>
      <c r="F1139" s="14" t="str">
        <f>VLOOKUP(A1139,'Data _Transformation'!A1138:Q3467,6,FALSE)</f>
        <v>No</v>
      </c>
      <c r="G1139" s="14" t="str">
        <f>VLOOKUP(A1139,'Data _Transformation'!A1138:Q3467,7,FALSE)</f>
        <v>Yes</v>
      </c>
      <c r="H1139" s="14">
        <f>VLOOKUP(A1139,'Data _Transformation'!A1138:Q3467,8,FALSE)</f>
        <v>1</v>
      </c>
      <c r="I1139" s="14" t="str">
        <f>VLOOKUP(A1139,'Data _Transformation'!A1138:Q3467,9,FALSE)</f>
        <v>Nonsmoker</v>
      </c>
      <c r="J1139" s="14" t="str">
        <f>VLOOKUP(A1139,'Data _Transformation'!A1138:Q3467,10,FALSE)</f>
        <v>Normal weight</v>
      </c>
      <c r="K1139" s="14" t="str">
        <f>VLOOKUP(A1139,'Data _Transformation'!A1138:Q3467,11,FALSE)</f>
        <v>Prediabetes</v>
      </c>
      <c r="L1139" s="39">
        <f>VLOOKUP(A1139,'Data _Transformation'!A1138:Q3467,12,FALSE)</f>
        <v>28063</v>
      </c>
      <c r="M1139" s="40">
        <f>VLOOKUP(A1139,'Data _Transformation'!A1138:Q3467,13,FALSE)</f>
        <v>9414.92</v>
      </c>
      <c r="N1139" s="14" t="str">
        <f>VLOOKUP(A1139,'Data _Transformation'!A1138:Q3467,14,FALSE)</f>
        <v>tier - 2</v>
      </c>
      <c r="O1139" s="14" t="str">
        <f>VLOOKUP(A1139,'Data _Transformation'!A1138:Q3467,15,FALSE)</f>
        <v>tier - 2</v>
      </c>
      <c r="P1139" s="14" t="str">
        <f>VLOOKUP(A1139,'Data _Transformation'!A1138:Q3467,16,0)</f>
        <v>R1011</v>
      </c>
      <c r="Q1139" s="42">
        <f>VLOOKUP(A1139,'Data _Transformation'!A1138:Q3467,17,0)</f>
        <v>46</v>
      </c>
    </row>
    <row r="1140" spans="1:17" ht="15.6" x14ac:dyDescent="0.3">
      <c r="A1140" s="41" t="s">
        <v>2858</v>
      </c>
      <c r="B1140" s="14" t="str">
        <f>VLOOKUP(A1140,'Data _Transformation'!A1139:Q3468,2,FALSE)</f>
        <v xml:space="preserve">  Francesca</v>
      </c>
      <c r="C1140" s="14">
        <f>VLOOKUP(A1140,'Data _Transformation'!A1139:Q3468,3,FALSE)</f>
        <v>25.8</v>
      </c>
      <c r="D1140" s="14">
        <f>VLOOKUP(A1140,'Data _Transformation'!A1139:Q3468,4,FALSE)</f>
        <v>9.94</v>
      </c>
      <c r="E1140" s="14" t="str">
        <f>VLOOKUP(A1140,'Data _Transformation'!A1139:Q3468,5,FALSE)</f>
        <v>No</v>
      </c>
      <c r="F1140" s="14" t="str">
        <f>VLOOKUP(A1140,'Data _Transformation'!A1139:Q3468,6,FALSE)</f>
        <v>No</v>
      </c>
      <c r="G1140" s="14" t="str">
        <f>VLOOKUP(A1140,'Data _Transformation'!A1139:Q3468,7,FALSE)</f>
        <v>No</v>
      </c>
      <c r="H1140" s="14">
        <f>VLOOKUP(A1140,'Data _Transformation'!A1139:Q3468,8,FALSE)</f>
        <v>0</v>
      </c>
      <c r="I1140" s="14" t="str">
        <f>VLOOKUP(A1140,'Data _Transformation'!A1139:Q3468,9,FALSE)</f>
        <v>Nonsmoker</v>
      </c>
      <c r="J1140" s="14" t="str">
        <f>VLOOKUP(A1140,'Data _Transformation'!A1139:Q3468,10,FALSE)</f>
        <v>Over weight</v>
      </c>
      <c r="K1140" s="14" t="str">
        <f>VLOOKUP(A1140,'Data _Transformation'!A1139:Q3468,11,FALSE)</f>
        <v>Diabetes</v>
      </c>
      <c r="L1140" s="39">
        <f>VLOOKUP(A1140,'Data _Transformation'!A1139:Q3468,12,FALSE)</f>
        <v>28067</v>
      </c>
      <c r="M1140" s="40">
        <f>VLOOKUP(A1140,'Data _Transformation'!A1139:Q3468,13,FALSE)</f>
        <v>9432.93</v>
      </c>
      <c r="N1140" s="14" t="str">
        <f>VLOOKUP(A1140,'Data _Transformation'!A1139:Q3468,14,FALSE)</f>
        <v>tier - 2</v>
      </c>
      <c r="O1140" s="14" t="str">
        <f>VLOOKUP(A1140,'Data _Transformation'!A1139:Q3468,15,FALSE)</f>
        <v>tier - 1</v>
      </c>
      <c r="P1140" s="14" t="str">
        <f>VLOOKUP(A1140,'Data _Transformation'!A1139:Q3468,16,0)</f>
        <v>R1024</v>
      </c>
      <c r="Q1140" s="42">
        <f>VLOOKUP(A1140,'Data _Transformation'!A1139:Q3468,17,0)</f>
        <v>46</v>
      </c>
    </row>
    <row r="1141" spans="1:17" ht="15.6" x14ac:dyDescent="0.3">
      <c r="A1141" s="41" t="s">
        <v>2860</v>
      </c>
      <c r="B1141" s="14" t="str">
        <f>VLOOKUP(A1141,'Data _Transformation'!A1140:Q3469,2,FALSE)</f>
        <v xml:space="preserve">  Nicole</v>
      </c>
      <c r="C1141" s="14">
        <f>VLOOKUP(A1141,'Data _Transformation'!A1140:Q3469,3,FALSE)</f>
        <v>21.56</v>
      </c>
      <c r="D1141" s="14">
        <f>VLOOKUP(A1141,'Data _Transformation'!A1140:Q3469,4,FALSE)</f>
        <v>10.56</v>
      </c>
      <c r="E1141" s="14" t="str">
        <f>VLOOKUP(A1141,'Data _Transformation'!A1140:Q3469,5,FALSE)</f>
        <v>No</v>
      </c>
      <c r="F1141" s="14" t="str">
        <f>VLOOKUP(A1141,'Data _Transformation'!A1140:Q3469,6,FALSE)</f>
        <v>No</v>
      </c>
      <c r="G1141" s="14" t="str">
        <f>VLOOKUP(A1141,'Data _Transformation'!A1140:Q3469,7,FALSE)</f>
        <v>No</v>
      </c>
      <c r="H1141" s="14">
        <f>VLOOKUP(A1141,'Data _Transformation'!A1140:Q3469,8,FALSE)</f>
        <v>0</v>
      </c>
      <c r="I1141" s="14" t="str">
        <f>VLOOKUP(A1141,'Data _Transformation'!A1140:Q3469,9,FALSE)</f>
        <v>Nonsmoker</v>
      </c>
      <c r="J1141" s="14" t="str">
        <f>VLOOKUP(A1141,'Data _Transformation'!A1140:Q3469,10,FALSE)</f>
        <v>Normal weight</v>
      </c>
      <c r="K1141" s="14" t="str">
        <f>VLOOKUP(A1141,'Data _Transformation'!A1140:Q3469,11,FALSE)</f>
        <v>Diabetes</v>
      </c>
      <c r="L1141" s="39">
        <f>VLOOKUP(A1141,'Data _Transformation'!A1140:Q3469,12,FALSE)</f>
        <v>27360</v>
      </c>
      <c r="M1141" s="40">
        <f>VLOOKUP(A1141,'Data _Transformation'!A1140:Q3469,13,FALSE)</f>
        <v>9447.25</v>
      </c>
      <c r="N1141" s="14" t="str">
        <f>VLOOKUP(A1141,'Data _Transformation'!A1140:Q3469,14,FALSE)</f>
        <v>tier - 2</v>
      </c>
      <c r="O1141" s="14" t="str">
        <f>VLOOKUP(A1141,'Data _Transformation'!A1140:Q3469,15,FALSE)</f>
        <v>tier - 1</v>
      </c>
      <c r="P1141" s="14" t="str">
        <f>VLOOKUP(A1141,'Data _Transformation'!A1140:Q3469,16,0)</f>
        <v>R1024</v>
      </c>
      <c r="Q1141" s="42">
        <f>VLOOKUP(A1141,'Data _Transformation'!A1140:Q3469,17,0)</f>
        <v>48</v>
      </c>
    </row>
    <row r="1142" spans="1:17" ht="15.6" x14ac:dyDescent="0.3">
      <c r="A1142" s="41" t="s">
        <v>2863</v>
      </c>
      <c r="B1142" s="14" t="str">
        <f>VLOOKUP(A1142,'Data _Transformation'!A1141:Q3470,2,FALSE)</f>
        <v xml:space="preserve">  Toshiyuki</v>
      </c>
      <c r="C1142" s="14">
        <f>VLOOKUP(A1142,'Data _Transformation'!A1141:Q3470,3,FALSE)</f>
        <v>31.6</v>
      </c>
      <c r="D1142" s="14">
        <f>VLOOKUP(A1142,'Data _Transformation'!A1141:Q3470,4,FALSE)</f>
        <v>6.79</v>
      </c>
      <c r="E1142" s="14" t="str">
        <f>VLOOKUP(A1142,'Data _Transformation'!A1141:Q3470,5,FALSE)</f>
        <v>No</v>
      </c>
      <c r="F1142" s="14" t="str">
        <f>VLOOKUP(A1142,'Data _Transformation'!A1141:Q3470,6,FALSE)</f>
        <v>No</v>
      </c>
      <c r="G1142" s="14" t="str">
        <f>VLOOKUP(A1142,'Data _Transformation'!A1141:Q3470,7,FALSE)</f>
        <v>No</v>
      </c>
      <c r="H1142" s="14">
        <f>VLOOKUP(A1142,'Data _Transformation'!A1141:Q3470,8,FALSE)</f>
        <v>0</v>
      </c>
      <c r="I1142" s="14" t="str">
        <f>VLOOKUP(A1142,'Data _Transformation'!A1141:Q3470,9,FALSE)</f>
        <v>Nonsmoker</v>
      </c>
      <c r="J1142" s="14" t="str">
        <f>VLOOKUP(A1142,'Data _Transformation'!A1141:Q3470,10,FALSE)</f>
        <v>Obesity</v>
      </c>
      <c r="K1142" s="14" t="str">
        <f>VLOOKUP(A1142,'Data _Transformation'!A1141:Q3470,11,FALSE)</f>
        <v>Diabetes</v>
      </c>
      <c r="L1142" s="39">
        <f>VLOOKUP(A1142,'Data _Transformation'!A1141:Q3470,12,FALSE)</f>
        <v>27188</v>
      </c>
      <c r="M1142" s="40">
        <f>VLOOKUP(A1142,'Data _Transformation'!A1141:Q3470,13,FALSE)</f>
        <v>9447.3799999999992</v>
      </c>
      <c r="N1142" s="14" t="str">
        <f>VLOOKUP(A1142,'Data _Transformation'!A1141:Q3470,14,FALSE)</f>
        <v>tier - 2</v>
      </c>
      <c r="O1142" s="14" t="str">
        <f>VLOOKUP(A1142,'Data _Transformation'!A1141:Q3470,15,FALSE)</f>
        <v>tier - 3</v>
      </c>
      <c r="P1142" s="14" t="str">
        <f>VLOOKUP(A1142,'Data _Transformation'!A1141:Q3470,16,0)</f>
        <v>R1024</v>
      </c>
      <c r="Q1142" s="42">
        <f>VLOOKUP(A1142,'Data _Transformation'!A1141:Q3470,17,0)</f>
        <v>49</v>
      </c>
    </row>
    <row r="1143" spans="1:17" ht="15.6" x14ac:dyDescent="0.3">
      <c r="A1143" s="41" t="s">
        <v>2865</v>
      </c>
      <c r="B1143" s="14" t="str">
        <f>VLOOKUP(A1143,'Data _Transformation'!A1142:Q3471,2,FALSE)</f>
        <v xml:space="preserve">  Tom L</v>
      </c>
      <c r="C1143" s="14">
        <f>VLOOKUP(A1143,'Data _Transformation'!A1142:Q3471,3,FALSE)</f>
        <v>42.93</v>
      </c>
      <c r="D1143" s="14">
        <f>VLOOKUP(A1143,'Data _Transformation'!A1142:Q3471,4,FALSE)</f>
        <v>4.8</v>
      </c>
      <c r="E1143" s="14" t="str">
        <f>VLOOKUP(A1143,'Data _Transformation'!A1142:Q3471,5,FALSE)</f>
        <v>No</v>
      </c>
      <c r="F1143" s="14" t="str">
        <f>VLOOKUP(A1143,'Data _Transformation'!A1142:Q3471,6,FALSE)</f>
        <v>No</v>
      </c>
      <c r="G1143" s="14" t="str">
        <f>VLOOKUP(A1143,'Data _Transformation'!A1142:Q3471,7,FALSE)</f>
        <v>No</v>
      </c>
      <c r="H1143" s="14">
        <f>VLOOKUP(A1143,'Data _Transformation'!A1142:Q3471,8,FALSE)</f>
        <v>1</v>
      </c>
      <c r="I1143" s="14" t="str">
        <f>VLOOKUP(A1143,'Data _Transformation'!A1142:Q3471,9,FALSE)</f>
        <v>Nonsmoker</v>
      </c>
      <c r="J1143" s="14" t="str">
        <f>VLOOKUP(A1143,'Data _Transformation'!A1142:Q3471,10,FALSE)</f>
        <v>Obesity</v>
      </c>
      <c r="K1143" s="14" t="str">
        <f>VLOOKUP(A1143,'Data _Transformation'!A1142:Q3471,11,FALSE)</f>
        <v>Normal</v>
      </c>
      <c r="L1143" s="39">
        <f>VLOOKUP(A1143,'Data _Transformation'!A1142:Q3471,12,FALSE)</f>
        <v>32095</v>
      </c>
      <c r="M1143" s="40">
        <f>VLOOKUP(A1143,'Data _Transformation'!A1142:Q3471,13,FALSE)</f>
        <v>9448.42</v>
      </c>
      <c r="N1143" s="14" t="str">
        <f>VLOOKUP(A1143,'Data _Transformation'!A1142:Q3471,14,FALSE)</f>
        <v>tier - 2</v>
      </c>
      <c r="O1143" s="14" t="str">
        <f>VLOOKUP(A1143,'Data _Transformation'!A1142:Q3471,15,FALSE)</f>
        <v>tier - 3</v>
      </c>
      <c r="P1143" s="14" t="str">
        <f>VLOOKUP(A1143,'Data _Transformation'!A1142:Q3471,16,0)</f>
        <v>R1021</v>
      </c>
      <c r="Q1143" s="42">
        <f>VLOOKUP(A1143,'Data _Transformation'!A1142:Q3471,17,0)</f>
        <v>35</v>
      </c>
    </row>
    <row r="1144" spans="1:17" ht="15.6" x14ac:dyDescent="0.3">
      <c r="A1144" s="41" t="s">
        <v>2868</v>
      </c>
      <c r="B1144" s="14" t="str">
        <f>VLOOKUP(A1144,'Data _Transformation'!A1143:Q3472,2,FALSE)</f>
        <v xml:space="preserve">  Brian</v>
      </c>
      <c r="C1144" s="14">
        <f>VLOOKUP(A1144,'Data _Transformation'!A1143:Q3472,3,FALSE)</f>
        <v>26.72</v>
      </c>
      <c r="D1144" s="14">
        <f>VLOOKUP(A1144,'Data _Transformation'!A1143:Q3472,4,FALSE)</f>
        <v>5.75</v>
      </c>
      <c r="E1144" s="14" t="str">
        <f>VLOOKUP(A1144,'Data _Transformation'!A1143:Q3472,5,FALSE)</f>
        <v>No</v>
      </c>
      <c r="F1144" s="14" t="str">
        <f>VLOOKUP(A1144,'Data _Transformation'!A1143:Q3472,6,FALSE)</f>
        <v>No</v>
      </c>
      <c r="G1144" s="14" t="str">
        <f>VLOOKUP(A1144,'Data _Transformation'!A1143:Q3472,7,FALSE)</f>
        <v>No</v>
      </c>
      <c r="H1144" s="14">
        <f>VLOOKUP(A1144,'Data _Transformation'!A1143:Q3472,8,FALSE)</f>
        <v>2</v>
      </c>
      <c r="I1144" s="14" t="str">
        <f>VLOOKUP(A1144,'Data _Transformation'!A1143:Q3472,9,FALSE)</f>
        <v>Nonsmoker</v>
      </c>
      <c r="J1144" s="14" t="str">
        <f>VLOOKUP(A1144,'Data _Transformation'!A1143:Q3472,10,FALSE)</f>
        <v>Over weight</v>
      </c>
      <c r="K1144" s="14" t="str">
        <f>VLOOKUP(A1144,'Data _Transformation'!A1143:Q3472,11,FALSE)</f>
        <v>Prediabetes</v>
      </c>
      <c r="L1144" s="39">
        <f>VLOOKUP(A1144,'Data _Transformation'!A1143:Q3472,12,FALSE)</f>
        <v>29053</v>
      </c>
      <c r="M1144" s="40">
        <f>VLOOKUP(A1144,'Data _Transformation'!A1143:Q3472,13,FALSE)</f>
        <v>9453.92</v>
      </c>
      <c r="N1144" s="14" t="str">
        <f>VLOOKUP(A1144,'Data _Transformation'!A1143:Q3472,14,FALSE)</f>
        <v>tier - 2</v>
      </c>
      <c r="O1144" s="14" t="str">
        <f>VLOOKUP(A1144,'Data _Transformation'!A1143:Q3472,15,FALSE)</f>
        <v>tier - 2</v>
      </c>
      <c r="P1144" s="14" t="str">
        <f>VLOOKUP(A1144,'Data _Transformation'!A1143:Q3472,16,0)</f>
        <v>R1021</v>
      </c>
      <c r="Q1144" s="42">
        <f>VLOOKUP(A1144,'Data _Transformation'!A1143:Q3472,17,0)</f>
        <v>43</v>
      </c>
    </row>
    <row r="1145" spans="1:17" ht="15.6" x14ac:dyDescent="0.3">
      <c r="A1145" s="41" t="s">
        <v>2870</v>
      </c>
      <c r="B1145" s="14" t="str">
        <f>VLOOKUP(A1145,'Data _Transformation'!A1144:Q3473,2,FALSE)</f>
        <v xml:space="preserve">  Matthew</v>
      </c>
      <c r="C1145" s="14">
        <f>VLOOKUP(A1145,'Data _Transformation'!A1144:Q3473,3,FALSE)</f>
        <v>26.67</v>
      </c>
      <c r="D1145" s="14">
        <f>VLOOKUP(A1145,'Data _Transformation'!A1144:Q3473,4,FALSE)</f>
        <v>5.81</v>
      </c>
      <c r="E1145" s="14" t="str">
        <f>VLOOKUP(A1145,'Data _Transformation'!A1144:Q3473,5,FALSE)</f>
        <v>No</v>
      </c>
      <c r="F1145" s="14" t="str">
        <f>VLOOKUP(A1145,'Data _Transformation'!A1144:Q3473,6,FALSE)</f>
        <v>No</v>
      </c>
      <c r="G1145" s="14" t="str">
        <f>VLOOKUP(A1145,'Data _Transformation'!A1144:Q3473,7,FALSE)</f>
        <v>No</v>
      </c>
      <c r="H1145" s="14">
        <f>VLOOKUP(A1145,'Data _Transformation'!A1144:Q3473,8,FALSE)</f>
        <v>2</v>
      </c>
      <c r="I1145" s="14" t="str">
        <f>VLOOKUP(A1145,'Data _Transformation'!A1144:Q3473,9,FALSE)</f>
        <v>Nonsmoker</v>
      </c>
      <c r="J1145" s="14" t="str">
        <f>VLOOKUP(A1145,'Data _Transformation'!A1144:Q3473,10,FALSE)</f>
        <v>Over weight</v>
      </c>
      <c r="K1145" s="14" t="str">
        <f>VLOOKUP(A1145,'Data _Transformation'!A1144:Q3473,11,FALSE)</f>
        <v>Prediabetes</v>
      </c>
      <c r="L1145" s="39">
        <f>VLOOKUP(A1145,'Data _Transformation'!A1144:Q3473,12,FALSE)</f>
        <v>25358</v>
      </c>
      <c r="M1145" s="40">
        <f>VLOOKUP(A1145,'Data _Transformation'!A1144:Q3473,13,FALSE)</f>
        <v>9487.64</v>
      </c>
      <c r="N1145" s="14" t="str">
        <f>VLOOKUP(A1145,'Data _Transformation'!A1144:Q3473,14,FALSE)</f>
        <v>tier - 2</v>
      </c>
      <c r="O1145" s="14" t="str">
        <f>VLOOKUP(A1145,'Data _Transformation'!A1144:Q3473,15,FALSE)</f>
        <v>tier - 2</v>
      </c>
      <c r="P1145" s="14" t="str">
        <f>VLOOKUP(A1145,'Data _Transformation'!A1144:Q3473,16,0)</f>
        <v>R1013</v>
      </c>
      <c r="Q1145" s="42">
        <f>VLOOKUP(A1145,'Data _Transformation'!A1144:Q3473,17,0)</f>
        <v>54</v>
      </c>
    </row>
    <row r="1146" spans="1:17" ht="15.6" x14ac:dyDescent="0.3">
      <c r="A1146" s="41" t="s">
        <v>2873</v>
      </c>
      <c r="B1146" s="14" t="str">
        <f>VLOOKUP(A1146,'Data _Transformation'!A1145:Q3474,2,FALSE)</f>
        <v xml:space="preserve">  Julee</v>
      </c>
      <c r="C1146" s="14">
        <f>VLOOKUP(A1146,'Data _Transformation'!A1145:Q3474,3,FALSE)</f>
        <v>42.68</v>
      </c>
      <c r="D1146" s="14">
        <f>VLOOKUP(A1146,'Data _Transformation'!A1145:Q3474,4,FALSE)</f>
        <v>9.2799999999999994</v>
      </c>
      <c r="E1146" s="14" t="str">
        <f>VLOOKUP(A1146,'Data _Transformation'!A1145:Q3474,5,FALSE)</f>
        <v>No</v>
      </c>
      <c r="F1146" s="14" t="str">
        <f>VLOOKUP(A1146,'Data _Transformation'!A1145:Q3474,6,FALSE)</f>
        <v>No</v>
      </c>
      <c r="G1146" s="14" t="str">
        <f>VLOOKUP(A1146,'Data _Transformation'!A1145:Q3474,7,FALSE)</f>
        <v>No</v>
      </c>
      <c r="H1146" s="14">
        <f>VLOOKUP(A1146,'Data _Transformation'!A1145:Q3474,8,FALSE)</f>
        <v>2</v>
      </c>
      <c r="I1146" s="14" t="str">
        <f>VLOOKUP(A1146,'Data _Transformation'!A1145:Q3474,9,FALSE)</f>
        <v>Nonsmoker</v>
      </c>
      <c r="J1146" s="14" t="str">
        <f>VLOOKUP(A1146,'Data _Transformation'!A1145:Q3474,10,FALSE)</f>
        <v>Obesity</v>
      </c>
      <c r="K1146" s="14" t="str">
        <f>VLOOKUP(A1146,'Data _Transformation'!A1145:Q3474,11,FALSE)</f>
        <v>Diabetes</v>
      </c>
      <c r="L1146" s="39">
        <f>VLOOKUP(A1146,'Data _Transformation'!A1145:Q3474,12,FALSE)</f>
        <v>28092</v>
      </c>
      <c r="M1146" s="40">
        <f>VLOOKUP(A1146,'Data _Transformation'!A1145:Q3474,13,FALSE)</f>
        <v>9500.57</v>
      </c>
      <c r="N1146" s="14" t="str">
        <f>VLOOKUP(A1146,'Data _Transformation'!A1145:Q3474,14,FALSE)</f>
        <v>tier - 2</v>
      </c>
      <c r="O1146" s="14" t="str">
        <f>VLOOKUP(A1146,'Data _Transformation'!A1145:Q3474,15,FALSE)</f>
        <v>tier - 3</v>
      </c>
      <c r="P1146" s="14" t="str">
        <f>VLOOKUP(A1146,'Data _Transformation'!A1145:Q3474,16,0)</f>
        <v>R1017</v>
      </c>
      <c r="Q1146" s="42">
        <f>VLOOKUP(A1146,'Data _Transformation'!A1145:Q3474,17,0)</f>
        <v>46</v>
      </c>
    </row>
    <row r="1147" spans="1:17" ht="15.6" x14ac:dyDescent="0.3">
      <c r="A1147" s="41" t="s">
        <v>2875</v>
      </c>
      <c r="B1147" s="14" t="str">
        <f>VLOOKUP(A1147,'Data _Transformation'!A1146:Q3475,2,FALSE)</f>
        <v xml:space="preserve">  Christopher M</v>
      </c>
      <c r="C1147" s="14">
        <f>VLOOKUP(A1147,'Data _Transformation'!A1146:Q3475,3,FALSE)</f>
        <v>24.31</v>
      </c>
      <c r="D1147" s="14">
        <f>VLOOKUP(A1147,'Data _Transformation'!A1146:Q3475,4,FALSE)</f>
        <v>6.37</v>
      </c>
      <c r="E1147" s="14" t="str">
        <f>VLOOKUP(A1147,'Data _Transformation'!A1146:Q3475,5,FALSE)</f>
        <v>No</v>
      </c>
      <c r="F1147" s="14" t="str">
        <f>VLOOKUP(A1147,'Data _Transformation'!A1146:Q3475,6,FALSE)</f>
        <v>No</v>
      </c>
      <c r="G1147" s="14" t="str">
        <f>VLOOKUP(A1147,'Data _Transformation'!A1146:Q3475,7,FALSE)</f>
        <v>No</v>
      </c>
      <c r="H1147" s="14">
        <f>VLOOKUP(A1147,'Data _Transformation'!A1146:Q3475,8,FALSE)</f>
        <v>0</v>
      </c>
      <c r="I1147" s="14" t="str">
        <f>VLOOKUP(A1147,'Data _Transformation'!A1146:Q3475,9,FALSE)</f>
        <v>Nonsmoker</v>
      </c>
      <c r="J1147" s="14" t="str">
        <f>VLOOKUP(A1147,'Data _Transformation'!A1146:Q3475,10,FALSE)</f>
        <v>Normal weight</v>
      </c>
      <c r="K1147" s="14" t="str">
        <f>VLOOKUP(A1147,'Data _Transformation'!A1146:Q3475,11,FALSE)</f>
        <v>Prediabetes</v>
      </c>
      <c r="L1147" s="39">
        <f>VLOOKUP(A1147,'Data _Transformation'!A1146:Q3475,12,FALSE)</f>
        <v>25439</v>
      </c>
      <c r="M1147" s="40">
        <f>VLOOKUP(A1147,'Data _Transformation'!A1146:Q3475,13,FALSE)</f>
        <v>9504.31</v>
      </c>
      <c r="N1147" s="14" t="str">
        <f>VLOOKUP(A1147,'Data _Transformation'!A1146:Q3475,14,FALSE)</f>
        <v>tier - 3</v>
      </c>
      <c r="O1147" s="14" t="str">
        <f>VLOOKUP(A1147,'Data _Transformation'!A1146:Q3475,15,FALSE)</f>
        <v>tier - 2</v>
      </c>
      <c r="P1147" s="14" t="str">
        <f>VLOOKUP(A1147,'Data _Transformation'!A1146:Q3475,16,0)</f>
        <v>R1013</v>
      </c>
      <c r="Q1147" s="42">
        <f>VLOOKUP(A1147,'Data _Transformation'!A1146:Q3475,17,0)</f>
        <v>53</v>
      </c>
    </row>
    <row r="1148" spans="1:17" ht="15.6" x14ac:dyDescent="0.3">
      <c r="A1148" s="41" t="s">
        <v>2877</v>
      </c>
      <c r="B1148" s="14" t="str">
        <f>VLOOKUP(A1148,'Data _Transformation'!A1147:Q3476,2,FALSE)</f>
        <v xml:space="preserve">  Ciaran</v>
      </c>
      <c r="C1148" s="14">
        <f>VLOOKUP(A1148,'Data _Transformation'!A1147:Q3476,3,FALSE)</f>
        <v>44.75</v>
      </c>
      <c r="D1148" s="14">
        <f>VLOOKUP(A1148,'Data _Transformation'!A1147:Q3476,4,FALSE)</f>
        <v>5.09</v>
      </c>
      <c r="E1148" s="14" t="str">
        <f>VLOOKUP(A1148,'Data _Transformation'!A1147:Q3476,5,FALSE)</f>
        <v>Yes</v>
      </c>
      <c r="F1148" s="14" t="str">
        <f>VLOOKUP(A1148,'Data _Transformation'!A1147:Q3476,6,FALSE)</f>
        <v>No</v>
      </c>
      <c r="G1148" s="14" t="str">
        <f>VLOOKUP(A1148,'Data _Transformation'!A1147:Q3476,7,FALSE)</f>
        <v>No</v>
      </c>
      <c r="H1148" s="14">
        <f>VLOOKUP(A1148,'Data _Transformation'!A1147:Q3476,8,FALSE)</f>
        <v>0</v>
      </c>
      <c r="I1148" s="14" t="str">
        <f>VLOOKUP(A1148,'Data _Transformation'!A1147:Q3476,9,FALSE)</f>
        <v>Nonsmoker</v>
      </c>
      <c r="J1148" s="14" t="str">
        <f>VLOOKUP(A1148,'Data _Transformation'!A1147:Q3476,10,FALSE)</f>
        <v>Obesity</v>
      </c>
      <c r="K1148" s="14" t="str">
        <f>VLOOKUP(A1148,'Data _Transformation'!A1147:Q3476,11,FALSE)</f>
        <v>Normal</v>
      </c>
      <c r="L1148" s="39">
        <f>VLOOKUP(A1148,'Data _Transformation'!A1147:Q3476,12,FALSE)</f>
        <v>33838</v>
      </c>
      <c r="M1148" s="40">
        <f>VLOOKUP(A1148,'Data _Transformation'!A1147:Q3476,13,FALSE)</f>
        <v>9507.68</v>
      </c>
      <c r="N1148" s="14" t="str">
        <f>VLOOKUP(A1148,'Data _Transformation'!A1147:Q3476,14,FALSE)</f>
        <v>tier - 2</v>
      </c>
      <c r="O1148" s="14" t="str">
        <f>VLOOKUP(A1148,'Data _Transformation'!A1147:Q3476,15,FALSE)</f>
        <v>tier - 1</v>
      </c>
      <c r="P1148" s="14" t="str">
        <f>VLOOKUP(A1148,'Data _Transformation'!A1147:Q3476,16,0)</f>
        <v>R1012</v>
      </c>
      <c r="Q1148" s="42">
        <f>VLOOKUP(A1148,'Data _Transformation'!A1147:Q3476,17,0)</f>
        <v>30</v>
      </c>
    </row>
    <row r="1149" spans="1:17" ht="15.6" x14ac:dyDescent="0.3">
      <c r="A1149" s="41" t="s">
        <v>2880</v>
      </c>
      <c r="B1149" s="14" t="str">
        <f>VLOOKUP(A1149,'Data _Transformation'!A1148:Q3477,2,FALSE)</f>
        <v xml:space="preserve">  Kara</v>
      </c>
      <c r="C1149" s="14">
        <f>VLOOKUP(A1149,'Data _Transformation'!A1148:Q3477,3,FALSE)</f>
        <v>30.78</v>
      </c>
      <c r="D1149" s="14">
        <f>VLOOKUP(A1149,'Data _Transformation'!A1148:Q3477,4,FALSE)</f>
        <v>7.94</v>
      </c>
      <c r="E1149" s="14" t="str">
        <f>VLOOKUP(A1149,'Data _Transformation'!A1148:Q3477,5,FALSE)</f>
        <v>No</v>
      </c>
      <c r="F1149" s="14" t="str">
        <f>VLOOKUP(A1149,'Data _Transformation'!A1148:Q3477,6,FALSE)</f>
        <v>No</v>
      </c>
      <c r="G1149" s="14" t="str">
        <f>VLOOKUP(A1149,'Data _Transformation'!A1148:Q3477,7,FALSE)</f>
        <v>No</v>
      </c>
      <c r="H1149" s="14">
        <f>VLOOKUP(A1149,'Data _Transformation'!A1148:Q3477,8,FALSE)</f>
        <v>2</v>
      </c>
      <c r="I1149" s="14" t="str">
        <f>VLOOKUP(A1149,'Data _Transformation'!A1148:Q3477,9,FALSE)</f>
        <v>Nonsmoker</v>
      </c>
      <c r="J1149" s="14" t="str">
        <f>VLOOKUP(A1149,'Data _Transformation'!A1148:Q3477,10,FALSE)</f>
        <v>Obesity</v>
      </c>
      <c r="K1149" s="14" t="str">
        <f>VLOOKUP(A1149,'Data _Transformation'!A1148:Q3477,11,FALSE)</f>
        <v>Diabetes</v>
      </c>
      <c r="L1149" s="39">
        <f>VLOOKUP(A1149,'Data _Transformation'!A1148:Q3477,12,FALSE)</f>
        <v>26266</v>
      </c>
      <c r="M1149" s="40">
        <f>VLOOKUP(A1149,'Data _Transformation'!A1148:Q3477,13,FALSE)</f>
        <v>9528.9</v>
      </c>
      <c r="N1149" s="14" t="str">
        <f>VLOOKUP(A1149,'Data _Transformation'!A1148:Q3477,14,FALSE)</f>
        <v>tier - 2</v>
      </c>
      <c r="O1149" s="14" t="str">
        <f>VLOOKUP(A1149,'Data _Transformation'!A1148:Q3477,15,FALSE)</f>
        <v>tier - 2</v>
      </c>
      <c r="P1149" s="14" t="str">
        <f>VLOOKUP(A1149,'Data _Transformation'!A1148:Q3477,16,0)</f>
        <v>R1011</v>
      </c>
      <c r="Q1149" s="42">
        <f>VLOOKUP(A1149,'Data _Transformation'!A1148:Q3477,17,0)</f>
        <v>51</v>
      </c>
    </row>
    <row r="1150" spans="1:17" ht="15.6" x14ac:dyDescent="0.3">
      <c r="A1150" s="41" t="s">
        <v>2882</v>
      </c>
      <c r="B1150" s="14" t="str">
        <f>VLOOKUP(A1150,'Data _Transformation'!A1149:Q3478,2,FALSE)</f>
        <v xml:space="preserve">  Makie</v>
      </c>
      <c r="C1150" s="14">
        <f>VLOOKUP(A1150,'Data _Transformation'!A1149:Q3478,3,FALSE)</f>
        <v>21.86</v>
      </c>
      <c r="D1150" s="14">
        <f>VLOOKUP(A1150,'Data _Transformation'!A1149:Q3478,4,FALSE)</f>
        <v>10.95</v>
      </c>
      <c r="E1150" s="14" t="str">
        <f>VLOOKUP(A1150,'Data _Transformation'!A1149:Q3478,5,FALSE)</f>
        <v>No</v>
      </c>
      <c r="F1150" s="14" t="str">
        <f>VLOOKUP(A1150,'Data _Transformation'!A1149:Q3478,6,FALSE)</f>
        <v>No</v>
      </c>
      <c r="G1150" s="14" t="str">
        <f>VLOOKUP(A1150,'Data _Transformation'!A1149:Q3478,7,FALSE)</f>
        <v>No</v>
      </c>
      <c r="H1150" s="14">
        <f>VLOOKUP(A1150,'Data _Transformation'!A1149:Q3478,8,FALSE)</f>
        <v>0</v>
      </c>
      <c r="I1150" s="14" t="str">
        <f>VLOOKUP(A1150,'Data _Transformation'!A1149:Q3478,9,FALSE)</f>
        <v>Nonsmoker</v>
      </c>
      <c r="J1150" s="14" t="str">
        <f>VLOOKUP(A1150,'Data _Transformation'!A1149:Q3478,10,FALSE)</f>
        <v>Normal weight</v>
      </c>
      <c r="K1150" s="14" t="str">
        <f>VLOOKUP(A1150,'Data _Transformation'!A1149:Q3478,11,FALSE)</f>
        <v>Diabetes</v>
      </c>
      <c r="L1150" s="39">
        <f>VLOOKUP(A1150,'Data _Transformation'!A1149:Q3478,12,FALSE)</f>
        <v>27019</v>
      </c>
      <c r="M1150" s="40">
        <f>VLOOKUP(A1150,'Data _Transformation'!A1149:Q3478,13,FALSE)</f>
        <v>9538.65</v>
      </c>
      <c r="N1150" s="14" t="str">
        <f>VLOOKUP(A1150,'Data _Transformation'!A1149:Q3478,14,FALSE)</f>
        <v>tier - 2</v>
      </c>
      <c r="O1150" s="14" t="str">
        <f>VLOOKUP(A1150,'Data _Transformation'!A1149:Q3478,15,FALSE)</f>
        <v>tier - 3</v>
      </c>
      <c r="P1150" s="14" t="str">
        <f>VLOOKUP(A1150,'Data _Transformation'!A1149:Q3478,16,0)</f>
        <v>R1021</v>
      </c>
      <c r="Q1150" s="42">
        <f>VLOOKUP(A1150,'Data _Transformation'!A1149:Q3478,17,0)</f>
        <v>49</v>
      </c>
    </row>
    <row r="1151" spans="1:17" ht="15.6" x14ac:dyDescent="0.3">
      <c r="A1151" s="41" t="s">
        <v>2885</v>
      </c>
      <c r="B1151" s="14" t="str">
        <f>VLOOKUP(A1151,'Data _Transformation'!A1150:Q3479,2,FALSE)</f>
        <v xml:space="preserve">  Emily E</v>
      </c>
      <c r="C1151" s="14">
        <f>VLOOKUP(A1151,'Data _Transformation'!A1150:Q3479,3,FALSE)</f>
        <v>49.09</v>
      </c>
      <c r="D1151" s="14">
        <f>VLOOKUP(A1151,'Data _Transformation'!A1150:Q3479,4,FALSE)</f>
        <v>6.3</v>
      </c>
      <c r="E1151" s="14" t="str">
        <f>VLOOKUP(A1151,'Data _Transformation'!A1150:Q3479,5,FALSE)</f>
        <v>Yes</v>
      </c>
      <c r="F1151" s="14" t="str">
        <f>VLOOKUP(A1151,'Data _Transformation'!A1150:Q3479,6,FALSE)</f>
        <v>No</v>
      </c>
      <c r="G1151" s="14" t="str">
        <f>VLOOKUP(A1151,'Data _Transformation'!A1150:Q3479,7,FALSE)</f>
        <v>No</v>
      </c>
      <c r="H1151" s="14">
        <f>VLOOKUP(A1151,'Data _Transformation'!A1150:Q3479,8,FALSE)</f>
        <v>0</v>
      </c>
      <c r="I1151" s="14" t="str">
        <f>VLOOKUP(A1151,'Data _Transformation'!A1150:Q3479,9,FALSE)</f>
        <v>Nonsmoker</v>
      </c>
      <c r="J1151" s="14" t="str">
        <f>VLOOKUP(A1151,'Data _Transformation'!A1150:Q3479,10,FALSE)</f>
        <v>Obesity</v>
      </c>
      <c r="K1151" s="14" t="str">
        <f>VLOOKUP(A1151,'Data _Transformation'!A1150:Q3479,11,FALSE)</f>
        <v>Prediabetes</v>
      </c>
      <c r="L1151" s="39">
        <f>VLOOKUP(A1151,'Data _Transformation'!A1150:Q3479,12,FALSE)</f>
        <v>27603</v>
      </c>
      <c r="M1151" s="40">
        <f>VLOOKUP(A1151,'Data _Transformation'!A1150:Q3479,13,FALSE)</f>
        <v>9540.17</v>
      </c>
      <c r="N1151" s="14" t="str">
        <f>VLOOKUP(A1151,'Data _Transformation'!A1150:Q3479,14,FALSE)</f>
        <v>tier - 2</v>
      </c>
      <c r="O1151" s="14" t="str">
        <f>VLOOKUP(A1151,'Data _Transformation'!A1150:Q3479,15,FALSE)</f>
        <v>tier - 2</v>
      </c>
      <c r="P1151" s="14" t="str">
        <f>VLOOKUP(A1151,'Data _Transformation'!A1150:Q3479,16,0)</f>
        <v>R1024</v>
      </c>
      <c r="Q1151" s="42">
        <f>VLOOKUP(A1151,'Data _Transformation'!A1150:Q3479,17,0)</f>
        <v>47</v>
      </c>
    </row>
    <row r="1152" spans="1:17" ht="15.6" x14ac:dyDescent="0.3">
      <c r="A1152" s="41" t="s">
        <v>2888</v>
      </c>
      <c r="B1152" s="14" t="str">
        <f>VLOOKUP(A1152,'Data _Transformation'!A1151:Q3480,2,FALSE)</f>
        <v xml:space="preserve">  Cary</v>
      </c>
      <c r="C1152" s="14">
        <f>VLOOKUP(A1152,'Data _Transformation'!A1151:Q3480,3,FALSE)</f>
        <v>47.74</v>
      </c>
      <c r="D1152" s="14">
        <f>VLOOKUP(A1152,'Data _Transformation'!A1151:Q3480,4,FALSE)</f>
        <v>8.0500000000000007</v>
      </c>
      <c r="E1152" s="14" t="str">
        <f>VLOOKUP(A1152,'Data _Transformation'!A1151:Q3480,5,FALSE)</f>
        <v>Yes</v>
      </c>
      <c r="F1152" s="14" t="str">
        <f>VLOOKUP(A1152,'Data _Transformation'!A1151:Q3480,6,FALSE)</f>
        <v>No</v>
      </c>
      <c r="G1152" s="14" t="str">
        <f>VLOOKUP(A1152,'Data _Transformation'!A1151:Q3480,7,FALSE)</f>
        <v>No</v>
      </c>
      <c r="H1152" s="14">
        <f>VLOOKUP(A1152,'Data _Transformation'!A1151:Q3480,8,FALSE)</f>
        <v>2</v>
      </c>
      <c r="I1152" s="14" t="str">
        <f>VLOOKUP(A1152,'Data _Transformation'!A1151:Q3480,9,FALSE)</f>
        <v>Nonsmoker</v>
      </c>
      <c r="J1152" s="14" t="str">
        <f>VLOOKUP(A1152,'Data _Transformation'!A1151:Q3480,10,FALSE)</f>
        <v>Obesity</v>
      </c>
      <c r="K1152" s="14" t="str">
        <f>VLOOKUP(A1152,'Data _Transformation'!A1151:Q3480,11,FALSE)</f>
        <v>Diabetes</v>
      </c>
      <c r="L1152" s="39">
        <f>VLOOKUP(A1152,'Data _Transformation'!A1151:Q3480,12,FALSE)</f>
        <v>26564</v>
      </c>
      <c r="M1152" s="40">
        <f>VLOOKUP(A1152,'Data _Transformation'!A1151:Q3480,13,FALSE)</f>
        <v>9541.7000000000007</v>
      </c>
      <c r="N1152" s="14" t="str">
        <f>VLOOKUP(A1152,'Data _Transformation'!A1151:Q3480,14,FALSE)</f>
        <v>tier - 2</v>
      </c>
      <c r="O1152" s="14" t="str">
        <f>VLOOKUP(A1152,'Data _Transformation'!A1151:Q3480,15,FALSE)</f>
        <v>tier - 1</v>
      </c>
      <c r="P1152" s="14" t="str">
        <f>VLOOKUP(A1152,'Data _Transformation'!A1151:Q3480,16,0)</f>
        <v>R1024</v>
      </c>
      <c r="Q1152" s="42">
        <f>VLOOKUP(A1152,'Data _Transformation'!A1151:Q3480,17,0)</f>
        <v>50</v>
      </c>
    </row>
    <row r="1153" spans="1:17" ht="15.6" x14ac:dyDescent="0.3">
      <c r="A1153" s="41" t="s">
        <v>2890</v>
      </c>
      <c r="B1153" s="14" t="str">
        <f>VLOOKUP(A1153,'Data _Transformation'!A1152:Q3481,2,FALSE)</f>
        <v xml:space="preserve">  Steven</v>
      </c>
      <c r="C1153" s="14">
        <f>VLOOKUP(A1153,'Data _Transformation'!A1152:Q3481,3,FALSE)</f>
        <v>30.2</v>
      </c>
      <c r="D1153" s="14">
        <f>VLOOKUP(A1153,'Data _Transformation'!A1152:Q3481,4,FALSE)</f>
        <v>9.8800000000000008</v>
      </c>
      <c r="E1153" s="14" t="str">
        <f>VLOOKUP(A1153,'Data _Transformation'!A1152:Q3481,5,FALSE)</f>
        <v>Yes</v>
      </c>
      <c r="F1153" s="14" t="str">
        <f>VLOOKUP(A1153,'Data _Transformation'!A1152:Q3481,6,FALSE)</f>
        <v>No</v>
      </c>
      <c r="G1153" s="14" t="str">
        <f>VLOOKUP(A1153,'Data _Transformation'!A1152:Q3481,7,FALSE)</f>
        <v>No</v>
      </c>
      <c r="H1153" s="14">
        <f>VLOOKUP(A1153,'Data _Transformation'!A1152:Q3481,8,FALSE)</f>
        <v>2</v>
      </c>
      <c r="I1153" s="14" t="str">
        <f>VLOOKUP(A1153,'Data _Transformation'!A1152:Q3481,9,FALSE)</f>
        <v>Nonsmoker</v>
      </c>
      <c r="J1153" s="14" t="str">
        <f>VLOOKUP(A1153,'Data _Transformation'!A1152:Q3481,10,FALSE)</f>
        <v>Obesity</v>
      </c>
      <c r="K1153" s="14" t="str">
        <f>VLOOKUP(A1153,'Data _Transformation'!A1152:Q3481,11,FALSE)</f>
        <v>Diabetes</v>
      </c>
      <c r="L1153" s="39">
        <f>VLOOKUP(A1153,'Data _Transformation'!A1152:Q3481,12,FALSE)</f>
        <v>26564</v>
      </c>
      <c r="M1153" s="40">
        <f>VLOOKUP(A1153,'Data _Transformation'!A1152:Q3481,13,FALSE)</f>
        <v>9549.57</v>
      </c>
      <c r="N1153" s="14" t="str">
        <f>VLOOKUP(A1153,'Data _Transformation'!A1152:Q3481,14,FALSE)</f>
        <v>tier - 2</v>
      </c>
      <c r="O1153" s="14" t="str">
        <f>VLOOKUP(A1153,'Data _Transformation'!A1152:Q3481,15,FALSE)</f>
        <v>tier - 1</v>
      </c>
      <c r="P1153" s="14" t="str">
        <f>VLOOKUP(A1153,'Data _Transformation'!A1152:Q3481,16,0)</f>
        <v>R1013</v>
      </c>
      <c r="Q1153" s="42">
        <f>VLOOKUP(A1153,'Data _Transformation'!A1152:Q3481,17,0)</f>
        <v>50</v>
      </c>
    </row>
    <row r="1154" spans="1:17" ht="15.6" x14ac:dyDescent="0.3">
      <c r="A1154" s="41" t="s">
        <v>2893</v>
      </c>
      <c r="B1154" s="14" t="str">
        <f>VLOOKUP(A1154,'Data _Transformation'!A1153:Q3482,2,FALSE)</f>
        <v xml:space="preserve">  Jose Antonio Sr</v>
      </c>
      <c r="C1154" s="14">
        <f>VLOOKUP(A1154,'Data _Transformation'!A1153:Q3482,3,FALSE)</f>
        <v>33.25</v>
      </c>
      <c r="D1154" s="14">
        <f>VLOOKUP(A1154,'Data _Transformation'!A1153:Q3482,4,FALSE)</f>
        <v>7.42</v>
      </c>
      <c r="E1154" s="14" t="str">
        <f>VLOOKUP(A1154,'Data _Transformation'!A1153:Q3482,5,FALSE)</f>
        <v>Yes</v>
      </c>
      <c r="F1154" s="14" t="str">
        <f>VLOOKUP(A1154,'Data _Transformation'!A1153:Q3482,6,FALSE)</f>
        <v>No</v>
      </c>
      <c r="G1154" s="14" t="str">
        <f>VLOOKUP(A1154,'Data _Transformation'!A1153:Q3482,7,FALSE)</f>
        <v>No</v>
      </c>
      <c r="H1154" s="14">
        <f>VLOOKUP(A1154,'Data _Transformation'!A1153:Q3482,8,FALSE)</f>
        <v>2</v>
      </c>
      <c r="I1154" s="14" t="str">
        <f>VLOOKUP(A1154,'Data _Transformation'!A1153:Q3482,9,FALSE)</f>
        <v>Nonsmoker</v>
      </c>
      <c r="J1154" s="14" t="str">
        <f>VLOOKUP(A1154,'Data _Transformation'!A1153:Q3482,10,FALSE)</f>
        <v>Obesity</v>
      </c>
      <c r="K1154" s="14" t="str">
        <f>VLOOKUP(A1154,'Data _Transformation'!A1153:Q3482,11,FALSE)</f>
        <v>Diabetes</v>
      </c>
      <c r="L1154" s="39">
        <f>VLOOKUP(A1154,'Data _Transformation'!A1153:Q3482,12,FALSE)</f>
        <v>27255</v>
      </c>
      <c r="M1154" s="40">
        <f>VLOOKUP(A1154,'Data _Transformation'!A1153:Q3482,13,FALSE)</f>
        <v>9563.0300000000007</v>
      </c>
      <c r="N1154" s="14" t="str">
        <f>VLOOKUP(A1154,'Data _Transformation'!A1153:Q3482,14,FALSE)</f>
        <v>tier - 3</v>
      </c>
      <c r="O1154" s="14" t="str">
        <f>VLOOKUP(A1154,'Data _Transformation'!A1153:Q3482,15,FALSE)</f>
        <v>tier - 1</v>
      </c>
      <c r="P1154" s="14" t="str">
        <f>VLOOKUP(A1154,'Data _Transformation'!A1153:Q3482,16,0)</f>
        <v>R1011</v>
      </c>
      <c r="Q1154" s="42">
        <f>VLOOKUP(A1154,'Data _Transformation'!A1153:Q3482,17,0)</f>
        <v>48</v>
      </c>
    </row>
    <row r="1155" spans="1:17" ht="15.6" x14ac:dyDescent="0.3">
      <c r="A1155" s="41" t="s">
        <v>2895</v>
      </c>
      <c r="B1155" s="14" t="str">
        <f>VLOOKUP(A1155,'Data _Transformation'!A1154:Q3483,2,FALSE)</f>
        <v xml:space="preserve">  Tatiana</v>
      </c>
      <c r="C1155" s="14">
        <f>VLOOKUP(A1155,'Data _Transformation'!A1154:Q3483,3,FALSE)</f>
        <v>26.6</v>
      </c>
      <c r="D1155" s="14">
        <f>VLOOKUP(A1155,'Data _Transformation'!A1154:Q3483,4,FALSE)</f>
        <v>8.4499999999999993</v>
      </c>
      <c r="E1155" s="14" t="str">
        <f>VLOOKUP(A1155,'Data _Transformation'!A1154:Q3483,5,FALSE)</f>
        <v>Yes</v>
      </c>
      <c r="F1155" s="14" t="str">
        <f>VLOOKUP(A1155,'Data _Transformation'!A1154:Q3483,6,FALSE)</f>
        <v>No</v>
      </c>
      <c r="G1155" s="14" t="str">
        <f>VLOOKUP(A1155,'Data _Transformation'!A1154:Q3483,7,FALSE)</f>
        <v>No</v>
      </c>
      <c r="H1155" s="14">
        <f>VLOOKUP(A1155,'Data _Transformation'!A1154:Q3483,8,FALSE)</f>
        <v>1</v>
      </c>
      <c r="I1155" s="14" t="str">
        <f>VLOOKUP(A1155,'Data _Transformation'!A1154:Q3483,9,FALSE)</f>
        <v>Nonsmoker</v>
      </c>
      <c r="J1155" s="14" t="str">
        <f>VLOOKUP(A1155,'Data _Transformation'!A1154:Q3483,10,FALSE)</f>
        <v>Over weight</v>
      </c>
      <c r="K1155" s="14" t="str">
        <f>VLOOKUP(A1155,'Data _Transformation'!A1154:Q3483,11,FALSE)</f>
        <v>Diabetes</v>
      </c>
      <c r="L1155" s="39">
        <f>VLOOKUP(A1155,'Data _Transformation'!A1154:Q3483,12,FALSE)</f>
        <v>26999</v>
      </c>
      <c r="M1155" s="40">
        <f>VLOOKUP(A1155,'Data _Transformation'!A1154:Q3483,13,FALSE)</f>
        <v>9566.99</v>
      </c>
      <c r="N1155" s="14" t="str">
        <f>VLOOKUP(A1155,'Data _Transformation'!A1154:Q3483,14,FALSE)</f>
        <v>tier - 2</v>
      </c>
      <c r="O1155" s="14" t="str">
        <f>VLOOKUP(A1155,'Data _Transformation'!A1154:Q3483,15,FALSE)</f>
        <v>tier - 1</v>
      </c>
      <c r="P1155" s="14" t="str">
        <f>VLOOKUP(A1155,'Data _Transformation'!A1154:Q3483,16,0)</f>
        <v>R1012</v>
      </c>
      <c r="Q1155" s="42">
        <f>VLOOKUP(A1155,'Data _Transformation'!A1154:Q3483,17,0)</f>
        <v>49</v>
      </c>
    </row>
    <row r="1156" spans="1:17" ht="15.6" x14ac:dyDescent="0.3">
      <c r="A1156" s="41" t="s">
        <v>2898</v>
      </c>
      <c r="B1156" s="14" t="str">
        <f>VLOOKUP(A1156,'Data _Transformation'!A1155:Q3484,2,FALSE)</f>
        <v xml:space="preserve">  Dan T</v>
      </c>
      <c r="C1156" s="14">
        <f>VLOOKUP(A1156,'Data _Transformation'!A1155:Q3484,3,FALSE)</f>
        <v>26.35</v>
      </c>
      <c r="D1156" s="14">
        <f>VLOOKUP(A1156,'Data _Transformation'!A1155:Q3484,4,FALSE)</f>
        <v>6.21</v>
      </c>
      <c r="E1156" s="14" t="str">
        <f>VLOOKUP(A1156,'Data _Transformation'!A1155:Q3484,5,FALSE)</f>
        <v>No</v>
      </c>
      <c r="F1156" s="14" t="str">
        <f>VLOOKUP(A1156,'Data _Transformation'!A1155:Q3484,6,FALSE)</f>
        <v>No</v>
      </c>
      <c r="G1156" s="14" t="str">
        <f>VLOOKUP(A1156,'Data _Transformation'!A1155:Q3484,7,FALSE)</f>
        <v>No</v>
      </c>
      <c r="H1156" s="14">
        <f>VLOOKUP(A1156,'Data _Transformation'!A1155:Q3484,8,FALSE)</f>
        <v>2</v>
      </c>
      <c r="I1156" s="14" t="str">
        <f>VLOOKUP(A1156,'Data _Transformation'!A1155:Q3484,9,FALSE)</f>
        <v>Nonsmoker</v>
      </c>
      <c r="J1156" s="14" t="str">
        <f>VLOOKUP(A1156,'Data _Transformation'!A1155:Q3484,10,FALSE)</f>
        <v>Over weight</v>
      </c>
      <c r="K1156" s="14" t="str">
        <f>VLOOKUP(A1156,'Data _Transformation'!A1155:Q3484,11,FALSE)</f>
        <v>Prediabetes</v>
      </c>
      <c r="L1156" s="39">
        <f>VLOOKUP(A1156,'Data _Transformation'!A1155:Q3484,12,FALSE)</f>
        <v>24445</v>
      </c>
      <c r="M1156" s="40">
        <f>VLOOKUP(A1156,'Data _Transformation'!A1155:Q3484,13,FALSE)</f>
        <v>9582.5400000000009</v>
      </c>
      <c r="N1156" s="14" t="str">
        <f>VLOOKUP(A1156,'Data _Transformation'!A1155:Q3484,14,FALSE)</f>
        <v>tier - 3</v>
      </c>
      <c r="O1156" s="14" t="str">
        <f>VLOOKUP(A1156,'Data _Transformation'!A1155:Q3484,15,FALSE)</f>
        <v>tier - 2</v>
      </c>
      <c r="P1156" s="14" t="str">
        <f>VLOOKUP(A1156,'Data _Transformation'!A1155:Q3484,16,0)</f>
        <v>R1013</v>
      </c>
      <c r="Q1156" s="42">
        <f>VLOOKUP(A1156,'Data _Transformation'!A1155:Q3484,17,0)</f>
        <v>56</v>
      </c>
    </row>
    <row r="1157" spans="1:17" ht="15.6" x14ac:dyDescent="0.3">
      <c r="A1157" s="41" t="s">
        <v>2900</v>
      </c>
      <c r="B1157" s="14" t="str">
        <f>VLOOKUP(A1157,'Data _Transformation'!A1156:Q3485,2,FALSE)</f>
        <v xml:space="preserve">  Liisa A</v>
      </c>
      <c r="C1157" s="14">
        <f>VLOOKUP(A1157,'Data _Transformation'!A1156:Q3485,3,FALSE)</f>
        <v>39.994999999999997</v>
      </c>
      <c r="D1157" s="14">
        <f>VLOOKUP(A1157,'Data _Transformation'!A1156:Q3485,4,FALSE)</f>
        <v>4.6500000000000004</v>
      </c>
      <c r="E1157" s="14" t="str">
        <f>VLOOKUP(A1157,'Data _Transformation'!A1156:Q3485,5,FALSE)</f>
        <v>No</v>
      </c>
      <c r="F1157" s="14" t="str">
        <f>VLOOKUP(A1157,'Data _Transformation'!A1156:Q3485,6,FALSE)</f>
        <v>No</v>
      </c>
      <c r="G1157" s="14" t="str">
        <f>VLOOKUP(A1157,'Data _Transformation'!A1156:Q3485,7,FALSE)</f>
        <v>No</v>
      </c>
      <c r="H1157" s="14">
        <f>VLOOKUP(A1157,'Data _Transformation'!A1156:Q3485,8,FALSE)</f>
        <v>0</v>
      </c>
      <c r="I1157" s="14" t="str">
        <f>VLOOKUP(A1157,'Data _Transformation'!A1156:Q3485,9,FALSE)</f>
        <v>Nonsmoker</v>
      </c>
      <c r="J1157" s="14" t="str">
        <f>VLOOKUP(A1157,'Data _Transformation'!A1156:Q3485,10,FALSE)</f>
        <v>Obesity</v>
      </c>
      <c r="K1157" s="14" t="str">
        <f>VLOOKUP(A1157,'Data _Transformation'!A1156:Q3485,11,FALSE)</f>
        <v>Normal</v>
      </c>
      <c r="L1157" s="39">
        <f>VLOOKUP(A1157,'Data _Transformation'!A1156:Q3485,12,FALSE)</f>
        <v>26996</v>
      </c>
      <c r="M1157" s="40">
        <f>VLOOKUP(A1157,'Data _Transformation'!A1156:Q3485,13,FALSE)</f>
        <v>9583.89</v>
      </c>
      <c r="N1157" s="14" t="str">
        <f>VLOOKUP(A1157,'Data _Transformation'!A1156:Q3485,14,FALSE)</f>
        <v>tier - 2</v>
      </c>
      <c r="O1157" s="14" t="str">
        <f>VLOOKUP(A1157,'Data _Transformation'!A1156:Q3485,15,FALSE)</f>
        <v>tier - 3</v>
      </c>
      <c r="P1157" s="14" t="str">
        <f>VLOOKUP(A1157,'Data _Transformation'!A1156:Q3485,16,0)</f>
        <v>R1012</v>
      </c>
      <c r="Q1157" s="42">
        <f>VLOOKUP(A1157,'Data _Transformation'!A1156:Q3485,17,0)</f>
        <v>49</v>
      </c>
    </row>
    <row r="1158" spans="1:17" ht="15.6" x14ac:dyDescent="0.3">
      <c r="A1158" s="41" t="s">
        <v>2903</v>
      </c>
      <c r="B1158" s="14" t="str">
        <f>VLOOKUP(A1158,'Data _Transformation'!A1157:Q3486,2,FALSE)</f>
        <v xml:space="preserve">  Kathryn E</v>
      </c>
      <c r="C1158" s="14">
        <f>VLOOKUP(A1158,'Data _Transformation'!A1157:Q3486,3,FALSE)</f>
        <v>22.92</v>
      </c>
      <c r="D1158" s="14">
        <f>VLOOKUP(A1158,'Data _Transformation'!A1157:Q3486,4,FALSE)</f>
        <v>5.87</v>
      </c>
      <c r="E1158" s="14" t="str">
        <f>VLOOKUP(A1158,'Data _Transformation'!A1157:Q3486,5,FALSE)</f>
        <v>Yes</v>
      </c>
      <c r="F1158" s="14" t="str">
        <f>VLOOKUP(A1158,'Data _Transformation'!A1157:Q3486,6,FALSE)</f>
        <v>No</v>
      </c>
      <c r="G1158" s="14" t="str">
        <f>VLOOKUP(A1158,'Data _Transformation'!A1157:Q3486,7,FALSE)</f>
        <v>No</v>
      </c>
      <c r="H1158" s="14">
        <f>VLOOKUP(A1158,'Data _Transformation'!A1157:Q3486,8,FALSE)</f>
        <v>1</v>
      </c>
      <c r="I1158" s="14" t="str">
        <f>VLOOKUP(A1158,'Data _Transformation'!A1157:Q3486,9,FALSE)</f>
        <v>Nonsmoker</v>
      </c>
      <c r="J1158" s="14" t="str">
        <f>VLOOKUP(A1158,'Data _Transformation'!A1157:Q3486,10,FALSE)</f>
        <v>Normal weight</v>
      </c>
      <c r="K1158" s="14" t="str">
        <f>VLOOKUP(A1158,'Data _Transformation'!A1157:Q3486,11,FALSE)</f>
        <v>Prediabetes</v>
      </c>
      <c r="L1158" s="39">
        <f>VLOOKUP(A1158,'Data _Transformation'!A1157:Q3486,12,FALSE)</f>
        <v>29877</v>
      </c>
      <c r="M1158" s="40">
        <f>VLOOKUP(A1158,'Data _Transformation'!A1157:Q3486,13,FALSE)</f>
        <v>9584.0400000000009</v>
      </c>
      <c r="N1158" s="14" t="str">
        <f>VLOOKUP(A1158,'Data _Transformation'!A1157:Q3486,14,FALSE)</f>
        <v>tier - 2</v>
      </c>
      <c r="O1158" s="14" t="str">
        <f>VLOOKUP(A1158,'Data _Transformation'!A1157:Q3486,15,FALSE)</f>
        <v>tier - 1</v>
      </c>
      <c r="P1158" s="14" t="str">
        <f>VLOOKUP(A1158,'Data _Transformation'!A1157:Q3486,16,0)</f>
        <v>R1021</v>
      </c>
      <c r="Q1158" s="42">
        <f>VLOOKUP(A1158,'Data _Transformation'!A1157:Q3486,17,0)</f>
        <v>41</v>
      </c>
    </row>
    <row r="1159" spans="1:17" ht="15.6" x14ac:dyDescent="0.3">
      <c r="A1159" s="41" t="s">
        <v>2905</v>
      </c>
      <c r="B1159" s="14" t="str">
        <f>VLOOKUP(A1159,'Data _Transformation'!A1158:Q3487,2,FALSE)</f>
        <v xml:space="preserve">  Maxwell</v>
      </c>
      <c r="C1159" s="14">
        <f>VLOOKUP(A1159,'Data _Transformation'!A1158:Q3487,3,FALSE)</f>
        <v>24.78</v>
      </c>
      <c r="D1159" s="14">
        <f>VLOOKUP(A1159,'Data _Transformation'!A1158:Q3487,4,FALSE)</f>
        <v>4.24</v>
      </c>
      <c r="E1159" s="14" t="str">
        <f>VLOOKUP(A1159,'Data _Transformation'!A1158:Q3487,5,FALSE)</f>
        <v>Yes</v>
      </c>
      <c r="F1159" s="14" t="str">
        <f>VLOOKUP(A1159,'Data _Transformation'!A1158:Q3487,6,FALSE)</f>
        <v>No</v>
      </c>
      <c r="G1159" s="14" t="str">
        <f>VLOOKUP(A1159,'Data _Transformation'!A1158:Q3487,7,FALSE)</f>
        <v>No</v>
      </c>
      <c r="H1159" s="14">
        <f>VLOOKUP(A1159,'Data _Transformation'!A1158:Q3487,8,FALSE)</f>
        <v>2</v>
      </c>
      <c r="I1159" s="14" t="str">
        <f>VLOOKUP(A1159,'Data _Transformation'!A1158:Q3487,9,FALSE)</f>
        <v>Nonsmoker</v>
      </c>
      <c r="J1159" s="14" t="str">
        <f>VLOOKUP(A1159,'Data _Transformation'!A1158:Q3487,10,FALSE)</f>
        <v>Normal weight</v>
      </c>
      <c r="K1159" s="14" t="str">
        <f>VLOOKUP(A1159,'Data _Transformation'!A1158:Q3487,11,FALSE)</f>
        <v>Normal</v>
      </c>
      <c r="L1159" s="39">
        <f>VLOOKUP(A1159,'Data _Transformation'!A1158:Q3487,12,FALSE)</f>
        <v>23726</v>
      </c>
      <c r="M1159" s="40">
        <f>VLOOKUP(A1159,'Data _Transformation'!A1158:Q3487,13,FALSE)</f>
        <v>9597.6299999999992</v>
      </c>
      <c r="N1159" s="14" t="str">
        <f>VLOOKUP(A1159,'Data _Transformation'!A1158:Q3487,14,FALSE)</f>
        <v>tier - 3</v>
      </c>
      <c r="O1159" s="14" t="str">
        <f>VLOOKUP(A1159,'Data _Transformation'!A1158:Q3487,15,FALSE)</f>
        <v>tier - 3</v>
      </c>
      <c r="P1159" s="14" t="str">
        <f>VLOOKUP(A1159,'Data _Transformation'!A1158:Q3487,16,0)</f>
        <v>R1013</v>
      </c>
      <c r="Q1159" s="42">
        <f>VLOOKUP(A1159,'Data _Transformation'!A1158:Q3487,17,0)</f>
        <v>58</v>
      </c>
    </row>
    <row r="1160" spans="1:17" ht="15.6" x14ac:dyDescent="0.3">
      <c r="A1160" s="41" t="s">
        <v>2908</v>
      </c>
      <c r="B1160" s="14" t="str">
        <f>VLOOKUP(A1160,'Data _Transformation'!A1159:Q3488,2,FALSE)</f>
        <v xml:space="preserve">  Pascale</v>
      </c>
      <c r="C1160" s="14">
        <f>VLOOKUP(A1160,'Data _Transformation'!A1159:Q3488,3,FALSE)</f>
        <v>34.07</v>
      </c>
      <c r="D1160" s="14">
        <f>VLOOKUP(A1160,'Data _Transformation'!A1159:Q3488,4,FALSE)</f>
        <v>7.81</v>
      </c>
      <c r="E1160" s="14" t="str">
        <f>VLOOKUP(A1160,'Data _Transformation'!A1159:Q3488,5,FALSE)</f>
        <v>Yes</v>
      </c>
      <c r="F1160" s="14" t="str">
        <f>VLOOKUP(A1160,'Data _Transformation'!A1159:Q3488,6,FALSE)</f>
        <v>No</v>
      </c>
      <c r="G1160" s="14" t="str">
        <f>VLOOKUP(A1160,'Data _Transformation'!A1159:Q3488,7,FALSE)</f>
        <v>No</v>
      </c>
      <c r="H1160" s="14">
        <f>VLOOKUP(A1160,'Data _Transformation'!A1159:Q3488,8,FALSE)</f>
        <v>0</v>
      </c>
      <c r="I1160" s="14" t="str">
        <f>VLOOKUP(A1160,'Data _Transformation'!A1159:Q3488,9,FALSE)</f>
        <v>Nonsmoker</v>
      </c>
      <c r="J1160" s="14" t="str">
        <f>VLOOKUP(A1160,'Data _Transformation'!A1159:Q3488,10,FALSE)</f>
        <v>Obesity</v>
      </c>
      <c r="K1160" s="14" t="str">
        <f>VLOOKUP(A1160,'Data _Transformation'!A1159:Q3488,11,FALSE)</f>
        <v>Diabetes</v>
      </c>
      <c r="L1160" s="39">
        <f>VLOOKUP(A1160,'Data _Transformation'!A1159:Q3488,12,FALSE)</f>
        <v>26660</v>
      </c>
      <c r="M1160" s="40">
        <f>VLOOKUP(A1160,'Data _Transformation'!A1159:Q3488,13,FALSE)</f>
        <v>9617.66</v>
      </c>
      <c r="N1160" s="14" t="str">
        <f>VLOOKUP(A1160,'Data _Transformation'!A1159:Q3488,14,FALSE)</f>
        <v>tier - 3</v>
      </c>
      <c r="O1160" s="14" t="str">
        <f>VLOOKUP(A1160,'Data _Transformation'!A1159:Q3488,15,FALSE)</f>
        <v>tier - 3</v>
      </c>
      <c r="P1160" s="14" t="str">
        <f>VLOOKUP(A1160,'Data _Transformation'!A1159:Q3488,16,0)</f>
        <v>R1016</v>
      </c>
      <c r="Q1160" s="42">
        <f>VLOOKUP(A1160,'Data _Transformation'!A1159:Q3488,17,0)</f>
        <v>50</v>
      </c>
    </row>
    <row r="1161" spans="1:17" ht="15.6" x14ac:dyDescent="0.3">
      <c r="A1161" s="41" t="s">
        <v>2911</v>
      </c>
      <c r="B1161" s="14" t="str">
        <f>VLOOKUP(A1161,'Data _Transformation'!A1160:Q3489,2,FALSE)</f>
        <v xml:space="preserve">  Becca</v>
      </c>
      <c r="C1161" s="14">
        <f>VLOOKUP(A1161,'Data _Transformation'!A1160:Q3489,3,FALSE)</f>
        <v>30.14</v>
      </c>
      <c r="D1161" s="14">
        <f>VLOOKUP(A1161,'Data _Transformation'!A1160:Q3489,4,FALSE)</f>
        <v>9.85</v>
      </c>
      <c r="E1161" s="14" t="str">
        <f>VLOOKUP(A1161,'Data _Transformation'!A1160:Q3489,5,FALSE)</f>
        <v>No</v>
      </c>
      <c r="F1161" s="14" t="str">
        <f>VLOOKUP(A1161,'Data _Transformation'!A1160:Q3489,6,FALSE)</f>
        <v>No</v>
      </c>
      <c r="G1161" s="14" t="str">
        <f>VLOOKUP(A1161,'Data _Transformation'!A1160:Q3489,7,FALSE)</f>
        <v>No</v>
      </c>
      <c r="H1161" s="14">
        <f>VLOOKUP(A1161,'Data _Transformation'!A1160:Q3489,8,FALSE)</f>
        <v>0</v>
      </c>
      <c r="I1161" s="14" t="str">
        <f>VLOOKUP(A1161,'Data _Transformation'!A1160:Q3489,9,FALSE)</f>
        <v>Nonsmoker</v>
      </c>
      <c r="J1161" s="14" t="str">
        <f>VLOOKUP(A1161,'Data _Transformation'!A1160:Q3489,10,FALSE)</f>
        <v>Obesity</v>
      </c>
      <c r="K1161" s="14" t="str">
        <f>VLOOKUP(A1161,'Data _Transformation'!A1160:Q3489,11,FALSE)</f>
        <v>Diabetes</v>
      </c>
      <c r="L1161" s="39">
        <f>VLOOKUP(A1161,'Data _Transformation'!A1160:Q3489,12,FALSE)</f>
        <v>30192</v>
      </c>
      <c r="M1161" s="40">
        <f>VLOOKUP(A1161,'Data _Transformation'!A1160:Q3489,13,FALSE)</f>
        <v>9619.18</v>
      </c>
      <c r="N1161" s="14" t="str">
        <f>VLOOKUP(A1161,'Data _Transformation'!A1160:Q3489,14,FALSE)</f>
        <v>tier - 2</v>
      </c>
      <c r="O1161" s="14" t="str">
        <f>VLOOKUP(A1161,'Data _Transformation'!A1160:Q3489,15,FALSE)</f>
        <v>tier - 1</v>
      </c>
      <c r="P1161" s="14" t="str">
        <f>VLOOKUP(A1161,'Data _Transformation'!A1160:Q3489,16,0)</f>
        <v>R1025</v>
      </c>
      <c r="Q1161" s="42">
        <f>VLOOKUP(A1161,'Data _Transformation'!A1160:Q3489,17,0)</f>
        <v>40</v>
      </c>
    </row>
    <row r="1162" spans="1:17" ht="15.6" x14ac:dyDescent="0.3">
      <c r="A1162" s="41" t="s">
        <v>2913</v>
      </c>
      <c r="B1162" s="14" t="str">
        <f>VLOOKUP(A1162,'Data _Transformation'!A1161:Q3490,2,FALSE)</f>
        <v xml:space="preserve">  Grace</v>
      </c>
      <c r="C1162" s="14">
        <f>VLOOKUP(A1162,'Data _Transformation'!A1161:Q3490,3,FALSE)</f>
        <v>18.05</v>
      </c>
      <c r="D1162" s="14">
        <f>VLOOKUP(A1162,'Data _Transformation'!A1161:Q3490,4,FALSE)</f>
        <v>6.94</v>
      </c>
      <c r="E1162" s="14" t="str">
        <f>VLOOKUP(A1162,'Data _Transformation'!A1161:Q3490,5,FALSE)</f>
        <v>No</v>
      </c>
      <c r="F1162" s="14" t="str">
        <f>VLOOKUP(A1162,'Data _Transformation'!A1161:Q3490,6,FALSE)</f>
        <v>No</v>
      </c>
      <c r="G1162" s="14" t="str">
        <f>VLOOKUP(A1162,'Data _Transformation'!A1161:Q3490,7,FALSE)</f>
        <v>No</v>
      </c>
      <c r="H1162" s="14">
        <f>VLOOKUP(A1162,'Data _Transformation'!A1161:Q3490,8,FALSE)</f>
        <v>0</v>
      </c>
      <c r="I1162" s="14" t="str">
        <f>VLOOKUP(A1162,'Data _Transformation'!A1161:Q3490,9,FALSE)</f>
        <v>Nonsmoker</v>
      </c>
      <c r="J1162" s="14" t="str">
        <f>VLOOKUP(A1162,'Data _Transformation'!A1161:Q3490,10,FALSE)</f>
        <v>Under weight</v>
      </c>
      <c r="K1162" s="14" t="str">
        <f>VLOOKUP(A1162,'Data _Transformation'!A1161:Q3490,11,FALSE)</f>
        <v>Diabetes</v>
      </c>
      <c r="L1162" s="39">
        <f>VLOOKUP(A1162,'Data _Transformation'!A1161:Q3490,12,FALSE)</f>
        <v>27696</v>
      </c>
      <c r="M1162" s="40">
        <f>VLOOKUP(A1162,'Data _Transformation'!A1161:Q3490,13,FALSE)</f>
        <v>9620.33</v>
      </c>
      <c r="N1162" s="14" t="str">
        <f>VLOOKUP(A1162,'Data _Transformation'!A1161:Q3490,14,FALSE)</f>
        <v>tier - 3</v>
      </c>
      <c r="O1162" s="14" t="str">
        <f>VLOOKUP(A1162,'Data _Transformation'!A1161:Q3490,15,FALSE)</f>
        <v>tier - 3</v>
      </c>
      <c r="P1162" s="14" t="str">
        <f>VLOOKUP(A1162,'Data _Transformation'!A1161:Q3490,16,0)</f>
        <v>R1012</v>
      </c>
      <c r="Q1162" s="42">
        <f>VLOOKUP(A1162,'Data _Transformation'!A1161:Q3490,17,0)</f>
        <v>47</v>
      </c>
    </row>
    <row r="1163" spans="1:17" ht="15.6" x14ac:dyDescent="0.3">
      <c r="A1163" s="41" t="s">
        <v>2916</v>
      </c>
      <c r="B1163" s="14" t="str">
        <f>VLOOKUP(A1163,'Data _Transformation'!A1162:Q3491,2,FALSE)</f>
        <v xml:space="preserve">  Samantha</v>
      </c>
      <c r="C1163" s="14">
        <f>VLOOKUP(A1163,'Data _Transformation'!A1162:Q3491,3,FALSE)</f>
        <v>37.4</v>
      </c>
      <c r="D1163" s="14">
        <f>VLOOKUP(A1163,'Data _Transformation'!A1162:Q3491,4,FALSE)</f>
        <v>11.3</v>
      </c>
      <c r="E1163" s="14" t="str">
        <f>VLOOKUP(A1163,'Data _Transformation'!A1162:Q3491,5,FALSE)</f>
        <v>Yes</v>
      </c>
      <c r="F1163" s="14" t="str">
        <f>VLOOKUP(A1163,'Data _Transformation'!A1162:Q3491,6,FALSE)</f>
        <v>No</v>
      </c>
      <c r="G1163" s="14" t="str">
        <f>VLOOKUP(A1163,'Data _Transformation'!A1162:Q3491,7,FALSE)</f>
        <v>No</v>
      </c>
      <c r="H1163" s="14">
        <f>VLOOKUP(A1163,'Data _Transformation'!A1162:Q3491,8,FALSE)</f>
        <v>2</v>
      </c>
      <c r="I1163" s="14" t="str">
        <f>VLOOKUP(A1163,'Data _Transformation'!A1162:Q3491,9,FALSE)</f>
        <v>Nonsmoker</v>
      </c>
      <c r="J1163" s="14" t="str">
        <f>VLOOKUP(A1163,'Data _Transformation'!A1162:Q3491,10,FALSE)</f>
        <v>Obesity</v>
      </c>
      <c r="K1163" s="14" t="str">
        <f>VLOOKUP(A1163,'Data _Transformation'!A1162:Q3491,11,FALSE)</f>
        <v>Diabetes</v>
      </c>
      <c r="L1163" s="39">
        <f>VLOOKUP(A1163,'Data _Transformation'!A1162:Q3491,12,FALSE)</f>
        <v>25918</v>
      </c>
      <c r="M1163" s="40">
        <f>VLOOKUP(A1163,'Data _Transformation'!A1162:Q3491,13,FALSE)</f>
        <v>9625.92</v>
      </c>
      <c r="N1163" s="14" t="str">
        <f>VLOOKUP(A1163,'Data _Transformation'!A1162:Q3491,14,FALSE)</f>
        <v>tier - 2</v>
      </c>
      <c r="O1163" s="14" t="str">
        <f>VLOOKUP(A1163,'Data _Transformation'!A1162:Q3491,15,FALSE)</f>
        <v>tier - 3</v>
      </c>
      <c r="P1163" s="14" t="str">
        <f>VLOOKUP(A1163,'Data _Transformation'!A1162:Q3491,16,0)</f>
        <v>R1011</v>
      </c>
      <c r="Q1163" s="42">
        <f>VLOOKUP(A1163,'Data _Transformation'!A1162:Q3491,17,0)</f>
        <v>52</v>
      </c>
    </row>
    <row r="1164" spans="1:17" ht="15.6" x14ac:dyDescent="0.3">
      <c r="A1164" s="41" t="s">
        <v>2918</v>
      </c>
      <c r="B1164" s="14" t="str">
        <f>VLOOKUP(A1164,'Data _Transformation'!A1163:Q3492,2,FALSE)</f>
        <v xml:space="preserve">  Nicole R</v>
      </c>
      <c r="C1164" s="14">
        <f>VLOOKUP(A1164,'Data _Transformation'!A1163:Q3492,3,FALSE)</f>
        <v>25.75</v>
      </c>
      <c r="D1164" s="14">
        <f>VLOOKUP(A1164,'Data _Transformation'!A1163:Q3492,4,FALSE)</f>
        <v>9.23</v>
      </c>
      <c r="E1164" s="14" t="str">
        <f>VLOOKUP(A1164,'Data _Transformation'!A1163:Q3492,5,FALSE)</f>
        <v>No</v>
      </c>
      <c r="F1164" s="14" t="str">
        <f>VLOOKUP(A1164,'Data _Transformation'!A1163:Q3492,6,FALSE)</f>
        <v>No</v>
      </c>
      <c r="G1164" s="14" t="str">
        <f>VLOOKUP(A1164,'Data _Transformation'!A1163:Q3492,7,FALSE)</f>
        <v>No</v>
      </c>
      <c r="H1164" s="14">
        <f>VLOOKUP(A1164,'Data _Transformation'!A1163:Q3492,8,FALSE)</f>
        <v>0</v>
      </c>
      <c r="I1164" s="14" t="str">
        <f>VLOOKUP(A1164,'Data _Transformation'!A1163:Q3492,9,FALSE)</f>
        <v>Nonsmoker</v>
      </c>
      <c r="J1164" s="14" t="str">
        <f>VLOOKUP(A1164,'Data _Transformation'!A1163:Q3492,10,FALSE)</f>
        <v>Over weight</v>
      </c>
      <c r="K1164" s="14" t="str">
        <f>VLOOKUP(A1164,'Data _Transformation'!A1163:Q3492,11,FALSE)</f>
        <v>Diabetes</v>
      </c>
      <c r="L1164" s="39">
        <f>VLOOKUP(A1164,'Data _Transformation'!A1163:Q3492,12,FALSE)</f>
        <v>35969</v>
      </c>
      <c r="M1164" s="40">
        <f>VLOOKUP(A1164,'Data _Transformation'!A1163:Q3492,13,FALSE)</f>
        <v>9628.7900000000009</v>
      </c>
      <c r="N1164" s="14" t="str">
        <f>VLOOKUP(A1164,'Data _Transformation'!A1163:Q3492,14,FALSE)</f>
        <v>tier - 2</v>
      </c>
      <c r="O1164" s="14" t="str">
        <f>VLOOKUP(A1164,'Data _Transformation'!A1163:Q3492,15,FALSE)</f>
        <v>tier - 2</v>
      </c>
      <c r="P1164" s="14" t="str">
        <f>VLOOKUP(A1164,'Data _Transformation'!A1163:Q3492,16,0)</f>
        <v>R1026</v>
      </c>
      <c r="Q1164" s="42">
        <f>VLOOKUP(A1164,'Data _Transformation'!A1163:Q3492,17,0)</f>
        <v>24</v>
      </c>
    </row>
    <row r="1165" spans="1:17" ht="15.6" x14ac:dyDescent="0.3">
      <c r="A1165" s="41" t="s">
        <v>2921</v>
      </c>
      <c r="B1165" s="14" t="str">
        <f>VLOOKUP(A1165,'Data _Transformation'!A1164:Q3493,2,FALSE)</f>
        <v xml:space="preserve">  David W</v>
      </c>
      <c r="C1165" s="14">
        <f>VLOOKUP(A1165,'Data _Transformation'!A1164:Q3493,3,FALSE)</f>
        <v>32.299999999999997</v>
      </c>
      <c r="D1165" s="14">
        <f>VLOOKUP(A1165,'Data _Transformation'!A1164:Q3493,4,FALSE)</f>
        <v>4.37</v>
      </c>
      <c r="E1165" s="14" t="str">
        <f>VLOOKUP(A1165,'Data _Transformation'!A1164:Q3493,5,FALSE)</f>
        <v>No</v>
      </c>
      <c r="F1165" s="14" t="str">
        <f>VLOOKUP(A1165,'Data _Transformation'!A1164:Q3493,6,FALSE)</f>
        <v>No</v>
      </c>
      <c r="G1165" s="14" t="str">
        <f>VLOOKUP(A1165,'Data _Transformation'!A1164:Q3493,7,FALSE)</f>
        <v>No</v>
      </c>
      <c r="H1165" s="14">
        <f>VLOOKUP(A1165,'Data _Transformation'!A1164:Q3493,8,FALSE)</f>
        <v>2</v>
      </c>
      <c r="I1165" s="14" t="str">
        <f>VLOOKUP(A1165,'Data _Transformation'!A1164:Q3493,9,FALSE)</f>
        <v>Nonsmoker</v>
      </c>
      <c r="J1165" s="14" t="str">
        <f>VLOOKUP(A1165,'Data _Transformation'!A1164:Q3493,10,FALSE)</f>
        <v>Obesity</v>
      </c>
      <c r="K1165" s="14" t="str">
        <f>VLOOKUP(A1165,'Data _Transformation'!A1164:Q3493,11,FALSE)</f>
        <v>Normal</v>
      </c>
      <c r="L1165" s="39">
        <f>VLOOKUP(A1165,'Data _Transformation'!A1164:Q3493,12,FALSE)</f>
        <v>29208</v>
      </c>
      <c r="M1165" s="40">
        <f>VLOOKUP(A1165,'Data _Transformation'!A1164:Q3493,13,FALSE)</f>
        <v>9630.2999999999993</v>
      </c>
      <c r="N1165" s="14" t="str">
        <f>VLOOKUP(A1165,'Data _Transformation'!A1164:Q3493,14,FALSE)</f>
        <v>tier - 2</v>
      </c>
      <c r="O1165" s="14" t="str">
        <f>VLOOKUP(A1165,'Data _Transformation'!A1164:Q3493,15,FALSE)</f>
        <v>tier - 2</v>
      </c>
      <c r="P1165" s="14" t="str">
        <f>VLOOKUP(A1165,'Data _Transformation'!A1164:Q3493,16,0)</f>
        <v>R1021</v>
      </c>
      <c r="Q1165" s="42">
        <f>VLOOKUP(A1165,'Data _Transformation'!A1164:Q3493,17,0)</f>
        <v>43</v>
      </c>
    </row>
    <row r="1166" spans="1:17" ht="15.6" x14ac:dyDescent="0.3">
      <c r="A1166" s="41" t="s">
        <v>2923</v>
      </c>
      <c r="B1166" s="14" t="str">
        <f>VLOOKUP(A1166,'Data _Transformation'!A1165:Q3494,2,FALSE)</f>
        <v xml:space="preserve">  Grant</v>
      </c>
      <c r="C1166" s="14">
        <f>VLOOKUP(A1166,'Data _Transformation'!A1165:Q3494,3,FALSE)</f>
        <v>28.61</v>
      </c>
      <c r="D1166" s="14">
        <f>VLOOKUP(A1166,'Data _Transformation'!A1165:Q3494,4,FALSE)</f>
        <v>5.76</v>
      </c>
      <c r="E1166" s="14" t="str">
        <f>VLOOKUP(A1166,'Data _Transformation'!A1165:Q3494,5,FALSE)</f>
        <v>No</v>
      </c>
      <c r="F1166" s="14" t="str">
        <f>VLOOKUP(A1166,'Data _Transformation'!A1165:Q3494,6,FALSE)</f>
        <v>No</v>
      </c>
      <c r="G1166" s="14" t="str">
        <f>VLOOKUP(A1166,'Data _Transformation'!A1165:Q3494,7,FALSE)</f>
        <v>Yes</v>
      </c>
      <c r="H1166" s="14">
        <f>VLOOKUP(A1166,'Data _Transformation'!A1165:Q3494,8,FALSE)</f>
        <v>1</v>
      </c>
      <c r="I1166" s="14" t="str">
        <f>VLOOKUP(A1166,'Data _Transformation'!A1165:Q3494,9,FALSE)</f>
        <v>Nonsmoker</v>
      </c>
      <c r="J1166" s="14" t="str">
        <f>VLOOKUP(A1166,'Data _Transformation'!A1165:Q3494,10,FALSE)</f>
        <v>Over weight</v>
      </c>
      <c r="K1166" s="14" t="str">
        <f>VLOOKUP(A1166,'Data _Transformation'!A1165:Q3494,11,FALSE)</f>
        <v>Prediabetes</v>
      </c>
      <c r="L1166" s="39">
        <f>VLOOKUP(A1166,'Data _Transformation'!A1165:Q3494,12,FALSE)</f>
        <v>26595</v>
      </c>
      <c r="M1166" s="40">
        <f>VLOOKUP(A1166,'Data _Transformation'!A1165:Q3494,13,FALSE)</f>
        <v>9630.4</v>
      </c>
      <c r="N1166" s="14" t="str">
        <f>VLOOKUP(A1166,'Data _Transformation'!A1165:Q3494,14,FALSE)</f>
        <v>tier - 2</v>
      </c>
      <c r="O1166" s="14" t="str">
        <f>VLOOKUP(A1166,'Data _Transformation'!A1165:Q3494,15,FALSE)</f>
        <v>tier - 2</v>
      </c>
      <c r="P1166" s="14" t="str">
        <f>VLOOKUP(A1166,'Data _Transformation'!A1165:Q3494,16,0)</f>
        <v>R1011</v>
      </c>
      <c r="Q1166" s="42">
        <f>VLOOKUP(A1166,'Data _Transformation'!A1165:Q3494,17,0)</f>
        <v>50</v>
      </c>
    </row>
    <row r="1167" spans="1:17" ht="15.6" x14ac:dyDescent="0.3">
      <c r="A1167" s="41" t="s">
        <v>2926</v>
      </c>
      <c r="B1167" s="14" t="str">
        <f>VLOOKUP(A1167,'Data _Transformation'!A1166:Q3495,2,FALSE)</f>
        <v xml:space="preserve">  Sophia</v>
      </c>
      <c r="C1167" s="14">
        <f>VLOOKUP(A1167,'Data _Transformation'!A1166:Q3495,3,FALSE)</f>
        <v>45.41</v>
      </c>
      <c r="D1167" s="14">
        <f>VLOOKUP(A1167,'Data _Transformation'!A1166:Q3495,4,FALSE)</f>
        <v>4.96</v>
      </c>
      <c r="E1167" s="14" t="str">
        <f>VLOOKUP(A1167,'Data _Transformation'!A1166:Q3495,5,FALSE)</f>
        <v>No</v>
      </c>
      <c r="F1167" s="14" t="str">
        <f>VLOOKUP(A1167,'Data _Transformation'!A1166:Q3495,6,FALSE)</f>
        <v>No</v>
      </c>
      <c r="G1167" s="14" t="str">
        <f>VLOOKUP(A1167,'Data _Transformation'!A1166:Q3495,7,FALSE)</f>
        <v>No</v>
      </c>
      <c r="H1167" s="14">
        <f>VLOOKUP(A1167,'Data _Transformation'!A1166:Q3495,8,FALSE)</f>
        <v>1</v>
      </c>
      <c r="I1167" s="14" t="str">
        <f>VLOOKUP(A1167,'Data _Transformation'!A1166:Q3495,9,FALSE)</f>
        <v>Nonsmoker</v>
      </c>
      <c r="J1167" s="14" t="str">
        <f>VLOOKUP(A1167,'Data _Transformation'!A1166:Q3495,10,FALSE)</f>
        <v>Obesity</v>
      </c>
      <c r="K1167" s="14" t="str">
        <f>VLOOKUP(A1167,'Data _Transformation'!A1166:Q3495,11,FALSE)</f>
        <v>Normal</v>
      </c>
      <c r="L1167" s="39">
        <f>VLOOKUP(A1167,'Data _Transformation'!A1166:Q3495,12,FALSE)</f>
        <v>25011</v>
      </c>
      <c r="M1167" s="40">
        <f>VLOOKUP(A1167,'Data _Transformation'!A1166:Q3495,13,FALSE)</f>
        <v>9630.91</v>
      </c>
      <c r="N1167" s="14" t="str">
        <f>VLOOKUP(A1167,'Data _Transformation'!A1166:Q3495,14,FALSE)</f>
        <v>tier - 3</v>
      </c>
      <c r="O1167" s="14" t="str">
        <f>VLOOKUP(A1167,'Data _Transformation'!A1166:Q3495,15,FALSE)</f>
        <v>tier - 2</v>
      </c>
      <c r="P1167" s="14" t="str">
        <f>VLOOKUP(A1167,'Data _Transformation'!A1166:Q3495,16,0)</f>
        <v>R1013</v>
      </c>
      <c r="Q1167" s="42">
        <f>VLOOKUP(A1167,'Data _Transformation'!A1166:Q3495,17,0)</f>
        <v>54</v>
      </c>
    </row>
    <row r="1168" spans="1:17" ht="15.6" x14ac:dyDescent="0.3">
      <c r="A1168" s="41" t="s">
        <v>2928</v>
      </c>
      <c r="B1168" s="14" t="str">
        <f>VLOOKUP(A1168,'Data _Transformation'!A1167:Q3496,2,FALSE)</f>
        <v xml:space="preserve">  Christina</v>
      </c>
      <c r="C1168" s="14">
        <f>VLOOKUP(A1168,'Data _Transformation'!A1167:Q3496,3,FALSE)</f>
        <v>31.2</v>
      </c>
      <c r="D1168" s="14">
        <f>VLOOKUP(A1168,'Data _Transformation'!A1167:Q3496,4,FALSE)</f>
        <v>11.04</v>
      </c>
      <c r="E1168" s="14" t="str">
        <f>VLOOKUP(A1168,'Data _Transformation'!A1167:Q3496,5,FALSE)</f>
        <v>Yes</v>
      </c>
      <c r="F1168" s="14" t="str">
        <f>VLOOKUP(A1168,'Data _Transformation'!A1167:Q3496,6,FALSE)</f>
        <v>No</v>
      </c>
      <c r="G1168" s="14" t="str">
        <f>VLOOKUP(A1168,'Data _Transformation'!A1167:Q3496,7,FALSE)</f>
        <v>No</v>
      </c>
      <c r="H1168" s="14">
        <f>VLOOKUP(A1168,'Data _Transformation'!A1167:Q3496,8,FALSE)</f>
        <v>2</v>
      </c>
      <c r="I1168" s="14" t="str">
        <f>VLOOKUP(A1168,'Data _Transformation'!A1167:Q3496,9,FALSE)</f>
        <v>Nonsmoker</v>
      </c>
      <c r="J1168" s="14" t="str">
        <f>VLOOKUP(A1168,'Data _Transformation'!A1167:Q3496,10,FALSE)</f>
        <v>Obesity</v>
      </c>
      <c r="K1168" s="14" t="str">
        <f>VLOOKUP(A1168,'Data _Transformation'!A1167:Q3496,11,FALSE)</f>
        <v>Diabetes</v>
      </c>
      <c r="L1168" s="39">
        <f>VLOOKUP(A1168,'Data _Transformation'!A1167:Q3496,12,FALSE)</f>
        <v>25841</v>
      </c>
      <c r="M1168" s="40">
        <f>VLOOKUP(A1168,'Data _Transformation'!A1167:Q3496,13,FALSE)</f>
        <v>9634.5400000000009</v>
      </c>
      <c r="N1168" s="14" t="str">
        <f>VLOOKUP(A1168,'Data _Transformation'!A1167:Q3496,14,FALSE)</f>
        <v>tier - 2</v>
      </c>
      <c r="O1168" s="14" t="str">
        <f>VLOOKUP(A1168,'Data _Transformation'!A1167:Q3496,15,FALSE)</f>
        <v>tier - 2</v>
      </c>
      <c r="P1168" s="14" t="str">
        <f>VLOOKUP(A1168,'Data _Transformation'!A1167:Q3496,16,0)</f>
        <v>R1011</v>
      </c>
      <c r="Q1168" s="42">
        <f>VLOOKUP(A1168,'Data _Transformation'!A1167:Q3496,17,0)</f>
        <v>52</v>
      </c>
    </row>
    <row r="1169" spans="1:17" ht="15.6" x14ac:dyDescent="0.3">
      <c r="A1169" s="41" t="s">
        <v>2931</v>
      </c>
      <c r="B1169" s="14" t="str">
        <f>VLOOKUP(A1169,'Data _Transformation'!A1168:Q3497,2,FALSE)</f>
        <v xml:space="preserve">  Sam L</v>
      </c>
      <c r="C1169" s="14">
        <f>VLOOKUP(A1169,'Data _Transformation'!A1168:Q3497,3,FALSE)</f>
        <v>29.83</v>
      </c>
      <c r="D1169" s="14">
        <f>VLOOKUP(A1169,'Data _Transformation'!A1168:Q3497,4,FALSE)</f>
        <v>7.81</v>
      </c>
      <c r="E1169" s="14" t="str">
        <f>VLOOKUP(A1169,'Data _Transformation'!A1168:Q3497,5,FALSE)</f>
        <v>Yes</v>
      </c>
      <c r="F1169" s="14" t="str">
        <f>VLOOKUP(A1169,'Data _Transformation'!A1168:Q3497,6,FALSE)</f>
        <v>No</v>
      </c>
      <c r="G1169" s="14" t="str">
        <f>VLOOKUP(A1169,'Data _Transformation'!A1168:Q3497,7,FALSE)</f>
        <v>No</v>
      </c>
      <c r="H1169" s="14">
        <f>VLOOKUP(A1169,'Data _Transformation'!A1168:Q3497,8,FALSE)</f>
        <v>1</v>
      </c>
      <c r="I1169" s="14" t="str">
        <f>VLOOKUP(A1169,'Data _Transformation'!A1168:Q3497,9,FALSE)</f>
        <v>Nonsmoker</v>
      </c>
      <c r="J1169" s="14" t="str">
        <f>VLOOKUP(A1169,'Data _Transformation'!A1168:Q3497,10,FALSE)</f>
        <v>Over weight</v>
      </c>
      <c r="K1169" s="14" t="str">
        <f>VLOOKUP(A1169,'Data _Transformation'!A1168:Q3497,11,FALSE)</f>
        <v>Diabetes</v>
      </c>
      <c r="L1169" s="39">
        <f>VLOOKUP(A1169,'Data _Transformation'!A1168:Q3497,12,FALSE)</f>
        <v>26133</v>
      </c>
      <c r="M1169" s="40">
        <f>VLOOKUP(A1169,'Data _Transformation'!A1168:Q3497,13,FALSE)</f>
        <v>9644.25</v>
      </c>
      <c r="N1169" s="14" t="str">
        <f>VLOOKUP(A1169,'Data _Transformation'!A1168:Q3497,14,FALSE)</f>
        <v>tier - 2</v>
      </c>
      <c r="O1169" s="14" t="str">
        <f>VLOOKUP(A1169,'Data _Transformation'!A1168:Q3497,15,FALSE)</f>
        <v>tier - 1</v>
      </c>
      <c r="P1169" s="14" t="str">
        <f>VLOOKUP(A1169,'Data _Transformation'!A1168:Q3497,16,0)</f>
        <v>R1012</v>
      </c>
      <c r="Q1169" s="42">
        <f>VLOOKUP(A1169,'Data _Transformation'!A1168:Q3497,17,0)</f>
        <v>51</v>
      </c>
    </row>
    <row r="1170" spans="1:17" ht="15.6" x14ac:dyDescent="0.3">
      <c r="A1170" s="41" t="s">
        <v>2933</v>
      </c>
      <c r="B1170" s="14" t="str">
        <f>VLOOKUP(A1170,'Data _Transformation'!A1169:Q3498,2,FALSE)</f>
        <v xml:space="preserve">  Haley R</v>
      </c>
      <c r="C1170" s="14">
        <f>VLOOKUP(A1170,'Data _Transformation'!A1169:Q3498,3,FALSE)</f>
        <v>29.06</v>
      </c>
      <c r="D1170" s="14">
        <f>VLOOKUP(A1170,'Data _Transformation'!A1169:Q3498,4,FALSE)</f>
        <v>4.55</v>
      </c>
      <c r="E1170" s="14" t="str">
        <f>VLOOKUP(A1170,'Data _Transformation'!A1169:Q3498,5,FALSE)</f>
        <v>No</v>
      </c>
      <c r="F1170" s="14" t="str">
        <f>VLOOKUP(A1170,'Data _Transformation'!A1169:Q3498,6,FALSE)</f>
        <v>No</v>
      </c>
      <c r="G1170" s="14" t="str">
        <f>VLOOKUP(A1170,'Data _Transformation'!A1169:Q3498,7,FALSE)</f>
        <v>No</v>
      </c>
      <c r="H1170" s="14">
        <f>VLOOKUP(A1170,'Data _Transformation'!A1169:Q3498,8,FALSE)</f>
        <v>0</v>
      </c>
      <c r="I1170" s="14" t="str">
        <f>VLOOKUP(A1170,'Data _Transformation'!A1169:Q3498,9,FALSE)</f>
        <v>Nonsmoker</v>
      </c>
      <c r="J1170" s="14" t="str">
        <f>VLOOKUP(A1170,'Data _Transformation'!A1169:Q3498,10,FALSE)</f>
        <v>Over weight</v>
      </c>
      <c r="K1170" s="14" t="str">
        <f>VLOOKUP(A1170,'Data _Transformation'!A1169:Q3498,11,FALSE)</f>
        <v>Normal</v>
      </c>
      <c r="L1170" s="39">
        <f>VLOOKUP(A1170,'Data _Transformation'!A1169:Q3498,12,FALSE)</f>
        <v>27218</v>
      </c>
      <c r="M1170" s="40">
        <f>VLOOKUP(A1170,'Data _Transformation'!A1169:Q3498,13,FALSE)</f>
        <v>9653.81</v>
      </c>
      <c r="N1170" s="14" t="str">
        <f>VLOOKUP(A1170,'Data _Transformation'!A1169:Q3498,14,FALSE)</f>
        <v>tier - 2</v>
      </c>
      <c r="O1170" s="14" t="str">
        <f>VLOOKUP(A1170,'Data _Transformation'!A1169:Q3498,15,FALSE)</f>
        <v>tier - 2</v>
      </c>
      <c r="P1170" s="14" t="str">
        <f>VLOOKUP(A1170,'Data _Transformation'!A1169:Q3498,16,0)</f>
        <v>R1011</v>
      </c>
      <c r="Q1170" s="42">
        <f>VLOOKUP(A1170,'Data _Transformation'!A1169:Q3498,17,0)</f>
        <v>48</v>
      </c>
    </row>
    <row r="1171" spans="1:17" ht="15.6" x14ac:dyDescent="0.3">
      <c r="A1171" s="41" t="s">
        <v>2936</v>
      </c>
      <c r="B1171" s="14" t="str">
        <f>VLOOKUP(A1171,'Data _Transformation'!A1170:Q3499,2,FALSE)</f>
        <v xml:space="preserve">  Ethan</v>
      </c>
      <c r="C1171" s="14">
        <f>VLOOKUP(A1171,'Data _Transformation'!A1170:Q3499,3,FALSE)</f>
        <v>27.454999999999998</v>
      </c>
      <c r="D1171" s="14">
        <f>VLOOKUP(A1171,'Data _Transformation'!A1170:Q3499,4,FALSE)</f>
        <v>6.13</v>
      </c>
      <c r="E1171" s="14" t="str">
        <f>VLOOKUP(A1171,'Data _Transformation'!A1170:Q3499,5,FALSE)</f>
        <v>No</v>
      </c>
      <c r="F1171" s="14" t="str">
        <f>VLOOKUP(A1171,'Data _Transformation'!A1170:Q3499,6,FALSE)</f>
        <v>No</v>
      </c>
      <c r="G1171" s="14" t="str">
        <f>VLOOKUP(A1171,'Data _Transformation'!A1170:Q3499,7,FALSE)</f>
        <v>No</v>
      </c>
      <c r="H1171" s="14">
        <f>VLOOKUP(A1171,'Data _Transformation'!A1170:Q3499,8,FALSE)</f>
        <v>2</v>
      </c>
      <c r="I1171" s="14" t="str">
        <f>VLOOKUP(A1171,'Data _Transformation'!A1170:Q3499,9,FALSE)</f>
        <v>Nonsmoker</v>
      </c>
      <c r="J1171" s="14" t="str">
        <f>VLOOKUP(A1171,'Data _Transformation'!A1170:Q3499,10,FALSE)</f>
        <v>Over weight</v>
      </c>
      <c r="K1171" s="14" t="str">
        <f>VLOOKUP(A1171,'Data _Transformation'!A1170:Q3499,11,FALSE)</f>
        <v>Prediabetes</v>
      </c>
      <c r="L1171" s="39">
        <f>VLOOKUP(A1171,'Data _Transformation'!A1170:Q3499,12,FALSE)</f>
        <v>29806</v>
      </c>
      <c r="M1171" s="40">
        <f>VLOOKUP(A1171,'Data _Transformation'!A1170:Q3499,13,FALSE)</f>
        <v>9664.34</v>
      </c>
      <c r="N1171" s="14" t="str">
        <f>VLOOKUP(A1171,'Data _Transformation'!A1170:Q3499,14,FALSE)</f>
        <v>tier - 2</v>
      </c>
      <c r="O1171" s="14" t="str">
        <f>VLOOKUP(A1171,'Data _Transformation'!A1170:Q3499,15,FALSE)</f>
        <v>tier - 3</v>
      </c>
      <c r="P1171" s="14" t="str">
        <f>VLOOKUP(A1171,'Data _Transformation'!A1170:Q3499,16,0)</f>
        <v>R1011</v>
      </c>
      <c r="Q1171" s="42">
        <f>VLOOKUP(A1171,'Data _Transformation'!A1170:Q3499,17,0)</f>
        <v>41</v>
      </c>
    </row>
    <row r="1172" spans="1:17" ht="15.6" x14ac:dyDescent="0.3">
      <c r="A1172" s="41" t="s">
        <v>2938</v>
      </c>
      <c r="B1172" s="14" t="str">
        <f>VLOOKUP(A1172,'Data _Transformation'!A1171:Q3500,2,FALSE)</f>
        <v xml:space="preserve">  Andrew W</v>
      </c>
      <c r="C1172" s="14">
        <f>VLOOKUP(A1172,'Data _Transformation'!A1171:Q3500,3,FALSE)</f>
        <v>23.01</v>
      </c>
      <c r="D1172" s="14">
        <f>VLOOKUP(A1172,'Data _Transformation'!A1171:Q3500,4,FALSE)</f>
        <v>6.04</v>
      </c>
      <c r="E1172" s="14" t="str">
        <f>VLOOKUP(A1172,'Data _Transformation'!A1171:Q3500,5,FALSE)</f>
        <v>Yes</v>
      </c>
      <c r="F1172" s="14" t="str">
        <f>VLOOKUP(A1172,'Data _Transformation'!A1171:Q3500,6,FALSE)</f>
        <v>No</v>
      </c>
      <c r="G1172" s="14" t="str">
        <f>VLOOKUP(A1172,'Data _Transformation'!A1171:Q3500,7,FALSE)</f>
        <v>No</v>
      </c>
      <c r="H1172" s="14">
        <f>VLOOKUP(A1172,'Data _Transformation'!A1171:Q3500,8,FALSE)</f>
        <v>1</v>
      </c>
      <c r="I1172" s="14" t="str">
        <f>VLOOKUP(A1172,'Data _Transformation'!A1171:Q3500,9,FALSE)</f>
        <v>Nonsmoker</v>
      </c>
      <c r="J1172" s="14" t="str">
        <f>VLOOKUP(A1172,'Data _Transformation'!A1171:Q3500,10,FALSE)</f>
        <v>Normal weight</v>
      </c>
      <c r="K1172" s="14" t="str">
        <f>VLOOKUP(A1172,'Data _Transformation'!A1171:Q3500,11,FALSE)</f>
        <v>Prediabetes</v>
      </c>
      <c r="L1172" s="39">
        <f>VLOOKUP(A1172,'Data _Transformation'!A1171:Q3500,12,FALSE)</f>
        <v>24366</v>
      </c>
      <c r="M1172" s="40">
        <f>VLOOKUP(A1172,'Data _Transformation'!A1171:Q3500,13,FALSE)</f>
        <v>9684.2900000000009</v>
      </c>
      <c r="N1172" s="14" t="str">
        <f>VLOOKUP(A1172,'Data _Transformation'!A1171:Q3500,14,FALSE)</f>
        <v>tier - 3</v>
      </c>
      <c r="O1172" s="14" t="str">
        <f>VLOOKUP(A1172,'Data _Transformation'!A1171:Q3500,15,FALSE)</f>
        <v>tier - 2</v>
      </c>
      <c r="P1172" s="14" t="str">
        <f>VLOOKUP(A1172,'Data _Transformation'!A1171:Q3500,16,0)</f>
        <v>R1013</v>
      </c>
      <c r="Q1172" s="42">
        <f>VLOOKUP(A1172,'Data _Transformation'!A1171:Q3500,17,0)</f>
        <v>56</v>
      </c>
    </row>
    <row r="1173" spans="1:17" ht="15.6" x14ac:dyDescent="0.3">
      <c r="A1173" s="41" t="s">
        <v>2941</v>
      </c>
      <c r="B1173" s="14" t="str">
        <f>VLOOKUP(A1173,'Data _Transformation'!A1172:Q3501,2,FALSE)</f>
        <v xml:space="preserve">  Mark G</v>
      </c>
      <c r="C1173" s="14">
        <f>VLOOKUP(A1173,'Data _Transformation'!A1172:Q3501,3,FALSE)</f>
        <v>31.39</v>
      </c>
      <c r="D1173" s="14">
        <f>VLOOKUP(A1173,'Data _Transformation'!A1172:Q3501,4,FALSE)</f>
        <v>8.85</v>
      </c>
      <c r="E1173" s="14" t="str">
        <f>VLOOKUP(A1173,'Data _Transformation'!A1172:Q3501,5,FALSE)</f>
        <v>Yes</v>
      </c>
      <c r="F1173" s="14" t="str">
        <f>VLOOKUP(A1173,'Data _Transformation'!A1172:Q3501,6,FALSE)</f>
        <v>No</v>
      </c>
      <c r="G1173" s="14" t="str">
        <f>VLOOKUP(A1173,'Data _Transformation'!A1172:Q3501,7,FALSE)</f>
        <v>No</v>
      </c>
      <c r="H1173" s="14">
        <f>VLOOKUP(A1173,'Data _Transformation'!A1172:Q3501,8,FALSE)</f>
        <v>0</v>
      </c>
      <c r="I1173" s="14" t="str">
        <f>VLOOKUP(A1173,'Data _Transformation'!A1172:Q3501,9,FALSE)</f>
        <v>Nonsmoker</v>
      </c>
      <c r="J1173" s="14" t="str">
        <f>VLOOKUP(A1173,'Data _Transformation'!A1172:Q3501,10,FALSE)</f>
        <v>Obesity</v>
      </c>
      <c r="K1173" s="14" t="str">
        <f>VLOOKUP(A1173,'Data _Transformation'!A1172:Q3501,11,FALSE)</f>
        <v>Diabetes</v>
      </c>
      <c r="L1173" s="39">
        <f>VLOOKUP(A1173,'Data _Transformation'!A1172:Q3501,12,FALSE)</f>
        <v>23688</v>
      </c>
      <c r="M1173" s="40">
        <f>VLOOKUP(A1173,'Data _Transformation'!A1172:Q3501,13,FALSE)</f>
        <v>9698.42</v>
      </c>
      <c r="N1173" s="14" t="str">
        <f>VLOOKUP(A1173,'Data _Transformation'!A1172:Q3501,14,FALSE)</f>
        <v>tier - 3</v>
      </c>
      <c r="O1173" s="14" t="str">
        <f>VLOOKUP(A1173,'Data _Transformation'!A1172:Q3501,15,FALSE)</f>
        <v>tier - 3</v>
      </c>
      <c r="P1173" s="14" t="str">
        <f>VLOOKUP(A1173,'Data _Transformation'!A1172:Q3501,16,0)</f>
        <v>R1013</v>
      </c>
      <c r="Q1173" s="42">
        <f>VLOOKUP(A1173,'Data _Transformation'!A1172:Q3501,17,0)</f>
        <v>58</v>
      </c>
    </row>
    <row r="1174" spans="1:17" ht="15.6" x14ac:dyDescent="0.3">
      <c r="A1174" s="41" t="s">
        <v>2943</v>
      </c>
      <c r="B1174" s="14" t="str">
        <f>VLOOKUP(A1174,'Data _Transformation'!A1173:Q3502,2,FALSE)</f>
        <v xml:space="preserve">  Kasey E</v>
      </c>
      <c r="C1174" s="14">
        <f>VLOOKUP(A1174,'Data _Transformation'!A1173:Q3502,3,FALSE)</f>
        <v>34.770000000000003</v>
      </c>
      <c r="D1174" s="14">
        <f>VLOOKUP(A1174,'Data _Transformation'!A1173:Q3502,4,FALSE)</f>
        <v>10.54</v>
      </c>
      <c r="E1174" s="14" t="str">
        <f>VLOOKUP(A1174,'Data _Transformation'!A1173:Q3502,5,FALSE)</f>
        <v>No</v>
      </c>
      <c r="F1174" s="14" t="str">
        <f>VLOOKUP(A1174,'Data _Transformation'!A1173:Q3502,6,FALSE)</f>
        <v>No</v>
      </c>
      <c r="G1174" s="14" t="str">
        <f>VLOOKUP(A1174,'Data _Transformation'!A1173:Q3502,7,FALSE)</f>
        <v>No</v>
      </c>
      <c r="H1174" s="14">
        <f>VLOOKUP(A1174,'Data _Transformation'!A1173:Q3502,8,FALSE)</f>
        <v>2</v>
      </c>
      <c r="I1174" s="14" t="str">
        <f>VLOOKUP(A1174,'Data _Transformation'!A1173:Q3502,9,FALSE)</f>
        <v>Nonsmoker</v>
      </c>
      <c r="J1174" s="14" t="str">
        <f>VLOOKUP(A1174,'Data _Transformation'!A1173:Q3502,10,FALSE)</f>
        <v>Obesity</v>
      </c>
      <c r="K1174" s="14" t="str">
        <f>VLOOKUP(A1174,'Data _Transformation'!A1173:Q3502,11,FALSE)</f>
        <v>Diabetes</v>
      </c>
      <c r="L1174" s="39">
        <f>VLOOKUP(A1174,'Data _Transformation'!A1173:Q3502,12,FALSE)</f>
        <v>28387</v>
      </c>
      <c r="M1174" s="40">
        <f>VLOOKUP(A1174,'Data _Transformation'!A1173:Q3502,13,FALSE)</f>
        <v>9704.67</v>
      </c>
      <c r="N1174" s="14" t="str">
        <f>VLOOKUP(A1174,'Data _Transformation'!A1173:Q3502,14,FALSE)</f>
        <v>tier - 2</v>
      </c>
      <c r="O1174" s="14" t="str">
        <f>VLOOKUP(A1174,'Data _Transformation'!A1173:Q3502,15,FALSE)</f>
        <v>tier - 3</v>
      </c>
      <c r="P1174" s="14" t="str">
        <f>VLOOKUP(A1174,'Data _Transformation'!A1173:Q3502,16,0)</f>
        <v>R1024</v>
      </c>
      <c r="Q1174" s="42">
        <f>VLOOKUP(A1174,'Data _Transformation'!A1173:Q3502,17,0)</f>
        <v>45</v>
      </c>
    </row>
    <row r="1175" spans="1:17" ht="15.6" x14ac:dyDescent="0.3">
      <c r="A1175" s="41" t="s">
        <v>2946</v>
      </c>
      <c r="B1175" s="14" t="str">
        <f>VLOOKUP(A1175,'Data _Transformation'!A1174:Q3503,2,FALSE)</f>
        <v xml:space="preserve">  Jeff</v>
      </c>
      <c r="C1175" s="14">
        <f>VLOOKUP(A1175,'Data _Transformation'!A1174:Q3503,3,FALSE)</f>
        <v>24.48</v>
      </c>
      <c r="D1175" s="14">
        <f>VLOOKUP(A1175,'Data _Transformation'!A1174:Q3503,4,FALSE)</f>
        <v>4.37</v>
      </c>
      <c r="E1175" s="14" t="str">
        <f>VLOOKUP(A1175,'Data _Transformation'!A1174:Q3503,5,FALSE)</f>
        <v>Yes</v>
      </c>
      <c r="F1175" s="14" t="str">
        <f>VLOOKUP(A1175,'Data _Transformation'!A1174:Q3503,6,FALSE)</f>
        <v>No</v>
      </c>
      <c r="G1175" s="14" t="str">
        <f>VLOOKUP(A1175,'Data _Transformation'!A1174:Q3503,7,FALSE)</f>
        <v>No</v>
      </c>
      <c r="H1175" s="14">
        <f>VLOOKUP(A1175,'Data _Transformation'!A1174:Q3503,8,FALSE)</f>
        <v>2</v>
      </c>
      <c r="I1175" s="14" t="str">
        <f>VLOOKUP(A1175,'Data _Transformation'!A1174:Q3503,9,FALSE)</f>
        <v>Nonsmoker</v>
      </c>
      <c r="J1175" s="14" t="str">
        <f>VLOOKUP(A1175,'Data _Transformation'!A1174:Q3503,10,FALSE)</f>
        <v>Normal weight</v>
      </c>
      <c r="K1175" s="14" t="str">
        <f>VLOOKUP(A1175,'Data _Transformation'!A1174:Q3503,11,FALSE)</f>
        <v>Normal</v>
      </c>
      <c r="L1175" s="39">
        <f>VLOOKUP(A1175,'Data _Transformation'!A1174:Q3503,12,FALSE)</f>
        <v>26490</v>
      </c>
      <c r="M1175" s="40">
        <f>VLOOKUP(A1175,'Data _Transformation'!A1174:Q3503,13,FALSE)</f>
        <v>9710.7099999999991</v>
      </c>
      <c r="N1175" s="14" t="str">
        <f>VLOOKUP(A1175,'Data _Transformation'!A1174:Q3503,14,FALSE)</f>
        <v>tier - 2</v>
      </c>
      <c r="O1175" s="14" t="str">
        <f>VLOOKUP(A1175,'Data _Transformation'!A1174:Q3503,15,FALSE)</f>
        <v>tier - 1</v>
      </c>
      <c r="P1175" s="14" t="str">
        <f>VLOOKUP(A1175,'Data _Transformation'!A1174:Q3503,16,0)</f>
        <v>R1021</v>
      </c>
      <c r="Q1175" s="42">
        <f>VLOOKUP(A1175,'Data _Transformation'!A1174:Q3503,17,0)</f>
        <v>50</v>
      </c>
    </row>
    <row r="1176" spans="1:17" ht="15.6" x14ac:dyDescent="0.3">
      <c r="A1176" s="41" t="s">
        <v>2948</v>
      </c>
      <c r="B1176" s="14" t="str">
        <f>VLOOKUP(A1176,'Data _Transformation'!A1175:Q3504,2,FALSE)</f>
        <v xml:space="preserve">  Amy</v>
      </c>
      <c r="C1176" s="14">
        <f>VLOOKUP(A1176,'Data _Transformation'!A1175:Q3504,3,FALSE)</f>
        <v>22.61</v>
      </c>
      <c r="D1176" s="14">
        <f>VLOOKUP(A1176,'Data _Transformation'!A1175:Q3504,4,FALSE)</f>
        <v>9.6300000000000008</v>
      </c>
      <c r="E1176" s="14" t="str">
        <f>VLOOKUP(A1176,'Data _Transformation'!A1175:Q3504,5,FALSE)</f>
        <v>No</v>
      </c>
      <c r="F1176" s="14" t="str">
        <f>VLOOKUP(A1176,'Data _Transformation'!A1175:Q3504,6,FALSE)</f>
        <v>No</v>
      </c>
      <c r="G1176" s="14" t="str">
        <f>VLOOKUP(A1176,'Data _Transformation'!A1175:Q3504,7,FALSE)</f>
        <v>No</v>
      </c>
      <c r="H1176" s="14">
        <f>VLOOKUP(A1176,'Data _Transformation'!A1175:Q3504,8,FALSE)</f>
        <v>2</v>
      </c>
      <c r="I1176" s="14" t="str">
        <f>VLOOKUP(A1176,'Data _Transformation'!A1175:Q3504,9,FALSE)</f>
        <v>Nonsmoker</v>
      </c>
      <c r="J1176" s="14" t="str">
        <f>VLOOKUP(A1176,'Data _Transformation'!A1175:Q3504,10,FALSE)</f>
        <v>Normal weight</v>
      </c>
      <c r="K1176" s="14" t="str">
        <f>VLOOKUP(A1176,'Data _Transformation'!A1175:Q3504,11,FALSE)</f>
        <v>Diabetes</v>
      </c>
      <c r="L1176" s="39">
        <f>VLOOKUP(A1176,'Data _Transformation'!A1175:Q3504,12,FALSE)</f>
        <v>27572</v>
      </c>
      <c r="M1176" s="40">
        <f>VLOOKUP(A1176,'Data _Transformation'!A1175:Q3504,13,FALSE)</f>
        <v>9715.84</v>
      </c>
      <c r="N1176" s="14" t="str">
        <f>VLOOKUP(A1176,'Data _Transformation'!A1175:Q3504,14,FALSE)</f>
        <v>tier - 2</v>
      </c>
      <c r="O1176" s="14" t="str">
        <f>VLOOKUP(A1176,'Data _Transformation'!A1175:Q3504,15,FALSE)</f>
        <v>tier - 1</v>
      </c>
      <c r="P1176" s="14" t="str">
        <f>VLOOKUP(A1176,'Data _Transformation'!A1175:Q3504,16,0)</f>
        <v>R1024</v>
      </c>
      <c r="Q1176" s="42">
        <f>VLOOKUP(A1176,'Data _Transformation'!A1175:Q3504,17,0)</f>
        <v>47</v>
      </c>
    </row>
    <row r="1177" spans="1:17" ht="15.6" x14ac:dyDescent="0.3">
      <c r="A1177" s="41" t="s">
        <v>2951</v>
      </c>
      <c r="B1177" s="14" t="str">
        <f>VLOOKUP(A1177,'Data _Transformation'!A1176:Q3505,2,FALSE)</f>
        <v xml:space="preserve">  Adam</v>
      </c>
      <c r="C1177" s="14">
        <f>VLOOKUP(A1177,'Data _Transformation'!A1176:Q3505,3,FALSE)</f>
        <v>34.299999999999997</v>
      </c>
      <c r="D1177" s="14">
        <f>VLOOKUP(A1177,'Data _Transformation'!A1176:Q3505,4,FALSE)</f>
        <v>10.37</v>
      </c>
      <c r="E1177" s="14" t="str">
        <f>VLOOKUP(A1177,'Data _Transformation'!A1176:Q3505,5,FALSE)</f>
        <v>No</v>
      </c>
      <c r="F1177" s="14" t="str">
        <f>VLOOKUP(A1177,'Data _Transformation'!A1176:Q3505,6,FALSE)</f>
        <v>No</v>
      </c>
      <c r="G1177" s="14" t="str">
        <f>VLOOKUP(A1177,'Data _Transformation'!A1176:Q3505,7,FALSE)</f>
        <v>No</v>
      </c>
      <c r="H1177" s="14">
        <f>VLOOKUP(A1177,'Data _Transformation'!A1176:Q3505,8,FALSE)</f>
        <v>0</v>
      </c>
      <c r="I1177" s="14" t="str">
        <f>VLOOKUP(A1177,'Data _Transformation'!A1176:Q3505,9,FALSE)</f>
        <v>Nonsmoker</v>
      </c>
      <c r="J1177" s="14" t="str">
        <f>VLOOKUP(A1177,'Data _Transformation'!A1176:Q3505,10,FALSE)</f>
        <v>Obesity</v>
      </c>
      <c r="K1177" s="14" t="str">
        <f>VLOOKUP(A1177,'Data _Transformation'!A1176:Q3505,11,FALSE)</f>
        <v>Diabetes</v>
      </c>
      <c r="L1177" s="39">
        <f>VLOOKUP(A1177,'Data _Transformation'!A1176:Q3505,12,FALSE)</f>
        <v>25823</v>
      </c>
      <c r="M1177" s="40">
        <f>VLOOKUP(A1177,'Data _Transformation'!A1176:Q3505,13,FALSE)</f>
        <v>9722.77</v>
      </c>
      <c r="N1177" s="14" t="str">
        <f>VLOOKUP(A1177,'Data _Transformation'!A1176:Q3505,14,FALSE)</f>
        <v>tier - 3</v>
      </c>
      <c r="O1177" s="14" t="str">
        <f>VLOOKUP(A1177,'Data _Transformation'!A1176:Q3505,15,FALSE)</f>
        <v>tier - 1</v>
      </c>
      <c r="P1177" s="14" t="str">
        <f>VLOOKUP(A1177,'Data _Transformation'!A1176:Q3505,16,0)</f>
        <v>R1016</v>
      </c>
      <c r="Q1177" s="42">
        <f>VLOOKUP(A1177,'Data _Transformation'!A1176:Q3505,17,0)</f>
        <v>52</v>
      </c>
    </row>
    <row r="1178" spans="1:17" ht="15.6" x14ac:dyDescent="0.3">
      <c r="A1178" s="41" t="s">
        <v>2953</v>
      </c>
      <c r="B1178" s="14" t="str">
        <f>VLOOKUP(A1178,'Data _Transformation'!A1177:Q3506,2,FALSE)</f>
        <v xml:space="preserve">  Kristin M</v>
      </c>
      <c r="C1178" s="14">
        <f>VLOOKUP(A1178,'Data _Transformation'!A1177:Q3506,3,FALSE)</f>
        <v>46.09</v>
      </c>
      <c r="D1178" s="14">
        <f>VLOOKUP(A1178,'Data _Transformation'!A1177:Q3506,4,FALSE)</f>
        <v>5.44</v>
      </c>
      <c r="E1178" s="14" t="str">
        <f>VLOOKUP(A1178,'Data _Transformation'!A1177:Q3506,5,FALSE)</f>
        <v>No</v>
      </c>
      <c r="F1178" s="14" t="str">
        <f>VLOOKUP(A1178,'Data _Transformation'!A1177:Q3506,6,FALSE)</f>
        <v>No</v>
      </c>
      <c r="G1178" s="14" t="str">
        <f>VLOOKUP(A1178,'Data _Transformation'!A1177:Q3506,7,FALSE)</f>
        <v>No</v>
      </c>
      <c r="H1178" s="14">
        <f>VLOOKUP(A1178,'Data _Transformation'!A1177:Q3506,8,FALSE)</f>
        <v>2</v>
      </c>
      <c r="I1178" s="14" t="str">
        <f>VLOOKUP(A1178,'Data _Transformation'!A1177:Q3506,9,FALSE)</f>
        <v>Nonsmoker</v>
      </c>
      <c r="J1178" s="14" t="str">
        <f>VLOOKUP(A1178,'Data _Transformation'!A1177:Q3506,10,FALSE)</f>
        <v>Obesity</v>
      </c>
      <c r="K1178" s="14" t="str">
        <f>VLOOKUP(A1178,'Data _Transformation'!A1177:Q3506,11,FALSE)</f>
        <v>Normal</v>
      </c>
      <c r="L1178" s="39">
        <f>VLOOKUP(A1178,'Data _Transformation'!A1177:Q3506,12,FALSE)</f>
        <v>25798</v>
      </c>
      <c r="M1178" s="40">
        <f>VLOOKUP(A1178,'Data _Transformation'!A1177:Q3506,13,FALSE)</f>
        <v>9724.5300000000007</v>
      </c>
      <c r="N1178" s="14" t="str">
        <f>VLOOKUP(A1178,'Data _Transformation'!A1177:Q3506,14,FALSE)</f>
        <v>tier - 3</v>
      </c>
      <c r="O1178" s="14" t="str">
        <f>VLOOKUP(A1178,'Data _Transformation'!A1177:Q3506,15,FALSE)</f>
        <v>tier - 1</v>
      </c>
      <c r="P1178" s="14" t="str">
        <f>VLOOKUP(A1178,'Data _Transformation'!A1177:Q3506,16,0)</f>
        <v>R1011</v>
      </c>
      <c r="Q1178" s="42">
        <f>VLOOKUP(A1178,'Data _Transformation'!A1177:Q3506,17,0)</f>
        <v>52</v>
      </c>
    </row>
    <row r="1179" spans="1:17" ht="15.6" x14ac:dyDescent="0.3">
      <c r="A1179" s="41" t="s">
        <v>2955</v>
      </c>
      <c r="B1179" s="14" t="str">
        <f>VLOOKUP(A1179,'Data _Transformation'!A1178:Q3507,2,FALSE)</f>
        <v xml:space="preserve">  Mary-Lynn B</v>
      </c>
      <c r="C1179" s="14">
        <f>VLOOKUP(A1179,'Data _Transformation'!A1178:Q3507,3,FALSE)</f>
        <v>44.744999999999997</v>
      </c>
      <c r="D1179" s="14">
        <f>VLOOKUP(A1179,'Data _Transformation'!A1178:Q3507,4,FALSE)</f>
        <v>5.19</v>
      </c>
      <c r="E1179" s="14" t="str">
        <f>VLOOKUP(A1179,'Data _Transformation'!A1178:Q3507,5,FALSE)</f>
        <v>No</v>
      </c>
      <c r="F1179" s="14" t="str">
        <f>VLOOKUP(A1179,'Data _Transformation'!A1178:Q3507,6,FALSE)</f>
        <v>No</v>
      </c>
      <c r="G1179" s="14" t="str">
        <f>VLOOKUP(A1179,'Data _Transformation'!A1178:Q3507,7,FALSE)</f>
        <v>No</v>
      </c>
      <c r="H1179" s="14">
        <f>VLOOKUP(A1179,'Data _Transformation'!A1178:Q3507,8,FALSE)</f>
        <v>2</v>
      </c>
      <c r="I1179" s="14" t="str">
        <f>VLOOKUP(A1179,'Data _Transformation'!A1178:Q3507,9,FALSE)</f>
        <v>Nonsmoker</v>
      </c>
      <c r="J1179" s="14" t="str">
        <f>VLOOKUP(A1179,'Data _Transformation'!A1178:Q3507,10,FALSE)</f>
        <v>Obesity</v>
      </c>
      <c r="K1179" s="14" t="str">
        <f>VLOOKUP(A1179,'Data _Transformation'!A1178:Q3507,11,FALSE)</f>
        <v>Normal</v>
      </c>
      <c r="L1179" s="39">
        <f>VLOOKUP(A1179,'Data _Transformation'!A1178:Q3507,12,FALSE)</f>
        <v>25753</v>
      </c>
      <c r="M1179" s="40">
        <f>VLOOKUP(A1179,'Data _Transformation'!A1178:Q3507,13,FALSE)</f>
        <v>9748.91</v>
      </c>
      <c r="N1179" s="14" t="str">
        <f>VLOOKUP(A1179,'Data _Transformation'!A1178:Q3507,14,FALSE)</f>
        <v>tier - 2</v>
      </c>
      <c r="O1179" s="14" t="str">
        <f>VLOOKUP(A1179,'Data _Transformation'!A1178:Q3507,15,FALSE)</f>
        <v>tier - 1</v>
      </c>
      <c r="P1179" s="14" t="str">
        <f>VLOOKUP(A1179,'Data _Transformation'!A1178:Q3507,16,0)</f>
        <v>R1013</v>
      </c>
      <c r="Q1179" s="42">
        <f>VLOOKUP(A1179,'Data _Transformation'!A1178:Q3507,17,0)</f>
        <v>52</v>
      </c>
    </row>
    <row r="1180" spans="1:17" ht="15.6" x14ac:dyDescent="0.3">
      <c r="A1180" s="41" t="s">
        <v>2958</v>
      </c>
      <c r="B1180" s="14" t="str">
        <f>VLOOKUP(A1180,'Data _Transformation'!A1179:Q3508,2,FALSE)</f>
        <v xml:space="preserve">  Jamie A</v>
      </c>
      <c r="C1180" s="14">
        <f>VLOOKUP(A1180,'Data _Transformation'!A1179:Q3508,3,FALSE)</f>
        <v>26.33</v>
      </c>
      <c r="D1180" s="14">
        <f>VLOOKUP(A1180,'Data _Transformation'!A1179:Q3508,4,FALSE)</f>
        <v>11.8</v>
      </c>
      <c r="E1180" s="14" t="str">
        <f>VLOOKUP(A1180,'Data _Transformation'!A1179:Q3508,5,FALSE)</f>
        <v>Yes</v>
      </c>
      <c r="F1180" s="14" t="str">
        <f>VLOOKUP(A1180,'Data _Transformation'!A1179:Q3508,6,FALSE)</f>
        <v>No</v>
      </c>
      <c r="G1180" s="14" t="str">
        <f>VLOOKUP(A1180,'Data _Transformation'!A1179:Q3508,7,FALSE)</f>
        <v>No</v>
      </c>
      <c r="H1180" s="14">
        <f>VLOOKUP(A1180,'Data _Transformation'!A1179:Q3508,8,FALSE)</f>
        <v>1</v>
      </c>
      <c r="I1180" s="14" t="str">
        <f>VLOOKUP(A1180,'Data _Transformation'!A1179:Q3508,9,FALSE)</f>
        <v>Nonsmoker</v>
      </c>
      <c r="J1180" s="14" t="str">
        <f>VLOOKUP(A1180,'Data _Transformation'!A1179:Q3508,10,FALSE)</f>
        <v>Over weight</v>
      </c>
      <c r="K1180" s="14" t="str">
        <f>VLOOKUP(A1180,'Data _Transformation'!A1179:Q3508,11,FALSE)</f>
        <v>Diabetes</v>
      </c>
      <c r="L1180" s="39">
        <f>VLOOKUP(A1180,'Data _Transformation'!A1179:Q3508,12,FALSE)</f>
        <v>37086</v>
      </c>
      <c r="M1180" s="40">
        <f>VLOOKUP(A1180,'Data _Transformation'!A1179:Q3508,13,FALSE)</f>
        <v>9753.49</v>
      </c>
      <c r="N1180" s="14" t="str">
        <f>VLOOKUP(A1180,'Data _Transformation'!A1179:Q3508,14,FALSE)</f>
        <v>tier - 2</v>
      </c>
      <c r="O1180" s="14" t="str">
        <f>VLOOKUP(A1180,'Data _Transformation'!A1179:Q3508,15,FALSE)</f>
        <v>tier - 2</v>
      </c>
      <c r="P1180" s="14" t="str">
        <f>VLOOKUP(A1180,'Data _Transformation'!A1179:Q3508,16,0)</f>
        <v>R1012</v>
      </c>
      <c r="Q1180" s="42">
        <f>VLOOKUP(A1180,'Data _Transformation'!A1179:Q3508,17,0)</f>
        <v>21</v>
      </c>
    </row>
    <row r="1181" spans="1:17" ht="15.6" x14ac:dyDescent="0.3">
      <c r="A1181" s="41" t="s">
        <v>2960</v>
      </c>
      <c r="B1181" s="14" t="str">
        <f>VLOOKUP(A1181,'Data _Transformation'!A1180:Q3509,2,FALSE)</f>
        <v xml:space="preserve">  Jeffrey A</v>
      </c>
      <c r="C1181" s="14">
        <f>VLOOKUP(A1181,'Data _Transformation'!A1180:Q3509,3,FALSE)</f>
        <v>26.6</v>
      </c>
      <c r="D1181" s="14">
        <f>VLOOKUP(A1181,'Data _Transformation'!A1180:Q3509,4,FALSE)</f>
        <v>8.3800000000000008</v>
      </c>
      <c r="E1181" s="14" t="str">
        <f>VLOOKUP(A1181,'Data _Transformation'!A1180:Q3509,5,FALSE)</f>
        <v>No</v>
      </c>
      <c r="F1181" s="14" t="str">
        <f>VLOOKUP(A1181,'Data _Transformation'!A1180:Q3509,6,FALSE)</f>
        <v>No</v>
      </c>
      <c r="G1181" s="14" t="str">
        <f>VLOOKUP(A1181,'Data _Transformation'!A1180:Q3509,7,FALSE)</f>
        <v>No</v>
      </c>
      <c r="H1181" s="14">
        <f>VLOOKUP(A1181,'Data _Transformation'!A1180:Q3509,8,FALSE)</f>
        <v>2</v>
      </c>
      <c r="I1181" s="14" t="str">
        <f>VLOOKUP(A1181,'Data _Transformation'!A1180:Q3509,9,FALSE)</f>
        <v>Nonsmoker</v>
      </c>
      <c r="J1181" s="14" t="str">
        <f>VLOOKUP(A1181,'Data _Transformation'!A1180:Q3509,10,FALSE)</f>
        <v>Over weight</v>
      </c>
      <c r="K1181" s="14" t="str">
        <f>VLOOKUP(A1181,'Data _Transformation'!A1180:Q3509,11,FALSE)</f>
        <v>Diabetes</v>
      </c>
      <c r="L1181" s="39">
        <f>VLOOKUP(A1181,'Data _Transformation'!A1180:Q3509,12,FALSE)</f>
        <v>23990</v>
      </c>
      <c r="M1181" s="40">
        <f>VLOOKUP(A1181,'Data _Transformation'!A1180:Q3509,13,FALSE)</f>
        <v>9764.08</v>
      </c>
      <c r="N1181" s="14" t="str">
        <f>VLOOKUP(A1181,'Data _Transformation'!A1180:Q3509,14,FALSE)</f>
        <v>tier - 3</v>
      </c>
      <c r="O1181" s="14" t="str">
        <f>VLOOKUP(A1181,'Data _Transformation'!A1180:Q3509,15,FALSE)</f>
        <v>tier - 1</v>
      </c>
      <c r="P1181" s="14" t="str">
        <f>VLOOKUP(A1181,'Data _Transformation'!A1180:Q3509,16,0)</f>
        <v>R1012</v>
      </c>
      <c r="Q1181" s="42">
        <f>VLOOKUP(A1181,'Data _Transformation'!A1180:Q3509,17,0)</f>
        <v>57</v>
      </c>
    </row>
    <row r="1182" spans="1:17" ht="15.6" x14ac:dyDescent="0.3">
      <c r="A1182" s="41" t="s">
        <v>2963</v>
      </c>
      <c r="B1182" s="14" t="str">
        <f>VLOOKUP(A1182,'Data _Transformation'!A1181:Q3510,2,FALSE)</f>
        <v xml:space="preserve">  Nicole</v>
      </c>
      <c r="C1182" s="14">
        <f>VLOOKUP(A1182,'Data _Transformation'!A1181:Q3510,3,FALSE)</f>
        <v>27.5</v>
      </c>
      <c r="D1182" s="14">
        <f>VLOOKUP(A1182,'Data _Transformation'!A1181:Q3510,4,FALSE)</f>
        <v>7.58</v>
      </c>
      <c r="E1182" s="14" t="str">
        <f>VLOOKUP(A1182,'Data _Transformation'!A1181:Q3510,5,FALSE)</f>
        <v>No</v>
      </c>
      <c r="F1182" s="14" t="str">
        <f>VLOOKUP(A1182,'Data _Transformation'!A1181:Q3510,6,FALSE)</f>
        <v>No</v>
      </c>
      <c r="G1182" s="14" t="str">
        <f>VLOOKUP(A1182,'Data _Transformation'!A1181:Q3510,7,FALSE)</f>
        <v>No</v>
      </c>
      <c r="H1182" s="14">
        <f>VLOOKUP(A1182,'Data _Transformation'!A1181:Q3510,8,FALSE)</f>
        <v>0</v>
      </c>
      <c r="I1182" s="14" t="str">
        <f>VLOOKUP(A1182,'Data _Transformation'!A1181:Q3510,9,FALSE)</f>
        <v>Nonsmoker</v>
      </c>
      <c r="J1182" s="14" t="str">
        <f>VLOOKUP(A1182,'Data _Transformation'!A1181:Q3510,10,FALSE)</f>
        <v>Over weight</v>
      </c>
      <c r="K1182" s="14" t="str">
        <f>VLOOKUP(A1182,'Data _Transformation'!A1181:Q3510,11,FALSE)</f>
        <v>Diabetes</v>
      </c>
      <c r="L1182" s="39">
        <f>VLOOKUP(A1182,'Data _Transformation'!A1181:Q3510,12,FALSE)</f>
        <v>26852</v>
      </c>
      <c r="M1182" s="40">
        <f>VLOOKUP(A1182,'Data _Transformation'!A1181:Q3510,13,FALSE)</f>
        <v>9778.35</v>
      </c>
      <c r="N1182" s="14" t="str">
        <f>VLOOKUP(A1182,'Data _Transformation'!A1181:Q3510,14,FALSE)</f>
        <v>tier - 2</v>
      </c>
      <c r="O1182" s="14" t="str">
        <f>VLOOKUP(A1182,'Data _Transformation'!A1181:Q3510,15,FALSE)</f>
        <v>tier - 2</v>
      </c>
      <c r="P1182" s="14" t="str">
        <f>VLOOKUP(A1182,'Data _Transformation'!A1181:Q3510,16,0)</f>
        <v>R1024</v>
      </c>
      <c r="Q1182" s="42">
        <f>VLOOKUP(A1182,'Data _Transformation'!A1181:Q3510,17,0)</f>
        <v>49</v>
      </c>
    </row>
    <row r="1183" spans="1:17" ht="15.6" x14ac:dyDescent="0.3">
      <c r="A1183" s="41" t="s">
        <v>2965</v>
      </c>
      <c r="B1183" s="14" t="str">
        <f>VLOOKUP(A1183,'Data _Transformation'!A1182:Q3511,2,FALSE)</f>
        <v xml:space="preserve">  Audrey</v>
      </c>
      <c r="C1183" s="14">
        <f>VLOOKUP(A1183,'Data _Transformation'!A1182:Q3511,3,FALSE)</f>
        <v>41.55</v>
      </c>
      <c r="D1183" s="14">
        <f>VLOOKUP(A1183,'Data _Transformation'!A1182:Q3511,4,FALSE)</f>
        <v>4.6100000000000003</v>
      </c>
      <c r="E1183" s="14" t="str">
        <f>VLOOKUP(A1183,'Data _Transformation'!A1182:Q3511,5,FALSE)</f>
        <v>No</v>
      </c>
      <c r="F1183" s="14" t="str">
        <f>VLOOKUP(A1183,'Data _Transformation'!A1182:Q3511,6,FALSE)</f>
        <v>No</v>
      </c>
      <c r="G1183" s="14" t="str">
        <f>VLOOKUP(A1183,'Data _Transformation'!A1182:Q3511,7,FALSE)</f>
        <v>No</v>
      </c>
      <c r="H1183" s="14">
        <f>VLOOKUP(A1183,'Data _Transformation'!A1182:Q3511,8,FALSE)</f>
        <v>1</v>
      </c>
      <c r="I1183" s="14" t="str">
        <f>VLOOKUP(A1183,'Data _Transformation'!A1182:Q3511,9,FALSE)</f>
        <v>Nonsmoker</v>
      </c>
      <c r="J1183" s="14" t="str">
        <f>VLOOKUP(A1183,'Data _Transformation'!A1182:Q3511,10,FALSE)</f>
        <v>Obesity</v>
      </c>
      <c r="K1183" s="14" t="str">
        <f>VLOOKUP(A1183,'Data _Transformation'!A1182:Q3511,11,FALSE)</f>
        <v>Normal</v>
      </c>
      <c r="L1183" s="39">
        <f>VLOOKUP(A1183,'Data _Transformation'!A1182:Q3511,12,FALSE)</f>
        <v>35285</v>
      </c>
      <c r="M1183" s="40">
        <f>VLOOKUP(A1183,'Data _Transformation'!A1182:Q3511,13,FALSE)</f>
        <v>9787.32</v>
      </c>
      <c r="N1183" s="14" t="str">
        <f>VLOOKUP(A1183,'Data _Transformation'!A1182:Q3511,14,FALSE)</f>
        <v>tier - 2</v>
      </c>
      <c r="O1183" s="14" t="str">
        <f>VLOOKUP(A1183,'Data _Transformation'!A1182:Q3511,15,FALSE)</f>
        <v>tier - 3</v>
      </c>
      <c r="P1183" s="14" t="str">
        <f>VLOOKUP(A1183,'Data _Transformation'!A1182:Q3511,16,0)</f>
        <v>R1023</v>
      </c>
      <c r="Q1183" s="42">
        <f>VLOOKUP(A1183,'Data _Transformation'!A1182:Q3511,17,0)</f>
        <v>26</v>
      </c>
    </row>
    <row r="1184" spans="1:17" ht="15.6" x14ac:dyDescent="0.3">
      <c r="A1184" s="41" t="s">
        <v>2968</v>
      </c>
      <c r="B1184" s="14" t="str">
        <f>VLOOKUP(A1184,'Data _Transformation'!A1183:Q3512,2,FALSE)</f>
        <v xml:space="preserve">  Jacob</v>
      </c>
      <c r="C1184" s="14">
        <f>VLOOKUP(A1184,'Data _Transformation'!A1183:Q3512,3,FALSE)</f>
        <v>41.47</v>
      </c>
      <c r="D1184" s="14">
        <f>VLOOKUP(A1184,'Data _Transformation'!A1183:Q3512,4,FALSE)</f>
        <v>4.7</v>
      </c>
      <c r="E1184" s="14" t="str">
        <f>VLOOKUP(A1184,'Data _Transformation'!A1183:Q3512,5,FALSE)</f>
        <v>Yes</v>
      </c>
      <c r="F1184" s="14" t="str">
        <f>VLOOKUP(A1184,'Data _Transformation'!A1183:Q3512,6,FALSE)</f>
        <v>No</v>
      </c>
      <c r="G1184" s="14" t="str">
        <f>VLOOKUP(A1184,'Data _Transformation'!A1183:Q3512,7,FALSE)</f>
        <v>Yes</v>
      </c>
      <c r="H1184" s="14">
        <f>VLOOKUP(A1184,'Data _Transformation'!A1183:Q3512,8,FALSE)</f>
        <v>1</v>
      </c>
      <c r="I1184" s="14" t="str">
        <f>VLOOKUP(A1184,'Data _Transformation'!A1183:Q3512,9,FALSE)</f>
        <v>Nonsmoker</v>
      </c>
      <c r="J1184" s="14" t="str">
        <f>VLOOKUP(A1184,'Data _Transformation'!A1183:Q3512,10,FALSE)</f>
        <v>Obesity</v>
      </c>
      <c r="K1184" s="14" t="str">
        <f>VLOOKUP(A1184,'Data _Transformation'!A1183:Q3512,11,FALSE)</f>
        <v>Normal</v>
      </c>
      <c r="L1184" s="39">
        <f>VLOOKUP(A1184,'Data _Transformation'!A1183:Q3512,12,FALSE)</f>
        <v>28283</v>
      </c>
      <c r="M1184" s="40">
        <f>VLOOKUP(A1184,'Data _Transformation'!A1183:Q3512,13,FALSE)</f>
        <v>9788.8700000000008</v>
      </c>
      <c r="N1184" s="14" t="str">
        <f>VLOOKUP(A1184,'Data _Transformation'!A1183:Q3512,14,FALSE)</f>
        <v>tier - 3</v>
      </c>
      <c r="O1184" s="14" t="str">
        <f>VLOOKUP(A1184,'Data _Transformation'!A1183:Q3512,15,FALSE)</f>
        <v>tier - 2</v>
      </c>
      <c r="P1184" s="14" t="str">
        <f>VLOOKUP(A1184,'Data _Transformation'!A1183:Q3512,16,0)</f>
        <v>R1013</v>
      </c>
      <c r="Q1184" s="42">
        <f>VLOOKUP(A1184,'Data _Transformation'!A1183:Q3512,17,0)</f>
        <v>46</v>
      </c>
    </row>
    <row r="1185" spans="1:17" ht="15.6" x14ac:dyDescent="0.3">
      <c r="A1185" s="41" t="s">
        <v>2970</v>
      </c>
      <c r="B1185" s="14" t="str">
        <f>VLOOKUP(A1185,'Data _Transformation'!A1184:Q3513,2,FALSE)</f>
        <v xml:space="preserve">  Daniel S</v>
      </c>
      <c r="C1185" s="14">
        <f>VLOOKUP(A1185,'Data _Transformation'!A1184:Q3513,3,FALSE)</f>
        <v>24.795000000000002</v>
      </c>
      <c r="D1185" s="14">
        <f>VLOOKUP(A1185,'Data _Transformation'!A1184:Q3513,4,FALSE)</f>
        <v>6.05</v>
      </c>
      <c r="E1185" s="14" t="str">
        <f>VLOOKUP(A1185,'Data _Transformation'!A1184:Q3513,5,FALSE)</f>
        <v>Yes</v>
      </c>
      <c r="F1185" s="14" t="str">
        <f>VLOOKUP(A1185,'Data _Transformation'!A1184:Q3513,6,FALSE)</f>
        <v>No</v>
      </c>
      <c r="G1185" s="14" t="str">
        <f>VLOOKUP(A1185,'Data _Transformation'!A1184:Q3513,7,FALSE)</f>
        <v>No</v>
      </c>
      <c r="H1185" s="14">
        <f>VLOOKUP(A1185,'Data _Transformation'!A1184:Q3513,8,FALSE)</f>
        <v>0</v>
      </c>
      <c r="I1185" s="14" t="str">
        <f>VLOOKUP(A1185,'Data _Transformation'!A1184:Q3513,9,FALSE)</f>
        <v>Nonsmoker</v>
      </c>
      <c r="J1185" s="14" t="str">
        <f>VLOOKUP(A1185,'Data _Transformation'!A1184:Q3513,10,FALSE)</f>
        <v>Normal weight</v>
      </c>
      <c r="K1185" s="14" t="str">
        <f>VLOOKUP(A1185,'Data _Transformation'!A1184:Q3513,11,FALSE)</f>
        <v>Prediabetes</v>
      </c>
      <c r="L1185" s="39">
        <f>VLOOKUP(A1185,'Data _Transformation'!A1184:Q3513,12,FALSE)</f>
        <v>26924</v>
      </c>
      <c r="M1185" s="40">
        <f>VLOOKUP(A1185,'Data _Transformation'!A1184:Q3513,13,FALSE)</f>
        <v>9800.89</v>
      </c>
      <c r="N1185" s="14" t="str">
        <f>VLOOKUP(A1185,'Data _Transformation'!A1184:Q3513,14,FALSE)</f>
        <v>tier - 2</v>
      </c>
      <c r="O1185" s="14" t="str">
        <f>VLOOKUP(A1185,'Data _Transformation'!A1184:Q3513,15,FALSE)</f>
        <v>tier - 1</v>
      </c>
      <c r="P1185" s="14" t="str">
        <f>VLOOKUP(A1185,'Data _Transformation'!A1184:Q3513,16,0)</f>
        <v>R1013</v>
      </c>
      <c r="Q1185" s="42">
        <f>VLOOKUP(A1185,'Data _Transformation'!A1184:Q3513,17,0)</f>
        <v>49</v>
      </c>
    </row>
    <row r="1186" spans="1:17" ht="15.6" x14ac:dyDescent="0.3">
      <c r="A1186" s="41" t="s">
        <v>2973</v>
      </c>
      <c r="B1186" s="14" t="str">
        <f>VLOOKUP(A1186,'Data _Transformation'!A1185:Q3514,2,FALSE)</f>
        <v xml:space="preserve">  Marc C</v>
      </c>
      <c r="C1186" s="14">
        <f>VLOOKUP(A1186,'Data _Transformation'!A1185:Q3514,3,FALSE)</f>
        <v>29.48</v>
      </c>
      <c r="D1186" s="14">
        <f>VLOOKUP(A1186,'Data _Transformation'!A1185:Q3514,4,FALSE)</f>
        <v>5.63</v>
      </c>
      <c r="E1186" s="14" t="str">
        <f>VLOOKUP(A1186,'Data _Transformation'!A1185:Q3514,5,FALSE)</f>
        <v>Yes</v>
      </c>
      <c r="F1186" s="14" t="str">
        <f>VLOOKUP(A1186,'Data _Transformation'!A1185:Q3514,6,FALSE)</f>
        <v>No</v>
      </c>
      <c r="G1186" s="14" t="str">
        <f>VLOOKUP(A1186,'Data _Transformation'!A1185:Q3514,7,FALSE)</f>
        <v>Yes</v>
      </c>
      <c r="H1186" s="14">
        <f>VLOOKUP(A1186,'Data _Transformation'!A1185:Q3514,8,FALSE)</f>
        <v>1</v>
      </c>
      <c r="I1186" s="14" t="str">
        <f>VLOOKUP(A1186,'Data _Transformation'!A1185:Q3514,9,FALSE)</f>
        <v>Nonsmoker</v>
      </c>
      <c r="J1186" s="14" t="str">
        <f>VLOOKUP(A1186,'Data _Transformation'!A1185:Q3514,10,FALSE)</f>
        <v>Over weight</v>
      </c>
      <c r="K1186" s="14" t="str">
        <f>VLOOKUP(A1186,'Data _Transformation'!A1185:Q3514,11,FALSE)</f>
        <v>Normal</v>
      </c>
      <c r="L1186" s="39">
        <f>VLOOKUP(A1186,'Data _Transformation'!A1185:Q3514,12,FALSE)</f>
        <v>26478</v>
      </c>
      <c r="M1186" s="40">
        <f>VLOOKUP(A1186,'Data _Transformation'!A1185:Q3514,13,FALSE)</f>
        <v>9819.25</v>
      </c>
      <c r="N1186" s="14" t="str">
        <f>VLOOKUP(A1186,'Data _Transformation'!A1185:Q3514,14,FALSE)</f>
        <v>tier - 2</v>
      </c>
      <c r="O1186" s="14" t="str">
        <f>VLOOKUP(A1186,'Data _Transformation'!A1185:Q3514,15,FALSE)</f>
        <v>tier - 2</v>
      </c>
      <c r="P1186" s="14" t="str">
        <f>VLOOKUP(A1186,'Data _Transformation'!A1185:Q3514,16,0)</f>
        <v>R1021</v>
      </c>
      <c r="Q1186" s="42">
        <f>VLOOKUP(A1186,'Data _Transformation'!A1185:Q3514,17,0)</f>
        <v>50</v>
      </c>
    </row>
    <row r="1187" spans="1:17" ht="15.6" x14ac:dyDescent="0.3">
      <c r="A1187" s="41" t="s">
        <v>2975</v>
      </c>
      <c r="B1187" s="14" t="str">
        <f>VLOOKUP(A1187,'Data _Transformation'!A1186:Q3515,2,FALSE)</f>
        <v xml:space="preserve">  Mark S</v>
      </c>
      <c r="C1187" s="14">
        <f>VLOOKUP(A1187,'Data _Transformation'!A1186:Q3515,3,FALSE)</f>
        <v>28.09</v>
      </c>
      <c r="D1187" s="14">
        <f>VLOOKUP(A1187,'Data _Transformation'!A1186:Q3515,4,FALSE)</f>
        <v>6.06</v>
      </c>
      <c r="E1187" s="14" t="str">
        <f>VLOOKUP(A1187,'Data _Transformation'!A1186:Q3515,5,FALSE)</f>
        <v>No</v>
      </c>
      <c r="F1187" s="14" t="str">
        <f>VLOOKUP(A1187,'Data _Transformation'!A1186:Q3515,6,FALSE)</f>
        <v>No</v>
      </c>
      <c r="G1187" s="14" t="str">
        <f>VLOOKUP(A1187,'Data _Transformation'!A1186:Q3515,7,FALSE)</f>
        <v>Yes</v>
      </c>
      <c r="H1187" s="14">
        <f>VLOOKUP(A1187,'Data _Transformation'!A1186:Q3515,8,FALSE)</f>
        <v>1</v>
      </c>
      <c r="I1187" s="14" t="str">
        <f>VLOOKUP(A1187,'Data _Transformation'!A1186:Q3515,9,FALSE)</f>
        <v>Nonsmoker</v>
      </c>
      <c r="J1187" s="14" t="str">
        <f>VLOOKUP(A1187,'Data _Transformation'!A1186:Q3515,10,FALSE)</f>
        <v>Over weight</v>
      </c>
      <c r="K1187" s="14" t="str">
        <f>VLOOKUP(A1187,'Data _Transformation'!A1186:Q3515,11,FALSE)</f>
        <v>Prediabetes</v>
      </c>
      <c r="L1187" s="39">
        <f>VLOOKUP(A1187,'Data _Transformation'!A1186:Q3515,12,FALSE)</f>
        <v>26568</v>
      </c>
      <c r="M1187" s="40">
        <f>VLOOKUP(A1187,'Data _Transformation'!A1186:Q3515,13,FALSE)</f>
        <v>9836.2099999999991</v>
      </c>
      <c r="N1187" s="14" t="str">
        <f>VLOOKUP(A1187,'Data _Transformation'!A1186:Q3515,14,FALSE)</f>
        <v>tier - 2</v>
      </c>
      <c r="O1187" s="14" t="str">
        <f>VLOOKUP(A1187,'Data _Transformation'!A1186:Q3515,15,FALSE)</f>
        <v>tier - 3</v>
      </c>
      <c r="P1187" s="14" t="str">
        <f>VLOOKUP(A1187,'Data _Transformation'!A1186:Q3515,16,0)</f>
        <v>R1021</v>
      </c>
      <c r="Q1187" s="42">
        <f>VLOOKUP(A1187,'Data _Transformation'!A1186:Q3515,17,0)</f>
        <v>50</v>
      </c>
    </row>
    <row r="1188" spans="1:17" ht="15.6" x14ac:dyDescent="0.3">
      <c r="A1188" s="41" t="s">
        <v>2978</v>
      </c>
      <c r="B1188" s="14" t="str">
        <f>VLOOKUP(A1188,'Data _Transformation'!A1187:Q3516,2,FALSE)</f>
        <v xml:space="preserve">  Dan</v>
      </c>
      <c r="C1188" s="14">
        <f>VLOOKUP(A1188,'Data _Transformation'!A1187:Q3516,3,FALSE)</f>
        <v>32.729999999999997</v>
      </c>
      <c r="D1188" s="14">
        <f>VLOOKUP(A1188,'Data _Transformation'!A1187:Q3516,4,FALSE)</f>
        <v>5.19</v>
      </c>
      <c r="E1188" s="14" t="str">
        <f>VLOOKUP(A1188,'Data _Transformation'!A1187:Q3516,5,FALSE)</f>
        <v>No</v>
      </c>
      <c r="F1188" s="14" t="str">
        <f>VLOOKUP(A1188,'Data _Transformation'!A1187:Q3516,6,FALSE)</f>
        <v>No</v>
      </c>
      <c r="G1188" s="14" t="str">
        <f>VLOOKUP(A1188,'Data _Transformation'!A1187:Q3516,7,FALSE)</f>
        <v>No</v>
      </c>
      <c r="H1188" s="14">
        <f>VLOOKUP(A1188,'Data _Transformation'!A1187:Q3516,8,FALSE)</f>
        <v>1</v>
      </c>
      <c r="I1188" s="14" t="str">
        <f>VLOOKUP(A1188,'Data _Transformation'!A1187:Q3516,9,FALSE)</f>
        <v>Nonsmoker</v>
      </c>
      <c r="J1188" s="14" t="str">
        <f>VLOOKUP(A1188,'Data _Transformation'!A1187:Q3516,10,FALSE)</f>
        <v>Obesity</v>
      </c>
      <c r="K1188" s="14" t="str">
        <f>VLOOKUP(A1188,'Data _Transformation'!A1187:Q3516,11,FALSE)</f>
        <v>Normal</v>
      </c>
      <c r="L1188" s="39">
        <f>VLOOKUP(A1188,'Data _Transformation'!A1187:Q3516,12,FALSE)</f>
        <v>33829</v>
      </c>
      <c r="M1188" s="40">
        <f>VLOOKUP(A1188,'Data _Transformation'!A1187:Q3516,13,FALSE)</f>
        <v>9844.4500000000007</v>
      </c>
      <c r="N1188" s="14" t="str">
        <f>VLOOKUP(A1188,'Data _Transformation'!A1187:Q3516,14,FALSE)</f>
        <v>tier - 2</v>
      </c>
      <c r="O1188" s="14" t="str">
        <f>VLOOKUP(A1188,'Data _Transformation'!A1187:Q3516,15,FALSE)</f>
        <v>tier - 1</v>
      </c>
      <c r="P1188" s="14" t="str">
        <f>VLOOKUP(A1188,'Data _Transformation'!A1187:Q3516,16,0)</f>
        <v>R1012</v>
      </c>
      <c r="Q1188" s="42">
        <f>VLOOKUP(A1188,'Data _Transformation'!A1187:Q3516,17,0)</f>
        <v>30</v>
      </c>
    </row>
    <row r="1189" spans="1:17" ht="15.6" x14ac:dyDescent="0.3">
      <c r="A1189" s="41" t="s">
        <v>2980</v>
      </c>
      <c r="B1189" s="14" t="str">
        <f>VLOOKUP(A1189,'Data _Transformation'!A1188:Q3517,2,FALSE)</f>
        <v xml:space="preserve">  Gabriela</v>
      </c>
      <c r="C1189" s="14">
        <f>VLOOKUP(A1189,'Data _Transformation'!A1188:Q3517,3,FALSE)</f>
        <v>27.36</v>
      </c>
      <c r="D1189" s="14">
        <f>VLOOKUP(A1189,'Data _Transformation'!A1188:Q3517,4,FALSE)</f>
        <v>8.9600000000000009</v>
      </c>
      <c r="E1189" s="14" t="str">
        <f>VLOOKUP(A1189,'Data _Transformation'!A1188:Q3517,5,FALSE)</f>
        <v>No</v>
      </c>
      <c r="F1189" s="14" t="str">
        <f>VLOOKUP(A1189,'Data _Transformation'!A1188:Q3517,6,FALSE)</f>
        <v>No</v>
      </c>
      <c r="G1189" s="14" t="str">
        <f>VLOOKUP(A1189,'Data _Transformation'!A1188:Q3517,7,FALSE)</f>
        <v>No</v>
      </c>
      <c r="H1189" s="14">
        <f>VLOOKUP(A1189,'Data _Transformation'!A1188:Q3517,8,FALSE)</f>
        <v>0</v>
      </c>
      <c r="I1189" s="14" t="str">
        <f>VLOOKUP(A1189,'Data _Transformation'!A1188:Q3517,9,FALSE)</f>
        <v>Nonsmoker</v>
      </c>
      <c r="J1189" s="14" t="str">
        <f>VLOOKUP(A1189,'Data _Transformation'!A1188:Q3517,10,FALSE)</f>
        <v>Over weight</v>
      </c>
      <c r="K1189" s="14" t="str">
        <f>VLOOKUP(A1189,'Data _Transformation'!A1188:Q3517,11,FALSE)</f>
        <v>Diabetes</v>
      </c>
      <c r="L1189" s="39">
        <f>VLOOKUP(A1189,'Data _Transformation'!A1188:Q3517,12,FALSE)</f>
        <v>25146</v>
      </c>
      <c r="M1189" s="40">
        <f>VLOOKUP(A1189,'Data _Transformation'!A1188:Q3517,13,FALSE)</f>
        <v>9850.43</v>
      </c>
      <c r="N1189" s="14" t="str">
        <f>VLOOKUP(A1189,'Data _Transformation'!A1188:Q3517,14,FALSE)</f>
        <v>tier - 3</v>
      </c>
      <c r="O1189" s="14" t="str">
        <f>VLOOKUP(A1189,'Data _Transformation'!A1188:Q3517,15,FALSE)</f>
        <v>tier - 3</v>
      </c>
      <c r="P1189" s="14" t="str">
        <f>VLOOKUP(A1189,'Data _Transformation'!A1188:Q3517,16,0)</f>
        <v>R1011</v>
      </c>
      <c r="Q1189" s="42">
        <f>VLOOKUP(A1189,'Data _Transformation'!A1188:Q3517,17,0)</f>
        <v>54</v>
      </c>
    </row>
    <row r="1190" spans="1:17" ht="15.6" x14ac:dyDescent="0.3">
      <c r="A1190" s="41" t="s">
        <v>2983</v>
      </c>
      <c r="B1190" s="14" t="str">
        <f>VLOOKUP(A1190,'Data _Transformation'!A1189:Q3518,2,FALSE)</f>
        <v xml:space="preserve">  Amanda</v>
      </c>
      <c r="C1190" s="14">
        <f>VLOOKUP(A1190,'Data _Transformation'!A1189:Q3518,3,FALSE)</f>
        <v>27.265000000000001</v>
      </c>
      <c r="D1190" s="14">
        <f>VLOOKUP(A1190,'Data _Transformation'!A1189:Q3518,4,FALSE)</f>
        <v>11.39</v>
      </c>
      <c r="E1190" s="14" t="str">
        <f>VLOOKUP(A1190,'Data _Transformation'!A1189:Q3518,5,FALSE)</f>
        <v>No</v>
      </c>
      <c r="F1190" s="14" t="str">
        <f>VLOOKUP(A1190,'Data _Transformation'!A1189:Q3518,6,FALSE)</f>
        <v>No</v>
      </c>
      <c r="G1190" s="14" t="str">
        <f>VLOOKUP(A1190,'Data _Transformation'!A1189:Q3518,7,FALSE)</f>
        <v>No</v>
      </c>
      <c r="H1190" s="14">
        <f>VLOOKUP(A1190,'Data _Transformation'!A1189:Q3518,8,FALSE)</f>
        <v>0</v>
      </c>
      <c r="I1190" s="14" t="str">
        <f>VLOOKUP(A1190,'Data _Transformation'!A1189:Q3518,9,FALSE)</f>
        <v>Nonsmoker</v>
      </c>
      <c r="J1190" s="14" t="str">
        <f>VLOOKUP(A1190,'Data _Transformation'!A1189:Q3518,10,FALSE)</f>
        <v>Over weight</v>
      </c>
      <c r="K1190" s="14" t="str">
        <f>VLOOKUP(A1190,'Data _Transformation'!A1189:Q3518,11,FALSE)</f>
        <v>Diabetes</v>
      </c>
      <c r="L1190" s="39">
        <f>VLOOKUP(A1190,'Data _Transformation'!A1189:Q3518,12,FALSE)</f>
        <v>26229</v>
      </c>
      <c r="M1190" s="40">
        <f>VLOOKUP(A1190,'Data _Transformation'!A1189:Q3518,13,FALSE)</f>
        <v>9855.1299999999992</v>
      </c>
      <c r="N1190" s="14" t="str">
        <f>VLOOKUP(A1190,'Data _Transformation'!A1189:Q3518,14,FALSE)</f>
        <v>tier - 2</v>
      </c>
      <c r="O1190" s="14" t="str">
        <f>VLOOKUP(A1190,'Data _Transformation'!A1189:Q3518,15,FALSE)</f>
        <v>tier - 3</v>
      </c>
      <c r="P1190" s="14" t="str">
        <f>VLOOKUP(A1190,'Data _Transformation'!A1189:Q3518,16,0)</f>
        <v>R1013</v>
      </c>
      <c r="Q1190" s="42">
        <f>VLOOKUP(A1190,'Data _Transformation'!A1189:Q3518,17,0)</f>
        <v>51</v>
      </c>
    </row>
    <row r="1191" spans="1:17" ht="15.6" x14ac:dyDescent="0.3">
      <c r="A1191" s="41" t="s">
        <v>2985</v>
      </c>
      <c r="B1191" s="14" t="str">
        <f>VLOOKUP(A1191,'Data _Transformation'!A1190:Q3519,2,FALSE)</f>
        <v xml:space="preserve">  Dara</v>
      </c>
      <c r="C1191" s="14">
        <f>VLOOKUP(A1191,'Data _Transformation'!A1190:Q3519,3,FALSE)</f>
        <v>48.07</v>
      </c>
      <c r="D1191" s="14">
        <f>VLOOKUP(A1191,'Data _Transformation'!A1190:Q3519,4,FALSE)</f>
        <v>4.0599999999999996</v>
      </c>
      <c r="E1191" s="14" t="str">
        <f>VLOOKUP(A1191,'Data _Transformation'!A1190:Q3519,5,FALSE)</f>
        <v>Yes</v>
      </c>
      <c r="F1191" s="14" t="str">
        <f>VLOOKUP(A1191,'Data _Transformation'!A1190:Q3519,6,FALSE)</f>
        <v>No</v>
      </c>
      <c r="G1191" s="14" t="str">
        <f>VLOOKUP(A1191,'Data _Transformation'!A1190:Q3519,7,FALSE)</f>
        <v>No</v>
      </c>
      <c r="H1191" s="14">
        <f>VLOOKUP(A1191,'Data _Transformation'!A1190:Q3519,8,FALSE)</f>
        <v>0</v>
      </c>
      <c r="I1191" s="14" t="str">
        <f>VLOOKUP(A1191,'Data _Transformation'!A1190:Q3519,9,FALSE)</f>
        <v>Nonsmoker</v>
      </c>
      <c r="J1191" s="14" t="str">
        <f>VLOOKUP(A1191,'Data _Transformation'!A1190:Q3519,10,FALSE)</f>
        <v>Obesity</v>
      </c>
      <c r="K1191" s="14" t="str">
        <f>VLOOKUP(A1191,'Data _Transformation'!A1190:Q3519,11,FALSE)</f>
        <v>Normal</v>
      </c>
      <c r="L1191" s="39">
        <f>VLOOKUP(A1191,'Data _Transformation'!A1190:Q3519,12,FALSE)</f>
        <v>26131</v>
      </c>
      <c r="M1191" s="40">
        <f>VLOOKUP(A1191,'Data _Transformation'!A1190:Q3519,13,FALSE)</f>
        <v>9861.0300000000007</v>
      </c>
      <c r="N1191" s="14" t="str">
        <f>VLOOKUP(A1191,'Data _Transformation'!A1190:Q3519,14,FALSE)</f>
        <v>tier - 2</v>
      </c>
      <c r="O1191" s="14" t="str">
        <f>VLOOKUP(A1191,'Data _Transformation'!A1190:Q3519,15,FALSE)</f>
        <v>tier - 2</v>
      </c>
      <c r="P1191" s="14" t="str">
        <f>VLOOKUP(A1191,'Data _Transformation'!A1190:Q3519,16,0)</f>
        <v>R1011</v>
      </c>
      <c r="Q1191" s="42">
        <f>VLOOKUP(A1191,'Data _Transformation'!A1190:Q3519,17,0)</f>
        <v>51</v>
      </c>
    </row>
    <row r="1192" spans="1:17" ht="15.6" x14ac:dyDescent="0.3">
      <c r="A1192" s="41" t="s">
        <v>2988</v>
      </c>
      <c r="B1192" s="14" t="str">
        <f>VLOOKUP(A1192,'Data _Transformation'!A1191:Q3520,2,FALSE)</f>
        <v xml:space="preserve">  Rachelle R</v>
      </c>
      <c r="C1192" s="14">
        <f>VLOOKUP(A1192,'Data _Transformation'!A1191:Q3520,3,FALSE)</f>
        <v>30.8</v>
      </c>
      <c r="D1192" s="14">
        <f>VLOOKUP(A1192,'Data _Transformation'!A1191:Q3520,4,FALSE)</f>
        <v>5.23</v>
      </c>
      <c r="E1192" s="14" t="str">
        <f>VLOOKUP(A1192,'Data _Transformation'!A1191:Q3520,5,FALSE)</f>
        <v>Yes</v>
      </c>
      <c r="F1192" s="14" t="str">
        <f>VLOOKUP(A1192,'Data _Transformation'!A1191:Q3520,6,FALSE)</f>
        <v>No</v>
      </c>
      <c r="G1192" s="14" t="str">
        <f>VLOOKUP(A1192,'Data _Transformation'!A1191:Q3520,7,FALSE)</f>
        <v>No</v>
      </c>
      <c r="H1192" s="14">
        <f>VLOOKUP(A1192,'Data _Transformation'!A1191:Q3520,8,FALSE)</f>
        <v>0</v>
      </c>
      <c r="I1192" s="14" t="str">
        <f>VLOOKUP(A1192,'Data _Transformation'!A1191:Q3520,9,FALSE)</f>
        <v>Nonsmoker</v>
      </c>
      <c r="J1192" s="14" t="str">
        <f>VLOOKUP(A1192,'Data _Transformation'!A1191:Q3520,10,FALSE)</f>
        <v>Obesity</v>
      </c>
      <c r="K1192" s="14" t="str">
        <f>VLOOKUP(A1192,'Data _Transformation'!A1191:Q3520,11,FALSE)</f>
        <v>Normal</v>
      </c>
      <c r="L1192" s="39">
        <f>VLOOKUP(A1192,'Data _Transformation'!A1191:Q3520,12,FALSE)</f>
        <v>25496</v>
      </c>
      <c r="M1192" s="40">
        <f>VLOOKUP(A1192,'Data _Transformation'!A1191:Q3520,13,FALSE)</f>
        <v>9863.4699999999993</v>
      </c>
      <c r="N1192" s="14" t="str">
        <f>VLOOKUP(A1192,'Data _Transformation'!A1191:Q3520,14,FALSE)</f>
        <v>tier - 3</v>
      </c>
      <c r="O1192" s="14" t="str">
        <f>VLOOKUP(A1192,'Data _Transformation'!A1191:Q3520,15,FALSE)</f>
        <v>tier - 3</v>
      </c>
      <c r="P1192" s="14" t="str">
        <f>VLOOKUP(A1192,'Data _Transformation'!A1191:Q3520,16,0)</f>
        <v>R1012</v>
      </c>
      <c r="Q1192" s="42">
        <f>VLOOKUP(A1192,'Data _Transformation'!A1191:Q3520,17,0)</f>
        <v>53</v>
      </c>
    </row>
    <row r="1193" spans="1:17" ht="15.6" x14ac:dyDescent="0.3">
      <c r="A1193" s="41" t="s">
        <v>2990</v>
      </c>
      <c r="B1193" s="14" t="str">
        <f>VLOOKUP(A1193,'Data _Transformation'!A1192:Q3521,2,FALSE)</f>
        <v xml:space="preserve">  Brenda J</v>
      </c>
      <c r="C1193" s="14">
        <f>VLOOKUP(A1193,'Data _Transformation'!A1192:Q3521,3,FALSE)</f>
        <v>32.299999999999997</v>
      </c>
      <c r="D1193" s="14">
        <f>VLOOKUP(A1193,'Data _Transformation'!A1192:Q3521,4,FALSE)</f>
        <v>5.05</v>
      </c>
      <c r="E1193" s="14" t="str">
        <f>VLOOKUP(A1193,'Data _Transformation'!A1192:Q3521,5,FALSE)</f>
        <v>Yes</v>
      </c>
      <c r="F1193" s="14" t="str">
        <f>VLOOKUP(A1193,'Data _Transformation'!A1192:Q3521,6,FALSE)</f>
        <v>No</v>
      </c>
      <c r="G1193" s="14" t="str">
        <f>VLOOKUP(A1193,'Data _Transformation'!A1192:Q3521,7,FALSE)</f>
        <v>No</v>
      </c>
      <c r="H1193" s="14">
        <f>VLOOKUP(A1193,'Data _Transformation'!A1192:Q3521,8,FALSE)</f>
        <v>0</v>
      </c>
      <c r="I1193" s="14" t="str">
        <f>VLOOKUP(A1193,'Data _Transformation'!A1192:Q3521,9,FALSE)</f>
        <v>Nonsmoker</v>
      </c>
      <c r="J1193" s="14" t="str">
        <f>VLOOKUP(A1193,'Data _Transformation'!A1192:Q3521,10,FALSE)</f>
        <v>Obesity</v>
      </c>
      <c r="K1193" s="14" t="str">
        <f>VLOOKUP(A1193,'Data _Transformation'!A1192:Q3521,11,FALSE)</f>
        <v>Normal</v>
      </c>
      <c r="L1193" s="39">
        <f>VLOOKUP(A1193,'Data _Transformation'!A1192:Q3521,12,FALSE)</f>
        <v>26246</v>
      </c>
      <c r="M1193" s="40">
        <f>VLOOKUP(A1193,'Data _Transformation'!A1192:Q3521,13,FALSE)</f>
        <v>9866.2999999999993</v>
      </c>
      <c r="N1193" s="14" t="str">
        <f>VLOOKUP(A1193,'Data _Transformation'!A1192:Q3521,14,FALSE)</f>
        <v>tier - 2</v>
      </c>
      <c r="O1193" s="14" t="str">
        <f>VLOOKUP(A1193,'Data _Transformation'!A1192:Q3521,15,FALSE)</f>
        <v>tier - 3</v>
      </c>
      <c r="P1193" s="14" t="str">
        <f>VLOOKUP(A1193,'Data _Transformation'!A1192:Q3521,16,0)</f>
        <v>R1024</v>
      </c>
      <c r="Q1193" s="42">
        <f>VLOOKUP(A1193,'Data _Transformation'!A1192:Q3521,17,0)</f>
        <v>51</v>
      </c>
    </row>
    <row r="1194" spans="1:17" ht="15.6" x14ac:dyDescent="0.3">
      <c r="A1194" s="41" t="s">
        <v>2992</v>
      </c>
      <c r="B1194" s="14" t="str">
        <f>VLOOKUP(A1194,'Data _Transformation'!A1193:Q3522,2,FALSE)</f>
        <v xml:space="preserve">  Tim</v>
      </c>
      <c r="C1194" s="14">
        <f>VLOOKUP(A1194,'Data _Transformation'!A1193:Q3522,3,FALSE)</f>
        <v>39.700000000000003</v>
      </c>
      <c r="D1194" s="14">
        <f>VLOOKUP(A1194,'Data _Transformation'!A1193:Q3522,4,FALSE)</f>
        <v>7.34</v>
      </c>
      <c r="E1194" s="14" t="str">
        <f>VLOOKUP(A1194,'Data _Transformation'!A1193:Q3522,5,FALSE)</f>
        <v>No</v>
      </c>
      <c r="F1194" s="14" t="str">
        <f>VLOOKUP(A1194,'Data _Transformation'!A1193:Q3522,6,FALSE)</f>
        <v>No</v>
      </c>
      <c r="G1194" s="14" t="str">
        <f>VLOOKUP(A1194,'Data _Transformation'!A1193:Q3522,7,FALSE)</f>
        <v>No</v>
      </c>
      <c r="H1194" s="14">
        <f>VLOOKUP(A1194,'Data _Transformation'!A1193:Q3522,8,FALSE)</f>
        <v>0</v>
      </c>
      <c r="I1194" s="14" t="str">
        <f>VLOOKUP(A1194,'Data _Transformation'!A1193:Q3522,9,FALSE)</f>
        <v>Nonsmoker</v>
      </c>
      <c r="J1194" s="14" t="str">
        <f>VLOOKUP(A1194,'Data _Transformation'!A1193:Q3522,10,FALSE)</f>
        <v>Obesity</v>
      </c>
      <c r="K1194" s="14" t="str">
        <f>VLOOKUP(A1194,'Data _Transformation'!A1193:Q3522,11,FALSE)</f>
        <v>Diabetes</v>
      </c>
      <c r="L1194" s="39">
        <f>VLOOKUP(A1194,'Data _Transformation'!A1193:Q3522,12,FALSE)</f>
        <v>25428</v>
      </c>
      <c r="M1194" s="40">
        <f>VLOOKUP(A1194,'Data _Transformation'!A1193:Q3522,13,FALSE)</f>
        <v>9869.81</v>
      </c>
      <c r="N1194" s="14" t="str">
        <f>VLOOKUP(A1194,'Data _Transformation'!A1193:Q3522,14,FALSE)</f>
        <v>tier - 3</v>
      </c>
      <c r="O1194" s="14" t="str">
        <f>VLOOKUP(A1194,'Data _Transformation'!A1193:Q3522,15,FALSE)</f>
        <v>tier - 3</v>
      </c>
      <c r="P1194" s="14" t="str">
        <f>VLOOKUP(A1194,'Data _Transformation'!A1193:Q3522,16,0)</f>
        <v>R1012</v>
      </c>
      <c r="Q1194" s="42">
        <f>VLOOKUP(A1194,'Data _Transformation'!A1193:Q3522,17,0)</f>
        <v>53</v>
      </c>
    </row>
    <row r="1195" spans="1:17" ht="15.6" x14ac:dyDescent="0.3">
      <c r="A1195" s="41" t="s">
        <v>2995</v>
      </c>
      <c r="B1195" s="14" t="str">
        <f>VLOOKUP(A1195,'Data _Transformation'!A1194:Q3523,2,FALSE)</f>
        <v xml:space="preserve">  Sylvain</v>
      </c>
      <c r="C1195" s="14">
        <f>VLOOKUP(A1195,'Data _Transformation'!A1194:Q3523,3,FALSE)</f>
        <v>35.97</v>
      </c>
      <c r="D1195" s="14">
        <f>VLOOKUP(A1195,'Data _Transformation'!A1194:Q3523,4,FALSE)</f>
        <v>8.1300000000000008</v>
      </c>
      <c r="E1195" s="14" t="str">
        <f>VLOOKUP(A1195,'Data _Transformation'!A1194:Q3523,5,FALSE)</f>
        <v>No</v>
      </c>
      <c r="F1195" s="14" t="str">
        <f>VLOOKUP(A1195,'Data _Transformation'!A1194:Q3523,6,FALSE)</f>
        <v>No</v>
      </c>
      <c r="G1195" s="14" t="str">
        <f>VLOOKUP(A1195,'Data _Transformation'!A1194:Q3523,7,FALSE)</f>
        <v>No</v>
      </c>
      <c r="H1195" s="14">
        <f>VLOOKUP(A1195,'Data _Transformation'!A1194:Q3523,8,FALSE)</f>
        <v>0</v>
      </c>
      <c r="I1195" s="14" t="str">
        <f>VLOOKUP(A1195,'Data _Transformation'!A1194:Q3523,9,FALSE)</f>
        <v>Nonsmoker</v>
      </c>
      <c r="J1195" s="14" t="str">
        <f>VLOOKUP(A1195,'Data _Transformation'!A1194:Q3523,10,FALSE)</f>
        <v>Obesity</v>
      </c>
      <c r="K1195" s="14" t="str">
        <f>VLOOKUP(A1195,'Data _Transformation'!A1194:Q3523,11,FALSE)</f>
        <v>Diabetes</v>
      </c>
      <c r="L1195" s="39">
        <f>VLOOKUP(A1195,'Data _Transformation'!A1194:Q3523,12,FALSE)</f>
        <v>35982</v>
      </c>
      <c r="M1195" s="40">
        <f>VLOOKUP(A1195,'Data _Transformation'!A1194:Q3523,13,FALSE)</f>
        <v>9870.59</v>
      </c>
      <c r="N1195" s="14" t="str">
        <f>VLOOKUP(A1195,'Data _Transformation'!A1194:Q3523,14,FALSE)</f>
        <v>tier - 2</v>
      </c>
      <c r="O1195" s="14" t="str">
        <f>VLOOKUP(A1195,'Data _Transformation'!A1194:Q3523,15,FALSE)</f>
        <v>tier - 2</v>
      </c>
      <c r="P1195" s="14" t="str">
        <f>VLOOKUP(A1195,'Data _Transformation'!A1194:Q3523,16,0)</f>
        <v>R1023</v>
      </c>
      <c r="Q1195" s="42">
        <f>VLOOKUP(A1195,'Data _Transformation'!A1194:Q3523,17,0)</f>
        <v>24</v>
      </c>
    </row>
    <row r="1196" spans="1:17" ht="15.6" x14ac:dyDescent="0.3">
      <c r="A1196" s="41" t="s">
        <v>2997</v>
      </c>
      <c r="B1196" s="14" t="str">
        <f>VLOOKUP(A1196,'Data _Transformation'!A1195:Q3524,2,FALSE)</f>
        <v xml:space="preserve">  Lisa M</v>
      </c>
      <c r="C1196" s="14">
        <f>VLOOKUP(A1196,'Data _Transformation'!A1195:Q3524,3,FALSE)</f>
        <v>25.86</v>
      </c>
      <c r="D1196" s="14">
        <f>VLOOKUP(A1196,'Data _Transformation'!A1195:Q3524,4,FALSE)</f>
        <v>6.68</v>
      </c>
      <c r="E1196" s="14" t="str">
        <f>VLOOKUP(A1196,'Data _Transformation'!A1195:Q3524,5,FALSE)</f>
        <v>Yes</v>
      </c>
      <c r="F1196" s="14" t="str">
        <f>VLOOKUP(A1196,'Data _Transformation'!A1195:Q3524,6,FALSE)</f>
        <v>No</v>
      </c>
      <c r="G1196" s="14" t="str">
        <f>VLOOKUP(A1196,'Data _Transformation'!A1195:Q3524,7,FALSE)</f>
        <v>No</v>
      </c>
      <c r="H1196" s="14">
        <f>VLOOKUP(A1196,'Data _Transformation'!A1195:Q3524,8,FALSE)</f>
        <v>1</v>
      </c>
      <c r="I1196" s="14" t="str">
        <f>VLOOKUP(A1196,'Data _Transformation'!A1195:Q3524,9,FALSE)</f>
        <v>Nonsmoker</v>
      </c>
      <c r="J1196" s="14" t="str">
        <f>VLOOKUP(A1196,'Data _Transformation'!A1195:Q3524,10,FALSE)</f>
        <v>Over weight</v>
      </c>
      <c r="K1196" s="14" t="str">
        <f>VLOOKUP(A1196,'Data _Transformation'!A1195:Q3524,11,FALSE)</f>
        <v>Diabetes</v>
      </c>
      <c r="L1196" s="39">
        <f>VLOOKUP(A1196,'Data _Transformation'!A1195:Q3524,12,FALSE)</f>
        <v>26289</v>
      </c>
      <c r="M1196" s="40">
        <f>VLOOKUP(A1196,'Data _Transformation'!A1195:Q3524,13,FALSE)</f>
        <v>9872.7000000000007</v>
      </c>
      <c r="N1196" s="14" t="str">
        <f>VLOOKUP(A1196,'Data _Transformation'!A1195:Q3524,14,FALSE)</f>
        <v>tier - 2</v>
      </c>
      <c r="O1196" s="14" t="str">
        <f>VLOOKUP(A1196,'Data _Transformation'!A1195:Q3524,15,FALSE)</f>
        <v>tier - 2</v>
      </c>
      <c r="P1196" s="14" t="str">
        <f>VLOOKUP(A1196,'Data _Transformation'!A1195:Q3524,16,0)</f>
        <v>R1011</v>
      </c>
      <c r="Q1196" s="42">
        <f>VLOOKUP(A1196,'Data _Transformation'!A1195:Q3524,17,0)</f>
        <v>51</v>
      </c>
    </row>
    <row r="1197" spans="1:17" ht="15.6" x14ac:dyDescent="0.3">
      <c r="A1197" s="41" t="s">
        <v>3000</v>
      </c>
      <c r="B1197" s="14" t="str">
        <f>VLOOKUP(A1197,'Data _Transformation'!A1196:Q3525,2,FALSE)</f>
        <v xml:space="preserve">  Ryan</v>
      </c>
      <c r="C1197" s="14">
        <f>VLOOKUP(A1197,'Data _Transformation'!A1196:Q3525,3,FALSE)</f>
        <v>30.03</v>
      </c>
      <c r="D1197" s="14">
        <f>VLOOKUP(A1197,'Data _Transformation'!A1196:Q3525,4,FALSE)</f>
        <v>11.51</v>
      </c>
      <c r="E1197" s="14" t="str">
        <f>VLOOKUP(A1197,'Data _Transformation'!A1196:Q3525,5,FALSE)</f>
        <v>No</v>
      </c>
      <c r="F1197" s="14" t="str">
        <f>VLOOKUP(A1197,'Data _Transformation'!A1196:Q3525,6,FALSE)</f>
        <v>No</v>
      </c>
      <c r="G1197" s="14" t="str">
        <f>VLOOKUP(A1197,'Data _Transformation'!A1196:Q3525,7,FALSE)</f>
        <v>No</v>
      </c>
      <c r="H1197" s="14">
        <f>VLOOKUP(A1197,'Data _Transformation'!A1196:Q3525,8,FALSE)</f>
        <v>0</v>
      </c>
      <c r="I1197" s="14" t="str">
        <f>VLOOKUP(A1197,'Data _Transformation'!A1196:Q3525,9,FALSE)</f>
        <v>Nonsmoker</v>
      </c>
      <c r="J1197" s="14" t="str">
        <f>VLOOKUP(A1197,'Data _Transformation'!A1196:Q3525,10,FALSE)</f>
        <v>Obesity</v>
      </c>
      <c r="K1197" s="14" t="str">
        <f>VLOOKUP(A1197,'Data _Transformation'!A1196:Q3525,11,FALSE)</f>
        <v>Diabetes</v>
      </c>
      <c r="L1197" s="39">
        <f>VLOOKUP(A1197,'Data _Transformation'!A1196:Q3525,12,FALSE)</f>
        <v>26117</v>
      </c>
      <c r="M1197" s="40">
        <f>VLOOKUP(A1197,'Data _Transformation'!A1196:Q3525,13,FALSE)</f>
        <v>9875.68</v>
      </c>
      <c r="N1197" s="14" t="str">
        <f>VLOOKUP(A1197,'Data _Transformation'!A1196:Q3525,14,FALSE)</f>
        <v>tier - 2</v>
      </c>
      <c r="O1197" s="14" t="str">
        <f>VLOOKUP(A1197,'Data _Transformation'!A1196:Q3525,15,FALSE)</f>
        <v>tier - 3</v>
      </c>
      <c r="P1197" s="14" t="str">
        <f>VLOOKUP(A1197,'Data _Transformation'!A1196:Q3525,16,0)</f>
        <v>R1024</v>
      </c>
      <c r="Q1197" s="42">
        <f>VLOOKUP(A1197,'Data _Transformation'!A1196:Q3525,17,0)</f>
        <v>51</v>
      </c>
    </row>
    <row r="1198" spans="1:17" ht="15.6" x14ac:dyDescent="0.3">
      <c r="A1198" s="41" t="s">
        <v>3002</v>
      </c>
      <c r="B1198" s="14" t="str">
        <f>VLOOKUP(A1198,'Data _Transformation'!A1197:Q3526,2,FALSE)</f>
        <v xml:space="preserve">  Kaitlin M</v>
      </c>
      <c r="C1198" s="14">
        <f>VLOOKUP(A1198,'Data _Transformation'!A1197:Q3526,3,FALSE)</f>
        <v>25.76</v>
      </c>
      <c r="D1198" s="14">
        <f>VLOOKUP(A1198,'Data _Transformation'!A1197:Q3526,4,FALSE)</f>
        <v>6.02</v>
      </c>
      <c r="E1198" s="14" t="str">
        <f>VLOOKUP(A1198,'Data _Transformation'!A1197:Q3526,5,FALSE)</f>
        <v>Yes</v>
      </c>
      <c r="F1198" s="14" t="str">
        <f>VLOOKUP(A1198,'Data _Transformation'!A1197:Q3526,6,FALSE)</f>
        <v>No</v>
      </c>
      <c r="G1198" s="14" t="str">
        <f>VLOOKUP(A1198,'Data _Transformation'!A1197:Q3526,7,FALSE)</f>
        <v>Yes</v>
      </c>
      <c r="H1198" s="14">
        <f>VLOOKUP(A1198,'Data _Transformation'!A1197:Q3526,8,FALSE)</f>
        <v>1</v>
      </c>
      <c r="I1198" s="14" t="str">
        <f>VLOOKUP(A1198,'Data _Transformation'!A1197:Q3526,9,FALSE)</f>
        <v>Nonsmoker</v>
      </c>
      <c r="J1198" s="14" t="str">
        <f>VLOOKUP(A1198,'Data _Transformation'!A1197:Q3526,10,FALSE)</f>
        <v>Over weight</v>
      </c>
      <c r="K1198" s="14" t="str">
        <f>VLOOKUP(A1198,'Data _Transformation'!A1197:Q3526,11,FALSE)</f>
        <v>Prediabetes</v>
      </c>
      <c r="L1198" s="39">
        <f>VLOOKUP(A1198,'Data _Transformation'!A1197:Q3526,12,FALSE)</f>
        <v>26209</v>
      </c>
      <c r="M1198" s="40">
        <f>VLOOKUP(A1198,'Data _Transformation'!A1197:Q3526,13,FALSE)</f>
        <v>9877.61</v>
      </c>
      <c r="N1198" s="14" t="str">
        <f>VLOOKUP(A1198,'Data _Transformation'!A1197:Q3526,14,FALSE)</f>
        <v>tier - 2</v>
      </c>
      <c r="O1198" s="14" t="str">
        <f>VLOOKUP(A1198,'Data _Transformation'!A1197:Q3526,15,FALSE)</f>
        <v>tier - 1</v>
      </c>
      <c r="P1198" s="14" t="str">
        <f>VLOOKUP(A1198,'Data _Transformation'!A1197:Q3526,16,0)</f>
        <v>R1013</v>
      </c>
      <c r="Q1198" s="42">
        <f>VLOOKUP(A1198,'Data _Transformation'!A1197:Q3526,17,0)</f>
        <v>51</v>
      </c>
    </row>
    <row r="1199" spans="1:17" ht="15.6" x14ac:dyDescent="0.3">
      <c r="A1199" s="41" t="s">
        <v>3005</v>
      </c>
      <c r="B1199" s="14" t="str">
        <f>VLOOKUP(A1199,'Data _Transformation'!A1198:Q3527,2,FALSE)</f>
        <v xml:space="preserve">  William R</v>
      </c>
      <c r="C1199" s="14">
        <f>VLOOKUP(A1199,'Data _Transformation'!A1198:Q3527,3,FALSE)</f>
        <v>22.42</v>
      </c>
      <c r="D1199" s="14">
        <f>VLOOKUP(A1199,'Data _Transformation'!A1198:Q3527,4,FALSE)</f>
        <v>7.96</v>
      </c>
      <c r="E1199" s="14" t="str">
        <f>VLOOKUP(A1199,'Data _Transformation'!A1198:Q3527,5,FALSE)</f>
        <v>No</v>
      </c>
      <c r="F1199" s="14" t="str">
        <f>VLOOKUP(A1199,'Data _Transformation'!A1198:Q3527,6,FALSE)</f>
        <v>No</v>
      </c>
      <c r="G1199" s="14" t="str">
        <f>VLOOKUP(A1199,'Data _Transformation'!A1198:Q3527,7,FALSE)</f>
        <v>No</v>
      </c>
      <c r="H1199" s="14">
        <f>VLOOKUP(A1199,'Data _Transformation'!A1198:Q3527,8,FALSE)</f>
        <v>0</v>
      </c>
      <c r="I1199" s="14" t="str">
        <f>VLOOKUP(A1199,'Data _Transformation'!A1198:Q3527,9,FALSE)</f>
        <v>Nonsmoker</v>
      </c>
      <c r="J1199" s="14" t="str">
        <f>VLOOKUP(A1199,'Data _Transformation'!A1198:Q3527,10,FALSE)</f>
        <v>Normal weight</v>
      </c>
      <c r="K1199" s="14" t="str">
        <f>VLOOKUP(A1199,'Data _Transformation'!A1198:Q3527,11,FALSE)</f>
        <v>Diabetes</v>
      </c>
      <c r="L1199" s="39">
        <f>VLOOKUP(A1199,'Data _Transformation'!A1198:Q3527,12,FALSE)</f>
        <v>26245</v>
      </c>
      <c r="M1199" s="40">
        <f>VLOOKUP(A1199,'Data _Transformation'!A1198:Q3527,13,FALSE)</f>
        <v>9880.07</v>
      </c>
      <c r="N1199" s="14" t="str">
        <f>VLOOKUP(A1199,'Data _Transformation'!A1198:Q3527,14,FALSE)</f>
        <v>tier - 2</v>
      </c>
      <c r="O1199" s="14" t="str">
        <f>VLOOKUP(A1199,'Data _Transformation'!A1198:Q3527,15,FALSE)</f>
        <v>tier - 3</v>
      </c>
      <c r="P1199" s="14" t="str">
        <f>VLOOKUP(A1199,'Data _Transformation'!A1198:Q3527,16,0)</f>
        <v>R1011</v>
      </c>
      <c r="Q1199" s="42">
        <f>VLOOKUP(A1199,'Data _Transformation'!A1198:Q3527,17,0)</f>
        <v>51</v>
      </c>
    </row>
    <row r="1200" spans="1:17" ht="15.6" x14ac:dyDescent="0.3">
      <c r="A1200" s="41" t="s">
        <v>3007</v>
      </c>
      <c r="B1200" s="14" t="str">
        <f>VLOOKUP(A1200,'Data _Transformation'!A1199:Q3528,2,FALSE)</f>
        <v xml:space="preserve">  Bruce</v>
      </c>
      <c r="C1200" s="14">
        <f>VLOOKUP(A1200,'Data _Transformation'!A1199:Q3528,3,FALSE)</f>
        <v>33.18</v>
      </c>
      <c r="D1200" s="14">
        <f>VLOOKUP(A1200,'Data _Transformation'!A1199:Q3528,4,FALSE)</f>
        <v>6.01</v>
      </c>
      <c r="E1200" s="14" t="str">
        <f>VLOOKUP(A1200,'Data _Transformation'!A1199:Q3528,5,FALSE)</f>
        <v>Yes</v>
      </c>
      <c r="F1200" s="14" t="str">
        <f>VLOOKUP(A1200,'Data _Transformation'!A1199:Q3528,6,FALSE)</f>
        <v>No</v>
      </c>
      <c r="G1200" s="14" t="str">
        <f>VLOOKUP(A1200,'Data _Transformation'!A1199:Q3528,7,FALSE)</f>
        <v>No</v>
      </c>
      <c r="H1200" s="14">
        <f>VLOOKUP(A1200,'Data _Transformation'!A1199:Q3528,8,FALSE)</f>
        <v>1</v>
      </c>
      <c r="I1200" s="14" t="str">
        <f>VLOOKUP(A1200,'Data _Transformation'!A1199:Q3528,9,FALSE)</f>
        <v>Nonsmoker</v>
      </c>
      <c r="J1200" s="14" t="str">
        <f>VLOOKUP(A1200,'Data _Transformation'!A1199:Q3528,10,FALSE)</f>
        <v>Obesity</v>
      </c>
      <c r="K1200" s="14" t="str">
        <f>VLOOKUP(A1200,'Data _Transformation'!A1199:Q3528,11,FALSE)</f>
        <v>Prediabetes</v>
      </c>
      <c r="L1200" s="39">
        <f>VLOOKUP(A1200,'Data _Transformation'!A1199:Q3528,12,FALSE)</f>
        <v>24416</v>
      </c>
      <c r="M1200" s="40">
        <f>VLOOKUP(A1200,'Data _Transformation'!A1199:Q3528,13,FALSE)</f>
        <v>9890.23</v>
      </c>
      <c r="N1200" s="14" t="str">
        <f>VLOOKUP(A1200,'Data _Transformation'!A1199:Q3528,14,FALSE)</f>
        <v>tier - 3</v>
      </c>
      <c r="O1200" s="14" t="str">
        <f>VLOOKUP(A1200,'Data _Transformation'!A1199:Q3528,15,FALSE)</f>
        <v>tier - 3</v>
      </c>
      <c r="P1200" s="14" t="str">
        <f>VLOOKUP(A1200,'Data _Transformation'!A1199:Q3528,16,0)</f>
        <v>R1013</v>
      </c>
      <c r="Q1200" s="42">
        <f>VLOOKUP(A1200,'Data _Transformation'!A1199:Q3528,17,0)</f>
        <v>56</v>
      </c>
    </row>
    <row r="1201" spans="1:17" ht="15.6" x14ac:dyDescent="0.3">
      <c r="A1201" s="41" t="s">
        <v>3010</v>
      </c>
      <c r="B1201" s="14" t="str">
        <f>VLOOKUP(A1201,'Data _Transformation'!A1200:Q3529,2,FALSE)</f>
        <v xml:space="preserve">  Veronica</v>
      </c>
      <c r="C1201" s="14">
        <f>VLOOKUP(A1201,'Data _Transformation'!A1200:Q3529,3,FALSE)</f>
        <v>43.04</v>
      </c>
      <c r="D1201" s="14">
        <f>VLOOKUP(A1201,'Data _Transformation'!A1200:Q3529,4,FALSE)</f>
        <v>5.9</v>
      </c>
      <c r="E1201" s="14" t="str">
        <f>VLOOKUP(A1201,'Data _Transformation'!A1200:Q3529,5,FALSE)</f>
        <v>Yes</v>
      </c>
      <c r="F1201" s="14" t="str">
        <f>VLOOKUP(A1201,'Data _Transformation'!A1200:Q3529,6,FALSE)</f>
        <v>No</v>
      </c>
      <c r="G1201" s="14" t="str">
        <f>VLOOKUP(A1201,'Data _Transformation'!A1200:Q3529,7,FALSE)</f>
        <v>No</v>
      </c>
      <c r="H1201" s="14">
        <f>VLOOKUP(A1201,'Data _Transformation'!A1200:Q3529,8,FALSE)</f>
        <v>0</v>
      </c>
      <c r="I1201" s="14" t="str">
        <f>VLOOKUP(A1201,'Data _Transformation'!A1200:Q3529,9,FALSE)</f>
        <v>Nonsmoker</v>
      </c>
      <c r="J1201" s="14" t="str">
        <f>VLOOKUP(A1201,'Data _Transformation'!A1200:Q3529,10,FALSE)</f>
        <v>Obesity</v>
      </c>
      <c r="K1201" s="14" t="str">
        <f>VLOOKUP(A1201,'Data _Transformation'!A1200:Q3529,11,FALSE)</f>
        <v>Prediabetes</v>
      </c>
      <c r="L1201" s="39">
        <f>VLOOKUP(A1201,'Data _Transformation'!A1200:Q3529,12,FALSE)</f>
        <v>35254</v>
      </c>
      <c r="M1201" s="40">
        <f>VLOOKUP(A1201,'Data _Transformation'!A1200:Q3529,13,FALSE)</f>
        <v>9894.69</v>
      </c>
      <c r="N1201" s="14" t="str">
        <f>VLOOKUP(A1201,'Data _Transformation'!A1200:Q3529,14,FALSE)</f>
        <v>tier - 2</v>
      </c>
      <c r="O1201" s="14" t="str">
        <f>VLOOKUP(A1201,'Data _Transformation'!A1200:Q3529,15,FALSE)</f>
        <v>tier - 3</v>
      </c>
      <c r="P1201" s="14" t="str">
        <f>VLOOKUP(A1201,'Data _Transformation'!A1200:Q3529,16,0)</f>
        <v>R1012</v>
      </c>
      <c r="Q1201" s="42">
        <f>VLOOKUP(A1201,'Data _Transformation'!A1200:Q3529,17,0)</f>
        <v>26</v>
      </c>
    </row>
    <row r="1202" spans="1:17" ht="15.6" x14ac:dyDescent="0.3">
      <c r="A1202" s="41" t="s">
        <v>3012</v>
      </c>
      <c r="B1202" s="14" t="str">
        <f>VLOOKUP(A1202,'Data _Transformation'!A1201:Q3530,2,FALSE)</f>
        <v xml:space="preserve">  Warren</v>
      </c>
      <c r="C1202" s="14">
        <f>VLOOKUP(A1202,'Data _Transformation'!A1201:Q3530,3,FALSE)</f>
        <v>34.15</v>
      </c>
      <c r="D1202" s="14">
        <f>VLOOKUP(A1202,'Data _Transformation'!A1201:Q3530,4,FALSE)</f>
        <v>4.49</v>
      </c>
      <c r="E1202" s="14" t="str">
        <f>VLOOKUP(A1202,'Data _Transformation'!A1201:Q3530,5,FALSE)</f>
        <v>Yes</v>
      </c>
      <c r="F1202" s="14" t="str">
        <f>VLOOKUP(A1202,'Data _Transformation'!A1201:Q3530,6,FALSE)</f>
        <v>No</v>
      </c>
      <c r="G1202" s="14" t="str">
        <f>VLOOKUP(A1202,'Data _Transformation'!A1201:Q3530,7,FALSE)</f>
        <v>No</v>
      </c>
      <c r="H1202" s="14">
        <f>VLOOKUP(A1202,'Data _Transformation'!A1201:Q3530,8,FALSE)</f>
        <v>1</v>
      </c>
      <c r="I1202" s="14" t="str">
        <f>VLOOKUP(A1202,'Data _Transformation'!A1201:Q3530,9,FALSE)</f>
        <v>Nonsmoker</v>
      </c>
      <c r="J1202" s="14" t="str">
        <f>VLOOKUP(A1202,'Data _Transformation'!A1201:Q3530,10,FALSE)</f>
        <v>Obesity</v>
      </c>
      <c r="K1202" s="14" t="str">
        <f>VLOOKUP(A1202,'Data _Transformation'!A1201:Q3530,11,FALSE)</f>
        <v>Normal</v>
      </c>
      <c r="L1202" s="39">
        <f>VLOOKUP(A1202,'Data _Transformation'!A1201:Q3530,12,FALSE)</f>
        <v>22875</v>
      </c>
      <c r="M1202" s="40">
        <f>VLOOKUP(A1202,'Data _Transformation'!A1201:Q3530,13,FALSE)</f>
        <v>9907.83</v>
      </c>
      <c r="N1202" s="14" t="str">
        <f>VLOOKUP(A1202,'Data _Transformation'!A1201:Q3530,14,FALSE)</f>
        <v>tier - 3</v>
      </c>
      <c r="O1202" s="14" t="str">
        <f>VLOOKUP(A1202,'Data _Transformation'!A1201:Q3530,15,FALSE)</f>
        <v>tier - 2</v>
      </c>
      <c r="P1202" s="14" t="str">
        <f>VLOOKUP(A1202,'Data _Transformation'!A1201:Q3530,16,0)</f>
        <v>R1013</v>
      </c>
      <c r="Q1202" s="42">
        <f>VLOOKUP(A1202,'Data _Transformation'!A1201:Q3530,17,0)</f>
        <v>60</v>
      </c>
    </row>
    <row r="1203" spans="1:17" ht="15.6" x14ac:dyDescent="0.3">
      <c r="A1203" s="41" t="s">
        <v>3015</v>
      </c>
      <c r="B1203" s="14" t="str">
        <f>VLOOKUP(A1203,'Data _Transformation'!A1202:Q3531,2,FALSE)</f>
        <v xml:space="preserve">  Daniela</v>
      </c>
      <c r="C1203" s="14">
        <f>VLOOKUP(A1203,'Data _Transformation'!A1202:Q3531,3,FALSE)</f>
        <v>25.78</v>
      </c>
      <c r="D1203" s="14">
        <f>VLOOKUP(A1203,'Data _Transformation'!A1202:Q3531,4,FALSE)</f>
        <v>6.25</v>
      </c>
      <c r="E1203" s="14" t="str">
        <f>VLOOKUP(A1203,'Data _Transformation'!A1202:Q3531,5,FALSE)</f>
        <v>No</v>
      </c>
      <c r="F1203" s="14" t="str">
        <f>VLOOKUP(A1203,'Data _Transformation'!A1202:Q3531,6,FALSE)</f>
        <v>No</v>
      </c>
      <c r="G1203" s="14" t="str">
        <f>VLOOKUP(A1203,'Data _Transformation'!A1202:Q3531,7,FALSE)</f>
        <v>No</v>
      </c>
      <c r="H1203" s="14">
        <f>VLOOKUP(A1203,'Data _Transformation'!A1202:Q3531,8,FALSE)</f>
        <v>0</v>
      </c>
      <c r="I1203" s="14" t="str">
        <f>VLOOKUP(A1203,'Data _Transformation'!A1202:Q3531,9,FALSE)</f>
        <v>Nonsmoker</v>
      </c>
      <c r="J1203" s="14" t="str">
        <f>VLOOKUP(A1203,'Data _Transformation'!A1202:Q3531,10,FALSE)</f>
        <v>Over weight</v>
      </c>
      <c r="K1203" s="14" t="str">
        <f>VLOOKUP(A1203,'Data _Transformation'!A1202:Q3531,11,FALSE)</f>
        <v>Prediabetes</v>
      </c>
      <c r="L1203" s="39">
        <f>VLOOKUP(A1203,'Data _Transformation'!A1202:Q3531,12,FALSE)</f>
        <v>26556</v>
      </c>
      <c r="M1203" s="40">
        <f>VLOOKUP(A1203,'Data _Transformation'!A1202:Q3531,13,FALSE)</f>
        <v>9910.36</v>
      </c>
      <c r="N1203" s="14" t="str">
        <f>VLOOKUP(A1203,'Data _Transformation'!A1202:Q3531,14,FALSE)</f>
        <v>tier - 2</v>
      </c>
      <c r="O1203" s="14" t="str">
        <f>VLOOKUP(A1203,'Data _Transformation'!A1202:Q3531,15,FALSE)</f>
        <v>tier - 3</v>
      </c>
      <c r="P1203" s="14" t="str">
        <f>VLOOKUP(A1203,'Data _Transformation'!A1202:Q3531,16,0)</f>
        <v>R1012</v>
      </c>
      <c r="Q1203" s="42">
        <f>VLOOKUP(A1203,'Data _Transformation'!A1202:Q3531,17,0)</f>
        <v>50</v>
      </c>
    </row>
    <row r="1204" spans="1:17" ht="15.6" x14ac:dyDescent="0.3">
      <c r="A1204" s="41" t="s">
        <v>3017</v>
      </c>
      <c r="B1204" s="14" t="str">
        <f>VLOOKUP(A1204,'Data _Transformation'!A1203:Q3532,2,FALSE)</f>
        <v xml:space="preserve">  Deirdre A</v>
      </c>
      <c r="C1204" s="14">
        <f>VLOOKUP(A1204,'Data _Transformation'!A1203:Q3532,3,FALSE)</f>
        <v>21.02</v>
      </c>
      <c r="D1204" s="14">
        <f>VLOOKUP(A1204,'Data _Transformation'!A1203:Q3532,4,FALSE)</f>
        <v>9.6199999999999992</v>
      </c>
      <c r="E1204" s="14" t="str">
        <f>VLOOKUP(A1204,'Data _Transformation'!A1203:Q3532,5,FALSE)</f>
        <v>Yes</v>
      </c>
      <c r="F1204" s="14" t="str">
        <f>VLOOKUP(A1204,'Data _Transformation'!A1203:Q3532,6,FALSE)</f>
        <v>No</v>
      </c>
      <c r="G1204" s="14" t="str">
        <f>VLOOKUP(A1204,'Data _Transformation'!A1203:Q3532,7,FALSE)</f>
        <v>Yes</v>
      </c>
      <c r="H1204" s="14">
        <f>VLOOKUP(A1204,'Data _Transformation'!A1203:Q3532,8,FALSE)</f>
        <v>1</v>
      </c>
      <c r="I1204" s="14" t="str">
        <f>VLOOKUP(A1204,'Data _Transformation'!A1203:Q3532,9,FALSE)</f>
        <v>Nonsmoker</v>
      </c>
      <c r="J1204" s="14" t="str">
        <f>VLOOKUP(A1204,'Data _Transformation'!A1203:Q3532,10,FALSE)</f>
        <v>Normal weight</v>
      </c>
      <c r="K1204" s="14" t="str">
        <f>VLOOKUP(A1204,'Data _Transformation'!A1203:Q3532,11,FALSE)</f>
        <v>Diabetes</v>
      </c>
      <c r="L1204" s="39">
        <f>VLOOKUP(A1204,'Data _Transformation'!A1203:Q3532,12,FALSE)</f>
        <v>31278</v>
      </c>
      <c r="M1204" s="40">
        <f>VLOOKUP(A1204,'Data _Transformation'!A1203:Q3532,13,FALSE)</f>
        <v>9930.64</v>
      </c>
      <c r="N1204" s="14" t="str">
        <f>VLOOKUP(A1204,'Data _Transformation'!A1203:Q3532,14,FALSE)</f>
        <v>tier - 2</v>
      </c>
      <c r="O1204" s="14" t="str">
        <f>VLOOKUP(A1204,'Data _Transformation'!A1203:Q3532,15,FALSE)</f>
        <v>tier - 3</v>
      </c>
      <c r="P1204" s="14" t="str">
        <f>VLOOKUP(A1204,'Data _Transformation'!A1203:Q3532,16,0)</f>
        <v>R1025</v>
      </c>
      <c r="Q1204" s="42">
        <f>VLOOKUP(A1204,'Data _Transformation'!A1203:Q3532,17,0)</f>
        <v>37</v>
      </c>
    </row>
    <row r="1205" spans="1:17" ht="15.6" x14ac:dyDescent="0.3">
      <c r="A1205" s="41" t="s">
        <v>3019</v>
      </c>
      <c r="B1205" s="14" t="str">
        <f>VLOOKUP(A1205,'Data _Transformation'!A1204:Q3533,2,FALSE)</f>
        <v xml:space="preserve">  Mathias</v>
      </c>
      <c r="C1205" s="14">
        <f>VLOOKUP(A1205,'Data _Transformation'!A1204:Q3533,3,FALSE)</f>
        <v>37.51</v>
      </c>
      <c r="D1205" s="14">
        <f>VLOOKUP(A1205,'Data _Transformation'!A1204:Q3533,4,FALSE)</f>
        <v>11.06</v>
      </c>
      <c r="E1205" s="14" t="str">
        <f>VLOOKUP(A1205,'Data _Transformation'!A1204:Q3533,5,FALSE)</f>
        <v>No</v>
      </c>
      <c r="F1205" s="14" t="str">
        <f>VLOOKUP(A1205,'Data _Transformation'!A1204:Q3533,6,FALSE)</f>
        <v>No</v>
      </c>
      <c r="G1205" s="14" t="str">
        <f>VLOOKUP(A1205,'Data _Transformation'!A1204:Q3533,7,FALSE)</f>
        <v>No</v>
      </c>
      <c r="H1205" s="14">
        <f>VLOOKUP(A1205,'Data _Transformation'!A1204:Q3533,8,FALSE)</f>
        <v>2</v>
      </c>
      <c r="I1205" s="14" t="str">
        <f>VLOOKUP(A1205,'Data _Transformation'!A1204:Q3533,9,FALSE)</f>
        <v>Nonsmoker</v>
      </c>
      <c r="J1205" s="14" t="str">
        <f>VLOOKUP(A1205,'Data _Transformation'!A1204:Q3533,10,FALSE)</f>
        <v>Obesity</v>
      </c>
      <c r="K1205" s="14" t="str">
        <f>VLOOKUP(A1205,'Data _Transformation'!A1204:Q3533,11,FALSE)</f>
        <v>Diabetes</v>
      </c>
      <c r="L1205" s="39">
        <f>VLOOKUP(A1205,'Data _Transformation'!A1204:Q3533,12,FALSE)</f>
        <v>30653</v>
      </c>
      <c r="M1205" s="40">
        <f>VLOOKUP(A1205,'Data _Transformation'!A1204:Q3533,13,FALSE)</f>
        <v>9931.9599999999991</v>
      </c>
      <c r="N1205" s="14" t="str">
        <f>VLOOKUP(A1205,'Data _Transformation'!A1204:Q3533,14,FALSE)</f>
        <v>tier - 2</v>
      </c>
      <c r="O1205" s="14" t="str">
        <f>VLOOKUP(A1205,'Data _Transformation'!A1204:Q3533,15,FALSE)</f>
        <v>tier - 2</v>
      </c>
      <c r="P1205" s="14" t="str">
        <f>VLOOKUP(A1205,'Data _Transformation'!A1204:Q3533,16,0)</f>
        <v>R1012</v>
      </c>
      <c r="Q1205" s="42">
        <f>VLOOKUP(A1205,'Data _Transformation'!A1204:Q3533,17,0)</f>
        <v>39</v>
      </c>
    </row>
    <row r="1206" spans="1:17" ht="15.6" x14ac:dyDescent="0.3">
      <c r="A1206" s="41" t="s">
        <v>3022</v>
      </c>
      <c r="B1206" s="14" t="str">
        <f>VLOOKUP(A1206,'Data _Transformation'!A1205:Q3534,2,FALSE)</f>
        <v xml:space="preserve">  Matthew</v>
      </c>
      <c r="C1206" s="14">
        <f>VLOOKUP(A1206,'Data _Transformation'!A1205:Q3534,3,FALSE)</f>
        <v>25.745000000000001</v>
      </c>
      <c r="D1206" s="14">
        <f>VLOOKUP(A1206,'Data _Transformation'!A1205:Q3534,4,FALSE)</f>
        <v>6.11</v>
      </c>
      <c r="E1206" s="14" t="str">
        <f>VLOOKUP(A1206,'Data _Transformation'!A1205:Q3534,5,FALSE)</f>
        <v>Yes</v>
      </c>
      <c r="F1206" s="14" t="str">
        <f>VLOOKUP(A1206,'Data _Transformation'!A1205:Q3534,6,FALSE)</f>
        <v>No</v>
      </c>
      <c r="G1206" s="14" t="str">
        <f>VLOOKUP(A1206,'Data _Transformation'!A1205:Q3534,7,FALSE)</f>
        <v>No</v>
      </c>
      <c r="H1206" s="14">
        <f>VLOOKUP(A1206,'Data _Transformation'!A1205:Q3534,8,FALSE)</f>
        <v>0</v>
      </c>
      <c r="I1206" s="14" t="str">
        <f>VLOOKUP(A1206,'Data _Transformation'!A1205:Q3534,9,FALSE)</f>
        <v>Nonsmoker</v>
      </c>
      <c r="J1206" s="14" t="str">
        <f>VLOOKUP(A1206,'Data _Transformation'!A1205:Q3534,10,FALSE)</f>
        <v>Over weight</v>
      </c>
      <c r="K1206" s="14" t="str">
        <f>VLOOKUP(A1206,'Data _Transformation'!A1205:Q3534,11,FALSE)</f>
        <v>Prediabetes</v>
      </c>
      <c r="L1206" s="39">
        <f>VLOOKUP(A1206,'Data _Transformation'!A1205:Q3534,12,FALSE)</f>
        <v>23631</v>
      </c>
      <c r="M1206" s="40">
        <f>VLOOKUP(A1206,'Data _Transformation'!A1205:Q3534,13,FALSE)</f>
        <v>9933.44</v>
      </c>
      <c r="N1206" s="14" t="str">
        <f>VLOOKUP(A1206,'Data _Transformation'!A1205:Q3534,14,FALSE)</f>
        <v>tier - 3</v>
      </c>
      <c r="O1206" s="14" t="str">
        <f>VLOOKUP(A1206,'Data _Transformation'!A1205:Q3534,15,FALSE)</f>
        <v>tier - 3</v>
      </c>
      <c r="P1206" s="14" t="str">
        <f>VLOOKUP(A1206,'Data _Transformation'!A1205:Q3534,16,0)</f>
        <v>R1013</v>
      </c>
      <c r="Q1206" s="42">
        <f>VLOOKUP(A1206,'Data _Transformation'!A1205:Q3534,17,0)</f>
        <v>58</v>
      </c>
    </row>
    <row r="1207" spans="1:17" ht="15.6" x14ac:dyDescent="0.3">
      <c r="A1207" s="41" t="s">
        <v>3024</v>
      </c>
      <c r="B1207" s="14" t="str">
        <f>VLOOKUP(A1207,'Data _Transformation'!A1206:Q3535,2,FALSE)</f>
        <v xml:space="preserve">  Kurt</v>
      </c>
      <c r="C1207" s="14">
        <f>VLOOKUP(A1207,'Data _Transformation'!A1206:Q3535,3,FALSE)</f>
        <v>31.35</v>
      </c>
      <c r="D1207" s="14">
        <f>VLOOKUP(A1207,'Data _Transformation'!A1206:Q3535,4,FALSE)</f>
        <v>11.49</v>
      </c>
      <c r="E1207" s="14" t="str">
        <f>VLOOKUP(A1207,'Data _Transformation'!A1206:Q3535,5,FALSE)</f>
        <v>No</v>
      </c>
      <c r="F1207" s="14" t="str">
        <f>VLOOKUP(A1207,'Data _Transformation'!A1206:Q3535,6,FALSE)</f>
        <v>No</v>
      </c>
      <c r="G1207" s="14" t="str">
        <f>VLOOKUP(A1207,'Data _Transformation'!A1206:Q3535,7,FALSE)</f>
        <v>No</v>
      </c>
      <c r="H1207" s="14">
        <f>VLOOKUP(A1207,'Data _Transformation'!A1206:Q3535,8,FALSE)</f>
        <v>2</v>
      </c>
      <c r="I1207" s="14" t="str">
        <f>VLOOKUP(A1207,'Data _Transformation'!A1206:Q3535,9,FALSE)</f>
        <v>Nonsmoker</v>
      </c>
      <c r="J1207" s="14" t="str">
        <f>VLOOKUP(A1207,'Data _Transformation'!A1206:Q3535,10,FALSE)</f>
        <v>Obesity</v>
      </c>
      <c r="K1207" s="14" t="str">
        <f>VLOOKUP(A1207,'Data _Transformation'!A1206:Q3535,11,FALSE)</f>
        <v>Diabetes</v>
      </c>
      <c r="L1207" s="39">
        <f>VLOOKUP(A1207,'Data _Transformation'!A1206:Q3535,12,FALSE)</f>
        <v>26293</v>
      </c>
      <c r="M1207" s="40">
        <f>VLOOKUP(A1207,'Data _Transformation'!A1206:Q3535,13,FALSE)</f>
        <v>9957.7199999999993</v>
      </c>
      <c r="N1207" s="14" t="str">
        <f>VLOOKUP(A1207,'Data _Transformation'!A1206:Q3535,14,FALSE)</f>
        <v>tier - 2</v>
      </c>
      <c r="O1207" s="14" t="str">
        <f>VLOOKUP(A1207,'Data _Transformation'!A1206:Q3535,15,FALSE)</f>
        <v>tier - 3</v>
      </c>
      <c r="P1207" s="14" t="str">
        <f>VLOOKUP(A1207,'Data _Transformation'!A1206:Q3535,16,0)</f>
        <v>R1018</v>
      </c>
      <c r="Q1207" s="42">
        <f>VLOOKUP(A1207,'Data _Transformation'!A1206:Q3535,17,0)</f>
        <v>51</v>
      </c>
    </row>
    <row r="1208" spans="1:17" ht="15.6" x14ac:dyDescent="0.3">
      <c r="A1208" s="41" t="s">
        <v>3027</v>
      </c>
      <c r="B1208" s="14" t="str">
        <f>VLOOKUP(A1208,'Data _Transformation'!A1207:Q3536,2,FALSE)</f>
        <v xml:space="preserve">  Samuel</v>
      </c>
      <c r="C1208" s="14">
        <f>VLOOKUP(A1208,'Data _Transformation'!A1207:Q3536,3,FALSE)</f>
        <v>29.83</v>
      </c>
      <c r="D1208" s="14">
        <f>VLOOKUP(A1208,'Data _Transformation'!A1207:Q3536,4,FALSE)</f>
        <v>8.68</v>
      </c>
      <c r="E1208" s="14" t="str">
        <f>VLOOKUP(A1208,'Data _Transformation'!A1207:Q3536,5,FALSE)</f>
        <v>No</v>
      </c>
      <c r="F1208" s="14" t="str">
        <f>VLOOKUP(A1208,'Data _Transformation'!A1207:Q3536,6,FALSE)</f>
        <v>No</v>
      </c>
      <c r="G1208" s="14" t="str">
        <f>VLOOKUP(A1208,'Data _Transformation'!A1207:Q3536,7,FALSE)</f>
        <v>No</v>
      </c>
      <c r="H1208" s="14">
        <f>VLOOKUP(A1208,'Data _Transformation'!A1207:Q3536,8,FALSE)</f>
        <v>2</v>
      </c>
      <c r="I1208" s="14" t="str">
        <f>VLOOKUP(A1208,'Data _Transformation'!A1207:Q3536,9,FALSE)</f>
        <v>Nonsmoker</v>
      </c>
      <c r="J1208" s="14" t="str">
        <f>VLOOKUP(A1208,'Data _Transformation'!A1207:Q3536,10,FALSE)</f>
        <v>Over weight</v>
      </c>
      <c r="K1208" s="14" t="str">
        <f>VLOOKUP(A1208,'Data _Transformation'!A1207:Q3536,11,FALSE)</f>
        <v>Diabetes</v>
      </c>
      <c r="L1208" s="39">
        <f>VLOOKUP(A1208,'Data _Transformation'!A1207:Q3536,12,FALSE)</f>
        <v>26212</v>
      </c>
      <c r="M1208" s="40">
        <f>VLOOKUP(A1208,'Data _Transformation'!A1207:Q3536,13,FALSE)</f>
        <v>9964.06</v>
      </c>
      <c r="N1208" s="14" t="str">
        <f>VLOOKUP(A1208,'Data _Transformation'!A1207:Q3536,14,FALSE)</f>
        <v>tier - 2</v>
      </c>
      <c r="O1208" s="14" t="str">
        <f>VLOOKUP(A1208,'Data _Transformation'!A1207:Q3536,15,FALSE)</f>
        <v>tier - 2</v>
      </c>
      <c r="P1208" s="14" t="str">
        <f>VLOOKUP(A1208,'Data _Transformation'!A1207:Q3536,16,0)</f>
        <v>R1019</v>
      </c>
      <c r="Q1208" s="42">
        <f>VLOOKUP(A1208,'Data _Transformation'!A1207:Q3536,17,0)</f>
        <v>51</v>
      </c>
    </row>
    <row r="1209" spans="1:17" ht="15.6" x14ac:dyDescent="0.3">
      <c r="A1209" s="41" t="s">
        <v>3029</v>
      </c>
      <c r="B1209" s="14" t="str">
        <f>VLOOKUP(A1209,'Data _Transformation'!A1208:Q3537,2,FALSE)</f>
        <v xml:space="preserve">  Emily</v>
      </c>
      <c r="C1209" s="14">
        <f>VLOOKUP(A1209,'Data _Transformation'!A1208:Q3537,3,FALSE)</f>
        <v>25.49</v>
      </c>
      <c r="D1209" s="14">
        <f>VLOOKUP(A1209,'Data _Transformation'!A1208:Q3537,4,FALSE)</f>
        <v>5.68</v>
      </c>
      <c r="E1209" s="14" t="str">
        <f>VLOOKUP(A1209,'Data _Transformation'!A1208:Q3537,5,FALSE)</f>
        <v>Yes</v>
      </c>
      <c r="F1209" s="14" t="str">
        <f>VLOOKUP(A1209,'Data _Transformation'!A1208:Q3537,6,FALSE)</f>
        <v>No</v>
      </c>
      <c r="G1209" s="14" t="str">
        <f>VLOOKUP(A1209,'Data _Transformation'!A1208:Q3537,7,FALSE)</f>
        <v>Yes</v>
      </c>
      <c r="H1209" s="14">
        <f>VLOOKUP(A1209,'Data _Transformation'!A1208:Q3537,8,FALSE)</f>
        <v>1</v>
      </c>
      <c r="I1209" s="14" t="str">
        <f>VLOOKUP(A1209,'Data _Transformation'!A1208:Q3537,9,FALSE)</f>
        <v>Nonsmoker</v>
      </c>
      <c r="J1209" s="14" t="str">
        <f>VLOOKUP(A1209,'Data _Transformation'!A1208:Q3537,10,FALSE)</f>
        <v>Over weight</v>
      </c>
      <c r="K1209" s="14" t="str">
        <f>VLOOKUP(A1209,'Data _Transformation'!A1208:Q3537,11,FALSE)</f>
        <v>Normal</v>
      </c>
      <c r="L1209" s="39">
        <f>VLOOKUP(A1209,'Data _Transformation'!A1208:Q3537,12,FALSE)</f>
        <v>25791</v>
      </c>
      <c r="M1209" s="40">
        <f>VLOOKUP(A1209,'Data _Transformation'!A1208:Q3537,13,FALSE)</f>
        <v>9991.0400000000009</v>
      </c>
      <c r="N1209" s="14" t="str">
        <f>VLOOKUP(A1209,'Data _Transformation'!A1208:Q3537,14,FALSE)</f>
        <v>tier - 2</v>
      </c>
      <c r="O1209" s="14" t="str">
        <f>VLOOKUP(A1209,'Data _Transformation'!A1208:Q3537,15,FALSE)</f>
        <v>tier - 3</v>
      </c>
      <c r="P1209" s="14" t="str">
        <f>VLOOKUP(A1209,'Data _Transformation'!A1208:Q3537,16,0)</f>
        <v>R1012</v>
      </c>
      <c r="Q1209" s="42">
        <f>VLOOKUP(A1209,'Data _Transformation'!A1208:Q3537,17,0)</f>
        <v>52</v>
      </c>
    </row>
    <row r="1210" spans="1:17" ht="15.6" x14ac:dyDescent="0.3">
      <c r="A1210" s="41" t="s">
        <v>3032</v>
      </c>
      <c r="B1210" s="14" t="str">
        <f>VLOOKUP(A1210,'Data _Transformation'!A1209:Q3538,2,FALSE)</f>
        <v xml:space="preserve">  Tiffany</v>
      </c>
      <c r="C1210" s="14">
        <f>VLOOKUP(A1210,'Data _Transformation'!A1209:Q3538,3,FALSE)</f>
        <v>34.1</v>
      </c>
      <c r="D1210" s="14">
        <f>VLOOKUP(A1210,'Data _Transformation'!A1209:Q3538,4,FALSE)</f>
        <v>8.4499999999999993</v>
      </c>
      <c r="E1210" s="14" t="str">
        <f>VLOOKUP(A1210,'Data _Transformation'!A1209:Q3538,5,FALSE)</f>
        <v>No</v>
      </c>
      <c r="F1210" s="14" t="str">
        <f>VLOOKUP(A1210,'Data _Transformation'!A1209:Q3538,6,FALSE)</f>
        <v>No</v>
      </c>
      <c r="G1210" s="14" t="str">
        <f>VLOOKUP(A1210,'Data _Transformation'!A1209:Q3538,7,FALSE)</f>
        <v>No</v>
      </c>
      <c r="H1210" s="14">
        <f>VLOOKUP(A1210,'Data _Transformation'!A1209:Q3538,8,FALSE)</f>
        <v>0</v>
      </c>
      <c r="I1210" s="14" t="str">
        <f>VLOOKUP(A1210,'Data _Transformation'!A1209:Q3538,9,FALSE)</f>
        <v>Nonsmoker</v>
      </c>
      <c r="J1210" s="14" t="str">
        <f>VLOOKUP(A1210,'Data _Transformation'!A1209:Q3538,10,FALSE)</f>
        <v>Obesity</v>
      </c>
      <c r="K1210" s="14" t="str">
        <f>VLOOKUP(A1210,'Data _Transformation'!A1209:Q3538,11,FALSE)</f>
        <v>Diabetes</v>
      </c>
      <c r="L1210" s="39">
        <f>VLOOKUP(A1210,'Data _Transformation'!A1209:Q3538,12,FALSE)</f>
        <v>32327</v>
      </c>
      <c r="M1210" s="40">
        <f>VLOOKUP(A1210,'Data _Transformation'!A1209:Q3538,13,FALSE)</f>
        <v>10011.44</v>
      </c>
      <c r="N1210" s="14" t="str">
        <f>VLOOKUP(A1210,'Data _Transformation'!A1209:Q3538,14,FALSE)</f>
        <v>tier - 3</v>
      </c>
      <c r="O1210" s="14" t="str">
        <f>VLOOKUP(A1210,'Data _Transformation'!A1209:Q3538,15,FALSE)</f>
        <v>tier - 3</v>
      </c>
      <c r="P1210" s="14" t="str">
        <f>VLOOKUP(A1210,'Data _Transformation'!A1209:Q3538,16,0)</f>
        <v>R1026</v>
      </c>
      <c r="Q1210" s="42">
        <f>VLOOKUP(A1210,'Data _Transformation'!A1209:Q3538,17,0)</f>
        <v>34</v>
      </c>
    </row>
    <row r="1211" spans="1:17" ht="15.6" x14ac:dyDescent="0.3">
      <c r="A1211" s="41" t="s">
        <v>3034</v>
      </c>
      <c r="B1211" s="14" t="str">
        <f>VLOOKUP(A1211,'Data _Transformation'!A1210:Q3539,2,FALSE)</f>
        <v xml:space="preserve">  Alex F</v>
      </c>
      <c r="C1211" s="14">
        <f>VLOOKUP(A1211,'Data _Transformation'!A1210:Q3539,3,FALSE)</f>
        <v>25.84</v>
      </c>
      <c r="D1211" s="14">
        <f>VLOOKUP(A1211,'Data _Transformation'!A1210:Q3539,4,FALSE)</f>
        <v>8.51</v>
      </c>
      <c r="E1211" s="14" t="str">
        <f>VLOOKUP(A1211,'Data _Transformation'!A1210:Q3539,5,FALSE)</f>
        <v>No</v>
      </c>
      <c r="F1211" s="14" t="str">
        <f>VLOOKUP(A1211,'Data _Transformation'!A1210:Q3539,6,FALSE)</f>
        <v>No</v>
      </c>
      <c r="G1211" s="14" t="str">
        <f>VLOOKUP(A1211,'Data _Transformation'!A1210:Q3539,7,FALSE)</f>
        <v>No</v>
      </c>
      <c r="H1211" s="14">
        <f>VLOOKUP(A1211,'Data _Transformation'!A1210:Q3539,8,FALSE)</f>
        <v>2</v>
      </c>
      <c r="I1211" s="14" t="str">
        <f>VLOOKUP(A1211,'Data _Transformation'!A1210:Q3539,9,FALSE)</f>
        <v>Nonsmoker</v>
      </c>
      <c r="J1211" s="14" t="str">
        <f>VLOOKUP(A1211,'Data _Transformation'!A1210:Q3539,10,FALSE)</f>
        <v>Over weight</v>
      </c>
      <c r="K1211" s="14" t="str">
        <f>VLOOKUP(A1211,'Data _Transformation'!A1210:Q3539,11,FALSE)</f>
        <v>Diabetes</v>
      </c>
      <c r="L1211" s="39">
        <f>VLOOKUP(A1211,'Data _Transformation'!A1210:Q3539,12,FALSE)</f>
        <v>29217</v>
      </c>
      <c r="M1211" s="40">
        <f>VLOOKUP(A1211,'Data _Transformation'!A1210:Q3539,13,FALSE)</f>
        <v>10027.15</v>
      </c>
      <c r="N1211" s="14" t="str">
        <f>VLOOKUP(A1211,'Data _Transformation'!A1210:Q3539,14,FALSE)</f>
        <v>tier - 3</v>
      </c>
      <c r="O1211" s="14" t="str">
        <f>VLOOKUP(A1211,'Data _Transformation'!A1210:Q3539,15,FALSE)</f>
        <v>tier - 1</v>
      </c>
      <c r="P1211" s="14" t="str">
        <f>VLOOKUP(A1211,'Data _Transformation'!A1210:Q3539,16,0)</f>
        <v>R1021</v>
      </c>
      <c r="Q1211" s="42">
        <f>VLOOKUP(A1211,'Data _Transformation'!A1210:Q3539,17,0)</f>
        <v>43</v>
      </c>
    </row>
    <row r="1212" spans="1:17" ht="15.6" x14ac:dyDescent="0.3">
      <c r="A1212" s="41" t="s">
        <v>3037</v>
      </c>
      <c r="B1212" s="14" t="str">
        <f>VLOOKUP(A1212,'Data _Transformation'!A1211:Q3540,2,FALSE)</f>
        <v xml:space="preserve">  Alice</v>
      </c>
      <c r="C1212" s="14">
        <f>VLOOKUP(A1212,'Data _Transformation'!A1211:Q3540,3,FALSE)</f>
        <v>20.6</v>
      </c>
      <c r="D1212" s="14">
        <f>VLOOKUP(A1212,'Data _Transformation'!A1211:Q3540,4,FALSE)</f>
        <v>7.62</v>
      </c>
      <c r="E1212" s="14" t="str">
        <f>VLOOKUP(A1212,'Data _Transformation'!A1211:Q3540,5,FALSE)</f>
        <v>No</v>
      </c>
      <c r="F1212" s="14" t="str">
        <f>VLOOKUP(A1212,'Data _Transformation'!A1211:Q3540,6,FALSE)</f>
        <v>No</v>
      </c>
      <c r="G1212" s="14" t="str">
        <f>VLOOKUP(A1212,'Data _Transformation'!A1211:Q3540,7,FALSE)</f>
        <v>No</v>
      </c>
      <c r="H1212" s="14">
        <f>VLOOKUP(A1212,'Data _Transformation'!A1211:Q3540,8,FALSE)</f>
        <v>0</v>
      </c>
      <c r="I1212" s="14" t="str">
        <f>VLOOKUP(A1212,'Data _Transformation'!A1211:Q3540,9,FALSE)</f>
        <v>Nonsmoker</v>
      </c>
      <c r="J1212" s="14" t="str">
        <f>VLOOKUP(A1212,'Data _Transformation'!A1211:Q3540,10,FALSE)</f>
        <v>Normal weight</v>
      </c>
      <c r="K1212" s="14" t="str">
        <f>VLOOKUP(A1212,'Data _Transformation'!A1211:Q3540,11,FALSE)</f>
        <v>Diabetes</v>
      </c>
      <c r="L1212" s="39">
        <f>VLOOKUP(A1212,'Data _Transformation'!A1211:Q3540,12,FALSE)</f>
        <v>27271</v>
      </c>
      <c r="M1212" s="40">
        <f>VLOOKUP(A1212,'Data _Transformation'!A1211:Q3540,13,FALSE)</f>
        <v>10043.25</v>
      </c>
      <c r="N1212" s="14" t="str">
        <f>VLOOKUP(A1212,'Data _Transformation'!A1211:Q3540,14,FALSE)</f>
        <v>tier - 3</v>
      </c>
      <c r="O1212" s="14" t="str">
        <f>VLOOKUP(A1212,'Data _Transformation'!A1211:Q3540,15,FALSE)</f>
        <v>tier - 2</v>
      </c>
      <c r="P1212" s="14" t="str">
        <f>VLOOKUP(A1212,'Data _Transformation'!A1211:Q3540,16,0)</f>
        <v>R1024</v>
      </c>
      <c r="Q1212" s="42">
        <f>VLOOKUP(A1212,'Data _Transformation'!A1211:Q3540,17,0)</f>
        <v>48</v>
      </c>
    </row>
    <row r="1213" spans="1:17" ht="15.6" x14ac:dyDescent="0.3">
      <c r="A1213" s="41" t="s">
        <v>3039</v>
      </c>
      <c r="B1213" s="14" t="str">
        <f>VLOOKUP(A1213,'Data _Transformation'!A1212:Q3541,2,FALSE)</f>
        <v xml:space="preserve">  Allison M</v>
      </c>
      <c r="C1213" s="14">
        <f>VLOOKUP(A1213,'Data _Transformation'!A1212:Q3541,3,FALSE)</f>
        <v>28.88</v>
      </c>
      <c r="D1213" s="14">
        <f>VLOOKUP(A1213,'Data _Transformation'!A1212:Q3541,4,FALSE)</f>
        <v>10.18</v>
      </c>
      <c r="E1213" s="14" t="str">
        <f>VLOOKUP(A1213,'Data _Transformation'!A1212:Q3541,5,FALSE)</f>
        <v>No</v>
      </c>
      <c r="F1213" s="14" t="str">
        <f>VLOOKUP(A1213,'Data _Transformation'!A1212:Q3541,6,FALSE)</f>
        <v>No</v>
      </c>
      <c r="G1213" s="14" t="str">
        <f>VLOOKUP(A1213,'Data _Transformation'!A1212:Q3541,7,FALSE)</f>
        <v>No</v>
      </c>
      <c r="H1213" s="14">
        <f>VLOOKUP(A1213,'Data _Transformation'!A1212:Q3541,8,FALSE)</f>
        <v>0</v>
      </c>
      <c r="I1213" s="14" t="str">
        <f>VLOOKUP(A1213,'Data _Transformation'!A1212:Q3541,9,FALSE)</f>
        <v>Nonsmoker</v>
      </c>
      <c r="J1213" s="14" t="str">
        <f>VLOOKUP(A1213,'Data _Transformation'!A1212:Q3541,10,FALSE)</f>
        <v>Over weight</v>
      </c>
      <c r="K1213" s="14" t="str">
        <f>VLOOKUP(A1213,'Data _Transformation'!A1212:Q3541,11,FALSE)</f>
        <v>Diabetes</v>
      </c>
      <c r="L1213" s="39">
        <f>VLOOKUP(A1213,'Data _Transformation'!A1212:Q3541,12,FALSE)</f>
        <v>25437</v>
      </c>
      <c r="M1213" s="40">
        <f>VLOOKUP(A1213,'Data _Transformation'!A1212:Q3541,13,FALSE)</f>
        <v>10065.41</v>
      </c>
      <c r="N1213" s="14" t="str">
        <f>VLOOKUP(A1213,'Data _Transformation'!A1212:Q3541,14,FALSE)</f>
        <v>tier - 3</v>
      </c>
      <c r="O1213" s="14" t="str">
        <f>VLOOKUP(A1213,'Data _Transformation'!A1212:Q3541,15,FALSE)</f>
        <v>tier - 2</v>
      </c>
      <c r="P1213" s="14" t="str">
        <f>VLOOKUP(A1213,'Data _Transformation'!A1212:Q3541,16,0)</f>
        <v>R1011</v>
      </c>
      <c r="Q1213" s="42">
        <f>VLOOKUP(A1213,'Data _Transformation'!A1212:Q3541,17,0)</f>
        <v>53</v>
      </c>
    </row>
    <row r="1214" spans="1:17" ht="15.6" x14ac:dyDescent="0.3">
      <c r="A1214" s="41" t="s">
        <v>3042</v>
      </c>
      <c r="B1214" s="14" t="str">
        <f>VLOOKUP(A1214,'Data _Transformation'!A1213:Q3542,2,FALSE)</f>
        <v xml:space="preserve">  Johannes Fiskerstand</v>
      </c>
      <c r="C1214" s="14">
        <f>VLOOKUP(A1214,'Data _Transformation'!A1213:Q3542,3,FALSE)</f>
        <v>28.24</v>
      </c>
      <c r="D1214" s="14">
        <f>VLOOKUP(A1214,'Data _Transformation'!A1213:Q3542,4,FALSE)</f>
        <v>5.36</v>
      </c>
      <c r="E1214" s="14" t="str">
        <f>VLOOKUP(A1214,'Data _Transformation'!A1213:Q3542,5,FALSE)</f>
        <v>No</v>
      </c>
      <c r="F1214" s="14" t="str">
        <f>VLOOKUP(A1214,'Data _Transformation'!A1213:Q3542,6,FALSE)</f>
        <v>No</v>
      </c>
      <c r="G1214" s="14" t="str">
        <f>VLOOKUP(A1214,'Data _Transformation'!A1213:Q3542,7,FALSE)</f>
        <v>No</v>
      </c>
      <c r="H1214" s="14">
        <f>VLOOKUP(A1214,'Data _Transformation'!A1213:Q3542,8,FALSE)</f>
        <v>0</v>
      </c>
      <c r="I1214" s="14" t="str">
        <f>VLOOKUP(A1214,'Data _Transformation'!A1213:Q3542,9,FALSE)</f>
        <v>Nonsmoker</v>
      </c>
      <c r="J1214" s="14" t="str">
        <f>VLOOKUP(A1214,'Data _Transformation'!A1213:Q3542,10,FALSE)</f>
        <v>Over weight</v>
      </c>
      <c r="K1214" s="14" t="str">
        <f>VLOOKUP(A1214,'Data _Transformation'!A1213:Q3542,11,FALSE)</f>
        <v>Normal</v>
      </c>
      <c r="L1214" s="39">
        <f>VLOOKUP(A1214,'Data _Transformation'!A1213:Q3542,12,FALSE)</f>
        <v>25503</v>
      </c>
      <c r="M1214" s="40">
        <f>VLOOKUP(A1214,'Data _Transformation'!A1213:Q3542,13,FALSE)</f>
        <v>10072.06</v>
      </c>
      <c r="N1214" s="14" t="str">
        <f>VLOOKUP(A1214,'Data _Transformation'!A1213:Q3542,14,FALSE)</f>
        <v>tier - 3</v>
      </c>
      <c r="O1214" s="14" t="str">
        <f>VLOOKUP(A1214,'Data _Transformation'!A1213:Q3542,15,FALSE)</f>
        <v>tier - 1</v>
      </c>
      <c r="P1214" s="14" t="str">
        <f>VLOOKUP(A1214,'Data _Transformation'!A1213:Q3542,16,0)</f>
        <v>R1017</v>
      </c>
      <c r="Q1214" s="42">
        <f>VLOOKUP(A1214,'Data _Transformation'!A1213:Q3542,17,0)</f>
        <v>53</v>
      </c>
    </row>
    <row r="1215" spans="1:17" ht="15.6" x14ac:dyDescent="0.3">
      <c r="A1215" s="41" t="s">
        <v>3044</v>
      </c>
      <c r="B1215" s="14" t="str">
        <f>VLOOKUP(A1215,'Data _Transformation'!A1214:Q3543,2,FALSE)</f>
        <v xml:space="preserve">  Stephen</v>
      </c>
      <c r="C1215" s="14">
        <f>VLOOKUP(A1215,'Data _Transformation'!A1214:Q3543,3,FALSE)</f>
        <v>25.46</v>
      </c>
      <c r="D1215" s="14">
        <f>VLOOKUP(A1215,'Data _Transformation'!A1214:Q3543,4,FALSE)</f>
        <v>11.78</v>
      </c>
      <c r="E1215" s="14" t="str">
        <f>VLOOKUP(A1215,'Data _Transformation'!A1214:Q3543,5,FALSE)</f>
        <v>Yes</v>
      </c>
      <c r="F1215" s="14" t="str">
        <f>VLOOKUP(A1215,'Data _Transformation'!A1214:Q3543,6,FALSE)</f>
        <v>No</v>
      </c>
      <c r="G1215" s="14" t="str">
        <f>VLOOKUP(A1215,'Data _Transformation'!A1214:Q3543,7,FALSE)</f>
        <v>No</v>
      </c>
      <c r="H1215" s="14">
        <f>VLOOKUP(A1215,'Data _Transformation'!A1214:Q3543,8,FALSE)</f>
        <v>1</v>
      </c>
      <c r="I1215" s="14" t="str">
        <f>VLOOKUP(A1215,'Data _Transformation'!A1214:Q3543,9,FALSE)</f>
        <v>Nonsmoker</v>
      </c>
      <c r="J1215" s="14" t="str">
        <f>VLOOKUP(A1215,'Data _Transformation'!A1214:Q3543,10,FALSE)</f>
        <v>Over weight</v>
      </c>
      <c r="K1215" s="14" t="str">
        <f>VLOOKUP(A1215,'Data _Transformation'!A1214:Q3543,11,FALSE)</f>
        <v>Diabetes</v>
      </c>
      <c r="L1215" s="39">
        <f>VLOOKUP(A1215,'Data _Transformation'!A1214:Q3543,12,FALSE)</f>
        <v>25387</v>
      </c>
      <c r="M1215" s="40">
        <f>VLOOKUP(A1215,'Data _Transformation'!A1214:Q3543,13,FALSE)</f>
        <v>10085.85</v>
      </c>
      <c r="N1215" s="14" t="str">
        <f>VLOOKUP(A1215,'Data _Transformation'!A1214:Q3543,14,FALSE)</f>
        <v>tier - 3</v>
      </c>
      <c r="O1215" s="14" t="str">
        <f>VLOOKUP(A1215,'Data _Transformation'!A1214:Q3543,15,FALSE)</f>
        <v>tier - 3</v>
      </c>
      <c r="P1215" s="14" t="str">
        <f>VLOOKUP(A1215,'Data _Transformation'!A1214:Q3543,16,0)</f>
        <v>R1011</v>
      </c>
      <c r="Q1215" s="42">
        <f>VLOOKUP(A1215,'Data _Transformation'!A1214:Q3543,17,0)</f>
        <v>53</v>
      </c>
    </row>
    <row r="1216" spans="1:17" ht="15.6" x14ac:dyDescent="0.3">
      <c r="A1216" s="41" t="s">
        <v>3046</v>
      </c>
      <c r="B1216" s="14" t="str">
        <f>VLOOKUP(A1216,'Data _Transformation'!A1215:Q3544,2,FALSE)</f>
        <v xml:space="preserve">  Jon M</v>
      </c>
      <c r="C1216" s="14">
        <f>VLOOKUP(A1216,'Data _Transformation'!A1215:Q3544,3,FALSE)</f>
        <v>29.64</v>
      </c>
      <c r="D1216" s="14">
        <f>VLOOKUP(A1216,'Data _Transformation'!A1215:Q3544,4,FALSE)</f>
        <v>10.82</v>
      </c>
      <c r="E1216" s="14" t="str">
        <f>VLOOKUP(A1216,'Data _Transformation'!A1215:Q3544,5,FALSE)</f>
        <v>Yes</v>
      </c>
      <c r="F1216" s="14" t="str">
        <f>VLOOKUP(A1216,'Data _Transformation'!A1215:Q3544,6,FALSE)</f>
        <v>No</v>
      </c>
      <c r="G1216" s="14" t="str">
        <f>VLOOKUP(A1216,'Data _Transformation'!A1215:Q3544,7,FALSE)</f>
        <v>No</v>
      </c>
      <c r="H1216" s="14">
        <f>VLOOKUP(A1216,'Data _Transformation'!A1215:Q3544,8,FALSE)</f>
        <v>0</v>
      </c>
      <c r="I1216" s="14" t="str">
        <f>VLOOKUP(A1216,'Data _Transformation'!A1215:Q3544,9,FALSE)</f>
        <v>Nonsmoker</v>
      </c>
      <c r="J1216" s="14" t="str">
        <f>VLOOKUP(A1216,'Data _Transformation'!A1215:Q3544,10,FALSE)</f>
        <v>Over weight</v>
      </c>
      <c r="K1216" s="14" t="str">
        <f>VLOOKUP(A1216,'Data _Transformation'!A1215:Q3544,11,FALSE)</f>
        <v>Diabetes</v>
      </c>
      <c r="L1216" s="39">
        <f>VLOOKUP(A1216,'Data _Transformation'!A1215:Q3544,12,FALSE)</f>
        <v>28113</v>
      </c>
      <c r="M1216" s="40">
        <f>VLOOKUP(A1216,'Data _Transformation'!A1215:Q3544,13,FALSE)</f>
        <v>10096.969999999999</v>
      </c>
      <c r="N1216" s="14" t="str">
        <f>VLOOKUP(A1216,'Data _Transformation'!A1215:Q3544,14,FALSE)</f>
        <v>tier - 3</v>
      </c>
      <c r="O1216" s="14" t="str">
        <f>VLOOKUP(A1216,'Data _Transformation'!A1215:Q3544,15,FALSE)</f>
        <v>tier - 2</v>
      </c>
      <c r="P1216" s="14" t="str">
        <f>VLOOKUP(A1216,'Data _Transformation'!A1215:Q3544,16,0)</f>
        <v>R1011</v>
      </c>
      <c r="Q1216" s="42">
        <f>VLOOKUP(A1216,'Data _Transformation'!A1215:Q3544,17,0)</f>
        <v>46</v>
      </c>
    </row>
    <row r="1217" spans="1:17" ht="15.6" x14ac:dyDescent="0.3">
      <c r="A1217" s="41" t="s">
        <v>3049</v>
      </c>
      <c r="B1217" s="14" t="str">
        <f>VLOOKUP(A1217,'Data _Transformation'!A1216:Q3545,2,FALSE)</f>
        <v xml:space="preserve">  Fasil</v>
      </c>
      <c r="C1217" s="14">
        <f>VLOOKUP(A1217,'Data _Transformation'!A1216:Q3545,3,FALSE)</f>
        <v>31.27</v>
      </c>
      <c r="D1217" s="14">
        <f>VLOOKUP(A1217,'Data _Transformation'!A1216:Q3545,4,FALSE)</f>
        <v>7.73</v>
      </c>
      <c r="E1217" s="14" t="str">
        <f>VLOOKUP(A1217,'Data _Transformation'!A1216:Q3545,5,FALSE)</f>
        <v>Yes</v>
      </c>
      <c r="F1217" s="14" t="str">
        <f>VLOOKUP(A1217,'Data _Transformation'!A1216:Q3545,6,FALSE)</f>
        <v>No</v>
      </c>
      <c r="G1217" s="14" t="str">
        <f>VLOOKUP(A1217,'Data _Transformation'!A1216:Q3545,7,FALSE)</f>
        <v>No</v>
      </c>
      <c r="H1217" s="14">
        <f>VLOOKUP(A1217,'Data _Transformation'!A1216:Q3545,8,FALSE)</f>
        <v>1</v>
      </c>
      <c r="I1217" s="14" t="str">
        <f>VLOOKUP(A1217,'Data _Transformation'!A1216:Q3545,9,FALSE)</f>
        <v>Nonsmoker</v>
      </c>
      <c r="J1217" s="14" t="str">
        <f>VLOOKUP(A1217,'Data _Transformation'!A1216:Q3545,10,FALSE)</f>
        <v>Obesity</v>
      </c>
      <c r="K1217" s="14" t="str">
        <f>VLOOKUP(A1217,'Data _Transformation'!A1216:Q3545,11,FALSE)</f>
        <v>Diabetes</v>
      </c>
      <c r="L1217" s="39">
        <f>VLOOKUP(A1217,'Data _Transformation'!A1216:Q3545,12,FALSE)</f>
        <v>26591</v>
      </c>
      <c r="M1217" s="40">
        <f>VLOOKUP(A1217,'Data _Transformation'!A1216:Q3545,13,FALSE)</f>
        <v>10106.129999999999</v>
      </c>
      <c r="N1217" s="14" t="str">
        <f>VLOOKUP(A1217,'Data _Transformation'!A1216:Q3545,14,FALSE)</f>
        <v>tier - 3</v>
      </c>
      <c r="O1217" s="14" t="str">
        <f>VLOOKUP(A1217,'Data _Transformation'!A1216:Q3545,15,FALSE)</f>
        <v>tier - 1</v>
      </c>
      <c r="P1217" s="14" t="str">
        <f>VLOOKUP(A1217,'Data _Transformation'!A1216:Q3545,16,0)</f>
        <v>R1024</v>
      </c>
      <c r="Q1217" s="42">
        <f>VLOOKUP(A1217,'Data _Transformation'!A1216:Q3545,17,0)</f>
        <v>50</v>
      </c>
    </row>
    <row r="1218" spans="1:17" ht="15.6" x14ac:dyDescent="0.3">
      <c r="A1218" s="41" t="s">
        <v>3051</v>
      </c>
      <c r="B1218" s="14" t="str">
        <f>VLOOKUP(A1218,'Data _Transformation'!A1217:Q3546,2,FALSE)</f>
        <v xml:space="preserve">  Megan C</v>
      </c>
      <c r="C1218" s="14">
        <f>VLOOKUP(A1218,'Data _Transformation'!A1217:Q3546,3,FALSE)</f>
        <v>19.95</v>
      </c>
      <c r="D1218" s="14">
        <f>VLOOKUP(A1218,'Data _Transformation'!A1217:Q3546,4,FALSE)</f>
        <v>6.24</v>
      </c>
      <c r="E1218" s="14" t="str">
        <f>VLOOKUP(A1218,'Data _Transformation'!A1217:Q3546,5,FALSE)</f>
        <v>Yes</v>
      </c>
      <c r="F1218" s="14" t="str">
        <f>VLOOKUP(A1218,'Data _Transformation'!A1217:Q3546,6,FALSE)</f>
        <v>No</v>
      </c>
      <c r="G1218" s="14" t="str">
        <f>VLOOKUP(A1218,'Data _Transformation'!A1217:Q3546,7,FALSE)</f>
        <v>No</v>
      </c>
      <c r="H1218" s="14">
        <f>VLOOKUP(A1218,'Data _Transformation'!A1217:Q3546,8,FALSE)</f>
        <v>0</v>
      </c>
      <c r="I1218" s="14" t="str">
        <f>VLOOKUP(A1218,'Data _Transformation'!A1217:Q3546,9,FALSE)</f>
        <v>Nonsmoker</v>
      </c>
      <c r="J1218" s="14" t="str">
        <f>VLOOKUP(A1218,'Data _Transformation'!A1217:Q3546,10,FALSE)</f>
        <v>Normal weight</v>
      </c>
      <c r="K1218" s="14" t="str">
        <f>VLOOKUP(A1218,'Data _Transformation'!A1217:Q3546,11,FALSE)</f>
        <v>Prediabetes</v>
      </c>
      <c r="L1218" s="39">
        <f>VLOOKUP(A1218,'Data _Transformation'!A1217:Q3546,12,FALSE)</f>
        <v>26519</v>
      </c>
      <c r="M1218" s="40">
        <f>VLOOKUP(A1218,'Data _Transformation'!A1217:Q3546,13,FALSE)</f>
        <v>10107.219999999999</v>
      </c>
      <c r="N1218" s="14" t="str">
        <f>VLOOKUP(A1218,'Data _Transformation'!A1217:Q3546,14,FALSE)</f>
        <v>tier - 3</v>
      </c>
      <c r="O1218" s="14" t="str">
        <f>VLOOKUP(A1218,'Data _Transformation'!A1217:Q3546,15,FALSE)</f>
        <v>tier - 1</v>
      </c>
      <c r="P1218" s="14" t="str">
        <f>VLOOKUP(A1218,'Data _Transformation'!A1217:Q3546,16,0)</f>
        <v>R1013</v>
      </c>
      <c r="Q1218" s="42">
        <f>VLOOKUP(A1218,'Data _Transformation'!A1217:Q3546,17,0)</f>
        <v>50</v>
      </c>
    </row>
    <row r="1219" spans="1:17" ht="15.6" x14ac:dyDescent="0.3">
      <c r="A1219" s="41" t="s">
        <v>3054</v>
      </c>
      <c r="B1219" s="14" t="str">
        <f>VLOOKUP(A1219,'Data _Transformation'!A1218:Q3547,2,FALSE)</f>
        <v xml:space="preserve">  Lisa J</v>
      </c>
      <c r="C1219" s="14">
        <f>VLOOKUP(A1219,'Data _Transformation'!A1218:Q3547,3,FALSE)</f>
        <v>21.3</v>
      </c>
      <c r="D1219" s="14">
        <f>VLOOKUP(A1219,'Data _Transformation'!A1218:Q3547,4,FALSE)</f>
        <v>10.42</v>
      </c>
      <c r="E1219" s="14" t="str">
        <f>VLOOKUP(A1219,'Data _Transformation'!A1218:Q3547,5,FALSE)</f>
        <v>No</v>
      </c>
      <c r="F1219" s="14" t="str">
        <f>VLOOKUP(A1219,'Data _Transformation'!A1218:Q3547,6,FALSE)</f>
        <v>No</v>
      </c>
      <c r="G1219" s="14" t="str">
        <f>VLOOKUP(A1219,'Data _Transformation'!A1218:Q3547,7,FALSE)</f>
        <v>No</v>
      </c>
      <c r="H1219" s="14">
        <f>VLOOKUP(A1219,'Data _Transformation'!A1218:Q3547,8,FALSE)</f>
        <v>2</v>
      </c>
      <c r="I1219" s="14" t="str">
        <f>VLOOKUP(A1219,'Data _Transformation'!A1218:Q3547,9,FALSE)</f>
        <v>Nonsmoker</v>
      </c>
      <c r="J1219" s="14" t="str">
        <f>VLOOKUP(A1219,'Data _Transformation'!A1218:Q3547,10,FALSE)</f>
        <v>Normal weight</v>
      </c>
      <c r="K1219" s="14" t="str">
        <f>VLOOKUP(A1219,'Data _Transformation'!A1218:Q3547,11,FALSE)</f>
        <v>Diabetes</v>
      </c>
      <c r="L1219" s="39">
        <f>VLOOKUP(A1219,'Data _Transformation'!A1218:Q3547,12,FALSE)</f>
        <v>27577</v>
      </c>
      <c r="M1219" s="40">
        <f>VLOOKUP(A1219,'Data _Transformation'!A1218:Q3547,13,FALSE)</f>
        <v>10115.01</v>
      </c>
      <c r="N1219" s="14" t="str">
        <f>VLOOKUP(A1219,'Data _Transformation'!A1218:Q3547,14,FALSE)</f>
        <v>tier - 3</v>
      </c>
      <c r="O1219" s="14" t="str">
        <f>VLOOKUP(A1219,'Data _Transformation'!A1218:Q3547,15,FALSE)</f>
        <v>tier - 3</v>
      </c>
      <c r="P1219" s="14" t="str">
        <f>VLOOKUP(A1219,'Data _Transformation'!A1218:Q3547,16,0)</f>
        <v>R1012</v>
      </c>
      <c r="Q1219" s="42">
        <f>VLOOKUP(A1219,'Data _Transformation'!A1218:Q3547,17,0)</f>
        <v>47</v>
      </c>
    </row>
    <row r="1220" spans="1:17" ht="15.6" x14ac:dyDescent="0.3">
      <c r="A1220" s="41" t="s">
        <v>3056</v>
      </c>
      <c r="B1220" s="14" t="str">
        <f>VLOOKUP(A1220,'Data _Transformation'!A1219:Q3548,2,FALSE)</f>
        <v xml:space="preserve">  Doron P</v>
      </c>
      <c r="C1220" s="14">
        <f>VLOOKUP(A1220,'Data _Transformation'!A1219:Q3548,3,FALSE)</f>
        <v>31.635000000000002</v>
      </c>
      <c r="D1220" s="14">
        <f>VLOOKUP(A1220,'Data _Transformation'!A1219:Q3548,4,FALSE)</f>
        <v>11.11</v>
      </c>
      <c r="E1220" s="14" t="str">
        <f>VLOOKUP(A1220,'Data _Transformation'!A1219:Q3548,5,FALSE)</f>
        <v>No</v>
      </c>
      <c r="F1220" s="14" t="str">
        <f>VLOOKUP(A1220,'Data _Transformation'!A1219:Q3548,6,FALSE)</f>
        <v>No</v>
      </c>
      <c r="G1220" s="14" t="str">
        <f>VLOOKUP(A1220,'Data _Transformation'!A1219:Q3548,7,FALSE)</f>
        <v>No</v>
      </c>
      <c r="H1220" s="14">
        <f>VLOOKUP(A1220,'Data _Transformation'!A1219:Q3548,8,FALSE)</f>
        <v>0</v>
      </c>
      <c r="I1220" s="14" t="str">
        <f>VLOOKUP(A1220,'Data _Transformation'!A1219:Q3548,9,FALSE)</f>
        <v>Nonsmoker</v>
      </c>
      <c r="J1220" s="14" t="str">
        <f>VLOOKUP(A1220,'Data _Transformation'!A1219:Q3548,10,FALSE)</f>
        <v>Obesity</v>
      </c>
      <c r="K1220" s="14" t="str">
        <f>VLOOKUP(A1220,'Data _Transformation'!A1219:Q3548,11,FALSE)</f>
        <v>Diabetes</v>
      </c>
      <c r="L1220" s="39">
        <f>VLOOKUP(A1220,'Data _Transformation'!A1219:Q3548,12,FALSE)</f>
        <v>26619</v>
      </c>
      <c r="M1220" s="40">
        <f>VLOOKUP(A1220,'Data _Transformation'!A1219:Q3548,13,FALSE)</f>
        <v>10118.42</v>
      </c>
      <c r="N1220" s="14" t="str">
        <f>VLOOKUP(A1220,'Data _Transformation'!A1219:Q3548,14,FALSE)</f>
        <v>tier - 3</v>
      </c>
      <c r="O1220" s="14" t="str">
        <f>VLOOKUP(A1220,'Data _Transformation'!A1219:Q3548,15,FALSE)</f>
        <v>tier - 3</v>
      </c>
      <c r="P1220" s="14" t="str">
        <f>VLOOKUP(A1220,'Data _Transformation'!A1219:Q3548,16,0)</f>
        <v>R1011</v>
      </c>
      <c r="Q1220" s="42">
        <f>VLOOKUP(A1220,'Data _Transformation'!A1219:Q3548,17,0)</f>
        <v>50</v>
      </c>
    </row>
    <row r="1221" spans="1:17" ht="15.6" x14ac:dyDescent="0.3">
      <c r="A1221" s="41" t="s">
        <v>3058</v>
      </c>
      <c r="B1221" s="14" t="str">
        <f>VLOOKUP(A1221,'Data _Transformation'!A1220:Q3549,2,FALSE)</f>
        <v xml:space="preserve">  Katharina</v>
      </c>
      <c r="C1221" s="14">
        <f>VLOOKUP(A1221,'Data _Transformation'!A1220:Q3549,3,FALSE)</f>
        <v>23.9</v>
      </c>
      <c r="D1221" s="14">
        <f>VLOOKUP(A1221,'Data _Transformation'!A1220:Q3549,4,FALSE)</f>
        <v>7.67</v>
      </c>
      <c r="E1221" s="14" t="str">
        <f>VLOOKUP(A1221,'Data _Transformation'!A1220:Q3549,5,FALSE)</f>
        <v>Yes</v>
      </c>
      <c r="F1221" s="14" t="str">
        <f>VLOOKUP(A1221,'Data _Transformation'!A1220:Q3549,6,FALSE)</f>
        <v>No</v>
      </c>
      <c r="G1221" s="14" t="str">
        <f>VLOOKUP(A1221,'Data _Transformation'!A1220:Q3549,7,FALSE)</f>
        <v>No</v>
      </c>
      <c r="H1221" s="14">
        <f>VLOOKUP(A1221,'Data _Transformation'!A1220:Q3549,8,FALSE)</f>
        <v>2</v>
      </c>
      <c r="I1221" s="14" t="str">
        <f>VLOOKUP(A1221,'Data _Transformation'!A1220:Q3549,9,FALSE)</f>
        <v>Nonsmoker</v>
      </c>
      <c r="J1221" s="14" t="str">
        <f>VLOOKUP(A1221,'Data _Transformation'!A1220:Q3549,10,FALSE)</f>
        <v>Normal weight</v>
      </c>
      <c r="K1221" s="14" t="str">
        <f>VLOOKUP(A1221,'Data _Transformation'!A1220:Q3549,11,FALSE)</f>
        <v>Diabetes</v>
      </c>
      <c r="L1221" s="39">
        <f>VLOOKUP(A1221,'Data _Transformation'!A1220:Q3549,12,FALSE)</f>
        <v>35678</v>
      </c>
      <c r="M1221" s="40">
        <f>VLOOKUP(A1221,'Data _Transformation'!A1220:Q3549,13,FALSE)</f>
        <v>10139.84</v>
      </c>
      <c r="N1221" s="14" t="str">
        <f>VLOOKUP(A1221,'Data _Transformation'!A1220:Q3549,14,FALSE)</f>
        <v>tier - 3</v>
      </c>
      <c r="O1221" s="14" t="str">
        <f>VLOOKUP(A1221,'Data _Transformation'!A1220:Q3549,15,FALSE)</f>
        <v>tier - 2</v>
      </c>
      <c r="P1221" s="14" t="str">
        <f>VLOOKUP(A1221,'Data _Transformation'!A1220:Q3549,16,0)</f>
        <v>R1012</v>
      </c>
      <c r="Q1221" s="42">
        <f>VLOOKUP(A1221,'Data _Transformation'!A1220:Q3549,17,0)</f>
        <v>25</v>
      </c>
    </row>
    <row r="1222" spans="1:17" ht="15.6" x14ac:dyDescent="0.3">
      <c r="A1222" s="41" t="s">
        <v>3060</v>
      </c>
      <c r="B1222" s="14" t="str">
        <f>VLOOKUP(A1222,'Data _Transformation'!A1221:Q3550,2,FALSE)</f>
        <v xml:space="preserve">  Carl</v>
      </c>
      <c r="C1222" s="14">
        <f>VLOOKUP(A1222,'Data _Transformation'!A1221:Q3550,3,FALSE)</f>
        <v>34.15</v>
      </c>
      <c r="D1222" s="14">
        <f>VLOOKUP(A1222,'Data _Transformation'!A1221:Q3550,4,FALSE)</f>
        <v>6.15</v>
      </c>
      <c r="E1222" s="14" t="str">
        <f>VLOOKUP(A1222,'Data _Transformation'!A1221:Q3550,5,FALSE)</f>
        <v>No</v>
      </c>
      <c r="F1222" s="14" t="str">
        <f>VLOOKUP(A1222,'Data _Transformation'!A1221:Q3550,6,FALSE)</f>
        <v>No</v>
      </c>
      <c r="G1222" s="14" t="str">
        <f>VLOOKUP(A1222,'Data _Transformation'!A1221:Q3550,7,FALSE)</f>
        <v>No</v>
      </c>
      <c r="H1222" s="14">
        <f>VLOOKUP(A1222,'Data _Transformation'!A1221:Q3550,8,FALSE)</f>
        <v>0</v>
      </c>
      <c r="I1222" s="14" t="str">
        <f>VLOOKUP(A1222,'Data _Transformation'!A1221:Q3550,9,FALSE)</f>
        <v>Nonsmoker</v>
      </c>
      <c r="J1222" s="14" t="str">
        <f>VLOOKUP(A1222,'Data _Transformation'!A1221:Q3550,10,FALSE)</f>
        <v>Obesity</v>
      </c>
      <c r="K1222" s="14" t="str">
        <f>VLOOKUP(A1222,'Data _Transformation'!A1221:Q3550,11,FALSE)</f>
        <v>Prediabetes</v>
      </c>
      <c r="L1222" s="39">
        <f>VLOOKUP(A1222,'Data _Transformation'!A1221:Q3550,12,FALSE)</f>
        <v>27393</v>
      </c>
      <c r="M1222" s="40">
        <f>VLOOKUP(A1222,'Data _Transformation'!A1221:Q3550,13,FALSE)</f>
        <v>10141.14</v>
      </c>
      <c r="N1222" s="14" t="str">
        <f>VLOOKUP(A1222,'Data _Transformation'!A1221:Q3550,14,FALSE)</f>
        <v>tier - 3</v>
      </c>
      <c r="O1222" s="14" t="str">
        <f>VLOOKUP(A1222,'Data _Transformation'!A1221:Q3550,15,FALSE)</f>
        <v>tier - 1</v>
      </c>
      <c r="P1222" s="14" t="str">
        <f>VLOOKUP(A1222,'Data _Transformation'!A1221:Q3550,16,0)</f>
        <v>R1016</v>
      </c>
      <c r="Q1222" s="42">
        <f>VLOOKUP(A1222,'Data _Transformation'!A1221:Q3550,17,0)</f>
        <v>48</v>
      </c>
    </row>
    <row r="1223" spans="1:17" ht="15.6" x14ac:dyDescent="0.3">
      <c r="A1223" s="41" t="s">
        <v>3063</v>
      </c>
      <c r="B1223" s="14" t="str">
        <f>VLOOKUP(A1223,'Data _Transformation'!A1222:Q3551,2,FALSE)</f>
        <v xml:space="preserve">  Kelsey J</v>
      </c>
      <c r="C1223" s="14">
        <f>VLOOKUP(A1223,'Data _Transformation'!A1222:Q3551,3,FALSE)</f>
        <v>28.71</v>
      </c>
      <c r="D1223" s="14">
        <f>VLOOKUP(A1223,'Data _Transformation'!A1222:Q3551,4,FALSE)</f>
        <v>5.71</v>
      </c>
      <c r="E1223" s="14" t="str">
        <f>VLOOKUP(A1223,'Data _Transformation'!A1222:Q3551,5,FALSE)</f>
        <v>No</v>
      </c>
      <c r="F1223" s="14" t="str">
        <f>VLOOKUP(A1223,'Data _Transformation'!A1222:Q3551,6,FALSE)</f>
        <v>No</v>
      </c>
      <c r="G1223" s="14" t="str">
        <f>VLOOKUP(A1223,'Data _Transformation'!A1222:Q3551,7,FALSE)</f>
        <v>No</v>
      </c>
      <c r="H1223" s="14">
        <f>VLOOKUP(A1223,'Data _Transformation'!A1222:Q3551,8,FALSE)</f>
        <v>0</v>
      </c>
      <c r="I1223" s="14" t="str">
        <f>VLOOKUP(A1223,'Data _Transformation'!A1222:Q3551,9,FALSE)</f>
        <v>Nonsmoker</v>
      </c>
      <c r="J1223" s="14" t="str">
        <f>VLOOKUP(A1223,'Data _Transformation'!A1222:Q3551,10,FALSE)</f>
        <v>Over weight</v>
      </c>
      <c r="K1223" s="14" t="str">
        <f>VLOOKUP(A1223,'Data _Transformation'!A1222:Q3551,11,FALSE)</f>
        <v>Prediabetes</v>
      </c>
      <c r="L1223" s="39">
        <f>VLOOKUP(A1223,'Data _Transformation'!A1222:Q3551,12,FALSE)</f>
        <v>29749</v>
      </c>
      <c r="M1223" s="40">
        <f>VLOOKUP(A1223,'Data _Transformation'!A1222:Q3551,13,FALSE)</f>
        <v>10146.129999999999</v>
      </c>
      <c r="N1223" s="14" t="str">
        <f>VLOOKUP(A1223,'Data _Transformation'!A1222:Q3551,14,FALSE)</f>
        <v>tier - 3</v>
      </c>
      <c r="O1223" s="14" t="str">
        <f>VLOOKUP(A1223,'Data _Transformation'!A1222:Q3551,15,FALSE)</f>
        <v>tier - 1</v>
      </c>
      <c r="P1223" s="14" t="str">
        <f>VLOOKUP(A1223,'Data _Transformation'!A1222:Q3551,16,0)</f>
        <v>R1025</v>
      </c>
      <c r="Q1223" s="42">
        <f>VLOOKUP(A1223,'Data _Transformation'!A1222:Q3551,17,0)</f>
        <v>41</v>
      </c>
    </row>
    <row r="1224" spans="1:17" ht="15.6" x14ac:dyDescent="0.3">
      <c r="A1224" s="41" t="s">
        <v>3066</v>
      </c>
      <c r="B1224" s="14" t="str">
        <f>VLOOKUP(A1224,'Data _Transformation'!A1223:Q3552,2,FALSE)</f>
        <v xml:space="preserve">  Stephen A</v>
      </c>
      <c r="C1224" s="14">
        <f>VLOOKUP(A1224,'Data _Transformation'!A1223:Q3552,3,FALSE)</f>
        <v>36.700000000000003</v>
      </c>
      <c r="D1224" s="14">
        <f>VLOOKUP(A1224,'Data _Transformation'!A1223:Q3552,4,FALSE)</f>
        <v>8.6999999999999993</v>
      </c>
      <c r="E1224" s="14" t="str">
        <f>VLOOKUP(A1224,'Data _Transformation'!A1223:Q3552,5,FALSE)</f>
        <v>Yes</v>
      </c>
      <c r="F1224" s="14" t="str">
        <f>VLOOKUP(A1224,'Data _Transformation'!A1223:Q3552,6,FALSE)</f>
        <v>No</v>
      </c>
      <c r="G1224" s="14" t="str">
        <f>VLOOKUP(A1224,'Data _Transformation'!A1223:Q3552,7,FALSE)</f>
        <v>No</v>
      </c>
      <c r="H1224" s="14">
        <f>VLOOKUP(A1224,'Data _Transformation'!A1223:Q3552,8,FALSE)</f>
        <v>2</v>
      </c>
      <c r="I1224" s="14" t="str">
        <f>VLOOKUP(A1224,'Data _Transformation'!A1223:Q3552,9,FALSE)</f>
        <v>Nonsmoker</v>
      </c>
      <c r="J1224" s="14" t="str">
        <f>VLOOKUP(A1224,'Data _Transformation'!A1223:Q3552,10,FALSE)</f>
        <v>Obesity</v>
      </c>
      <c r="K1224" s="14" t="str">
        <f>VLOOKUP(A1224,'Data _Transformation'!A1223:Q3552,11,FALSE)</f>
        <v>Diabetes</v>
      </c>
      <c r="L1224" s="39">
        <f>VLOOKUP(A1224,'Data _Transformation'!A1223:Q3552,12,FALSE)</f>
        <v>26950</v>
      </c>
      <c r="M1224" s="40">
        <f>VLOOKUP(A1224,'Data _Transformation'!A1223:Q3552,13,FALSE)</f>
        <v>10156.780000000001</v>
      </c>
      <c r="N1224" s="14" t="str">
        <f>VLOOKUP(A1224,'Data _Transformation'!A1223:Q3552,14,FALSE)</f>
        <v>tier - 3</v>
      </c>
      <c r="O1224" s="14" t="str">
        <f>VLOOKUP(A1224,'Data _Transformation'!A1223:Q3552,15,FALSE)</f>
        <v>tier - 2</v>
      </c>
      <c r="P1224" s="14" t="str">
        <f>VLOOKUP(A1224,'Data _Transformation'!A1223:Q3552,16,0)</f>
        <v>R1012</v>
      </c>
      <c r="Q1224" s="42">
        <f>VLOOKUP(A1224,'Data _Transformation'!A1223:Q3552,17,0)</f>
        <v>49</v>
      </c>
    </row>
    <row r="1225" spans="1:17" ht="15.6" x14ac:dyDescent="0.3">
      <c r="A1225" s="41" t="s">
        <v>3068</v>
      </c>
      <c r="B1225" s="14" t="str">
        <f>VLOOKUP(A1225,'Data _Transformation'!A1224:Q3553,2,FALSE)</f>
        <v xml:space="preserve">  Dan</v>
      </c>
      <c r="C1225" s="14">
        <f>VLOOKUP(A1225,'Data _Transformation'!A1224:Q3553,3,FALSE)</f>
        <v>34.1</v>
      </c>
      <c r="D1225" s="14">
        <f>VLOOKUP(A1225,'Data _Transformation'!A1224:Q3553,4,FALSE)</f>
        <v>9.0399999999999991</v>
      </c>
      <c r="E1225" s="14" t="str">
        <f>VLOOKUP(A1225,'Data _Transformation'!A1224:Q3553,5,FALSE)</f>
        <v>Yes</v>
      </c>
      <c r="F1225" s="14" t="str">
        <f>VLOOKUP(A1225,'Data _Transformation'!A1224:Q3553,6,FALSE)</f>
        <v>No</v>
      </c>
      <c r="G1225" s="14" t="str">
        <f>VLOOKUP(A1225,'Data _Transformation'!A1224:Q3553,7,FALSE)</f>
        <v>No</v>
      </c>
      <c r="H1225" s="14">
        <f>VLOOKUP(A1225,'Data _Transformation'!A1224:Q3553,8,FALSE)</f>
        <v>2</v>
      </c>
      <c r="I1225" s="14" t="str">
        <f>VLOOKUP(A1225,'Data _Transformation'!A1224:Q3553,9,FALSE)</f>
        <v>Nonsmoker</v>
      </c>
      <c r="J1225" s="14" t="str">
        <f>VLOOKUP(A1225,'Data _Transformation'!A1224:Q3553,10,FALSE)</f>
        <v>Obesity</v>
      </c>
      <c r="K1225" s="14" t="str">
        <f>VLOOKUP(A1225,'Data _Transformation'!A1224:Q3553,11,FALSE)</f>
        <v>Diabetes</v>
      </c>
      <c r="L1225" s="39">
        <f>VLOOKUP(A1225,'Data _Transformation'!A1224:Q3553,12,FALSE)</f>
        <v>26490</v>
      </c>
      <c r="M1225" s="40">
        <f>VLOOKUP(A1225,'Data _Transformation'!A1224:Q3553,13,FALSE)</f>
        <v>10160.870000000001</v>
      </c>
      <c r="N1225" s="14" t="str">
        <f>VLOOKUP(A1225,'Data _Transformation'!A1224:Q3553,14,FALSE)</f>
        <v>tier - 3</v>
      </c>
      <c r="O1225" s="14" t="str">
        <f>VLOOKUP(A1225,'Data _Transformation'!A1224:Q3553,15,FALSE)</f>
        <v>tier - 3</v>
      </c>
      <c r="P1225" s="14" t="str">
        <f>VLOOKUP(A1225,'Data _Transformation'!A1224:Q3553,16,0)</f>
        <v>R1025</v>
      </c>
      <c r="Q1225" s="42">
        <f>VLOOKUP(A1225,'Data _Transformation'!A1224:Q3553,17,0)</f>
        <v>50</v>
      </c>
    </row>
    <row r="1226" spans="1:17" ht="15.6" x14ac:dyDescent="0.3">
      <c r="A1226" s="41" t="s">
        <v>3070</v>
      </c>
      <c r="B1226" s="14" t="str">
        <f>VLOOKUP(A1226,'Data _Transformation'!A1225:Q3554,2,FALSE)</f>
        <v xml:space="preserve">  Katie C</v>
      </c>
      <c r="C1226" s="14">
        <f>VLOOKUP(A1226,'Data _Transformation'!A1225:Q3554,3,FALSE)</f>
        <v>25.7</v>
      </c>
      <c r="D1226" s="14">
        <f>VLOOKUP(A1226,'Data _Transformation'!A1225:Q3554,4,FALSE)</f>
        <v>5.61</v>
      </c>
      <c r="E1226" s="14" t="str">
        <f>VLOOKUP(A1226,'Data _Transformation'!A1225:Q3554,5,FALSE)</f>
        <v>No</v>
      </c>
      <c r="F1226" s="14" t="str">
        <f>VLOOKUP(A1226,'Data _Transformation'!A1225:Q3554,6,FALSE)</f>
        <v>No</v>
      </c>
      <c r="G1226" s="14" t="str">
        <f>VLOOKUP(A1226,'Data _Transformation'!A1225:Q3554,7,FALSE)</f>
        <v>No</v>
      </c>
      <c r="H1226" s="14">
        <f>VLOOKUP(A1226,'Data _Transformation'!A1225:Q3554,8,FALSE)</f>
        <v>0</v>
      </c>
      <c r="I1226" s="14" t="str">
        <f>VLOOKUP(A1226,'Data _Transformation'!A1225:Q3554,9,FALSE)</f>
        <v>Nonsmoker</v>
      </c>
      <c r="J1226" s="14" t="str">
        <f>VLOOKUP(A1226,'Data _Transformation'!A1225:Q3554,10,FALSE)</f>
        <v>Over weight</v>
      </c>
      <c r="K1226" s="14" t="str">
        <f>VLOOKUP(A1226,'Data _Transformation'!A1225:Q3554,11,FALSE)</f>
        <v>Normal</v>
      </c>
      <c r="L1226" s="39">
        <f>VLOOKUP(A1226,'Data _Transformation'!A1225:Q3554,12,FALSE)</f>
        <v>31336</v>
      </c>
      <c r="M1226" s="40">
        <f>VLOOKUP(A1226,'Data _Transformation'!A1225:Q3554,13,FALSE)</f>
        <v>10191.82</v>
      </c>
      <c r="N1226" s="14" t="str">
        <f>VLOOKUP(A1226,'Data _Transformation'!A1225:Q3554,14,FALSE)</f>
        <v>tier - 3</v>
      </c>
      <c r="O1226" s="14" t="str">
        <f>VLOOKUP(A1226,'Data _Transformation'!A1225:Q3554,15,FALSE)</f>
        <v>tier - 2</v>
      </c>
      <c r="P1226" s="14" t="str">
        <f>VLOOKUP(A1226,'Data _Transformation'!A1225:Q3554,16,0)</f>
        <v>R1026</v>
      </c>
      <c r="Q1226" s="42">
        <f>VLOOKUP(A1226,'Data _Transformation'!A1225:Q3554,17,0)</f>
        <v>37</v>
      </c>
    </row>
    <row r="1227" spans="1:17" ht="15.6" x14ac:dyDescent="0.3">
      <c r="A1227" s="41" t="s">
        <v>3073</v>
      </c>
      <c r="B1227" s="14" t="str">
        <f>VLOOKUP(A1227,'Data _Transformation'!A1226:Q3555,2,FALSE)</f>
        <v xml:space="preserve">  Melissa K</v>
      </c>
      <c r="C1227" s="14">
        <f>VLOOKUP(A1227,'Data _Transformation'!A1226:Q3555,3,FALSE)</f>
        <v>21.68</v>
      </c>
      <c r="D1227" s="14">
        <f>VLOOKUP(A1227,'Data _Transformation'!A1226:Q3555,4,FALSE)</f>
        <v>8.1199999999999992</v>
      </c>
      <c r="E1227" s="14" t="str">
        <f>VLOOKUP(A1227,'Data _Transformation'!A1226:Q3555,5,FALSE)</f>
        <v>No</v>
      </c>
      <c r="F1227" s="14" t="str">
        <f>VLOOKUP(A1227,'Data _Transformation'!A1226:Q3555,6,FALSE)</f>
        <v>No</v>
      </c>
      <c r="G1227" s="14" t="str">
        <f>VLOOKUP(A1227,'Data _Transformation'!A1226:Q3555,7,FALSE)</f>
        <v>No</v>
      </c>
      <c r="H1227" s="14">
        <f>VLOOKUP(A1227,'Data _Transformation'!A1226:Q3555,8,FALSE)</f>
        <v>0</v>
      </c>
      <c r="I1227" s="14" t="str">
        <f>VLOOKUP(A1227,'Data _Transformation'!A1226:Q3555,9,FALSE)</f>
        <v>Nonsmoker</v>
      </c>
      <c r="J1227" s="14" t="str">
        <f>VLOOKUP(A1227,'Data _Transformation'!A1226:Q3555,10,FALSE)</f>
        <v>Normal weight</v>
      </c>
      <c r="K1227" s="14" t="str">
        <f>VLOOKUP(A1227,'Data _Transformation'!A1226:Q3555,11,FALSE)</f>
        <v>Diabetes</v>
      </c>
      <c r="L1227" s="39">
        <f>VLOOKUP(A1227,'Data _Transformation'!A1226:Q3555,12,FALSE)</f>
        <v>25926</v>
      </c>
      <c r="M1227" s="40">
        <f>VLOOKUP(A1227,'Data _Transformation'!A1226:Q3555,13,FALSE)</f>
        <v>10197.77</v>
      </c>
      <c r="N1227" s="14" t="str">
        <f>VLOOKUP(A1227,'Data _Transformation'!A1226:Q3555,14,FALSE)</f>
        <v>tier - 3</v>
      </c>
      <c r="O1227" s="14" t="str">
        <f>VLOOKUP(A1227,'Data _Transformation'!A1226:Q3555,15,FALSE)</f>
        <v>tier - 1</v>
      </c>
      <c r="P1227" s="14" t="str">
        <f>VLOOKUP(A1227,'Data _Transformation'!A1226:Q3555,16,0)</f>
        <v>R1024</v>
      </c>
      <c r="Q1227" s="42">
        <f>VLOOKUP(A1227,'Data _Transformation'!A1226:Q3555,17,0)</f>
        <v>52</v>
      </c>
    </row>
    <row r="1228" spans="1:17" ht="15.6" x14ac:dyDescent="0.3">
      <c r="A1228" s="41" t="s">
        <v>3075</v>
      </c>
      <c r="B1228" s="14" t="str">
        <f>VLOOKUP(A1228,'Data _Transformation'!A1227:Q3556,2,FALSE)</f>
        <v xml:space="preserve">  Kara H</v>
      </c>
      <c r="C1228" s="14">
        <f>VLOOKUP(A1228,'Data _Transformation'!A1227:Q3556,3,FALSE)</f>
        <v>25.175000000000001</v>
      </c>
      <c r="D1228" s="14">
        <f>VLOOKUP(A1228,'Data _Transformation'!A1227:Q3556,4,FALSE)</f>
        <v>4.74</v>
      </c>
      <c r="E1228" s="14" t="str">
        <f>VLOOKUP(A1228,'Data _Transformation'!A1227:Q3556,5,FALSE)</f>
        <v>No</v>
      </c>
      <c r="F1228" s="14" t="str">
        <f>VLOOKUP(A1228,'Data _Transformation'!A1227:Q3556,6,FALSE)</f>
        <v>No</v>
      </c>
      <c r="G1228" s="14" t="str">
        <f>VLOOKUP(A1228,'Data _Transformation'!A1227:Q3556,7,FALSE)</f>
        <v>No</v>
      </c>
      <c r="H1228" s="14">
        <f>VLOOKUP(A1228,'Data _Transformation'!A1227:Q3556,8,FALSE)</f>
        <v>0</v>
      </c>
      <c r="I1228" s="14" t="str">
        <f>VLOOKUP(A1228,'Data _Transformation'!A1227:Q3556,9,FALSE)</f>
        <v>Nonsmoker</v>
      </c>
      <c r="J1228" s="14" t="str">
        <f>VLOOKUP(A1228,'Data _Transformation'!A1227:Q3556,10,FALSE)</f>
        <v>Over weight</v>
      </c>
      <c r="K1228" s="14" t="str">
        <f>VLOOKUP(A1228,'Data _Transformation'!A1227:Q3556,11,FALSE)</f>
        <v>Normal</v>
      </c>
      <c r="L1228" s="39">
        <f>VLOOKUP(A1228,'Data _Transformation'!A1227:Q3556,12,FALSE)</f>
        <v>24741</v>
      </c>
      <c r="M1228" s="40">
        <f>VLOOKUP(A1228,'Data _Transformation'!A1227:Q3556,13,FALSE)</f>
        <v>10214.64</v>
      </c>
      <c r="N1228" s="14" t="str">
        <f>VLOOKUP(A1228,'Data _Transformation'!A1227:Q3556,14,FALSE)</f>
        <v>tier - 3</v>
      </c>
      <c r="O1228" s="14" t="str">
        <f>VLOOKUP(A1228,'Data _Transformation'!A1227:Q3556,15,FALSE)</f>
        <v>tier - 2</v>
      </c>
      <c r="P1228" s="14" t="str">
        <f>VLOOKUP(A1228,'Data _Transformation'!A1227:Q3556,16,0)</f>
        <v>R1011</v>
      </c>
      <c r="Q1228" s="42">
        <f>VLOOKUP(A1228,'Data _Transformation'!A1227:Q3556,17,0)</f>
        <v>55</v>
      </c>
    </row>
    <row r="1229" spans="1:17" ht="15.6" x14ac:dyDescent="0.3">
      <c r="A1229" s="41" t="s">
        <v>3077</v>
      </c>
      <c r="B1229" s="14" t="str">
        <f>VLOOKUP(A1229,'Data _Transformation'!A1228:Q3557,2,FALSE)</f>
        <v xml:space="preserve">  Juan Carlos</v>
      </c>
      <c r="C1229" s="14">
        <f>VLOOKUP(A1229,'Data _Transformation'!A1228:Q3557,3,FALSE)</f>
        <v>44.77</v>
      </c>
      <c r="D1229" s="14">
        <f>VLOOKUP(A1229,'Data _Transformation'!A1228:Q3557,4,FALSE)</f>
        <v>4.0599999999999996</v>
      </c>
      <c r="E1229" s="14" t="str">
        <f>VLOOKUP(A1229,'Data _Transformation'!A1228:Q3557,5,FALSE)</f>
        <v>No</v>
      </c>
      <c r="F1229" s="14" t="str">
        <f>VLOOKUP(A1229,'Data _Transformation'!A1228:Q3557,6,FALSE)</f>
        <v>No</v>
      </c>
      <c r="G1229" s="14" t="str">
        <f>VLOOKUP(A1229,'Data _Transformation'!A1228:Q3557,7,FALSE)</f>
        <v>No</v>
      </c>
      <c r="H1229" s="14">
        <f>VLOOKUP(A1229,'Data _Transformation'!A1228:Q3557,8,FALSE)</f>
        <v>2</v>
      </c>
      <c r="I1229" s="14" t="str">
        <f>VLOOKUP(A1229,'Data _Transformation'!A1228:Q3557,9,FALSE)</f>
        <v>Nonsmoker</v>
      </c>
      <c r="J1229" s="14" t="str">
        <f>VLOOKUP(A1229,'Data _Transformation'!A1228:Q3557,10,FALSE)</f>
        <v>Obesity</v>
      </c>
      <c r="K1229" s="14" t="str">
        <f>VLOOKUP(A1229,'Data _Transformation'!A1228:Q3557,11,FALSE)</f>
        <v>Normal</v>
      </c>
      <c r="L1229" s="39">
        <f>VLOOKUP(A1229,'Data _Transformation'!A1228:Q3557,12,FALSE)</f>
        <v>24651</v>
      </c>
      <c r="M1229" s="40">
        <f>VLOOKUP(A1229,'Data _Transformation'!A1228:Q3557,13,FALSE)</f>
        <v>10226.280000000001</v>
      </c>
      <c r="N1229" s="14" t="str">
        <f>VLOOKUP(A1229,'Data _Transformation'!A1228:Q3557,14,FALSE)</f>
        <v>tier - 3</v>
      </c>
      <c r="O1229" s="14" t="str">
        <f>VLOOKUP(A1229,'Data _Transformation'!A1228:Q3557,15,FALSE)</f>
        <v>tier - 3</v>
      </c>
      <c r="P1229" s="14" t="str">
        <f>VLOOKUP(A1229,'Data _Transformation'!A1228:Q3557,16,0)</f>
        <v>R1013</v>
      </c>
      <c r="Q1229" s="42">
        <f>VLOOKUP(A1229,'Data _Transformation'!A1228:Q3557,17,0)</f>
        <v>55</v>
      </c>
    </row>
    <row r="1230" spans="1:17" ht="15.6" x14ac:dyDescent="0.3">
      <c r="A1230" s="41" t="s">
        <v>3079</v>
      </c>
      <c r="B1230" s="14" t="str">
        <f>VLOOKUP(A1230,'Data _Transformation'!A1229:Q3558,2,FALSE)</f>
        <v xml:space="preserve">  John III</v>
      </c>
      <c r="C1230" s="14">
        <f>VLOOKUP(A1230,'Data _Transformation'!A1229:Q3558,3,FALSE)</f>
        <v>37.07</v>
      </c>
      <c r="D1230" s="14">
        <f>VLOOKUP(A1230,'Data _Transformation'!A1229:Q3558,4,FALSE)</f>
        <v>5.69</v>
      </c>
      <c r="E1230" s="14" t="str">
        <f>VLOOKUP(A1230,'Data _Transformation'!A1229:Q3558,5,FALSE)</f>
        <v>No</v>
      </c>
      <c r="F1230" s="14" t="str">
        <f>VLOOKUP(A1230,'Data _Transformation'!A1229:Q3558,6,FALSE)</f>
        <v>No</v>
      </c>
      <c r="G1230" s="14" t="str">
        <f>VLOOKUP(A1230,'Data _Transformation'!A1229:Q3558,7,FALSE)</f>
        <v>No</v>
      </c>
      <c r="H1230" s="14">
        <f>VLOOKUP(A1230,'Data _Transformation'!A1229:Q3558,8,FALSE)</f>
        <v>2</v>
      </c>
      <c r="I1230" s="14" t="str">
        <f>VLOOKUP(A1230,'Data _Transformation'!A1229:Q3558,9,FALSE)</f>
        <v>Nonsmoker</v>
      </c>
      <c r="J1230" s="14" t="str">
        <f>VLOOKUP(A1230,'Data _Transformation'!A1229:Q3558,10,FALSE)</f>
        <v>Obesity</v>
      </c>
      <c r="K1230" s="14" t="str">
        <f>VLOOKUP(A1230,'Data _Transformation'!A1229:Q3558,11,FALSE)</f>
        <v>Normal</v>
      </c>
      <c r="L1230" s="39">
        <f>VLOOKUP(A1230,'Data _Transformation'!A1229:Q3558,12,FALSE)</f>
        <v>25104</v>
      </c>
      <c r="M1230" s="40">
        <f>VLOOKUP(A1230,'Data _Transformation'!A1229:Q3558,13,FALSE)</f>
        <v>10231.5</v>
      </c>
      <c r="N1230" s="14" t="str">
        <f>VLOOKUP(A1230,'Data _Transformation'!A1229:Q3558,14,FALSE)</f>
        <v>tier - 3</v>
      </c>
      <c r="O1230" s="14" t="str">
        <f>VLOOKUP(A1230,'Data _Transformation'!A1229:Q3558,15,FALSE)</f>
        <v>tier - 1</v>
      </c>
      <c r="P1230" s="14" t="str">
        <f>VLOOKUP(A1230,'Data _Transformation'!A1229:Q3558,16,0)</f>
        <v>R1012</v>
      </c>
      <c r="Q1230" s="42">
        <f>VLOOKUP(A1230,'Data _Transformation'!A1229:Q3558,17,0)</f>
        <v>54</v>
      </c>
    </row>
    <row r="1231" spans="1:17" ht="15.6" x14ac:dyDescent="0.3">
      <c r="A1231" s="41" t="s">
        <v>3081</v>
      </c>
      <c r="B1231" s="14" t="str">
        <f>VLOOKUP(A1231,'Data _Transformation'!A1230:Q3559,2,FALSE)</f>
        <v xml:space="preserve">  Sarah M</v>
      </c>
      <c r="C1231" s="14">
        <f>VLOOKUP(A1231,'Data _Transformation'!A1230:Q3559,3,FALSE)</f>
        <v>39.799999999999997</v>
      </c>
      <c r="D1231" s="14">
        <f>VLOOKUP(A1231,'Data _Transformation'!A1230:Q3559,4,FALSE)</f>
        <v>5.66</v>
      </c>
      <c r="E1231" s="14" t="str">
        <f>VLOOKUP(A1231,'Data _Transformation'!A1230:Q3559,5,FALSE)</f>
        <v>No</v>
      </c>
      <c r="F1231" s="14" t="str">
        <f>VLOOKUP(A1231,'Data _Transformation'!A1230:Q3559,6,FALSE)</f>
        <v>No</v>
      </c>
      <c r="G1231" s="14" t="str">
        <f>VLOOKUP(A1231,'Data _Transformation'!A1230:Q3559,7,FALSE)</f>
        <v>Yes</v>
      </c>
      <c r="H1231" s="14">
        <f>VLOOKUP(A1231,'Data _Transformation'!A1230:Q3559,8,FALSE)</f>
        <v>1</v>
      </c>
      <c r="I1231" s="14" t="str">
        <f>VLOOKUP(A1231,'Data _Transformation'!A1230:Q3559,9,FALSE)</f>
        <v>Nonsmoker</v>
      </c>
      <c r="J1231" s="14" t="str">
        <f>VLOOKUP(A1231,'Data _Transformation'!A1230:Q3559,10,FALSE)</f>
        <v>Obesity</v>
      </c>
      <c r="K1231" s="14" t="str">
        <f>VLOOKUP(A1231,'Data _Transformation'!A1230:Q3559,11,FALSE)</f>
        <v>Normal</v>
      </c>
      <c r="L1231" s="39">
        <f>VLOOKUP(A1231,'Data _Transformation'!A1230:Q3559,12,FALSE)</f>
        <v>27621</v>
      </c>
      <c r="M1231" s="40">
        <f>VLOOKUP(A1231,'Data _Transformation'!A1230:Q3559,13,FALSE)</f>
        <v>10259.129999999999</v>
      </c>
      <c r="N1231" s="14" t="str">
        <f>VLOOKUP(A1231,'Data _Transformation'!A1230:Q3559,14,FALSE)</f>
        <v>tier - 3</v>
      </c>
      <c r="O1231" s="14" t="str">
        <f>VLOOKUP(A1231,'Data _Transformation'!A1230:Q3559,15,FALSE)</f>
        <v>tier - 2</v>
      </c>
      <c r="P1231" s="14" t="str">
        <f>VLOOKUP(A1231,'Data _Transformation'!A1230:Q3559,16,0)</f>
        <v>R1011</v>
      </c>
      <c r="Q1231" s="42">
        <f>VLOOKUP(A1231,'Data _Transformation'!A1230:Q3559,17,0)</f>
        <v>47</v>
      </c>
    </row>
    <row r="1232" spans="1:17" ht="15.6" x14ac:dyDescent="0.3">
      <c r="A1232" s="41" t="s">
        <v>3083</v>
      </c>
      <c r="B1232" s="14" t="str">
        <f>VLOOKUP(A1232,'Data _Transformation'!A1231:Q3560,2,FALSE)</f>
        <v xml:space="preserve">  Kristin C</v>
      </c>
      <c r="C1232" s="14">
        <f>VLOOKUP(A1232,'Data _Transformation'!A1231:Q3560,3,FALSE)</f>
        <v>26.36</v>
      </c>
      <c r="D1232" s="14">
        <f>VLOOKUP(A1232,'Data _Transformation'!A1231:Q3560,4,FALSE)</f>
        <v>4.32</v>
      </c>
      <c r="E1232" s="14" t="str">
        <f>VLOOKUP(A1232,'Data _Transformation'!A1231:Q3560,5,FALSE)</f>
        <v>No</v>
      </c>
      <c r="F1232" s="14" t="str">
        <f>VLOOKUP(A1232,'Data _Transformation'!A1231:Q3560,6,FALSE)</f>
        <v>No</v>
      </c>
      <c r="G1232" s="14" t="str">
        <f>VLOOKUP(A1232,'Data _Transformation'!A1231:Q3560,7,FALSE)</f>
        <v>Yes</v>
      </c>
      <c r="H1232" s="14">
        <f>VLOOKUP(A1232,'Data _Transformation'!A1231:Q3560,8,FALSE)</f>
        <v>1</v>
      </c>
      <c r="I1232" s="14" t="str">
        <f>VLOOKUP(A1232,'Data _Transformation'!A1231:Q3560,9,FALSE)</f>
        <v>Nonsmoker</v>
      </c>
      <c r="J1232" s="14" t="str">
        <f>VLOOKUP(A1232,'Data _Transformation'!A1231:Q3560,10,FALSE)</f>
        <v>Over weight</v>
      </c>
      <c r="K1232" s="14" t="str">
        <f>VLOOKUP(A1232,'Data _Transformation'!A1231:Q3560,11,FALSE)</f>
        <v>Normal</v>
      </c>
      <c r="L1232" s="39">
        <f>VLOOKUP(A1232,'Data _Transformation'!A1231:Q3560,12,FALSE)</f>
        <v>26912</v>
      </c>
      <c r="M1232" s="40">
        <f>VLOOKUP(A1232,'Data _Transformation'!A1231:Q3560,13,FALSE)</f>
        <v>10264.44</v>
      </c>
      <c r="N1232" s="14" t="str">
        <f>VLOOKUP(A1232,'Data _Transformation'!A1231:Q3560,14,FALSE)</f>
        <v>tier - 3</v>
      </c>
      <c r="O1232" s="14" t="str">
        <f>VLOOKUP(A1232,'Data _Transformation'!A1231:Q3560,15,FALSE)</f>
        <v>tier - 2</v>
      </c>
      <c r="P1232" s="14" t="str">
        <f>VLOOKUP(A1232,'Data _Transformation'!A1231:Q3560,16,0)</f>
        <v>R1012</v>
      </c>
      <c r="Q1232" s="42">
        <f>VLOOKUP(A1232,'Data _Transformation'!A1231:Q3560,17,0)</f>
        <v>49</v>
      </c>
    </row>
    <row r="1233" spans="1:17" ht="15.6" x14ac:dyDescent="0.3">
      <c r="A1233" s="41" t="s">
        <v>3085</v>
      </c>
      <c r="B1233" s="14" t="str">
        <f>VLOOKUP(A1233,'Data _Transformation'!A1232:Q3561,2,FALSE)</f>
        <v xml:space="preserve">  Casey M</v>
      </c>
      <c r="C1233" s="14">
        <f>VLOOKUP(A1233,'Data _Transformation'!A1232:Q3561,3,FALSE)</f>
        <v>29.925000000000001</v>
      </c>
      <c r="D1233" s="14">
        <f>VLOOKUP(A1233,'Data _Transformation'!A1232:Q3561,4,FALSE)</f>
        <v>8.2899999999999991</v>
      </c>
      <c r="E1233" s="14" t="str">
        <f>VLOOKUP(A1233,'Data _Transformation'!A1232:Q3561,5,FALSE)</f>
        <v>No</v>
      </c>
      <c r="F1233" s="14" t="str">
        <f>VLOOKUP(A1233,'Data _Transformation'!A1232:Q3561,6,FALSE)</f>
        <v>No</v>
      </c>
      <c r="G1233" s="14" t="str">
        <f>VLOOKUP(A1233,'Data _Transformation'!A1232:Q3561,7,FALSE)</f>
        <v>No</v>
      </c>
      <c r="H1233" s="14">
        <f>VLOOKUP(A1233,'Data _Transformation'!A1232:Q3561,8,FALSE)</f>
        <v>2</v>
      </c>
      <c r="I1233" s="14" t="str">
        <f>VLOOKUP(A1233,'Data _Transformation'!A1232:Q3561,9,FALSE)</f>
        <v>Nonsmoker</v>
      </c>
      <c r="J1233" s="14" t="str">
        <f>VLOOKUP(A1233,'Data _Transformation'!A1232:Q3561,10,FALSE)</f>
        <v>Over weight</v>
      </c>
      <c r="K1233" s="14" t="str">
        <f>VLOOKUP(A1233,'Data _Transformation'!A1232:Q3561,11,FALSE)</f>
        <v>Diabetes</v>
      </c>
      <c r="L1233" s="39">
        <f>VLOOKUP(A1233,'Data _Transformation'!A1232:Q3561,12,FALSE)</f>
        <v>26995</v>
      </c>
      <c r="M1233" s="40">
        <f>VLOOKUP(A1233,'Data _Transformation'!A1232:Q3561,13,FALSE)</f>
        <v>10269.459999999999</v>
      </c>
      <c r="N1233" s="14" t="str">
        <f>VLOOKUP(A1233,'Data _Transformation'!A1232:Q3561,14,FALSE)</f>
        <v>tier - 3</v>
      </c>
      <c r="O1233" s="14" t="str">
        <f>VLOOKUP(A1233,'Data _Transformation'!A1232:Q3561,15,FALSE)</f>
        <v>tier - 3</v>
      </c>
      <c r="P1233" s="14" t="str">
        <f>VLOOKUP(A1233,'Data _Transformation'!A1232:Q3561,16,0)</f>
        <v>R1012</v>
      </c>
      <c r="Q1233" s="42">
        <f>VLOOKUP(A1233,'Data _Transformation'!A1232:Q3561,17,0)</f>
        <v>49</v>
      </c>
    </row>
    <row r="1234" spans="1:17" ht="15.6" x14ac:dyDescent="0.3">
      <c r="A1234" s="41" t="s">
        <v>3087</v>
      </c>
      <c r="B1234" s="14" t="str">
        <f>VLOOKUP(A1234,'Data _Transformation'!A1233:Q3562,2,FALSE)</f>
        <v xml:space="preserve">  Samuel</v>
      </c>
      <c r="C1234" s="14">
        <f>VLOOKUP(A1234,'Data _Transformation'!A1233:Q3562,3,FALSE)</f>
        <v>37.29</v>
      </c>
      <c r="D1234" s="14">
        <f>VLOOKUP(A1234,'Data _Transformation'!A1233:Q3562,4,FALSE)</f>
        <v>10.46</v>
      </c>
      <c r="E1234" s="14" t="str">
        <f>VLOOKUP(A1234,'Data _Transformation'!A1233:Q3562,5,FALSE)</f>
        <v>No</v>
      </c>
      <c r="F1234" s="14" t="str">
        <f>VLOOKUP(A1234,'Data _Transformation'!A1233:Q3562,6,FALSE)</f>
        <v>No</v>
      </c>
      <c r="G1234" s="14" t="str">
        <f>VLOOKUP(A1234,'Data _Transformation'!A1233:Q3562,7,FALSE)</f>
        <v>No</v>
      </c>
      <c r="H1234" s="14">
        <f>VLOOKUP(A1234,'Data _Transformation'!A1233:Q3562,8,FALSE)</f>
        <v>0</v>
      </c>
      <c r="I1234" s="14" t="str">
        <f>VLOOKUP(A1234,'Data _Transformation'!A1233:Q3562,9,FALSE)</f>
        <v>Nonsmoker</v>
      </c>
      <c r="J1234" s="14" t="str">
        <f>VLOOKUP(A1234,'Data _Transformation'!A1233:Q3562,10,FALSE)</f>
        <v>Obesity</v>
      </c>
      <c r="K1234" s="14" t="str">
        <f>VLOOKUP(A1234,'Data _Transformation'!A1233:Q3562,11,FALSE)</f>
        <v>Diabetes</v>
      </c>
      <c r="L1234" s="39">
        <f>VLOOKUP(A1234,'Data _Transformation'!A1233:Q3562,12,FALSE)</f>
        <v>25740</v>
      </c>
      <c r="M1234" s="40">
        <f>VLOOKUP(A1234,'Data _Transformation'!A1233:Q3562,13,FALSE)</f>
        <v>10274.33</v>
      </c>
      <c r="N1234" s="14" t="str">
        <f>VLOOKUP(A1234,'Data _Transformation'!A1233:Q3562,14,FALSE)</f>
        <v>tier - 3</v>
      </c>
      <c r="O1234" s="14" t="str">
        <f>VLOOKUP(A1234,'Data _Transformation'!A1233:Q3562,15,FALSE)</f>
        <v>tier - 1</v>
      </c>
      <c r="P1234" s="14" t="str">
        <f>VLOOKUP(A1234,'Data _Transformation'!A1233:Q3562,16,0)</f>
        <v>R1024</v>
      </c>
      <c r="Q1234" s="42">
        <f>VLOOKUP(A1234,'Data _Transformation'!A1233:Q3562,17,0)</f>
        <v>52</v>
      </c>
    </row>
    <row r="1235" spans="1:17" ht="15.6" x14ac:dyDescent="0.3">
      <c r="A1235" s="41" t="s">
        <v>3089</v>
      </c>
      <c r="B1235" s="14" t="str">
        <f>VLOOKUP(A1235,'Data _Transformation'!A1234:Q3563,2,FALSE)</f>
        <v xml:space="preserve">  Braulio</v>
      </c>
      <c r="C1235" s="14">
        <f>VLOOKUP(A1235,'Data _Transformation'!A1234:Q3563,3,FALSE)</f>
        <v>30.2</v>
      </c>
      <c r="D1235" s="14">
        <f>VLOOKUP(A1235,'Data _Transformation'!A1234:Q3563,4,FALSE)</f>
        <v>11.96</v>
      </c>
      <c r="E1235" s="14" t="str">
        <f>VLOOKUP(A1235,'Data _Transformation'!A1234:Q3563,5,FALSE)</f>
        <v>No</v>
      </c>
      <c r="F1235" s="14" t="str">
        <f>VLOOKUP(A1235,'Data _Transformation'!A1234:Q3563,6,FALSE)</f>
        <v>No</v>
      </c>
      <c r="G1235" s="14" t="str">
        <f>VLOOKUP(A1235,'Data _Transformation'!A1234:Q3563,7,FALSE)</f>
        <v>No</v>
      </c>
      <c r="H1235" s="14">
        <f>VLOOKUP(A1235,'Data _Transformation'!A1234:Q3563,8,FALSE)</f>
        <v>0</v>
      </c>
      <c r="I1235" s="14" t="str">
        <f>VLOOKUP(A1235,'Data _Transformation'!A1234:Q3563,9,FALSE)</f>
        <v>Nonsmoker</v>
      </c>
      <c r="J1235" s="14" t="str">
        <f>VLOOKUP(A1235,'Data _Transformation'!A1234:Q3563,10,FALSE)</f>
        <v>Obesity</v>
      </c>
      <c r="K1235" s="14" t="str">
        <f>VLOOKUP(A1235,'Data _Transformation'!A1234:Q3563,11,FALSE)</f>
        <v>Diabetes</v>
      </c>
      <c r="L1235" s="39">
        <f>VLOOKUP(A1235,'Data _Transformation'!A1234:Q3563,12,FALSE)</f>
        <v>32400</v>
      </c>
      <c r="M1235" s="40">
        <f>VLOOKUP(A1235,'Data _Transformation'!A1234:Q3563,13,FALSE)</f>
        <v>10276.99</v>
      </c>
      <c r="N1235" s="14" t="str">
        <f>VLOOKUP(A1235,'Data _Transformation'!A1234:Q3563,14,FALSE)</f>
        <v>tier - 3</v>
      </c>
      <c r="O1235" s="14" t="str">
        <f>VLOOKUP(A1235,'Data _Transformation'!A1234:Q3563,15,FALSE)</f>
        <v>tier - 1</v>
      </c>
      <c r="P1235" s="14" t="str">
        <f>VLOOKUP(A1235,'Data _Transformation'!A1234:Q3563,16,0)</f>
        <v>R1021</v>
      </c>
      <c r="Q1235" s="42">
        <f>VLOOKUP(A1235,'Data _Transformation'!A1234:Q3563,17,0)</f>
        <v>34</v>
      </c>
    </row>
    <row r="1236" spans="1:17" ht="15.6" x14ac:dyDescent="0.3">
      <c r="A1236" s="41" t="s">
        <v>3092</v>
      </c>
      <c r="B1236" s="14" t="str">
        <f>VLOOKUP(A1236,'Data _Transformation'!A1235:Q3564,2,FALSE)</f>
        <v xml:space="preserve">  Anne-Marie</v>
      </c>
      <c r="C1236" s="14">
        <f>VLOOKUP(A1236,'Data _Transformation'!A1235:Q3564,3,FALSE)</f>
        <v>24.225000000000001</v>
      </c>
      <c r="D1236" s="14">
        <f>VLOOKUP(A1236,'Data _Transformation'!A1235:Q3564,4,FALSE)</f>
        <v>4.25</v>
      </c>
      <c r="E1236" s="14" t="str">
        <f>VLOOKUP(A1236,'Data _Transformation'!A1235:Q3564,5,FALSE)</f>
        <v>Yes</v>
      </c>
      <c r="F1236" s="14" t="str">
        <f>VLOOKUP(A1236,'Data _Transformation'!A1235:Q3564,6,FALSE)</f>
        <v>No</v>
      </c>
      <c r="G1236" s="14" t="str">
        <f>VLOOKUP(A1236,'Data _Transformation'!A1235:Q3564,7,FALSE)</f>
        <v>Yes</v>
      </c>
      <c r="H1236" s="14">
        <f>VLOOKUP(A1236,'Data _Transformation'!A1235:Q3564,8,FALSE)</f>
        <v>1</v>
      </c>
      <c r="I1236" s="14" t="str">
        <f>VLOOKUP(A1236,'Data _Transformation'!A1235:Q3564,9,FALSE)</f>
        <v>Nonsmoker</v>
      </c>
      <c r="J1236" s="14" t="str">
        <f>VLOOKUP(A1236,'Data _Transformation'!A1235:Q3564,10,FALSE)</f>
        <v>Normal weight</v>
      </c>
      <c r="K1236" s="14" t="str">
        <f>VLOOKUP(A1236,'Data _Transformation'!A1235:Q3564,11,FALSE)</f>
        <v>Normal</v>
      </c>
      <c r="L1236" s="39">
        <f>VLOOKUP(A1236,'Data _Transformation'!A1235:Q3564,12,FALSE)</f>
        <v>23278</v>
      </c>
      <c r="M1236" s="40">
        <f>VLOOKUP(A1236,'Data _Transformation'!A1235:Q3564,13,FALSE)</f>
        <v>10308.040000000001</v>
      </c>
      <c r="N1236" s="14" t="str">
        <f>VLOOKUP(A1236,'Data _Transformation'!A1235:Q3564,14,FALSE)</f>
        <v>tier - 3</v>
      </c>
      <c r="O1236" s="14" t="str">
        <f>VLOOKUP(A1236,'Data _Transformation'!A1235:Q3564,15,FALSE)</f>
        <v>tier - 1</v>
      </c>
      <c r="P1236" s="14" t="str">
        <f>VLOOKUP(A1236,'Data _Transformation'!A1235:Q3564,16,0)</f>
        <v>R1013</v>
      </c>
      <c r="Q1236" s="42">
        <f>VLOOKUP(A1236,'Data _Transformation'!A1235:Q3564,17,0)</f>
        <v>59</v>
      </c>
    </row>
    <row r="1237" spans="1:17" ht="15.6" x14ac:dyDescent="0.3">
      <c r="A1237" s="41" t="s">
        <v>3094</v>
      </c>
      <c r="B1237" s="14" t="str">
        <f>VLOOKUP(A1237,'Data _Transformation'!A1236:Q3565,2,FALSE)</f>
        <v xml:space="preserve">  Samuel K</v>
      </c>
      <c r="C1237" s="14">
        <f>VLOOKUP(A1237,'Data _Transformation'!A1236:Q3565,3,FALSE)</f>
        <v>31.445</v>
      </c>
      <c r="D1237" s="14">
        <f>VLOOKUP(A1237,'Data _Transformation'!A1236:Q3565,4,FALSE)</f>
        <v>8.33</v>
      </c>
      <c r="E1237" s="14" t="str">
        <f>VLOOKUP(A1237,'Data _Transformation'!A1236:Q3565,5,FALSE)</f>
        <v>No</v>
      </c>
      <c r="F1237" s="14" t="str">
        <f>VLOOKUP(A1237,'Data _Transformation'!A1236:Q3565,6,FALSE)</f>
        <v>No</v>
      </c>
      <c r="G1237" s="14" t="str">
        <f>VLOOKUP(A1237,'Data _Transformation'!A1236:Q3565,7,FALSE)</f>
        <v>No</v>
      </c>
      <c r="H1237" s="14">
        <f>VLOOKUP(A1237,'Data _Transformation'!A1236:Q3565,8,FALSE)</f>
        <v>0</v>
      </c>
      <c r="I1237" s="14" t="str">
        <f>VLOOKUP(A1237,'Data _Transformation'!A1236:Q3565,9,FALSE)</f>
        <v>Nonsmoker</v>
      </c>
      <c r="J1237" s="14" t="str">
        <f>VLOOKUP(A1237,'Data _Transformation'!A1236:Q3565,10,FALSE)</f>
        <v>Obesity</v>
      </c>
      <c r="K1237" s="14" t="str">
        <f>VLOOKUP(A1237,'Data _Transformation'!A1236:Q3565,11,FALSE)</f>
        <v>Diabetes</v>
      </c>
      <c r="L1237" s="39">
        <f>VLOOKUP(A1237,'Data _Transformation'!A1236:Q3565,12,FALSE)</f>
        <v>22839</v>
      </c>
      <c r="M1237" s="40">
        <f>VLOOKUP(A1237,'Data _Transformation'!A1236:Q3565,13,FALSE)</f>
        <v>10310.780000000001</v>
      </c>
      <c r="N1237" s="14" t="str">
        <f>VLOOKUP(A1237,'Data _Transformation'!A1236:Q3565,14,FALSE)</f>
        <v>tier - 3</v>
      </c>
      <c r="O1237" s="14" t="str">
        <f>VLOOKUP(A1237,'Data _Transformation'!A1236:Q3565,15,FALSE)</f>
        <v>tier - 3</v>
      </c>
      <c r="P1237" s="14" t="str">
        <f>VLOOKUP(A1237,'Data _Transformation'!A1236:Q3565,16,0)</f>
        <v>R1012</v>
      </c>
      <c r="Q1237" s="42">
        <f>VLOOKUP(A1237,'Data _Transformation'!A1236:Q3565,17,0)</f>
        <v>60</v>
      </c>
    </row>
    <row r="1238" spans="1:17" ht="15.6" x14ac:dyDescent="0.3">
      <c r="A1238" s="41" t="s">
        <v>3096</v>
      </c>
      <c r="B1238" s="14" t="str">
        <f>VLOOKUP(A1238,'Data _Transformation'!A1237:Q3566,2,FALSE)</f>
        <v xml:space="preserve">  Yuki</v>
      </c>
      <c r="C1238" s="14">
        <f>VLOOKUP(A1238,'Data _Transformation'!A1237:Q3566,3,FALSE)</f>
        <v>38.880000000000003</v>
      </c>
      <c r="D1238" s="14">
        <f>VLOOKUP(A1238,'Data _Transformation'!A1237:Q3566,4,FALSE)</f>
        <v>4.29</v>
      </c>
      <c r="E1238" s="14" t="str">
        <f>VLOOKUP(A1238,'Data _Transformation'!A1237:Q3566,5,FALSE)</f>
        <v>No</v>
      </c>
      <c r="F1238" s="14" t="str">
        <f>VLOOKUP(A1238,'Data _Transformation'!A1237:Q3566,6,FALSE)</f>
        <v>No</v>
      </c>
      <c r="G1238" s="14" t="str">
        <f>VLOOKUP(A1238,'Data _Transformation'!A1237:Q3566,7,FALSE)</f>
        <v>No</v>
      </c>
      <c r="H1238" s="14">
        <f>VLOOKUP(A1238,'Data _Transformation'!A1237:Q3566,8,FALSE)</f>
        <v>1</v>
      </c>
      <c r="I1238" s="14" t="str">
        <f>VLOOKUP(A1238,'Data _Transformation'!A1237:Q3566,9,FALSE)</f>
        <v>Nonsmoker</v>
      </c>
      <c r="J1238" s="14" t="str">
        <f>VLOOKUP(A1238,'Data _Transformation'!A1237:Q3566,10,FALSE)</f>
        <v>Obesity</v>
      </c>
      <c r="K1238" s="14" t="str">
        <f>VLOOKUP(A1238,'Data _Transformation'!A1237:Q3566,11,FALSE)</f>
        <v>Normal</v>
      </c>
      <c r="L1238" s="39">
        <f>VLOOKUP(A1238,'Data _Transformation'!A1237:Q3566,12,FALSE)</f>
        <v>33559</v>
      </c>
      <c r="M1238" s="40">
        <f>VLOOKUP(A1238,'Data _Transformation'!A1237:Q3566,13,FALSE)</f>
        <v>10315.91</v>
      </c>
      <c r="N1238" s="14" t="str">
        <f>VLOOKUP(A1238,'Data _Transformation'!A1237:Q3566,14,FALSE)</f>
        <v>tier - 3</v>
      </c>
      <c r="O1238" s="14" t="str">
        <f>VLOOKUP(A1238,'Data _Transformation'!A1237:Q3566,15,FALSE)</f>
        <v>tier - 2</v>
      </c>
      <c r="P1238" s="14" t="str">
        <f>VLOOKUP(A1238,'Data _Transformation'!A1237:Q3566,16,0)</f>
        <v>R1012</v>
      </c>
      <c r="Q1238" s="42">
        <f>VLOOKUP(A1238,'Data _Transformation'!A1237:Q3566,17,0)</f>
        <v>31</v>
      </c>
    </row>
    <row r="1239" spans="1:17" ht="15.6" x14ac:dyDescent="0.3">
      <c r="A1239" s="41" t="s">
        <v>3098</v>
      </c>
      <c r="B1239" s="14" t="str">
        <f>VLOOKUP(A1239,'Data _Transformation'!A1238:Q3567,2,FALSE)</f>
        <v xml:space="preserve">  Rafer</v>
      </c>
      <c r="C1239" s="14">
        <f>VLOOKUP(A1239,'Data _Transformation'!A1238:Q3567,3,FALSE)</f>
        <v>43.89</v>
      </c>
      <c r="D1239" s="14">
        <f>VLOOKUP(A1239,'Data _Transformation'!A1238:Q3567,4,FALSE)</f>
        <v>6.32</v>
      </c>
      <c r="E1239" s="14" t="str">
        <f>VLOOKUP(A1239,'Data _Transformation'!A1238:Q3567,5,FALSE)</f>
        <v>Yes</v>
      </c>
      <c r="F1239" s="14" t="str">
        <f>VLOOKUP(A1239,'Data _Transformation'!A1238:Q3567,6,FALSE)</f>
        <v>No</v>
      </c>
      <c r="G1239" s="14" t="str">
        <f>VLOOKUP(A1239,'Data _Transformation'!A1238:Q3567,7,FALSE)</f>
        <v>No</v>
      </c>
      <c r="H1239" s="14">
        <f>VLOOKUP(A1239,'Data _Transformation'!A1238:Q3567,8,FALSE)</f>
        <v>0</v>
      </c>
      <c r="I1239" s="14" t="str">
        <f>VLOOKUP(A1239,'Data _Transformation'!A1238:Q3567,9,FALSE)</f>
        <v>Nonsmoker</v>
      </c>
      <c r="J1239" s="14" t="str">
        <f>VLOOKUP(A1239,'Data _Transformation'!A1238:Q3567,10,FALSE)</f>
        <v>Obesity</v>
      </c>
      <c r="K1239" s="14" t="str">
        <f>VLOOKUP(A1239,'Data _Transformation'!A1238:Q3567,11,FALSE)</f>
        <v>Prediabetes</v>
      </c>
      <c r="L1239" s="39">
        <f>VLOOKUP(A1239,'Data _Transformation'!A1238:Q3567,12,FALSE)</f>
        <v>33471</v>
      </c>
      <c r="M1239" s="40">
        <f>VLOOKUP(A1239,'Data _Transformation'!A1238:Q3567,13,FALSE)</f>
        <v>10322.9</v>
      </c>
      <c r="N1239" s="14" t="str">
        <f>VLOOKUP(A1239,'Data _Transformation'!A1238:Q3567,14,FALSE)</f>
        <v>tier - 3</v>
      </c>
      <c r="O1239" s="14" t="str">
        <f>VLOOKUP(A1239,'Data _Transformation'!A1238:Q3567,15,FALSE)</f>
        <v>tier - 1</v>
      </c>
      <c r="P1239" s="14" t="str">
        <f>VLOOKUP(A1239,'Data _Transformation'!A1238:Q3567,16,0)</f>
        <v>R1026</v>
      </c>
      <c r="Q1239" s="42">
        <f>VLOOKUP(A1239,'Data _Transformation'!A1238:Q3567,17,0)</f>
        <v>31</v>
      </c>
    </row>
    <row r="1240" spans="1:17" ht="15.6" x14ac:dyDescent="0.3">
      <c r="A1240" s="41" t="s">
        <v>3101</v>
      </c>
      <c r="B1240" s="14" t="str">
        <f>VLOOKUP(A1240,'Data _Transformation'!A1239:Q3568,2,FALSE)</f>
        <v xml:space="preserve">  Claire</v>
      </c>
      <c r="C1240" s="14">
        <f>VLOOKUP(A1240,'Data _Transformation'!A1239:Q3568,3,FALSE)</f>
        <v>25.6</v>
      </c>
      <c r="D1240" s="14">
        <f>VLOOKUP(A1240,'Data _Transformation'!A1239:Q3568,4,FALSE)</f>
        <v>5.65</v>
      </c>
      <c r="E1240" s="14" t="str">
        <f>VLOOKUP(A1240,'Data _Transformation'!A1239:Q3568,5,FALSE)</f>
        <v>No</v>
      </c>
      <c r="F1240" s="14" t="str">
        <f>VLOOKUP(A1240,'Data _Transformation'!A1239:Q3568,6,FALSE)</f>
        <v>No</v>
      </c>
      <c r="G1240" s="14" t="str">
        <f>VLOOKUP(A1240,'Data _Transformation'!A1239:Q3568,7,FALSE)</f>
        <v>No</v>
      </c>
      <c r="H1240" s="14">
        <f>VLOOKUP(A1240,'Data _Transformation'!A1239:Q3568,8,FALSE)</f>
        <v>2</v>
      </c>
      <c r="I1240" s="14" t="str">
        <f>VLOOKUP(A1240,'Data _Transformation'!A1239:Q3568,9,FALSE)</f>
        <v>Nonsmoker</v>
      </c>
      <c r="J1240" s="14" t="str">
        <f>VLOOKUP(A1240,'Data _Transformation'!A1239:Q3568,10,FALSE)</f>
        <v>Over weight</v>
      </c>
      <c r="K1240" s="14" t="str">
        <f>VLOOKUP(A1240,'Data _Transformation'!A1239:Q3568,11,FALSE)</f>
        <v>Normal</v>
      </c>
      <c r="L1240" s="39">
        <f>VLOOKUP(A1240,'Data _Transformation'!A1239:Q3568,12,FALSE)</f>
        <v>25903</v>
      </c>
      <c r="M1240" s="40">
        <f>VLOOKUP(A1240,'Data _Transformation'!A1239:Q3568,13,FALSE)</f>
        <v>10325.209999999999</v>
      </c>
      <c r="N1240" s="14" t="str">
        <f>VLOOKUP(A1240,'Data _Transformation'!A1239:Q3568,14,FALSE)</f>
        <v>tier - 3</v>
      </c>
      <c r="O1240" s="14" t="str">
        <f>VLOOKUP(A1240,'Data _Transformation'!A1239:Q3568,15,FALSE)</f>
        <v>tier - 3</v>
      </c>
      <c r="P1240" s="14" t="str">
        <f>VLOOKUP(A1240,'Data _Transformation'!A1239:Q3568,16,0)</f>
        <v>R1011</v>
      </c>
      <c r="Q1240" s="42">
        <f>VLOOKUP(A1240,'Data _Transformation'!A1239:Q3568,17,0)</f>
        <v>52</v>
      </c>
    </row>
    <row r="1241" spans="1:17" ht="15.6" x14ac:dyDescent="0.3">
      <c r="A1241" s="41" t="s">
        <v>3103</v>
      </c>
      <c r="B1241" s="14" t="str">
        <f>VLOOKUP(A1241,'Data _Transformation'!A1240:Q3569,2,FALSE)</f>
        <v xml:space="preserve">  Erynn J</v>
      </c>
      <c r="C1241" s="14">
        <f>VLOOKUP(A1241,'Data _Transformation'!A1240:Q3569,3,FALSE)</f>
        <v>29.545000000000002</v>
      </c>
      <c r="D1241" s="14">
        <f>VLOOKUP(A1241,'Data _Transformation'!A1240:Q3569,4,FALSE)</f>
        <v>8.41</v>
      </c>
      <c r="E1241" s="14" t="str">
        <f>VLOOKUP(A1241,'Data _Transformation'!A1240:Q3569,5,FALSE)</f>
        <v>Yes</v>
      </c>
      <c r="F1241" s="14" t="str">
        <f>VLOOKUP(A1241,'Data _Transformation'!A1240:Q3569,6,FALSE)</f>
        <v>No</v>
      </c>
      <c r="G1241" s="14" t="str">
        <f>VLOOKUP(A1241,'Data _Transformation'!A1240:Q3569,7,FALSE)</f>
        <v>No</v>
      </c>
      <c r="H1241" s="14">
        <f>VLOOKUP(A1241,'Data _Transformation'!A1240:Q3569,8,FALSE)</f>
        <v>1</v>
      </c>
      <c r="I1241" s="14" t="str">
        <f>VLOOKUP(A1241,'Data _Transformation'!A1240:Q3569,9,FALSE)</f>
        <v>Nonsmoker</v>
      </c>
      <c r="J1241" s="14" t="str">
        <f>VLOOKUP(A1241,'Data _Transformation'!A1240:Q3569,10,FALSE)</f>
        <v>Over weight</v>
      </c>
      <c r="K1241" s="14" t="str">
        <f>VLOOKUP(A1241,'Data _Transformation'!A1240:Q3569,11,FALSE)</f>
        <v>Diabetes</v>
      </c>
      <c r="L1241" s="39">
        <f>VLOOKUP(A1241,'Data _Transformation'!A1240:Q3569,12,FALSE)</f>
        <v>30153</v>
      </c>
      <c r="M1241" s="40">
        <f>VLOOKUP(A1241,'Data _Transformation'!A1240:Q3569,13,FALSE)</f>
        <v>10329.06</v>
      </c>
      <c r="N1241" s="14" t="str">
        <f>VLOOKUP(A1241,'Data _Transformation'!A1240:Q3569,14,FALSE)</f>
        <v>tier - 3</v>
      </c>
      <c r="O1241" s="14" t="str">
        <f>VLOOKUP(A1241,'Data _Transformation'!A1240:Q3569,15,FALSE)</f>
        <v>tier - 1</v>
      </c>
      <c r="P1241" s="14" t="str">
        <f>VLOOKUP(A1241,'Data _Transformation'!A1240:Q3569,16,0)</f>
        <v>R1021</v>
      </c>
      <c r="Q1241" s="42">
        <f>VLOOKUP(A1241,'Data _Transformation'!A1240:Q3569,17,0)</f>
        <v>40</v>
      </c>
    </row>
    <row r="1242" spans="1:17" ht="15.6" x14ac:dyDescent="0.3">
      <c r="A1242" s="41" t="s">
        <v>3105</v>
      </c>
      <c r="B1242" s="14" t="str">
        <f>VLOOKUP(A1242,'Data _Transformation'!A1241:Q3570,2,FALSE)</f>
        <v xml:space="preserve">  Mahesh</v>
      </c>
      <c r="C1242" s="14">
        <f>VLOOKUP(A1242,'Data _Transformation'!A1241:Q3570,3,FALSE)</f>
        <v>23.25</v>
      </c>
      <c r="D1242" s="14">
        <f>VLOOKUP(A1242,'Data _Transformation'!A1241:Q3570,4,FALSE)</f>
        <v>11.96</v>
      </c>
      <c r="E1242" s="14" t="str">
        <f>VLOOKUP(A1242,'Data _Transformation'!A1241:Q3570,5,FALSE)</f>
        <v>Yes</v>
      </c>
      <c r="F1242" s="14" t="str">
        <f>VLOOKUP(A1242,'Data _Transformation'!A1241:Q3570,6,FALSE)</f>
        <v>No</v>
      </c>
      <c r="G1242" s="14" t="str">
        <f>VLOOKUP(A1242,'Data _Transformation'!A1241:Q3570,7,FALSE)</f>
        <v>No</v>
      </c>
      <c r="H1242" s="14">
        <f>VLOOKUP(A1242,'Data _Transformation'!A1241:Q3570,8,FALSE)</f>
        <v>0</v>
      </c>
      <c r="I1242" s="14" t="str">
        <f>VLOOKUP(A1242,'Data _Transformation'!A1241:Q3570,9,FALSE)</f>
        <v>Nonsmoker</v>
      </c>
      <c r="J1242" s="14" t="str">
        <f>VLOOKUP(A1242,'Data _Transformation'!A1241:Q3570,10,FALSE)</f>
        <v>Normal weight</v>
      </c>
      <c r="K1242" s="14" t="str">
        <f>VLOOKUP(A1242,'Data _Transformation'!A1241:Q3570,11,FALSE)</f>
        <v>Diabetes</v>
      </c>
      <c r="L1242" s="39">
        <f>VLOOKUP(A1242,'Data _Transformation'!A1241:Q3570,12,FALSE)</f>
        <v>25038</v>
      </c>
      <c r="M1242" s="40">
        <f>VLOOKUP(A1242,'Data _Transformation'!A1241:Q3570,13,FALSE)</f>
        <v>10338.93</v>
      </c>
      <c r="N1242" s="14" t="str">
        <f>VLOOKUP(A1242,'Data _Transformation'!A1241:Q3570,14,FALSE)</f>
        <v>tier - 3</v>
      </c>
      <c r="O1242" s="14" t="str">
        <f>VLOOKUP(A1242,'Data _Transformation'!A1241:Q3570,15,FALSE)</f>
        <v>tier - 1</v>
      </c>
      <c r="P1242" s="14" t="str">
        <f>VLOOKUP(A1242,'Data _Transformation'!A1241:Q3570,16,0)</f>
        <v>R1013</v>
      </c>
      <c r="Q1242" s="42">
        <f>VLOOKUP(A1242,'Data _Transformation'!A1241:Q3570,17,0)</f>
        <v>54</v>
      </c>
    </row>
    <row r="1243" spans="1:17" ht="15.6" x14ac:dyDescent="0.3">
      <c r="A1243" s="41" t="s">
        <v>3108</v>
      </c>
      <c r="B1243" s="14" t="str">
        <f>VLOOKUP(A1243,'Data _Transformation'!A1242:Q3571,2,FALSE)</f>
        <v xml:space="preserve">  Stanley</v>
      </c>
      <c r="C1243" s="14">
        <f>VLOOKUP(A1243,'Data _Transformation'!A1242:Q3571,3,FALSE)</f>
        <v>43.95</v>
      </c>
      <c r="D1243" s="14">
        <f>VLOOKUP(A1243,'Data _Transformation'!A1242:Q3571,4,FALSE)</f>
        <v>5.17</v>
      </c>
      <c r="E1243" s="14" t="str">
        <f>VLOOKUP(A1243,'Data _Transformation'!A1242:Q3571,5,FALSE)</f>
        <v>Yes</v>
      </c>
      <c r="F1243" s="14" t="str">
        <f>VLOOKUP(A1243,'Data _Transformation'!A1242:Q3571,6,FALSE)</f>
        <v>No</v>
      </c>
      <c r="G1243" s="14" t="str">
        <f>VLOOKUP(A1243,'Data _Transformation'!A1242:Q3571,7,FALSE)</f>
        <v>Yes</v>
      </c>
      <c r="H1243" s="14">
        <f>VLOOKUP(A1243,'Data _Transformation'!A1242:Q3571,8,FALSE)</f>
        <v>1</v>
      </c>
      <c r="I1243" s="14" t="str">
        <f>VLOOKUP(A1243,'Data _Transformation'!A1242:Q3571,9,FALSE)</f>
        <v>Nonsmoker</v>
      </c>
      <c r="J1243" s="14" t="str">
        <f>VLOOKUP(A1243,'Data _Transformation'!A1242:Q3571,10,FALSE)</f>
        <v>Obesity</v>
      </c>
      <c r="K1243" s="14" t="str">
        <f>VLOOKUP(A1243,'Data _Transformation'!A1242:Q3571,11,FALSE)</f>
        <v>Normal</v>
      </c>
      <c r="L1243" s="39">
        <f>VLOOKUP(A1243,'Data _Transformation'!A1242:Q3571,12,FALSE)</f>
        <v>26884</v>
      </c>
      <c r="M1243" s="40">
        <f>VLOOKUP(A1243,'Data _Transformation'!A1242:Q3571,13,FALSE)</f>
        <v>10345.93</v>
      </c>
      <c r="N1243" s="14" t="str">
        <f>VLOOKUP(A1243,'Data _Transformation'!A1242:Q3571,14,FALSE)</f>
        <v>tier - 3</v>
      </c>
      <c r="O1243" s="14" t="str">
        <f>VLOOKUP(A1243,'Data _Transformation'!A1242:Q3571,15,FALSE)</f>
        <v>tier - 2</v>
      </c>
      <c r="P1243" s="14" t="str">
        <f>VLOOKUP(A1243,'Data _Transformation'!A1242:Q3571,16,0)</f>
        <v>R1021</v>
      </c>
      <c r="Q1243" s="42">
        <f>VLOOKUP(A1243,'Data _Transformation'!A1242:Q3571,17,0)</f>
        <v>49</v>
      </c>
    </row>
    <row r="1244" spans="1:17" ht="15.6" x14ac:dyDescent="0.3">
      <c r="A1244" s="41" t="s">
        <v>3110</v>
      </c>
      <c r="B1244" s="14" t="str">
        <f>VLOOKUP(A1244,'Data _Transformation'!A1243:Q3572,2,FALSE)</f>
        <v xml:space="preserve">  Gregory</v>
      </c>
      <c r="C1244" s="14">
        <f>VLOOKUP(A1244,'Data _Transformation'!A1243:Q3572,3,FALSE)</f>
        <v>21.85</v>
      </c>
      <c r="D1244" s="14">
        <f>VLOOKUP(A1244,'Data _Transformation'!A1243:Q3572,4,FALSE)</f>
        <v>8.76</v>
      </c>
      <c r="E1244" s="14" t="str">
        <f>VLOOKUP(A1244,'Data _Transformation'!A1243:Q3572,5,FALSE)</f>
        <v>No</v>
      </c>
      <c r="F1244" s="14" t="str">
        <f>VLOOKUP(A1244,'Data _Transformation'!A1243:Q3572,6,FALSE)</f>
        <v>No</v>
      </c>
      <c r="G1244" s="14" t="str">
        <f>VLOOKUP(A1244,'Data _Transformation'!A1243:Q3572,7,FALSE)</f>
        <v>No</v>
      </c>
      <c r="H1244" s="14">
        <f>VLOOKUP(A1244,'Data _Transformation'!A1243:Q3572,8,FALSE)</f>
        <v>0</v>
      </c>
      <c r="I1244" s="14" t="str">
        <f>VLOOKUP(A1244,'Data _Transformation'!A1243:Q3572,9,FALSE)</f>
        <v>Nonsmoker</v>
      </c>
      <c r="J1244" s="14" t="str">
        <f>VLOOKUP(A1244,'Data _Transformation'!A1243:Q3572,10,FALSE)</f>
        <v>Normal weight</v>
      </c>
      <c r="K1244" s="14" t="str">
        <f>VLOOKUP(A1244,'Data _Transformation'!A1243:Q3572,11,FALSE)</f>
        <v>Diabetes</v>
      </c>
      <c r="L1244" s="39">
        <f>VLOOKUP(A1244,'Data _Transformation'!A1243:Q3572,12,FALSE)</f>
        <v>27301</v>
      </c>
      <c r="M1244" s="40">
        <f>VLOOKUP(A1244,'Data _Transformation'!A1243:Q3572,13,FALSE)</f>
        <v>10352.48</v>
      </c>
      <c r="N1244" s="14" t="str">
        <f>VLOOKUP(A1244,'Data _Transformation'!A1243:Q3572,14,FALSE)</f>
        <v>tier - 3</v>
      </c>
      <c r="O1244" s="14" t="str">
        <f>VLOOKUP(A1244,'Data _Transformation'!A1243:Q3572,15,FALSE)</f>
        <v>tier - 1</v>
      </c>
      <c r="P1244" s="14" t="str">
        <f>VLOOKUP(A1244,'Data _Transformation'!A1243:Q3572,16,0)</f>
        <v>R1012</v>
      </c>
      <c r="Q1244" s="42">
        <f>VLOOKUP(A1244,'Data _Transformation'!A1243:Q3572,17,0)</f>
        <v>48</v>
      </c>
    </row>
    <row r="1245" spans="1:17" ht="15.6" x14ac:dyDescent="0.3">
      <c r="A1245" s="41" t="s">
        <v>3112</v>
      </c>
      <c r="B1245" s="14" t="str">
        <f>VLOOKUP(A1245,'Data _Transformation'!A1244:Q3573,2,FALSE)</f>
        <v xml:space="preserve">  Eric</v>
      </c>
      <c r="C1245" s="14">
        <f>VLOOKUP(A1245,'Data _Transformation'!A1244:Q3573,3,FALSE)</f>
        <v>25.73</v>
      </c>
      <c r="D1245" s="14">
        <f>VLOOKUP(A1245,'Data _Transformation'!A1244:Q3573,4,FALSE)</f>
        <v>7.99</v>
      </c>
      <c r="E1245" s="14" t="str">
        <f>VLOOKUP(A1245,'Data _Transformation'!A1244:Q3573,5,FALSE)</f>
        <v>No</v>
      </c>
      <c r="F1245" s="14" t="str">
        <f>VLOOKUP(A1245,'Data _Transformation'!A1244:Q3573,6,FALSE)</f>
        <v>No</v>
      </c>
      <c r="G1245" s="14" t="str">
        <f>VLOOKUP(A1245,'Data _Transformation'!A1244:Q3573,7,FALSE)</f>
        <v>No</v>
      </c>
      <c r="H1245" s="14">
        <f>VLOOKUP(A1245,'Data _Transformation'!A1244:Q3573,8,FALSE)</f>
        <v>2</v>
      </c>
      <c r="I1245" s="14" t="str">
        <f>VLOOKUP(A1245,'Data _Transformation'!A1244:Q3573,9,FALSE)</f>
        <v>Nonsmoker</v>
      </c>
      <c r="J1245" s="14" t="str">
        <f>VLOOKUP(A1245,'Data _Transformation'!A1244:Q3573,10,FALSE)</f>
        <v>Over weight</v>
      </c>
      <c r="K1245" s="14" t="str">
        <f>VLOOKUP(A1245,'Data _Transformation'!A1244:Q3573,11,FALSE)</f>
        <v>Diabetes</v>
      </c>
      <c r="L1245" s="39">
        <f>VLOOKUP(A1245,'Data _Transformation'!A1244:Q3573,12,FALSE)</f>
        <v>25371</v>
      </c>
      <c r="M1245" s="40">
        <f>VLOOKUP(A1245,'Data _Transformation'!A1244:Q3573,13,FALSE)</f>
        <v>10355.64</v>
      </c>
      <c r="N1245" s="14" t="str">
        <f>VLOOKUP(A1245,'Data _Transformation'!A1244:Q3573,14,FALSE)</f>
        <v>tier - 3</v>
      </c>
      <c r="O1245" s="14" t="str">
        <f>VLOOKUP(A1245,'Data _Transformation'!A1244:Q3573,15,FALSE)</f>
        <v>tier - 1</v>
      </c>
      <c r="P1245" s="14" t="str">
        <f>VLOOKUP(A1245,'Data _Transformation'!A1244:Q3573,16,0)</f>
        <v>R1012</v>
      </c>
      <c r="Q1245" s="42">
        <f>VLOOKUP(A1245,'Data _Transformation'!A1244:Q3573,17,0)</f>
        <v>53</v>
      </c>
    </row>
    <row r="1246" spans="1:17" ht="15.6" x14ac:dyDescent="0.3">
      <c r="A1246" s="41" t="s">
        <v>3115</v>
      </c>
      <c r="B1246" s="14" t="str">
        <f>VLOOKUP(A1246,'Data _Transformation'!A1245:Q3574,2,FALSE)</f>
        <v xml:space="preserve">  Rachel M</v>
      </c>
      <c r="C1246" s="14">
        <f>VLOOKUP(A1246,'Data _Transformation'!A1245:Q3574,3,FALSE)</f>
        <v>32.229999999999997</v>
      </c>
      <c r="D1246" s="14">
        <f>VLOOKUP(A1246,'Data _Transformation'!A1245:Q3574,4,FALSE)</f>
        <v>8.59</v>
      </c>
      <c r="E1246" s="14" t="str">
        <f>VLOOKUP(A1246,'Data _Transformation'!A1245:Q3574,5,FALSE)</f>
        <v>No</v>
      </c>
      <c r="F1246" s="14" t="str">
        <f>VLOOKUP(A1246,'Data _Transformation'!A1245:Q3574,6,FALSE)</f>
        <v>No</v>
      </c>
      <c r="G1246" s="14" t="str">
        <f>VLOOKUP(A1246,'Data _Transformation'!A1245:Q3574,7,FALSE)</f>
        <v>No</v>
      </c>
      <c r="H1246" s="14">
        <f>VLOOKUP(A1246,'Data _Transformation'!A1245:Q3574,8,FALSE)</f>
        <v>0</v>
      </c>
      <c r="I1246" s="14" t="str">
        <f>VLOOKUP(A1246,'Data _Transformation'!A1245:Q3574,9,FALSE)</f>
        <v>Nonsmoker</v>
      </c>
      <c r="J1246" s="14" t="str">
        <f>VLOOKUP(A1246,'Data _Transformation'!A1245:Q3574,10,FALSE)</f>
        <v>Obesity</v>
      </c>
      <c r="K1246" s="14" t="str">
        <f>VLOOKUP(A1246,'Data _Transformation'!A1245:Q3574,11,FALSE)</f>
        <v>Diabetes</v>
      </c>
      <c r="L1246" s="39">
        <f>VLOOKUP(A1246,'Data _Transformation'!A1245:Q3574,12,FALSE)</f>
        <v>26182</v>
      </c>
      <c r="M1246" s="40">
        <f>VLOOKUP(A1246,'Data _Transformation'!A1245:Q3574,13,FALSE)</f>
        <v>10356.67</v>
      </c>
      <c r="N1246" s="14" t="str">
        <f>VLOOKUP(A1246,'Data _Transformation'!A1245:Q3574,14,FALSE)</f>
        <v>tier - 3</v>
      </c>
      <c r="O1246" s="14" t="str">
        <f>VLOOKUP(A1246,'Data _Transformation'!A1245:Q3574,15,FALSE)</f>
        <v>tier - 1</v>
      </c>
      <c r="P1246" s="14" t="str">
        <f>VLOOKUP(A1246,'Data _Transformation'!A1245:Q3574,16,0)</f>
        <v>R1025</v>
      </c>
      <c r="Q1246" s="42">
        <f>VLOOKUP(A1246,'Data _Transformation'!A1245:Q3574,17,0)</f>
        <v>51</v>
      </c>
    </row>
    <row r="1247" spans="1:17" ht="15.6" x14ac:dyDescent="0.3">
      <c r="A1247" s="41" t="s">
        <v>3117</v>
      </c>
      <c r="B1247" s="14" t="str">
        <f>VLOOKUP(A1247,'Data _Transformation'!A1246:Q3575,2,FALSE)</f>
        <v xml:space="preserve">  Fritz</v>
      </c>
      <c r="C1247" s="14">
        <f>VLOOKUP(A1247,'Data _Transformation'!A1246:Q3575,3,FALSE)</f>
        <v>32.204999999999998</v>
      </c>
      <c r="D1247" s="14">
        <f>VLOOKUP(A1247,'Data _Transformation'!A1246:Q3575,4,FALSE)</f>
        <v>6.14</v>
      </c>
      <c r="E1247" s="14" t="str">
        <f>VLOOKUP(A1247,'Data _Transformation'!A1246:Q3575,5,FALSE)</f>
        <v>No</v>
      </c>
      <c r="F1247" s="14" t="str">
        <f>VLOOKUP(A1247,'Data _Transformation'!A1246:Q3575,6,FALSE)</f>
        <v>No</v>
      </c>
      <c r="G1247" s="14" t="str">
        <f>VLOOKUP(A1247,'Data _Transformation'!A1246:Q3575,7,FALSE)</f>
        <v>No</v>
      </c>
      <c r="H1247" s="14">
        <f>VLOOKUP(A1247,'Data _Transformation'!A1246:Q3575,8,FALSE)</f>
        <v>2</v>
      </c>
      <c r="I1247" s="14" t="str">
        <f>VLOOKUP(A1247,'Data _Transformation'!A1246:Q3575,9,FALSE)</f>
        <v>Nonsmoker</v>
      </c>
      <c r="J1247" s="14" t="str">
        <f>VLOOKUP(A1247,'Data _Transformation'!A1246:Q3575,10,FALSE)</f>
        <v>Obesity</v>
      </c>
      <c r="K1247" s="14" t="str">
        <f>VLOOKUP(A1247,'Data _Transformation'!A1246:Q3575,11,FALSE)</f>
        <v>Prediabetes</v>
      </c>
      <c r="L1247" s="39">
        <f>VLOOKUP(A1247,'Data _Transformation'!A1246:Q3575,12,FALSE)</f>
        <v>26936</v>
      </c>
      <c r="M1247" s="40">
        <f>VLOOKUP(A1247,'Data _Transformation'!A1246:Q3575,13,FALSE)</f>
        <v>10370.91</v>
      </c>
      <c r="N1247" s="14" t="str">
        <f>VLOOKUP(A1247,'Data _Transformation'!A1246:Q3575,14,FALSE)</f>
        <v>tier - 3</v>
      </c>
      <c r="O1247" s="14" t="str">
        <f>VLOOKUP(A1247,'Data _Transformation'!A1246:Q3575,15,FALSE)</f>
        <v>tier - 3</v>
      </c>
      <c r="P1247" s="14" t="str">
        <f>VLOOKUP(A1247,'Data _Transformation'!A1246:Q3575,16,0)</f>
        <v>R1024</v>
      </c>
      <c r="Q1247" s="42">
        <f>VLOOKUP(A1247,'Data _Transformation'!A1246:Q3575,17,0)</f>
        <v>49</v>
      </c>
    </row>
    <row r="1248" spans="1:17" ht="15.6" x14ac:dyDescent="0.3">
      <c r="A1248" s="41" t="s">
        <v>3119</v>
      </c>
      <c r="B1248" s="14" t="str">
        <f>VLOOKUP(A1248,'Data _Transformation'!A1247:Q3576,2,FALSE)</f>
        <v xml:space="preserve">  Brad</v>
      </c>
      <c r="C1248" s="14">
        <f>VLOOKUP(A1248,'Data _Transformation'!A1247:Q3576,3,FALSE)</f>
        <v>26.41</v>
      </c>
      <c r="D1248" s="14">
        <f>VLOOKUP(A1248,'Data _Transformation'!A1247:Q3576,4,FALSE)</f>
        <v>4.08</v>
      </c>
      <c r="E1248" s="14" t="str">
        <f>VLOOKUP(A1248,'Data _Transformation'!A1247:Q3576,5,FALSE)</f>
        <v>No</v>
      </c>
      <c r="F1248" s="14" t="str">
        <f>VLOOKUP(A1248,'Data _Transformation'!A1247:Q3576,6,FALSE)</f>
        <v>No</v>
      </c>
      <c r="G1248" s="14" t="str">
        <f>VLOOKUP(A1248,'Data _Transformation'!A1247:Q3576,7,FALSE)</f>
        <v>No</v>
      </c>
      <c r="H1248" s="14">
        <f>VLOOKUP(A1248,'Data _Transformation'!A1247:Q3576,8,FALSE)</f>
        <v>2</v>
      </c>
      <c r="I1248" s="14" t="str">
        <f>VLOOKUP(A1248,'Data _Transformation'!A1247:Q3576,9,FALSE)</f>
        <v>Nonsmoker</v>
      </c>
      <c r="J1248" s="14" t="str">
        <f>VLOOKUP(A1248,'Data _Transformation'!A1247:Q3576,10,FALSE)</f>
        <v>Over weight</v>
      </c>
      <c r="K1248" s="14" t="str">
        <f>VLOOKUP(A1248,'Data _Transformation'!A1247:Q3576,11,FALSE)</f>
        <v>Normal</v>
      </c>
      <c r="L1248" s="39">
        <f>VLOOKUP(A1248,'Data _Transformation'!A1247:Q3576,12,FALSE)</f>
        <v>26926</v>
      </c>
      <c r="M1248" s="40">
        <f>VLOOKUP(A1248,'Data _Transformation'!A1247:Q3576,13,FALSE)</f>
        <v>10381.48</v>
      </c>
      <c r="N1248" s="14" t="str">
        <f>VLOOKUP(A1248,'Data _Transformation'!A1247:Q3576,14,FALSE)</f>
        <v>tier - 3</v>
      </c>
      <c r="O1248" s="14" t="str">
        <f>VLOOKUP(A1248,'Data _Transformation'!A1247:Q3576,15,FALSE)</f>
        <v>tier - 3</v>
      </c>
      <c r="P1248" s="14" t="str">
        <f>VLOOKUP(A1248,'Data _Transformation'!A1247:Q3576,16,0)</f>
        <v>R1013</v>
      </c>
      <c r="Q1248" s="42">
        <f>VLOOKUP(A1248,'Data _Transformation'!A1247:Q3576,17,0)</f>
        <v>49</v>
      </c>
    </row>
    <row r="1249" spans="1:17" ht="15.6" x14ac:dyDescent="0.3">
      <c r="A1249" s="41" t="s">
        <v>3123</v>
      </c>
      <c r="B1249" s="14" t="str">
        <f>VLOOKUP(A1249,'Data _Transformation'!A1248:Q3577,2,FALSE)</f>
        <v xml:space="preserve">  Claire M</v>
      </c>
      <c r="C1249" s="14">
        <f>VLOOKUP(A1249,'Data _Transformation'!A1248:Q3577,3,FALSE)</f>
        <v>30.2</v>
      </c>
      <c r="D1249" s="14">
        <f>VLOOKUP(A1249,'Data _Transformation'!A1248:Q3577,4,FALSE)</f>
        <v>6.25</v>
      </c>
      <c r="E1249" s="14" t="str">
        <f>VLOOKUP(A1249,'Data _Transformation'!A1248:Q3577,5,FALSE)</f>
        <v>Yes</v>
      </c>
      <c r="F1249" s="14" t="str">
        <f>VLOOKUP(A1249,'Data _Transformation'!A1248:Q3577,6,FALSE)</f>
        <v>No</v>
      </c>
      <c r="G1249" s="14" t="str">
        <f>VLOOKUP(A1249,'Data _Transformation'!A1248:Q3577,7,FALSE)</f>
        <v>No</v>
      </c>
      <c r="H1249" s="14">
        <f>VLOOKUP(A1249,'Data _Transformation'!A1248:Q3577,8,FALSE)</f>
        <v>0</v>
      </c>
      <c r="I1249" s="14" t="str">
        <f>VLOOKUP(A1249,'Data _Transformation'!A1248:Q3577,9,FALSE)</f>
        <v>Nonsmoker</v>
      </c>
      <c r="J1249" s="14" t="str">
        <f>VLOOKUP(A1249,'Data _Transformation'!A1248:Q3577,10,FALSE)</f>
        <v>Obesity</v>
      </c>
      <c r="K1249" s="14" t="str">
        <f>VLOOKUP(A1249,'Data _Transformation'!A1248:Q3577,11,FALSE)</f>
        <v>Prediabetes</v>
      </c>
      <c r="L1249" s="39">
        <f>VLOOKUP(A1249,'Data _Transformation'!A1248:Q3577,12,FALSE)</f>
        <v>25391</v>
      </c>
      <c r="M1249" s="40">
        <f>VLOOKUP(A1249,'Data _Transformation'!A1248:Q3577,13,FALSE)</f>
        <v>10403.27</v>
      </c>
      <c r="N1249" s="14" t="str">
        <f>VLOOKUP(A1249,'Data _Transformation'!A1248:Q3577,14,FALSE)</f>
        <v>tier - 3</v>
      </c>
      <c r="O1249" s="14" t="str">
        <f>VLOOKUP(A1249,'Data _Transformation'!A1248:Q3577,15,FALSE)</f>
        <v>tier - 2</v>
      </c>
      <c r="P1249" s="14" t="str">
        <f>VLOOKUP(A1249,'Data _Transformation'!A1248:Q3577,16,0)</f>
        <v>R1020</v>
      </c>
      <c r="Q1249" s="42">
        <f>VLOOKUP(A1249,'Data _Transformation'!A1248:Q3577,17,0)</f>
        <v>53</v>
      </c>
    </row>
    <row r="1250" spans="1:17" ht="15.6" x14ac:dyDescent="0.3">
      <c r="A1250" s="41" t="s">
        <v>3125</v>
      </c>
      <c r="B1250" s="14" t="str">
        <f>VLOOKUP(A1250,'Data _Transformation'!A1249:Q3578,2,FALSE)</f>
        <v xml:space="preserve">  Jennifer</v>
      </c>
      <c r="C1250" s="14">
        <f>VLOOKUP(A1250,'Data _Transformation'!A1249:Q3578,3,FALSE)</f>
        <v>31.26</v>
      </c>
      <c r="D1250" s="14">
        <f>VLOOKUP(A1250,'Data _Transformation'!A1249:Q3578,4,FALSE)</f>
        <v>5.94</v>
      </c>
      <c r="E1250" s="14" t="str">
        <f>VLOOKUP(A1250,'Data _Transformation'!A1249:Q3578,5,FALSE)</f>
        <v>Yes</v>
      </c>
      <c r="F1250" s="14" t="str">
        <f>VLOOKUP(A1250,'Data _Transformation'!A1249:Q3578,6,FALSE)</f>
        <v>No</v>
      </c>
      <c r="G1250" s="14" t="str">
        <f>VLOOKUP(A1250,'Data _Transformation'!A1249:Q3578,7,FALSE)</f>
        <v>No</v>
      </c>
      <c r="H1250" s="14">
        <f>VLOOKUP(A1250,'Data _Transformation'!A1249:Q3578,8,FALSE)</f>
        <v>1</v>
      </c>
      <c r="I1250" s="14" t="str">
        <f>VLOOKUP(A1250,'Data _Transformation'!A1249:Q3578,9,FALSE)</f>
        <v>Nonsmoker</v>
      </c>
      <c r="J1250" s="14" t="str">
        <f>VLOOKUP(A1250,'Data _Transformation'!A1249:Q3578,10,FALSE)</f>
        <v>Obesity</v>
      </c>
      <c r="K1250" s="14" t="str">
        <f>VLOOKUP(A1250,'Data _Transformation'!A1249:Q3578,11,FALSE)</f>
        <v>Prediabetes</v>
      </c>
      <c r="L1250" s="39">
        <f>VLOOKUP(A1250,'Data _Transformation'!A1249:Q3578,12,FALSE)</f>
        <v>27550</v>
      </c>
      <c r="M1250" s="40">
        <f>VLOOKUP(A1250,'Data _Transformation'!A1249:Q3578,13,FALSE)</f>
        <v>10407.09</v>
      </c>
      <c r="N1250" s="14" t="str">
        <f>VLOOKUP(A1250,'Data _Transformation'!A1249:Q3578,14,FALSE)</f>
        <v>tier - 3</v>
      </c>
      <c r="O1250" s="14" t="str">
        <f>VLOOKUP(A1250,'Data _Transformation'!A1249:Q3578,15,FALSE)</f>
        <v>tier - 1</v>
      </c>
      <c r="P1250" s="14" t="str">
        <f>VLOOKUP(A1250,'Data _Transformation'!A1249:Q3578,16,0)</f>
        <v>R1015</v>
      </c>
      <c r="Q1250" s="42">
        <f>VLOOKUP(A1250,'Data _Transformation'!A1249:Q3578,17,0)</f>
        <v>48</v>
      </c>
    </row>
    <row r="1251" spans="1:17" ht="15.6" x14ac:dyDescent="0.3">
      <c r="A1251" s="41" t="s">
        <v>3128</v>
      </c>
      <c r="B1251" s="14" t="str">
        <f>VLOOKUP(A1251,'Data _Transformation'!A1250:Q3579,2,FALSE)</f>
        <v xml:space="preserve">  Maria S</v>
      </c>
      <c r="C1251" s="14">
        <f>VLOOKUP(A1251,'Data _Transformation'!A1250:Q3579,3,FALSE)</f>
        <v>33.725000000000001</v>
      </c>
      <c r="D1251" s="14">
        <f>VLOOKUP(A1251,'Data _Transformation'!A1250:Q3579,4,FALSE)</f>
        <v>6.45</v>
      </c>
      <c r="E1251" s="14" t="str">
        <f>VLOOKUP(A1251,'Data _Transformation'!A1250:Q3579,5,FALSE)</f>
        <v>Yes</v>
      </c>
      <c r="F1251" s="14" t="str">
        <f>VLOOKUP(A1251,'Data _Transformation'!A1250:Q3579,6,FALSE)</f>
        <v>No</v>
      </c>
      <c r="G1251" s="14" t="str">
        <f>VLOOKUP(A1251,'Data _Transformation'!A1250:Q3579,7,FALSE)</f>
        <v>No</v>
      </c>
      <c r="H1251" s="14">
        <f>VLOOKUP(A1251,'Data _Transformation'!A1250:Q3579,8,FALSE)</f>
        <v>0</v>
      </c>
      <c r="I1251" s="14" t="str">
        <f>VLOOKUP(A1251,'Data _Transformation'!A1250:Q3579,9,FALSE)</f>
        <v>Nonsmoker</v>
      </c>
      <c r="J1251" s="14" t="str">
        <f>VLOOKUP(A1251,'Data _Transformation'!A1250:Q3579,10,FALSE)</f>
        <v>Obesity</v>
      </c>
      <c r="K1251" s="14" t="str">
        <f>VLOOKUP(A1251,'Data _Transformation'!A1250:Q3579,11,FALSE)</f>
        <v>Diabetes</v>
      </c>
      <c r="L1251" s="39">
        <f>VLOOKUP(A1251,'Data _Transformation'!A1250:Q3579,12,FALSE)</f>
        <v>29518</v>
      </c>
      <c r="M1251" s="40">
        <f>VLOOKUP(A1251,'Data _Transformation'!A1250:Q3579,13,FALSE)</f>
        <v>10407.98</v>
      </c>
      <c r="N1251" s="14" t="str">
        <f>VLOOKUP(A1251,'Data _Transformation'!A1250:Q3579,14,FALSE)</f>
        <v>tier - 3</v>
      </c>
      <c r="O1251" s="14" t="str">
        <f>VLOOKUP(A1251,'Data _Transformation'!A1250:Q3579,15,FALSE)</f>
        <v>tier - 1</v>
      </c>
      <c r="P1251" s="14" t="str">
        <f>VLOOKUP(A1251,'Data _Transformation'!A1250:Q3579,16,0)</f>
        <v>R1021</v>
      </c>
      <c r="Q1251" s="42">
        <f>VLOOKUP(A1251,'Data _Transformation'!A1250:Q3579,17,0)</f>
        <v>42</v>
      </c>
    </row>
    <row r="1252" spans="1:17" ht="15.6" x14ac:dyDescent="0.3">
      <c r="A1252" s="41" t="s">
        <v>3130</v>
      </c>
      <c r="B1252" s="14" t="str">
        <f>VLOOKUP(A1252,'Data _Transformation'!A1251:Q3580,2,FALSE)</f>
        <v xml:space="preserve">  Katherine E</v>
      </c>
      <c r="C1252" s="14">
        <f>VLOOKUP(A1252,'Data _Transformation'!A1251:Q3580,3,FALSE)</f>
        <v>28.9</v>
      </c>
      <c r="D1252" s="14">
        <f>VLOOKUP(A1252,'Data _Transformation'!A1251:Q3580,4,FALSE)</f>
        <v>5.74</v>
      </c>
      <c r="E1252" s="14" t="str">
        <f>VLOOKUP(A1252,'Data _Transformation'!A1251:Q3580,5,FALSE)</f>
        <v>Yes</v>
      </c>
      <c r="F1252" s="14" t="str">
        <f>VLOOKUP(A1252,'Data _Transformation'!A1251:Q3580,6,FALSE)</f>
        <v>No</v>
      </c>
      <c r="G1252" s="14" t="str">
        <f>VLOOKUP(A1252,'Data _Transformation'!A1251:Q3580,7,FALSE)</f>
        <v>No</v>
      </c>
      <c r="H1252" s="14">
        <f>VLOOKUP(A1252,'Data _Transformation'!A1251:Q3580,8,FALSE)</f>
        <v>0</v>
      </c>
      <c r="I1252" s="14" t="str">
        <f>VLOOKUP(A1252,'Data _Transformation'!A1251:Q3580,9,FALSE)</f>
        <v>Nonsmoker</v>
      </c>
      <c r="J1252" s="14" t="str">
        <f>VLOOKUP(A1252,'Data _Transformation'!A1251:Q3580,10,FALSE)</f>
        <v>Over weight</v>
      </c>
      <c r="K1252" s="14" t="str">
        <f>VLOOKUP(A1252,'Data _Transformation'!A1251:Q3580,11,FALSE)</f>
        <v>Prediabetes</v>
      </c>
      <c r="L1252" s="39">
        <f>VLOOKUP(A1252,'Data _Transformation'!A1251:Q3580,12,FALSE)</f>
        <v>26948</v>
      </c>
      <c r="M1252" s="40">
        <f>VLOOKUP(A1252,'Data _Transformation'!A1251:Q3580,13,FALSE)</f>
        <v>10419.59</v>
      </c>
      <c r="N1252" s="14" t="str">
        <f>VLOOKUP(A1252,'Data _Transformation'!A1251:Q3580,14,FALSE)</f>
        <v>tier - 3</v>
      </c>
      <c r="O1252" s="14" t="str">
        <f>VLOOKUP(A1252,'Data _Transformation'!A1251:Q3580,15,FALSE)</f>
        <v>tier - 2</v>
      </c>
      <c r="P1252" s="14" t="str">
        <f>VLOOKUP(A1252,'Data _Transformation'!A1251:Q3580,16,0)</f>
        <v>R1025</v>
      </c>
      <c r="Q1252" s="42">
        <f>VLOOKUP(A1252,'Data _Transformation'!A1251:Q3580,17,0)</f>
        <v>49</v>
      </c>
    </row>
    <row r="1253" spans="1:17" ht="15.6" x14ac:dyDescent="0.3">
      <c r="A1253" s="41" t="s">
        <v>3132</v>
      </c>
      <c r="B1253" s="14" t="str">
        <f>VLOOKUP(A1253,'Data _Transformation'!A1252:Q3581,2,FALSE)</f>
        <v xml:space="preserve">  Michael</v>
      </c>
      <c r="C1253" s="14">
        <f>VLOOKUP(A1253,'Data _Transformation'!A1252:Q3581,3,FALSE)</f>
        <v>45.69</v>
      </c>
      <c r="D1253" s="14">
        <f>VLOOKUP(A1253,'Data _Transformation'!A1252:Q3581,4,FALSE)</f>
        <v>4.43</v>
      </c>
      <c r="E1253" s="14" t="str">
        <f>VLOOKUP(A1253,'Data _Transformation'!A1252:Q3581,5,FALSE)</f>
        <v>Yes</v>
      </c>
      <c r="F1253" s="14" t="str">
        <f>VLOOKUP(A1253,'Data _Transformation'!A1252:Q3581,6,FALSE)</f>
        <v>No</v>
      </c>
      <c r="G1253" s="14" t="str">
        <f>VLOOKUP(A1253,'Data _Transformation'!A1252:Q3581,7,FALSE)</f>
        <v>No</v>
      </c>
      <c r="H1253" s="14">
        <f>VLOOKUP(A1253,'Data _Transformation'!A1252:Q3581,8,FALSE)</f>
        <v>0</v>
      </c>
      <c r="I1253" s="14" t="str">
        <f>VLOOKUP(A1253,'Data _Transformation'!A1252:Q3581,9,FALSE)</f>
        <v>Nonsmoker</v>
      </c>
      <c r="J1253" s="14" t="str">
        <f>VLOOKUP(A1253,'Data _Transformation'!A1252:Q3581,10,FALSE)</f>
        <v>Obesity</v>
      </c>
      <c r="K1253" s="14" t="str">
        <f>VLOOKUP(A1253,'Data _Transformation'!A1252:Q3581,11,FALSE)</f>
        <v>Normal</v>
      </c>
      <c r="L1253" s="39">
        <f>VLOOKUP(A1253,'Data _Transformation'!A1252:Q3581,12,FALSE)</f>
        <v>29184</v>
      </c>
      <c r="M1253" s="40">
        <f>VLOOKUP(A1253,'Data _Transformation'!A1252:Q3581,13,FALSE)</f>
        <v>10419.65</v>
      </c>
      <c r="N1253" s="14" t="str">
        <f>VLOOKUP(A1253,'Data _Transformation'!A1252:Q3581,14,FALSE)</f>
        <v>tier - 3</v>
      </c>
      <c r="O1253" s="14" t="str">
        <f>VLOOKUP(A1253,'Data _Transformation'!A1252:Q3581,15,FALSE)</f>
        <v>tier - 2</v>
      </c>
      <c r="P1253" s="14" t="str">
        <f>VLOOKUP(A1253,'Data _Transformation'!A1252:Q3581,16,0)</f>
        <v>R1025</v>
      </c>
      <c r="Q1253" s="42">
        <f>VLOOKUP(A1253,'Data _Transformation'!A1252:Q3581,17,0)</f>
        <v>43</v>
      </c>
    </row>
    <row r="1254" spans="1:17" ht="15.6" x14ac:dyDescent="0.3">
      <c r="A1254" s="41" t="s">
        <v>3135</v>
      </c>
      <c r="B1254" s="14" t="str">
        <f>VLOOKUP(A1254,'Data _Transformation'!A1253:Q3582,2,FALSE)</f>
        <v xml:space="preserve">  Roxanne</v>
      </c>
      <c r="C1254" s="14">
        <f>VLOOKUP(A1254,'Data _Transformation'!A1253:Q3582,3,FALSE)</f>
        <v>21.03</v>
      </c>
      <c r="D1254" s="14">
        <f>VLOOKUP(A1254,'Data _Transformation'!A1253:Q3582,4,FALSE)</f>
        <v>6.5</v>
      </c>
      <c r="E1254" s="14" t="str">
        <f>VLOOKUP(A1254,'Data _Transformation'!A1253:Q3582,5,FALSE)</f>
        <v>No</v>
      </c>
      <c r="F1254" s="14" t="str">
        <f>VLOOKUP(A1254,'Data _Transformation'!A1253:Q3582,6,FALSE)</f>
        <v>No</v>
      </c>
      <c r="G1254" s="14" t="str">
        <f>VLOOKUP(A1254,'Data _Transformation'!A1253:Q3582,7,FALSE)</f>
        <v>No</v>
      </c>
      <c r="H1254" s="14">
        <f>VLOOKUP(A1254,'Data _Transformation'!A1253:Q3582,8,FALSE)</f>
        <v>0</v>
      </c>
      <c r="I1254" s="14" t="str">
        <f>VLOOKUP(A1254,'Data _Transformation'!A1253:Q3582,9,FALSE)</f>
        <v>Nonsmoker</v>
      </c>
      <c r="J1254" s="14" t="str">
        <f>VLOOKUP(A1254,'Data _Transformation'!A1253:Q3582,10,FALSE)</f>
        <v>Normal weight</v>
      </c>
      <c r="K1254" s="14" t="str">
        <f>VLOOKUP(A1254,'Data _Transformation'!A1253:Q3582,11,FALSE)</f>
        <v>Diabetes</v>
      </c>
      <c r="L1254" s="39">
        <f>VLOOKUP(A1254,'Data _Transformation'!A1253:Q3582,12,FALSE)</f>
        <v>25199</v>
      </c>
      <c r="M1254" s="40">
        <f>VLOOKUP(A1254,'Data _Transformation'!A1253:Q3582,13,FALSE)</f>
        <v>10422.92</v>
      </c>
      <c r="N1254" s="14" t="str">
        <f>VLOOKUP(A1254,'Data _Transformation'!A1253:Q3582,14,FALSE)</f>
        <v>tier - 3</v>
      </c>
      <c r="O1254" s="14" t="str">
        <f>VLOOKUP(A1254,'Data _Transformation'!A1253:Q3582,15,FALSE)</f>
        <v>tier - 1</v>
      </c>
      <c r="P1254" s="14" t="str">
        <f>VLOOKUP(A1254,'Data _Transformation'!A1253:Q3582,16,0)</f>
        <v>R1017</v>
      </c>
      <c r="Q1254" s="42">
        <f>VLOOKUP(A1254,'Data _Transformation'!A1253:Q3582,17,0)</f>
        <v>54</v>
      </c>
    </row>
    <row r="1255" spans="1:17" ht="15.6" x14ac:dyDescent="0.3">
      <c r="A1255" s="41" t="s">
        <v>3137</v>
      </c>
      <c r="B1255" s="14" t="str">
        <f>VLOOKUP(A1255,'Data _Transformation'!A1254:Q3583,2,FALSE)</f>
        <v xml:space="preserve">  Israel</v>
      </c>
      <c r="C1255" s="14">
        <f>VLOOKUP(A1255,'Data _Transformation'!A1254:Q3583,3,FALSE)</f>
        <v>37</v>
      </c>
      <c r="D1255" s="14">
        <f>VLOOKUP(A1255,'Data _Transformation'!A1254:Q3583,4,FALSE)</f>
        <v>8.75</v>
      </c>
      <c r="E1255" s="14" t="str">
        <f>VLOOKUP(A1255,'Data _Transformation'!A1254:Q3583,5,FALSE)</f>
        <v>No</v>
      </c>
      <c r="F1255" s="14" t="str">
        <f>VLOOKUP(A1255,'Data _Transformation'!A1254:Q3583,6,FALSE)</f>
        <v>No</v>
      </c>
      <c r="G1255" s="14" t="str">
        <f>VLOOKUP(A1255,'Data _Transformation'!A1254:Q3583,7,FALSE)</f>
        <v>No</v>
      </c>
      <c r="H1255" s="14">
        <f>VLOOKUP(A1255,'Data _Transformation'!A1254:Q3583,8,FALSE)</f>
        <v>0</v>
      </c>
      <c r="I1255" s="14" t="str">
        <f>VLOOKUP(A1255,'Data _Transformation'!A1254:Q3583,9,FALSE)</f>
        <v>Nonsmoker</v>
      </c>
      <c r="J1255" s="14" t="str">
        <f>VLOOKUP(A1255,'Data _Transformation'!A1254:Q3583,10,FALSE)</f>
        <v>Obesity</v>
      </c>
      <c r="K1255" s="14" t="str">
        <f>VLOOKUP(A1255,'Data _Transformation'!A1254:Q3583,11,FALSE)</f>
        <v>Diabetes</v>
      </c>
      <c r="L1255" s="39">
        <f>VLOOKUP(A1255,'Data _Transformation'!A1254:Q3583,12,FALSE)</f>
        <v>25073</v>
      </c>
      <c r="M1255" s="40">
        <f>VLOOKUP(A1255,'Data _Transformation'!A1254:Q3583,13,FALSE)</f>
        <v>10435.07</v>
      </c>
      <c r="N1255" s="14" t="str">
        <f>VLOOKUP(A1255,'Data _Transformation'!A1254:Q3583,14,FALSE)</f>
        <v>tier - 3</v>
      </c>
      <c r="O1255" s="14" t="str">
        <f>VLOOKUP(A1255,'Data _Transformation'!A1254:Q3583,15,FALSE)</f>
        <v>tier - 1</v>
      </c>
      <c r="P1255" s="14" t="str">
        <f>VLOOKUP(A1255,'Data _Transformation'!A1254:Q3583,16,0)</f>
        <v>R1016</v>
      </c>
      <c r="Q1255" s="42">
        <f>VLOOKUP(A1255,'Data _Transformation'!A1254:Q3583,17,0)</f>
        <v>54</v>
      </c>
    </row>
    <row r="1256" spans="1:17" ht="15.6" x14ac:dyDescent="0.3">
      <c r="A1256" s="41" t="s">
        <v>3139</v>
      </c>
      <c r="B1256" s="14" t="str">
        <f>VLOOKUP(A1256,'Data _Transformation'!A1255:Q3584,2,FALSE)</f>
        <v xml:space="preserve">  Samalya</v>
      </c>
      <c r="C1256" s="14">
        <f>VLOOKUP(A1256,'Data _Transformation'!A1255:Q3584,3,FALSE)</f>
        <v>25.4</v>
      </c>
      <c r="D1256" s="14">
        <f>VLOOKUP(A1256,'Data _Transformation'!A1255:Q3584,4,FALSE)</f>
        <v>11.96</v>
      </c>
      <c r="E1256" s="14" t="str">
        <f>VLOOKUP(A1256,'Data _Transformation'!A1255:Q3584,5,FALSE)</f>
        <v>No</v>
      </c>
      <c r="F1256" s="14" t="str">
        <f>VLOOKUP(A1256,'Data _Transformation'!A1255:Q3584,6,FALSE)</f>
        <v>No</v>
      </c>
      <c r="G1256" s="14" t="str">
        <f>VLOOKUP(A1256,'Data _Transformation'!A1255:Q3584,7,FALSE)</f>
        <v>No</v>
      </c>
      <c r="H1256" s="14">
        <f>VLOOKUP(A1256,'Data _Transformation'!A1255:Q3584,8,FALSE)</f>
        <v>0</v>
      </c>
      <c r="I1256" s="14" t="str">
        <f>VLOOKUP(A1256,'Data _Transformation'!A1255:Q3584,9,FALSE)</f>
        <v>Nonsmoker</v>
      </c>
      <c r="J1256" s="14" t="str">
        <f>VLOOKUP(A1256,'Data _Transformation'!A1255:Q3584,10,FALSE)</f>
        <v>Over weight</v>
      </c>
      <c r="K1256" s="14" t="str">
        <f>VLOOKUP(A1256,'Data _Transformation'!A1255:Q3584,11,FALSE)</f>
        <v>Diabetes</v>
      </c>
      <c r="L1256" s="39">
        <f>VLOOKUP(A1256,'Data _Transformation'!A1255:Q3584,12,FALSE)</f>
        <v>25079</v>
      </c>
      <c r="M1256" s="40">
        <f>VLOOKUP(A1256,'Data _Transformation'!A1255:Q3584,13,FALSE)</f>
        <v>10436.1</v>
      </c>
      <c r="N1256" s="14" t="str">
        <f>VLOOKUP(A1256,'Data _Transformation'!A1255:Q3584,14,FALSE)</f>
        <v>tier - 3</v>
      </c>
      <c r="O1256" s="14" t="str">
        <f>VLOOKUP(A1256,'Data _Transformation'!A1255:Q3584,15,FALSE)</f>
        <v>tier - 3</v>
      </c>
      <c r="P1256" s="14" t="str">
        <f>VLOOKUP(A1256,'Data _Transformation'!A1255:Q3584,16,0)</f>
        <v>R1011</v>
      </c>
      <c r="Q1256" s="42">
        <f>VLOOKUP(A1256,'Data _Transformation'!A1255:Q3584,17,0)</f>
        <v>54</v>
      </c>
    </row>
    <row r="1257" spans="1:17" ht="15.6" x14ac:dyDescent="0.3">
      <c r="A1257" s="41" t="s">
        <v>3142</v>
      </c>
      <c r="B1257" s="14" t="str">
        <f>VLOOKUP(A1257,'Data _Transformation'!A1256:Q3585,2,FALSE)</f>
        <v xml:space="preserve">  Peter</v>
      </c>
      <c r="C1257" s="14">
        <f>VLOOKUP(A1257,'Data _Transformation'!A1256:Q3585,3,FALSE)</f>
        <v>32.299999999999997</v>
      </c>
      <c r="D1257" s="14">
        <f>VLOOKUP(A1257,'Data _Transformation'!A1256:Q3585,4,FALSE)</f>
        <v>10.54</v>
      </c>
      <c r="E1257" s="14" t="str">
        <f>VLOOKUP(A1257,'Data _Transformation'!A1256:Q3585,5,FALSE)</f>
        <v>No</v>
      </c>
      <c r="F1257" s="14" t="str">
        <f>VLOOKUP(A1257,'Data _Transformation'!A1256:Q3585,6,FALSE)</f>
        <v>No</v>
      </c>
      <c r="G1257" s="14" t="str">
        <f>VLOOKUP(A1257,'Data _Transformation'!A1256:Q3585,7,FALSE)</f>
        <v>No</v>
      </c>
      <c r="H1257" s="14">
        <f>VLOOKUP(A1257,'Data _Transformation'!A1256:Q3585,8,FALSE)</f>
        <v>0</v>
      </c>
      <c r="I1257" s="14" t="str">
        <f>VLOOKUP(A1257,'Data _Transformation'!A1256:Q3585,9,FALSE)</f>
        <v>Nonsmoker</v>
      </c>
      <c r="J1257" s="14" t="str">
        <f>VLOOKUP(A1257,'Data _Transformation'!A1256:Q3585,10,FALSE)</f>
        <v>Obesity</v>
      </c>
      <c r="K1257" s="14" t="str">
        <f>VLOOKUP(A1257,'Data _Transformation'!A1256:Q3585,11,FALSE)</f>
        <v>Diabetes</v>
      </c>
      <c r="L1257" s="39">
        <f>VLOOKUP(A1257,'Data _Transformation'!A1256:Q3585,12,FALSE)</f>
        <v>25150</v>
      </c>
      <c r="M1257" s="40">
        <f>VLOOKUP(A1257,'Data _Transformation'!A1256:Q3585,13,FALSE)</f>
        <v>10450.549999999999</v>
      </c>
      <c r="N1257" s="14" t="str">
        <f>VLOOKUP(A1257,'Data _Transformation'!A1256:Q3585,14,FALSE)</f>
        <v>tier - 3</v>
      </c>
      <c r="O1257" s="14" t="str">
        <f>VLOOKUP(A1257,'Data _Transformation'!A1256:Q3585,15,FALSE)</f>
        <v>tier - 1</v>
      </c>
      <c r="P1257" s="14" t="str">
        <f>VLOOKUP(A1257,'Data _Transformation'!A1256:Q3585,16,0)</f>
        <v>R1011</v>
      </c>
      <c r="Q1257" s="42">
        <f>VLOOKUP(A1257,'Data _Transformation'!A1256:Q3585,17,0)</f>
        <v>54</v>
      </c>
    </row>
    <row r="1258" spans="1:17" ht="15.6" x14ac:dyDescent="0.3">
      <c r="A1258" s="41" t="s">
        <v>3144</v>
      </c>
      <c r="B1258" s="14" t="str">
        <f>VLOOKUP(A1258,'Data _Transformation'!A1257:Q3586,2,FALSE)</f>
        <v xml:space="preserve">  Alicia</v>
      </c>
      <c r="C1258" s="14">
        <f>VLOOKUP(A1258,'Data _Transformation'!A1257:Q3586,3,FALSE)</f>
        <v>23.94</v>
      </c>
      <c r="D1258" s="14">
        <f>VLOOKUP(A1258,'Data _Transformation'!A1257:Q3586,4,FALSE)</f>
        <v>4.54</v>
      </c>
      <c r="E1258" s="14" t="str">
        <f>VLOOKUP(A1258,'Data _Transformation'!A1257:Q3586,5,FALSE)</f>
        <v>Yes</v>
      </c>
      <c r="F1258" s="14" t="str">
        <f>VLOOKUP(A1258,'Data _Transformation'!A1257:Q3586,6,FALSE)</f>
        <v>No</v>
      </c>
      <c r="G1258" s="14" t="str">
        <f>VLOOKUP(A1258,'Data _Transformation'!A1257:Q3586,7,FALSE)</f>
        <v>Yes</v>
      </c>
      <c r="H1258" s="14">
        <f>VLOOKUP(A1258,'Data _Transformation'!A1257:Q3586,8,FALSE)</f>
        <v>1</v>
      </c>
      <c r="I1258" s="14" t="str">
        <f>VLOOKUP(A1258,'Data _Transformation'!A1257:Q3586,9,FALSE)</f>
        <v>Nonsmoker</v>
      </c>
      <c r="J1258" s="14" t="str">
        <f>VLOOKUP(A1258,'Data _Transformation'!A1257:Q3586,10,FALSE)</f>
        <v>Normal weight</v>
      </c>
      <c r="K1258" s="14" t="str">
        <f>VLOOKUP(A1258,'Data _Transformation'!A1257:Q3586,11,FALSE)</f>
        <v>Normal</v>
      </c>
      <c r="L1258" s="39">
        <f>VLOOKUP(A1258,'Data _Transformation'!A1257:Q3586,12,FALSE)</f>
        <v>23664</v>
      </c>
      <c r="M1258" s="40">
        <f>VLOOKUP(A1258,'Data _Transformation'!A1257:Q3586,13,FALSE)</f>
        <v>10455.1</v>
      </c>
      <c r="N1258" s="14" t="str">
        <f>VLOOKUP(A1258,'Data _Transformation'!A1257:Q3586,14,FALSE)</f>
        <v>tier - 3</v>
      </c>
      <c r="O1258" s="14" t="str">
        <f>VLOOKUP(A1258,'Data _Transformation'!A1257:Q3586,15,FALSE)</f>
        <v>tier - 1</v>
      </c>
      <c r="P1258" s="14" t="str">
        <f>VLOOKUP(A1258,'Data _Transformation'!A1257:Q3586,16,0)</f>
        <v>R1012</v>
      </c>
      <c r="Q1258" s="42">
        <f>VLOOKUP(A1258,'Data _Transformation'!A1257:Q3586,17,0)</f>
        <v>58</v>
      </c>
    </row>
    <row r="1259" spans="1:17" ht="15.6" x14ac:dyDescent="0.3">
      <c r="A1259" s="41" t="s">
        <v>3147</v>
      </c>
      <c r="B1259" s="14" t="str">
        <f>VLOOKUP(A1259,'Data _Transformation'!A1258:Q3587,2,FALSE)</f>
        <v xml:space="preserve">  Sarah K</v>
      </c>
      <c r="C1259" s="14">
        <f>VLOOKUP(A1259,'Data _Transformation'!A1258:Q3587,3,FALSE)</f>
        <v>46.4</v>
      </c>
      <c r="D1259" s="14">
        <f>VLOOKUP(A1259,'Data _Transformation'!A1258:Q3587,4,FALSE)</f>
        <v>5.71</v>
      </c>
      <c r="E1259" s="14" t="str">
        <f>VLOOKUP(A1259,'Data _Transformation'!A1258:Q3587,5,FALSE)</f>
        <v>No</v>
      </c>
      <c r="F1259" s="14" t="str">
        <f>VLOOKUP(A1259,'Data _Transformation'!A1258:Q3587,6,FALSE)</f>
        <v>No</v>
      </c>
      <c r="G1259" s="14" t="str">
        <f>VLOOKUP(A1259,'Data _Transformation'!A1258:Q3587,7,FALSE)</f>
        <v>No</v>
      </c>
      <c r="H1259" s="14">
        <f>VLOOKUP(A1259,'Data _Transformation'!A1258:Q3587,8,FALSE)</f>
        <v>0</v>
      </c>
      <c r="I1259" s="14" t="str">
        <f>VLOOKUP(A1259,'Data _Transformation'!A1258:Q3587,9,FALSE)</f>
        <v>Nonsmoker</v>
      </c>
      <c r="J1259" s="14" t="str">
        <f>VLOOKUP(A1259,'Data _Transformation'!A1258:Q3587,10,FALSE)</f>
        <v>Obesity</v>
      </c>
      <c r="K1259" s="14" t="str">
        <f>VLOOKUP(A1259,'Data _Transformation'!A1258:Q3587,11,FALSE)</f>
        <v>Prediabetes</v>
      </c>
      <c r="L1259" s="39">
        <f>VLOOKUP(A1259,'Data _Transformation'!A1258:Q3587,12,FALSE)</f>
        <v>27975</v>
      </c>
      <c r="M1259" s="40">
        <f>VLOOKUP(A1259,'Data _Transformation'!A1258:Q3587,13,FALSE)</f>
        <v>10455.14</v>
      </c>
      <c r="N1259" s="14" t="str">
        <f>VLOOKUP(A1259,'Data _Transformation'!A1258:Q3587,14,FALSE)</f>
        <v>tier - 3</v>
      </c>
      <c r="O1259" s="14" t="str">
        <f>VLOOKUP(A1259,'Data _Transformation'!A1258:Q3587,15,FALSE)</f>
        <v>tier - 2</v>
      </c>
      <c r="P1259" s="14" t="str">
        <f>VLOOKUP(A1259,'Data _Transformation'!A1258:Q3587,16,0)</f>
        <v>R1021</v>
      </c>
      <c r="Q1259" s="42">
        <f>VLOOKUP(A1259,'Data _Transformation'!A1258:Q3587,17,0)</f>
        <v>46</v>
      </c>
    </row>
    <row r="1260" spans="1:17" ht="15.6" x14ac:dyDescent="0.3">
      <c r="A1260" s="41" t="s">
        <v>3149</v>
      </c>
      <c r="B1260" s="14" t="str">
        <f>VLOOKUP(A1260,'Data _Transformation'!A1259:Q3588,2,FALSE)</f>
        <v xml:space="preserve">  Guomin</v>
      </c>
      <c r="C1260" s="14">
        <f>VLOOKUP(A1260,'Data _Transformation'!A1259:Q3588,3,FALSE)</f>
        <v>40.375</v>
      </c>
      <c r="D1260" s="14">
        <f>VLOOKUP(A1260,'Data _Transformation'!A1259:Q3588,4,FALSE)</f>
        <v>6.25</v>
      </c>
      <c r="E1260" s="14" t="str">
        <f>VLOOKUP(A1260,'Data _Transformation'!A1259:Q3588,5,FALSE)</f>
        <v>Yes</v>
      </c>
      <c r="F1260" s="14" t="str">
        <f>VLOOKUP(A1260,'Data _Transformation'!A1259:Q3588,6,FALSE)</f>
        <v>No</v>
      </c>
      <c r="G1260" s="14" t="str">
        <f>VLOOKUP(A1260,'Data _Transformation'!A1259:Q3588,7,FALSE)</f>
        <v>No</v>
      </c>
      <c r="H1260" s="14">
        <f>VLOOKUP(A1260,'Data _Transformation'!A1259:Q3588,8,FALSE)</f>
        <v>0</v>
      </c>
      <c r="I1260" s="14" t="str">
        <f>VLOOKUP(A1260,'Data _Transformation'!A1259:Q3588,9,FALSE)</f>
        <v>Nonsmoker</v>
      </c>
      <c r="J1260" s="14" t="str">
        <f>VLOOKUP(A1260,'Data _Transformation'!A1259:Q3588,10,FALSE)</f>
        <v>Obesity</v>
      </c>
      <c r="K1260" s="14" t="str">
        <f>VLOOKUP(A1260,'Data _Transformation'!A1259:Q3588,11,FALSE)</f>
        <v>Prediabetes</v>
      </c>
      <c r="L1260" s="39">
        <f>VLOOKUP(A1260,'Data _Transformation'!A1259:Q3588,12,FALSE)</f>
        <v>23585</v>
      </c>
      <c r="M1260" s="40">
        <f>VLOOKUP(A1260,'Data _Transformation'!A1259:Q3588,13,FALSE)</f>
        <v>10459.19</v>
      </c>
      <c r="N1260" s="14" t="str">
        <f>VLOOKUP(A1260,'Data _Transformation'!A1259:Q3588,14,FALSE)</f>
        <v>tier - 3</v>
      </c>
      <c r="O1260" s="14" t="str">
        <f>VLOOKUP(A1260,'Data _Transformation'!A1259:Q3588,15,FALSE)</f>
        <v>tier - 1</v>
      </c>
      <c r="P1260" s="14" t="str">
        <f>VLOOKUP(A1260,'Data _Transformation'!A1259:Q3588,16,0)</f>
        <v>R1013</v>
      </c>
      <c r="Q1260" s="42">
        <f>VLOOKUP(A1260,'Data _Transformation'!A1259:Q3588,17,0)</f>
        <v>58</v>
      </c>
    </row>
    <row r="1261" spans="1:17" ht="15.6" x14ac:dyDescent="0.3">
      <c r="A1261" s="41" t="s">
        <v>3152</v>
      </c>
      <c r="B1261" s="14" t="str">
        <f>VLOOKUP(A1261,'Data _Transformation'!A1260:Q3589,2,FALSE)</f>
        <v xml:space="preserve">  Javier</v>
      </c>
      <c r="C1261" s="14">
        <f>VLOOKUP(A1261,'Data _Transformation'!A1260:Q3589,3,FALSE)</f>
        <v>28.7</v>
      </c>
      <c r="D1261" s="14">
        <f>VLOOKUP(A1261,'Data _Transformation'!A1260:Q3589,4,FALSE)</f>
        <v>9.4700000000000006</v>
      </c>
      <c r="E1261" s="14" t="str">
        <f>VLOOKUP(A1261,'Data _Transformation'!A1260:Q3589,5,FALSE)</f>
        <v>No</v>
      </c>
      <c r="F1261" s="14" t="str">
        <f>VLOOKUP(A1261,'Data _Transformation'!A1260:Q3589,6,FALSE)</f>
        <v>No</v>
      </c>
      <c r="G1261" s="14" t="str">
        <f>VLOOKUP(A1261,'Data _Transformation'!A1260:Q3589,7,FALSE)</f>
        <v>No</v>
      </c>
      <c r="H1261" s="14">
        <f>VLOOKUP(A1261,'Data _Transformation'!A1260:Q3589,8,FALSE)</f>
        <v>2</v>
      </c>
      <c r="I1261" s="14" t="str">
        <f>VLOOKUP(A1261,'Data _Transformation'!A1260:Q3589,9,FALSE)</f>
        <v>Nonsmoker</v>
      </c>
      <c r="J1261" s="14" t="str">
        <f>VLOOKUP(A1261,'Data _Transformation'!A1260:Q3589,10,FALSE)</f>
        <v>Over weight</v>
      </c>
      <c r="K1261" s="14" t="str">
        <f>VLOOKUP(A1261,'Data _Transformation'!A1260:Q3589,11,FALSE)</f>
        <v>Diabetes</v>
      </c>
      <c r="L1261" s="39">
        <f>VLOOKUP(A1261,'Data _Transformation'!A1260:Q3589,12,FALSE)</f>
        <v>25468</v>
      </c>
      <c r="M1261" s="40">
        <f>VLOOKUP(A1261,'Data _Transformation'!A1260:Q3589,13,FALSE)</f>
        <v>10461.98</v>
      </c>
      <c r="N1261" s="14" t="str">
        <f>VLOOKUP(A1261,'Data _Transformation'!A1260:Q3589,14,FALSE)</f>
        <v>tier - 3</v>
      </c>
      <c r="O1261" s="14" t="str">
        <f>VLOOKUP(A1261,'Data _Transformation'!A1260:Q3589,15,FALSE)</f>
        <v>tier - 1</v>
      </c>
      <c r="P1261" s="14" t="str">
        <f>VLOOKUP(A1261,'Data _Transformation'!A1260:Q3589,16,0)</f>
        <v>R1012</v>
      </c>
      <c r="Q1261" s="42">
        <f>VLOOKUP(A1261,'Data _Transformation'!A1260:Q3589,17,0)</f>
        <v>53</v>
      </c>
    </row>
    <row r="1262" spans="1:17" ht="15.6" x14ac:dyDescent="0.3">
      <c r="A1262" s="41" t="s">
        <v>3154</v>
      </c>
      <c r="B1262" s="14" t="str">
        <f>VLOOKUP(A1262,'Data _Transformation'!A1261:Q3590,2,FALSE)</f>
        <v xml:space="preserve">  Matt</v>
      </c>
      <c r="C1262" s="14">
        <f>VLOOKUP(A1262,'Data _Transformation'!A1261:Q3590,3,FALSE)</f>
        <v>26.63</v>
      </c>
      <c r="D1262" s="14">
        <f>VLOOKUP(A1262,'Data _Transformation'!A1261:Q3590,4,FALSE)</f>
        <v>5.7</v>
      </c>
      <c r="E1262" s="14" t="str">
        <f>VLOOKUP(A1262,'Data _Transformation'!A1261:Q3590,5,FALSE)</f>
        <v>No</v>
      </c>
      <c r="F1262" s="14" t="str">
        <f>VLOOKUP(A1262,'Data _Transformation'!A1261:Q3590,6,FALSE)</f>
        <v>No</v>
      </c>
      <c r="G1262" s="14" t="str">
        <f>VLOOKUP(A1262,'Data _Transformation'!A1261:Q3590,7,FALSE)</f>
        <v>No</v>
      </c>
      <c r="H1262" s="14">
        <f>VLOOKUP(A1262,'Data _Transformation'!A1261:Q3590,8,FALSE)</f>
        <v>0</v>
      </c>
      <c r="I1262" s="14" t="str">
        <f>VLOOKUP(A1262,'Data _Transformation'!A1261:Q3590,9,FALSE)</f>
        <v>Nonsmoker</v>
      </c>
      <c r="J1262" s="14" t="str">
        <f>VLOOKUP(A1262,'Data _Transformation'!A1261:Q3590,10,FALSE)</f>
        <v>Over weight</v>
      </c>
      <c r="K1262" s="14" t="str">
        <f>VLOOKUP(A1262,'Data _Transformation'!A1261:Q3590,11,FALSE)</f>
        <v>Prediabetes</v>
      </c>
      <c r="L1262" s="39">
        <f>VLOOKUP(A1262,'Data _Transformation'!A1261:Q3590,12,FALSE)</f>
        <v>31956</v>
      </c>
      <c r="M1262" s="40">
        <f>VLOOKUP(A1262,'Data _Transformation'!A1261:Q3590,13,FALSE)</f>
        <v>10464.83</v>
      </c>
      <c r="N1262" s="14" t="str">
        <f>VLOOKUP(A1262,'Data _Transformation'!A1261:Q3590,14,FALSE)</f>
        <v>tier - 3</v>
      </c>
      <c r="O1262" s="14" t="str">
        <f>VLOOKUP(A1262,'Data _Transformation'!A1261:Q3590,15,FALSE)</f>
        <v>tier - 1</v>
      </c>
      <c r="P1262" s="14" t="str">
        <f>VLOOKUP(A1262,'Data _Transformation'!A1261:Q3590,16,0)</f>
        <v>R1012</v>
      </c>
      <c r="Q1262" s="42">
        <f>VLOOKUP(A1262,'Data _Transformation'!A1261:Q3590,17,0)</f>
        <v>35</v>
      </c>
    </row>
    <row r="1263" spans="1:17" ht="15.6" x14ac:dyDescent="0.3">
      <c r="A1263" s="41" t="s">
        <v>3157</v>
      </c>
      <c r="B1263" s="14" t="str">
        <f>VLOOKUP(A1263,'Data _Transformation'!A1262:Q3591,2,FALSE)</f>
        <v xml:space="preserve">  Thomas S</v>
      </c>
      <c r="C1263" s="14">
        <f>VLOOKUP(A1263,'Data _Transformation'!A1262:Q3591,3,FALSE)</f>
        <v>22.515000000000001</v>
      </c>
      <c r="D1263" s="14">
        <f>VLOOKUP(A1263,'Data _Transformation'!A1262:Q3591,4,FALSE)</f>
        <v>11.18</v>
      </c>
      <c r="E1263" s="14" t="str">
        <f>VLOOKUP(A1263,'Data _Transformation'!A1262:Q3591,5,FALSE)</f>
        <v>No</v>
      </c>
      <c r="F1263" s="14" t="str">
        <f>VLOOKUP(A1263,'Data _Transformation'!A1262:Q3591,6,FALSE)</f>
        <v>No</v>
      </c>
      <c r="G1263" s="14" t="str">
        <f>VLOOKUP(A1263,'Data _Transformation'!A1262:Q3591,7,FALSE)</f>
        <v>No</v>
      </c>
      <c r="H1263" s="14">
        <f>VLOOKUP(A1263,'Data _Transformation'!A1262:Q3591,8,FALSE)</f>
        <v>2</v>
      </c>
      <c r="I1263" s="14" t="str">
        <f>VLOOKUP(A1263,'Data _Transformation'!A1262:Q3591,9,FALSE)</f>
        <v>Nonsmoker</v>
      </c>
      <c r="J1263" s="14" t="str">
        <f>VLOOKUP(A1263,'Data _Transformation'!A1262:Q3591,10,FALSE)</f>
        <v>Normal weight</v>
      </c>
      <c r="K1263" s="14" t="str">
        <f>VLOOKUP(A1263,'Data _Transformation'!A1262:Q3591,11,FALSE)</f>
        <v>Diabetes</v>
      </c>
      <c r="L1263" s="39">
        <f>VLOOKUP(A1263,'Data _Transformation'!A1262:Q3591,12,FALSE)</f>
        <v>28723</v>
      </c>
      <c r="M1263" s="40">
        <f>VLOOKUP(A1263,'Data _Transformation'!A1262:Q3591,13,FALSE)</f>
        <v>10486.55</v>
      </c>
      <c r="N1263" s="14" t="str">
        <f>VLOOKUP(A1263,'Data _Transformation'!A1262:Q3591,14,FALSE)</f>
        <v>tier - 3</v>
      </c>
      <c r="O1263" s="14" t="str">
        <f>VLOOKUP(A1263,'Data _Transformation'!A1262:Q3591,15,FALSE)</f>
        <v>tier - 3</v>
      </c>
      <c r="P1263" s="14" t="str">
        <f>VLOOKUP(A1263,'Data _Transformation'!A1262:Q3591,16,0)</f>
        <v>R1025</v>
      </c>
      <c r="Q1263" s="42">
        <f>VLOOKUP(A1263,'Data _Transformation'!A1262:Q3591,17,0)</f>
        <v>44</v>
      </c>
    </row>
    <row r="1264" spans="1:17" ht="15.6" x14ac:dyDescent="0.3">
      <c r="A1264" s="41" t="s">
        <v>3159</v>
      </c>
      <c r="B1264" s="14" t="str">
        <f>VLOOKUP(A1264,'Data _Transformation'!A1263:Q3592,2,FALSE)</f>
        <v xml:space="preserve">  Martha Patricia</v>
      </c>
      <c r="C1264" s="14">
        <f>VLOOKUP(A1264,'Data _Transformation'!A1263:Q3592,3,FALSE)</f>
        <v>36.575000000000003</v>
      </c>
      <c r="D1264" s="14">
        <f>VLOOKUP(A1264,'Data _Transformation'!A1263:Q3592,4,FALSE)</f>
        <v>10.98</v>
      </c>
      <c r="E1264" s="14" t="str">
        <f>VLOOKUP(A1264,'Data _Transformation'!A1263:Q3592,5,FALSE)</f>
        <v>No</v>
      </c>
      <c r="F1264" s="14" t="str">
        <f>VLOOKUP(A1264,'Data _Transformation'!A1263:Q3592,6,FALSE)</f>
        <v>No</v>
      </c>
      <c r="G1264" s="14" t="str">
        <f>VLOOKUP(A1264,'Data _Transformation'!A1263:Q3592,7,FALSE)</f>
        <v>No</v>
      </c>
      <c r="H1264" s="14">
        <f>VLOOKUP(A1264,'Data _Transformation'!A1263:Q3592,8,FALSE)</f>
        <v>0</v>
      </c>
      <c r="I1264" s="14" t="str">
        <f>VLOOKUP(A1264,'Data _Transformation'!A1263:Q3592,9,FALSE)</f>
        <v>Nonsmoker</v>
      </c>
      <c r="J1264" s="14" t="str">
        <f>VLOOKUP(A1264,'Data _Transformation'!A1263:Q3592,10,FALSE)</f>
        <v>Obesity</v>
      </c>
      <c r="K1264" s="14" t="str">
        <f>VLOOKUP(A1264,'Data _Transformation'!A1263:Q3592,11,FALSE)</f>
        <v>Diabetes</v>
      </c>
      <c r="L1264" s="39">
        <f>VLOOKUP(A1264,'Data _Transformation'!A1263:Q3592,12,FALSE)</f>
        <v>26591</v>
      </c>
      <c r="M1264" s="40">
        <f>VLOOKUP(A1264,'Data _Transformation'!A1263:Q3592,13,FALSE)</f>
        <v>10493.95</v>
      </c>
      <c r="N1264" s="14" t="str">
        <f>VLOOKUP(A1264,'Data _Transformation'!A1263:Q3592,14,FALSE)</f>
        <v>tier - 3</v>
      </c>
      <c r="O1264" s="14" t="str">
        <f>VLOOKUP(A1264,'Data _Transformation'!A1263:Q3592,15,FALSE)</f>
        <v>tier - 1</v>
      </c>
      <c r="P1264" s="14" t="str">
        <f>VLOOKUP(A1264,'Data _Transformation'!A1263:Q3592,16,0)</f>
        <v>R1012</v>
      </c>
      <c r="Q1264" s="42">
        <f>VLOOKUP(A1264,'Data _Transformation'!A1263:Q3592,17,0)</f>
        <v>50</v>
      </c>
    </row>
    <row r="1265" spans="1:17" ht="15.6" x14ac:dyDescent="0.3">
      <c r="A1265" s="41" t="s">
        <v>3162</v>
      </c>
      <c r="B1265" s="14" t="str">
        <f>VLOOKUP(A1265,'Data _Transformation'!A1264:Q3593,2,FALSE)</f>
        <v xml:space="preserve">  Alicia</v>
      </c>
      <c r="C1265" s="14">
        <f>VLOOKUP(A1265,'Data _Transformation'!A1264:Q3593,3,FALSE)</f>
        <v>23.66</v>
      </c>
      <c r="D1265" s="14">
        <f>VLOOKUP(A1265,'Data _Transformation'!A1264:Q3593,4,FALSE)</f>
        <v>5.1100000000000003</v>
      </c>
      <c r="E1265" s="14" t="str">
        <f>VLOOKUP(A1265,'Data _Transformation'!A1264:Q3593,5,FALSE)</f>
        <v>Yes</v>
      </c>
      <c r="F1265" s="14" t="str">
        <f>VLOOKUP(A1265,'Data _Transformation'!A1264:Q3593,6,FALSE)</f>
        <v>No</v>
      </c>
      <c r="G1265" s="14" t="str">
        <f>VLOOKUP(A1265,'Data _Transformation'!A1264:Q3593,7,FALSE)</f>
        <v>Yes</v>
      </c>
      <c r="H1265" s="14">
        <f>VLOOKUP(A1265,'Data _Transformation'!A1264:Q3593,8,FALSE)</f>
        <v>1</v>
      </c>
      <c r="I1265" s="14" t="str">
        <f>VLOOKUP(A1265,'Data _Transformation'!A1264:Q3593,9,FALSE)</f>
        <v>Nonsmoker</v>
      </c>
      <c r="J1265" s="14" t="str">
        <f>VLOOKUP(A1265,'Data _Transformation'!A1264:Q3593,10,FALSE)</f>
        <v>Normal weight</v>
      </c>
      <c r="K1265" s="14" t="str">
        <f>VLOOKUP(A1265,'Data _Transformation'!A1264:Q3593,11,FALSE)</f>
        <v>Normal</v>
      </c>
      <c r="L1265" s="39">
        <f>VLOOKUP(A1265,'Data _Transformation'!A1264:Q3593,12,FALSE)</f>
        <v>28423</v>
      </c>
      <c r="M1265" s="40">
        <f>VLOOKUP(A1265,'Data _Transformation'!A1264:Q3593,13,FALSE)</f>
        <v>10495.6</v>
      </c>
      <c r="N1265" s="14" t="str">
        <f>VLOOKUP(A1265,'Data _Transformation'!A1264:Q3593,14,FALSE)</f>
        <v>tier - 3</v>
      </c>
      <c r="O1265" s="14" t="str">
        <f>VLOOKUP(A1265,'Data _Transformation'!A1264:Q3593,15,FALSE)</f>
        <v>tier - 1</v>
      </c>
      <c r="P1265" s="14" t="str">
        <f>VLOOKUP(A1265,'Data _Transformation'!A1264:Q3593,16,0)</f>
        <v>R1012</v>
      </c>
      <c r="Q1265" s="42">
        <f>VLOOKUP(A1265,'Data _Transformation'!A1264:Q3593,17,0)</f>
        <v>45</v>
      </c>
    </row>
    <row r="1266" spans="1:17" ht="15.6" x14ac:dyDescent="0.3">
      <c r="A1266" s="41" t="s">
        <v>3164</v>
      </c>
      <c r="B1266" s="14" t="str">
        <f>VLOOKUP(A1266,'Data _Transformation'!A1265:Q3594,2,FALSE)</f>
        <v xml:space="preserve">  Jennifer V</v>
      </c>
      <c r="C1266" s="14">
        <f>VLOOKUP(A1266,'Data _Transformation'!A1265:Q3594,3,FALSE)</f>
        <v>18.62</v>
      </c>
      <c r="D1266" s="14">
        <f>VLOOKUP(A1266,'Data _Transformation'!A1265:Q3594,4,FALSE)</f>
        <v>10.24</v>
      </c>
      <c r="E1266" s="14" t="str">
        <f>VLOOKUP(A1266,'Data _Transformation'!A1265:Q3594,5,FALSE)</f>
        <v>No</v>
      </c>
      <c r="F1266" s="14" t="str">
        <f>VLOOKUP(A1266,'Data _Transformation'!A1265:Q3594,6,FALSE)</f>
        <v>No</v>
      </c>
      <c r="G1266" s="14" t="str">
        <f>VLOOKUP(A1266,'Data _Transformation'!A1265:Q3594,7,FALSE)</f>
        <v>No</v>
      </c>
      <c r="H1266" s="14">
        <f>VLOOKUP(A1266,'Data _Transformation'!A1265:Q3594,8,FALSE)</f>
        <v>0</v>
      </c>
      <c r="I1266" s="14" t="str">
        <f>VLOOKUP(A1266,'Data _Transformation'!A1265:Q3594,9,FALSE)</f>
        <v>Nonsmoker</v>
      </c>
      <c r="J1266" s="14" t="str">
        <f>VLOOKUP(A1266,'Data _Transformation'!A1265:Q3594,10,FALSE)</f>
        <v>Normal weight</v>
      </c>
      <c r="K1266" s="14" t="str">
        <f>VLOOKUP(A1266,'Data _Transformation'!A1265:Q3594,11,FALSE)</f>
        <v>Diabetes</v>
      </c>
      <c r="L1266" s="39">
        <f>VLOOKUP(A1266,'Data _Transformation'!A1265:Q3594,12,FALSE)</f>
        <v>26202</v>
      </c>
      <c r="M1266" s="40">
        <f>VLOOKUP(A1266,'Data _Transformation'!A1265:Q3594,13,FALSE)</f>
        <v>10546.48</v>
      </c>
      <c r="N1266" s="14" t="str">
        <f>VLOOKUP(A1266,'Data _Transformation'!A1265:Q3594,14,FALSE)</f>
        <v>tier - 3</v>
      </c>
      <c r="O1266" s="14" t="str">
        <f>VLOOKUP(A1266,'Data _Transformation'!A1265:Q3594,15,FALSE)</f>
        <v>tier - 3</v>
      </c>
      <c r="P1266" s="14" t="str">
        <f>VLOOKUP(A1266,'Data _Transformation'!A1265:Q3594,16,0)</f>
        <v>R1011</v>
      </c>
      <c r="Q1266" s="42">
        <f>VLOOKUP(A1266,'Data _Transformation'!A1265:Q3594,17,0)</f>
        <v>51</v>
      </c>
    </row>
    <row r="1267" spans="1:17" ht="15.6" x14ac:dyDescent="0.3">
      <c r="A1267" s="41" t="s">
        <v>3166</v>
      </c>
      <c r="B1267" s="14" t="str">
        <f>VLOOKUP(A1267,'Data _Transformation'!A1266:Q3595,2,FALSE)</f>
        <v xml:space="preserve">  Michael W</v>
      </c>
      <c r="C1267" s="14">
        <f>VLOOKUP(A1267,'Data _Transformation'!A1266:Q3595,3,FALSE)</f>
        <v>19.190000000000001</v>
      </c>
      <c r="D1267" s="14">
        <f>VLOOKUP(A1267,'Data _Transformation'!A1266:Q3595,4,FALSE)</f>
        <v>7.71</v>
      </c>
      <c r="E1267" s="14" t="str">
        <f>VLOOKUP(A1267,'Data _Transformation'!A1266:Q3595,5,FALSE)</f>
        <v>Yes</v>
      </c>
      <c r="F1267" s="14" t="str">
        <f>VLOOKUP(A1267,'Data _Transformation'!A1266:Q3595,6,FALSE)</f>
        <v>No</v>
      </c>
      <c r="G1267" s="14" t="str">
        <f>VLOOKUP(A1267,'Data _Transformation'!A1266:Q3595,7,FALSE)</f>
        <v>No</v>
      </c>
      <c r="H1267" s="14">
        <f>VLOOKUP(A1267,'Data _Transformation'!A1266:Q3595,8,FALSE)</f>
        <v>1</v>
      </c>
      <c r="I1267" s="14" t="str">
        <f>VLOOKUP(A1267,'Data _Transformation'!A1266:Q3595,9,FALSE)</f>
        <v>Nonsmoker</v>
      </c>
      <c r="J1267" s="14" t="str">
        <f>VLOOKUP(A1267,'Data _Transformation'!A1266:Q3595,10,FALSE)</f>
        <v>Normal weight</v>
      </c>
      <c r="K1267" s="14" t="str">
        <f>VLOOKUP(A1267,'Data _Transformation'!A1266:Q3595,11,FALSE)</f>
        <v>Diabetes</v>
      </c>
      <c r="L1267" s="39">
        <f>VLOOKUP(A1267,'Data _Transformation'!A1266:Q3595,12,FALSE)</f>
        <v>26113</v>
      </c>
      <c r="M1267" s="40">
        <f>VLOOKUP(A1267,'Data _Transformation'!A1266:Q3595,13,FALSE)</f>
        <v>10560.49</v>
      </c>
      <c r="N1267" s="14" t="str">
        <f>VLOOKUP(A1267,'Data _Transformation'!A1266:Q3595,14,FALSE)</f>
        <v>tier - 3</v>
      </c>
      <c r="O1267" s="14" t="str">
        <f>VLOOKUP(A1267,'Data _Transformation'!A1266:Q3595,15,FALSE)</f>
        <v>tier - 2</v>
      </c>
      <c r="P1267" s="14" t="str">
        <f>VLOOKUP(A1267,'Data _Transformation'!A1266:Q3595,16,0)</f>
        <v>R1013</v>
      </c>
      <c r="Q1267" s="42">
        <f>VLOOKUP(A1267,'Data _Transformation'!A1266:Q3595,17,0)</f>
        <v>51</v>
      </c>
    </row>
    <row r="1268" spans="1:17" ht="15.6" x14ac:dyDescent="0.3">
      <c r="A1268" s="41" t="s">
        <v>3169</v>
      </c>
      <c r="B1268" s="14" t="str">
        <f>VLOOKUP(A1268,'Data _Transformation'!A1267:Q3596,2,FALSE)</f>
        <v xml:space="preserve">  Eddie C</v>
      </c>
      <c r="C1268" s="14">
        <f>VLOOKUP(A1268,'Data _Transformation'!A1267:Q3596,3,FALSE)</f>
        <v>27.5</v>
      </c>
      <c r="D1268" s="14">
        <f>VLOOKUP(A1268,'Data _Transformation'!A1267:Q3596,4,FALSE)</f>
        <v>6.03</v>
      </c>
      <c r="E1268" s="14" t="str">
        <f>VLOOKUP(A1268,'Data _Transformation'!A1267:Q3596,5,FALSE)</f>
        <v>No</v>
      </c>
      <c r="F1268" s="14" t="str">
        <f>VLOOKUP(A1268,'Data _Transformation'!A1267:Q3596,6,FALSE)</f>
        <v>No</v>
      </c>
      <c r="G1268" s="14" t="str">
        <f>VLOOKUP(A1268,'Data _Transformation'!A1267:Q3596,7,FALSE)</f>
        <v>No</v>
      </c>
      <c r="H1268" s="14">
        <f>VLOOKUP(A1268,'Data _Transformation'!A1267:Q3596,8,FALSE)</f>
        <v>0</v>
      </c>
      <c r="I1268" s="14" t="str">
        <f>VLOOKUP(A1268,'Data _Transformation'!A1267:Q3596,9,FALSE)</f>
        <v>Nonsmoker</v>
      </c>
      <c r="J1268" s="14" t="str">
        <f>VLOOKUP(A1268,'Data _Transformation'!A1267:Q3596,10,FALSE)</f>
        <v>Over weight</v>
      </c>
      <c r="K1268" s="14" t="str">
        <f>VLOOKUP(A1268,'Data _Transformation'!A1267:Q3596,11,FALSE)</f>
        <v>Prediabetes</v>
      </c>
      <c r="L1268" s="39">
        <f>VLOOKUP(A1268,'Data _Transformation'!A1267:Q3596,12,FALSE)</f>
        <v>25401</v>
      </c>
      <c r="M1268" s="40">
        <f>VLOOKUP(A1268,'Data _Transformation'!A1267:Q3596,13,FALSE)</f>
        <v>10564.88</v>
      </c>
      <c r="N1268" s="14" t="str">
        <f>VLOOKUP(A1268,'Data _Transformation'!A1267:Q3596,14,FALSE)</f>
        <v>tier - 3</v>
      </c>
      <c r="O1268" s="14" t="str">
        <f>VLOOKUP(A1268,'Data _Transformation'!A1267:Q3596,15,FALSE)</f>
        <v>tier - 1</v>
      </c>
      <c r="P1268" s="14" t="str">
        <f>VLOOKUP(A1268,'Data _Transformation'!A1267:Q3596,16,0)</f>
        <v>R1024</v>
      </c>
      <c r="Q1268" s="42">
        <f>VLOOKUP(A1268,'Data _Transformation'!A1267:Q3596,17,0)</f>
        <v>53</v>
      </c>
    </row>
    <row r="1269" spans="1:17" ht="15.6" x14ac:dyDescent="0.3">
      <c r="A1269" s="41" t="s">
        <v>3171</v>
      </c>
      <c r="B1269" s="14" t="str">
        <f>VLOOKUP(A1269,'Data _Transformation'!A1268:Q3597,2,FALSE)</f>
        <v xml:space="preserve">  Maxime M</v>
      </c>
      <c r="C1269" s="14">
        <f>VLOOKUP(A1269,'Data _Transformation'!A1268:Q3597,3,FALSE)</f>
        <v>27.36</v>
      </c>
      <c r="D1269" s="14">
        <f>VLOOKUP(A1269,'Data _Transformation'!A1268:Q3597,4,FALSE)</f>
        <v>5.96</v>
      </c>
      <c r="E1269" s="14" t="str">
        <f>VLOOKUP(A1269,'Data _Transformation'!A1268:Q3597,5,FALSE)</f>
        <v>No</v>
      </c>
      <c r="F1269" s="14" t="str">
        <f>VLOOKUP(A1269,'Data _Transformation'!A1268:Q3597,6,FALSE)</f>
        <v>No</v>
      </c>
      <c r="G1269" s="14" t="str">
        <f>VLOOKUP(A1269,'Data _Transformation'!A1268:Q3597,7,FALSE)</f>
        <v>Yes</v>
      </c>
      <c r="H1269" s="14">
        <f>VLOOKUP(A1269,'Data _Transformation'!A1268:Q3597,8,FALSE)</f>
        <v>1</v>
      </c>
      <c r="I1269" s="14" t="str">
        <f>VLOOKUP(A1269,'Data _Transformation'!A1268:Q3597,9,FALSE)</f>
        <v>Nonsmoker</v>
      </c>
      <c r="J1269" s="14" t="str">
        <f>VLOOKUP(A1269,'Data _Transformation'!A1268:Q3597,10,FALSE)</f>
        <v>Over weight</v>
      </c>
      <c r="K1269" s="14" t="str">
        <f>VLOOKUP(A1269,'Data _Transformation'!A1268:Q3597,11,FALSE)</f>
        <v>Prediabetes</v>
      </c>
      <c r="L1269" s="39">
        <f>VLOOKUP(A1269,'Data _Transformation'!A1268:Q3597,12,FALSE)</f>
        <v>24452</v>
      </c>
      <c r="M1269" s="40">
        <f>VLOOKUP(A1269,'Data _Transformation'!A1268:Q3597,13,FALSE)</f>
        <v>10577.09</v>
      </c>
      <c r="N1269" s="14" t="str">
        <f>VLOOKUP(A1269,'Data _Transformation'!A1268:Q3597,14,FALSE)</f>
        <v>tier - 3</v>
      </c>
      <c r="O1269" s="14" t="str">
        <f>VLOOKUP(A1269,'Data _Transformation'!A1268:Q3597,15,FALSE)</f>
        <v>tier - 3</v>
      </c>
      <c r="P1269" s="14" t="str">
        <f>VLOOKUP(A1269,'Data _Transformation'!A1268:Q3597,16,0)</f>
        <v>R1011</v>
      </c>
      <c r="Q1269" s="42">
        <f>VLOOKUP(A1269,'Data _Transformation'!A1268:Q3597,17,0)</f>
        <v>56</v>
      </c>
    </row>
    <row r="1270" spans="1:17" ht="15.6" x14ac:dyDescent="0.3">
      <c r="A1270" s="41" t="s">
        <v>3174</v>
      </c>
      <c r="B1270" s="14" t="str">
        <f>VLOOKUP(A1270,'Data _Transformation'!A1269:Q3598,2,FALSE)</f>
        <v xml:space="preserve">  Mark D</v>
      </c>
      <c r="C1270" s="14">
        <f>VLOOKUP(A1270,'Data _Transformation'!A1269:Q3598,3,FALSE)</f>
        <v>20.350000000000001</v>
      </c>
      <c r="D1270" s="14">
        <f>VLOOKUP(A1270,'Data _Transformation'!A1269:Q3598,4,FALSE)</f>
        <v>4.16</v>
      </c>
      <c r="E1270" s="14" t="str">
        <f>VLOOKUP(A1270,'Data _Transformation'!A1269:Q3598,5,FALSE)</f>
        <v>No</v>
      </c>
      <c r="F1270" s="14" t="str">
        <f>VLOOKUP(A1270,'Data _Transformation'!A1269:Q3598,6,FALSE)</f>
        <v>No</v>
      </c>
      <c r="G1270" s="14" t="str">
        <f>VLOOKUP(A1270,'Data _Transformation'!A1269:Q3598,7,FALSE)</f>
        <v>No</v>
      </c>
      <c r="H1270" s="14">
        <f>VLOOKUP(A1270,'Data _Transformation'!A1269:Q3598,8,FALSE)</f>
        <v>0</v>
      </c>
      <c r="I1270" s="14" t="str">
        <f>VLOOKUP(A1270,'Data _Transformation'!A1269:Q3598,9,FALSE)</f>
        <v>Nonsmoker</v>
      </c>
      <c r="J1270" s="14" t="str">
        <f>VLOOKUP(A1270,'Data _Transformation'!A1269:Q3598,10,FALSE)</f>
        <v>Normal weight</v>
      </c>
      <c r="K1270" s="14" t="str">
        <f>VLOOKUP(A1270,'Data _Transformation'!A1269:Q3598,11,FALSE)</f>
        <v>Normal</v>
      </c>
      <c r="L1270" s="39">
        <f>VLOOKUP(A1270,'Data _Transformation'!A1269:Q3598,12,FALSE)</f>
        <v>25562</v>
      </c>
      <c r="M1270" s="40">
        <f>VLOOKUP(A1270,'Data _Transformation'!A1269:Q3598,13,FALSE)</f>
        <v>10579.71</v>
      </c>
      <c r="N1270" s="14" t="str">
        <f>VLOOKUP(A1270,'Data _Transformation'!A1269:Q3598,14,FALSE)</f>
        <v>tier - 3</v>
      </c>
      <c r="O1270" s="14" t="str">
        <f>VLOOKUP(A1270,'Data _Transformation'!A1269:Q3598,15,FALSE)</f>
        <v>tier - 3</v>
      </c>
      <c r="P1270" s="14" t="str">
        <f>VLOOKUP(A1270,'Data _Transformation'!A1269:Q3598,16,0)</f>
        <v>R1013</v>
      </c>
      <c r="Q1270" s="42">
        <f>VLOOKUP(A1270,'Data _Transformation'!A1269:Q3598,17,0)</f>
        <v>53</v>
      </c>
    </row>
    <row r="1271" spans="1:17" ht="15.6" x14ac:dyDescent="0.3">
      <c r="A1271" s="41" t="s">
        <v>3176</v>
      </c>
      <c r="B1271" s="14" t="str">
        <f>VLOOKUP(A1271,'Data _Transformation'!A1270:Q3599,2,FALSE)</f>
        <v xml:space="preserve">  Adam</v>
      </c>
      <c r="C1271" s="14">
        <f>VLOOKUP(A1271,'Data _Transformation'!A1270:Q3599,3,FALSE)</f>
        <v>24.035</v>
      </c>
      <c r="D1271" s="14">
        <f>VLOOKUP(A1271,'Data _Transformation'!A1270:Q3599,4,FALSE)</f>
        <v>6.11</v>
      </c>
      <c r="E1271" s="14" t="str">
        <f>VLOOKUP(A1271,'Data _Transformation'!A1270:Q3599,5,FALSE)</f>
        <v>No</v>
      </c>
      <c r="F1271" s="14" t="str">
        <f>VLOOKUP(A1271,'Data _Transformation'!A1270:Q3599,6,FALSE)</f>
        <v>No</v>
      </c>
      <c r="G1271" s="14" t="str">
        <f>VLOOKUP(A1271,'Data _Transformation'!A1270:Q3599,7,FALSE)</f>
        <v>No</v>
      </c>
      <c r="H1271" s="14">
        <f>VLOOKUP(A1271,'Data _Transformation'!A1270:Q3599,8,FALSE)</f>
        <v>0</v>
      </c>
      <c r="I1271" s="14" t="str">
        <f>VLOOKUP(A1271,'Data _Transformation'!A1270:Q3599,9,FALSE)</f>
        <v>Nonsmoker</v>
      </c>
      <c r="J1271" s="14" t="str">
        <f>VLOOKUP(A1271,'Data _Transformation'!A1270:Q3599,10,FALSE)</f>
        <v>Normal weight</v>
      </c>
      <c r="K1271" s="14" t="str">
        <f>VLOOKUP(A1271,'Data _Transformation'!A1270:Q3599,11,FALSE)</f>
        <v>Prediabetes</v>
      </c>
      <c r="L1271" s="39">
        <f>VLOOKUP(A1271,'Data _Transformation'!A1270:Q3599,12,FALSE)</f>
        <v>24414</v>
      </c>
      <c r="M1271" s="40">
        <f>VLOOKUP(A1271,'Data _Transformation'!A1270:Q3599,13,FALSE)</f>
        <v>10594.23</v>
      </c>
      <c r="N1271" s="14" t="str">
        <f>VLOOKUP(A1271,'Data _Transformation'!A1270:Q3599,14,FALSE)</f>
        <v>tier - 3</v>
      </c>
      <c r="O1271" s="14" t="str">
        <f>VLOOKUP(A1271,'Data _Transformation'!A1270:Q3599,15,FALSE)</f>
        <v>tier - 3</v>
      </c>
      <c r="P1271" s="14" t="str">
        <f>VLOOKUP(A1271,'Data _Transformation'!A1270:Q3599,16,0)</f>
        <v>R1013</v>
      </c>
      <c r="Q1271" s="42">
        <f>VLOOKUP(A1271,'Data _Transformation'!A1270:Q3599,17,0)</f>
        <v>56</v>
      </c>
    </row>
    <row r="1272" spans="1:17" ht="15.6" x14ac:dyDescent="0.3">
      <c r="A1272" s="41" t="s">
        <v>3178</v>
      </c>
      <c r="B1272" s="14" t="str">
        <f>VLOOKUP(A1272,'Data _Transformation'!A1271:Q3600,2,FALSE)</f>
        <v xml:space="preserve">  Justin M</v>
      </c>
      <c r="C1272" s="14">
        <f>VLOOKUP(A1272,'Data _Transformation'!A1271:Q3600,3,FALSE)</f>
        <v>23.56</v>
      </c>
      <c r="D1272" s="14">
        <f>VLOOKUP(A1272,'Data _Transformation'!A1271:Q3600,4,FALSE)</f>
        <v>5.97</v>
      </c>
      <c r="E1272" s="14" t="str">
        <f>VLOOKUP(A1272,'Data _Transformation'!A1271:Q3600,5,FALSE)</f>
        <v>No</v>
      </c>
      <c r="F1272" s="14" t="str">
        <f>VLOOKUP(A1272,'Data _Transformation'!A1271:Q3600,6,FALSE)</f>
        <v>No</v>
      </c>
      <c r="G1272" s="14" t="str">
        <f>VLOOKUP(A1272,'Data _Transformation'!A1271:Q3600,7,FALSE)</f>
        <v>No</v>
      </c>
      <c r="H1272" s="14">
        <f>VLOOKUP(A1272,'Data _Transformation'!A1271:Q3600,8,FALSE)</f>
        <v>0</v>
      </c>
      <c r="I1272" s="14" t="str">
        <f>VLOOKUP(A1272,'Data _Transformation'!A1271:Q3600,9,FALSE)</f>
        <v>Nonsmoker</v>
      </c>
      <c r="J1272" s="14" t="str">
        <f>VLOOKUP(A1272,'Data _Transformation'!A1271:Q3600,10,FALSE)</f>
        <v>Normal weight</v>
      </c>
      <c r="K1272" s="14" t="str">
        <f>VLOOKUP(A1272,'Data _Transformation'!A1271:Q3600,11,FALSE)</f>
        <v>Prediabetes</v>
      </c>
      <c r="L1272" s="39">
        <f>VLOOKUP(A1272,'Data _Transformation'!A1271:Q3600,12,FALSE)</f>
        <v>24805</v>
      </c>
      <c r="M1272" s="40">
        <f>VLOOKUP(A1272,'Data _Transformation'!A1271:Q3600,13,FALSE)</f>
        <v>10594.5</v>
      </c>
      <c r="N1272" s="14" t="str">
        <f>VLOOKUP(A1272,'Data _Transformation'!A1271:Q3600,14,FALSE)</f>
        <v>tier - 3</v>
      </c>
      <c r="O1272" s="14" t="str">
        <f>VLOOKUP(A1272,'Data _Transformation'!A1271:Q3600,15,FALSE)</f>
        <v>tier - 1</v>
      </c>
      <c r="P1272" s="14" t="str">
        <f>VLOOKUP(A1272,'Data _Transformation'!A1271:Q3600,16,0)</f>
        <v>R1012</v>
      </c>
      <c r="Q1272" s="42">
        <f>VLOOKUP(A1272,'Data _Transformation'!A1271:Q3600,17,0)</f>
        <v>55</v>
      </c>
    </row>
    <row r="1273" spans="1:17" ht="15.6" x14ac:dyDescent="0.3">
      <c r="A1273" s="41" t="s">
        <v>3181</v>
      </c>
      <c r="B1273" s="14" t="str">
        <f>VLOOKUP(A1273,'Data _Transformation'!A1272:Q3601,2,FALSE)</f>
        <v xml:space="preserve">  Svetlana V</v>
      </c>
      <c r="C1273" s="14">
        <f>VLOOKUP(A1273,'Data _Transformation'!A1272:Q3601,3,FALSE)</f>
        <v>27.17</v>
      </c>
      <c r="D1273" s="14">
        <f>VLOOKUP(A1273,'Data _Transformation'!A1272:Q3601,4,FALSE)</f>
        <v>10.81</v>
      </c>
      <c r="E1273" s="14" t="str">
        <f>VLOOKUP(A1273,'Data _Transformation'!A1272:Q3601,5,FALSE)</f>
        <v>No</v>
      </c>
      <c r="F1273" s="14" t="str">
        <f>VLOOKUP(A1273,'Data _Transformation'!A1272:Q3601,6,FALSE)</f>
        <v>No</v>
      </c>
      <c r="G1273" s="14" t="str">
        <f>VLOOKUP(A1273,'Data _Transformation'!A1272:Q3601,7,FALSE)</f>
        <v>No</v>
      </c>
      <c r="H1273" s="14">
        <f>VLOOKUP(A1273,'Data _Transformation'!A1272:Q3601,8,FALSE)</f>
        <v>2</v>
      </c>
      <c r="I1273" s="14" t="str">
        <f>VLOOKUP(A1273,'Data _Transformation'!A1272:Q3601,9,FALSE)</f>
        <v>Nonsmoker</v>
      </c>
      <c r="J1273" s="14" t="str">
        <f>VLOOKUP(A1273,'Data _Transformation'!A1272:Q3601,10,FALSE)</f>
        <v>Over weight</v>
      </c>
      <c r="K1273" s="14" t="str">
        <f>VLOOKUP(A1273,'Data _Transformation'!A1272:Q3601,11,FALSE)</f>
        <v>Diabetes</v>
      </c>
      <c r="L1273" s="39">
        <f>VLOOKUP(A1273,'Data _Transformation'!A1272:Q3601,12,FALSE)</f>
        <v>26647</v>
      </c>
      <c r="M1273" s="40">
        <f>VLOOKUP(A1273,'Data _Transformation'!A1272:Q3601,13,FALSE)</f>
        <v>10600.55</v>
      </c>
      <c r="N1273" s="14" t="str">
        <f>VLOOKUP(A1273,'Data _Transformation'!A1272:Q3601,14,FALSE)</f>
        <v>tier - 3</v>
      </c>
      <c r="O1273" s="14" t="str">
        <f>VLOOKUP(A1273,'Data _Transformation'!A1272:Q3601,15,FALSE)</f>
        <v>tier - 1</v>
      </c>
      <c r="P1273" s="14" t="str">
        <f>VLOOKUP(A1273,'Data _Transformation'!A1272:Q3601,16,0)</f>
        <v>R1012</v>
      </c>
      <c r="Q1273" s="42">
        <f>VLOOKUP(A1273,'Data _Transformation'!A1272:Q3601,17,0)</f>
        <v>50</v>
      </c>
    </row>
    <row r="1274" spans="1:17" ht="15.6" x14ac:dyDescent="0.3">
      <c r="A1274" s="41" t="s">
        <v>3183</v>
      </c>
      <c r="B1274" s="14" t="str">
        <f>VLOOKUP(A1274,'Data _Transformation'!A1273:Q3602,2,FALSE)</f>
        <v xml:space="preserve">  Jana L</v>
      </c>
      <c r="C1274" s="14">
        <f>VLOOKUP(A1274,'Data _Transformation'!A1273:Q3602,3,FALSE)</f>
        <v>34.32</v>
      </c>
      <c r="D1274" s="14">
        <f>VLOOKUP(A1274,'Data _Transformation'!A1273:Q3602,4,FALSE)</f>
        <v>5.7</v>
      </c>
      <c r="E1274" s="14" t="str">
        <f>VLOOKUP(A1274,'Data _Transformation'!A1273:Q3602,5,FALSE)</f>
        <v>Yes</v>
      </c>
      <c r="F1274" s="14" t="str">
        <f>VLOOKUP(A1274,'Data _Transformation'!A1273:Q3602,6,FALSE)</f>
        <v>No</v>
      </c>
      <c r="G1274" s="14" t="str">
        <f>VLOOKUP(A1274,'Data _Transformation'!A1273:Q3602,7,FALSE)</f>
        <v>Yes</v>
      </c>
      <c r="H1274" s="14">
        <f>VLOOKUP(A1274,'Data _Transformation'!A1273:Q3602,8,FALSE)</f>
        <v>1</v>
      </c>
      <c r="I1274" s="14" t="str">
        <f>VLOOKUP(A1274,'Data _Transformation'!A1273:Q3602,9,FALSE)</f>
        <v>Nonsmoker</v>
      </c>
      <c r="J1274" s="14" t="str">
        <f>VLOOKUP(A1274,'Data _Transformation'!A1273:Q3602,10,FALSE)</f>
        <v>Obesity</v>
      </c>
      <c r="K1274" s="14" t="str">
        <f>VLOOKUP(A1274,'Data _Transformation'!A1273:Q3602,11,FALSE)</f>
        <v>Prediabetes</v>
      </c>
      <c r="L1274" s="39">
        <f>VLOOKUP(A1274,'Data _Transformation'!A1273:Q3602,12,FALSE)</f>
        <v>24308</v>
      </c>
      <c r="M1274" s="40">
        <f>VLOOKUP(A1274,'Data _Transformation'!A1273:Q3602,13,FALSE)</f>
        <v>10601.41</v>
      </c>
      <c r="N1274" s="14" t="str">
        <f>VLOOKUP(A1274,'Data _Transformation'!A1273:Q3602,14,FALSE)</f>
        <v>tier - 3</v>
      </c>
      <c r="O1274" s="14" t="str">
        <f>VLOOKUP(A1274,'Data _Transformation'!A1273:Q3602,15,FALSE)</f>
        <v>tier - 2</v>
      </c>
      <c r="P1274" s="14" t="str">
        <f>VLOOKUP(A1274,'Data _Transformation'!A1273:Q3602,16,0)</f>
        <v>R1011</v>
      </c>
      <c r="Q1274" s="42">
        <f>VLOOKUP(A1274,'Data _Transformation'!A1273:Q3602,17,0)</f>
        <v>56</v>
      </c>
    </row>
    <row r="1275" spans="1:17" ht="15.6" x14ac:dyDescent="0.3">
      <c r="A1275" s="41" t="s">
        <v>3185</v>
      </c>
      <c r="B1275" s="14" t="str">
        <f>VLOOKUP(A1275,'Data _Transformation'!A1274:Q3603,2,FALSE)</f>
        <v xml:space="preserve">  Laura</v>
      </c>
      <c r="C1275" s="14">
        <f>VLOOKUP(A1275,'Data _Transformation'!A1274:Q3603,3,FALSE)</f>
        <v>23.87</v>
      </c>
      <c r="D1275" s="14">
        <f>VLOOKUP(A1275,'Data _Transformation'!A1274:Q3603,4,FALSE)</f>
        <v>4.7699999999999996</v>
      </c>
      <c r="E1275" s="14" t="str">
        <f>VLOOKUP(A1275,'Data _Transformation'!A1274:Q3603,5,FALSE)</f>
        <v>Yes</v>
      </c>
      <c r="F1275" s="14" t="str">
        <f>VLOOKUP(A1275,'Data _Transformation'!A1274:Q3603,6,FALSE)</f>
        <v>No</v>
      </c>
      <c r="G1275" s="14" t="str">
        <f>VLOOKUP(A1275,'Data _Transformation'!A1274:Q3603,7,FALSE)</f>
        <v>Yes</v>
      </c>
      <c r="H1275" s="14">
        <f>VLOOKUP(A1275,'Data _Transformation'!A1274:Q3603,8,FALSE)</f>
        <v>1</v>
      </c>
      <c r="I1275" s="14" t="str">
        <f>VLOOKUP(A1275,'Data _Transformation'!A1274:Q3603,9,FALSE)</f>
        <v>Nonsmoker</v>
      </c>
      <c r="J1275" s="14" t="str">
        <f>VLOOKUP(A1275,'Data _Transformation'!A1274:Q3603,10,FALSE)</f>
        <v>Normal weight</v>
      </c>
      <c r="K1275" s="14" t="str">
        <f>VLOOKUP(A1275,'Data _Transformation'!A1274:Q3603,11,FALSE)</f>
        <v>Normal</v>
      </c>
      <c r="L1275" s="39">
        <f>VLOOKUP(A1275,'Data _Transformation'!A1274:Q3603,12,FALSE)</f>
        <v>24646</v>
      </c>
      <c r="M1275" s="40">
        <f>VLOOKUP(A1275,'Data _Transformation'!A1274:Q3603,13,FALSE)</f>
        <v>10601.63</v>
      </c>
      <c r="N1275" s="14" t="str">
        <f>VLOOKUP(A1275,'Data _Transformation'!A1274:Q3603,14,FALSE)</f>
        <v>tier - 3</v>
      </c>
      <c r="O1275" s="14" t="str">
        <f>VLOOKUP(A1275,'Data _Transformation'!A1274:Q3603,15,FALSE)</f>
        <v>tier - 2</v>
      </c>
      <c r="P1275" s="14" t="str">
        <f>VLOOKUP(A1275,'Data _Transformation'!A1274:Q3603,16,0)</f>
        <v>R1012</v>
      </c>
      <c r="Q1275" s="42">
        <f>VLOOKUP(A1275,'Data _Transformation'!A1274:Q3603,17,0)</f>
        <v>55</v>
      </c>
    </row>
    <row r="1276" spans="1:17" ht="15.6" x14ac:dyDescent="0.3">
      <c r="A1276" s="41" t="s">
        <v>3188</v>
      </c>
      <c r="B1276" s="14" t="str">
        <f>VLOOKUP(A1276,'Data _Transformation'!A1275:Q3604,2,FALSE)</f>
        <v xml:space="preserve">  Torrey C III</v>
      </c>
      <c r="C1276" s="14">
        <f>VLOOKUP(A1276,'Data _Transformation'!A1275:Q3604,3,FALSE)</f>
        <v>30.15</v>
      </c>
      <c r="D1276" s="14">
        <f>VLOOKUP(A1276,'Data _Transformation'!A1275:Q3604,4,FALSE)</f>
        <v>4.25</v>
      </c>
      <c r="E1276" s="14" t="str">
        <f>VLOOKUP(A1276,'Data _Transformation'!A1275:Q3604,5,FALSE)</f>
        <v>No</v>
      </c>
      <c r="F1276" s="14" t="str">
        <f>VLOOKUP(A1276,'Data _Transformation'!A1275:Q3604,6,FALSE)</f>
        <v>No</v>
      </c>
      <c r="G1276" s="14" t="str">
        <f>VLOOKUP(A1276,'Data _Transformation'!A1275:Q3604,7,FALSE)</f>
        <v>No</v>
      </c>
      <c r="H1276" s="14">
        <f>VLOOKUP(A1276,'Data _Transformation'!A1275:Q3604,8,FALSE)</f>
        <v>1</v>
      </c>
      <c r="I1276" s="14" t="str">
        <f>VLOOKUP(A1276,'Data _Transformation'!A1275:Q3604,9,FALSE)</f>
        <v>Nonsmoker</v>
      </c>
      <c r="J1276" s="14" t="str">
        <f>VLOOKUP(A1276,'Data _Transformation'!A1275:Q3604,10,FALSE)</f>
        <v>Obesity</v>
      </c>
      <c r="K1276" s="14" t="str">
        <f>VLOOKUP(A1276,'Data _Transformation'!A1275:Q3604,11,FALSE)</f>
        <v>Normal</v>
      </c>
      <c r="L1276" s="39">
        <f>VLOOKUP(A1276,'Data _Transformation'!A1275:Q3604,12,FALSE)</f>
        <v>24290</v>
      </c>
      <c r="M1276" s="40">
        <f>VLOOKUP(A1276,'Data _Transformation'!A1275:Q3604,13,FALSE)</f>
        <v>10602.39</v>
      </c>
      <c r="N1276" s="14" t="str">
        <f>VLOOKUP(A1276,'Data _Transformation'!A1275:Q3604,14,FALSE)</f>
        <v>tier - 3</v>
      </c>
      <c r="O1276" s="14" t="str">
        <f>VLOOKUP(A1276,'Data _Transformation'!A1275:Q3604,15,FALSE)</f>
        <v>tier - 3</v>
      </c>
      <c r="P1276" s="14" t="str">
        <f>VLOOKUP(A1276,'Data _Transformation'!A1275:Q3604,16,0)</f>
        <v>R1011</v>
      </c>
      <c r="Q1276" s="42">
        <f>VLOOKUP(A1276,'Data _Transformation'!A1275:Q3604,17,0)</f>
        <v>56</v>
      </c>
    </row>
    <row r="1277" spans="1:17" ht="15.6" x14ac:dyDescent="0.3">
      <c r="A1277" s="41" t="s">
        <v>3190</v>
      </c>
      <c r="B1277" s="14" t="str">
        <f>VLOOKUP(A1277,'Data _Transformation'!A1276:Q3605,2,FALSE)</f>
        <v xml:space="preserve">  Paul</v>
      </c>
      <c r="C1277" s="14">
        <f>VLOOKUP(A1277,'Data _Transformation'!A1276:Q3605,3,FALSE)</f>
        <v>26.36</v>
      </c>
      <c r="D1277" s="14">
        <f>VLOOKUP(A1277,'Data _Transformation'!A1276:Q3605,4,FALSE)</f>
        <v>5.52</v>
      </c>
      <c r="E1277" s="14" t="str">
        <f>VLOOKUP(A1277,'Data _Transformation'!A1276:Q3605,5,FALSE)</f>
        <v>No</v>
      </c>
      <c r="F1277" s="14" t="str">
        <f>VLOOKUP(A1277,'Data _Transformation'!A1276:Q3605,6,FALSE)</f>
        <v>No</v>
      </c>
      <c r="G1277" s="14" t="str">
        <f>VLOOKUP(A1277,'Data _Transformation'!A1276:Q3605,7,FALSE)</f>
        <v>No</v>
      </c>
      <c r="H1277" s="14">
        <f>VLOOKUP(A1277,'Data _Transformation'!A1276:Q3605,8,FALSE)</f>
        <v>0</v>
      </c>
      <c r="I1277" s="14" t="str">
        <f>VLOOKUP(A1277,'Data _Transformation'!A1276:Q3605,9,FALSE)</f>
        <v>Nonsmoker</v>
      </c>
      <c r="J1277" s="14" t="str">
        <f>VLOOKUP(A1277,'Data _Transformation'!A1276:Q3605,10,FALSE)</f>
        <v>Over weight</v>
      </c>
      <c r="K1277" s="14" t="str">
        <f>VLOOKUP(A1277,'Data _Transformation'!A1276:Q3605,11,FALSE)</f>
        <v>Normal</v>
      </c>
      <c r="L1277" s="39">
        <f>VLOOKUP(A1277,'Data _Transformation'!A1276:Q3605,12,FALSE)</f>
        <v>23920</v>
      </c>
      <c r="M1277" s="40">
        <f>VLOOKUP(A1277,'Data _Transformation'!A1276:Q3605,13,FALSE)</f>
        <v>10608.67</v>
      </c>
      <c r="N1277" s="14" t="str">
        <f>VLOOKUP(A1277,'Data _Transformation'!A1276:Q3605,14,FALSE)</f>
        <v>tier - 3</v>
      </c>
      <c r="O1277" s="14" t="str">
        <f>VLOOKUP(A1277,'Data _Transformation'!A1276:Q3605,15,FALSE)</f>
        <v>tier - 3</v>
      </c>
      <c r="P1277" s="14" t="str">
        <f>VLOOKUP(A1277,'Data _Transformation'!A1276:Q3605,16,0)</f>
        <v>R1012</v>
      </c>
      <c r="Q1277" s="42">
        <f>VLOOKUP(A1277,'Data _Transformation'!A1276:Q3605,17,0)</f>
        <v>57</v>
      </c>
    </row>
    <row r="1278" spans="1:17" ht="15.6" x14ac:dyDescent="0.3">
      <c r="A1278" s="41" t="s">
        <v>3193</v>
      </c>
      <c r="B1278" s="14" t="str">
        <f>VLOOKUP(A1278,'Data _Transformation'!A1277:Q3606,2,FALSE)</f>
        <v xml:space="preserve">  Jennifer D</v>
      </c>
      <c r="C1278" s="14">
        <f>VLOOKUP(A1278,'Data _Transformation'!A1277:Q3606,3,FALSE)</f>
        <v>45.32</v>
      </c>
      <c r="D1278" s="14">
        <f>VLOOKUP(A1278,'Data _Transformation'!A1277:Q3606,4,FALSE)</f>
        <v>6.53</v>
      </c>
      <c r="E1278" s="14" t="str">
        <f>VLOOKUP(A1278,'Data _Transformation'!A1277:Q3606,5,FALSE)</f>
        <v>Yes</v>
      </c>
      <c r="F1278" s="14" t="str">
        <f>VLOOKUP(A1278,'Data _Transformation'!A1277:Q3606,6,FALSE)</f>
        <v>No</v>
      </c>
      <c r="G1278" s="14" t="str">
        <f>VLOOKUP(A1278,'Data _Transformation'!A1277:Q3606,7,FALSE)</f>
        <v>No</v>
      </c>
      <c r="H1278" s="14">
        <f>VLOOKUP(A1278,'Data _Transformation'!A1277:Q3606,8,FALSE)</f>
        <v>1</v>
      </c>
      <c r="I1278" s="14" t="str">
        <f>VLOOKUP(A1278,'Data _Transformation'!A1277:Q3606,9,FALSE)</f>
        <v>Nonsmoker</v>
      </c>
      <c r="J1278" s="14" t="str">
        <f>VLOOKUP(A1278,'Data _Transformation'!A1277:Q3606,10,FALSE)</f>
        <v>Obesity</v>
      </c>
      <c r="K1278" s="14" t="str">
        <f>VLOOKUP(A1278,'Data _Transformation'!A1277:Q3606,11,FALSE)</f>
        <v>Diabetes</v>
      </c>
      <c r="L1278" s="39">
        <f>VLOOKUP(A1278,'Data _Transformation'!A1277:Q3606,12,FALSE)</f>
        <v>33808</v>
      </c>
      <c r="M1278" s="40">
        <f>VLOOKUP(A1278,'Data _Transformation'!A1277:Q3606,13,FALSE)</f>
        <v>10617.04</v>
      </c>
      <c r="N1278" s="14" t="str">
        <f>VLOOKUP(A1278,'Data _Transformation'!A1277:Q3606,14,FALSE)</f>
        <v>tier - 3</v>
      </c>
      <c r="O1278" s="14" t="str">
        <f>VLOOKUP(A1278,'Data _Transformation'!A1277:Q3606,15,FALSE)</f>
        <v>tier - 3</v>
      </c>
      <c r="P1278" s="14" t="str">
        <f>VLOOKUP(A1278,'Data _Transformation'!A1277:Q3606,16,0)</f>
        <v>R1026</v>
      </c>
      <c r="Q1278" s="42">
        <f>VLOOKUP(A1278,'Data _Transformation'!A1277:Q3606,17,0)</f>
        <v>30</v>
      </c>
    </row>
    <row r="1279" spans="1:17" ht="15.6" x14ac:dyDescent="0.3">
      <c r="A1279" s="41" t="s">
        <v>3196</v>
      </c>
      <c r="B1279" s="14" t="str">
        <f>VLOOKUP(A1279,'Data _Transformation'!A1278:Q3607,2,FALSE)</f>
        <v xml:space="preserve">  Erik</v>
      </c>
      <c r="C1279" s="14">
        <f>VLOOKUP(A1279,'Data _Transformation'!A1278:Q3607,3,FALSE)</f>
        <v>31.93</v>
      </c>
      <c r="D1279" s="14">
        <f>VLOOKUP(A1279,'Data _Transformation'!A1278:Q3607,4,FALSE)</f>
        <v>4.82</v>
      </c>
      <c r="E1279" s="14" t="str">
        <f>VLOOKUP(A1279,'Data _Transformation'!A1278:Q3607,5,FALSE)</f>
        <v>Yes</v>
      </c>
      <c r="F1279" s="14" t="str">
        <f>VLOOKUP(A1279,'Data _Transformation'!A1278:Q3607,6,FALSE)</f>
        <v>No</v>
      </c>
      <c r="G1279" s="14" t="str">
        <f>VLOOKUP(A1279,'Data _Transformation'!A1278:Q3607,7,FALSE)</f>
        <v>No</v>
      </c>
      <c r="H1279" s="14">
        <f>VLOOKUP(A1279,'Data _Transformation'!A1278:Q3607,8,FALSE)</f>
        <v>1</v>
      </c>
      <c r="I1279" s="14" t="str">
        <f>VLOOKUP(A1279,'Data _Transformation'!A1278:Q3607,9,FALSE)</f>
        <v>Nonsmoker</v>
      </c>
      <c r="J1279" s="14" t="str">
        <f>VLOOKUP(A1279,'Data _Transformation'!A1278:Q3607,10,FALSE)</f>
        <v>Obesity</v>
      </c>
      <c r="K1279" s="14" t="str">
        <f>VLOOKUP(A1279,'Data _Transformation'!A1278:Q3607,11,FALSE)</f>
        <v>Normal</v>
      </c>
      <c r="L1279" s="39">
        <f>VLOOKUP(A1279,'Data _Transformation'!A1278:Q3607,12,FALSE)</f>
        <v>33060</v>
      </c>
      <c r="M1279" s="40">
        <f>VLOOKUP(A1279,'Data _Transformation'!A1278:Q3607,13,FALSE)</f>
        <v>10620.26</v>
      </c>
      <c r="N1279" s="14" t="str">
        <f>VLOOKUP(A1279,'Data _Transformation'!A1278:Q3607,14,FALSE)</f>
        <v>tier - 3</v>
      </c>
      <c r="O1279" s="14" t="str">
        <f>VLOOKUP(A1279,'Data _Transformation'!A1278:Q3607,15,FALSE)</f>
        <v>tier - 3</v>
      </c>
      <c r="P1279" s="14" t="str">
        <f>VLOOKUP(A1279,'Data _Transformation'!A1278:Q3607,16,0)</f>
        <v>R1012</v>
      </c>
      <c r="Q1279" s="42">
        <f>VLOOKUP(A1279,'Data _Transformation'!A1278:Q3607,17,0)</f>
        <v>32</v>
      </c>
    </row>
    <row r="1280" spans="1:17" ht="15.6" x14ac:dyDescent="0.3">
      <c r="A1280" s="41" t="s">
        <v>3199</v>
      </c>
      <c r="B1280" s="14" t="str">
        <f>VLOOKUP(A1280,'Data _Transformation'!A1279:Q3608,2,FALSE)</f>
        <v xml:space="preserve">  Lana J</v>
      </c>
      <c r="C1280" s="14">
        <f>VLOOKUP(A1280,'Data _Transformation'!A1279:Q3608,3,FALSE)</f>
        <v>36</v>
      </c>
      <c r="D1280" s="14">
        <f>VLOOKUP(A1280,'Data _Transformation'!A1279:Q3608,4,FALSE)</f>
        <v>11.94</v>
      </c>
      <c r="E1280" s="14" t="str">
        <f>VLOOKUP(A1280,'Data _Transformation'!A1279:Q3608,5,FALSE)</f>
        <v>Yes</v>
      </c>
      <c r="F1280" s="14" t="str">
        <f>VLOOKUP(A1280,'Data _Transformation'!A1279:Q3608,6,FALSE)</f>
        <v>No</v>
      </c>
      <c r="G1280" s="14" t="str">
        <f>VLOOKUP(A1280,'Data _Transformation'!A1279:Q3608,7,FALSE)</f>
        <v>No</v>
      </c>
      <c r="H1280" s="14">
        <f>VLOOKUP(A1280,'Data _Transformation'!A1279:Q3608,8,FALSE)</f>
        <v>1</v>
      </c>
      <c r="I1280" s="14" t="str">
        <f>VLOOKUP(A1280,'Data _Transformation'!A1279:Q3608,9,FALSE)</f>
        <v>Nonsmoker</v>
      </c>
      <c r="J1280" s="14" t="str">
        <f>VLOOKUP(A1280,'Data _Transformation'!A1279:Q3608,10,FALSE)</f>
        <v>Obesity</v>
      </c>
      <c r="K1280" s="14" t="str">
        <f>VLOOKUP(A1280,'Data _Transformation'!A1279:Q3608,11,FALSE)</f>
        <v>Diabetes</v>
      </c>
      <c r="L1280" s="39">
        <f>VLOOKUP(A1280,'Data _Transformation'!A1279:Q3608,12,FALSE)</f>
        <v>23597</v>
      </c>
      <c r="M1280" s="40">
        <f>VLOOKUP(A1280,'Data _Transformation'!A1279:Q3608,13,FALSE)</f>
        <v>10627.81</v>
      </c>
      <c r="N1280" s="14" t="str">
        <f>VLOOKUP(A1280,'Data _Transformation'!A1279:Q3608,14,FALSE)</f>
        <v>tier - 3</v>
      </c>
      <c r="O1280" s="14" t="str">
        <f>VLOOKUP(A1280,'Data _Transformation'!A1279:Q3608,15,FALSE)</f>
        <v>tier - 3</v>
      </c>
      <c r="P1280" s="14" t="str">
        <f>VLOOKUP(A1280,'Data _Transformation'!A1279:Q3608,16,0)</f>
        <v>R1013</v>
      </c>
      <c r="Q1280" s="42">
        <f>VLOOKUP(A1280,'Data _Transformation'!A1279:Q3608,17,0)</f>
        <v>58</v>
      </c>
    </row>
    <row r="1281" spans="1:17" ht="15.6" x14ac:dyDescent="0.3">
      <c r="A1281" s="41" t="s">
        <v>3202</v>
      </c>
      <c r="B1281" s="14" t="str">
        <f>VLOOKUP(A1281,'Data _Transformation'!A1280:Q3609,2,FALSE)</f>
        <v xml:space="preserve">  Rebecca E</v>
      </c>
      <c r="C1281" s="14">
        <f>VLOOKUP(A1281,'Data _Transformation'!A1280:Q3609,3,FALSE)</f>
        <v>32</v>
      </c>
      <c r="D1281" s="14">
        <f>VLOOKUP(A1281,'Data _Transformation'!A1280:Q3609,4,FALSE)</f>
        <v>7.85</v>
      </c>
      <c r="E1281" s="14" t="str">
        <f>VLOOKUP(A1281,'Data _Transformation'!A1280:Q3609,5,FALSE)</f>
        <v>Yes</v>
      </c>
      <c r="F1281" s="14" t="str">
        <f>VLOOKUP(A1281,'Data _Transformation'!A1280:Q3609,6,FALSE)</f>
        <v>No</v>
      </c>
      <c r="G1281" s="14" t="str">
        <f>VLOOKUP(A1281,'Data _Transformation'!A1280:Q3609,7,FALSE)</f>
        <v>No</v>
      </c>
      <c r="H1281" s="14">
        <f>VLOOKUP(A1281,'Data _Transformation'!A1280:Q3609,8,FALSE)</f>
        <v>1</v>
      </c>
      <c r="I1281" s="14" t="str">
        <f>VLOOKUP(A1281,'Data _Transformation'!A1280:Q3609,9,FALSE)</f>
        <v>Nonsmoker</v>
      </c>
      <c r="J1281" s="14" t="str">
        <f>VLOOKUP(A1281,'Data _Transformation'!A1280:Q3609,10,FALSE)</f>
        <v>Obesity</v>
      </c>
      <c r="K1281" s="14" t="str">
        <f>VLOOKUP(A1281,'Data _Transformation'!A1280:Q3609,11,FALSE)</f>
        <v>Diabetes</v>
      </c>
      <c r="L1281" s="39">
        <f>VLOOKUP(A1281,'Data _Transformation'!A1280:Q3609,12,FALSE)</f>
        <v>28086</v>
      </c>
      <c r="M1281" s="40">
        <f>VLOOKUP(A1281,'Data _Transformation'!A1280:Q3609,13,FALSE)</f>
        <v>10665.44</v>
      </c>
      <c r="N1281" s="14" t="str">
        <f>VLOOKUP(A1281,'Data _Transformation'!A1280:Q3609,14,FALSE)</f>
        <v>tier - 3</v>
      </c>
      <c r="O1281" s="14" t="str">
        <f>VLOOKUP(A1281,'Data _Transformation'!A1280:Q3609,15,FALSE)</f>
        <v>tier - 2</v>
      </c>
      <c r="P1281" s="14" t="str">
        <f>VLOOKUP(A1281,'Data _Transformation'!A1280:Q3609,16,0)</f>
        <v>R1021</v>
      </c>
      <c r="Q1281" s="42">
        <f>VLOOKUP(A1281,'Data _Transformation'!A1280:Q3609,17,0)</f>
        <v>46</v>
      </c>
    </row>
    <row r="1282" spans="1:17" ht="15.6" x14ac:dyDescent="0.3">
      <c r="A1282" s="41" t="s">
        <v>3204</v>
      </c>
      <c r="B1282" s="14" t="str">
        <f>VLOOKUP(A1282,'Data _Transformation'!A1281:Q3610,2,FALSE)</f>
        <v xml:space="preserve">  Katie M</v>
      </c>
      <c r="C1282" s="14">
        <f>VLOOKUP(A1282,'Data _Transformation'!A1281:Q3610,3,FALSE)</f>
        <v>29.37</v>
      </c>
      <c r="D1282" s="14">
        <f>VLOOKUP(A1282,'Data _Transformation'!A1281:Q3610,4,FALSE)</f>
        <v>8.01</v>
      </c>
      <c r="E1282" s="14" t="str">
        <f>VLOOKUP(A1282,'Data _Transformation'!A1281:Q3610,5,FALSE)</f>
        <v>Yes</v>
      </c>
      <c r="F1282" s="14" t="str">
        <f>VLOOKUP(A1282,'Data _Transformation'!A1281:Q3610,6,FALSE)</f>
        <v>No</v>
      </c>
      <c r="G1282" s="14" t="str">
        <f>VLOOKUP(A1282,'Data _Transformation'!A1281:Q3610,7,FALSE)</f>
        <v>No</v>
      </c>
      <c r="H1282" s="14">
        <f>VLOOKUP(A1282,'Data _Transformation'!A1281:Q3610,8,FALSE)</f>
        <v>1</v>
      </c>
      <c r="I1282" s="14" t="str">
        <f>VLOOKUP(A1282,'Data _Transformation'!A1281:Q3610,9,FALSE)</f>
        <v>Nonsmoker</v>
      </c>
      <c r="J1282" s="14" t="str">
        <f>VLOOKUP(A1282,'Data _Transformation'!A1281:Q3610,10,FALSE)</f>
        <v>Over weight</v>
      </c>
      <c r="K1282" s="14" t="str">
        <f>VLOOKUP(A1282,'Data _Transformation'!A1281:Q3610,11,FALSE)</f>
        <v>Diabetes</v>
      </c>
      <c r="L1282" s="39">
        <f>VLOOKUP(A1282,'Data _Transformation'!A1281:Q3610,12,FALSE)</f>
        <v>22896</v>
      </c>
      <c r="M1282" s="40">
        <f>VLOOKUP(A1282,'Data _Transformation'!A1281:Q3610,13,FALSE)</f>
        <v>10676.83</v>
      </c>
      <c r="N1282" s="14" t="str">
        <f>VLOOKUP(A1282,'Data _Transformation'!A1281:Q3610,14,FALSE)</f>
        <v>tier - 3</v>
      </c>
      <c r="O1282" s="14" t="str">
        <f>VLOOKUP(A1282,'Data _Transformation'!A1281:Q3610,15,FALSE)</f>
        <v>tier - 3</v>
      </c>
      <c r="P1282" s="14" t="str">
        <f>VLOOKUP(A1282,'Data _Transformation'!A1281:Q3610,16,0)</f>
        <v>R1013</v>
      </c>
      <c r="Q1282" s="42">
        <f>VLOOKUP(A1282,'Data _Transformation'!A1281:Q3610,17,0)</f>
        <v>60</v>
      </c>
    </row>
    <row r="1283" spans="1:17" ht="15.6" x14ac:dyDescent="0.3">
      <c r="A1283" s="41" t="s">
        <v>3207</v>
      </c>
      <c r="B1283" s="14" t="str">
        <f>VLOOKUP(A1283,'Data _Transformation'!A1282:Q3611,2,FALSE)</f>
        <v xml:space="preserve">  Elizabeth A</v>
      </c>
      <c r="C1283" s="14">
        <f>VLOOKUP(A1283,'Data _Transformation'!A1282:Q3611,3,FALSE)</f>
        <v>23.6</v>
      </c>
      <c r="D1283" s="14">
        <f>VLOOKUP(A1283,'Data _Transformation'!A1282:Q3611,4,FALSE)</f>
        <v>7.4</v>
      </c>
      <c r="E1283" s="14" t="str">
        <f>VLOOKUP(A1283,'Data _Transformation'!A1282:Q3611,5,FALSE)</f>
        <v>Yes</v>
      </c>
      <c r="F1283" s="14" t="str">
        <f>VLOOKUP(A1283,'Data _Transformation'!A1282:Q3611,6,FALSE)</f>
        <v>No</v>
      </c>
      <c r="G1283" s="14" t="str">
        <f>VLOOKUP(A1283,'Data _Transformation'!A1282:Q3611,7,FALSE)</f>
        <v>No</v>
      </c>
      <c r="H1283" s="14">
        <f>VLOOKUP(A1283,'Data _Transformation'!A1282:Q3611,8,FALSE)</f>
        <v>1</v>
      </c>
      <c r="I1283" s="14" t="str">
        <f>VLOOKUP(A1283,'Data _Transformation'!A1282:Q3611,9,FALSE)</f>
        <v>Nonsmoker</v>
      </c>
      <c r="J1283" s="14" t="str">
        <f>VLOOKUP(A1283,'Data _Transformation'!A1282:Q3611,10,FALSE)</f>
        <v>Normal weight</v>
      </c>
      <c r="K1283" s="14" t="str">
        <f>VLOOKUP(A1283,'Data _Transformation'!A1282:Q3611,11,FALSE)</f>
        <v>Diabetes</v>
      </c>
      <c r="L1283" s="39">
        <f>VLOOKUP(A1283,'Data _Transformation'!A1282:Q3611,12,FALSE)</f>
        <v>28339</v>
      </c>
      <c r="M1283" s="40">
        <f>VLOOKUP(A1283,'Data _Transformation'!A1282:Q3611,13,FALSE)</f>
        <v>10690.11</v>
      </c>
      <c r="N1283" s="14" t="str">
        <f>VLOOKUP(A1283,'Data _Transformation'!A1282:Q3611,14,FALSE)</f>
        <v>tier - 3</v>
      </c>
      <c r="O1283" s="14" t="str">
        <f>VLOOKUP(A1283,'Data _Transformation'!A1282:Q3611,15,FALSE)</f>
        <v>tier - 2</v>
      </c>
      <c r="P1283" s="14" t="str">
        <f>VLOOKUP(A1283,'Data _Transformation'!A1282:Q3611,16,0)</f>
        <v>R1021</v>
      </c>
      <c r="Q1283" s="42">
        <f>VLOOKUP(A1283,'Data _Transformation'!A1282:Q3611,17,0)</f>
        <v>45</v>
      </c>
    </row>
    <row r="1284" spans="1:17" ht="15.6" x14ac:dyDescent="0.3">
      <c r="A1284" s="41" t="s">
        <v>3209</v>
      </c>
      <c r="B1284" s="14" t="str">
        <f>VLOOKUP(A1284,'Data _Transformation'!A1283:Q3612,2,FALSE)</f>
        <v xml:space="preserve">  Sarah</v>
      </c>
      <c r="C1284" s="14">
        <f>VLOOKUP(A1284,'Data _Transformation'!A1283:Q3612,3,FALSE)</f>
        <v>33.155000000000001</v>
      </c>
      <c r="D1284" s="14">
        <f>VLOOKUP(A1284,'Data _Transformation'!A1283:Q3612,4,FALSE)</f>
        <v>8.3800000000000008</v>
      </c>
      <c r="E1284" s="14" t="str">
        <f>VLOOKUP(A1284,'Data _Transformation'!A1283:Q3612,5,FALSE)</f>
        <v>Yes</v>
      </c>
      <c r="F1284" s="14" t="str">
        <f>VLOOKUP(A1284,'Data _Transformation'!A1283:Q3612,6,FALSE)</f>
        <v>No</v>
      </c>
      <c r="G1284" s="14" t="str">
        <f>VLOOKUP(A1284,'Data _Transformation'!A1283:Q3612,7,FALSE)</f>
        <v>No</v>
      </c>
      <c r="H1284" s="14">
        <f>VLOOKUP(A1284,'Data _Transformation'!A1283:Q3612,8,FALSE)</f>
        <v>0</v>
      </c>
      <c r="I1284" s="14" t="str">
        <f>VLOOKUP(A1284,'Data _Transformation'!A1283:Q3612,9,FALSE)</f>
        <v>Nonsmoker</v>
      </c>
      <c r="J1284" s="14" t="str">
        <f>VLOOKUP(A1284,'Data _Transformation'!A1283:Q3612,10,FALSE)</f>
        <v>Obesity</v>
      </c>
      <c r="K1284" s="14" t="str">
        <f>VLOOKUP(A1284,'Data _Transformation'!A1283:Q3612,11,FALSE)</f>
        <v>Diabetes</v>
      </c>
      <c r="L1284" s="39">
        <f>VLOOKUP(A1284,'Data _Transformation'!A1283:Q3612,12,FALSE)</f>
        <v>28033</v>
      </c>
      <c r="M1284" s="40">
        <f>VLOOKUP(A1284,'Data _Transformation'!A1283:Q3612,13,FALSE)</f>
        <v>10698.38</v>
      </c>
      <c r="N1284" s="14" t="str">
        <f>VLOOKUP(A1284,'Data _Transformation'!A1283:Q3612,14,FALSE)</f>
        <v>tier - 3</v>
      </c>
      <c r="O1284" s="14" t="str">
        <f>VLOOKUP(A1284,'Data _Transformation'!A1283:Q3612,15,FALSE)</f>
        <v>tier - 1</v>
      </c>
      <c r="P1284" s="14" t="str">
        <f>VLOOKUP(A1284,'Data _Transformation'!A1283:Q3612,16,0)</f>
        <v>R1025</v>
      </c>
      <c r="Q1284" s="42">
        <f>VLOOKUP(A1284,'Data _Transformation'!A1283:Q3612,17,0)</f>
        <v>46</v>
      </c>
    </row>
    <row r="1285" spans="1:17" ht="15.6" x14ac:dyDescent="0.3">
      <c r="A1285" s="41" t="s">
        <v>3212</v>
      </c>
      <c r="B1285" s="14" t="str">
        <f>VLOOKUP(A1285,'Data _Transformation'!A1284:Q3613,2,FALSE)</f>
        <v xml:space="preserve">  Annie J</v>
      </c>
      <c r="C1285" s="14">
        <f>VLOOKUP(A1285,'Data _Transformation'!A1284:Q3613,3,FALSE)</f>
        <v>24.32</v>
      </c>
      <c r="D1285" s="14">
        <f>VLOOKUP(A1285,'Data _Transformation'!A1284:Q3613,4,FALSE)</f>
        <v>11.56</v>
      </c>
      <c r="E1285" s="14" t="str">
        <f>VLOOKUP(A1285,'Data _Transformation'!A1284:Q3613,5,FALSE)</f>
        <v>Yes</v>
      </c>
      <c r="F1285" s="14" t="str">
        <f>VLOOKUP(A1285,'Data _Transformation'!A1284:Q3613,6,FALSE)</f>
        <v>No</v>
      </c>
      <c r="G1285" s="14" t="str">
        <f>VLOOKUP(A1285,'Data _Transformation'!A1284:Q3613,7,FALSE)</f>
        <v>No</v>
      </c>
      <c r="H1285" s="14">
        <f>VLOOKUP(A1285,'Data _Transformation'!A1284:Q3613,8,FALSE)</f>
        <v>1</v>
      </c>
      <c r="I1285" s="14" t="str">
        <f>VLOOKUP(A1285,'Data _Transformation'!A1284:Q3613,9,FALSE)</f>
        <v>Nonsmoker</v>
      </c>
      <c r="J1285" s="14" t="str">
        <f>VLOOKUP(A1285,'Data _Transformation'!A1284:Q3613,10,FALSE)</f>
        <v>Normal weight</v>
      </c>
      <c r="K1285" s="14" t="str">
        <f>VLOOKUP(A1285,'Data _Transformation'!A1284:Q3613,11,FALSE)</f>
        <v>Diabetes</v>
      </c>
      <c r="L1285" s="39">
        <f>VLOOKUP(A1285,'Data _Transformation'!A1284:Q3613,12,FALSE)</f>
        <v>26596</v>
      </c>
      <c r="M1285" s="40">
        <f>VLOOKUP(A1285,'Data _Transformation'!A1284:Q3613,13,FALSE)</f>
        <v>10702.64</v>
      </c>
      <c r="N1285" s="14" t="str">
        <f>VLOOKUP(A1285,'Data _Transformation'!A1284:Q3613,14,FALSE)</f>
        <v>tier - 3</v>
      </c>
      <c r="O1285" s="14" t="str">
        <f>VLOOKUP(A1285,'Data _Transformation'!A1284:Q3613,15,FALSE)</f>
        <v>tier - 3</v>
      </c>
      <c r="P1285" s="14" t="str">
        <f>VLOOKUP(A1285,'Data _Transformation'!A1284:Q3613,16,0)</f>
        <v>R1013</v>
      </c>
      <c r="Q1285" s="42">
        <f>VLOOKUP(A1285,'Data _Transformation'!A1284:Q3613,17,0)</f>
        <v>50</v>
      </c>
    </row>
    <row r="1286" spans="1:17" ht="15.6" x14ac:dyDescent="0.3">
      <c r="A1286" s="41" t="s">
        <v>3215</v>
      </c>
      <c r="B1286" s="14" t="str">
        <f>VLOOKUP(A1286,'Data _Transformation'!A1285:Q3614,2,FALSE)</f>
        <v xml:space="preserve">  Annie</v>
      </c>
      <c r="C1286" s="14">
        <f>VLOOKUP(A1286,'Data _Transformation'!A1285:Q3614,3,FALSE)</f>
        <v>36.299999999999997</v>
      </c>
      <c r="D1286" s="14">
        <f>VLOOKUP(A1286,'Data _Transformation'!A1285:Q3614,4,FALSE)</f>
        <v>4.6100000000000003</v>
      </c>
      <c r="E1286" s="14" t="str">
        <f>VLOOKUP(A1286,'Data _Transformation'!A1285:Q3614,5,FALSE)</f>
        <v>No</v>
      </c>
      <c r="F1286" s="14" t="str">
        <f>VLOOKUP(A1286,'Data _Transformation'!A1285:Q3614,6,FALSE)</f>
        <v>No</v>
      </c>
      <c r="G1286" s="14" t="str">
        <f>VLOOKUP(A1286,'Data _Transformation'!A1285:Q3614,7,FALSE)</f>
        <v>No</v>
      </c>
      <c r="H1286" s="14">
        <f>VLOOKUP(A1286,'Data _Transformation'!A1285:Q3614,8,FALSE)</f>
        <v>0</v>
      </c>
      <c r="I1286" s="14" t="str">
        <f>VLOOKUP(A1286,'Data _Transformation'!A1285:Q3614,9,FALSE)</f>
        <v>Nonsmoker</v>
      </c>
      <c r="J1286" s="14" t="str">
        <f>VLOOKUP(A1286,'Data _Transformation'!A1285:Q3614,10,FALSE)</f>
        <v>Obesity</v>
      </c>
      <c r="K1286" s="14" t="str">
        <f>VLOOKUP(A1286,'Data _Transformation'!A1285:Q3614,11,FALSE)</f>
        <v>Normal</v>
      </c>
      <c r="L1286" s="39">
        <f>VLOOKUP(A1286,'Data _Transformation'!A1285:Q3614,12,FALSE)</f>
        <v>24683</v>
      </c>
      <c r="M1286" s="40">
        <f>VLOOKUP(A1286,'Data _Transformation'!A1285:Q3614,13,FALSE)</f>
        <v>10704.47</v>
      </c>
      <c r="N1286" s="14" t="str">
        <f>VLOOKUP(A1286,'Data _Transformation'!A1285:Q3614,14,FALSE)</f>
        <v>tier - 3</v>
      </c>
      <c r="O1286" s="14" t="str">
        <f>VLOOKUP(A1286,'Data _Transformation'!A1285:Q3614,15,FALSE)</f>
        <v>tier - 2</v>
      </c>
      <c r="P1286" s="14" t="str">
        <f>VLOOKUP(A1286,'Data _Transformation'!A1285:Q3614,16,0)</f>
        <v>R1011</v>
      </c>
      <c r="Q1286" s="42">
        <f>VLOOKUP(A1286,'Data _Transformation'!A1285:Q3614,17,0)</f>
        <v>55</v>
      </c>
    </row>
    <row r="1287" spans="1:17" ht="15.6" x14ac:dyDescent="0.3">
      <c r="A1287" s="41" t="s">
        <v>3217</v>
      </c>
      <c r="B1287" s="14" t="str">
        <f>VLOOKUP(A1287,'Data _Transformation'!A1286:Q3615,2,FALSE)</f>
        <v xml:space="preserve">  Lindsey</v>
      </c>
      <c r="C1287" s="14">
        <f>VLOOKUP(A1287,'Data _Transformation'!A1286:Q3615,3,FALSE)</f>
        <v>34.4</v>
      </c>
      <c r="D1287" s="14">
        <f>VLOOKUP(A1287,'Data _Transformation'!A1286:Q3615,4,FALSE)</f>
        <v>4.95</v>
      </c>
      <c r="E1287" s="14" t="str">
        <f>VLOOKUP(A1287,'Data _Transformation'!A1286:Q3615,5,FALSE)</f>
        <v>No</v>
      </c>
      <c r="F1287" s="14" t="str">
        <f>VLOOKUP(A1287,'Data _Transformation'!A1286:Q3615,6,FALSE)</f>
        <v>No</v>
      </c>
      <c r="G1287" s="14" t="str">
        <f>VLOOKUP(A1287,'Data _Transformation'!A1286:Q3615,7,FALSE)</f>
        <v>Yes</v>
      </c>
      <c r="H1287" s="14">
        <f>VLOOKUP(A1287,'Data _Transformation'!A1286:Q3615,8,FALSE)</f>
        <v>1</v>
      </c>
      <c r="I1287" s="14" t="str">
        <f>VLOOKUP(A1287,'Data _Transformation'!A1286:Q3615,9,FALSE)</f>
        <v>Nonsmoker</v>
      </c>
      <c r="J1287" s="14" t="str">
        <f>VLOOKUP(A1287,'Data _Transformation'!A1286:Q3615,10,FALSE)</f>
        <v>Obesity</v>
      </c>
      <c r="K1287" s="14" t="str">
        <f>VLOOKUP(A1287,'Data _Transformation'!A1286:Q3615,11,FALSE)</f>
        <v>Normal</v>
      </c>
      <c r="L1287" s="39">
        <f>VLOOKUP(A1287,'Data _Transformation'!A1286:Q3615,12,FALSE)</f>
        <v>24750</v>
      </c>
      <c r="M1287" s="40">
        <f>VLOOKUP(A1287,'Data _Transformation'!A1286:Q3615,13,FALSE)</f>
        <v>10713.64</v>
      </c>
      <c r="N1287" s="14" t="str">
        <f>VLOOKUP(A1287,'Data _Transformation'!A1286:Q3615,14,FALSE)</f>
        <v>tier - 3</v>
      </c>
      <c r="O1287" s="14" t="str">
        <f>VLOOKUP(A1287,'Data _Transformation'!A1286:Q3615,15,FALSE)</f>
        <v>tier - 3</v>
      </c>
      <c r="P1287" s="14" t="str">
        <f>VLOOKUP(A1287,'Data _Transformation'!A1286:Q3615,16,0)</f>
        <v>R1011</v>
      </c>
      <c r="Q1287" s="42">
        <f>VLOOKUP(A1287,'Data _Transformation'!A1286:Q3615,17,0)</f>
        <v>55</v>
      </c>
    </row>
    <row r="1288" spans="1:17" ht="15.6" x14ac:dyDescent="0.3">
      <c r="A1288" s="41" t="s">
        <v>3220</v>
      </c>
      <c r="B1288" s="14" t="str">
        <f>VLOOKUP(A1288,'Data _Transformation'!A1287:Q3616,2,FALSE)</f>
        <v xml:space="preserve">  Laura</v>
      </c>
      <c r="C1288" s="14">
        <f>VLOOKUP(A1288,'Data _Transformation'!A1287:Q3616,3,FALSE)</f>
        <v>30.9</v>
      </c>
      <c r="D1288" s="14">
        <f>VLOOKUP(A1288,'Data _Transformation'!A1287:Q3616,4,FALSE)</f>
        <v>5.04</v>
      </c>
      <c r="E1288" s="14" t="str">
        <f>VLOOKUP(A1288,'Data _Transformation'!A1287:Q3616,5,FALSE)</f>
        <v>No</v>
      </c>
      <c r="F1288" s="14" t="str">
        <f>VLOOKUP(A1288,'Data _Transformation'!A1287:Q3616,6,FALSE)</f>
        <v>No</v>
      </c>
      <c r="G1288" s="14" t="str">
        <f>VLOOKUP(A1288,'Data _Transformation'!A1287:Q3616,7,FALSE)</f>
        <v>No</v>
      </c>
      <c r="H1288" s="14">
        <f>VLOOKUP(A1288,'Data _Transformation'!A1287:Q3616,8,FALSE)</f>
        <v>0</v>
      </c>
      <c r="I1288" s="14" t="str">
        <f>VLOOKUP(A1288,'Data _Transformation'!A1287:Q3616,9,FALSE)</f>
        <v>Nonsmoker</v>
      </c>
      <c r="J1288" s="14" t="str">
        <f>VLOOKUP(A1288,'Data _Transformation'!A1287:Q3616,10,FALSE)</f>
        <v>Obesity</v>
      </c>
      <c r="K1288" s="14" t="str">
        <f>VLOOKUP(A1288,'Data _Transformation'!A1287:Q3616,11,FALSE)</f>
        <v>Normal</v>
      </c>
      <c r="L1288" s="39">
        <f>VLOOKUP(A1288,'Data _Transformation'!A1287:Q3616,12,FALSE)</f>
        <v>33780</v>
      </c>
      <c r="M1288" s="40">
        <f>VLOOKUP(A1288,'Data _Transformation'!A1287:Q3616,13,FALSE)</f>
        <v>10719.57</v>
      </c>
      <c r="N1288" s="14" t="str">
        <f>VLOOKUP(A1288,'Data _Transformation'!A1287:Q3616,14,FALSE)</f>
        <v>tier - 3</v>
      </c>
      <c r="O1288" s="14" t="str">
        <f>VLOOKUP(A1288,'Data _Transformation'!A1287:Q3616,15,FALSE)</f>
        <v>tier - 1</v>
      </c>
      <c r="P1288" s="14" t="str">
        <f>VLOOKUP(A1288,'Data _Transformation'!A1287:Q3616,16,0)</f>
        <v>R1012</v>
      </c>
      <c r="Q1288" s="42">
        <f>VLOOKUP(A1288,'Data _Transformation'!A1287:Q3616,17,0)</f>
        <v>30</v>
      </c>
    </row>
    <row r="1289" spans="1:17" ht="15.6" x14ac:dyDescent="0.3">
      <c r="A1289" s="41" t="s">
        <v>3222</v>
      </c>
      <c r="B1289" s="14" t="str">
        <f>VLOOKUP(A1289,'Data _Transformation'!A1288:Q3617,2,FALSE)</f>
        <v xml:space="preserve">  Amy T</v>
      </c>
      <c r="C1289" s="14">
        <f>VLOOKUP(A1289,'Data _Transformation'!A1288:Q3617,3,FALSE)</f>
        <v>28.6</v>
      </c>
      <c r="D1289" s="14">
        <f>VLOOKUP(A1289,'Data _Transformation'!A1288:Q3617,4,FALSE)</f>
        <v>5.42</v>
      </c>
      <c r="E1289" s="14" t="str">
        <f>VLOOKUP(A1289,'Data _Transformation'!A1288:Q3617,5,FALSE)</f>
        <v>No</v>
      </c>
      <c r="F1289" s="14" t="str">
        <f>VLOOKUP(A1289,'Data _Transformation'!A1288:Q3617,6,FALSE)</f>
        <v>No</v>
      </c>
      <c r="G1289" s="14" t="str">
        <f>VLOOKUP(A1289,'Data _Transformation'!A1288:Q3617,7,FALSE)</f>
        <v>No</v>
      </c>
      <c r="H1289" s="14">
        <f>VLOOKUP(A1289,'Data _Transformation'!A1288:Q3617,8,FALSE)</f>
        <v>0</v>
      </c>
      <c r="I1289" s="14" t="str">
        <f>VLOOKUP(A1289,'Data _Transformation'!A1288:Q3617,9,FALSE)</f>
        <v>Nonsmoker</v>
      </c>
      <c r="J1289" s="14" t="str">
        <f>VLOOKUP(A1289,'Data _Transformation'!A1288:Q3617,10,FALSE)</f>
        <v>Over weight</v>
      </c>
      <c r="K1289" s="14" t="str">
        <f>VLOOKUP(A1289,'Data _Transformation'!A1288:Q3617,11,FALSE)</f>
        <v>Normal</v>
      </c>
      <c r="L1289" s="39">
        <f>VLOOKUP(A1289,'Data _Transformation'!A1288:Q3617,12,FALSE)</f>
        <v>27372</v>
      </c>
      <c r="M1289" s="40">
        <f>VLOOKUP(A1289,'Data _Transformation'!A1288:Q3617,13,FALSE)</f>
        <v>10736.87</v>
      </c>
      <c r="N1289" s="14" t="str">
        <f>VLOOKUP(A1289,'Data _Transformation'!A1288:Q3617,14,FALSE)</f>
        <v>tier - 3</v>
      </c>
      <c r="O1289" s="14" t="str">
        <f>VLOOKUP(A1289,'Data _Transformation'!A1288:Q3617,15,FALSE)</f>
        <v>tier - 1</v>
      </c>
      <c r="P1289" s="14" t="str">
        <f>VLOOKUP(A1289,'Data _Transformation'!A1288:Q3617,16,0)</f>
        <v>R1016</v>
      </c>
      <c r="Q1289" s="42">
        <f>VLOOKUP(A1289,'Data _Transformation'!A1288:Q3617,17,0)</f>
        <v>48</v>
      </c>
    </row>
    <row r="1290" spans="1:17" ht="15.6" x14ac:dyDescent="0.3">
      <c r="A1290" s="41" t="s">
        <v>3225</v>
      </c>
      <c r="B1290" s="14" t="str">
        <f>VLOOKUP(A1290,'Data _Transformation'!A1289:Q3618,2,FALSE)</f>
        <v xml:space="preserve">  Katarina D</v>
      </c>
      <c r="C1290" s="14">
        <f>VLOOKUP(A1290,'Data _Transformation'!A1289:Q3618,3,FALSE)</f>
        <v>27.83</v>
      </c>
      <c r="D1290" s="14">
        <f>VLOOKUP(A1290,'Data _Transformation'!A1289:Q3618,4,FALSE)</f>
        <v>5.39</v>
      </c>
      <c r="E1290" s="14" t="str">
        <f>VLOOKUP(A1290,'Data _Transformation'!A1289:Q3618,5,FALSE)</f>
        <v>No</v>
      </c>
      <c r="F1290" s="14" t="str">
        <f>VLOOKUP(A1290,'Data _Transformation'!A1289:Q3618,6,FALSE)</f>
        <v>No</v>
      </c>
      <c r="G1290" s="14" t="str">
        <f>VLOOKUP(A1290,'Data _Transformation'!A1289:Q3618,7,FALSE)</f>
        <v>No</v>
      </c>
      <c r="H1290" s="14">
        <f>VLOOKUP(A1290,'Data _Transformation'!A1289:Q3618,8,FALSE)</f>
        <v>0</v>
      </c>
      <c r="I1290" s="14" t="str">
        <f>VLOOKUP(A1290,'Data _Transformation'!A1289:Q3618,9,FALSE)</f>
        <v>Nonsmoker</v>
      </c>
      <c r="J1290" s="14" t="str">
        <f>VLOOKUP(A1290,'Data _Transformation'!A1289:Q3618,10,FALSE)</f>
        <v>Over weight</v>
      </c>
      <c r="K1290" s="14" t="str">
        <f>VLOOKUP(A1290,'Data _Transformation'!A1289:Q3618,11,FALSE)</f>
        <v>Normal</v>
      </c>
      <c r="L1290" s="39">
        <f>VLOOKUP(A1290,'Data _Transformation'!A1289:Q3618,12,FALSE)</f>
        <v>31653</v>
      </c>
      <c r="M1290" s="40">
        <f>VLOOKUP(A1290,'Data _Transformation'!A1289:Q3618,13,FALSE)</f>
        <v>10749.02</v>
      </c>
      <c r="N1290" s="14" t="str">
        <f>VLOOKUP(A1290,'Data _Transformation'!A1289:Q3618,14,FALSE)</f>
        <v>tier - 3</v>
      </c>
      <c r="O1290" s="14" t="str">
        <f>VLOOKUP(A1290,'Data _Transformation'!A1289:Q3618,15,FALSE)</f>
        <v>tier - 1</v>
      </c>
      <c r="P1290" s="14" t="str">
        <f>VLOOKUP(A1290,'Data _Transformation'!A1289:Q3618,16,0)</f>
        <v>R1026</v>
      </c>
      <c r="Q1290" s="42">
        <f>VLOOKUP(A1290,'Data _Transformation'!A1289:Q3618,17,0)</f>
        <v>36</v>
      </c>
    </row>
    <row r="1291" spans="1:17" ht="15.6" x14ac:dyDescent="0.3">
      <c r="A1291" s="41" t="s">
        <v>3227</v>
      </c>
      <c r="B1291" s="14" t="str">
        <f>VLOOKUP(A1291,'Data _Transformation'!A1290:Q3619,2,FALSE)</f>
        <v xml:space="preserve">  B</v>
      </c>
      <c r="C1291" s="14">
        <f>VLOOKUP(A1291,'Data _Transformation'!A1290:Q3619,3,FALSE)</f>
        <v>39.64</v>
      </c>
      <c r="D1291" s="14">
        <f>VLOOKUP(A1291,'Data _Transformation'!A1290:Q3619,4,FALSE)</f>
        <v>6</v>
      </c>
      <c r="E1291" s="14" t="str">
        <f>VLOOKUP(A1291,'Data _Transformation'!A1290:Q3619,5,FALSE)</f>
        <v>No</v>
      </c>
      <c r="F1291" s="14" t="str">
        <f>VLOOKUP(A1291,'Data _Transformation'!A1290:Q3619,6,FALSE)</f>
        <v>No</v>
      </c>
      <c r="G1291" s="14" t="str">
        <f>VLOOKUP(A1291,'Data _Transformation'!A1290:Q3619,7,FALSE)</f>
        <v>Yes</v>
      </c>
      <c r="H1291" s="14">
        <f>VLOOKUP(A1291,'Data _Transformation'!A1290:Q3619,8,FALSE)</f>
        <v>1</v>
      </c>
      <c r="I1291" s="14" t="str">
        <f>VLOOKUP(A1291,'Data _Transformation'!A1290:Q3619,9,FALSE)</f>
        <v>Nonsmoker</v>
      </c>
      <c r="J1291" s="14" t="str">
        <f>VLOOKUP(A1291,'Data _Transformation'!A1290:Q3619,10,FALSE)</f>
        <v>Obesity</v>
      </c>
      <c r="K1291" s="14" t="str">
        <f>VLOOKUP(A1291,'Data _Transformation'!A1290:Q3619,11,FALSE)</f>
        <v>Prediabetes</v>
      </c>
      <c r="L1291" s="39">
        <f>VLOOKUP(A1291,'Data _Transformation'!A1290:Q3619,12,FALSE)</f>
        <v>32837</v>
      </c>
      <c r="M1291" s="40">
        <f>VLOOKUP(A1291,'Data _Transformation'!A1290:Q3619,13,FALSE)</f>
        <v>10769.75</v>
      </c>
      <c r="N1291" s="14" t="str">
        <f>VLOOKUP(A1291,'Data _Transformation'!A1290:Q3619,14,FALSE)</f>
        <v>tier - 3</v>
      </c>
      <c r="O1291" s="14" t="str">
        <f>VLOOKUP(A1291,'Data _Transformation'!A1290:Q3619,15,FALSE)</f>
        <v>tier - 2</v>
      </c>
      <c r="P1291" s="14" t="str">
        <f>VLOOKUP(A1291,'Data _Transformation'!A1290:Q3619,16,0)</f>
        <v>R1022</v>
      </c>
      <c r="Q1291" s="42">
        <f>VLOOKUP(A1291,'Data _Transformation'!A1290:Q3619,17,0)</f>
        <v>33</v>
      </c>
    </row>
    <row r="1292" spans="1:17" ht="15.6" x14ac:dyDescent="0.3">
      <c r="A1292" s="41" t="s">
        <v>3230</v>
      </c>
      <c r="B1292" s="14" t="str">
        <f>VLOOKUP(A1292,'Data _Transformation'!A1291:Q3620,2,FALSE)</f>
        <v xml:space="preserve">  Alison</v>
      </c>
      <c r="C1292" s="14">
        <f>VLOOKUP(A1292,'Data _Transformation'!A1291:Q3620,3,FALSE)</f>
        <v>38.479999999999997</v>
      </c>
      <c r="D1292" s="14">
        <f>VLOOKUP(A1292,'Data _Transformation'!A1291:Q3620,4,FALSE)</f>
        <v>6.02</v>
      </c>
      <c r="E1292" s="14" t="str">
        <f>VLOOKUP(A1292,'Data _Transformation'!A1291:Q3620,5,FALSE)</f>
        <v>No</v>
      </c>
      <c r="F1292" s="14" t="str">
        <f>VLOOKUP(A1292,'Data _Transformation'!A1291:Q3620,6,FALSE)</f>
        <v>No</v>
      </c>
      <c r="G1292" s="14" t="str">
        <f>VLOOKUP(A1292,'Data _Transformation'!A1291:Q3620,7,FALSE)</f>
        <v>No</v>
      </c>
      <c r="H1292" s="14">
        <f>VLOOKUP(A1292,'Data _Transformation'!A1291:Q3620,8,FALSE)</f>
        <v>1</v>
      </c>
      <c r="I1292" s="14" t="str">
        <f>VLOOKUP(A1292,'Data _Transformation'!A1291:Q3620,9,FALSE)</f>
        <v>Nonsmoker</v>
      </c>
      <c r="J1292" s="14" t="str">
        <f>VLOOKUP(A1292,'Data _Transformation'!A1291:Q3620,10,FALSE)</f>
        <v>Obesity</v>
      </c>
      <c r="K1292" s="14" t="str">
        <f>VLOOKUP(A1292,'Data _Transformation'!A1291:Q3620,11,FALSE)</f>
        <v>Prediabetes</v>
      </c>
      <c r="L1292" s="39">
        <f>VLOOKUP(A1292,'Data _Transformation'!A1291:Q3620,12,FALSE)</f>
        <v>24787</v>
      </c>
      <c r="M1292" s="40">
        <f>VLOOKUP(A1292,'Data _Transformation'!A1291:Q3620,13,FALSE)</f>
        <v>10791.96</v>
      </c>
      <c r="N1292" s="14" t="str">
        <f>VLOOKUP(A1292,'Data _Transformation'!A1291:Q3620,14,FALSE)</f>
        <v>tier - 3</v>
      </c>
      <c r="O1292" s="14" t="str">
        <f>VLOOKUP(A1292,'Data _Transformation'!A1291:Q3620,15,FALSE)</f>
        <v>tier - 2</v>
      </c>
      <c r="P1292" s="14" t="str">
        <f>VLOOKUP(A1292,'Data _Transformation'!A1291:Q3620,16,0)</f>
        <v>R1011</v>
      </c>
      <c r="Q1292" s="42">
        <f>VLOOKUP(A1292,'Data _Transformation'!A1291:Q3620,17,0)</f>
        <v>55</v>
      </c>
    </row>
    <row r="1293" spans="1:17" ht="15.6" x14ac:dyDescent="0.3">
      <c r="A1293" s="41" t="s">
        <v>3232</v>
      </c>
      <c r="B1293" s="14" t="str">
        <f>VLOOKUP(A1293,'Data _Transformation'!A1292:Q3621,2,FALSE)</f>
        <v xml:space="preserve">  Neil K</v>
      </c>
      <c r="C1293" s="14">
        <f>VLOOKUP(A1293,'Data _Transformation'!A1292:Q3621,3,FALSE)</f>
        <v>36.200000000000003</v>
      </c>
      <c r="D1293" s="14">
        <f>VLOOKUP(A1293,'Data _Transformation'!A1292:Q3621,4,FALSE)</f>
        <v>4.62</v>
      </c>
      <c r="E1293" s="14" t="str">
        <f>VLOOKUP(A1293,'Data _Transformation'!A1292:Q3621,5,FALSE)</f>
        <v>No</v>
      </c>
      <c r="F1293" s="14" t="str">
        <f>VLOOKUP(A1293,'Data _Transformation'!A1292:Q3621,6,FALSE)</f>
        <v>No</v>
      </c>
      <c r="G1293" s="14" t="str">
        <f>VLOOKUP(A1293,'Data _Transformation'!A1292:Q3621,7,FALSE)</f>
        <v>No</v>
      </c>
      <c r="H1293" s="14">
        <f>VLOOKUP(A1293,'Data _Transformation'!A1292:Q3621,8,FALSE)</f>
        <v>2</v>
      </c>
      <c r="I1293" s="14" t="str">
        <f>VLOOKUP(A1293,'Data _Transformation'!A1292:Q3621,9,FALSE)</f>
        <v>Nonsmoker</v>
      </c>
      <c r="J1293" s="14" t="str">
        <f>VLOOKUP(A1293,'Data _Transformation'!A1292:Q3621,10,FALSE)</f>
        <v>Obesity</v>
      </c>
      <c r="K1293" s="14" t="str">
        <f>VLOOKUP(A1293,'Data _Transformation'!A1292:Q3621,11,FALSE)</f>
        <v>Normal</v>
      </c>
      <c r="L1293" s="39">
        <f>VLOOKUP(A1293,'Data _Transformation'!A1292:Q3621,12,FALSE)</f>
        <v>36518</v>
      </c>
      <c r="M1293" s="40">
        <f>VLOOKUP(A1293,'Data _Transformation'!A1292:Q3621,13,FALSE)</f>
        <v>10795.94</v>
      </c>
      <c r="N1293" s="14" t="str">
        <f>VLOOKUP(A1293,'Data _Transformation'!A1292:Q3621,14,FALSE)</f>
        <v>tier - 3</v>
      </c>
      <c r="O1293" s="14" t="str">
        <f>VLOOKUP(A1293,'Data _Transformation'!A1292:Q3621,15,FALSE)</f>
        <v>tier - 1</v>
      </c>
      <c r="P1293" s="14" t="str">
        <f>VLOOKUP(A1293,'Data _Transformation'!A1292:Q3621,16,0)</f>
        <v>R1011</v>
      </c>
      <c r="Q1293" s="42">
        <f>VLOOKUP(A1293,'Data _Transformation'!A1292:Q3621,17,0)</f>
        <v>23</v>
      </c>
    </row>
    <row r="1294" spans="1:17" ht="15.6" x14ac:dyDescent="0.3">
      <c r="A1294" s="41" t="s">
        <v>3235</v>
      </c>
      <c r="B1294" s="14" t="str">
        <f>VLOOKUP(A1294,'Data _Transformation'!A1293:Q3622,2,FALSE)</f>
        <v xml:space="preserve">  Anne Hunter</v>
      </c>
      <c r="C1294" s="14">
        <f>VLOOKUP(A1294,'Data _Transformation'!A1293:Q3622,3,FALSE)</f>
        <v>27.13</v>
      </c>
      <c r="D1294" s="14">
        <f>VLOOKUP(A1294,'Data _Transformation'!A1293:Q3622,4,FALSE)</f>
        <v>5.59</v>
      </c>
      <c r="E1294" s="14" t="str">
        <f>VLOOKUP(A1294,'Data _Transformation'!A1293:Q3622,5,FALSE)</f>
        <v>No</v>
      </c>
      <c r="F1294" s="14" t="str">
        <f>VLOOKUP(A1294,'Data _Transformation'!A1293:Q3622,6,FALSE)</f>
        <v>No</v>
      </c>
      <c r="G1294" s="14" t="str">
        <f>VLOOKUP(A1294,'Data _Transformation'!A1293:Q3622,7,FALSE)</f>
        <v>No</v>
      </c>
      <c r="H1294" s="14">
        <f>VLOOKUP(A1294,'Data _Transformation'!A1293:Q3622,8,FALSE)</f>
        <v>1</v>
      </c>
      <c r="I1294" s="14" t="str">
        <f>VLOOKUP(A1294,'Data _Transformation'!A1293:Q3622,9,FALSE)</f>
        <v>Nonsmoker</v>
      </c>
      <c r="J1294" s="14" t="str">
        <f>VLOOKUP(A1294,'Data _Transformation'!A1293:Q3622,10,FALSE)</f>
        <v>Over weight</v>
      </c>
      <c r="K1294" s="14" t="str">
        <f>VLOOKUP(A1294,'Data _Transformation'!A1293:Q3622,11,FALSE)</f>
        <v>Normal</v>
      </c>
      <c r="L1294" s="39">
        <f>VLOOKUP(A1294,'Data _Transformation'!A1293:Q3622,12,FALSE)</f>
        <v>24768</v>
      </c>
      <c r="M1294" s="40">
        <f>VLOOKUP(A1294,'Data _Transformation'!A1293:Q3622,13,FALSE)</f>
        <v>10796.35</v>
      </c>
      <c r="N1294" s="14" t="str">
        <f>VLOOKUP(A1294,'Data _Transformation'!A1293:Q3622,14,FALSE)</f>
        <v>tier - 3</v>
      </c>
      <c r="O1294" s="14" t="str">
        <f>VLOOKUP(A1294,'Data _Transformation'!A1293:Q3622,15,FALSE)</f>
        <v>tier - 1</v>
      </c>
      <c r="P1294" s="14" t="str">
        <f>VLOOKUP(A1294,'Data _Transformation'!A1293:Q3622,16,0)</f>
        <v>R1019</v>
      </c>
      <c r="Q1294" s="42">
        <f>VLOOKUP(A1294,'Data _Transformation'!A1293:Q3622,17,0)</f>
        <v>55</v>
      </c>
    </row>
    <row r="1295" spans="1:17" ht="15.6" x14ac:dyDescent="0.3">
      <c r="A1295" s="41" t="s">
        <v>3238</v>
      </c>
      <c r="B1295" s="14" t="str">
        <f>VLOOKUP(A1295,'Data _Transformation'!A1294:Q3623,2,FALSE)</f>
        <v xml:space="preserve">  Sandra</v>
      </c>
      <c r="C1295" s="14">
        <f>VLOOKUP(A1295,'Data _Transformation'!A1294:Q3623,3,FALSE)</f>
        <v>20.75</v>
      </c>
      <c r="D1295" s="14">
        <f>VLOOKUP(A1295,'Data _Transformation'!A1294:Q3623,4,FALSE)</f>
        <v>5.18</v>
      </c>
      <c r="E1295" s="14" t="str">
        <f>VLOOKUP(A1295,'Data _Transformation'!A1294:Q3623,5,FALSE)</f>
        <v>Yes</v>
      </c>
      <c r="F1295" s="14" t="str">
        <f>VLOOKUP(A1295,'Data _Transformation'!A1294:Q3623,6,FALSE)</f>
        <v>No</v>
      </c>
      <c r="G1295" s="14" t="str">
        <f>VLOOKUP(A1295,'Data _Transformation'!A1294:Q3623,7,FALSE)</f>
        <v>No</v>
      </c>
      <c r="H1295" s="14">
        <f>VLOOKUP(A1295,'Data _Transformation'!A1294:Q3623,8,FALSE)</f>
        <v>2</v>
      </c>
      <c r="I1295" s="14" t="str">
        <f>VLOOKUP(A1295,'Data _Transformation'!A1294:Q3623,9,FALSE)</f>
        <v>Nonsmoker</v>
      </c>
      <c r="J1295" s="14" t="str">
        <f>VLOOKUP(A1295,'Data _Transformation'!A1294:Q3623,10,FALSE)</f>
        <v>Normal weight</v>
      </c>
      <c r="K1295" s="14" t="str">
        <f>VLOOKUP(A1295,'Data _Transformation'!A1294:Q3623,11,FALSE)</f>
        <v>Normal</v>
      </c>
      <c r="L1295" s="39">
        <f>VLOOKUP(A1295,'Data _Transformation'!A1294:Q3623,12,FALSE)</f>
        <v>25869</v>
      </c>
      <c r="M1295" s="40">
        <f>VLOOKUP(A1295,'Data _Transformation'!A1294:Q3623,13,FALSE)</f>
        <v>10797.34</v>
      </c>
      <c r="N1295" s="14" t="str">
        <f>VLOOKUP(A1295,'Data _Transformation'!A1294:Q3623,14,FALSE)</f>
        <v>tier - 3</v>
      </c>
      <c r="O1295" s="14" t="str">
        <f>VLOOKUP(A1295,'Data _Transformation'!A1294:Q3623,15,FALSE)</f>
        <v>tier - 2</v>
      </c>
      <c r="P1295" s="14" t="str">
        <f>VLOOKUP(A1295,'Data _Transformation'!A1294:Q3623,16,0)</f>
        <v>R1023</v>
      </c>
      <c r="Q1295" s="42">
        <f>VLOOKUP(A1295,'Data _Transformation'!A1294:Q3623,17,0)</f>
        <v>52</v>
      </c>
    </row>
    <row r="1296" spans="1:17" ht="15.6" x14ac:dyDescent="0.3">
      <c r="A1296" s="41" t="s">
        <v>3241</v>
      </c>
      <c r="B1296" s="14" t="str">
        <f>VLOOKUP(A1296,'Data _Transformation'!A1295:Q3624,2,FALSE)</f>
        <v xml:space="preserve">  Robert</v>
      </c>
      <c r="C1296" s="14">
        <f>VLOOKUP(A1296,'Data _Transformation'!A1295:Q3624,3,FALSE)</f>
        <v>26.6</v>
      </c>
      <c r="D1296" s="14">
        <f>VLOOKUP(A1296,'Data _Transformation'!A1295:Q3624,4,FALSE)</f>
        <v>6.29</v>
      </c>
      <c r="E1296" s="14" t="str">
        <f>VLOOKUP(A1296,'Data _Transformation'!A1295:Q3624,5,FALSE)</f>
        <v>No</v>
      </c>
      <c r="F1296" s="14" t="str">
        <f>VLOOKUP(A1296,'Data _Transformation'!A1295:Q3624,6,FALSE)</f>
        <v>No</v>
      </c>
      <c r="G1296" s="14" t="str">
        <f>VLOOKUP(A1296,'Data _Transformation'!A1295:Q3624,7,FALSE)</f>
        <v>No</v>
      </c>
      <c r="H1296" s="14">
        <f>VLOOKUP(A1296,'Data _Transformation'!A1295:Q3624,8,FALSE)</f>
        <v>2</v>
      </c>
      <c r="I1296" s="14" t="str">
        <f>VLOOKUP(A1296,'Data _Transformation'!A1295:Q3624,9,FALSE)</f>
        <v>Nonsmoker</v>
      </c>
      <c r="J1296" s="14" t="str">
        <f>VLOOKUP(A1296,'Data _Transformation'!A1295:Q3624,10,FALSE)</f>
        <v>Over weight</v>
      </c>
      <c r="K1296" s="14" t="str">
        <f>VLOOKUP(A1296,'Data _Transformation'!A1295:Q3624,11,FALSE)</f>
        <v>Prediabetes</v>
      </c>
      <c r="L1296" s="39">
        <f>VLOOKUP(A1296,'Data _Transformation'!A1295:Q3624,12,FALSE)</f>
        <v>25920</v>
      </c>
      <c r="M1296" s="40">
        <f>VLOOKUP(A1296,'Data _Transformation'!A1295:Q3624,13,FALSE)</f>
        <v>10806.84</v>
      </c>
      <c r="N1296" s="14" t="str">
        <f>VLOOKUP(A1296,'Data _Transformation'!A1295:Q3624,14,FALSE)</f>
        <v>tier - 3</v>
      </c>
      <c r="O1296" s="14" t="str">
        <f>VLOOKUP(A1296,'Data _Transformation'!A1295:Q3624,15,FALSE)</f>
        <v>tier - 2</v>
      </c>
      <c r="P1296" s="14" t="str">
        <f>VLOOKUP(A1296,'Data _Transformation'!A1295:Q3624,16,0)</f>
        <v>R1011</v>
      </c>
      <c r="Q1296" s="42">
        <f>VLOOKUP(A1296,'Data _Transformation'!A1295:Q3624,17,0)</f>
        <v>52</v>
      </c>
    </row>
    <row r="1297" spans="1:17" ht="15.6" x14ac:dyDescent="0.3">
      <c r="A1297" s="41" t="s">
        <v>3243</v>
      </c>
      <c r="B1297" s="14" t="str">
        <f>VLOOKUP(A1297,'Data _Transformation'!A1296:Q3625,2,FALSE)</f>
        <v xml:space="preserve">  Rodney</v>
      </c>
      <c r="C1297" s="14">
        <f>VLOOKUP(A1297,'Data _Transformation'!A1296:Q3625,3,FALSE)</f>
        <v>25.3</v>
      </c>
      <c r="D1297" s="14">
        <f>VLOOKUP(A1297,'Data _Transformation'!A1296:Q3625,4,FALSE)</f>
        <v>4.49</v>
      </c>
      <c r="E1297" s="14" t="str">
        <f>VLOOKUP(A1297,'Data _Transformation'!A1296:Q3625,5,FALSE)</f>
        <v>No</v>
      </c>
      <c r="F1297" s="14" t="str">
        <f>VLOOKUP(A1297,'Data _Transformation'!A1296:Q3625,6,FALSE)</f>
        <v>No</v>
      </c>
      <c r="G1297" s="14" t="str">
        <f>VLOOKUP(A1297,'Data _Transformation'!A1296:Q3625,7,FALSE)</f>
        <v>No</v>
      </c>
      <c r="H1297" s="14">
        <f>VLOOKUP(A1297,'Data _Transformation'!A1296:Q3625,8,FALSE)</f>
        <v>2</v>
      </c>
      <c r="I1297" s="14" t="str">
        <f>VLOOKUP(A1297,'Data _Transformation'!A1296:Q3625,9,FALSE)</f>
        <v>Nonsmoker</v>
      </c>
      <c r="J1297" s="14" t="str">
        <f>VLOOKUP(A1297,'Data _Transformation'!A1296:Q3625,10,FALSE)</f>
        <v>Over weight</v>
      </c>
      <c r="K1297" s="14" t="str">
        <f>VLOOKUP(A1297,'Data _Transformation'!A1296:Q3625,11,FALSE)</f>
        <v>Normal</v>
      </c>
      <c r="L1297" s="39">
        <f>VLOOKUP(A1297,'Data _Transformation'!A1296:Q3625,12,FALSE)</f>
        <v>24747</v>
      </c>
      <c r="M1297" s="40">
        <f>VLOOKUP(A1297,'Data _Transformation'!A1296:Q3625,13,FALSE)</f>
        <v>10807.49</v>
      </c>
      <c r="N1297" s="14" t="str">
        <f>VLOOKUP(A1297,'Data _Transformation'!A1296:Q3625,14,FALSE)</f>
        <v>tier - 3</v>
      </c>
      <c r="O1297" s="14" t="str">
        <f>VLOOKUP(A1297,'Data _Transformation'!A1296:Q3625,15,FALSE)</f>
        <v>tier - 2</v>
      </c>
      <c r="P1297" s="14" t="str">
        <f>VLOOKUP(A1297,'Data _Transformation'!A1296:Q3625,16,0)</f>
        <v>R1013</v>
      </c>
      <c r="Q1297" s="42">
        <f>VLOOKUP(A1297,'Data _Transformation'!A1296:Q3625,17,0)</f>
        <v>55</v>
      </c>
    </row>
    <row r="1298" spans="1:17" ht="15.6" x14ac:dyDescent="0.3">
      <c r="A1298" s="41" t="s">
        <v>3246</v>
      </c>
      <c r="B1298" s="14" t="str">
        <f>VLOOKUP(A1298,'Data _Transformation'!A1297:Q3626,2,FALSE)</f>
        <v xml:space="preserve">  Carl R</v>
      </c>
      <c r="C1298" s="14">
        <f>VLOOKUP(A1298,'Data _Transformation'!A1297:Q3626,3,FALSE)</f>
        <v>18.84</v>
      </c>
      <c r="D1298" s="14">
        <f>VLOOKUP(A1298,'Data _Transformation'!A1297:Q3626,4,FALSE)</f>
        <v>11.82</v>
      </c>
      <c r="E1298" s="14" t="str">
        <f>VLOOKUP(A1298,'Data _Transformation'!A1297:Q3626,5,FALSE)</f>
        <v>Yes</v>
      </c>
      <c r="F1298" s="14" t="str">
        <f>VLOOKUP(A1298,'Data _Transformation'!A1297:Q3626,6,FALSE)</f>
        <v>No</v>
      </c>
      <c r="G1298" s="14" t="str">
        <f>VLOOKUP(A1298,'Data _Transformation'!A1297:Q3626,7,FALSE)</f>
        <v>Yes</v>
      </c>
      <c r="H1298" s="14">
        <f>VLOOKUP(A1298,'Data _Transformation'!A1297:Q3626,8,FALSE)</f>
        <v>1</v>
      </c>
      <c r="I1298" s="14" t="str">
        <f>VLOOKUP(A1298,'Data _Transformation'!A1297:Q3626,9,FALSE)</f>
        <v>Nonsmoker</v>
      </c>
      <c r="J1298" s="14" t="str">
        <f>VLOOKUP(A1298,'Data _Transformation'!A1297:Q3626,10,FALSE)</f>
        <v>Normal weight</v>
      </c>
      <c r="K1298" s="14" t="str">
        <f>VLOOKUP(A1298,'Data _Transformation'!A1297:Q3626,11,FALSE)</f>
        <v>Diabetes</v>
      </c>
      <c r="L1298" s="39">
        <f>VLOOKUP(A1298,'Data _Transformation'!A1297:Q3626,12,FALSE)</f>
        <v>25047</v>
      </c>
      <c r="M1298" s="40">
        <f>VLOOKUP(A1298,'Data _Transformation'!A1297:Q3626,13,FALSE)</f>
        <v>10825.25</v>
      </c>
      <c r="N1298" s="14" t="str">
        <f>VLOOKUP(A1298,'Data _Transformation'!A1297:Q3626,14,FALSE)</f>
        <v>tier - 3</v>
      </c>
      <c r="O1298" s="14" t="str">
        <f>VLOOKUP(A1298,'Data _Transformation'!A1297:Q3626,15,FALSE)</f>
        <v>tier - 3</v>
      </c>
      <c r="P1298" s="14" t="str">
        <f>VLOOKUP(A1298,'Data _Transformation'!A1297:Q3626,16,0)</f>
        <v>R1012</v>
      </c>
      <c r="Q1298" s="42">
        <f>VLOOKUP(A1298,'Data _Transformation'!A1297:Q3626,17,0)</f>
        <v>54</v>
      </c>
    </row>
    <row r="1299" spans="1:17" ht="15.6" x14ac:dyDescent="0.3">
      <c r="A1299" s="41" t="s">
        <v>3248</v>
      </c>
      <c r="B1299" s="14" t="str">
        <f>VLOOKUP(A1299,'Data _Transformation'!A1298:Q3627,2,FALSE)</f>
        <v xml:space="preserve">  Maximilian</v>
      </c>
      <c r="C1299" s="14">
        <f>VLOOKUP(A1299,'Data _Transformation'!A1298:Q3627,3,FALSE)</f>
        <v>19.57</v>
      </c>
      <c r="D1299" s="14">
        <f>VLOOKUP(A1299,'Data _Transformation'!A1298:Q3627,4,FALSE)</f>
        <v>7.41</v>
      </c>
      <c r="E1299" s="14" t="str">
        <f>VLOOKUP(A1299,'Data _Transformation'!A1298:Q3627,5,FALSE)</f>
        <v>Yes</v>
      </c>
      <c r="F1299" s="14" t="str">
        <f>VLOOKUP(A1299,'Data _Transformation'!A1298:Q3627,6,FALSE)</f>
        <v>No</v>
      </c>
      <c r="G1299" s="14" t="str">
        <f>VLOOKUP(A1299,'Data _Transformation'!A1298:Q3627,7,FALSE)</f>
        <v>No</v>
      </c>
      <c r="H1299" s="14">
        <f>VLOOKUP(A1299,'Data _Transformation'!A1298:Q3627,8,FALSE)</f>
        <v>1</v>
      </c>
      <c r="I1299" s="14" t="str">
        <f>VLOOKUP(A1299,'Data _Transformation'!A1298:Q3627,9,FALSE)</f>
        <v>Nonsmoker</v>
      </c>
      <c r="J1299" s="14" t="str">
        <f>VLOOKUP(A1299,'Data _Transformation'!A1298:Q3627,10,FALSE)</f>
        <v>Normal weight</v>
      </c>
      <c r="K1299" s="14" t="str">
        <f>VLOOKUP(A1299,'Data _Transformation'!A1298:Q3627,11,FALSE)</f>
        <v>Diabetes</v>
      </c>
      <c r="L1299" s="39">
        <f>VLOOKUP(A1299,'Data _Transformation'!A1298:Q3627,12,FALSE)</f>
        <v>26287</v>
      </c>
      <c r="M1299" s="40">
        <f>VLOOKUP(A1299,'Data _Transformation'!A1298:Q3627,13,FALSE)</f>
        <v>10848.13</v>
      </c>
      <c r="N1299" s="14" t="str">
        <f>VLOOKUP(A1299,'Data _Transformation'!A1298:Q3627,14,FALSE)</f>
        <v>tier - 3</v>
      </c>
      <c r="O1299" s="14" t="str">
        <f>VLOOKUP(A1299,'Data _Transformation'!A1298:Q3627,15,FALSE)</f>
        <v>tier - 3</v>
      </c>
      <c r="P1299" s="14" t="str">
        <f>VLOOKUP(A1299,'Data _Transformation'!A1298:Q3627,16,0)</f>
        <v>R1012</v>
      </c>
      <c r="Q1299" s="42">
        <f>VLOOKUP(A1299,'Data _Transformation'!A1298:Q3627,17,0)</f>
        <v>51</v>
      </c>
    </row>
    <row r="1300" spans="1:17" ht="15.6" x14ac:dyDescent="0.3">
      <c r="A1300" s="41" t="s">
        <v>3250</v>
      </c>
      <c r="B1300" s="14" t="str">
        <f>VLOOKUP(A1300,'Data _Transformation'!A1299:Q3628,2,FALSE)</f>
        <v xml:space="preserve">  Erik</v>
      </c>
      <c r="C1300" s="14">
        <f>VLOOKUP(A1300,'Data _Transformation'!A1299:Q3628,3,FALSE)</f>
        <v>30.495000000000001</v>
      </c>
      <c r="D1300" s="14">
        <f>VLOOKUP(A1300,'Data _Transformation'!A1299:Q3628,4,FALSE)</f>
        <v>5.97</v>
      </c>
      <c r="E1300" s="14" t="str">
        <f>VLOOKUP(A1300,'Data _Transformation'!A1299:Q3628,5,FALSE)</f>
        <v>No</v>
      </c>
      <c r="F1300" s="14" t="str">
        <f>VLOOKUP(A1300,'Data _Transformation'!A1299:Q3628,6,FALSE)</f>
        <v>No</v>
      </c>
      <c r="G1300" s="14" t="str">
        <f>VLOOKUP(A1300,'Data _Transformation'!A1299:Q3628,7,FALSE)</f>
        <v>No</v>
      </c>
      <c r="H1300" s="14">
        <f>VLOOKUP(A1300,'Data _Transformation'!A1299:Q3628,8,FALSE)</f>
        <v>0</v>
      </c>
      <c r="I1300" s="14" t="str">
        <f>VLOOKUP(A1300,'Data _Transformation'!A1299:Q3628,9,FALSE)</f>
        <v>Nonsmoker</v>
      </c>
      <c r="J1300" s="14" t="str">
        <f>VLOOKUP(A1300,'Data _Transformation'!A1299:Q3628,10,FALSE)</f>
        <v>Obesity</v>
      </c>
      <c r="K1300" s="14" t="str">
        <f>VLOOKUP(A1300,'Data _Transformation'!A1299:Q3628,11,FALSE)</f>
        <v>Prediabetes</v>
      </c>
      <c r="L1300" s="39">
        <f>VLOOKUP(A1300,'Data _Transformation'!A1299:Q3628,12,FALSE)</f>
        <v>34583</v>
      </c>
      <c r="M1300" s="40">
        <f>VLOOKUP(A1300,'Data _Transformation'!A1299:Q3628,13,FALSE)</f>
        <v>10886.66</v>
      </c>
      <c r="N1300" s="14" t="str">
        <f>VLOOKUP(A1300,'Data _Transformation'!A1299:Q3628,14,FALSE)</f>
        <v>tier - 3</v>
      </c>
      <c r="O1300" s="14" t="str">
        <f>VLOOKUP(A1300,'Data _Transformation'!A1299:Q3628,15,FALSE)</f>
        <v>tier - 3</v>
      </c>
      <c r="P1300" s="14" t="str">
        <f>VLOOKUP(A1300,'Data _Transformation'!A1299:Q3628,16,0)</f>
        <v>R1012</v>
      </c>
      <c r="Q1300" s="42">
        <f>VLOOKUP(A1300,'Data _Transformation'!A1299:Q3628,17,0)</f>
        <v>28</v>
      </c>
    </row>
    <row r="1301" spans="1:17" ht="15.6" x14ac:dyDescent="0.3">
      <c r="A1301" s="41" t="s">
        <v>3252</v>
      </c>
      <c r="B1301" s="14" t="str">
        <f>VLOOKUP(A1301,'Data _Transformation'!A1300:Q3629,2,FALSE)</f>
        <v xml:space="preserve">  Christopher</v>
      </c>
      <c r="C1301" s="14">
        <f>VLOOKUP(A1301,'Data _Transformation'!A1300:Q3629,3,FALSE)</f>
        <v>30.114999999999998</v>
      </c>
      <c r="D1301" s="14">
        <f>VLOOKUP(A1301,'Data _Transformation'!A1300:Q3629,4,FALSE)</f>
        <v>5.74</v>
      </c>
      <c r="E1301" s="14" t="str">
        <f>VLOOKUP(A1301,'Data _Transformation'!A1300:Q3629,5,FALSE)</f>
        <v>No</v>
      </c>
      <c r="F1301" s="14" t="str">
        <f>VLOOKUP(A1301,'Data _Transformation'!A1300:Q3629,6,FALSE)</f>
        <v>No</v>
      </c>
      <c r="G1301" s="14" t="str">
        <f>VLOOKUP(A1301,'Data _Transformation'!A1300:Q3629,7,FALSE)</f>
        <v>Yes</v>
      </c>
      <c r="H1301" s="14">
        <f>VLOOKUP(A1301,'Data _Transformation'!A1300:Q3629,8,FALSE)</f>
        <v>1</v>
      </c>
      <c r="I1301" s="14" t="str">
        <f>VLOOKUP(A1301,'Data _Transformation'!A1300:Q3629,9,FALSE)</f>
        <v>Nonsmoker</v>
      </c>
      <c r="J1301" s="14" t="str">
        <f>VLOOKUP(A1301,'Data _Transformation'!A1300:Q3629,10,FALSE)</f>
        <v>Obesity</v>
      </c>
      <c r="K1301" s="14" t="str">
        <f>VLOOKUP(A1301,'Data _Transformation'!A1300:Q3629,11,FALSE)</f>
        <v>Prediabetes</v>
      </c>
      <c r="L1301" s="39">
        <f>VLOOKUP(A1301,'Data _Transformation'!A1300:Q3629,12,FALSE)</f>
        <v>25155</v>
      </c>
      <c r="M1301" s="40">
        <f>VLOOKUP(A1301,'Data _Transformation'!A1300:Q3629,13,FALSE)</f>
        <v>10923.93</v>
      </c>
      <c r="N1301" s="14" t="str">
        <f>VLOOKUP(A1301,'Data _Transformation'!A1300:Q3629,14,FALSE)</f>
        <v>tier - 3</v>
      </c>
      <c r="O1301" s="14" t="str">
        <f>VLOOKUP(A1301,'Data _Transformation'!A1300:Q3629,15,FALSE)</f>
        <v>tier - 1</v>
      </c>
      <c r="P1301" s="14" t="str">
        <f>VLOOKUP(A1301,'Data _Transformation'!A1300:Q3629,16,0)</f>
        <v>R1024</v>
      </c>
      <c r="Q1301" s="42">
        <f>VLOOKUP(A1301,'Data _Transformation'!A1300:Q3629,17,0)</f>
        <v>54</v>
      </c>
    </row>
    <row r="1302" spans="1:17" ht="15.6" x14ac:dyDescent="0.3">
      <c r="A1302" s="41" t="s">
        <v>3254</v>
      </c>
      <c r="B1302" s="14" t="str">
        <f>VLOOKUP(A1302,'Data _Transformation'!A1301:Q3630,2,FALSE)</f>
        <v xml:space="preserve">  Eirik</v>
      </c>
      <c r="C1302" s="14">
        <f>VLOOKUP(A1302,'Data _Transformation'!A1301:Q3630,3,FALSE)</f>
        <v>24.78</v>
      </c>
      <c r="D1302" s="14">
        <f>VLOOKUP(A1302,'Data _Transformation'!A1301:Q3630,4,FALSE)</f>
        <v>9.85</v>
      </c>
      <c r="E1302" s="14" t="str">
        <f>VLOOKUP(A1302,'Data _Transformation'!A1301:Q3630,5,FALSE)</f>
        <v>No</v>
      </c>
      <c r="F1302" s="14" t="str">
        <f>VLOOKUP(A1302,'Data _Transformation'!A1301:Q3630,6,FALSE)</f>
        <v>No</v>
      </c>
      <c r="G1302" s="14" t="str">
        <f>VLOOKUP(A1302,'Data _Transformation'!A1301:Q3630,7,FALSE)</f>
        <v>No</v>
      </c>
      <c r="H1302" s="14">
        <f>VLOOKUP(A1302,'Data _Transformation'!A1301:Q3630,8,FALSE)</f>
        <v>0</v>
      </c>
      <c r="I1302" s="14" t="str">
        <f>VLOOKUP(A1302,'Data _Transformation'!A1301:Q3630,9,FALSE)</f>
        <v>Nonsmoker</v>
      </c>
      <c r="J1302" s="14" t="str">
        <f>VLOOKUP(A1302,'Data _Transformation'!A1301:Q3630,10,FALSE)</f>
        <v>Normal weight</v>
      </c>
      <c r="K1302" s="14" t="str">
        <f>VLOOKUP(A1302,'Data _Transformation'!A1301:Q3630,11,FALSE)</f>
        <v>Diabetes</v>
      </c>
      <c r="L1302" s="39">
        <f>VLOOKUP(A1302,'Data _Transformation'!A1301:Q3630,12,FALSE)</f>
        <v>25154</v>
      </c>
      <c r="M1302" s="40">
        <f>VLOOKUP(A1302,'Data _Transformation'!A1301:Q3630,13,FALSE)</f>
        <v>10928.85</v>
      </c>
      <c r="N1302" s="14" t="str">
        <f>VLOOKUP(A1302,'Data _Transformation'!A1301:Q3630,14,FALSE)</f>
        <v>tier - 3</v>
      </c>
      <c r="O1302" s="14" t="str">
        <f>VLOOKUP(A1302,'Data _Transformation'!A1301:Q3630,15,FALSE)</f>
        <v>tier - 3</v>
      </c>
      <c r="P1302" s="14" t="str">
        <f>VLOOKUP(A1302,'Data _Transformation'!A1301:Q3630,16,0)</f>
        <v>R1013</v>
      </c>
      <c r="Q1302" s="42">
        <f>VLOOKUP(A1302,'Data _Transformation'!A1301:Q3630,17,0)</f>
        <v>54</v>
      </c>
    </row>
    <row r="1303" spans="1:17" ht="15.6" x14ac:dyDescent="0.3">
      <c r="A1303" s="41" t="s">
        <v>3257</v>
      </c>
      <c r="B1303" s="14" t="str">
        <f>VLOOKUP(A1303,'Data _Transformation'!A1302:Q3631,2,FALSE)</f>
        <v xml:space="preserve">  Rik</v>
      </c>
      <c r="C1303" s="14">
        <f>VLOOKUP(A1303,'Data _Transformation'!A1302:Q3631,3,FALSE)</f>
        <v>24.77</v>
      </c>
      <c r="D1303" s="14">
        <f>VLOOKUP(A1303,'Data _Transformation'!A1302:Q3631,4,FALSE)</f>
        <v>7.59</v>
      </c>
      <c r="E1303" s="14" t="str">
        <f>VLOOKUP(A1303,'Data _Transformation'!A1302:Q3631,5,FALSE)</f>
        <v>No</v>
      </c>
      <c r="F1303" s="14" t="str">
        <f>VLOOKUP(A1303,'Data _Transformation'!A1302:Q3631,6,FALSE)</f>
        <v>No</v>
      </c>
      <c r="G1303" s="14" t="str">
        <f>VLOOKUP(A1303,'Data _Transformation'!A1302:Q3631,7,FALSE)</f>
        <v>No</v>
      </c>
      <c r="H1303" s="14">
        <f>VLOOKUP(A1303,'Data _Transformation'!A1302:Q3631,8,FALSE)</f>
        <v>0</v>
      </c>
      <c r="I1303" s="14" t="str">
        <f>VLOOKUP(A1303,'Data _Transformation'!A1302:Q3631,9,FALSE)</f>
        <v>Nonsmoker</v>
      </c>
      <c r="J1303" s="14" t="str">
        <f>VLOOKUP(A1303,'Data _Transformation'!A1302:Q3631,10,FALSE)</f>
        <v>Normal weight</v>
      </c>
      <c r="K1303" s="14" t="str">
        <f>VLOOKUP(A1303,'Data _Transformation'!A1302:Q3631,11,FALSE)</f>
        <v>Diabetes</v>
      </c>
      <c r="L1303" s="39">
        <f>VLOOKUP(A1303,'Data _Transformation'!A1302:Q3631,12,FALSE)</f>
        <v>25517</v>
      </c>
      <c r="M1303" s="40">
        <f>VLOOKUP(A1303,'Data _Transformation'!A1302:Q3631,13,FALSE)</f>
        <v>10942.13</v>
      </c>
      <c r="N1303" s="14" t="str">
        <f>VLOOKUP(A1303,'Data _Transformation'!A1302:Q3631,14,FALSE)</f>
        <v>tier - 3</v>
      </c>
      <c r="O1303" s="14" t="str">
        <f>VLOOKUP(A1303,'Data _Transformation'!A1302:Q3631,15,FALSE)</f>
        <v>tier - 3</v>
      </c>
      <c r="P1303" s="14" t="str">
        <f>VLOOKUP(A1303,'Data _Transformation'!A1302:Q3631,16,0)</f>
        <v>R1012</v>
      </c>
      <c r="Q1303" s="42">
        <f>VLOOKUP(A1303,'Data _Transformation'!A1302:Q3631,17,0)</f>
        <v>53</v>
      </c>
    </row>
    <row r="1304" spans="1:17" ht="15.6" x14ac:dyDescent="0.3">
      <c r="A1304" s="41" t="s">
        <v>3260</v>
      </c>
      <c r="B1304" s="14" t="str">
        <f>VLOOKUP(A1304,'Data _Transformation'!A1303:Q3632,2,FALSE)</f>
        <v xml:space="preserve">  Matthew R</v>
      </c>
      <c r="C1304" s="14">
        <f>VLOOKUP(A1304,'Data _Transformation'!A1303:Q3632,3,FALSE)</f>
        <v>16.579999999999998</v>
      </c>
      <c r="D1304" s="14">
        <f>VLOOKUP(A1304,'Data _Transformation'!A1303:Q3632,4,FALSE)</f>
        <v>6.98</v>
      </c>
      <c r="E1304" s="14" t="str">
        <f>VLOOKUP(A1304,'Data _Transformation'!A1303:Q3632,5,FALSE)</f>
        <v>Yes</v>
      </c>
      <c r="F1304" s="14" t="str">
        <f>VLOOKUP(A1304,'Data _Transformation'!A1303:Q3632,6,FALSE)</f>
        <v>No</v>
      </c>
      <c r="G1304" s="14" t="str">
        <f>VLOOKUP(A1304,'Data _Transformation'!A1303:Q3632,7,FALSE)</f>
        <v>Yes</v>
      </c>
      <c r="H1304" s="14">
        <f>VLOOKUP(A1304,'Data _Transformation'!A1303:Q3632,8,FALSE)</f>
        <v>1</v>
      </c>
      <c r="I1304" s="14" t="str">
        <f>VLOOKUP(A1304,'Data _Transformation'!A1303:Q3632,9,FALSE)</f>
        <v>Nonsmoker</v>
      </c>
      <c r="J1304" s="14" t="str">
        <f>VLOOKUP(A1304,'Data _Transformation'!A1303:Q3632,10,FALSE)</f>
        <v>Under weight</v>
      </c>
      <c r="K1304" s="14" t="str">
        <f>VLOOKUP(A1304,'Data _Transformation'!A1303:Q3632,11,FALSE)</f>
        <v>Diabetes</v>
      </c>
      <c r="L1304" s="39">
        <f>VLOOKUP(A1304,'Data _Transformation'!A1303:Q3632,12,FALSE)</f>
        <v>24080</v>
      </c>
      <c r="M1304" s="40">
        <f>VLOOKUP(A1304,'Data _Transformation'!A1303:Q3632,13,FALSE)</f>
        <v>10959.33</v>
      </c>
      <c r="N1304" s="14" t="str">
        <f>VLOOKUP(A1304,'Data _Transformation'!A1303:Q3632,14,FALSE)</f>
        <v>tier - 3</v>
      </c>
      <c r="O1304" s="14" t="str">
        <f>VLOOKUP(A1304,'Data _Transformation'!A1303:Q3632,15,FALSE)</f>
        <v>tier - 3</v>
      </c>
      <c r="P1304" s="14" t="str">
        <f>VLOOKUP(A1304,'Data _Transformation'!A1303:Q3632,16,0)</f>
        <v>R1011</v>
      </c>
      <c r="Q1304" s="42">
        <f>VLOOKUP(A1304,'Data _Transformation'!A1303:Q3632,17,0)</f>
        <v>57</v>
      </c>
    </row>
    <row r="1305" spans="1:17" ht="15.6" x14ac:dyDescent="0.3">
      <c r="A1305" s="41" t="s">
        <v>3262</v>
      </c>
      <c r="B1305" s="14" t="str">
        <f>VLOOKUP(A1305,'Data _Transformation'!A1304:Q3633,2,FALSE)</f>
        <v xml:space="preserve">  Daniel G</v>
      </c>
      <c r="C1305" s="14">
        <f>VLOOKUP(A1305,'Data _Transformation'!A1304:Q3633,3,FALSE)</f>
        <v>38.17</v>
      </c>
      <c r="D1305" s="14">
        <f>VLOOKUP(A1305,'Data _Transformation'!A1304:Q3633,4,FALSE)</f>
        <v>4.7300000000000004</v>
      </c>
      <c r="E1305" s="14" t="str">
        <f>VLOOKUP(A1305,'Data _Transformation'!A1304:Q3633,5,FALSE)</f>
        <v>Yes</v>
      </c>
      <c r="F1305" s="14" t="str">
        <f>VLOOKUP(A1305,'Data _Transformation'!A1304:Q3633,6,FALSE)</f>
        <v>No</v>
      </c>
      <c r="G1305" s="14" t="str">
        <f>VLOOKUP(A1305,'Data _Transformation'!A1304:Q3633,7,FALSE)</f>
        <v>No</v>
      </c>
      <c r="H1305" s="14">
        <f>VLOOKUP(A1305,'Data _Transformation'!A1304:Q3633,8,FALSE)</f>
        <v>0</v>
      </c>
      <c r="I1305" s="14" t="str">
        <f>VLOOKUP(A1305,'Data _Transformation'!A1304:Q3633,9,FALSE)</f>
        <v>Nonsmoker</v>
      </c>
      <c r="J1305" s="14" t="str">
        <f>VLOOKUP(A1305,'Data _Transformation'!A1304:Q3633,10,FALSE)</f>
        <v>Obesity</v>
      </c>
      <c r="K1305" s="14" t="str">
        <f>VLOOKUP(A1305,'Data _Transformation'!A1304:Q3633,11,FALSE)</f>
        <v>Normal</v>
      </c>
      <c r="L1305" s="39">
        <f>VLOOKUP(A1305,'Data _Transformation'!A1304:Q3633,12,FALSE)</f>
        <v>25429</v>
      </c>
      <c r="M1305" s="40">
        <f>VLOOKUP(A1305,'Data _Transformation'!A1304:Q3633,13,FALSE)</f>
        <v>10959.69</v>
      </c>
      <c r="N1305" s="14" t="str">
        <f>VLOOKUP(A1305,'Data _Transformation'!A1304:Q3633,14,FALSE)</f>
        <v>tier - 3</v>
      </c>
      <c r="O1305" s="14" t="str">
        <f>VLOOKUP(A1305,'Data _Transformation'!A1304:Q3633,15,FALSE)</f>
        <v>tier - 3</v>
      </c>
      <c r="P1305" s="14" t="str">
        <f>VLOOKUP(A1305,'Data _Transformation'!A1304:Q3633,16,0)</f>
        <v>R1012</v>
      </c>
      <c r="Q1305" s="42">
        <f>VLOOKUP(A1305,'Data _Transformation'!A1304:Q3633,17,0)</f>
        <v>53</v>
      </c>
    </row>
    <row r="1306" spans="1:17" ht="15.6" x14ac:dyDescent="0.3">
      <c r="A1306" s="41" t="s">
        <v>3265</v>
      </c>
      <c r="B1306" s="14" t="str">
        <f>VLOOKUP(A1306,'Data _Transformation'!A1305:Q3634,2,FALSE)</f>
        <v xml:space="preserve">  Yannick</v>
      </c>
      <c r="C1306" s="14">
        <f>VLOOKUP(A1306,'Data _Transformation'!A1305:Q3634,3,FALSE)</f>
        <v>39.424999999999997</v>
      </c>
      <c r="D1306" s="14">
        <f>VLOOKUP(A1306,'Data _Transformation'!A1305:Q3634,4,FALSE)</f>
        <v>4.76</v>
      </c>
      <c r="E1306" s="14" t="str">
        <f>VLOOKUP(A1306,'Data _Transformation'!A1305:Q3634,5,FALSE)</f>
        <v>Yes</v>
      </c>
      <c r="F1306" s="14" t="str">
        <f>VLOOKUP(A1306,'Data _Transformation'!A1305:Q3634,6,FALSE)</f>
        <v>No</v>
      </c>
      <c r="G1306" s="14" t="str">
        <f>VLOOKUP(A1306,'Data _Transformation'!A1305:Q3634,7,FALSE)</f>
        <v>No</v>
      </c>
      <c r="H1306" s="14">
        <f>VLOOKUP(A1306,'Data _Transformation'!A1305:Q3634,8,FALSE)</f>
        <v>0</v>
      </c>
      <c r="I1306" s="14" t="str">
        <f>VLOOKUP(A1306,'Data _Transformation'!A1305:Q3634,9,FALSE)</f>
        <v>Nonsmoker</v>
      </c>
      <c r="J1306" s="14" t="str">
        <f>VLOOKUP(A1306,'Data _Transformation'!A1305:Q3634,10,FALSE)</f>
        <v>Obesity</v>
      </c>
      <c r="K1306" s="14" t="str">
        <f>VLOOKUP(A1306,'Data _Transformation'!A1305:Q3634,11,FALSE)</f>
        <v>Normal</v>
      </c>
      <c r="L1306" s="39">
        <f>VLOOKUP(A1306,'Data _Transformation'!A1305:Q3634,12,FALSE)</f>
        <v>23912</v>
      </c>
      <c r="M1306" s="40">
        <f>VLOOKUP(A1306,'Data _Transformation'!A1305:Q3634,13,FALSE)</f>
        <v>10965.45</v>
      </c>
      <c r="N1306" s="14" t="str">
        <f>VLOOKUP(A1306,'Data _Transformation'!A1305:Q3634,14,FALSE)</f>
        <v>tier - 3</v>
      </c>
      <c r="O1306" s="14" t="str">
        <f>VLOOKUP(A1306,'Data _Transformation'!A1305:Q3634,15,FALSE)</f>
        <v>tier - 2</v>
      </c>
      <c r="P1306" s="14" t="str">
        <f>VLOOKUP(A1306,'Data _Transformation'!A1305:Q3634,16,0)</f>
        <v>R1011</v>
      </c>
      <c r="Q1306" s="42">
        <f>VLOOKUP(A1306,'Data _Transformation'!A1305:Q3634,17,0)</f>
        <v>57</v>
      </c>
    </row>
    <row r="1307" spans="1:17" ht="15.6" x14ac:dyDescent="0.3">
      <c r="A1307" s="41" t="s">
        <v>3268</v>
      </c>
      <c r="B1307" s="14" t="str">
        <f>VLOOKUP(A1307,'Data _Transformation'!A1306:Q3635,2,FALSE)</f>
        <v xml:space="preserve">  Sean R</v>
      </c>
      <c r="C1307" s="14">
        <f>VLOOKUP(A1307,'Data _Transformation'!A1306:Q3635,3,FALSE)</f>
        <v>33.44</v>
      </c>
      <c r="D1307" s="14">
        <f>VLOOKUP(A1307,'Data _Transformation'!A1306:Q3635,4,FALSE)</f>
        <v>6.24</v>
      </c>
      <c r="E1307" s="14" t="str">
        <f>VLOOKUP(A1307,'Data _Transformation'!A1306:Q3635,5,FALSE)</f>
        <v>Yes</v>
      </c>
      <c r="F1307" s="14" t="str">
        <f>VLOOKUP(A1307,'Data _Transformation'!A1306:Q3635,6,FALSE)</f>
        <v>No</v>
      </c>
      <c r="G1307" s="14" t="str">
        <f>VLOOKUP(A1307,'Data _Transformation'!A1306:Q3635,7,FALSE)</f>
        <v>No</v>
      </c>
      <c r="H1307" s="14">
        <f>VLOOKUP(A1307,'Data _Transformation'!A1306:Q3635,8,FALSE)</f>
        <v>0</v>
      </c>
      <c r="I1307" s="14" t="str">
        <f>VLOOKUP(A1307,'Data _Transformation'!A1306:Q3635,9,FALSE)</f>
        <v>Nonsmoker</v>
      </c>
      <c r="J1307" s="14" t="str">
        <f>VLOOKUP(A1307,'Data _Transformation'!A1306:Q3635,10,FALSE)</f>
        <v>Obesity</v>
      </c>
      <c r="K1307" s="14" t="str">
        <f>VLOOKUP(A1307,'Data _Transformation'!A1306:Q3635,11,FALSE)</f>
        <v>Prediabetes</v>
      </c>
      <c r="L1307" s="39">
        <f>VLOOKUP(A1307,'Data _Transformation'!A1306:Q3635,12,FALSE)</f>
        <v>24297</v>
      </c>
      <c r="M1307" s="40">
        <f>VLOOKUP(A1307,'Data _Transformation'!A1306:Q3635,13,FALSE)</f>
        <v>10976.25</v>
      </c>
      <c r="N1307" s="14" t="str">
        <f>VLOOKUP(A1307,'Data _Transformation'!A1306:Q3635,14,FALSE)</f>
        <v>tier - 3</v>
      </c>
      <c r="O1307" s="14" t="str">
        <f>VLOOKUP(A1307,'Data _Transformation'!A1306:Q3635,15,FALSE)</f>
        <v>tier - 2</v>
      </c>
      <c r="P1307" s="14" t="str">
        <f>VLOOKUP(A1307,'Data _Transformation'!A1306:Q3635,16,0)</f>
        <v>R1012</v>
      </c>
      <c r="Q1307" s="42">
        <f>VLOOKUP(A1307,'Data _Transformation'!A1306:Q3635,17,0)</f>
        <v>56</v>
      </c>
    </row>
    <row r="1308" spans="1:17" ht="15.6" x14ac:dyDescent="0.3">
      <c r="A1308" s="41" t="s">
        <v>3271</v>
      </c>
      <c r="B1308" s="14" t="str">
        <f>VLOOKUP(A1308,'Data _Transformation'!A1307:Q3636,2,FALSE)</f>
        <v xml:space="preserve">  Peter</v>
      </c>
      <c r="C1308" s="14">
        <f>VLOOKUP(A1308,'Data _Transformation'!A1307:Q3636,3,FALSE)</f>
        <v>33.344999999999999</v>
      </c>
      <c r="D1308" s="14">
        <f>VLOOKUP(A1308,'Data _Transformation'!A1307:Q3636,4,FALSE)</f>
        <v>5.44</v>
      </c>
      <c r="E1308" s="14" t="str">
        <f>VLOOKUP(A1308,'Data _Transformation'!A1307:Q3636,5,FALSE)</f>
        <v>Yes</v>
      </c>
      <c r="F1308" s="14" t="str">
        <f>VLOOKUP(A1308,'Data _Transformation'!A1307:Q3636,6,FALSE)</f>
        <v>No</v>
      </c>
      <c r="G1308" s="14" t="str">
        <f>VLOOKUP(A1308,'Data _Transformation'!A1307:Q3636,7,FALSE)</f>
        <v>No</v>
      </c>
      <c r="H1308" s="14">
        <f>VLOOKUP(A1308,'Data _Transformation'!A1307:Q3636,8,FALSE)</f>
        <v>0</v>
      </c>
      <c r="I1308" s="14" t="str">
        <f>VLOOKUP(A1308,'Data _Transformation'!A1307:Q3636,9,FALSE)</f>
        <v>Nonsmoker</v>
      </c>
      <c r="J1308" s="14" t="str">
        <f>VLOOKUP(A1308,'Data _Transformation'!A1307:Q3636,10,FALSE)</f>
        <v>Obesity</v>
      </c>
      <c r="K1308" s="14" t="str">
        <f>VLOOKUP(A1308,'Data _Transformation'!A1307:Q3636,11,FALSE)</f>
        <v>Normal</v>
      </c>
      <c r="L1308" s="39">
        <f>VLOOKUP(A1308,'Data _Transformation'!A1307:Q3636,12,FALSE)</f>
        <v>26958</v>
      </c>
      <c r="M1308" s="40">
        <f>VLOOKUP(A1308,'Data _Transformation'!A1307:Q3636,13,FALSE)</f>
        <v>10977.21</v>
      </c>
      <c r="N1308" s="14" t="str">
        <f>VLOOKUP(A1308,'Data _Transformation'!A1307:Q3636,14,FALSE)</f>
        <v>tier - 3</v>
      </c>
      <c r="O1308" s="14" t="str">
        <f>VLOOKUP(A1308,'Data _Transformation'!A1307:Q3636,15,FALSE)</f>
        <v>tier - 1</v>
      </c>
      <c r="P1308" s="14" t="str">
        <f>VLOOKUP(A1308,'Data _Transformation'!A1307:Q3636,16,0)</f>
        <v>R1013</v>
      </c>
      <c r="Q1308" s="42">
        <f>VLOOKUP(A1308,'Data _Transformation'!A1307:Q3636,17,0)</f>
        <v>49</v>
      </c>
    </row>
    <row r="1309" spans="1:17" ht="15.6" x14ac:dyDescent="0.3">
      <c r="A1309" s="41" t="s">
        <v>3273</v>
      </c>
      <c r="B1309" s="14" t="str">
        <f>VLOOKUP(A1309,'Data _Transformation'!A1308:Q3637,2,FALSE)</f>
        <v xml:space="preserve">  Sara A</v>
      </c>
      <c r="C1309" s="14">
        <f>VLOOKUP(A1309,'Data _Transformation'!A1308:Q3637,3,FALSE)</f>
        <v>38.79</v>
      </c>
      <c r="D1309" s="14">
        <f>VLOOKUP(A1309,'Data _Transformation'!A1308:Q3637,4,FALSE)</f>
        <v>5.08</v>
      </c>
      <c r="E1309" s="14" t="str">
        <f>VLOOKUP(A1309,'Data _Transformation'!A1308:Q3637,5,FALSE)</f>
        <v>No</v>
      </c>
      <c r="F1309" s="14" t="str">
        <f>VLOOKUP(A1309,'Data _Transformation'!A1308:Q3637,6,FALSE)</f>
        <v>No</v>
      </c>
      <c r="G1309" s="14" t="str">
        <f>VLOOKUP(A1309,'Data _Transformation'!A1308:Q3637,7,FALSE)</f>
        <v>Yes</v>
      </c>
      <c r="H1309" s="14">
        <f>VLOOKUP(A1309,'Data _Transformation'!A1308:Q3637,8,FALSE)</f>
        <v>1</v>
      </c>
      <c r="I1309" s="14" t="str">
        <f>VLOOKUP(A1309,'Data _Transformation'!A1308:Q3637,9,FALSE)</f>
        <v>Nonsmoker</v>
      </c>
      <c r="J1309" s="14" t="str">
        <f>VLOOKUP(A1309,'Data _Transformation'!A1308:Q3637,10,FALSE)</f>
        <v>Obesity</v>
      </c>
      <c r="K1309" s="14" t="str">
        <f>VLOOKUP(A1309,'Data _Transformation'!A1308:Q3637,11,FALSE)</f>
        <v>Normal</v>
      </c>
      <c r="L1309" s="39">
        <f>VLOOKUP(A1309,'Data _Transformation'!A1308:Q3637,12,FALSE)</f>
        <v>24094</v>
      </c>
      <c r="M1309" s="40">
        <f>VLOOKUP(A1309,'Data _Transformation'!A1308:Q3637,13,FALSE)</f>
        <v>10982.5</v>
      </c>
      <c r="N1309" s="14" t="str">
        <f>VLOOKUP(A1309,'Data _Transformation'!A1308:Q3637,14,FALSE)</f>
        <v>tier - 3</v>
      </c>
      <c r="O1309" s="14" t="str">
        <f>VLOOKUP(A1309,'Data _Transformation'!A1308:Q3637,15,FALSE)</f>
        <v>tier - 3</v>
      </c>
      <c r="P1309" s="14" t="str">
        <f>VLOOKUP(A1309,'Data _Transformation'!A1308:Q3637,16,0)</f>
        <v>R1013</v>
      </c>
      <c r="Q1309" s="42">
        <f>VLOOKUP(A1309,'Data _Transformation'!A1308:Q3637,17,0)</f>
        <v>57</v>
      </c>
    </row>
    <row r="1310" spans="1:17" ht="15.6" x14ac:dyDescent="0.3">
      <c r="A1310" s="41" t="s">
        <v>3276</v>
      </c>
      <c r="B1310" s="14" t="str">
        <f>VLOOKUP(A1310,'Data _Transformation'!A1309:Q3638,2,FALSE)</f>
        <v xml:space="preserve">  Erin C</v>
      </c>
      <c r="C1310" s="14">
        <f>VLOOKUP(A1310,'Data _Transformation'!A1309:Q3638,3,FALSE)</f>
        <v>30.684999999999999</v>
      </c>
      <c r="D1310" s="14">
        <f>VLOOKUP(A1310,'Data _Transformation'!A1309:Q3638,4,FALSE)</f>
        <v>4.87</v>
      </c>
      <c r="E1310" s="14" t="str">
        <f>VLOOKUP(A1310,'Data _Transformation'!A1309:Q3638,5,FALSE)</f>
        <v>No</v>
      </c>
      <c r="F1310" s="14" t="str">
        <f>VLOOKUP(A1310,'Data _Transformation'!A1309:Q3638,6,FALSE)</f>
        <v>No</v>
      </c>
      <c r="G1310" s="14" t="str">
        <f>VLOOKUP(A1310,'Data _Transformation'!A1309:Q3638,7,FALSE)</f>
        <v>Yes</v>
      </c>
      <c r="H1310" s="14">
        <f>VLOOKUP(A1310,'Data _Transformation'!A1309:Q3638,8,FALSE)</f>
        <v>1</v>
      </c>
      <c r="I1310" s="14" t="str">
        <f>VLOOKUP(A1310,'Data _Transformation'!A1309:Q3638,9,FALSE)</f>
        <v>Nonsmoker</v>
      </c>
      <c r="J1310" s="14" t="str">
        <f>VLOOKUP(A1310,'Data _Transformation'!A1309:Q3638,10,FALSE)</f>
        <v>Obesity</v>
      </c>
      <c r="K1310" s="14" t="str">
        <f>VLOOKUP(A1310,'Data _Transformation'!A1309:Q3638,11,FALSE)</f>
        <v>Normal</v>
      </c>
      <c r="L1310" s="39">
        <f>VLOOKUP(A1310,'Data _Transformation'!A1309:Q3638,12,FALSE)</f>
        <v>36786</v>
      </c>
      <c r="M1310" s="40">
        <f>VLOOKUP(A1310,'Data _Transformation'!A1309:Q3638,13,FALSE)</f>
        <v>10991.58</v>
      </c>
      <c r="N1310" s="14" t="str">
        <f>VLOOKUP(A1310,'Data _Transformation'!A1309:Q3638,14,FALSE)</f>
        <v>tier - 3</v>
      </c>
      <c r="O1310" s="14" t="str">
        <f>VLOOKUP(A1310,'Data _Transformation'!A1309:Q3638,15,FALSE)</f>
        <v>tier - 3</v>
      </c>
      <c r="P1310" s="14" t="str">
        <f>VLOOKUP(A1310,'Data _Transformation'!A1309:Q3638,16,0)</f>
        <v>R1012</v>
      </c>
      <c r="Q1310" s="42">
        <f>VLOOKUP(A1310,'Data _Transformation'!A1309:Q3638,17,0)</f>
        <v>22</v>
      </c>
    </row>
    <row r="1311" spans="1:17" ht="15.6" x14ac:dyDescent="0.3">
      <c r="A1311" s="41" t="s">
        <v>3279</v>
      </c>
      <c r="B1311" s="14" t="str">
        <f>VLOOKUP(A1311,'Data _Transformation'!A1310:Q3639,2,FALSE)</f>
        <v xml:space="preserve">  Thibaud</v>
      </c>
      <c r="C1311" s="14">
        <f>VLOOKUP(A1311,'Data _Transformation'!A1310:Q3639,3,FALSE)</f>
        <v>22.135000000000002</v>
      </c>
      <c r="D1311" s="14">
        <f>VLOOKUP(A1311,'Data _Transformation'!A1310:Q3639,4,FALSE)</f>
        <v>8.17</v>
      </c>
      <c r="E1311" s="14" t="str">
        <f>VLOOKUP(A1311,'Data _Transformation'!A1310:Q3639,5,FALSE)</f>
        <v>No</v>
      </c>
      <c r="F1311" s="14" t="str">
        <f>VLOOKUP(A1311,'Data _Transformation'!A1310:Q3639,6,FALSE)</f>
        <v>No</v>
      </c>
      <c r="G1311" s="14" t="str">
        <f>VLOOKUP(A1311,'Data _Transformation'!A1310:Q3639,7,FALSE)</f>
        <v>No</v>
      </c>
      <c r="H1311" s="14">
        <f>VLOOKUP(A1311,'Data _Transformation'!A1310:Q3639,8,FALSE)</f>
        <v>0</v>
      </c>
      <c r="I1311" s="14" t="str">
        <f>VLOOKUP(A1311,'Data _Transformation'!A1310:Q3639,9,FALSE)</f>
        <v>Nonsmoker</v>
      </c>
      <c r="J1311" s="14" t="str">
        <f>VLOOKUP(A1311,'Data _Transformation'!A1310:Q3639,10,FALSE)</f>
        <v>Normal weight</v>
      </c>
      <c r="K1311" s="14" t="str">
        <f>VLOOKUP(A1311,'Data _Transformation'!A1310:Q3639,11,FALSE)</f>
        <v>Diabetes</v>
      </c>
      <c r="L1311" s="39">
        <f>VLOOKUP(A1311,'Data _Transformation'!A1310:Q3639,12,FALSE)</f>
        <v>25135</v>
      </c>
      <c r="M1311" s="40">
        <f>VLOOKUP(A1311,'Data _Transformation'!A1310:Q3639,13,FALSE)</f>
        <v>11013.71</v>
      </c>
      <c r="N1311" s="14" t="str">
        <f>VLOOKUP(A1311,'Data _Transformation'!A1310:Q3639,14,FALSE)</f>
        <v>tier - 3</v>
      </c>
      <c r="O1311" s="14" t="str">
        <f>VLOOKUP(A1311,'Data _Transformation'!A1310:Q3639,15,FALSE)</f>
        <v>tier - 1</v>
      </c>
      <c r="P1311" s="14" t="str">
        <f>VLOOKUP(A1311,'Data _Transformation'!A1310:Q3639,16,0)</f>
        <v>R1013</v>
      </c>
      <c r="Q1311" s="42">
        <f>VLOOKUP(A1311,'Data _Transformation'!A1310:Q3639,17,0)</f>
        <v>54</v>
      </c>
    </row>
    <row r="1312" spans="1:17" ht="15.6" x14ac:dyDescent="0.3">
      <c r="A1312" s="41" t="s">
        <v>3281</v>
      </c>
      <c r="B1312" s="14" t="str">
        <f>VLOOKUP(A1312,'Data _Transformation'!A1311:Q3640,2,FALSE)</f>
        <v xml:space="preserve">  Lisa</v>
      </c>
      <c r="C1312" s="14">
        <f>VLOOKUP(A1312,'Data _Transformation'!A1311:Q3640,3,FALSE)</f>
        <v>33.33</v>
      </c>
      <c r="D1312" s="14">
        <f>VLOOKUP(A1312,'Data _Transformation'!A1311:Q3640,4,FALSE)</f>
        <v>7.61</v>
      </c>
      <c r="E1312" s="14" t="str">
        <f>VLOOKUP(A1312,'Data _Transformation'!A1311:Q3640,5,FALSE)</f>
        <v>No</v>
      </c>
      <c r="F1312" s="14" t="str">
        <f>VLOOKUP(A1312,'Data _Transformation'!A1311:Q3640,6,FALSE)</f>
        <v>No</v>
      </c>
      <c r="G1312" s="14" t="str">
        <f>VLOOKUP(A1312,'Data _Transformation'!A1311:Q3640,7,FALSE)</f>
        <v>No</v>
      </c>
      <c r="H1312" s="14">
        <f>VLOOKUP(A1312,'Data _Transformation'!A1311:Q3640,8,FALSE)</f>
        <v>0</v>
      </c>
      <c r="I1312" s="14" t="str">
        <f>VLOOKUP(A1312,'Data _Transformation'!A1311:Q3640,9,FALSE)</f>
        <v>Nonsmoker</v>
      </c>
      <c r="J1312" s="14" t="str">
        <f>VLOOKUP(A1312,'Data _Transformation'!A1311:Q3640,10,FALSE)</f>
        <v>Obesity</v>
      </c>
      <c r="K1312" s="14" t="str">
        <f>VLOOKUP(A1312,'Data _Transformation'!A1311:Q3640,11,FALSE)</f>
        <v>Diabetes</v>
      </c>
      <c r="L1312" s="39">
        <f>VLOOKUP(A1312,'Data _Transformation'!A1311:Q3640,12,FALSE)</f>
        <v>27378</v>
      </c>
      <c r="M1312" s="40">
        <f>VLOOKUP(A1312,'Data _Transformation'!A1311:Q3640,13,FALSE)</f>
        <v>11015.17</v>
      </c>
      <c r="N1312" s="14" t="str">
        <f>VLOOKUP(A1312,'Data _Transformation'!A1311:Q3640,14,FALSE)</f>
        <v>tier - 3</v>
      </c>
      <c r="O1312" s="14" t="str">
        <f>VLOOKUP(A1312,'Data _Transformation'!A1311:Q3640,15,FALSE)</f>
        <v>tier - 1</v>
      </c>
      <c r="P1312" s="14" t="str">
        <f>VLOOKUP(A1312,'Data _Transformation'!A1311:Q3640,16,0)</f>
        <v>R1012</v>
      </c>
      <c r="Q1312" s="42">
        <f>VLOOKUP(A1312,'Data _Transformation'!A1311:Q3640,17,0)</f>
        <v>48</v>
      </c>
    </row>
    <row r="1313" spans="1:17" ht="15.6" x14ac:dyDescent="0.3">
      <c r="A1313" s="41" t="s">
        <v>3284</v>
      </c>
      <c r="B1313" s="14" t="str">
        <f>VLOOKUP(A1313,'Data _Transformation'!A1312:Q3641,2,FALSE)</f>
        <v xml:space="preserve">  Gretchen K</v>
      </c>
      <c r="C1313" s="14">
        <f>VLOOKUP(A1313,'Data _Transformation'!A1312:Q3641,3,FALSE)</f>
        <v>31.13</v>
      </c>
      <c r="D1313" s="14">
        <f>VLOOKUP(A1313,'Data _Transformation'!A1312:Q3641,4,FALSE)</f>
        <v>10.1</v>
      </c>
      <c r="E1313" s="14" t="str">
        <f>VLOOKUP(A1313,'Data _Transformation'!A1312:Q3641,5,FALSE)</f>
        <v>No</v>
      </c>
      <c r="F1313" s="14" t="str">
        <f>VLOOKUP(A1313,'Data _Transformation'!A1312:Q3641,6,FALSE)</f>
        <v>No</v>
      </c>
      <c r="G1313" s="14" t="str">
        <f>VLOOKUP(A1313,'Data _Transformation'!A1312:Q3641,7,FALSE)</f>
        <v>No</v>
      </c>
      <c r="H1313" s="14">
        <f>VLOOKUP(A1313,'Data _Transformation'!A1312:Q3641,8,FALSE)</f>
        <v>0</v>
      </c>
      <c r="I1313" s="14" t="str">
        <f>VLOOKUP(A1313,'Data _Transformation'!A1312:Q3641,9,FALSE)</f>
        <v>Nonsmoker</v>
      </c>
      <c r="J1313" s="14" t="str">
        <f>VLOOKUP(A1313,'Data _Transformation'!A1312:Q3641,10,FALSE)</f>
        <v>Obesity</v>
      </c>
      <c r="K1313" s="14" t="str">
        <f>VLOOKUP(A1313,'Data _Transformation'!A1312:Q3641,11,FALSE)</f>
        <v>Diabetes</v>
      </c>
      <c r="L1313" s="39">
        <f>VLOOKUP(A1313,'Data _Transformation'!A1312:Q3641,12,FALSE)</f>
        <v>33415</v>
      </c>
      <c r="M1313" s="40">
        <f>VLOOKUP(A1313,'Data _Transformation'!A1312:Q3641,13,FALSE)</f>
        <v>11018.05</v>
      </c>
      <c r="N1313" s="14" t="str">
        <f>VLOOKUP(A1313,'Data _Transformation'!A1312:Q3641,14,FALSE)</f>
        <v>tier - 3</v>
      </c>
      <c r="O1313" s="14" t="str">
        <f>VLOOKUP(A1313,'Data _Transformation'!A1312:Q3641,15,FALSE)</f>
        <v>tier - 2</v>
      </c>
      <c r="P1313" s="14" t="str">
        <f>VLOOKUP(A1313,'Data _Transformation'!A1312:Q3641,16,0)</f>
        <v>R1012</v>
      </c>
      <c r="Q1313" s="42">
        <f>VLOOKUP(A1313,'Data _Transformation'!A1312:Q3641,17,0)</f>
        <v>31</v>
      </c>
    </row>
    <row r="1314" spans="1:17" ht="15.6" x14ac:dyDescent="0.3">
      <c r="A1314" s="41" t="s">
        <v>3288</v>
      </c>
      <c r="B1314" s="14" t="str">
        <f>VLOOKUP(A1314,'Data _Transformation'!A1313:Q3642,2,FALSE)</f>
        <v xml:space="preserve">  Martina</v>
      </c>
      <c r="C1314" s="14">
        <f>VLOOKUP(A1314,'Data _Transformation'!A1313:Q3642,3,FALSE)</f>
        <v>28.9</v>
      </c>
      <c r="D1314" s="14">
        <f>VLOOKUP(A1314,'Data _Transformation'!A1313:Q3642,4,FALSE)</f>
        <v>11.24</v>
      </c>
      <c r="E1314" s="14" t="str">
        <f>VLOOKUP(A1314,'Data _Transformation'!A1313:Q3642,5,FALSE)</f>
        <v>No</v>
      </c>
      <c r="F1314" s="14" t="str">
        <f>VLOOKUP(A1314,'Data _Transformation'!A1313:Q3642,6,FALSE)</f>
        <v>No</v>
      </c>
      <c r="G1314" s="14" t="str">
        <f>VLOOKUP(A1314,'Data _Transformation'!A1313:Q3642,7,FALSE)</f>
        <v>No</v>
      </c>
      <c r="H1314" s="14">
        <f>VLOOKUP(A1314,'Data _Transformation'!A1313:Q3642,8,FALSE)</f>
        <v>0</v>
      </c>
      <c r="I1314" s="14" t="str">
        <f>VLOOKUP(A1314,'Data _Transformation'!A1313:Q3642,9,FALSE)</f>
        <v>Nonsmoker</v>
      </c>
      <c r="J1314" s="14" t="str">
        <f>VLOOKUP(A1314,'Data _Transformation'!A1313:Q3642,10,FALSE)</f>
        <v>Over weight</v>
      </c>
      <c r="K1314" s="14" t="str">
        <f>VLOOKUP(A1314,'Data _Transformation'!A1313:Q3642,11,FALSE)</f>
        <v>Diabetes</v>
      </c>
      <c r="L1314" s="39">
        <f>VLOOKUP(A1314,'Data _Transformation'!A1313:Q3642,12,FALSE)</f>
        <v>35267</v>
      </c>
      <c r="M1314" s="40">
        <f>VLOOKUP(A1314,'Data _Transformation'!A1313:Q3642,13,FALSE)</f>
        <v>11028.56</v>
      </c>
      <c r="N1314" s="14" t="str">
        <f>VLOOKUP(A1314,'Data _Transformation'!A1313:Q3642,14,FALSE)</f>
        <v>tier - 3</v>
      </c>
      <c r="O1314" s="14" t="str">
        <f>VLOOKUP(A1314,'Data _Transformation'!A1313:Q3642,15,FALSE)</f>
        <v>tier - 3</v>
      </c>
      <c r="P1314" s="14" t="str">
        <f>VLOOKUP(A1314,'Data _Transformation'!A1313:Q3642,16,0)</f>
        <v>R1012</v>
      </c>
      <c r="Q1314" s="42">
        <f>VLOOKUP(A1314,'Data _Transformation'!A1313:Q3642,17,0)</f>
        <v>26</v>
      </c>
    </row>
    <row r="1315" spans="1:17" ht="15.6" x14ac:dyDescent="0.3">
      <c r="A1315" s="41" t="s">
        <v>3291</v>
      </c>
      <c r="B1315" s="14" t="str">
        <f>VLOOKUP(A1315,'Data _Transformation'!A1314:Q3643,2,FALSE)</f>
        <v xml:space="preserve">  Dustin J</v>
      </c>
      <c r="C1315" s="14">
        <f>VLOOKUP(A1315,'Data _Transformation'!A1314:Q3643,3,FALSE)</f>
        <v>43.31</v>
      </c>
      <c r="D1315" s="14">
        <f>VLOOKUP(A1315,'Data _Transformation'!A1314:Q3643,4,FALSE)</f>
        <v>6.1</v>
      </c>
      <c r="E1315" s="14" t="str">
        <f>VLOOKUP(A1315,'Data _Transformation'!A1314:Q3643,5,FALSE)</f>
        <v>Yes</v>
      </c>
      <c r="F1315" s="14" t="str">
        <f>VLOOKUP(A1315,'Data _Transformation'!A1314:Q3643,6,FALSE)</f>
        <v>yes</v>
      </c>
      <c r="G1315" s="14" t="str">
        <f>VLOOKUP(A1315,'Data _Transformation'!A1314:Q3643,7,FALSE)</f>
        <v>No</v>
      </c>
      <c r="H1315" s="14">
        <f>VLOOKUP(A1315,'Data _Transformation'!A1314:Q3643,8,FALSE)</f>
        <v>1</v>
      </c>
      <c r="I1315" s="14" t="str">
        <f>VLOOKUP(A1315,'Data _Transformation'!A1314:Q3643,9,FALSE)</f>
        <v>Nonsmoker</v>
      </c>
      <c r="J1315" s="14" t="str">
        <f>VLOOKUP(A1315,'Data _Transformation'!A1314:Q3643,10,FALSE)</f>
        <v>Obesity</v>
      </c>
      <c r="K1315" s="14" t="str">
        <f>VLOOKUP(A1315,'Data _Transformation'!A1314:Q3643,11,FALSE)</f>
        <v>Prediabetes</v>
      </c>
      <c r="L1315" s="39">
        <f>VLOOKUP(A1315,'Data _Transformation'!A1314:Q3643,12,FALSE)</f>
        <v>27373</v>
      </c>
      <c r="M1315" s="40">
        <f>VLOOKUP(A1315,'Data _Transformation'!A1314:Q3643,13,FALSE)</f>
        <v>11033.66</v>
      </c>
      <c r="N1315" s="14" t="str">
        <f>VLOOKUP(A1315,'Data _Transformation'!A1314:Q3643,14,FALSE)</f>
        <v>tier - 3</v>
      </c>
      <c r="O1315" s="14" t="str">
        <f>VLOOKUP(A1315,'Data _Transformation'!A1314:Q3643,15,FALSE)</f>
        <v>tier - 3</v>
      </c>
      <c r="P1315" s="14" t="str">
        <f>VLOOKUP(A1315,'Data _Transformation'!A1314:Q3643,16,0)</f>
        <v>R1012</v>
      </c>
      <c r="Q1315" s="42">
        <f>VLOOKUP(A1315,'Data _Transformation'!A1314:Q3643,17,0)</f>
        <v>48</v>
      </c>
    </row>
    <row r="1316" spans="1:17" ht="15.6" x14ac:dyDescent="0.3">
      <c r="A1316" s="41" t="s">
        <v>3293</v>
      </c>
      <c r="B1316" s="14" t="str">
        <f>VLOOKUP(A1316,'Data _Transformation'!A1315:Q3644,2,FALSE)</f>
        <v xml:space="preserve">  Kelsey</v>
      </c>
      <c r="C1316" s="14">
        <f>VLOOKUP(A1316,'Data _Transformation'!A1315:Q3644,3,FALSE)</f>
        <v>22.8</v>
      </c>
      <c r="D1316" s="14">
        <f>VLOOKUP(A1316,'Data _Transformation'!A1315:Q3644,4,FALSE)</f>
        <v>6.98</v>
      </c>
      <c r="E1316" s="14" t="str">
        <f>VLOOKUP(A1316,'Data _Transformation'!A1315:Q3644,5,FALSE)</f>
        <v>No</v>
      </c>
      <c r="F1316" s="14" t="str">
        <f>VLOOKUP(A1316,'Data _Transformation'!A1315:Q3644,6,FALSE)</f>
        <v>No</v>
      </c>
      <c r="G1316" s="14" t="str">
        <f>VLOOKUP(A1316,'Data _Transformation'!A1315:Q3644,7,FALSE)</f>
        <v>No</v>
      </c>
      <c r="H1316" s="14">
        <f>VLOOKUP(A1316,'Data _Transformation'!A1315:Q3644,8,FALSE)</f>
        <v>0</v>
      </c>
      <c r="I1316" s="14" t="str">
        <f>VLOOKUP(A1316,'Data _Transformation'!A1315:Q3644,9,FALSE)</f>
        <v>Nonsmoker</v>
      </c>
      <c r="J1316" s="14" t="str">
        <f>VLOOKUP(A1316,'Data _Transformation'!A1315:Q3644,10,FALSE)</f>
        <v>Normal weight</v>
      </c>
      <c r="K1316" s="14" t="str">
        <f>VLOOKUP(A1316,'Data _Transformation'!A1315:Q3644,11,FALSE)</f>
        <v>Diabetes</v>
      </c>
      <c r="L1316" s="39">
        <f>VLOOKUP(A1316,'Data _Transformation'!A1315:Q3644,12,FALSE)</f>
        <v>32806</v>
      </c>
      <c r="M1316" s="40">
        <f>VLOOKUP(A1316,'Data _Transformation'!A1315:Q3644,13,FALSE)</f>
        <v>11037.51</v>
      </c>
      <c r="N1316" s="14" t="str">
        <f>VLOOKUP(A1316,'Data _Transformation'!A1315:Q3644,14,FALSE)</f>
        <v>tier - 3</v>
      </c>
      <c r="O1316" s="14" t="str">
        <f>VLOOKUP(A1316,'Data _Transformation'!A1315:Q3644,15,FALSE)</f>
        <v>tier - 1</v>
      </c>
      <c r="P1316" s="14" t="str">
        <f>VLOOKUP(A1316,'Data _Transformation'!A1315:Q3644,16,0)</f>
        <v>R1012</v>
      </c>
      <c r="Q1316" s="42">
        <f>VLOOKUP(A1316,'Data _Transformation'!A1315:Q3644,17,0)</f>
        <v>33</v>
      </c>
    </row>
    <row r="1317" spans="1:17" ht="15.6" x14ac:dyDescent="0.3">
      <c r="A1317" s="41" t="s">
        <v>3296</v>
      </c>
      <c r="B1317" s="14" t="str">
        <f>VLOOKUP(A1317,'Data _Transformation'!A1316:Q3645,2,FALSE)</f>
        <v xml:space="preserve">  Daniel V</v>
      </c>
      <c r="C1317" s="14">
        <f>VLOOKUP(A1317,'Data _Transformation'!A1316:Q3645,3,FALSE)</f>
        <v>19.09</v>
      </c>
      <c r="D1317" s="14">
        <f>VLOOKUP(A1317,'Data _Transformation'!A1316:Q3645,4,FALSE)</f>
        <v>4</v>
      </c>
      <c r="E1317" s="14" t="str">
        <f>VLOOKUP(A1317,'Data _Transformation'!A1316:Q3645,5,FALSE)</f>
        <v>Yes</v>
      </c>
      <c r="F1317" s="14" t="str">
        <f>VLOOKUP(A1317,'Data _Transformation'!A1316:Q3645,6,FALSE)</f>
        <v>No</v>
      </c>
      <c r="G1317" s="14" t="str">
        <f>VLOOKUP(A1317,'Data _Transformation'!A1316:Q3645,7,FALSE)</f>
        <v>No</v>
      </c>
      <c r="H1317" s="14">
        <f>VLOOKUP(A1317,'Data _Transformation'!A1316:Q3645,8,FALSE)</f>
        <v>1</v>
      </c>
      <c r="I1317" s="14" t="str">
        <f>VLOOKUP(A1317,'Data _Transformation'!A1316:Q3645,9,FALSE)</f>
        <v>Nonsmoker</v>
      </c>
      <c r="J1317" s="14" t="str">
        <f>VLOOKUP(A1317,'Data _Transformation'!A1316:Q3645,10,FALSE)</f>
        <v>Normal weight</v>
      </c>
      <c r="K1317" s="14" t="str">
        <f>VLOOKUP(A1317,'Data _Transformation'!A1316:Q3645,11,FALSE)</f>
        <v>Normal</v>
      </c>
      <c r="L1317" s="39">
        <f>VLOOKUP(A1317,'Data _Transformation'!A1316:Q3645,12,FALSE)</f>
        <v>27271</v>
      </c>
      <c r="M1317" s="40">
        <f>VLOOKUP(A1317,'Data _Transformation'!A1316:Q3645,13,FALSE)</f>
        <v>11037.85</v>
      </c>
      <c r="N1317" s="14" t="str">
        <f>VLOOKUP(A1317,'Data _Transformation'!A1316:Q3645,14,FALSE)</f>
        <v>tier - 3</v>
      </c>
      <c r="O1317" s="14" t="str">
        <f>VLOOKUP(A1317,'Data _Transformation'!A1316:Q3645,15,FALSE)</f>
        <v>tier - 2</v>
      </c>
      <c r="P1317" s="14" t="str">
        <f>VLOOKUP(A1317,'Data _Transformation'!A1316:Q3645,16,0)</f>
        <v>R1025</v>
      </c>
      <c r="Q1317" s="42">
        <f>VLOOKUP(A1317,'Data _Transformation'!A1316:Q3645,17,0)</f>
        <v>48</v>
      </c>
    </row>
    <row r="1318" spans="1:17" ht="15.6" x14ac:dyDescent="0.3">
      <c r="A1318" s="41" t="s">
        <v>3299</v>
      </c>
      <c r="B1318" s="14" t="str">
        <f>VLOOKUP(A1318,'Data _Transformation'!A1317:Q3646,2,FALSE)</f>
        <v xml:space="preserve">  Saeger</v>
      </c>
      <c r="C1318" s="14">
        <f>VLOOKUP(A1318,'Data _Transformation'!A1317:Q3646,3,FALSE)</f>
        <v>23.37</v>
      </c>
      <c r="D1318" s="14">
        <f>VLOOKUP(A1318,'Data _Transformation'!A1317:Q3646,4,FALSE)</f>
        <v>4.2300000000000004</v>
      </c>
      <c r="E1318" s="14" t="str">
        <f>VLOOKUP(A1318,'Data _Transformation'!A1317:Q3646,5,FALSE)</f>
        <v>No</v>
      </c>
      <c r="F1318" s="14" t="str">
        <f>VLOOKUP(A1318,'Data _Transformation'!A1317:Q3646,6,FALSE)</f>
        <v>No</v>
      </c>
      <c r="G1318" s="14" t="str">
        <f>VLOOKUP(A1318,'Data _Transformation'!A1317:Q3646,7,FALSE)</f>
        <v>No</v>
      </c>
      <c r="H1318" s="14">
        <f>VLOOKUP(A1318,'Data _Transformation'!A1317:Q3646,8,FALSE)</f>
        <v>0</v>
      </c>
      <c r="I1318" s="14" t="str">
        <f>VLOOKUP(A1318,'Data _Transformation'!A1317:Q3646,9,FALSE)</f>
        <v>Nonsmoker</v>
      </c>
      <c r="J1318" s="14" t="str">
        <f>VLOOKUP(A1318,'Data _Transformation'!A1317:Q3646,10,FALSE)</f>
        <v>Normal weight</v>
      </c>
      <c r="K1318" s="14" t="str">
        <f>VLOOKUP(A1318,'Data _Transformation'!A1317:Q3646,11,FALSE)</f>
        <v>Normal</v>
      </c>
      <c r="L1318" s="39">
        <f>VLOOKUP(A1318,'Data _Transformation'!A1317:Q3646,12,FALSE)</f>
        <v>37242</v>
      </c>
      <c r="M1318" s="40">
        <f>VLOOKUP(A1318,'Data _Transformation'!A1317:Q3646,13,FALSE)</f>
        <v>11046.02</v>
      </c>
      <c r="N1318" s="14" t="str">
        <f>VLOOKUP(A1318,'Data _Transformation'!A1317:Q3646,14,FALSE)</f>
        <v>tier - 3</v>
      </c>
      <c r="O1318" s="14" t="str">
        <f>VLOOKUP(A1318,'Data _Transformation'!A1317:Q3646,15,FALSE)</f>
        <v>tier - 1</v>
      </c>
      <c r="P1318" s="14" t="str">
        <f>VLOOKUP(A1318,'Data _Transformation'!A1317:Q3646,16,0)</f>
        <v>R1026</v>
      </c>
      <c r="Q1318" s="42">
        <f>VLOOKUP(A1318,'Data _Transformation'!A1317:Q3646,17,0)</f>
        <v>21</v>
      </c>
    </row>
    <row r="1319" spans="1:17" ht="15.6" x14ac:dyDescent="0.3">
      <c r="A1319" s="41" t="s">
        <v>3301</v>
      </c>
      <c r="B1319" s="14" t="str">
        <f>VLOOKUP(A1319,'Data _Transformation'!A1318:Q3647,2,FALSE)</f>
        <v xml:space="preserve">  Buzunesh</v>
      </c>
      <c r="C1319" s="14">
        <f>VLOOKUP(A1319,'Data _Transformation'!A1318:Q3647,3,FALSE)</f>
        <v>33.44</v>
      </c>
      <c r="D1319" s="14">
        <f>VLOOKUP(A1319,'Data _Transformation'!A1318:Q3647,4,FALSE)</f>
        <v>4.72</v>
      </c>
      <c r="E1319" s="14" t="str">
        <f>VLOOKUP(A1319,'Data _Transformation'!A1318:Q3647,5,FALSE)</f>
        <v>Yes</v>
      </c>
      <c r="F1319" s="14" t="str">
        <f>VLOOKUP(A1319,'Data _Transformation'!A1318:Q3647,6,FALSE)</f>
        <v>No</v>
      </c>
      <c r="G1319" s="14" t="str">
        <f>VLOOKUP(A1319,'Data _Transformation'!A1318:Q3647,7,FALSE)</f>
        <v>No</v>
      </c>
      <c r="H1319" s="14">
        <f>VLOOKUP(A1319,'Data _Transformation'!A1318:Q3647,8,FALSE)</f>
        <v>0</v>
      </c>
      <c r="I1319" s="14" t="str">
        <f>VLOOKUP(A1319,'Data _Transformation'!A1318:Q3647,9,FALSE)</f>
        <v>Nonsmoker</v>
      </c>
      <c r="J1319" s="14" t="str">
        <f>VLOOKUP(A1319,'Data _Transformation'!A1318:Q3647,10,FALSE)</f>
        <v>Obesity</v>
      </c>
      <c r="K1319" s="14" t="str">
        <f>VLOOKUP(A1319,'Data _Transformation'!A1318:Q3647,11,FALSE)</f>
        <v>Normal</v>
      </c>
      <c r="L1319" s="39">
        <f>VLOOKUP(A1319,'Data _Transformation'!A1318:Q3647,12,FALSE)</f>
        <v>36787</v>
      </c>
      <c r="M1319" s="40">
        <f>VLOOKUP(A1319,'Data _Transformation'!A1318:Q3647,13,FALSE)</f>
        <v>11068.7</v>
      </c>
      <c r="N1319" s="14" t="str">
        <f>VLOOKUP(A1319,'Data _Transformation'!A1318:Q3647,14,FALSE)</f>
        <v>tier - 3</v>
      </c>
      <c r="O1319" s="14" t="str">
        <f>VLOOKUP(A1319,'Data _Transformation'!A1318:Q3647,15,FALSE)</f>
        <v>tier - 1</v>
      </c>
      <c r="P1319" s="14" t="str">
        <f>VLOOKUP(A1319,'Data _Transformation'!A1318:Q3647,16,0)</f>
        <v>R1011</v>
      </c>
      <c r="Q1319" s="42">
        <f>VLOOKUP(A1319,'Data _Transformation'!A1318:Q3647,17,0)</f>
        <v>22</v>
      </c>
    </row>
    <row r="1320" spans="1:17" ht="15.6" x14ac:dyDescent="0.3">
      <c r="A1320" s="41" t="s">
        <v>3304</v>
      </c>
      <c r="B1320" s="14" t="str">
        <f>VLOOKUP(A1320,'Data _Transformation'!A1319:Q3648,2,FALSE)</f>
        <v xml:space="preserve">  Mirte</v>
      </c>
      <c r="C1320" s="14">
        <f>VLOOKUP(A1320,'Data _Transformation'!A1319:Q3648,3,FALSE)</f>
        <v>28.05</v>
      </c>
      <c r="D1320" s="14">
        <f>VLOOKUP(A1320,'Data _Transformation'!A1319:Q3648,4,FALSE)</f>
        <v>5.63</v>
      </c>
      <c r="E1320" s="14" t="str">
        <f>VLOOKUP(A1320,'Data _Transformation'!A1319:Q3648,5,FALSE)</f>
        <v>Yes</v>
      </c>
      <c r="F1320" s="14" t="str">
        <f>VLOOKUP(A1320,'Data _Transformation'!A1319:Q3648,6,FALSE)</f>
        <v>No</v>
      </c>
      <c r="G1320" s="14" t="str">
        <f>VLOOKUP(A1320,'Data _Transformation'!A1319:Q3648,7,FALSE)</f>
        <v>No</v>
      </c>
      <c r="H1320" s="14">
        <f>VLOOKUP(A1320,'Data _Transformation'!A1319:Q3648,8,FALSE)</f>
        <v>0</v>
      </c>
      <c r="I1320" s="14" t="str">
        <f>VLOOKUP(A1320,'Data _Transformation'!A1319:Q3648,9,FALSE)</f>
        <v>Nonsmoker</v>
      </c>
      <c r="J1320" s="14" t="str">
        <f>VLOOKUP(A1320,'Data _Transformation'!A1319:Q3648,10,FALSE)</f>
        <v>Over weight</v>
      </c>
      <c r="K1320" s="14" t="str">
        <f>VLOOKUP(A1320,'Data _Transformation'!A1319:Q3648,11,FALSE)</f>
        <v>Normal</v>
      </c>
      <c r="L1320" s="39">
        <f>VLOOKUP(A1320,'Data _Transformation'!A1319:Q3648,12,FALSE)</f>
        <v>26246</v>
      </c>
      <c r="M1320" s="40">
        <f>VLOOKUP(A1320,'Data _Transformation'!A1319:Q3648,13,FALSE)</f>
        <v>11068.77</v>
      </c>
      <c r="N1320" s="14" t="str">
        <f>VLOOKUP(A1320,'Data _Transformation'!A1319:Q3648,14,FALSE)</f>
        <v>tier - 3</v>
      </c>
      <c r="O1320" s="14" t="str">
        <f>VLOOKUP(A1320,'Data _Transformation'!A1319:Q3648,15,FALSE)</f>
        <v>tier - 2</v>
      </c>
      <c r="P1320" s="14" t="str">
        <f>VLOOKUP(A1320,'Data _Transformation'!A1319:Q3648,16,0)</f>
        <v>R1012</v>
      </c>
      <c r="Q1320" s="42">
        <f>VLOOKUP(A1320,'Data _Transformation'!A1319:Q3648,17,0)</f>
        <v>51</v>
      </c>
    </row>
    <row r="1321" spans="1:17" ht="15.6" x14ac:dyDescent="0.3">
      <c r="A1321" s="41" t="s">
        <v>3306</v>
      </c>
      <c r="B1321" s="14" t="str">
        <f>VLOOKUP(A1321,'Data _Transformation'!A1320:Q3649,2,FALSE)</f>
        <v xml:space="preserve">  Megan</v>
      </c>
      <c r="C1321" s="14">
        <f>VLOOKUP(A1321,'Data _Transformation'!A1320:Q3649,3,FALSE)</f>
        <v>27.72</v>
      </c>
      <c r="D1321" s="14">
        <f>VLOOKUP(A1321,'Data _Transformation'!A1320:Q3649,4,FALSE)</f>
        <v>5.83</v>
      </c>
      <c r="E1321" s="14" t="str">
        <f>VLOOKUP(A1321,'Data _Transformation'!A1320:Q3649,5,FALSE)</f>
        <v>Yes</v>
      </c>
      <c r="F1321" s="14" t="str">
        <f>VLOOKUP(A1321,'Data _Transformation'!A1320:Q3649,6,FALSE)</f>
        <v>No</v>
      </c>
      <c r="G1321" s="14" t="str">
        <f>VLOOKUP(A1321,'Data _Transformation'!A1320:Q3649,7,FALSE)</f>
        <v>No</v>
      </c>
      <c r="H1321" s="14">
        <f>VLOOKUP(A1321,'Data _Transformation'!A1320:Q3649,8,FALSE)</f>
        <v>0</v>
      </c>
      <c r="I1321" s="14" t="str">
        <f>VLOOKUP(A1321,'Data _Transformation'!A1320:Q3649,9,FALSE)</f>
        <v>Nonsmoker</v>
      </c>
      <c r="J1321" s="14" t="str">
        <f>VLOOKUP(A1321,'Data _Transformation'!A1320:Q3649,10,FALSE)</f>
        <v>Over weight</v>
      </c>
      <c r="K1321" s="14" t="str">
        <f>VLOOKUP(A1321,'Data _Transformation'!A1320:Q3649,11,FALSE)</f>
        <v>Prediabetes</v>
      </c>
      <c r="L1321" s="39">
        <f>VLOOKUP(A1321,'Data _Transformation'!A1320:Q3649,12,FALSE)</f>
        <v>24418</v>
      </c>
      <c r="M1321" s="40">
        <f>VLOOKUP(A1321,'Data _Transformation'!A1320:Q3649,13,FALSE)</f>
        <v>11070.54</v>
      </c>
      <c r="N1321" s="14" t="str">
        <f>VLOOKUP(A1321,'Data _Transformation'!A1320:Q3649,14,FALSE)</f>
        <v>tier - 3</v>
      </c>
      <c r="O1321" s="14" t="str">
        <f>VLOOKUP(A1321,'Data _Transformation'!A1320:Q3649,15,FALSE)</f>
        <v>tier - 3</v>
      </c>
      <c r="P1321" s="14" t="str">
        <f>VLOOKUP(A1321,'Data _Transformation'!A1320:Q3649,16,0)</f>
        <v>R1011</v>
      </c>
      <c r="Q1321" s="42">
        <f>VLOOKUP(A1321,'Data _Transformation'!A1320:Q3649,17,0)</f>
        <v>56</v>
      </c>
    </row>
    <row r="1322" spans="1:17" ht="15.6" x14ac:dyDescent="0.3">
      <c r="A1322" s="41" t="s">
        <v>3309</v>
      </c>
      <c r="B1322" s="14" t="str">
        <f>VLOOKUP(A1322,'Data _Transformation'!A1321:Q3650,2,FALSE)</f>
        <v xml:space="preserve">  Kerry A</v>
      </c>
      <c r="C1322" s="14">
        <f>VLOOKUP(A1322,'Data _Transformation'!A1321:Q3650,3,FALSE)</f>
        <v>29.81</v>
      </c>
      <c r="D1322" s="14">
        <f>VLOOKUP(A1322,'Data _Transformation'!A1321:Q3650,4,FALSE)</f>
        <v>9.23</v>
      </c>
      <c r="E1322" s="14" t="str">
        <f>VLOOKUP(A1322,'Data _Transformation'!A1321:Q3650,5,FALSE)</f>
        <v>No</v>
      </c>
      <c r="F1322" s="14" t="str">
        <f>VLOOKUP(A1322,'Data _Transformation'!A1321:Q3650,6,FALSE)</f>
        <v>No</v>
      </c>
      <c r="G1322" s="14" t="str">
        <f>VLOOKUP(A1322,'Data _Transformation'!A1321:Q3650,7,FALSE)</f>
        <v>No</v>
      </c>
      <c r="H1322" s="14">
        <f>VLOOKUP(A1322,'Data _Transformation'!A1321:Q3650,8,FALSE)</f>
        <v>0</v>
      </c>
      <c r="I1322" s="14" t="str">
        <f>VLOOKUP(A1322,'Data _Transformation'!A1321:Q3650,9,FALSE)</f>
        <v>Nonsmoker</v>
      </c>
      <c r="J1322" s="14" t="str">
        <f>VLOOKUP(A1322,'Data _Transformation'!A1321:Q3650,10,FALSE)</f>
        <v>Over weight</v>
      </c>
      <c r="K1322" s="14" t="str">
        <f>VLOOKUP(A1322,'Data _Transformation'!A1321:Q3650,11,FALSE)</f>
        <v>Diabetes</v>
      </c>
      <c r="L1322" s="39">
        <f>VLOOKUP(A1322,'Data _Transformation'!A1321:Q3650,12,FALSE)</f>
        <v>24431</v>
      </c>
      <c r="M1322" s="40">
        <f>VLOOKUP(A1322,'Data _Transformation'!A1321:Q3650,13,FALSE)</f>
        <v>11073.18</v>
      </c>
      <c r="N1322" s="14" t="str">
        <f>VLOOKUP(A1322,'Data _Transformation'!A1321:Q3650,14,FALSE)</f>
        <v>tier - 3</v>
      </c>
      <c r="O1322" s="14" t="str">
        <f>VLOOKUP(A1322,'Data _Transformation'!A1321:Q3650,15,FALSE)</f>
        <v>tier - 3</v>
      </c>
      <c r="P1322" s="14" t="str">
        <f>VLOOKUP(A1322,'Data _Transformation'!A1321:Q3650,16,0)</f>
        <v>R1011</v>
      </c>
      <c r="Q1322" s="42">
        <f>VLOOKUP(A1322,'Data _Transformation'!A1321:Q3650,17,0)</f>
        <v>56</v>
      </c>
    </row>
    <row r="1323" spans="1:17" ht="15.6" x14ac:dyDescent="0.3">
      <c r="A1323" s="41" t="s">
        <v>3311</v>
      </c>
      <c r="B1323" s="14" t="str">
        <f>VLOOKUP(A1323,'Data _Transformation'!A1322:Q3651,2,FALSE)</f>
        <v xml:space="preserve">  Kristin</v>
      </c>
      <c r="C1323" s="14">
        <f>VLOOKUP(A1323,'Data _Transformation'!A1322:Q3651,3,FALSE)</f>
        <v>23.98</v>
      </c>
      <c r="D1323" s="14">
        <f>VLOOKUP(A1323,'Data _Transformation'!A1322:Q3651,4,FALSE)</f>
        <v>9.89</v>
      </c>
      <c r="E1323" s="14" t="str">
        <f>VLOOKUP(A1323,'Data _Transformation'!A1322:Q3651,5,FALSE)</f>
        <v>No</v>
      </c>
      <c r="F1323" s="14" t="str">
        <f>VLOOKUP(A1323,'Data _Transformation'!A1322:Q3651,6,FALSE)</f>
        <v>No</v>
      </c>
      <c r="G1323" s="14" t="str">
        <f>VLOOKUP(A1323,'Data _Transformation'!A1322:Q3651,7,FALSE)</f>
        <v>No</v>
      </c>
      <c r="H1323" s="14">
        <f>VLOOKUP(A1323,'Data _Transformation'!A1322:Q3651,8,FALSE)</f>
        <v>0</v>
      </c>
      <c r="I1323" s="14" t="str">
        <f>VLOOKUP(A1323,'Data _Transformation'!A1322:Q3651,9,FALSE)</f>
        <v>Nonsmoker</v>
      </c>
      <c r="J1323" s="14" t="str">
        <f>VLOOKUP(A1323,'Data _Transformation'!A1322:Q3651,10,FALSE)</f>
        <v>Normal weight</v>
      </c>
      <c r="K1323" s="14" t="str">
        <f>VLOOKUP(A1323,'Data _Transformation'!A1322:Q3651,11,FALSE)</f>
        <v>Diabetes</v>
      </c>
      <c r="L1323" s="39">
        <f>VLOOKUP(A1323,'Data _Transformation'!A1322:Q3651,12,FALSE)</f>
        <v>24719</v>
      </c>
      <c r="M1323" s="40">
        <f>VLOOKUP(A1323,'Data _Transformation'!A1322:Q3651,13,FALSE)</f>
        <v>11082.58</v>
      </c>
      <c r="N1323" s="14" t="str">
        <f>VLOOKUP(A1323,'Data _Transformation'!A1322:Q3651,14,FALSE)</f>
        <v>tier - 3</v>
      </c>
      <c r="O1323" s="14" t="str">
        <f>VLOOKUP(A1323,'Data _Transformation'!A1322:Q3651,15,FALSE)</f>
        <v>tier - 2</v>
      </c>
      <c r="P1323" s="14" t="str">
        <f>VLOOKUP(A1323,'Data _Transformation'!A1322:Q3651,16,0)</f>
        <v>R1012</v>
      </c>
      <c r="Q1323" s="42">
        <f>VLOOKUP(A1323,'Data _Transformation'!A1322:Q3651,17,0)</f>
        <v>55</v>
      </c>
    </row>
    <row r="1324" spans="1:17" ht="15.6" x14ac:dyDescent="0.3">
      <c r="A1324" s="41" t="s">
        <v>3314</v>
      </c>
      <c r="B1324" s="14" t="str">
        <f>VLOOKUP(A1324,'Data _Transformation'!A1323:Q3652,2,FALSE)</f>
        <v xml:space="preserve">  Christopher R</v>
      </c>
      <c r="C1324" s="14">
        <f>VLOOKUP(A1324,'Data _Transformation'!A1323:Q3652,3,FALSE)</f>
        <v>17.34</v>
      </c>
      <c r="D1324" s="14">
        <f>VLOOKUP(A1324,'Data _Transformation'!A1323:Q3652,4,FALSE)</f>
        <v>12</v>
      </c>
      <c r="E1324" s="14" t="str">
        <f>VLOOKUP(A1324,'Data _Transformation'!A1323:Q3652,5,FALSE)</f>
        <v>No</v>
      </c>
      <c r="F1324" s="14" t="str">
        <f>VLOOKUP(A1324,'Data _Transformation'!A1323:Q3652,6,FALSE)</f>
        <v>No</v>
      </c>
      <c r="G1324" s="14" t="str">
        <f>VLOOKUP(A1324,'Data _Transformation'!A1323:Q3652,7,FALSE)</f>
        <v>No</v>
      </c>
      <c r="H1324" s="14">
        <f>VLOOKUP(A1324,'Data _Transformation'!A1323:Q3652,8,FALSE)</f>
        <v>0</v>
      </c>
      <c r="I1324" s="14" t="str">
        <f>VLOOKUP(A1324,'Data _Transformation'!A1323:Q3652,9,FALSE)</f>
        <v>Nonsmoker</v>
      </c>
      <c r="J1324" s="14" t="str">
        <f>VLOOKUP(A1324,'Data _Transformation'!A1323:Q3652,10,FALSE)</f>
        <v>Under weight</v>
      </c>
      <c r="K1324" s="14" t="str">
        <f>VLOOKUP(A1324,'Data _Transformation'!A1323:Q3652,11,FALSE)</f>
        <v>Diabetes</v>
      </c>
      <c r="L1324" s="39">
        <f>VLOOKUP(A1324,'Data _Transformation'!A1323:Q3652,12,FALSE)</f>
        <v>26579</v>
      </c>
      <c r="M1324" s="40">
        <f>VLOOKUP(A1324,'Data _Transformation'!A1323:Q3652,13,FALSE)</f>
        <v>11085.59</v>
      </c>
      <c r="N1324" s="14" t="str">
        <f>VLOOKUP(A1324,'Data _Transformation'!A1323:Q3652,14,FALSE)</f>
        <v>tier - 3</v>
      </c>
      <c r="O1324" s="14" t="str">
        <f>VLOOKUP(A1324,'Data _Transformation'!A1323:Q3652,15,FALSE)</f>
        <v>tier - 2</v>
      </c>
      <c r="P1324" s="14" t="str">
        <f>VLOOKUP(A1324,'Data _Transformation'!A1323:Q3652,16,0)</f>
        <v>R1012</v>
      </c>
      <c r="Q1324" s="42">
        <f>VLOOKUP(A1324,'Data _Transformation'!A1323:Q3652,17,0)</f>
        <v>50</v>
      </c>
    </row>
    <row r="1325" spans="1:17" ht="15.6" x14ac:dyDescent="0.3">
      <c r="A1325" s="41" t="s">
        <v>3316</v>
      </c>
      <c r="B1325" s="14" t="str">
        <f>VLOOKUP(A1325,'Data _Transformation'!A1324:Q3653,2,FALSE)</f>
        <v xml:space="preserve">  Elizabeth A</v>
      </c>
      <c r="C1325" s="14">
        <f>VLOOKUP(A1325,'Data _Transformation'!A1324:Q3653,3,FALSE)</f>
        <v>40.39</v>
      </c>
      <c r="D1325" s="14">
        <f>VLOOKUP(A1325,'Data _Transformation'!A1324:Q3653,4,FALSE)</f>
        <v>4.24</v>
      </c>
      <c r="E1325" s="14" t="str">
        <f>VLOOKUP(A1325,'Data _Transformation'!A1324:Q3653,5,FALSE)</f>
        <v>Yes</v>
      </c>
      <c r="F1325" s="14" t="str">
        <f>VLOOKUP(A1325,'Data _Transformation'!A1324:Q3653,6,FALSE)</f>
        <v>No</v>
      </c>
      <c r="G1325" s="14" t="str">
        <f>VLOOKUP(A1325,'Data _Transformation'!A1324:Q3653,7,FALSE)</f>
        <v>Yes</v>
      </c>
      <c r="H1325" s="14">
        <f>VLOOKUP(A1325,'Data _Transformation'!A1324:Q3653,8,FALSE)</f>
        <v>1</v>
      </c>
      <c r="I1325" s="14" t="str">
        <f>VLOOKUP(A1325,'Data _Transformation'!A1324:Q3653,9,FALSE)</f>
        <v>Nonsmoker</v>
      </c>
      <c r="J1325" s="14" t="str">
        <f>VLOOKUP(A1325,'Data _Transformation'!A1324:Q3653,10,FALSE)</f>
        <v>Obesity</v>
      </c>
      <c r="K1325" s="14" t="str">
        <f>VLOOKUP(A1325,'Data _Transformation'!A1324:Q3653,11,FALSE)</f>
        <v>Normal</v>
      </c>
      <c r="L1325" s="39">
        <f>VLOOKUP(A1325,'Data _Transformation'!A1324:Q3653,12,FALSE)</f>
        <v>24359</v>
      </c>
      <c r="M1325" s="40">
        <f>VLOOKUP(A1325,'Data _Transformation'!A1324:Q3653,13,FALSE)</f>
        <v>11090.72</v>
      </c>
      <c r="N1325" s="14" t="str">
        <f>VLOOKUP(A1325,'Data _Transformation'!A1324:Q3653,14,FALSE)</f>
        <v>tier - 3</v>
      </c>
      <c r="O1325" s="14" t="str">
        <f>VLOOKUP(A1325,'Data _Transformation'!A1324:Q3653,15,FALSE)</f>
        <v>tier - 1</v>
      </c>
      <c r="P1325" s="14" t="str">
        <f>VLOOKUP(A1325,'Data _Transformation'!A1324:Q3653,16,0)</f>
        <v>R1013</v>
      </c>
      <c r="Q1325" s="42">
        <f>VLOOKUP(A1325,'Data _Transformation'!A1324:Q3653,17,0)</f>
        <v>56</v>
      </c>
    </row>
    <row r="1326" spans="1:17" ht="15.6" x14ac:dyDescent="0.3">
      <c r="A1326" s="41" t="s">
        <v>3319</v>
      </c>
      <c r="B1326" s="14" t="str">
        <f>VLOOKUP(A1326,'Data _Transformation'!A1325:Q3654,2,FALSE)</f>
        <v xml:space="preserve">  Andrew</v>
      </c>
      <c r="C1326" s="14">
        <f>VLOOKUP(A1326,'Data _Transformation'!A1325:Q3654,3,FALSE)</f>
        <v>25.96</v>
      </c>
      <c r="D1326" s="14">
        <f>VLOOKUP(A1326,'Data _Transformation'!A1325:Q3654,4,FALSE)</f>
        <v>4.68</v>
      </c>
      <c r="E1326" s="14" t="str">
        <f>VLOOKUP(A1326,'Data _Transformation'!A1325:Q3654,5,FALSE)</f>
        <v>Yes</v>
      </c>
      <c r="F1326" s="14" t="str">
        <f>VLOOKUP(A1326,'Data _Transformation'!A1325:Q3654,6,FALSE)</f>
        <v>No</v>
      </c>
      <c r="G1326" s="14" t="str">
        <f>VLOOKUP(A1326,'Data _Transformation'!A1325:Q3654,7,FALSE)</f>
        <v>Yes</v>
      </c>
      <c r="H1326" s="14">
        <f>VLOOKUP(A1326,'Data _Transformation'!A1325:Q3654,8,FALSE)</f>
        <v>1</v>
      </c>
      <c r="I1326" s="14" t="str">
        <f>VLOOKUP(A1326,'Data _Transformation'!A1325:Q3654,9,FALSE)</f>
        <v>Nonsmoker</v>
      </c>
      <c r="J1326" s="14" t="str">
        <f>VLOOKUP(A1326,'Data _Transformation'!A1325:Q3654,10,FALSE)</f>
        <v>Over weight</v>
      </c>
      <c r="K1326" s="14" t="str">
        <f>VLOOKUP(A1326,'Data _Transformation'!A1325:Q3654,11,FALSE)</f>
        <v>Normal</v>
      </c>
      <c r="L1326" s="39">
        <f>VLOOKUP(A1326,'Data _Transformation'!A1325:Q3654,12,FALSE)</f>
        <v>24293</v>
      </c>
      <c r="M1326" s="40">
        <f>VLOOKUP(A1326,'Data _Transformation'!A1325:Q3654,13,FALSE)</f>
        <v>11093.62</v>
      </c>
      <c r="N1326" s="14" t="str">
        <f>VLOOKUP(A1326,'Data _Transformation'!A1325:Q3654,14,FALSE)</f>
        <v>tier - 3</v>
      </c>
      <c r="O1326" s="14" t="str">
        <f>VLOOKUP(A1326,'Data _Transformation'!A1325:Q3654,15,FALSE)</f>
        <v>tier - 1</v>
      </c>
      <c r="P1326" s="14" t="str">
        <f>VLOOKUP(A1326,'Data _Transformation'!A1325:Q3654,16,0)</f>
        <v>R1013</v>
      </c>
      <c r="Q1326" s="42">
        <f>VLOOKUP(A1326,'Data _Transformation'!A1325:Q3654,17,0)</f>
        <v>56</v>
      </c>
    </row>
    <row r="1327" spans="1:17" ht="15.6" x14ac:dyDescent="0.3">
      <c r="A1327" s="41" t="s">
        <v>3321</v>
      </c>
      <c r="B1327" s="14" t="str">
        <f>VLOOKUP(A1327,'Data _Transformation'!A1326:Q3655,2,FALSE)</f>
        <v xml:space="preserve">  Dawn M</v>
      </c>
      <c r="C1327" s="14">
        <f>VLOOKUP(A1327,'Data _Transformation'!A1326:Q3655,3,FALSE)</f>
        <v>17.68</v>
      </c>
      <c r="D1327" s="14">
        <f>VLOOKUP(A1327,'Data _Transformation'!A1326:Q3655,4,FALSE)</f>
        <v>8.57</v>
      </c>
      <c r="E1327" s="14" t="str">
        <f>VLOOKUP(A1327,'Data _Transformation'!A1326:Q3655,5,FALSE)</f>
        <v>Yes</v>
      </c>
      <c r="F1327" s="14" t="str">
        <f>VLOOKUP(A1327,'Data _Transformation'!A1326:Q3655,6,FALSE)</f>
        <v>No</v>
      </c>
      <c r="G1327" s="14" t="str">
        <f>VLOOKUP(A1327,'Data _Transformation'!A1326:Q3655,7,FALSE)</f>
        <v>Yes</v>
      </c>
      <c r="H1327" s="14">
        <f>VLOOKUP(A1327,'Data _Transformation'!A1326:Q3655,8,FALSE)</f>
        <v>1</v>
      </c>
      <c r="I1327" s="14" t="str">
        <f>VLOOKUP(A1327,'Data _Transformation'!A1326:Q3655,9,FALSE)</f>
        <v>Nonsmoker</v>
      </c>
      <c r="J1327" s="14" t="str">
        <f>VLOOKUP(A1327,'Data _Transformation'!A1326:Q3655,10,FALSE)</f>
        <v>Under weight</v>
      </c>
      <c r="K1327" s="14" t="str">
        <f>VLOOKUP(A1327,'Data _Transformation'!A1326:Q3655,11,FALSE)</f>
        <v>Diabetes</v>
      </c>
      <c r="L1327" s="39">
        <f>VLOOKUP(A1327,'Data _Transformation'!A1326:Q3655,12,FALSE)</f>
        <v>29453</v>
      </c>
      <c r="M1327" s="40">
        <f>VLOOKUP(A1327,'Data _Transformation'!A1326:Q3655,13,FALSE)</f>
        <v>11103.33</v>
      </c>
      <c r="N1327" s="14" t="str">
        <f>VLOOKUP(A1327,'Data _Transformation'!A1326:Q3655,14,FALSE)</f>
        <v>tier - 3</v>
      </c>
      <c r="O1327" s="14" t="str">
        <f>VLOOKUP(A1327,'Data _Transformation'!A1326:Q3655,15,FALSE)</f>
        <v>tier - 1</v>
      </c>
      <c r="P1327" s="14" t="str">
        <f>VLOOKUP(A1327,'Data _Transformation'!A1326:Q3655,16,0)</f>
        <v>R1021</v>
      </c>
      <c r="Q1327" s="42">
        <f>VLOOKUP(A1327,'Data _Transformation'!A1326:Q3655,17,0)</f>
        <v>42</v>
      </c>
    </row>
    <row r="1328" spans="1:17" ht="15.6" x14ac:dyDescent="0.3">
      <c r="A1328" s="41" t="s">
        <v>3324</v>
      </c>
      <c r="B1328" s="14" t="str">
        <f>VLOOKUP(A1328,'Data _Transformation'!A1327:Q3656,2,FALSE)</f>
        <v xml:space="preserve">  Jonathan P</v>
      </c>
      <c r="C1328" s="14">
        <f>VLOOKUP(A1328,'Data _Transformation'!A1327:Q3656,3,FALSE)</f>
        <v>30.875</v>
      </c>
      <c r="D1328" s="14">
        <f>VLOOKUP(A1328,'Data _Transformation'!A1327:Q3656,4,FALSE)</f>
        <v>4.0999999999999996</v>
      </c>
      <c r="E1328" s="14" t="str">
        <f>VLOOKUP(A1328,'Data _Transformation'!A1327:Q3656,5,FALSE)</f>
        <v>No</v>
      </c>
      <c r="F1328" s="14" t="str">
        <f>VLOOKUP(A1328,'Data _Transformation'!A1327:Q3656,6,FALSE)</f>
        <v>No</v>
      </c>
      <c r="G1328" s="14" t="str">
        <f>VLOOKUP(A1328,'Data _Transformation'!A1327:Q3656,7,FALSE)</f>
        <v>No</v>
      </c>
      <c r="H1328" s="14">
        <f>VLOOKUP(A1328,'Data _Transformation'!A1327:Q3656,8,FALSE)</f>
        <v>0</v>
      </c>
      <c r="I1328" s="14" t="str">
        <f>VLOOKUP(A1328,'Data _Transformation'!A1327:Q3656,9,FALSE)</f>
        <v>Nonsmoker</v>
      </c>
      <c r="J1328" s="14" t="str">
        <f>VLOOKUP(A1328,'Data _Transformation'!A1327:Q3656,10,FALSE)</f>
        <v>Obesity</v>
      </c>
      <c r="K1328" s="14" t="str">
        <f>VLOOKUP(A1328,'Data _Transformation'!A1327:Q3656,11,FALSE)</f>
        <v>Normal</v>
      </c>
      <c r="L1328" s="39">
        <f>VLOOKUP(A1328,'Data _Transformation'!A1327:Q3656,12,FALSE)</f>
        <v>25537</v>
      </c>
      <c r="M1328" s="40">
        <f>VLOOKUP(A1328,'Data _Transformation'!A1327:Q3656,13,FALSE)</f>
        <v>11150.78</v>
      </c>
      <c r="N1328" s="14" t="str">
        <f>VLOOKUP(A1328,'Data _Transformation'!A1327:Q3656,14,FALSE)</f>
        <v>tier - 3</v>
      </c>
      <c r="O1328" s="14" t="str">
        <f>VLOOKUP(A1328,'Data _Transformation'!A1327:Q3656,15,FALSE)</f>
        <v>tier - 2</v>
      </c>
      <c r="P1328" s="14" t="str">
        <f>VLOOKUP(A1328,'Data _Transformation'!A1327:Q3656,16,0)</f>
        <v>R1011</v>
      </c>
      <c r="Q1328" s="42">
        <f>VLOOKUP(A1328,'Data _Transformation'!A1327:Q3656,17,0)</f>
        <v>53</v>
      </c>
    </row>
    <row r="1329" spans="1:17" ht="15.6" x14ac:dyDescent="0.3">
      <c r="A1329" s="41" t="s">
        <v>3326</v>
      </c>
      <c r="B1329" s="14" t="str">
        <f>VLOOKUP(A1329,'Data _Transformation'!A1328:Q3657,2,FALSE)</f>
        <v xml:space="preserve">  Gina</v>
      </c>
      <c r="C1329" s="14">
        <f>VLOOKUP(A1329,'Data _Transformation'!A1328:Q3657,3,FALSE)</f>
        <v>30.81</v>
      </c>
      <c r="D1329" s="14">
        <f>VLOOKUP(A1329,'Data _Transformation'!A1328:Q3657,4,FALSE)</f>
        <v>4.49</v>
      </c>
      <c r="E1329" s="14" t="str">
        <f>VLOOKUP(A1329,'Data _Transformation'!A1328:Q3657,5,FALSE)</f>
        <v>No</v>
      </c>
      <c r="F1329" s="14" t="str">
        <f>VLOOKUP(A1329,'Data _Transformation'!A1328:Q3657,6,FALSE)</f>
        <v>No</v>
      </c>
      <c r="G1329" s="14" t="str">
        <f>VLOOKUP(A1329,'Data _Transformation'!A1328:Q3657,7,FALSE)</f>
        <v>No</v>
      </c>
      <c r="H1329" s="14">
        <f>VLOOKUP(A1329,'Data _Transformation'!A1328:Q3657,8,FALSE)</f>
        <v>0</v>
      </c>
      <c r="I1329" s="14" t="str">
        <f>VLOOKUP(A1329,'Data _Transformation'!A1328:Q3657,9,FALSE)</f>
        <v>Nonsmoker</v>
      </c>
      <c r="J1329" s="14" t="str">
        <f>VLOOKUP(A1329,'Data _Transformation'!A1328:Q3657,10,FALSE)</f>
        <v>Obesity</v>
      </c>
      <c r="K1329" s="14" t="str">
        <f>VLOOKUP(A1329,'Data _Transformation'!A1328:Q3657,11,FALSE)</f>
        <v>Normal</v>
      </c>
      <c r="L1329" s="39">
        <f>VLOOKUP(A1329,'Data _Transformation'!A1328:Q3657,12,FALSE)</f>
        <v>25379</v>
      </c>
      <c r="M1329" s="40">
        <f>VLOOKUP(A1329,'Data _Transformation'!A1328:Q3657,13,FALSE)</f>
        <v>11163.57</v>
      </c>
      <c r="N1329" s="14" t="str">
        <f>VLOOKUP(A1329,'Data _Transformation'!A1328:Q3657,14,FALSE)</f>
        <v>tier - 3</v>
      </c>
      <c r="O1329" s="14" t="str">
        <f>VLOOKUP(A1329,'Data _Transformation'!A1328:Q3657,15,FALSE)</f>
        <v>tier - 2</v>
      </c>
      <c r="P1329" s="14" t="str">
        <f>VLOOKUP(A1329,'Data _Transformation'!A1328:Q3657,16,0)</f>
        <v>R1011</v>
      </c>
      <c r="Q1329" s="42">
        <f>VLOOKUP(A1329,'Data _Transformation'!A1328:Q3657,17,0)</f>
        <v>53</v>
      </c>
    </row>
    <row r="1330" spans="1:17" ht="15.6" x14ac:dyDescent="0.3">
      <c r="A1330" s="41" t="s">
        <v>3329</v>
      </c>
      <c r="B1330" s="14" t="str">
        <f>VLOOKUP(A1330,'Data _Transformation'!A1329:Q3658,2,FALSE)</f>
        <v xml:space="preserve">  Dino</v>
      </c>
      <c r="C1330" s="14">
        <f>VLOOKUP(A1330,'Data _Transformation'!A1329:Q3658,3,FALSE)</f>
        <v>36.85</v>
      </c>
      <c r="D1330" s="14">
        <f>VLOOKUP(A1330,'Data _Transformation'!A1329:Q3658,4,FALSE)</f>
        <v>8.8000000000000007</v>
      </c>
      <c r="E1330" s="14" t="str">
        <f>VLOOKUP(A1330,'Data _Transformation'!A1329:Q3658,5,FALSE)</f>
        <v>No</v>
      </c>
      <c r="F1330" s="14" t="str">
        <f>VLOOKUP(A1330,'Data _Transformation'!A1329:Q3658,6,FALSE)</f>
        <v>No</v>
      </c>
      <c r="G1330" s="14" t="str">
        <f>VLOOKUP(A1330,'Data _Transformation'!A1329:Q3658,7,FALSE)</f>
        <v>No</v>
      </c>
      <c r="H1330" s="14">
        <f>VLOOKUP(A1330,'Data _Transformation'!A1329:Q3658,8,FALSE)</f>
        <v>2</v>
      </c>
      <c r="I1330" s="14" t="str">
        <f>VLOOKUP(A1330,'Data _Transformation'!A1329:Q3658,9,FALSE)</f>
        <v>Nonsmoker</v>
      </c>
      <c r="J1330" s="14" t="str">
        <f>VLOOKUP(A1330,'Data _Transformation'!A1329:Q3658,10,FALSE)</f>
        <v>Obesity</v>
      </c>
      <c r="K1330" s="14" t="str">
        <f>VLOOKUP(A1330,'Data _Transformation'!A1329:Q3658,11,FALSE)</f>
        <v>Diabetes</v>
      </c>
      <c r="L1330" s="39">
        <f>VLOOKUP(A1330,'Data _Transformation'!A1329:Q3658,12,FALSE)</f>
        <v>24325</v>
      </c>
      <c r="M1330" s="40">
        <f>VLOOKUP(A1330,'Data _Transformation'!A1329:Q3658,13,FALSE)</f>
        <v>11165.42</v>
      </c>
      <c r="N1330" s="14" t="str">
        <f>VLOOKUP(A1330,'Data _Transformation'!A1329:Q3658,14,FALSE)</f>
        <v>tier - 3</v>
      </c>
      <c r="O1330" s="14" t="str">
        <f>VLOOKUP(A1330,'Data _Transformation'!A1329:Q3658,15,FALSE)</f>
        <v>tier - 1</v>
      </c>
      <c r="P1330" s="14" t="str">
        <f>VLOOKUP(A1330,'Data _Transformation'!A1329:Q3658,16,0)</f>
        <v>R1016</v>
      </c>
      <c r="Q1330" s="42">
        <f>VLOOKUP(A1330,'Data _Transformation'!A1329:Q3658,17,0)</f>
        <v>56</v>
      </c>
    </row>
    <row r="1331" spans="1:17" ht="15.6" x14ac:dyDescent="0.3">
      <c r="A1331" s="41" t="s">
        <v>3331</v>
      </c>
      <c r="B1331" s="14" t="str">
        <f>VLOOKUP(A1331,'Data _Transformation'!A1330:Q3659,2,FALSE)</f>
        <v xml:space="preserve">  Jan</v>
      </c>
      <c r="C1331" s="14">
        <f>VLOOKUP(A1331,'Data _Transformation'!A1330:Q3659,3,FALSE)</f>
        <v>35.86</v>
      </c>
      <c r="D1331" s="14">
        <f>VLOOKUP(A1331,'Data _Transformation'!A1330:Q3659,4,FALSE)</f>
        <v>7.93</v>
      </c>
      <c r="E1331" s="14" t="str">
        <f>VLOOKUP(A1331,'Data _Transformation'!A1330:Q3659,5,FALSE)</f>
        <v>No</v>
      </c>
      <c r="F1331" s="14" t="str">
        <f>VLOOKUP(A1331,'Data _Transformation'!A1330:Q3659,6,FALSE)</f>
        <v>No</v>
      </c>
      <c r="G1331" s="14" t="str">
        <f>VLOOKUP(A1331,'Data _Transformation'!A1330:Q3659,7,FALSE)</f>
        <v>No</v>
      </c>
      <c r="H1331" s="14">
        <f>VLOOKUP(A1331,'Data _Transformation'!A1330:Q3659,8,FALSE)</f>
        <v>2</v>
      </c>
      <c r="I1331" s="14" t="str">
        <f>VLOOKUP(A1331,'Data _Transformation'!A1330:Q3659,9,FALSE)</f>
        <v>Nonsmoker</v>
      </c>
      <c r="J1331" s="14" t="str">
        <f>VLOOKUP(A1331,'Data _Transformation'!A1330:Q3659,10,FALSE)</f>
        <v>Obesity</v>
      </c>
      <c r="K1331" s="14" t="str">
        <f>VLOOKUP(A1331,'Data _Transformation'!A1330:Q3659,11,FALSE)</f>
        <v>Diabetes</v>
      </c>
      <c r="L1331" s="39">
        <f>VLOOKUP(A1331,'Data _Transformation'!A1330:Q3659,12,FALSE)</f>
        <v>26545</v>
      </c>
      <c r="M1331" s="40">
        <f>VLOOKUP(A1331,'Data _Transformation'!A1330:Q3659,13,FALSE)</f>
        <v>11186.2</v>
      </c>
      <c r="N1331" s="14" t="str">
        <f>VLOOKUP(A1331,'Data _Transformation'!A1330:Q3659,14,FALSE)</f>
        <v>tier - 3</v>
      </c>
      <c r="O1331" s="14" t="str">
        <f>VLOOKUP(A1331,'Data _Transformation'!A1330:Q3659,15,FALSE)</f>
        <v>tier - 2</v>
      </c>
      <c r="P1331" s="14" t="str">
        <f>VLOOKUP(A1331,'Data _Transformation'!A1330:Q3659,16,0)</f>
        <v>R1021</v>
      </c>
      <c r="Q1331" s="42">
        <f>VLOOKUP(A1331,'Data _Transformation'!A1330:Q3659,17,0)</f>
        <v>50</v>
      </c>
    </row>
    <row r="1332" spans="1:17" ht="15.6" x14ac:dyDescent="0.3">
      <c r="A1332" s="41" t="s">
        <v>3334</v>
      </c>
      <c r="B1332" s="14" t="str">
        <f>VLOOKUP(A1332,'Data _Transformation'!A1331:Q3660,2,FALSE)</f>
        <v xml:space="preserve">  Jonathan E</v>
      </c>
      <c r="C1332" s="14">
        <f>VLOOKUP(A1332,'Data _Transformation'!A1331:Q3660,3,FALSE)</f>
        <v>30.3</v>
      </c>
      <c r="D1332" s="14">
        <f>VLOOKUP(A1332,'Data _Transformation'!A1331:Q3660,4,FALSE)</f>
        <v>9.4499999999999993</v>
      </c>
      <c r="E1332" s="14" t="str">
        <f>VLOOKUP(A1332,'Data _Transformation'!A1331:Q3660,5,FALSE)</f>
        <v>No</v>
      </c>
      <c r="F1332" s="14" t="str">
        <f>VLOOKUP(A1332,'Data _Transformation'!A1331:Q3660,6,FALSE)</f>
        <v>No</v>
      </c>
      <c r="G1332" s="14" t="str">
        <f>VLOOKUP(A1332,'Data _Transformation'!A1331:Q3660,7,FALSE)</f>
        <v>No</v>
      </c>
      <c r="H1332" s="14">
        <f>VLOOKUP(A1332,'Data _Transformation'!A1331:Q3660,8,FALSE)</f>
        <v>2</v>
      </c>
      <c r="I1332" s="14" t="str">
        <f>VLOOKUP(A1332,'Data _Transformation'!A1331:Q3660,9,FALSE)</f>
        <v>Nonsmoker</v>
      </c>
      <c r="J1332" s="14" t="str">
        <f>VLOOKUP(A1332,'Data _Transformation'!A1331:Q3660,10,FALSE)</f>
        <v>Obesity</v>
      </c>
      <c r="K1332" s="14" t="str">
        <f>VLOOKUP(A1332,'Data _Transformation'!A1331:Q3660,11,FALSE)</f>
        <v>Diabetes</v>
      </c>
      <c r="L1332" s="39">
        <f>VLOOKUP(A1332,'Data _Transformation'!A1331:Q3660,12,FALSE)</f>
        <v>25733</v>
      </c>
      <c r="M1332" s="40">
        <f>VLOOKUP(A1332,'Data _Transformation'!A1331:Q3660,13,FALSE)</f>
        <v>11187.66</v>
      </c>
      <c r="N1332" s="14" t="str">
        <f>VLOOKUP(A1332,'Data _Transformation'!A1331:Q3660,14,FALSE)</f>
        <v>tier - 3</v>
      </c>
      <c r="O1332" s="14" t="str">
        <f>VLOOKUP(A1332,'Data _Transformation'!A1331:Q3660,15,FALSE)</f>
        <v>tier - 2</v>
      </c>
      <c r="P1332" s="14" t="str">
        <f>VLOOKUP(A1332,'Data _Transformation'!A1331:Q3660,16,0)</f>
        <v>R1012</v>
      </c>
      <c r="Q1332" s="42">
        <f>VLOOKUP(A1332,'Data _Transformation'!A1331:Q3660,17,0)</f>
        <v>52</v>
      </c>
    </row>
    <row r="1333" spans="1:17" ht="15.6" x14ac:dyDescent="0.3">
      <c r="A1333" s="41" t="s">
        <v>3337</v>
      </c>
      <c r="B1333" s="14" t="str">
        <f>VLOOKUP(A1333,'Data _Transformation'!A1332:Q3661,2,FALSE)</f>
        <v xml:space="preserve">  Mark A</v>
      </c>
      <c r="C1333" s="14">
        <f>VLOOKUP(A1333,'Data _Transformation'!A1332:Q3661,3,FALSE)</f>
        <v>32.015000000000001</v>
      </c>
      <c r="D1333" s="14">
        <f>VLOOKUP(A1333,'Data _Transformation'!A1332:Q3661,4,FALSE)</f>
        <v>7.67</v>
      </c>
      <c r="E1333" s="14" t="str">
        <f>VLOOKUP(A1333,'Data _Transformation'!A1332:Q3661,5,FALSE)</f>
        <v>No</v>
      </c>
      <c r="F1333" s="14" t="str">
        <f>VLOOKUP(A1333,'Data _Transformation'!A1332:Q3661,6,FALSE)</f>
        <v>No</v>
      </c>
      <c r="G1333" s="14" t="str">
        <f>VLOOKUP(A1333,'Data _Transformation'!A1332:Q3661,7,FALSE)</f>
        <v>No</v>
      </c>
      <c r="H1333" s="14">
        <f>VLOOKUP(A1333,'Data _Transformation'!A1332:Q3661,8,FALSE)</f>
        <v>0</v>
      </c>
      <c r="I1333" s="14" t="str">
        <f>VLOOKUP(A1333,'Data _Transformation'!A1332:Q3661,9,FALSE)</f>
        <v>Nonsmoker</v>
      </c>
      <c r="J1333" s="14" t="str">
        <f>VLOOKUP(A1333,'Data _Transformation'!A1332:Q3661,10,FALSE)</f>
        <v>Obesity</v>
      </c>
      <c r="K1333" s="14" t="str">
        <f>VLOOKUP(A1333,'Data _Transformation'!A1332:Q3661,11,FALSE)</f>
        <v>Diabetes</v>
      </c>
      <c r="L1333" s="39">
        <f>VLOOKUP(A1333,'Data _Transformation'!A1332:Q3661,12,FALSE)</f>
        <v>27939</v>
      </c>
      <c r="M1333" s="40">
        <f>VLOOKUP(A1333,'Data _Transformation'!A1332:Q3661,13,FALSE)</f>
        <v>11217.35</v>
      </c>
      <c r="N1333" s="14" t="str">
        <f>VLOOKUP(A1333,'Data _Transformation'!A1332:Q3661,14,FALSE)</f>
        <v>tier - 3</v>
      </c>
      <c r="O1333" s="14" t="str">
        <f>VLOOKUP(A1333,'Data _Transformation'!A1332:Q3661,15,FALSE)</f>
        <v>tier - 2</v>
      </c>
      <c r="P1333" s="14" t="str">
        <f>VLOOKUP(A1333,'Data _Transformation'!A1332:Q3661,16,0)</f>
        <v>R1025</v>
      </c>
      <c r="Q1333" s="42">
        <f>VLOOKUP(A1333,'Data _Transformation'!A1332:Q3661,17,0)</f>
        <v>46</v>
      </c>
    </row>
    <row r="1334" spans="1:17" ht="15.6" x14ac:dyDescent="0.3">
      <c r="A1334" s="41" t="s">
        <v>3339</v>
      </c>
      <c r="B1334" s="14" t="str">
        <f>VLOOKUP(A1334,'Data _Transformation'!A1333:Q3662,2,FALSE)</f>
        <v xml:space="preserve">  Mary</v>
      </c>
      <c r="C1334" s="14">
        <f>VLOOKUP(A1334,'Data _Transformation'!A1333:Q3662,3,FALSE)</f>
        <v>25.06</v>
      </c>
      <c r="D1334" s="14">
        <f>VLOOKUP(A1334,'Data _Transformation'!A1333:Q3662,4,FALSE)</f>
        <v>10.53</v>
      </c>
      <c r="E1334" s="14" t="str">
        <f>VLOOKUP(A1334,'Data _Transformation'!A1333:Q3662,5,FALSE)</f>
        <v>No</v>
      </c>
      <c r="F1334" s="14" t="str">
        <f>VLOOKUP(A1334,'Data _Transformation'!A1333:Q3662,6,FALSE)</f>
        <v>No</v>
      </c>
      <c r="G1334" s="14" t="str">
        <f>VLOOKUP(A1334,'Data _Transformation'!A1333:Q3662,7,FALSE)</f>
        <v>No</v>
      </c>
      <c r="H1334" s="14">
        <f>VLOOKUP(A1334,'Data _Transformation'!A1333:Q3662,8,FALSE)</f>
        <v>2</v>
      </c>
      <c r="I1334" s="14" t="str">
        <f>VLOOKUP(A1334,'Data _Transformation'!A1333:Q3662,9,FALSE)</f>
        <v>Nonsmoker</v>
      </c>
      <c r="J1334" s="14" t="str">
        <f>VLOOKUP(A1334,'Data _Transformation'!A1333:Q3662,10,FALSE)</f>
        <v>Over weight</v>
      </c>
      <c r="K1334" s="14" t="str">
        <f>VLOOKUP(A1334,'Data _Transformation'!A1333:Q3662,11,FALSE)</f>
        <v>Diabetes</v>
      </c>
      <c r="L1334" s="39">
        <f>VLOOKUP(A1334,'Data _Transformation'!A1333:Q3662,12,FALSE)</f>
        <v>25567</v>
      </c>
      <c r="M1334" s="40">
        <f>VLOOKUP(A1334,'Data _Transformation'!A1333:Q3662,13,FALSE)</f>
        <v>11244.38</v>
      </c>
      <c r="N1334" s="14" t="str">
        <f>VLOOKUP(A1334,'Data _Transformation'!A1333:Q3662,14,FALSE)</f>
        <v>tier - 3</v>
      </c>
      <c r="O1334" s="14" t="str">
        <f>VLOOKUP(A1334,'Data _Transformation'!A1333:Q3662,15,FALSE)</f>
        <v>tier - 1</v>
      </c>
      <c r="P1334" s="14" t="str">
        <f>VLOOKUP(A1334,'Data _Transformation'!A1333:Q3662,16,0)</f>
        <v>R1016</v>
      </c>
      <c r="Q1334" s="42">
        <f>VLOOKUP(A1334,'Data _Transformation'!A1333:Q3662,17,0)</f>
        <v>53</v>
      </c>
    </row>
    <row r="1335" spans="1:17" ht="15.6" x14ac:dyDescent="0.3">
      <c r="A1335" s="41" t="s">
        <v>3342</v>
      </c>
      <c r="B1335" s="14" t="str">
        <f>VLOOKUP(A1335,'Data _Transformation'!A1334:Q3663,2,FALSE)</f>
        <v xml:space="preserve">  Samuel</v>
      </c>
      <c r="C1335" s="14">
        <f>VLOOKUP(A1335,'Data _Transformation'!A1334:Q3663,3,FALSE)</f>
        <v>18.829999999999998</v>
      </c>
      <c r="D1335" s="14">
        <f>VLOOKUP(A1335,'Data _Transformation'!A1334:Q3663,4,FALSE)</f>
        <v>10.08</v>
      </c>
      <c r="E1335" s="14" t="str">
        <f>VLOOKUP(A1335,'Data _Transformation'!A1334:Q3663,5,FALSE)</f>
        <v>Yes</v>
      </c>
      <c r="F1335" s="14" t="str">
        <f>VLOOKUP(A1335,'Data _Transformation'!A1334:Q3663,6,FALSE)</f>
        <v>No</v>
      </c>
      <c r="G1335" s="14" t="str">
        <f>VLOOKUP(A1335,'Data _Transformation'!A1334:Q3663,7,FALSE)</f>
        <v>No</v>
      </c>
      <c r="H1335" s="14">
        <f>VLOOKUP(A1335,'Data _Transformation'!A1334:Q3663,8,FALSE)</f>
        <v>0</v>
      </c>
      <c r="I1335" s="14" t="str">
        <f>VLOOKUP(A1335,'Data _Transformation'!A1334:Q3663,9,FALSE)</f>
        <v>Nonsmoker</v>
      </c>
      <c r="J1335" s="14" t="str">
        <f>VLOOKUP(A1335,'Data _Transformation'!A1334:Q3663,10,FALSE)</f>
        <v>Normal weight</v>
      </c>
      <c r="K1335" s="14" t="str">
        <f>VLOOKUP(A1335,'Data _Transformation'!A1334:Q3663,11,FALSE)</f>
        <v>Diabetes</v>
      </c>
      <c r="L1335" s="39">
        <f>VLOOKUP(A1335,'Data _Transformation'!A1334:Q3663,12,FALSE)</f>
        <v>32859</v>
      </c>
      <c r="M1335" s="40">
        <f>VLOOKUP(A1335,'Data _Transformation'!A1334:Q3663,13,FALSE)</f>
        <v>11250.43</v>
      </c>
      <c r="N1335" s="14" t="str">
        <f>VLOOKUP(A1335,'Data _Transformation'!A1334:Q3663,14,FALSE)</f>
        <v>tier - 3</v>
      </c>
      <c r="O1335" s="14" t="str">
        <f>VLOOKUP(A1335,'Data _Transformation'!A1334:Q3663,15,FALSE)</f>
        <v>tier - 2</v>
      </c>
      <c r="P1335" s="14" t="str">
        <f>VLOOKUP(A1335,'Data _Transformation'!A1334:Q3663,16,0)</f>
        <v>R1026</v>
      </c>
      <c r="Q1335" s="42">
        <f>VLOOKUP(A1335,'Data _Transformation'!A1334:Q3663,17,0)</f>
        <v>33</v>
      </c>
    </row>
    <row r="1336" spans="1:17" ht="15.6" x14ac:dyDescent="0.3">
      <c r="A1336" s="41" t="s">
        <v>3344</v>
      </c>
      <c r="B1336" s="14" t="str">
        <f>VLOOKUP(A1336,'Data _Transformation'!A1335:Q3664,2,FALSE)</f>
        <v xml:space="preserve">  Stan J</v>
      </c>
      <c r="C1336" s="14">
        <f>VLOOKUP(A1336,'Data _Transformation'!A1335:Q3664,3,FALSE)</f>
        <v>47.52</v>
      </c>
      <c r="D1336" s="14">
        <f>VLOOKUP(A1336,'Data _Transformation'!A1335:Q3664,4,FALSE)</f>
        <v>11.39</v>
      </c>
      <c r="E1336" s="14" t="str">
        <f>VLOOKUP(A1336,'Data _Transformation'!A1335:Q3664,5,FALSE)</f>
        <v>Yes</v>
      </c>
      <c r="F1336" s="14" t="str">
        <f>VLOOKUP(A1336,'Data _Transformation'!A1335:Q3664,6,FALSE)</f>
        <v>No</v>
      </c>
      <c r="G1336" s="14" t="str">
        <f>VLOOKUP(A1336,'Data _Transformation'!A1335:Q3664,7,FALSE)</f>
        <v>No</v>
      </c>
      <c r="H1336" s="14">
        <f>VLOOKUP(A1336,'Data _Transformation'!A1335:Q3664,8,FALSE)</f>
        <v>1</v>
      </c>
      <c r="I1336" s="14" t="str">
        <f>VLOOKUP(A1336,'Data _Transformation'!A1335:Q3664,9,FALSE)</f>
        <v>Nonsmoker</v>
      </c>
      <c r="J1336" s="14" t="str">
        <f>VLOOKUP(A1336,'Data _Transformation'!A1335:Q3664,10,FALSE)</f>
        <v>Obesity</v>
      </c>
      <c r="K1336" s="14" t="str">
        <f>VLOOKUP(A1336,'Data _Transformation'!A1335:Q3664,11,FALSE)</f>
        <v>Diabetes</v>
      </c>
      <c r="L1336" s="39">
        <f>VLOOKUP(A1336,'Data _Transformation'!A1335:Q3664,12,FALSE)</f>
        <v>25435</v>
      </c>
      <c r="M1336" s="40">
        <f>VLOOKUP(A1336,'Data _Transformation'!A1335:Q3664,13,FALSE)</f>
        <v>11253.42</v>
      </c>
      <c r="N1336" s="14" t="str">
        <f>VLOOKUP(A1336,'Data _Transformation'!A1335:Q3664,14,FALSE)</f>
        <v>tier - 3</v>
      </c>
      <c r="O1336" s="14" t="str">
        <f>VLOOKUP(A1336,'Data _Transformation'!A1335:Q3664,15,FALSE)</f>
        <v>tier - 1</v>
      </c>
      <c r="P1336" s="14" t="str">
        <f>VLOOKUP(A1336,'Data _Transformation'!A1335:Q3664,16,0)</f>
        <v>R1011</v>
      </c>
      <c r="Q1336" s="42">
        <f>VLOOKUP(A1336,'Data _Transformation'!A1335:Q3664,17,0)</f>
        <v>53</v>
      </c>
    </row>
    <row r="1337" spans="1:17" ht="15.6" x14ac:dyDescent="0.3">
      <c r="A1337" s="41" t="s">
        <v>3347</v>
      </c>
      <c r="B1337" s="14" t="str">
        <f>VLOOKUP(A1337,'Data _Transformation'!A1336:Q3665,2,FALSE)</f>
        <v xml:space="preserve">  Jessica L</v>
      </c>
      <c r="C1337" s="14">
        <f>VLOOKUP(A1337,'Data _Transformation'!A1336:Q3665,3,FALSE)</f>
        <v>37.82</v>
      </c>
      <c r="D1337" s="14">
        <f>VLOOKUP(A1337,'Data _Transformation'!A1336:Q3665,4,FALSE)</f>
        <v>6.36</v>
      </c>
      <c r="E1337" s="14" t="str">
        <f>VLOOKUP(A1337,'Data _Transformation'!A1336:Q3665,5,FALSE)</f>
        <v>No</v>
      </c>
      <c r="F1337" s="14" t="str">
        <f>VLOOKUP(A1337,'Data _Transformation'!A1336:Q3665,6,FALSE)</f>
        <v>No</v>
      </c>
      <c r="G1337" s="14" t="str">
        <f>VLOOKUP(A1337,'Data _Transformation'!A1336:Q3665,7,FALSE)</f>
        <v>No</v>
      </c>
      <c r="H1337" s="14">
        <f>VLOOKUP(A1337,'Data _Transformation'!A1336:Q3665,8,FALSE)</f>
        <v>0</v>
      </c>
      <c r="I1337" s="14" t="str">
        <f>VLOOKUP(A1337,'Data _Transformation'!A1336:Q3665,9,FALSE)</f>
        <v>Nonsmoker</v>
      </c>
      <c r="J1337" s="14" t="str">
        <f>VLOOKUP(A1337,'Data _Transformation'!A1336:Q3665,10,FALSE)</f>
        <v>Obesity</v>
      </c>
      <c r="K1337" s="14" t="str">
        <f>VLOOKUP(A1337,'Data _Transformation'!A1336:Q3665,11,FALSE)</f>
        <v>Prediabetes</v>
      </c>
      <c r="L1337" s="39">
        <f>VLOOKUP(A1337,'Data _Transformation'!A1336:Q3665,12,FALSE)</f>
        <v>29861</v>
      </c>
      <c r="M1337" s="40">
        <f>VLOOKUP(A1337,'Data _Transformation'!A1336:Q3665,13,FALSE)</f>
        <v>11255.29</v>
      </c>
      <c r="N1337" s="14" t="str">
        <f>VLOOKUP(A1337,'Data _Transformation'!A1336:Q3665,14,FALSE)</f>
        <v>tier - 3</v>
      </c>
      <c r="O1337" s="14" t="str">
        <f>VLOOKUP(A1337,'Data _Transformation'!A1336:Q3665,15,FALSE)</f>
        <v>tier - 1</v>
      </c>
      <c r="P1337" s="14" t="str">
        <f>VLOOKUP(A1337,'Data _Transformation'!A1336:Q3665,16,0)</f>
        <v>R1026</v>
      </c>
      <c r="Q1337" s="42">
        <f>VLOOKUP(A1337,'Data _Transformation'!A1336:Q3665,17,0)</f>
        <v>41</v>
      </c>
    </row>
    <row r="1338" spans="1:17" ht="15.6" x14ac:dyDescent="0.3">
      <c r="A1338" s="41" t="s">
        <v>3349</v>
      </c>
      <c r="B1338" s="14" t="str">
        <f>VLOOKUP(A1338,'Data _Transformation'!A1337:Q3666,2,FALSE)</f>
        <v xml:space="preserve">  Krysta</v>
      </c>
      <c r="C1338" s="14">
        <f>VLOOKUP(A1338,'Data _Transformation'!A1337:Q3666,3,FALSE)</f>
        <v>44.16</v>
      </c>
      <c r="D1338" s="14">
        <f>VLOOKUP(A1338,'Data _Transformation'!A1337:Q3666,4,FALSE)</f>
        <v>5.31</v>
      </c>
      <c r="E1338" s="14" t="str">
        <f>VLOOKUP(A1338,'Data _Transformation'!A1337:Q3666,5,FALSE)</f>
        <v>Yes</v>
      </c>
      <c r="F1338" s="14" t="str">
        <f>VLOOKUP(A1338,'Data _Transformation'!A1337:Q3666,6,FALSE)</f>
        <v>No</v>
      </c>
      <c r="G1338" s="14" t="str">
        <f>VLOOKUP(A1338,'Data _Transformation'!A1337:Q3666,7,FALSE)</f>
        <v>No</v>
      </c>
      <c r="H1338" s="14">
        <f>VLOOKUP(A1338,'Data _Transformation'!A1337:Q3666,8,FALSE)</f>
        <v>0</v>
      </c>
      <c r="I1338" s="14" t="str">
        <f>VLOOKUP(A1338,'Data _Transformation'!A1337:Q3666,9,FALSE)</f>
        <v>Nonsmoker</v>
      </c>
      <c r="J1338" s="14" t="str">
        <f>VLOOKUP(A1338,'Data _Transformation'!A1337:Q3666,10,FALSE)</f>
        <v>Obesity</v>
      </c>
      <c r="K1338" s="14" t="str">
        <f>VLOOKUP(A1338,'Data _Transformation'!A1337:Q3666,11,FALSE)</f>
        <v>Normal</v>
      </c>
      <c r="L1338" s="39">
        <f>VLOOKUP(A1338,'Data _Transformation'!A1337:Q3666,12,FALSE)</f>
        <v>25487</v>
      </c>
      <c r="M1338" s="40">
        <f>VLOOKUP(A1338,'Data _Transformation'!A1337:Q3666,13,FALSE)</f>
        <v>11264.54</v>
      </c>
      <c r="N1338" s="14" t="str">
        <f>VLOOKUP(A1338,'Data _Transformation'!A1337:Q3666,14,FALSE)</f>
        <v>tier - 3</v>
      </c>
      <c r="O1338" s="14" t="str">
        <f>VLOOKUP(A1338,'Data _Transformation'!A1337:Q3666,15,FALSE)</f>
        <v>tier - 2</v>
      </c>
      <c r="P1338" s="14" t="str">
        <f>VLOOKUP(A1338,'Data _Transformation'!A1337:Q3666,16,0)</f>
        <v>R1011</v>
      </c>
      <c r="Q1338" s="42">
        <f>VLOOKUP(A1338,'Data _Transformation'!A1337:Q3666,17,0)</f>
        <v>53</v>
      </c>
    </row>
    <row r="1339" spans="1:17" ht="15.6" x14ac:dyDescent="0.3">
      <c r="A1339" s="41" t="s">
        <v>3352</v>
      </c>
      <c r="B1339" s="14" t="str">
        <f>VLOOKUP(A1339,'Data _Transformation'!A1338:Q3667,2,FALSE)</f>
        <v xml:space="preserve">  Natascia</v>
      </c>
      <c r="C1339" s="14">
        <f>VLOOKUP(A1339,'Data _Transformation'!A1338:Q3667,3,FALSE)</f>
        <v>37.049999999999997</v>
      </c>
      <c r="D1339" s="14">
        <f>VLOOKUP(A1339,'Data _Transformation'!A1338:Q3667,4,FALSE)</f>
        <v>4.74</v>
      </c>
      <c r="E1339" s="14" t="str">
        <f>VLOOKUP(A1339,'Data _Transformation'!A1338:Q3667,5,FALSE)</f>
        <v>No</v>
      </c>
      <c r="F1339" s="14" t="str">
        <f>VLOOKUP(A1339,'Data _Transformation'!A1338:Q3667,6,FALSE)</f>
        <v>No</v>
      </c>
      <c r="G1339" s="14" t="str">
        <f>VLOOKUP(A1339,'Data _Transformation'!A1338:Q3667,7,FALSE)</f>
        <v>Yes</v>
      </c>
      <c r="H1339" s="14">
        <f>VLOOKUP(A1339,'Data _Transformation'!A1338:Q3667,8,FALSE)</f>
        <v>1</v>
      </c>
      <c r="I1339" s="14" t="str">
        <f>VLOOKUP(A1339,'Data _Transformation'!A1338:Q3667,9,FALSE)</f>
        <v>Nonsmoker</v>
      </c>
      <c r="J1339" s="14" t="str">
        <f>VLOOKUP(A1339,'Data _Transformation'!A1338:Q3667,10,FALSE)</f>
        <v>Obesity</v>
      </c>
      <c r="K1339" s="14" t="str">
        <f>VLOOKUP(A1339,'Data _Transformation'!A1338:Q3667,11,FALSE)</f>
        <v>Normal</v>
      </c>
      <c r="L1339" s="39">
        <f>VLOOKUP(A1339,'Data _Transformation'!A1338:Q3667,12,FALSE)</f>
        <v>26293</v>
      </c>
      <c r="M1339" s="40">
        <f>VLOOKUP(A1339,'Data _Transformation'!A1338:Q3667,13,FALSE)</f>
        <v>11265.71</v>
      </c>
      <c r="N1339" s="14" t="str">
        <f>VLOOKUP(A1339,'Data _Transformation'!A1338:Q3667,14,FALSE)</f>
        <v>tier - 3</v>
      </c>
      <c r="O1339" s="14" t="str">
        <f>VLOOKUP(A1339,'Data _Transformation'!A1338:Q3667,15,FALSE)</f>
        <v>tier - 1</v>
      </c>
      <c r="P1339" s="14" t="str">
        <f>VLOOKUP(A1339,'Data _Transformation'!A1338:Q3667,16,0)</f>
        <v>R1025</v>
      </c>
      <c r="Q1339" s="42">
        <f>VLOOKUP(A1339,'Data _Transformation'!A1338:Q3667,17,0)</f>
        <v>51</v>
      </c>
    </row>
    <row r="1340" spans="1:17" ht="15.6" x14ac:dyDescent="0.3">
      <c r="A1340" s="41" t="s">
        <v>3355</v>
      </c>
      <c r="B1340" s="14" t="str">
        <f>VLOOKUP(A1340,'Data _Transformation'!A1339:Q3668,2,FALSE)</f>
        <v xml:space="preserve">  Jenny</v>
      </c>
      <c r="C1340" s="14">
        <f>VLOOKUP(A1340,'Data _Transformation'!A1339:Q3668,3,FALSE)</f>
        <v>18.66</v>
      </c>
      <c r="D1340" s="14">
        <f>VLOOKUP(A1340,'Data _Transformation'!A1339:Q3668,4,FALSE)</f>
        <v>11.35</v>
      </c>
      <c r="E1340" s="14" t="str">
        <f>VLOOKUP(A1340,'Data _Transformation'!A1339:Q3668,5,FALSE)</f>
        <v>No</v>
      </c>
      <c r="F1340" s="14" t="str">
        <f>VLOOKUP(A1340,'Data _Transformation'!A1339:Q3668,6,FALSE)</f>
        <v>No</v>
      </c>
      <c r="G1340" s="14" t="str">
        <f>VLOOKUP(A1340,'Data _Transformation'!A1339:Q3668,7,FALSE)</f>
        <v>No</v>
      </c>
      <c r="H1340" s="14">
        <f>VLOOKUP(A1340,'Data _Transformation'!A1339:Q3668,8,FALSE)</f>
        <v>0</v>
      </c>
      <c r="I1340" s="14" t="str">
        <f>VLOOKUP(A1340,'Data _Transformation'!A1339:Q3668,9,FALSE)</f>
        <v>Nonsmoker</v>
      </c>
      <c r="J1340" s="14" t="str">
        <f>VLOOKUP(A1340,'Data _Transformation'!A1339:Q3668,10,FALSE)</f>
        <v>Normal weight</v>
      </c>
      <c r="K1340" s="14" t="str">
        <f>VLOOKUP(A1340,'Data _Transformation'!A1339:Q3668,11,FALSE)</f>
        <v>Diabetes</v>
      </c>
      <c r="L1340" s="39">
        <f>VLOOKUP(A1340,'Data _Transformation'!A1339:Q3668,12,FALSE)</f>
        <v>38264</v>
      </c>
      <c r="M1340" s="40">
        <f>VLOOKUP(A1340,'Data _Transformation'!A1339:Q3668,13,FALSE)</f>
        <v>11272.33</v>
      </c>
      <c r="N1340" s="14" t="str">
        <f>VLOOKUP(A1340,'Data _Transformation'!A1339:Q3668,14,FALSE)</f>
        <v>tier - 3</v>
      </c>
      <c r="O1340" s="14" t="str">
        <f>VLOOKUP(A1340,'Data _Transformation'!A1339:Q3668,15,FALSE)</f>
        <v>tier - 2</v>
      </c>
      <c r="P1340" s="14" t="str">
        <f>VLOOKUP(A1340,'Data _Transformation'!A1339:Q3668,16,0)</f>
        <v>R1019</v>
      </c>
      <c r="Q1340" s="42">
        <f>VLOOKUP(A1340,'Data _Transformation'!A1339:Q3668,17,0)</f>
        <v>18</v>
      </c>
    </row>
    <row r="1341" spans="1:17" ht="15.6" x14ac:dyDescent="0.3">
      <c r="A1341" s="41" t="s">
        <v>3357</v>
      </c>
      <c r="B1341" s="14" t="str">
        <f>VLOOKUP(A1341,'Data _Transformation'!A1340:Q3669,2,FALSE)</f>
        <v xml:space="preserve">  Brian</v>
      </c>
      <c r="C1341" s="14">
        <f>VLOOKUP(A1341,'Data _Transformation'!A1340:Q3669,3,FALSE)</f>
        <v>36.200000000000003</v>
      </c>
      <c r="D1341" s="14">
        <f>VLOOKUP(A1341,'Data _Transformation'!A1340:Q3669,4,FALSE)</f>
        <v>6.81</v>
      </c>
      <c r="E1341" s="14" t="str">
        <f>VLOOKUP(A1341,'Data _Transformation'!A1340:Q3669,5,FALSE)</f>
        <v>Yes</v>
      </c>
      <c r="F1341" s="14" t="str">
        <f>VLOOKUP(A1341,'Data _Transformation'!A1340:Q3669,6,FALSE)</f>
        <v>No</v>
      </c>
      <c r="G1341" s="14" t="str">
        <f>VLOOKUP(A1341,'Data _Transformation'!A1340:Q3669,7,FALSE)</f>
        <v>No</v>
      </c>
      <c r="H1341" s="14">
        <f>VLOOKUP(A1341,'Data _Transformation'!A1340:Q3669,8,FALSE)</f>
        <v>1</v>
      </c>
      <c r="I1341" s="14" t="str">
        <f>VLOOKUP(A1341,'Data _Transformation'!A1340:Q3669,9,FALSE)</f>
        <v>Nonsmoker</v>
      </c>
      <c r="J1341" s="14" t="str">
        <f>VLOOKUP(A1341,'Data _Transformation'!A1340:Q3669,10,FALSE)</f>
        <v>Obesity</v>
      </c>
      <c r="K1341" s="14" t="str">
        <f>VLOOKUP(A1341,'Data _Transformation'!A1340:Q3669,11,FALSE)</f>
        <v>Diabetes</v>
      </c>
      <c r="L1341" s="39">
        <f>VLOOKUP(A1341,'Data _Transformation'!A1340:Q3669,12,FALSE)</f>
        <v>24637</v>
      </c>
      <c r="M1341" s="40">
        <f>VLOOKUP(A1341,'Data _Transformation'!A1340:Q3669,13,FALSE)</f>
        <v>11286.54</v>
      </c>
      <c r="N1341" s="14" t="str">
        <f>VLOOKUP(A1341,'Data _Transformation'!A1340:Q3669,14,FALSE)</f>
        <v>tier - 3</v>
      </c>
      <c r="O1341" s="14" t="str">
        <f>VLOOKUP(A1341,'Data _Transformation'!A1340:Q3669,15,FALSE)</f>
        <v>tier - 3</v>
      </c>
      <c r="P1341" s="14" t="str">
        <f>VLOOKUP(A1341,'Data _Transformation'!A1340:Q3669,16,0)</f>
        <v>R1024</v>
      </c>
      <c r="Q1341" s="42">
        <f>VLOOKUP(A1341,'Data _Transformation'!A1340:Q3669,17,0)</f>
        <v>55</v>
      </c>
    </row>
    <row r="1342" spans="1:17" ht="15.6" x14ac:dyDescent="0.3">
      <c r="A1342" s="41" t="s">
        <v>3360</v>
      </c>
      <c r="B1342" s="14" t="str">
        <f>VLOOKUP(A1342,'Data _Transformation'!A1341:Q3670,2,FALSE)</f>
        <v xml:space="preserve">  Monica</v>
      </c>
      <c r="C1342" s="14">
        <f>VLOOKUP(A1342,'Data _Transformation'!A1341:Q3670,3,FALSE)</f>
        <v>18.87</v>
      </c>
      <c r="D1342" s="14">
        <f>VLOOKUP(A1342,'Data _Transformation'!A1341:Q3670,4,FALSE)</f>
        <v>8.06</v>
      </c>
      <c r="E1342" s="14" t="str">
        <f>VLOOKUP(A1342,'Data _Transformation'!A1341:Q3670,5,FALSE)</f>
        <v>No</v>
      </c>
      <c r="F1342" s="14" t="str">
        <f>VLOOKUP(A1342,'Data _Transformation'!A1341:Q3670,6,FALSE)</f>
        <v>No</v>
      </c>
      <c r="G1342" s="14" t="str">
        <f>VLOOKUP(A1342,'Data _Transformation'!A1341:Q3670,7,FALSE)</f>
        <v>No</v>
      </c>
      <c r="H1342" s="14">
        <f>VLOOKUP(A1342,'Data _Transformation'!A1341:Q3670,8,FALSE)</f>
        <v>0</v>
      </c>
      <c r="I1342" s="14" t="str">
        <f>VLOOKUP(A1342,'Data _Transformation'!A1341:Q3670,9,FALSE)</f>
        <v>Nonsmoker</v>
      </c>
      <c r="J1342" s="14" t="str">
        <f>VLOOKUP(A1342,'Data _Transformation'!A1341:Q3670,10,FALSE)</f>
        <v>Normal weight</v>
      </c>
      <c r="K1342" s="14" t="str">
        <f>VLOOKUP(A1342,'Data _Transformation'!A1341:Q3670,11,FALSE)</f>
        <v>Diabetes</v>
      </c>
      <c r="L1342" s="39">
        <f>VLOOKUP(A1342,'Data _Transformation'!A1341:Q3670,12,FALSE)</f>
        <v>25741</v>
      </c>
      <c r="M1342" s="40">
        <f>VLOOKUP(A1342,'Data _Transformation'!A1341:Q3670,13,FALSE)</f>
        <v>11289.11</v>
      </c>
      <c r="N1342" s="14" t="str">
        <f>VLOOKUP(A1342,'Data _Transformation'!A1341:Q3670,14,FALSE)</f>
        <v>tier - 3</v>
      </c>
      <c r="O1342" s="14" t="str">
        <f>VLOOKUP(A1342,'Data _Transformation'!A1341:Q3670,15,FALSE)</f>
        <v>tier - 1</v>
      </c>
      <c r="P1342" s="14" t="str">
        <f>VLOOKUP(A1342,'Data _Transformation'!A1341:Q3670,16,0)</f>
        <v>R1012</v>
      </c>
      <c r="Q1342" s="42">
        <f>VLOOKUP(A1342,'Data _Transformation'!A1341:Q3670,17,0)</f>
        <v>52</v>
      </c>
    </row>
    <row r="1343" spans="1:17" ht="15.6" x14ac:dyDescent="0.3">
      <c r="A1343" s="41" t="s">
        <v>3362</v>
      </c>
      <c r="B1343" s="14" t="str">
        <f>VLOOKUP(A1343,'Data _Transformation'!A1342:Q3671,2,FALSE)</f>
        <v xml:space="preserve">  Tyler</v>
      </c>
      <c r="C1343" s="14">
        <f>VLOOKUP(A1343,'Data _Transformation'!A1342:Q3671,3,FALSE)</f>
        <v>32.299999999999997</v>
      </c>
      <c r="D1343" s="14">
        <f>VLOOKUP(A1343,'Data _Transformation'!A1342:Q3671,4,FALSE)</f>
        <v>6.74</v>
      </c>
      <c r="E1343" s="14" t="str">
        <f>VLOOKUP(A1343,'Data _Transformation'!A1342:Q3671,5,FALSE)</f>
        <v>Yes</v>
      </c>
      <c r="F1343" s="14" t="str">
        <f>VLOOKUP(A1343,'Data _Transformation'!A1342:Q3671,6,FALSE)</f>
        <v>No</v>
      </c>
      <c r="G1343" s="14" t="str">
        <f>VLOOKUP(A1343,'Data _Transformation'!A1342:Q3671,7,FALSE)</f>
        <v>No</v>
      </c>
      <c r="H1343" s="14">
        <f>VLOOKUP(A1343,'Data _Transformation'!A1342:Q3671,8,FALSE)</f>
        <v>1</v>
      </c>
      <c r="I1343" s="14" t="str">
        <f>VLOOKUP(A1343,'Data _Transformation'!A1342:Q3671,9,FALSE)</f>
        <v>Nonsmoker</v>
      </c>
      <c r="J1343" s="14" t="str">
        <f>VLOOKUP(A1343,'Data _Transformation'!A1342:Q3671,10,FALSE)</f>
        <v>Obesity</v>
      </c>
      <c r="K1343" s="14" t="str">
        <f>VLOOKUP(A1343,'Data _Transformation'!A1342:Q3671,11,FALSE)</f>
        <v>Diabetes</v>
      </c>
      <c r="L1343" s="39">
        <f>VLOOKUP(A1343,'Data _Transformation'!A1342:Q3671,12,FALSE)</f>
        <v>32461</v>
      </c>
      <c r="M1343" s="40">
        <f>VLOOKUP(A1343,'Data _Transformation'!A1342:Q3671,13,FALSE)</f>
        <v>11294.57</v>
      </c>
      <c r="N1343" s="14" t="str">
        <f>VLOOKUP(A1343,'Data _Transformation'!A1342:Q3671,14,FALSE)</f>
        <v>tier - 3</v>
      </c>
      <c r="O1343" s="14" t="str">
        <f>VLOOKUP(A1343,'Data _Transformation'!A1342:Q3671,15,FALSE)</f>
        <v>tier - 1</v>
      </c>
      <c r="P1343" s="14" t="str">
        <f>VLOOKUP(A1343,'Data _Transformation'!A1342:Q3671,16,0)</f>
        <v>R1022</v>
      </c>
      <c r="Q1343" s="42">
        <f>VLOOKUP(A1343,'Data _Transformation'!A1342:Q3671,17,0)</f>
        <v>34</v>
      </c>
    </row>
    <row r="1344" spans="1:17" ht="15.6" x14ac:dyDescent="0.3">
      <c r="A1344" s="41" t="s">
        <v>3365</v>
      </c>
      <c r="B1344" s="14" t="str">
        <f>VLOOKUP(A1344,'Data _Transformation'!A1343:Q3672,2,FALSE)</f>
        <v xml:space="preserve">  Kelly C</v>
      </c>
      <c r="C1344" s="14">
        <f>VLOOKUP(A1344,'Data _Transformation'!A1343:Q3672,3,FALSE)</f>
        <v>22.64</v>
      </c>
      <c r="D1344" s="14">
        <f>VLOOKUP(A1344,'Data _Transformation'!A1343:Q3672,4,FALSE)</f>
        <v>6.54</v>
      </c>
      <c r="E1344" s="14" t="str">
        <f>VLOOKUP(A1344,'Data _Transformation'!A1343:Q3672,5,FALSE)</f>
        <v>Yes</v>
      </c>
      <c r="F1344" s="14" t="str">
        <f>VLOOKUP(A1344,'Data _Transformation'!A1343:Q3672,6,FALSE)</f>
        <v>No</v>
      </c>
      <c r="G1344" s="14" t="str">
        <f>VLOOKUP(A1344,'Data _Transformation'!A1343:Q3672,7,FALSE)</f>
        <v>No</v>
      </c>
      <c r="H1344" s="14">
        <f>VLOOKUP(A1344,'Data _Transformation'!A1343:Q3672,8,FALSE)</f>
        <v>2</v>
      </c>
      <c r="I1344" s="14" t="str">
        <f>VLOOKUP(A1344,'Data _Transformation'!A1343:Q3672,9,FALSE)</f>
        <v>Nonsmoker</v>
      </c>
      <c r="J1344" s="14" t="str">
        <f>VLOOKUP(A1344,'Data _Transformation'!A1343:Q3672,10,FALSE)</f>
        <v>Normal weight</v>
      </c>
      <c r="K1344" s="14" t="str">
        <f>VLOOKUP(A1344,'Data _Transformation'!A1343:Q3672,11,FALSE)</f>
        <v>Diabetes</v>
      </c>
      <c r="L1344" s="39">
        <f>VLOOKUP(A1344,'Data _Transformation'!A1343:Q3672,12,FALSE)</f>
        <v>26567</v>
      </c>
      <c r="M1344" s="40">
        <f>VLOOKUP(A1344,'Data _Transformation'!A1343:Q3672,13,FALSE)</f>
        <v>11299.34</v>
      </c>
      <c r="N1344" s="14" t="str">
        <f>VLOOKUP(A1344,'Data _Transformation'!A1343:Q3672,14,FALSE)</f>
        <v>tier - 3</v>
      </c>
      <c r="O1344" s="14" t="str">
        <f>VLOOKUP(A1344,'Data _Transformation'!A1343:Q3672,15,FALSE)</f>
        <v>tier - 2</v>
      </c>
      <c r="P1344" s="14" t="str">
        <f>VLOOKUP(A1344,'Data _Transformation'!A1343:Q3672,16,0)</f>
        <v>R1011</v>
      </c>
      <c r="Q1344" s="42">
        <f>VLOOKUP(A1344,'Data _Transformation'!A1343:Q3672,17,0)</f>
        <v>50</v>
      </c>
    </row>
    <row r="1345" spans="1:17" ht="15.6" x14ac:dyDescent="0.3">
      <c r="A1345" s="41" t="s">
        <v>3368</v>
      </c>
      <c r="B1345" s="14" t="str">
        <f>VLOOKUP(A1345,'Data _Transformation'!A1344:Q3673,2,FALSE)</f>
        <v xml:space="preserve">  Emily</v>
      </c>
      <c r="C1345" s="14">
        <f>VLOOKUP(A1345,'Data _Transformation'!A1344:Q3673,3,FALSE)</f>
        <v>28.69</v>
      </c>
      <c r="D1345" s="14">
        <f>VLOOKUP(A1345,'Data _Transformation'!A1344:Q3673,4,FALSE)</f>
        <v>5.4</v>
      </c>
      <c r="E1345" s="14" t="str">
        <f>VLOOKUP(A1345,'Data _Transformation'!A1344:Q3673,5,FALSE)</f>
        <v>No</v>
      </c>
      <c r="F1345" s="14" t="str">
        <f>VLOOKUP(A1345,'Data _Transformation'!A1344:Q3673,6,FALSE)</f>
        <v>No</v>
      </c>
      <c r="G1345" s="14" t="str">
        <f>VLOOKUP(A1345,'Data _Transformation'!A1344:Q3673,7,FALSE)</f>
        <v>No</v>
      </c>
      <c r="H1345" s="14">
        <f>VLOOKUP(A1345,'Data _Transformation'!A1344:Q3673,8,FALSE)</f>
        <v>0</v>
      </c>
      <c r="I1345" s="14" t="str">
        <f>VLOOKUP(A1345,'Data _Transformation'!A1344:Q3673,9,FALSE)</f>
        <v>Nonsmoker</v>
      </c>
      <c r="J1345" s="14" t="str">
        <f>VLOOKUP(A1345,'Data _Transformation'!A1344:Q3673,10,FALSE)</f>
        <v>Over weight</v>
      </c>
      <c r="K1345" s="14" t="str">
        <f>VLOOKUP(A1345,'Data _Transformation'!A1344:Q3673,11,FALSE)</f>
        <v>Normal</v>
      </c>
      <c r="L1345" s="39">
        <f>VLOOKUP(A1345,'Data _Transformation'!A1344:Q3673,12,FALSE)</f>
        <v>25117</v>
      </c>
      <c r="M1345" s="40">
        <f>VLOOKUP(A1345,'Data _Transformation'!A1344:Q3673,13,FALSE)</f>
        <v>11305.93</v>
      </c>
      <c r="N1345" s="14" t="str">
        <f>VLOOKUP(A1345,'Data _Transformation'!A1344:Q3673,14,FALSE)</f>
        <v>tier - 3</v>
      </c>
      <c r="O1345" s="14" t="str">
        <f>VLOOKUP(A1345,'Data _Transformation'!A1344:Q3673,15,FALSE)</f>
        <v>tier - 1</v>
      </c>
      <c r="P1345" s="14" t="str">
        <f>VLOOKUP(A1345,'Data _Transformation'!A1344:Q3673,16,0)</f>
        <v>R1012</v>
      </c>
      <c r="Q1345" s="42">
        <f>VLOOKUP(A1345,'Data _Transformation'!A1344:Q3673,17,0)</f>
        <v>54</v>
      </c>
    </row>
    <row r="1346" spans="1:17" ht="15.6" x14ac:dyDescent="0.3">
      <c r="A1346" s="41" t="s">
        <v>3370</v>
      </c>
      <c r="B1346" s="14" t="str">
        <f>VLOOKUP(A1346,'Data _Transformation'!A1345:Q3674,2,FALSE)</f>
        <v xml:space="preserve">  James V</v>
      </c>
      <c r="C1346" s="14">
        <f>VLOOKUP(A1346,'Data _Transformation'!A1345:Q3674,3,FALSE)</f>
        <v>28.16</v>
      </c>
      <c r="D1346" s="14">
        <f>VLOOKUP(A1346,'Data _Transformation'!A1345:Q3674,4,FALSE)</f>
        <v>5.58</v>
      </c>
      <c r="E1346" s="14" t="str">
        <f>VLOOKUP(A1346,'Data _Transformation'!A1345:Q3674,5,FALSE)</f>
        <v>Yes</v>
      </c>
      <c r="F1346" s="14" t="str">
        <f>VLOOKUP(A1346,'Data _Transformation'!A1345:Q3674,6,FALSE)</f>
        <v>No</v>
      </c>
      <c r="G1346" s="14" t="str">
        <f>VLOOKUP(A1346,'Data _Transformation'!A1345:Q3674,7,FALSE)</f>
        <v>No</v>
      </c>
      <c r="H1346" s="14">
        <f>VLOOKUP(A1346,'Data _Transformation'!A1345:Q3674,8,FALSE)</f>
        <v>0</v>
      </c>
      <c r="I1346" s="14" t="str">
        <f>VLOOKUP(A1346,'Data _Transformation'!A1345:Q3674,9,FALSE)</f>
        <v>Nonsmoker</v>
      </c>
      <c r="J1346" s="14" t="str">
        <f>VLOOKUP(A1346,'Data _Transformation'!A1345:Q3674,10,FALSE)</f>
        <v>Over weight</v>
      </c>
      <c r="K1346" s="14" t="str">
        <f>VLOOKUP(A1346,'Data _Transformation'!A1345:Q3674,11,FALSE)</f>
        <v>Normal</v>
      </c>
      <c r="L1346" s="39">
        <f>VLOOKUP(A1346,'Data _Transformation'!A1345:Q3674,12,FALSE)</f>
        <v>23337</v>
      </c>
      <c r="M1346" s="40">
        <f>VLOOKUP(A1346,'Data _Transformation'!A1345:Q3674,13,FALSE)</f>
        <v>11312.33</v>
      </c>
      <c r="N1346" s="14" t="str">
        <f>VLOOKUP(A1346,'Data _Transformation'!A1345:Q3674,14,FALSE)</f>
        <v>tier - 3</v>
      </c>
      <c r="O1346" s="14" t="str">
        <f>VLOOKUP(A1346,'Data _Transformation'!A1345:Q3674,15,FALSE)</f>
        <v>tier - 3</v>
      </c>
      <c r="P1346" s="14" t="str">
        <f>VLOOKUP(A1346,'Data _Transformation'!A1345:Q3674,16,0)</f>
        <v>R1012</v>
      </c>
      <c r="Q1346" s="42">
        <f>VLOOKUP(A1346,'Data _Transformation'!A1345:Q3674,17,0)</f>
        <v>59</v>
      </c>
    </row>
    <row r="1347" spans="1:17" ht="15.6" x14ac:dyDescent="0.3">
      <c r="A1347" s="41" t="s">
        <v>3373</v>
      </c>
      <c r="B1347" s="14" t="str">
        <f>VLOOKUP(A1347,'Data _Transformation'!A1346:Q3675,2,FALSE)</f>
        <v xml:space="preserve">  Angie</v>
      </c>
      <c r="C1347" s="14">
        <f>VLOOKUP(A1347,'Data _Transformation'!A1346:Q3675,3,FALSE)</f>
        <v>45.54</v>
      </c>
      <c r="D1347" s="14">
        <f>VLOOKUP(A1347,'Data _Transformation'!A1346:Q3675,4,FALSE)</f>
        <v>5.84</v>
      </c>
      <c r="E1347" s="14" t="str">
        <f>VLOOKUP(A1347,'Data _Transformation'!A1346:Q3675,5,FALSE)</f>
        <v>No</v>
      </c>
      <c r="F1347" s="14" t="str">
        <f>VLOOKUP(A1347,'Data _Transformation'!A1346:Q3675,6,FALSE)</f>
        <v>No</v>
      </c>
      <c r="G1347" s="14" t="str">
        <f>VLOOKUP(A1347,'Data _Transformation'!A1346:Q3675,7,FALSE)</f>
        <v>Yes</v>
      </c>
      <c r="H1347" s="14">
        <f>VLOOKUP(A1347,'Data _Transformation'!A1346:Q3675,8,FALSE)</f>
        <v>1</v>
      </c>
      <c r="I1347" s="14" t="str">
        <f>VLOOKUP(A1347,'Data _Transformation'!A1346:Q3675,9,FALSE)</f>
        <v>Nonsmoker</v>
      </c>
      <c r="J1347" s="14" t="str">
        <f>VLOOKUP(A1347,'Data _Transformation'!A1346:Q3675,10,FALSE)</f>
        <v>Obesity</v>
      </c>
      <c r="K1347" s="14" t="str">
        <f>VLOOKUP(A1347,'Data _Transformation'!A1346:Q3675,11,FALSE)</f>
        <v>Prediabetes</v>
      </c>
      <c r="L1347" s="39">
        <f>VLOOKUP(A1347,'Data _Transformation'!A1346:Q3675,12,FALSE)</f>
        <v>35043</v>
      </c>
      <c r="M1347" s="40">
        <f>VLOOKUP(A1347,'Data _Transformation'!A1346:Q3675,13,FALSE)</f>
        <v>11318.57</v>
      </c>
      <c r="N1347" s="14" t="str">
        <f>VLOOKUP(A1347,'Data _Transformation'!A1346:Q3675,14,FALSE)</f>
        <v>tier - 3</v>
      </c>
      <c r="O1347" s="14" t="str">
        <f>VLOOKUP(A1347,'Data _Transformation'!A1346:Q3675,15,FALSE)</f>
        <v>tier - 2</v>
      </c>
      <c r="P1347" s="14" t="str">
        <f>VLOOKUP(A1347,'Data _Transformation'!A1346:Q3675,16,0)</f>
        <v>R1026</v>
      </c>
      <c r="Q1347" s="42">
        <f>VLOOKUP(A1347,'Data _Transformation'!A1346:Q3675,17,0)</f>
        <v>27</v>
      </c>
    </row>
    <row r="1348" spans="1:17" ht="15.6" x14ac:dyDescent="0.3">
      <c r="A1348" s="41" t="s">
        <v>3375</v>
      </c>
      <c r="B1348" s="14" t="str">
        <f>VLOOKUP(A1348,'Data _Transformation'!A1347:Q3676,2,FALSE)</f>
        <v xml:space="preserve">  Michael J</v>
      </c>
      <c r="C1348" s="14">
        <f>VLOOKUP(A1348,'Data _Transformation'!A1347:Q3676,3,FALSE)</f>
        <v>28.7</v>
      </c>
      <c r="D1348" s="14">
        <f>VLOOKUP(A1348,'Data _Transformation'!A1347:Q3676,4,FALSE)</f>
        <v>4.2</v>
      </c>
      <c r="E1348" s="14" t="str">
        <f>VLOOKUP(A1348,'Data _Transformation'!A1347:Q3676,5,FALSE)</f>
        <v>No</v>
      </c>
      <c r="F1348" s="14" t="str">
        <f>VLOOKUP(A1348,'Data _Transformation'!A1347:Q3676,6,FALSE)</f>
        <v>No</v>
      </c>
      <c r="G1348" s="14" t="str">
        <f>VLOOKUP(A1348,'Data _Transformation'!A1347:Q3676,7,FALSE)</f>
        <v>No</v>
      </c>
      <c r="H1348" s="14">
        <f>VLOOKUP(A1348,'Data _Transformation'!A1347:Q3676,8,FALSE)</f>
        <v>0</v>
      </c>
      <c r="I1348" s="14" t="str">
        <f>VLOOKUP(A1348,'Data _Transformation'!A1347:Q3676,9,FALSE)</f>
        <v>Nonsmoker</v>
      </c>
      <c r="J1348" s="14" t="str">
        <f>VLOOKUP(A1348,'Data _Transformation'!A1347:Q3676,10,FALSE)</f>
        <v>Over weight</v>
      </c>
      <c r="K1348" s="14" t="str">
        <f>VLOOKUP(A1348,'Data _Transformation'!A1347:Q3676,11,FALSE)</f>
        <v>Normal</v>
      </c>
      <c r="L1348" s="39">
        <f>VLOOKUP(A1348,'Data _Transformation'!A1347:Q3676,12,FALSE)</f>
        <v>23203</v>
      </c>
      <c r="M1348" s="40">
        <f>VLOOKUP(A1348,'Data _Transformation'!A1347:Q3676,13,FALSE)</f>
        <v>11319.12</v>
      </c>
      <c r="N1348" s="14" t="str">
        <f>VLOOKUP(A1348,'Data _Transformation'!A1347:Q3676,14,FALSE)</f>
        <v>tier - 3</v>
      </c>
      <c r="O1348" s="14" t="str">
        <f>VLOOKUP(A1348,'Data _Transformation'!A1347:Q3676,15,FALSE)</f>
        <v>tier - 1</v>
      </c>
      <c r="P1348" s="14" t="str">
        <f>VLOOKUP(A1348,'Data _Transformation'!A1347:Q3676,16,0)</f>
        <v>R1012</v>
      </c>
      <c r="Q1348" s="42">
        <f>VLOOKUP(A1348,'Data _Transformation'!A1347:Q3676,17,0)</f>
        <v>59</v>
      </c>
    </row>
    <row r="1349" spans="1:17" ht="15.6" x14ac:dyDescent="0.3">
      <c r="A1349" s="41" t="s">
        <v>3378</v>
      </c>
      <c r="B1349" s="14" t="str">
        <f>VLOOKUP(A1349,'Data _Transformation'!A1348:Q3677,2,FALSE)</f>
        <v xml:space="preserve">  Sabina</v>
      </c>
      <c r="C1349" s="14">
        <f>VLOOKUP(A1349,'Data _Transformation'!A1348:Q3677,3,FALSE)</f>
        <v>27.74</v>
      </c>
      <c r="D1349" s="14">
        <f>VLOOKUP(A1349,'Data _Transformation'!A1348:Q3677,4,FALSE)</f>
        <v>6.06</v>
      </c>
      <c r="E1349" s="14" t="str">
        <f>VLOOKUP(A1349,'Data _Transformation'!A1348:Q3677,5,FALSE)</f>
        <v>Yes</v>
      </c>
      <c r="F1349" s="14" t="str">
        <f>VLOOKUP(A1349,'Data _Transformation'!A1348:Q3677,6,FALSE)</f>
        <v>No</v>
      </c>
      <c r="G1349" s="14" t="str">
        <f>VLOOKUP(A1349,'Data _Transformation'!A1348:Q3677,7,FALSE)</f>
        <v>No</v>
      </c>
      <c r="H1349" s="14">
        <f>VLOOKUP(A1349,'Data _Transformation'!A1348:Q3677,8,FALSE)</f>
        <v>0</v>
      </c>
      <c r="I1349" s="14" t="str">
        <f>VLOOKUP(A1349,'Data _Transformation'!A1348:Q3677,9,FALSE)</f>
        <v>Nonsmoker</v>
      </c>
      <c r="J1349" s="14" t="str">
        <f>VLOOKUP(A1349,'Data _Transformation'!A1348:Q3677,10,FALSE)</f>
        <v>Over weight</v>
      </c>
      <c r="K1349" s="14" t="str">
        <f>VLOOKUP(A1349,'Data _Transformation'!A1348:Q3677,11,FALSE)</f>
        <v>Prediabetes</v>
      </c>
      <c r="L1349" s="39">
        <f>VLOOKUP(A1349,'Data _Transformation'!A1348:Q3677,12,FALSE)</f>
        <v>37519</v>
      </c>
      <c r="M1349" s="40">
        <f>VLOOKUP(A1349,'Data _Transformation'!A1348:Q3677,13,FALSE)</f>
        <v>11321.49</v>
      </c>
      <c r="N1349" s="14" t="str">
        <f>VLOOKUP(A1349,'Data _Transformation'!A1348:Q3677,14,FALSE)</f>
        <v>tier - 3</v>
      </c>
      <c r="O1349" s="14" t="str">
        <f>VLOOKUP(A1349,'Data _Transformation'!A1348:Q3677,15,FALSE)</f>
        <v>tier - 3</v>
      </c>
      <c r="P1349" s="14" t="str">
        <f>VLOOKUP(A1349,'Data _Transformation'!A1348:Q3677,16,0)</f>
        <v>R1012</v>
      </c>
      <c r="Q1349" s="42">
        <f>VLOOKUP(A1349,'Data _Transformation'!A1348:Q3677,17,0)</f>
        <v>20</v>
      </c>
    </row>
    <row r="1350" spans="1:17" ht="15.6" x14ac:dyDescent="0.3">
      <c r="A1350" s="41" t="s">
        <v>3381</v>
      </c>
      <c r="B1350" s="14" t="str">
        <f>VLOOKUP(A1350,'Data _Transformation'!A1349:Q3678,2,FALSE)</f>
        <v xml:space="preserve">  Amy C</v>
      </c>
      <c r="C1350" s="14">
        <f>VLOOKUP(A1350,'Data _Transformation'!A1349:Q3678,3,FALSE)</f>
        <v>36.954999999999998</v>
      </c>
      <c r="D1350" s="14">
        <f>VLOOKUP(A1350,'Data _Transformation'!A1349:Q3678,4,FALSE)</f>
        <v>7.57</v>
      </c>
      <c r="E1350" s="14" t="str">
        <f>VLOOKUP(A1350,'Data _Transformation'!A1349:Q3678,5,FALSE)</f>
        <v>No</v>
      </c>
      <c r="F1350" s="14" t="str">
        <f>VLOOKUP(A1350,'Data _Transformation'!A1349:Q3678,6,FALSE)</f>
        <v>No</v>
      </c>
      <c r="G1350" s="14" t="str">
        <f>VLOOKUP(A1350,'Data _Transformation'!A1349:Q3678,7,FALSE)</f>
        <v>No</v>
      </c>
      <c r="H1350" s="14">
        <f>VLOOKUP(A1350,'Data _Transformation'!A1349:Q3678,8,FALSE)</f>
        <v>0</v>
      </c>
      <c r="I1350" s="14" t="str">
        <f>VLOOKUP(A1350,'Data _Transformation'!A1349:Q3678,9,FALSE)</f>
        <v>Nonsmoker</v>
      </c>
      <c r="J1350" s="14" t="str">
        <f>VLOOKUP(A1350,'Data _Transformation'!A1349:Q3678,10,FALSE)</f>
        <v>Obesity</v>
      </c>
      <c r="K1350" s="14" t="str">
        <f>VLOOKUP(A1350,'Data _Transformation'!A1349:Q3678,11,FALSE)</f>
        <v>Diabetes</v>
      </c>
      <c r="L1350" s="39">
        <f>VLOOKUP(A1350,'Data _Transformation'!A1349:Q3678,12,FALSE)</f>
        <v>32739</v>
      </c>
      <c r="M1350" s="40">
        <f>VLOOKUP(A1350,'Data _Transformation'!A1349:Q3678,13,FALSE)</f>
        <v>11326.71</v>
      </c>
      <c r="N1350" s="14" t="str">
        <f>VLOOKUP(A1350,'Data _Transformation'!A1349:Q3678,14,FALSE)</f>
        <v>tier - 3</v>
      </c>
      <c r="O1350" s="14" t="str">
        <f>VLOOKUP(A1350,'Data _Transformation'!A1349:Q3678,15,FALSE)</f>
        <v>tier - 3</v>
      </c>
      <c r="P1350" s="14" t="str">
        <f>VLOOKUP(A1350,'Data _Transformation'!A1349:Q3678,16,0)</f>
        <v>R1013</v>
      </c>
      <c r="Q1350" s="42">
        <f>VLOOKUP(A1350,'Data _Transformation'!A1349:Q3678,17,0)</f>
        <v>33</v>
      </c>
    </row>
    <row r="1351" spans="1:17" ht="15.6" x14ac:dyDescent="0.3">
      <c r="A1351" s="41" t="s">
        <v>3386</v>
      </c>
      <c r="B1351" s="14" t="str">
        <f>VLOOKUP(A1351,'Data _Transformation'!A1350:Q3679,2,FALSE)</f>
        <v xml:space="preserve">  Victoria U</v>
      </c>
      <c r="C1351" s="14">
        <f>VLOOKUP(A1351,'Data _Transformation'!A1350:Q3679,3,FALSE)</f>
        <v>30.69</v>
      </c>
      <c r="D1351" s="14">
        <f>VLOOKUP(A1351,'Data _Transformation'!A1350:Q3679,4,FALSE)</f>
        <v>6.15</v>
      </c>
      <c r="E1351" s="14" t="str">
        <f>VLOOKUP(A1351,'Data _Transformation'!A1350:Q3679,5,FALSE)</f>
        <v>No</v>
      </c>
      <c r="F1351" s="14" t="str">
        <f>VLOOKUP(A1351,'Data _Transformation'!A1350:Q3679,6,FALSE)</f>
        <v>No</v>
      </c>
      <c r="G1351" s="14" t="str">
        <f>VLOOKUP(A1351,'Data _Transformation'!A1350:Q3679,7,FALSE)</f>
        <v>No</v>
      </c>
      <c r="H1351" s="14">
        <f>VLOOKUP(A1351,'Data _Transformation'!A1350:Q3679,8,FALSE)</f>
        <v>0</v>
      </c>
      <c r="I1351" s="14" t="str">
        <f>VLOOKUP(A1351,'Data _Transformation'!A1350:Q3679,9,FALSE)</f>
        <v>Nonsmoker</v>
      </c>
      <c r="J1351" s="14" t="str">
        <f>VLOOKUP(A1351,'Data _Transformation'!A1350:Q3679,10,FALSE)</f>
        <v>Obesity</v>
      </c>
      <c r="K1351" s="14" t="str">
        <f>VLOOKUP(A1351,'Data _Transformation'!A1350:Q3679,11,FALSE)</f>
        <v>Prediabetes</v>
      </c>
      <c r="L1351" s="39">
        <f>VLOOKUP(A1351,'Data _Transformation'!A1350:Q3679,12,FALSE)</f>
        <v>25144</v>
      </c>
      <c r="M1351" s="40">
        <f>VLOOKUP(A1351,'Data _Transformation'!A1350:Q3679,13,FALSE)</f>
        <v>11344.32</v>
      </c>
      <c r="N1351" s="14" t="str">
        <f>VLOOKUP(A1351,'Data _Transformation'!A1350:Q3679,14,FALSE)</f>
        <v>tier - 3</v>
      </c>
      <c r="O1351" s="14" t="str">
        <f>VLOOKUP(A1351,'Data _Transformation'!A1350:Q3679,15,FALSE)</f>
        <v>tier - 2</v>
      </c>
      <c r="P1351" s="14" t="str">
        <f>VLOOKUP(A1351,'Data _Transformation'!A1350:Q3679,16,0)</f>
        <v>R1025</v>
      </c>
      <c r="Q1351" s="42">
        <f>VLOOKUP(A1351,'Data _Transformation'!A1350:Q3679,17,0)</f>
        <v>54</v>
      </c>
    </row>
    <row r="1352" spans="1:17" ht="15.6" x14ac:dyDescent="0.3">
      <c r="A1352" s="41" t="s">
        <v>3388</v>
      </c>
      <c r="B1352" s="14" t="str">
        <f>VLOOKUP(A1352,'Data _Transformation'!A1351:Q3680,2,FALSE)</f>
        <v xml:space="preserve">  Amelia B</v>
      </c>
      <c r="C1352" s="14">
        <f>VLOOKUP(A1352,'Data _Transformation'!A1351:Q3680,3,FALSE)</f>
        <v>24.984999999999999</v>
      </c>
      <c r="D1352" s="14">
        <f>VLOOKUP(A1352,'Data _Transformation'!A1351:Q3680,4,FALSE)</f>
        <v>4.5599999999999996</v>
      </c>
      <c r="E1352" s="14" t="str">
        <f>VLOOKUP(A1352,'Data _Transformation'!A1351:Q3680,5,FALSE)</f>
        <v>No</v>
      </c>
      <c r="F1352" s="14" t="str">
        <f>VLOOKUP(A1352,'Data _Transformation'!A1351:Q3680,6,FALSE)</f>
        <v>No</v>
      </c>
      <c r="G1352" s="14" t="str">
        <f>VLOOKUP(A1352,'Data _Transformation'!A1351:Q3680,7,FALSE)</f>
        <v>No</v>
      </c>
      <c r="H1352" s="14">
        <f>VLOOKUP(A1352,'Data _Transformation'!A1351:Q3680,8,FALSE)</f>
        <v>0</v>
      </c>
      <c r="I1352" s="14" t="str">
        <f>VLOOKUP(A1352,'Data _Transformation'!A1351:Q3680,9,FALSE)</f>
        <v>Nonsmoker</v>
      </c>
      <c r="J1352" s="14" t="str">
        <f>VLOOKUP(A1352,'Data _Transformation'!A1351:Q3680,10,FALSE)</f>
        <v>Normal weight</v>
      </c>
      <c r="K1352" s="14" t="str">
        <f>VLOOKUP(A1352,'Data _Transformation'!A1351:Q3680,11,FALSE)</f>
        <v>Normal</v>
      </c>
      <c r="L1352" s="39">
        <f>VLOOKUP(A1352,'Data _Transformation'!A1351:Q3680,12,FALSE)</f>
        <v>23570</v>
      </c>
      <c r="M1352" s="40">
        <f>VLOOKUP(A1352,'Data _Transformation'!A1351:Q3680,13,FALSE)</f>
        <v>11345.52</v>
      </c>
      <c r="N1352" s="14" t="str">
        <f>VLOOKUP(A1352,'Data _Transformation'!A1351:Q3680,14,FALSE)</f>
        <v>tier - 3</v>
      </c>
      <c r="O1352" s="14" t="str">
        <f>VLOOKUP(A1352,'Data _Transformation'!A1351:Q3680,15,FALSE)</f>
        <v>tier - 3</v>
      </c>
      <c r="P1352" s="14" t="str">
        <f>VLOOKUP(A1352,'Data _Transformation'!A1351:Q3680,16,0)</f>
        <v>R1011</v>
      </c>
      <c r="Q1352" s="42">
        <f>VLOOKUP(A1352,'Data _Transformation'!A1351:Q3680,17,0)</f>
        <v>58</v>
      </c>
    </row>
    <row r="1353" spans="1:17" ht="15.6" x14ac:dyDescent="0.3">
      <c r="A1353" s="41" t="s">
        <v>3391</v>
      </c>
      <c r="B1353" s="14" t="str">
        <f>VLOOKUP(A1353,'Data _Transformation'!A1352:Q3681,2,FALSE)</f>
        <v xml:space="preserve">  Jackie J</v>
      </c>
      <c r="C1353" s="14">
        <f>VLOOKUP(A1353,'Data _Transformation'!A1352:Q3681,3,FALSE)</f>
        <v>39.42</v>
      </c>
      <c r="D1353" s="14">
        <f>VLOOKUP(A1353,'Data _Transformation'!A1352:Q3681,4,FALSE)</f>
        <v>4.72</v>
      </c>
      <c r="E1353" s="14" t="str">
        <f>VLOOKUP(A1353,'Data _Transformation'!A1352:Q3681,5,FALSE)</f>
        <v>Yes</v>
      </c>
      <c r="F1353" s="14" t="str">
        <f>VLOOKUP(A1353,'Data _Transformation'!A1352:Q3681,6,FALSE)</f>
        <v>No</v>
      </c>
      <c r="G1353" s="14" t="str">
        <f>VLOOKUP(A1353,'Data _Transformation'!A1352:Q3681,7,FALSE)</f>
        <v>No</v>
      </c>
      <c r="H1353" s="14">
        <f>VLOOKUP(A1353,'Data _Transformation'!A1352:Q3681,8,FALSE)</f>
        <v>1</v>
      </c>
      <c r="I1353" s="14" t="str">
        <f>VLOOKUP(A1353,'Data _Transformation'!A1352:Q3681,9,FALSE)</f>
        <v>Nonsmoker</v>
      </c>
      <c r="J1353" s="14" t="str">
        <f>VLOOKUP(A1353,'Data _Transformation'!A1352:Q3681,10,FALSE)</f>
        <v>Obesity</v>
      </c>
      <c r="K1353" s="14" t="str">
        <f>VLOOKUP(A1353,'Data _Transformation'!A1352:Q3681,11,FALSE)</f>
        <v>Normal</v>
      </c>
      <c r="L1353" s="39">
        <f>VLOOKUP(A1353,'Data _Transformation'!A1352:Q3681,12,FALSE)</f>
        <v>24075</v>
      </c>
      <c r="M1353" s="40">
        <f>VLOOKUP(A1353,'Data _Transformation'!A1352:Q3681,13,FALSE)</f>
        <v>11353.23</v>
      </c>
      <c r="N1353" s="14" t="str">
        <f>VLOOKUP(A1353,'Data _Transformation'!A1352:Q3681,14,FALSE)</f>
        <v>tier - 3</v>
      </c>
      <c r="O1353" s="14" t="str">
        <f>VLOOKUP(A1353,'Data _Transformation'!A1352:Q3681,15,FALSE)</f>
        <v>tier - 1</v>
      </c>
      <c r="P1353" s="14" t="str">
        <f>VLOOKUP(A1353,'Data _Transformation'!A1352:Q3681,16,0)</f>
        <v>R1012</v>
      </c>
      <c r="Q1353" s="42">
        <f>VLOOKUP(A1353,'Data _Transformation'!A1352:Q3681,17,0)</f>
        <v>57</v>
      </c>
    </row>
    <row r="1354" spans="1:17" ht="15.6" x14ac:dyDescent="0.3">
      <c r="A1354" s="41" t="s">
        <v>3394</v>
      </c>
      <c r="B1354" s="14" t="str">
        <f>VLOOKUP(A1354,'Data _Transformation'!A1353:Q3682,2,FALSE)</f>
        <v xml:space="preserve">  Justin</v>
      </c>
      <c r="C1354" s="14">
        <f>VLOOKUP(A1354,'Data _Transformation'!A1353:Q3682,3,FALSE)</f>
        <v>16.8</v>
      </c>
      <c r="D1354" s="14">
        <f>VLOOKUP(A1354,'Data _Transformation'!A1353:Q3682,4,FALSE)</f>
        <v>7.98</v>
      </c>
      <c r="E1354" s="14" t="str">
        <f>VLOOKUP(A1354,'Data _Transformation'!A1353:Q3682,5,FALSE)</f>
        <v>No</v>
      </c>
      <c r="F1354" s="14" t="str">
        <f>VLOOKUP(A1354,'Data _Transformation'!A1353:Q3682,6,FALSE)</f>
        <v>No</v>
      </c>
      <c r="G1354" s="14" t="str">
        <f>VLOOKUP(A1354,'Data _Transformation'!A1353:Q3682,7,FALSE)</f>
        <v>No</v>
      </c>
      <c r="H1354" s="14">
        <f>VLOOKUP(A1354,'Data _Transformation'!A1353:Q3682,8,FALSE)</f>
        <v>0</v>
      </c>
      <c r="I1354" s="14" t="str">
        <f>VLOOKUP(A1354,'Data _Transformation'!A1353:Q3682,9,FALSE)</f>
        <v>Nonsmoker</v>
      </c>
      <c r="J1354" s="14" t="str">
        <f>VLOOKUP(A1354,'Data _Transformation'!A1353:Q3682,10,FALSE)</f>
        <v>Under weight</v>
      </c>
      <c r="K1354" s="14" t="str">
        <f>VLOOKUP(A1354,'Data _Transformation'!A1353:Q3682,11,FALSE)</f>
        <v>Diabetes</v>
      </c>
      <c r="L1354" s="39">
        <f>VLOOKUP(A1354,'Data _Transformation'!A1353:Q3682,12,FALSE)</f>
        <v>24011</v>
      </c>
      <c r="M1354" s="40">
        <f>VLOOKUP(A1354,'Data _Transformation'!A1353:Q3682,13,FALSE)</f>
        <v>11356.66</v>
      </c>
      <c r="N1354" s="14" t="str">
        <f>VLOOKUP(A1354,'Data _Transformation'!A1353:Q3682,14,FALSE)</f>
        <v>tier - 3</v>
      </c>
      <c r="O1354" s="14" t="str">
        <f>VLOOKUP(A1354,'Data _Transformation'!A1353:Q3682,15,FALSE)</f>
        <v>tier - 3</v>
      </c>
      <c r="P1354" s="14" t="str">
        <f>VLOOKUP(A1354,'Data _Transformation'!A1353:Q3682,16,0)</f>
        <v>R1012</v>
      </c>
      <c r="Q1354" s="42">
        <f>VLOOKUP(A1354,'Data _Transformation'!A1353:Q3682,17,0)</f>
        <v>57</v>
      </c>
    </row>
    <row r="1355" spans="1:17" ht="15.6" x14ac:dyDescent="0.3">
      <c r="A1355" s="41" t="s">
        <v>3397</v>
      </c>
      <c r="B1355" s="14" t="str">
        <f>VLOOKUP(A1355,'Data _Transformation'!A1354:Q3683,2,FALSE)</f>
        <v xml:space="preserve">  Kerry</v>
      </c>
      <c r="C1355" s="14">
        <f>VLOOKUP(A1355,'Data _Transformation'!A1354:Q3683,3,FALSE)</f>
        <v>23.274999999999999</v>
      </c>
      <c r="D1355" s="14">
        <f>VLOOKUP(A1355,'Data _Transformation'!A1354:Q3683,4,FALSE)</f>
        <v>6.26</v>
      </c>
      <c r="E1355" s="14" t="str">
        <f>VLOOKUP(A1355,'Data _Transformation'!A1354:Q3683,5,FALSE)</f>
        <v>Yes</v>
      </c>
      <c r="F1355" s="14" t="str">
        <f>VLOOKUP(A1355,'Data _Transformation'!A1354:Q3683,6,FALSE)</f>
        <v>No</v>
      </c>
      <c r="G1355" s="14" t="str">
        <f>VLOOKUP(A1355,'Data _Transformation'!A1354:Q3683,7,FALSE)</f>
        <v>Yes</v>
      </c>
      <c r="H1355" s="14">
        <f>VLOOKUP(A1355,'Data _Transformation'!A1354:Q3683,8,FALSE)</f>
        <v>1</v>
      </c>
      <c r="I1355" s="14" t="str">
        <f>VLOOKUP(A1355,'Data _Transformation'!A1354:Q3683,9,FALSE)</f>
        <v>Nonsmoker</v>
      </c>
      <c r="J1355" s="14" t="str">
        <f>VLOOKUP(A1355,'Data _Transformation'!A1354:Q3683,10,FALSE)</f>
        <v>Normal weight</v>
      </c>
      <c r="K1355" s="14" t="str">
        <f>VLOOKUP(A1355,'Data _Transformation'!A1354:Q3683,11,FALSE)</f>
        <v>Prediabetes</v>
      </c>
      <c r="L1355" s="39">
        <f>VLOOKUP(A1355,'Data _Transformation'!A1354:Q3683,12,FALSE)</f>
        <v>23562</v>
      </c>
      <c r="M1355" s="40">
        <f>VLOOKUP(A1355,'Data _Transformation'!A1354:Q3683,13,FALSE)</f>
        <v>11362.76</v>
      </c>
      <c r="N1355" s="14" t="str">
        <f>VLOOKUP(A1355,'Data _Transformation'!A1354:Q3683,14,FALSE)</f>
        <v>tier - 3</v>
      </c>
      <c r="O1355" s="14" t="str">
        <f>VLOOKUP(A1355,'Data _Transformation'!A1354:Q3683,15,FALSE)</f>
        <v>tier - 1</v>
      </c>
      <c r="P1355" s="14" t="str">
        <f>VLOOKUP(A1355,'Data _Transformation'!A1354:Q3683,16,0)</f>
        <v>R1011</v>
      </c>
      <c r="Q1355" s="42">
        <f>VLOOKUP(A1355,'Data _Transformation'!A1354:Q3683,17,0)</f>
        <v>58</v>
      </c>
    </row>
    <row r="1356" spans="1:17" ht="15.6" x14ac:dyDescent="0.3">
      <c r="A1356" s="41" t="s">
        <v>3399</v>
      </c>
      <c r="B1356" s="14" t="str">
        <f>VLOOKUP(A1356,'Data _Transformation'!A1355:Q3684,2,FALSE)</f>
        <v xml:space="preserve">  Cindy G</v>
      </c>
      <c r="C1356" s="14">
        <f>VLOOKUP(A1356,'Data _Transformation'!A1355:Q3684,3,FALSE)</f>
        <v>22.8</v>
      </c>
      <c r="D1356" s="14">
        <f>VLOOKUP(A1356,'Data _Transformation'!A1355:Q3684,4,FALSE)</f>
        <v>4.29</v>
      </c>
      <c r="E1356" s="14" t="str">
        <f>VLOOKUP(A1356,'Data _Transformation'!A1355:Q3684,5,FALSE)</f>
        <v>Yes</v>
      </c>
      <c r="F1356" s="14" t="str">
        <f>VLOOKUP(A1356,'Data _Transformation'!A1355:Q3684,6,FALSE)</f>
        <v>No</v>
      </c>
      <c r="G1356" s="14" t="str">
        <f>VLOOKUP(A1356,'Data _Transformation'!A1355:Q3684,7,FALSE)</f>
        <v>Yes</v>
      </c>
      <c r="H1356" s="14">
        <f>VLOOKUP(A1356,'Data _Transformation'!A1355:Q3684,8,FALSE)</f>
        <v>1</v>
      </c>
      <c r="I1356" s="14" t="str">
        <f>VLOOKUP(A1356,'Data _Transformation'!A1355:Q3684,9,FALSE)</f>
        <v>Nonsmoker</v>
      </c>
      <c r="J1356" s="14" t="str">
        <f>VLOOKUP(A1356,'Data _Transformation'!A1355:Q3684,10,FALSE)</f>
        <v>Normal weight</v>
      </c>
      <c r="K1356" s="14" t="str">
        <f>VLOOKUP(A1356,'Data _Transformation'!A1355:Q3684,11,FALSE)</f>
        <v>Normal</v>
      </c>
      <c r="L1356" s="39">
        <f>VLOOKUP(A1356,'Data _Transformation'!A1355:Q3684,12,FALSE)</f>
        <v>23561</v>
      </c>
      <c r="M1356" s="40">
        <f>VLOOKUP(A1356,'Data _Transformation'!A1355:Q3684,13,FALSE)</f>
        <v>11363.28</v>
      </c>
      <c r="N1356" s="14" t="str">
        <f>VLOOKUP(A1356,'Data _Transformation'!A1355:Q3684,14,FALSE)</f>
        <v>tier - 3</v>
      </c>
      <c r="O1356" s="14" t="str">
        <f>VLOOKUP(A1356,'Data _Transformation'!A1355:Q3684,15,FALSE)</f>
        <v>tier - 1</v>
      </c>
      <c r="P1356" s="14" t="str">
        <f>VLOOKUP(A1356,'Data _Transformation'!A1355:Q3684,16,0)</f>
        <v>R1013</v>
      </c>
      <c r="Q1356" s="42">
        <f>VLOOKUP(A1356,'Data _Transformation'!A1355:Q3684,17,0)</f>
        <v>58</v>
      </c>
    </row>
    <row r="1357" spans="1:17" ht="15.6" x14ac:dyDescent="0.3">
      <c r="A1357" s="41" t="s">
        <v>3402</v>
      </c>
      <c r="B1357" s="14" t="str">
        <f>VLOOKUP(A1357,'Data _Transformation'!A1356:Q3685,2,FALSE)</f>
        <v xml:space="preserve">  Gennaro</v>
      </c>
      <c r="C1357" s="14">
        <f>VLOOKUP(A1357,'Data _Transformation'!A1356:Q3685,3,FALSE)</f>
        <v>24.3</v>
      </c>
      <c r="D1357" s="14">
        <f>VLOOKUP(A1357,'Data _Transformation'!A1356:Q3685,4,FALSE)</f>
        <v>5.43</v>
      </c>
      <c r="E1357" s="14" t="str">
        <f>VLOOKUP(A1357,'Data _Transformation'!A1356:Q3685,5,FALSE)</f>
        <v>No</v>
      </c>
      <c r="F1357" s="14" t="str">
        <f>VLOOKUP(A1357,'Data _Transformation'!A1356:Q3685,6,FALSE)</f>
        <v>No</v>
      </c>
      <c r="G1357" s="14" t="str">
        <f>VLOOKUP(A1357,'Data _Transformation'!A1356:Q3685,7,FALSE)</f>
        <v>No</v>
      </c>
      <c r="H1357" s="14">
        <f>VLOOKUP(A1357,'Data _Transformation'!A1356:Q3685,8,FALSE)</f>
        <v>2</v>
      </c>
      <c r="I1357" s="14" t="str">
        <f>VLOOKUP(A1357,'Data _Transformation'!A1356:Q3685,9,FALSE)</f>
        <v>Nonsmoker</v>
      </c>
      <c r="J1357" s="14" t="str">
        <f>VLOOKUP(A1357,'Data _Transformation'!A1356:Q3685,10,FALSE)</f>
        <v>Normal weight</v>
      </c>
      <c r="K1357" s="14" t="str">
        <f>VLOOKUP(A1357,'Data _Transformation'!A1356:Q3685,11,FALSE)</f>
        <v>Normal</v>
      </c>
      <c r="L1357" s="39">
        <f>VLOOKUP(A1357,'Data _Transformation'!A1356:Q3685,12,FALSE)</f>
        <v>23724</v>
      </c>
      <c r="M1357" s="40">
        <f>VLOOKUP(A1357,'Data _Transformation'!A1356:Q3685,13,FALSE)</f>
        <v>11365.95</v>
      </c>
      <c r="N1357" s="14" t="str">
        <f>VLOOKUP(A1357,'Data _Transformation'!A1356:Q3685,14,FALSE)</f>
        <v>tier - 3</v>
      </c>
      <c r="O1357" s="14" t="str">
        <f>VLOOKUP(A1357,'Data _Transformation'!A1356:Q3685,15,FALSE)</f>
        <v>tier - 2</v>
      </c>
      <c r="P1357" s="14" t="str">
        <f>VLOOKUP(A1357,'Data _Transformation'!A1356:Q3685,16,0)</f>
        <v>R1011</v>
      </c>
      <c r="Q1357" s="42">
        <f>VLOOKUP(A1357,'Data _Transformation'!A1356:Q3685,17,0)</f>
        <v>58</v>
      </c>
    </row>
    <row r="1358" spans="1:17" ht="15.6" x14ac:dyDescent="0.3">
      <c r="A1358" s="41" t="s">
        <v>3405</v>
      </c>
      <c r="B1358" s="14" t="str">
        <f>VLOOKUP(A1358,'Data _Transformation'!A1357:Q3686,2,FALSE)</f>
        <v xml:space="preserve">  Terry</v>
      </c>
      <c r="C1358" s="14">
        <f>VLOOKUP(A1358,'Data _Transformation'!A1357:Q3686,3,FALSE)</f>
        <v>25.13</v>
      </c>
      <c r="D1358" s="14">
        <f>VLOOKUP(A1358,'Data _Transformation'!A1357:Q3686,4,FALSE)</f>
        <v>8</v>
      </c>
      <c r="E1358" s="14" t="str">
        <f>VLOOKUP(A1358,'Data _Transformation'!A1357:Q3686,5,FALSE)</f>
        <v>Yes</v>
      </c>
      <c r="F1358" s="14" t="str">
        <f>VLOOKUP(A1358,'Data _Transformation'!A1357:Q3686,6,FALSE)</f>
        <v>No</v>
      </c>
      <c r="G1358" s="14" t="str">
        <f>VLOOKUP(A1358,'Data _Transformation'!A1357:Q3686,7,FALSE)</f>
        <v>No</v>
      </c>
      <c r="H1358" s="14">
        <f>VLOOKUP(A1358,'Data _Transformation'!A1357:Q3686,8,FALSE)</f>
        <v>1</v>
      </c>
      <c r="I1358" s="14" t="str">
        <f>VLOOKUP(A1358,'Data _Transformation'!A1357:Q3686,9,FALSE)</f>
        <v>Nonsmoker</v>
      </c>
      <c r="J1358" s="14" t="str">
        <f>VLOOKUP(A1358,'Data _Transformation'!A1357:Q3686,10,FALSE)</f>
        <v>Over weight</v>
      </c>
      <c r="K1358" s="14" t="str">
        <f>VLOOKUP(A1358,'Data _Transformation'!A1357:Q3686,11,FALSE)</f>
        <v>Diabetes</v>
      </c>
      <c r="L1358" s="39">
        <f>VLOOKUP(A1358,'Data _Transformation'!A1357:Q3686,12,FALSE)</f>
        <v>29013</v>
      </c>
      <c r="M1358" s="40">
        <f>VLOOKUP(A1358,'Data _Transformation'!A1357:Q3686,13,FALSE)</f>
        <v>11369.39</v>
      </c>
      <c r="N1358" s="14" t="str">
        <f>VLOOKUP(A1358,'Data _Transformation'!A1357:Q3686,14,FALSE)</f>
        <v>tier - 3</v>
      </c>
      <c r="O1358" s="14" t="str">
        <f>VLOOKUP(A1358,'Data _Transformation'!A1357:Q3686,15,FALSE)</f>
        <v>tier - 1</v>
      </c>
      <c r="P1358" s="14" t="str">
        <f>VLOOKUP(A1358,'Data _Transformation'!A1357:Q3686,16,0)</f>
        <v>R1026</v>
      </c>
      <c r="Q1358" s="42">
        <f>VLOOKUP(A1358,'Data _Transformation'!A1357:Q3686,17,0)</f>
        <v>44</v>
      </c>
    </row>
    <row r="1359" spans="1:17" ht="15.6" x14ac:dyDescent="0.3">
      <c r="A1359" s="41" t="s">
        <v>3407</v>
      </c>
      <c r="B1359" s="14" t="str">
        <f>VLOOKUP(A1359,'Data _Transformation'!A1358:Q3687,2,FALSE)</f>
        <v xml:space="preserve">  Patrick J</v>
      </c>
      <c r="C1359" s="14">
        <f>VLOOKUP(A1359,'Data _Transformation'!A1358:Q3687,3,FALSE)</f>
        <v>22.72</v>
      </c>
      <c r="D1359" s="14">
        <f>VLOOKUP(A1359,'Data _Transformation'!A1358:Q3687,4,FALSE)</f>
        <v>9.9600000000000009</v>
      </c>
      <c r="E1359" s="14" t="str">
        <f>VLOOKUP(A1359,'Data _Transformation'!A1358:Q3687,5,FALSE)</f>
        <v>Yes</v>
      </c>
      <c r="F1359" s="14" t="str">
        <f>VLOOKUP(A1359,'Data _Transformation'!A1358:Q3687,6,FALSE)</f>
        <v>No</v>
      </c>
      <c r="G1359" s="14" t="str">
        <f>VLOOKUP(A1359,'Data _Transformation'!A1358:Q3687,7,FALSE)</f>
        <v>No</v>
      </c>
      <c r="H1359" s="14">
        <f>VLOOKUP(A1359,'Data _Transformation'!A1358:Q3687,8,FALSE)</f>
        <v>2</v>
      </c>
      <c r="I1359" s="14" t="str">
        <f>VLOOKUP(A1359,'Data _Transformation'!A1358:Q3687,9,FALSE)</f>
        <v>Nonsmoker</v>
      </c>
      <c r="J1359" s="14" t="str">
        <f>VLOOKUP(A1359,'Data _Transformation'!A1358:Q3687,10,FALSE)</f>
        <v>Normal weight</v>
      </c>
      <c r="K1359" s="14" t="str">
        <f>VLOOKUP(A1359,'Data _Transformation'!A1358:Q3687,11,FALSE)</f>
        <v>Diabetes</v>
      </c>
      <c r="L1359" s="39">
        <f>VLOOKUP(A1359,'Data _Transformation'!A1358:Q3687,12,FALSE)</f>
        <v>26639</v>
      </c>
      <c r="M1359" s="40">
        <f>VLOOKUP(A1359,'Data _Transformation'!A1358:Q3687,13,FALSE)</f>
        <v>11378.57</v>
      </c>
      <c r="N1359" s="14" t="str">
        <f>VLOOKUP(A1359,'Data _Transformation'!A1358:Q3687,14,FALSE)</f>
        <v>tier - 3</v>
      </c>
      <c r="O1359" s="14" t="str">
        <f>VLOOKUP(A1359,'Data _Transformation'!A1358:Q3687,15,FALSE)</f>
        <v>tier - 2</v>
      </c>
      <c r="P1359" s="14" t="str">
        <f>VLOOKUP(A1359,'Data _Transformation'!A1358:Q3687,16,0)</f>
        <v>R1025</v>
      </c>
      <c r="Q1359" s="42">
        <f>VLOOKUP(A1359,'Data _Transformation'!A1358:Q3687,17,0)</f>
        <v>50</v>
      </c>
    </row>
    <row r="1360" spans="1:17" ht="15.6" x14ac:dyDescent="0.3">
      <c r="A1360" s="41" t="s">
        <v>3410</v>
      </c>
      <c r="B1360" s="14" t="str">
        <f>VLOOKUP(A1360,'Data _Transformation'!A1359:Q3688,2,FALSE)</f>
        <v xml:space="preserve">  Keara</v>
      </c>
      <c r="C1360" s="14">
        <f>VLOOKUP(A1360,'Data _Transformation'!A1359:Q3688,3,FALSE)</f>
        <v>32.6</v>
      </c>
      <c r="D1360" s="14">
        <f>VLOOKUP(A1360,'Data _Transformation'!A1359:Q3688,4,FALSE)</f>
        <v>6.8</v>
      </c>
      <c r="E1360" s="14" t="str">
        <f>VLOOKUP(A1360,'Data _Transformation'!A1359:Q3688,5,FALSE)</f>
        <v>Yes</v>
      </c>
      <c r="F1360" s="14" t="str">
        <f>VLOOKUP(A1360,'Data _Transformation'!A1359:Q3688,6,FALSE)</f>
        <v>No</v>
      </c>
      <c r="G1360" s="14" t="str">
        <f>VLOOKUP(A1360,'Data _Transformation'!A1359:Q3688,7,FALSE)</f>
        <v>No</v>
      </c>
      <c r="H1360" s="14">
        <f>VLOOKUP(A1360,'Data _Transformation'!A1359:Q3688,8,FALSE)</f>
        <v>0</v>
      </c>
      <c r="I1360" s="14" t="str">
        <f>VLOOKUP(A1360,'Data _Transformation'!A1359:Q3688,9,FALSE)</f>
        <v>Nonsmoker</v>
      </c>
      <c r="J1360" s="14" t="str">
        <f>VLOOKUP(A1360,'Data _Transformation'!A1359:Q3688,10,FALSE)</f>
        <v>Obesity</v>
      </c>
      <c r="K1360" s="14" t="str">
        <f>VLOOKUP(A1360,'Data _Transformation'!A1359:Q3688,11,FALSE)</f>
        <v>Diabetes</v>
      </c>
      <c r="L1360" s="39">
        <f>VLOOKUP(A1360,'Data _Transformation'!A1359:Q3688,12,FALSE)</f>
        <v>23541</v>
      </c>
      <c r="M1360" s="40">
        <f>VLOOKUP(A1360,'Data _Transformation'!A1359:Q3688,13,FALSE)</f>
        <v>11381.33</v>
      </c>
      <c r="N1360" s="14" t="str">
        <f>VLOOKUP(A1360,'Data _Transformation'!A1359:Q3688,14,FALSE)</f>
        <v>tier - 3</v>
      </c>
      <c r="O1360" s="14" t="str">
        <f>VLOOKUP(A1360,'Data _Transformation'!A1359:Q3688,15,FALSE)</f>
        <v>tier - 2</v>
      </c>
      <c r="P1360" s="14" t="str">
        <f>VLOOKUP(A1360,'Data _Transformation'!A1359:Q3688,16,0)</f>
        <v>R1013</v>
      </c>
      <c r="Q1360" s="42">
        <f>VLOOKUP(A1360,'Data _Transformation'!A1359:Q3688,17,0)</f>
        <v>58</v>
      </c>
    </row>
    <row r="1361" spans="1:17" ht="15.6" x14ac:dyDescent="0.3">
      <c r="A1361" s="41" t="s">
        <v>3413</v>
      </c>
      <c r="B1361" s="14" t="str">
        <f>VLOOKUP(A1361,'Data _Transformation'!A1360:Q3689,2,FALSE)</f>
        <v xml:space="preserve">  Nicole</v>
      </c>
      <c r="C1361" s="14">
        <f>VLOOKUP(A1361,'Data _Transformation'!A1360:Q3689,3,FALSE)</f>
        <v>17.28</v>
      </c>
      <c r="D1361" s="14">
        <f>VLOOKUP(A1361,'Data _Transformation'!A1360:Q3689,4,FALSE)</f>
        <v>6.22</v>
      </c>
      <c r="E1361" s="14" t="str">
        <f>VLOOKUP(A1361,'Data _Transformation'!A1360:Q3689,5,FALSE)</f>
        <v>Yes</v>
      </c>
      <c r="F1361" s="14" t="str">
        <f>VLOOKUP(A1361,'Data _Transformation'!A1360:Q3689,6,FALSE)</f>
        <v>No</v>
      </c>
      <c r="G1361" s="14" t="str">
        <f>VLOOKUP(A1361,'Data _Transformation'!A1360:Q3689,7,FALSE)</f>
        <v>No</v>
      </c>
      <c r="H1361" s="14">
        <f>VLOOKUP(A1361,'Data _Transformation'!A1360:Q3689,8,FALSE)</f>
        <v>2</v>
      </c>
      <c r="I1361" s="14" t="str">
        <f>VLOOKUP(A1361,'Data _Transformation'!A1360:Q3689,9,FALSE)</f>
        <v>Nonsmoker</v>
      </c>
      <c r="J1361" s="14" t="str">
        <f>VLOOKUP(A1361,'Data _Transformation'!A1360:Q3689,10,FALSE)</f>
        <v>Under weight</v>
      </c>
      <c r="K1361" s="14" t="str">
        <f>VLOOKUP(A1361,'Data _Transformation'!A1360:Q3689,11,FALSE)</f>
        <v>Prediabetes</v>
      </c>
      <c r="L1361" s="39">
        <f>VLOOKUP(A1361,'Data _Transformation'!A1360:Q3689,12,FALSE)</f>
        <v>35639</v>
      </c>
      <c r="M1361" s="40">
        <f>VLOOKUP(A1361,'Data _Transformation'!A1360:Q3689,13,FALSE)</f>
        <v>11388.27</v>
      </c>
      <c r="N1361" s="14" t="str">
        <f>VLOOKUP(A1361,'Data _Transformation'!A1360:Q3689,14,FALSE)</f>
        <v>tier - 3</v>
      </c>
      <c r="O1361" s="14" t="str">
        <f>VLOOKUP(A1361,'Data _Transformation'!A1360:Q3689,15,FALSE)</f>
        <v>tier - 2</v>
      </c>
      <c r="P1361" s="14" t="str">
        <f>VLOOKUP(A1361,'Data _Transformation'!A1360:Q3689,16,0)</f>
        <v>R1026</v>
      </c>
      <c r="Q1361" s="42">
        <f>VLOOKUP(A1361,'Data _Transformation'!A1360:Q3689,17,0)</f>
        <v>25</v>
      </c>
    </row>
    <row r="1362" spans="1:17" ht="15.6" x14ac:dyDescent="0.3">
      <c r="A1362" s="41" t="s">
        <v>3416</v>
      </c>
      <c r="B1362" s="14" t="str">
        <f>VLOOKUP(A1362,'Data _Transformation'!A1361:Q3690,2,FALSE)</f>
        <v xml:space="preserve">  Katena</v>
      </c>
      <c r="C1362" s="14">
        <f>VLOOKUP(A1362,'Data _Transformation'!A1361:Q3690,3,FALSE)</f>
        <v>27.92</v>
      </c>
      <c r="D1362" s="14">
        <f>VLOOKUP(A1362,'Data _Transformation'!A1361:Q3690,4,FALSE)</f>
        <v>5.79</v>
      </c>
      <c r="E1362" s="14" t="str">
        <f>VLOOKUP(A1362,'Data _Transformation'!A1361:Q3690,5,FALSE)</f>
        <v>No</v>
      </c>
      <c r="F1362" s="14" t="str">
        <f>VLOOKUP(A1362,'Data _Transformation'!A1361:Q3690,6,FALSE)</f>
        <v>No</v>
      </c>
      <c r="G1362" s="14" t="str">
        <f>VLOOKUP(A1362,'Data _Transformation'!A1361:Q3690,7,FALSE)</f>
        <v>No</v>
      </c>
      <c r="H1362" s="14">
        <f>VLOOKUP(A1362,'Data _Transformation'!A1361:Q3690,8,FALSE)</f>
        <v>1</v>
      </c>
      <c r="I1362" s="14" t="str">
        <f>VLOOKUP(A1362,'Data _Transformation'!A1361:Q3690,9,FALSE)</f>
        <v>Nonsmoker</v>
      </c>
      <c r="J1362" s="14" t="str">
        <f>VLOOKUP(A1362,'Data _Transformation'!A1361:Q3690,10,FALSE)</f>
        <v>Over weight</v>
      </c>
      <c r="K1362" s="14" t="str">
        <f>VLOOKUP(A1362,'Data _Transformation'!A1361:Q3690,11,FALSE)</f>
        <v>Prediabetes</v>
      </c>
      <c r="L1362" s="39">
        <f>VLOOKUP(A1362,'Data _Transformation'!A1361:Q3690,12,FALSE)</f>
        <v>24825</v>
      </c>
      <c r="M1362" s="40">
        <f>VLOOKUP(A1362,'Data _Transformation'!A1361:Q3690,13,FALSE)</f>
        <v>11394.07</v>
      </c>
      <c r="N1362" s="14" t="str">
        <f>VLOOKUP(A1362,'Data _Transformation'!A1361:Q3690,14,FALSE)</f>
        <v>tier - 3</v>
      </c>
      <c r="O1362" s="14" t="str">
        <f>VLOOKUP(A1362,'Data _Transformation'!A1361:Q3690,15,FALSE)</f>
        <v>tier - 1</v>
      </c>
      <c r="P1362" s="14" t="str">
        <f>VLOOKUP(A1362,'Data _Transformation'!A1361:Q3690,16,0)</f>
        <v>R1018</v>
      </c>
      <c r="Q1362" s="42">
        <f>VLOOKUP(A1362,'Data _Transformation'!A1361:Q3690,17,0)</f>
        <v>55</v>
      </c>
    </row>
    <row r="1363" spans="1:17" ht="15.6" x14ac:dyDescent="0.3">
      <c r="A1363" s="41" t="s">
        <v>3418</v>
      </c>
      <c r="B1363" s="14" t="str">
        <f>VLOOKUP(A1363,'Data _Transformation'!A1362:Q3691,2,FALSE)</f>
        <v xml:space="preserve">  Bean K</v>
      </c>
      <c r="C1363" s="14">
        <f>VLOOKUP(A1363,'Data _Transformation'!A1362:Q3691,3,FALSE)</f>
        <v>38.284999999999997</v>
      </c>
      <c r="D1363" s="14">
        <f>VLOOKUP(A1363,'Data _Transformation'!A1362:Q3691,4,FALSE)</f>
        <v>5.41</v>
      </c>
      <c r="E1363" s="14" t="str">
        <f>VLOOKUP(A1363,'Data _Transformation'!A1362:Q3691,5,FALSE)</f>
        <v>No</v>
      </c>
      <c r="F1363" s="14" t="str">
        <f>VLOOKUP(A1363,'Data _Transformation'!A1362:Q3691,6,FALSE)</f>
        <v>No</v>
      </c>
      <c r="G1363" s="14" t="str">
        <f>VLOOKUP(A1363,'Data _Transformation'!A1362:Q3691,7,FALSE)</f>
        <v>No</v>
      </c>
      <c r="H1363" s="14">
        <f>VLOOKUP(A1363,'Data _Transformation'!A1362:Q3691,8,FALSE)</f>
        <v>0</v>
      </c>
      <c r="I1363" s="14" t="str">
        <f>VLOOKUP(A1363,'Data _Transformation'!A1362:Q3691,9,FALSE)</f>
        <v>Nonsmoker</v>
      </c>
      <c r="J1363" s="14" t="str">
        <f>VLOOKUP(A1363,'Data _Transformation'!A1362:Q3691,10,FALSE)</f>
        <v>Obesity</v>
      </c>
      <c r="K1363" s="14" t="str">
        <f>VLOOKUP(A1363,'Data _Transformation'!A1362:Q3691,11,FALSE)</f>
        <v>Normal</v>
      </c>
      <c r="L1363" s="39">
        <f>VLOOKUP(A1363,'Data _Transformation'!A1362:Q3691,12,FALSE)</f>
        <v>25843</v>
      </c>
      <c r="M1363" s="40">
        <f>VLOOKUP(A1363,'Data _Transformation'!A1362:Q3691,13,FALSE)</f>
        <v>11396.9</v>
      </c>
      <c r="N1363" s="14" t="str">
        <f>VLOOKUP(A1363,'Data _Transformation'!A1362:Q3691,14,FALSE)</f>
        <v>tier - 3</v>
      </c>
      <c r="O1363" s="14" t="str">
        <f>VLOOKUP(A1363,'Data _Transformation'!A1362:Q3691,15,FALSE)</f>
        <v>tier - 3</v>
      </c>
      <c r="P1363" s="14" t="str">
        <f>VLOOKUP(A1363,'Data _Transformation'!A1362:Q3691,16,0)</f>
        <v>R1024</v>
      </c>
      <c r="Q1363" s="42">
        <f>VLOOKUP(A1363,'Data _Transformation'!A1362:Q3691,17,0)</f>
        <v>52</v>
      </c>
    </row>
    <row r="1364" spans="1:17" ht="15.6" x14ac:dyDescent="0.3">
      <c r="A1364" s="41" t="s">
        <v>3421</v>
      </c>
      <c r="B1364" s="14" t="str">
        <f>VLOOKUP(A1364,'Data _Transformation'!A1363:Q3692,2,FALSE)</f>
        <v xml:space="preserve">  Brian</v>
      </c>
      <c r="C1364" s="14">
        <f>VLOOKUP(A1364,'Data _Transformation'!A1363:Q3692,3,FALSE)</f>
        <v>16.48</v>
      </c>
      <c r="D1364" s="14">
        <f>VLOOKUP(A1364,'Data _Transformation'!A1363:Q3692,4,FALSE)</f>
        <v>11.05</v>
      </c>
      <c r="E1364" s="14" t="str">
        <f>VLOOKUP(A1364,'Data _Transformation'!A1363:Q3692,5,FALSE)</f>
        <v>No</v>
      </c>
      <c r="F1364" s="14" t="str">
        <f>VLOOKUP(A1364,'Data _Transformation'!A1363:Q3692,6,FALSE)</f>
        <v>No</v>
      </c>
      <c r="G1364" s="14" t="str">
        <f>VLOOKUP(A1364,'Data _Transformation'!A1363:Q3692,7,FALSE)</f>
        <v>No</v>
      </c>
      <c r="H1364" s="14">
        <f>VLOOKUP(A1364,'Data _Transformation'!A1363:Q3692,8,FALSE)</f>
        <v>0</v>
      </c>
      <c r="I1364" s="14" t="str">
        <f>VLOOKUP(A1364,'Data _Transformation'!A1363:Q3692,9,FALSE)</f>
        <v>Nonsmoker</v>
      </c>
      <c r="J1364" s="14" t="str">
        <f>VLOOKUP(A1364,'Data _Transformation'!A1363:Q3692,10,FALSE)</f>
        <v>Under weight</v>
      </c>
      <c r="K1364" s="14" t="str">
        <f>VLOOKUP(A1364,'Data _Transformation'!A1363:Q3692,11,FALSE)</f>
        <v>Diabetes</v>
      </c>
      <c r="L1364" s="39">
        <f>VLOOKUP(A1364,'Data _Transformation'!A1363:Q3692,12,FALSE)</f>
        <v>25848</v>
      </c>
      <c r="M1364" s="40">
        <f>VLOOKUP(A1364,'Data _Transformation'!A1363:Q3692,13,FALSE)</f>
        <v>11411.69</v>
      </c>
      <c r="N1364" s="14" t="str">
        <f>VLOOKUP(A1364,'Data _Transformation'!A1363:Q3692,14,FALSE)</f>
        <v>tier - 3</v>
      </c>
      <c r="O1364" s="14" t="str">
        <f>VLOOKUP(A1364,'Data _Transformation'!A1363:Q3692,15,FALSE)</f>
        <v>tier - 2</v>
      </c>
      <c r="P1364" s="14" t="str">
        <f>VLOOKUP(A1364,'Data _Transformation'!A1363:Q3692,16,0)</f>
        <v>R1011</v>
      </c>
      <c r="Q1364" s="42">
        <f>VLOOKUP(A1364,'Data _Transformation'!A1363:Q3692,17,0)</f>
        <v>52</v>
      </c>
    </row>
    <row r="1365" spans="1:17" ht="15.6" x14ac:dyDescent="0.3">
      <c r="A1365" s="41" t="s">
        <v>3423</v>
      </c>
      <c r="B1365" s="14" t="str">
        <f>VLOOKUP(A1365,'Data _Transformation'!A1364:Q3693,2,FALSE)</f>
        <v xml:space="preserve">  Jan-Patrick</v>
      </c>
      <c r="C1365" s="14">
        <f>VLOOKUP(A1365,'Data _Transformation'!A1364:Q3693,3,FALSE)</f>
        <v>38.57</v>
      </c>
      <c r="D1365" s="14">
        <f>VLOOKUP(A1365,'Data _Transformation'!A1364:Q3693,4,FALSE)</f>
        <v>6.27</v>
      </c>
      <c r="E1365" s="14" t="str">
        <f>VLOOKUP(A1365,'Data _Transformation'!A1364:Q3693,5,FALSE)</f>
        <v>No</v>
      </c>
      <c r="F1365" s="14" t="str">
        <f>VLOOKUP(A1365,'Data _Transformation'!A1364:Q3693,6,FALSE)</f>
        <v>No</v>
      </c>
      <c r="G1365" s="14" t="str">
        <f>VLOOKUP(A1365,'Data _Transformation'!A1364:Q3693,7,FALSE)</f>
        <v>No</v>
      </c>
      <c r="H1365" s="14">
        <f>VLOOKUP(A1365,'Data _Transformation'!A1364:Q3693,8,FALSE)</f>
        <v>0</v>
      </c>
      <c r="I1365" s="14" t="str">
        <f>VLOOKUP(A1365,'Data _Transformation'!A1364:Q3693,9,FALSE)</f>
        <v>Nonsmoker</v>
      </c>
      <c r="J1365" s="14" t="str">
        <f>VLOOKUP(A1365,'Data _Transformation'!A1364:Q3693,10,FALSE)</f>
        <v>Obesity</v>
      </c>
      <c r="K1365" s="14" t="str">
        <f>VLOOKUP(A1365,'Data _Transformation'!A1364:Q3693,11,FALSE)</f>
        <v>Prediabetes</v>
      </c>
      <c r="L1365" s="39">
        <f>VLOOKUP(A1365,'Data _Transformation'!A1364:Q3693,12,FALSE)</f>
        <v>30612</v>
      </c>
      <c r="M1365" s="40">
        <f>VLOOKUP(A1365,'Data _Transformation'!A1364:Q3693,13,FALSE)</f>
        <v>11412.02</v>
      </c>
      <c r="N1365" s="14" t="str">
        <f>VLOOKUP(A1365,'Data _Transformation'!A1364:Q3693,14,FALSE)</f>
        <v>tier - 3</v>
      </c>
      <c r="O1365" s="14" t="str">
        <f>VLOOKUP(A1365,'Data _Transformation'!A1364:Q3693,15,FALSE)</f>
        <v>tier - 1</v>
      </c>
      <c r="P1365" s="14" t="str">
        <f>VLOOKUP(A1365,'Data _Transformation'!A1364:Q3693,16,0)</f>
        <v>R1021</v>
      </c>
      <c r="Q1365" s="42">
        <f>VLOOKUP(A1365,'Data _Transformation'!A1364:Q3693,17,0)</f>
        <v>39</v>
      </c>
    </row>
    <row r="1366" spans="1:17" ht="15.6" x14ac:dyDescent="0.3">
      <c r="A1366" s="41" t="s">
        <v>3426</v>
      </c>
      <c r="B1366" s="14" t="str">
        <f>VLOOKUP(A1366,'Data _Transformation'!A1365:Q3694,2,FALSE)</f>
        <v xml:space="preserve">  Jesse J</v>
      </c>
      <c r="C1366" s="14">
        <f>VLOOKUP(A1366,'Data _Transformation'!A1365:Q3694,3,FALSE)</f>
        <v>43.85</v>
      </c>
      <c r="D1366" s="14">
        <f>VLOOKUP(A1366,'Data _Transformation'!A1365:Q3694,4,FALSE)</f>
        <v>4.7699999999999996</v>
      </c>
      <c r="E1366" s="14" t="str">
        <f>VLOOKUP(A1366,'Data _Transformation'!A1365:Q3694,5,FALSE)</f>
        <v>Yes</v>
      </c>
      <c r="F1366" s="14" t="str">
        <f>VLOOKUP(A1366,'Data _Transformation'!A1365:Q3694,6,FALSE)</f>
        <v>No</v>
      </c>
      <c r="G1366" s="14" t="str">
        <f>VLOOKUP(A1366,'Data _Transformation'!A1365:Q3694,7,FALSE)</f>
        <v>No</v>
      </c>
      <c r="H1366" s="14">
        <f>VLOOKUP(A1366,'Data _Transformation'!A1365:Q3694,8,FALSE)</f>
        <v>0</v>
      </c>
      <c r="I1366" s="14" t="str">
        <f>VLOOKUP(A1366,'Data _Transformation'!A1365:Q3694,9,FALSE)</f>
        <v>Nonsmoker</v>
      </c>
      <c r="J1366" s="14" t="str">
        <f>VLOOKUP(A1366,'Data _Transformation'!A1365:Q3694,10,FALSE)</f>
        <v>Obesity</v>
      </c>
      <c r="K1366" s="14" t="str">
        <f>VLOOKUP(A1366,'Data _Transformation'!A1365:Q3694,11,FALSE)</f>
        <v>Normal</v>
      </c>
      <c r="L1366" s="39">
        <f>VLOOKUP(A1366,'Data _Transformation'!A1365:Q3694,12,FALSE)</f>
        <v>31207</v>
      </c>
      <c r="M1366" s="40">
        <f>VLOOKUP(A1366,'Data _Transformation'!A1365:Q3694,13,FALSE)</f>
        <v>11419.49</v>
      </c>
      <c r="N1366" s="14" t="str">
        <f>VLOOKUP(A1366,'Data _Transformation'!A1365:Q3694,14,FALSE)</f>
        <v>tier - 3</v>
      </c>
      <c r="O1366" s="14" t="str">
        <f>VLOOKUP(A1366,'Data _Transformation'!A1365:Q3694,15,FALSE)</f>
        <v>tier - 1</v>
      </c>
      <c r="P1366" s="14" t="str">
        <f>VLOOKUP(A1366,'Data _Transformation'!A1365:Q3694,16,0)</f>
        <v>R1012</v>
      </c>
      <c r="Q1366" s="42">
        <f>VLOOKUP(A1366,'Data _Transformation'!A1365:Q3694,17,0)</f>
        <v>37</v>
      </c>
    </row>
    <row r="1367" spans="1:17" ht="15.6" x14ac:dyDescent="0.3">
      <c r="A1367" s="41" t="s">
        <v>3429</v>
      </c>
      <c r="B1367" s="14" t="str">
        <f>VLOOKUP(A1367,'Data _Transformation'!A1366:Q3695,2,FALSE)</f>
        <v xml:space="preserve">  Lindsey M</v>
      </c>
      <c r="C1367" s="14">
        <f>VLOOKUP(A1367,'Data _Transformation'!A1366:Q3695,3,FALSE)</f>
        <v>30.11</v>
      </c>
      <c r="D1367" s="14">
        <f>VLOOKUP(A1367,'Data _Transformation'!A1366:Q3695,4,FALSE)</f>
        <v>4.08</v>
      </c>
      <c r="E1367" s="14" t="str">
        <f>VLOOKUP(A1367,'Data _Transformation'!A1366:Q3695,5,FALSE)</f>
        <v>No</v>
      </c>
      <c r="F1367" s="14" t="str">
        <f>VLOOKUP(A1367,'Data _Transformation'!A1366:Q3695,6,FALSE)</f>
        <v>No</v>
      </c>
      <c r="G1367" s="14" t="str">
        <f>VLOOKUP(A1367,'Data _Transformation'!A1366:Q3695,7,FALSE)</f>
        <v>No</v>
      </c>
      <c r="H1367" s="14">
        <f>VLOOKUP(A1367,'Data _Transformation'!A1366:Q3695,8,FALSE)</f>
        <v>0</v>
      </c>
      <c r="I1367" s="14" t="str">
        <f>VLOOKUP(A1367,'Data _Transformation'!A1366:Q3695,9,FALSE)</f>
        <v>Nonsmoker</v>
      </c>
      <c r="J1367" s="14" t="str">
        <f>VLOOKUP(A1367,'Data _Transformation'!A1366:Q3695,10,FALSE)</f>
        <v>Obesity</v>
      </c>
      <c r="K1367" s="14" t="str">
        <f>VLOOKUP(A1367,'Data _Transformation'!A1366:Q3695,11,FALSE)</f>
        <v>Normal</v>
      </c>
      <c r="L1367" s="39">
        <f>VLOOKUP(A1367,'Data _Transformation'!A1366:Q3695,12,FALSE)</f>
        <v>29419</v>
      </c>
      <c r="M1367" s="40">
        <f>VLOOKUP(A1367,'Data _Transformation'!A1366:Q3695,13,FALSE)</f>
        <v>11435.74</v>
      </c>
      <c r="N1367" s="14" t="str">
        <f>VLOOKUP(A1367,'Data _Transformation'!A1366:Q3695,14,FALSE)</f>
        <v>tier - 3</v>
      </c>
      <c r="O1367" s="14" t="str">
        <f>VLOOKUP(A1367,'Data _Transformation'!A1366:Q3695,15,FALSE)</f>
        <v>tier - 3</v>
      </c>
      <c r="P1367" s="14" t="str">
        <f>VLOOKUP(A1367,'Data _Transformation'!A1366:Q3695,16,0)</f>
        <v>R1021</v>
      </c>
      <c r="Q1367" s="42">
        <f>VLOOKUP(A1367,'Data _Transformation'!A1366:Q3695,17,0)</f>
        <v>42</v>
      </c>
    </row>
    <row r="1368" spans="1:17" ht="15.6" x14ac:dyDescent="0.3">
      <c r="A1368" s="41" t="s">
        <v>3433</v>
      </c>
      <c r="B1368" s="14" t="str">
        <f>VLOOKUP(A1368,'Data _Transformation'!A1367:Q3696,2,FALSE)</f>
        <v xml:space="preserve">  Marguerite K</v>
      </c>
      <c r="C1368" s="14">
        <f>VLOOKUP(A1368,'Data _Transformation'!A1367:Q3696,3,FALSE)</f>
        <v>31.59</v>
      </c>
      <c r="D1368" s="14">
        <f>VLOOKUP(A1368,'Data _Transformation'!A1367:Q3696,4,FALSE)</f>
        <v>6.01</v>
      </c>
      <c r="E1368" s="14" t="str">
        <f>VLOOKUP(A1368,'Data _Transformation'!A1367:Q3696,5,FALSE)</f>
        <v>No</v>
      </c>
      <c r="F1368" s="14" t="str">
        <f>VLOOKUP(A1368,'Data _Transformation'!A1367:Q3696,6,FALSE)</f>
        <v>No</v>
      </c>
      <c r="G1368" s="14" t="str">
        <f>VLOOKUP(A1368,'Data _Transformation'!A1367:Q3696,7,FALSE)</f>
        <v>No</v>
      </c>
      <c r="H1368" s="14">
        <f>VLOOKUP(A1368,'Data _Transformation'!A1367:Q3696,8,FALSE)</f>
        <v>0</v>
      </c>
      <c r="I1368" s="14" t="str">
        <f>VLOOKUP(A1368,'Data _Transformation'!A1367:Q3696,9,FALSE)</f>
        <v>Nonsmoker</v>
      </c>
      <c r="J1368" s="14" t="str">
        <f>VLOOKUP(A1368,'Data _Transformation'!A1367:Q3696,10,FALSE)</f>
        <v>Obesity</v>
      </c>
      <c r="K1368" s="14" t="str">
        <f>VLOOKUP(A1368,'Data _Transformation'!A1367:Q3696,11,FALSE)</f>
        <v>Prediabetes</v>
      </c>
      <c r="L1368" s="39">
        <f>VLOOKUP(A1368,'Data _Transformation'!A1367:Q3696,12,FALSE)</f>
        <v>26188</v>
      </c>
      <c r="M1368" s="40">
        <f>VLOOKUP(A1368,'Data _Transformation'!A1367:Q3696,13,FALSE)</f>
        <v>11436.74</v>
      </c>
      <c r="N1368" s="14" t="str">
        <f>VLOOKUP(A1368,'Data _Transformation'!A1367:Q3696,14,FALSE)</f>
        <v>tier - 3</v>
      </c>
      <c r="O1368" s="14" t="str">
        <f>VLOOKUP(A1368,'Data _Transformation'!A1367:Q3696,15,FALSE)</f>
        <v>tier - 3</v>
      </c>
      <c r="P1368" s="14" t="str">
        <f>VLOOKUP(A1368,'Data _Transformation'!A1367:Q3696,16,0)</f>
        <v>R1012</v>
      </c>
      <c r="Q1368" s="42">
        <f>VLOOKUP(A1368,'Data _Transformation'!A1367:Q3696,17,0)</f>
        <v>51</v>
      </c>
    </row>
    <row r="1369" spans="1:17" ht="15.6" x14ac:dyDescent="0.3">
      <c r="A1369" s="41" t="s">
        <v>3435</v>
      </c>
      <c r="B1369" s="14" t="str">
        <f>VLOOKUP(A1369,'Data _Transformation'!A1368:Q3697,2,FALSE)</f>
        <v xml:space="preserve">  Travis</v>
      </c>
      <c r="C1369" s="14">
        <f>VLOOKUP(A1369,'Data _Transformation'!A1368:Q3697,3,FALSE)</f>
        <v>40.15</v>
      </c>
      <c r="D1369" s="14">
        <f>VLOOKUP(A1369,'Data _Transformation'!A1368:Q3697,4,FALSE)</f>
        <v>11.84</v>
      </c>
      <c r="E1369" s="14" t="str">
        <f>VLOOKUP(A1369,'Data _Transformation'!A1368:Q3697,5,FALSE)</f>
        <v>No</v>
      </c>
      <c r="F1369" s="14" t="str">
        <f>VLOOKUP(A1369,'Data _Transformation'!A1368:Q3697,6,FALSE)</f>
        <v>No</v>
      </c>
      <c r="G1369" s="14" t="str">
        <f>VLOOKUP(A1369,'Data _Transformation'!A1368:Q3697,7,FALSE)</f>
        <v>No</v>
      </c>
      <c r="H1369" s="14">
        <f>VLOOKUP(A1369,'Data _Transformation'!A1368:Q3697,8,FALSE)</f>
        <v>0</v>
      </c>
      <c r="I1369" s="14" t="str">
        <f>VLOOKUP(A1369,'Data _Transformation'!A1368:Q3697,9,FALSE)</f>
        <v>Nonsmoker</v>
      </c>
      <c r="J1369" s="14" t="str">
        <f>VLOOKUP(A1369,'Data _Transformation'!A1368:Q3697,10,FALSE)</f>
        <v>Obesity</v>
      </c>
      <c r="K1369" s="14" t="str">
        <f>VLOOKUP(A1369,'Data _Transformation'!A1368:Q3697,11,FALSE)</f>
        <v>Diabetes</v>
      </c>
      <c r="L1369" s="39">
        <f>VLOOKUP(A1369,'Data _Transformation'!A1368:Q3697,12,FALSE)</f>
        <v>24272</v>
      </c>
      <c r="M1369" s="40">
        <f>VLOOKUP(A1369,'Data _Transformation'!A1368:Q3697,13,FALSE)</f>
        <v>11454.02</v>
      </c>
      <c r="N1369" s="14" t="str">
        <f>VLOOKUP(A1369,'Data _Transformation'!A1368:Q3697,14,FALSE)</f>
        <v>tier - 3</v>
      </c>
      <c r="O1369" s="14" t="str">
        <f>VLOOKUP(A1369,'Data _Transformation'!A1368:Q3697,15,FALSE)</f>
        <v>tier - 1</v>
      </c>
      <c r="P1369" s="14" t="str">
        <f>VLOOKUP(A1369,'Data _Transformation'!A1368:Q3697,16,0)</f>
        <v>R1012</v>
      </c>
      <c r="Q1369" s="42">
        <f>VLOOKUP(A1369,'Data _Transformation'!A1368:Q3697,17,0)</f>
        <v>56</v>
      </c>
    </row>
    <row r="1370" spans="1:17" ht="15.6" x14ac:dyDescent="0.3">
      <c r="A1370" s="41" t="s">
        <v>3438</v>
      </c>
      <c r="B1370" s="14" t="str">
        <f>VLOOKUP(A1370,'Data _Transformation'!A1369:Q3698,2,FALSE)</f>
        <v xml:space="preserve">  Ricky</v>
      </c>
      <c r="C1370" s="14">
        <f>VLOOKUP(A1370,'Data _Transformation'!A1369:Q3698,3,FALSE)</f>
        <v>40.700000000000003</v>
      </c>
      <c r="D1370" s="14">
        <f>VLOOKUP(A1370,'Data _Transformation'!A1369:Q3698,4,FALSE)</f>
        <v>6.27</v>
      </c>
      <c r="E1370" s="14" t="str">
        <f>VLOOKUP(A1370,'Data _Transformation'!A1369:Q3698,5,FALSE)</f>
        <v>Yes</v>
      </c>
      <c r="F1370" s="14" t="str">
        <f>VLOOKUP(A1370,'Data _Transformation'!A1369:Q3698,6,FALSE)</f>
        <v>No</v>
      </c>
      <c r="G1370" s="14" t="str">
        <f>VLOOKUP(A1370,'Data _Transformation'!A1369:Q3698,7,FALSE)</f>
        <v>Yes</v>
      </c>
      <c r="H1370" s="14">
        <f>VLOOKUP(A1370,'Data _Transformation'!A1369:Q3698,8,FALSE)</f>
        <v>1</v>
      </c>
      <c r="I1370" s="14" t="str">
        <f>VLOOKUP(A1370,'Data _Transformation'!A1369:Q3698,9,FALSE)</f>
        <v>Nonsmoker</v>
      </c>
      <c r="J1370" s="14" t="str">
        <f>VLOOKUP(A1370,'Data _Transformation'!A1369:Q3698,10,FALSE)</f>
        <v>Obesity</v>
      </c>
      <c r="K1370" s="14" t="str">
        <f>VLOOKUP(A1370,'Data _Transformation'!A1369:Q3698,11,FALSE)</f>
        <v>Prediabetes</v>
      </c>
      <c r="L1370" s="39">
        <f>VLOOKUP(A1370,'Data _Transformation'!A1369:Q3698,12,FALSE)</f>
        <v>23916</v>
      </c>
      <c r="M1370" s="40">
        <f>VLOOKUP(A1370,'Data _Transformation'!A1369:Q3698,13,FALSE)</f>
        <v>11455.28</v>
      </c>
      <c r="N1370" s="14" t="str">
        <f>VLOOKUP(A1370,'Data _Transformation'!A1369:Q3698,14,FALSE)</f>
        <v>tier - 3</v>
      </c>
      <c r="O1370" s="14" t="str">
        <f>VLOOKUP(A1370,'Data _Transformation'!A1369:Q3698,15,FALSE)</f>
        <v>tier - 2</v>
      </c>
      <c r="P1370" s="14" t="str">
        <f>VLOOKUP(A1370,'Data _Transformation'!A1369:Q3698,16,0)</f>
        <v>R1011</v>
      </c>
      <c r="Q1370" s="42">
        <f>VLOOKUP(A1370,'Data _Transformation'!A1369:Q3698,17,0)</f>
        <v>57</v>
      </c>
    </row>
    <row r="1371" spans="1:17" ht="15.6" x14ac:dyDescent="0.3">
      <c r="A1371" s="41" t="s">
        <v>3440</v>
      </c>
      <c r="B1371" s="14" t="str">
        <f>VLOOKUP(A1371,'Data _Transformation'!A1370:Q3699,2,FALSE)</f>
        <v xml:space="preserve">  Colleen L</v>
      </c>
      <c r="C1371" s="14">
        <f>VLOOKUP(A1371,'Data _Transformation'!A1370:Q3699,3,FALSE)</f>
        <v>40.76</v>
      </c>
      <c r="D1371" s="14">
        <f>VLOOKUP(A1371,'Data _Transformation'!A1370:Q3699,4,FALSE)</f>
        <v>5.28</v>
      </c>
      <c r="E1371" s="14" t="str">
        <f>VLOOKUP(A1371,'Data _Transformation'!A1370:Q3699,5,FALSE)</f>
        <v>No</v>
      </c>
      <c r="F1371" s="14" t="str">
        <f>VLOOKUP(A1371,'Data _Transformation'!A1370:Q3699,6,FALSE)</f>
        <v>No</v>
      </c>
      <c r="G1371" s="14" t="str">
        <f>VLOOKUP(A1371,'Data _Transformation'!A1370:Q3699,7,FALSE)</f>
        <v>No</v>
      </c>
      <c r="H1371" s="14">
        <f>VLOOKUP(A1371,'Data _Transformation'!A1370:Q3699,8,FALSE)</f>
        <v>0</v>
      </c>
      <c r="I1371" s="14" t="str">
        <f>VLOOKUP(A1371,'Data _Transformation'!A1370:Q3699,9,FALSE)</f>
        <v>Nonsmoker</v>
      </c>
      <c r="J1371" s="14" t="str">
        <f>VLOOKUP(A1371,'Data _Transformation'!A1370:Q3699,10,FALSE)</f>
        <v>Obesity</v>
      </c>
      <c r="K1371" s="14" t="str">
        <f>VLOOKUP(A1371,'Data _Transformation'!A1370:Q3699,11,FALSE)</f>
        <v>Normal</v>
      </c>
      <c r="L1371" s="39">
        <f>VLOOKUP(A1371,'Data _Transformation'!A1370:Q3699,12,FALSE)</f>
        <v>24357</v>
      </c>
      <c r="M1371" s="40">
        <f>VLOOKUP(A1371,'Data _Transformation'!A1370:Q3699,13,FALSE)</f>
        <v>11478.14</v>
      </c>
      <c r="N1371" s="14" t="str">
        <f>VLOOKUP(A1371,'Data _Transformation'!A1370:Q3699,14,FALSE)</f>
        <v>tier - 3</v>
      </c>
      <c r="O1371" s="14" t="str">
        <f>VLOOKUP(A1371,'Data _Transformation'!A1370:Q3699,15,FALSE)</f>
        <v>tier - 2</v>
      </c>
      <c r="P1371" s="14" t="str">
        <f>VLOOKUP(A1371,'Data _Transformation'!A1370:Q3699,16,0)</f>
        <v>R1025</v>
      </c>
      <c r="Q1371" s="42">
        <f>VLOOKUP(A1371,'Data _Transformation'!A1370:Q3699,17,0)</f>
        <v>56</v>
      </c>
    </row>
    <row r="1372" spans="1:17" ht="15.6" x14ac:dyDescent="0.3">
      <c r="A1372" s="41" t="s">
        <v>3442</v>
      </c>
      <c r="B1372" s="14" t="str">
        <f>VLOOKUP(A1372,'Data _Transformation'!A1371:Q3700,2,FALSE)</f>
        <v xml:space="preserve">  Charlie A</v>
      </c>
      <c r="C1372" s="14">
        <f>VLOOKUP(A1372,'Data _Transformation'!A1371:Q3700,3,FALSE)</f>
        <v>29.7</v>
      </c>
      <c r="D1372" s="14">
        <f>VLOOKUP(A1372,'Data _Transformation'!A1371:Q3700,4,FALSE)</f>
        <v>7.03</v>
      </c>
      <c r="E1372" s="14" t="str">
        <f>VLOOKUP(A1372,'Data _Transformation'!A1371:Q3700,5,FALSE)</f>
        <v>No</v>
      </c>
      <c r="F1372" s="14" t="str">
        <f>VLOOKUP(A1372,'Data _Transformation'!A1371:Q3700,6,FALSE)</f>
        <v>No</v>
      </c>
      <c r="G1372" s="14" t="str">
        <f>VLOOKUP(A1372,'Data _Transformation'!A1371:Q3700,7,FALSE)</f>
        <v>No</v>
      </c>
      <c r="H1372" s="14">
        <f>VLOOKUP(A1372,'Data _Transformation'!A1371:Q3700,8,FALSE)</f>
        <v>0</v>
      </c>
      <c r="I1372" s="14" t="str">
        <f>VLOOKUP(A1372,'Data _Transformation'!A1371:Q3700,9,FALSE)</f>
        <v>Nonsmoker</v>
      </c>
      <c r="J1372" s="14" t="str">
        <f>VLOOKUP(A1372,'Data _Transformation'!A1371:Q3700,10,FALSE)</f>
        <v>Over weight</v>
      </c>
      <c r="K1372" s="14" t="str">
        <f>VLOOKUP(A1372,'Data _Transformation'!A1371:Q3700,11,FALSE)</f>
        <v>Diabetes</v>
      </c>
      <c r="L1372" s="39">
        <f>VLOOKUP(A1372,'Data _Transformation'!A1371:Q3700,12,FALSE)</f>
        <v>38240</v>
      </c>
      <c r="M1372" s="40">
        <f>VLOOKUP(A1372,'Data _Transformation'!A1371:Q3700,13,FALSE)</f>
        <v>11482.63</v>
      </c>
      <c r="N1372" s="14" t="str">
        <f>VLOOKUP(A1372,'Data _Transformation'!A1371:Q3700,14,FALSE)</f>
        <v>tier - 3</v>
      </c>
      <c r="O1372" s="14" t="str">
        <f>VLOOKUP(A1372,'Data _Transformation'!A1371:Q3700,15,FALSE)</f>
        <v>tier - 2</v>
      </c>
      <c r="P1372" s="14" t="str">
        <f>VLOOKUP(A1372,'Data _Transformation'!A1371:Q3700,16,0)</f>
        <v>R1013</v>
      </c>
      <c r="Q1372" s="42">
        <f>VLOOKUP(A1372,'Data _Transformation'!A1371:Q3700,17,0)</f>
        <v>18</v>
      </c>
    </row>
    <row r="1373" spans="1:17" ht="15.6" x14ac:dyDescent="0.3">
      <c r="A1373" s="41" t="s">
        <v>3445</v>
      </c>
      <c r="B1373" s="14" t="str">
        <f>VLOOKUP(A1373,'Data _Transformation'!A1372:Q3701,2,FALSE)</f>
        <v xml:space="preserve">  Rick</v>
      </c>
      <c r="C1373" s="14">
        <f>VLOOKUP(A1373,'Data _Transformation'!A1372:Q3701,3,FALSE)</f>
        <v>40.58</v>
      </c>
      <c r="D1373" s="14">
        <f>VLOOKUP(A1373,'Data _Transformation'!A1372:Q3701,4,FALSE)</f>
        <v>5.32</v>
      </c>
      <c r="E1373" s="14" t="str">
        <f>VLOOKUP(A1373,'Data _Transformation'!A1372:Q3701,5,FALSE)</f>
        <v>Yes</v>
      </c>
      <c r="F1373" s="14" t="str">
        <f>VLOOKUP(A1373,'Data _Transformation'!A1372:Q3701,6,FALSE)</f>
        <v>No</v>
      </c>
      <c r="G1373" s="14" t="str">
        <f>VLOOKUP(A1373,'Data _Transformation'!A1372:Q3701,7,FALSE)</f>
        <v>Yes</v>
      </c>
      <c r="H1373" s="14">
        <f>VLOOKUP(A1373,'Data _Transformation'!A1372:Q3701,8,FALSE)</f>
        <v>1</v>
      </c>
      <c r="I1373" s="14" t="str">
        <f>VLOOKUP(A1373,'Data _Transformation'!A1372:Q3701,9,FALSE)</f>
        <v>Nonsmoker</v>
      </c>
      <c r="J1373" s="14" t="str">
        <f>VLOOKUP(A1373,'Data _Transformation'!A1372:Q3701,10,FALSE)</f>
        <v>Obesity</v>
      </c>
      <c r="K1373" s="14" t="str">
        <f>VLOOKUP(A1373,'Data _Transformation'!A1372:Q3701,11,FALSE)</f>
        <v>Normal</v>
      </c>
      <c r="L1373" s="39">
        <f>VLOOKUP(A1373,'Data _Transformation'!A1372:Q3701,12,FALSE)</f>
        <v>25854</v>
      </c>
      <c r="M1373" s="40">
        <f>VLOOKUP(A1373,'Data _Transformation'!A1372:Q3701,13,FALSE)</f>
        <v>11488.32</v>
      </c>
      <c r="N1373" s="14" t="str">
        <f>VLOOKUP(A1373,'Data _Transformation'!A1372:Q3701,14,FALSE)</f>
        <v>tier - 3</v>
      </c>
      <c r="O1373" s="14" t="str">
        <f>VLOOKUP(A1373,'Data _Transformation'!A1372:Q3701,15,FALSE)</f>
        <v>tier - 1</v>
      </c>
      <c r="P1373" s="14" t="str">
        <f>VLOOKUP(A1373,'Data _Transformation'!A1372:Q3701,16,0)</f>
        <v>R1014</v>
      </c>
      <c r="Q1373" s="42">
        <f>VLOOKUP(A1373,'Data _Transformation'!A1372:Q3701,17,0)</f>
        <v>52</v>
      </c>
    </row>
    <row r="1374" spans="1:17" ht="15.6" x14ac:dyDescent="0.3">
      <c r="A1374" s="41" t="s">
        <v>3447</v>
      </c>
      <c r="B1374" s="14" t="str">
        <f>VLOOKUP(A1374,'Data _Transformation'!A1373:Q3702,2,FALSE)</f>
        <v xml:space="preserve">  Lauren C</v>
      </c>
      <c r="C1374" s="14">
        <f>VLOOKUP(A1374,'Data _Transformation'!A1373:Q3702,3,FALSE)</f>
        <v>33.06</v>
      </c>
      <c r="D1374" s="14">
        <f>VLOOKUP(A1374,'Data _Transformation'!A1373:Q3702,4,FALSE)</f>
        <v>9.59</v>
      </c>
      <c r="E1374" s="14" t="str">
        <f>VLOOKUP(A1374,'Data _Transformation'!A1373:Q3702,5,FALSE)</f>
        <v>Yes</v>
      </c>
      <c r="F1374" s="14" t="str">
        <f>VLOOKUP(A1374,'Data _Transformation'!A1373:Q3702,6,FALSE)</f>
        <v>No</v>
      </c>
      <c r="G1374" s="14" t="str">
        <f>VLOOKUP(A1374,'Data _Transformation'!A1373:Q3702,7,FALSE)</f>
        <v>No</v>
      </c>
      <c r="H1374" s="14">
        <f>VLOOKUP(A1374,'Data _Transformation'!A1373:Q3702,8,FALSE)</f>
        <v>0</v>
      </c>
      <c r="I1374" s="14" t="str">
        <f>VLOOKUP(A1374,'Data _Transformation'!A1373:Q3702,9,FALSE)</f>
        <v>Nonsmoker</v>
      </c>
      <c r="J1374" s="14" t="str">
        <f>VLOOKUP(A1374,'Data _Transformation'!A1373:Q3702,10,FALSE)</f>
        <v>Obesity</v>
      </c>
      <c r="K1374" s="14" t="str">
        <f>VLOOKUP(A1374,'Data _Transformation'!A1373:Q3702,11,FALSE)</f>
        <v>Diabetes</v>
      </c>
      <c r="L1374" s="39">
        <f>VLOOKUP(A1374,'Data _Transformation'!A1373:Q3702,12,FALSE)</f>
        <v>30474</v>
      </c>
      <c r="M1374" s="40">
        <f>VLOOKUP(A1374,'Data _Transformation'!A1373:Q3702,13,FALSE)</f>
        <v>11492.46</v>
      </c>
      <c r="N1374" s="14" t="str">
        <f>VLOOKUP(A1374,'Data _Transformation'!A1373:Q3702,14,FALSE)</f>
        <v>tier - 3</v>
      </c>
      <c r="O1374" s="14" t="str">
        <f>VLOOKUP(A1374,'Data _Transformation'!A1373:Q3702,15,FALSE)</f>
        <v>tier - 3</v>
      </c>
      <c r="P1374" s="14" t="str">
        <f>VLOOKUP(A1374,'Data _Transformation'!A1373:Q3702,16,0)</f>
        <v>R1026</v>
      </c>
      <c r="Q1374" s="42">
        <f>VLOOKUP(A1374,'Data _Transformation'!A1373:Q3702,17,0)</f>
        <v>40</v>
      </c>
    </row>
    <row r="1375" spans="1:17" ht="15.6" x14ac:dyDescent="0.3">
      <c r="A1375" s="41" t="s">
        <v>3450</v>
      </c>
      <c r="B1375" s="14" t="str">
        <f>VLOOKUP(A1375,'Data _Transformation'!A1374:Q3703,2,FALSE)</f>
        <v xml:space="preserve">  Daniel</v>
      </c>
      <c r="C1375" s="14">
        <f>VLOOKUP(A1375,'Data _Transformation'!A1374:Q3703,3,FALSE)</f>
        <v>26.62</v>
      </c>
      <c r="D1375" s="14">
        <f>VLOOKUP(A1375,'Data _Transformation'!A1374:Q3703,4,FALSE)</f>
        <v>6.15</v>
      </c>
      <c r="E1375" s="14" t="str">
        <f>VLOOKUP(A1375,'Data _Transformation'!A1374:Q3703,5,FALSE)</f>
        <v>Yes</v>
      </c>
      <c r="F1375" s="14" t="str">
        <f>VLOOKUP(A1375,'Data _Transformation'!A1374:Q3703,6,FALSE)</f>
        <v>No</v>
      </c>
      <c r="G1375" s="14" t="str">
        <f>VLOOKUP(A1375,'Data _Transformation'!A1374:Q3703,7,FALSE)</f>
        <v>No</v>
      </c>
      <c r="H1375" s="14">
        <f>VLOOKUP(A1375,'Data _Transformation'!A1374:Q3703,8,FALSE)</f>
        <v>0</v>
      </c>
      <c r="I1375" s="14" t="str">
        <f>VLOOKUP(A1375,'Data _Transformation'!A1374:Q3703,9,FALSE)</f>
        <v>Nonsmoker</v>
      </c>
      <c r="J1375" s="14" t="str">
        <f>VLOOKUP(A1375,'Data _Transformation'!A1374:Q3703,10,FALSE)</f>
        <v>Over weight</v>
      </c>
      <c r="K1375" s="14" t="str">
        <f>VLOOKUP(A1375,'Data _Transformation'!A1374:Q3703,11,FALSE)</f>
        <v>Prediabetes</v>
      </c>
      <c r="L1375" s="39">
        <f>VLOOKUP(A1375,'Data _Transformation'!A1374:Q3703,12,FALSE)</f>
        <v>25426</v>
      </c>
      <c r="M1375" s="40">
        <f>VLOOKUP(A1375,'Data _Transformation'!A1374:Q3703,13,FALSE)</f>
        <v>11497.69</v>
      </c>
      <c r="N1375" s="14" t="str">
        <f>VLOOKUP(A1375,'Data _Transformation'!A1374:Q3703,14,FALSE)</f>
        <v>tier - 3</v>
      </c>
      <c r="O1375" s="14" t="str">
        <f>VLOOKUP(A1375,'Data _Transformation'!A1374:Q3703,15,FALSE)</f>
        <v>tier - 1</v>
      </c>
      <c r="P1375" s="14" t="str">
        <f>VLOOKUP(A1375,'Data _Transformation'!A1374:Q3703,16,0)</f>
        <v>R1012</v>
      </c>
      <c r="Q1375" s="42">
        <f>VLOOKUP(A1375,'Data _Transformation'!A1374:Q3703,17,0)</f>
        <v>53</v>
      </c>
    </row>
    <row r="1376" spans="1:17" ht="15.6" x14ac:dyDescent="0.3">
      <c r="A1376" s="41" t="s">
        <v>3452</v>
      </c>
      <c r="B1376" s="14" t="str">
        <f>VLOOKUP(A1376,'Data _Transformation'!A1375:Q3704,2,FALSE)</f>
        <v xml:space="preserve">  Jaime</v>
      </c>
      <c r="C1376" s="14">
        <f>VLOOKUP(A1376,'Data _Transformation'!A1375:Q3704,3,FALSE)</f>
        <v>37.1</v>
      </c>
      <c r="D1376" s="14">
        <f>VLOOKUP(A1376,'Data _Transformation'!A1375:Q3704,4,FALSE)</f>
        <v>11.08</v>
      </c>
      <c r="E1376" s="14" t="str">
        <f>VLOOKUP(A1376,'Data _Transformation'!A1375:Q3704,5,FALSE)</f>
        <v>No</v>
      </c>
      <c r="F1376" s="14" t="str">
        <f>VLOOKUP(A1376,'Data _Transformation'!A1375:Q3704,6,FALSE)</f>
        <v>No</v>
      </c>
      <c r="G1376" s="14" t="str">
        <f>VLOOKUP(A1376,'Data _Transformation'!A1375:Q3704,7,FALSE)</f>
        <v>No</v>
      </c>
      <c r="H1376" s="14">
        <f>VLOOKUP(A1376,'Data _Transformation'!A1375:Q3704,8,FALSE)</f>
        <v>0</v>
      </c>
      <c r="I1376" s="14" t="str">
        <f>VLOOKUP(A1376,'Data _Transformation'!A1375:Q3704,9,FALSE)</f>
        <v>Nonsmoker</v>
      </c>
      <c r="J1376" s="14" t="str">
        <f>VLOOKUP(A1376,'Data _Transformation'!A1375:Q3704,10,FALSE)</f>
        <v>Obesity</v>
      </c>
      <c r="K1376" s="14" t="str">
        <f>VLOOKUP(A1376,'Data _Transformation'!A1375:Q3704,11,FALSE)</f>
        <v>Diabetes</v>
      </c>
      <c r="L1376" s="39">
        <f>VLOOKUP(A1376,'Data _Transformation'!A1375:Q3704,12,FALSE)</f>
        <v>32787</v>
      </c>
      <c r="M1376" s="40">
        <f>VLOOKUP(A1376,'Data _Transformation'!A1375:Q3704,13,FALSE)</f>
        <v>11511.61</v>
      </c>
      <c r="N1376" s="14" t="str">
        <f>VLOOKUP(A1376,'Data _Transformation'!A1375:Q3704,14,FALSE)</f>
        <v>tier - 3</v>
      </c>
      <c r="O1376" s="14" t="str">
        <f>VLOOKUP(A1376,'Data _Transformation'!A1375:Q3704,15,FALSE)</f>
        <v>tier - 3</v>
      </c>
      <c r="P1376" s="14" t="str">
        <f>VLOOKUP(A1376,'Data _Transformation'!A1375:Q3704,16,0)</f>
        <v>R1026</v>
      </c>
      <c r="Q1376" s="42">
        <f>VLOOKUP(A1376,'Data _Transformation'!A1375:Q3704,17,0)</f>
        <v>33</v>
      </c>
    </row>
    <row r="1377" spans="1:17" ht="15.6" x14ac:dyDescent="0.3">
      <c r="A1377" s="41" t="s">
        <v>3455</v>
      </c>
      <c r="B1377" s="14" t="str">
        <f>VLOOKUP(A1377,'Data _Transformation'!A1376:Q3705,2,FALSE)</f>
        <v xml:space="preserve">  Erik R</v>
      </c>
      <c r="C1377" s="14">
        <f>VLOOKUP(A1377,'Data _Transformation'!A1376:Q3705,3,FALSE)</f>
        <v>18.28</v>
      </c>
      <c r="D1377" s="14">
        <f>VLOOKUP(A1377,'Data _Transformation'!A1376:Q3705,4,FALSE)</f>
        <v>7.95</v>
      </c>
      <c r="E1377" s="14" t="str">
        <f>VLOOKUP(A1377,'Data _Transformation'!A1376:Q3705,5,FALSE)</f>
        <v>No</v>
      </c>
      <c r="F1377" s="14" t="str">
        <f>VLOOKUP(A1377,'Data _Transformation'!A1376:Q3705,6,FALSE)</f>
        <v>No</v>
      </c>
      <c r="G1377" s="14" t="str">
        <f>VLOOKUP(A1377,'Data _Transformation'!A1376:Q3705,7,FALSE)</f>
        <v>No</v>
      </c>
      <c r="H1377" s="14">
        <f>VLOOKUP(A1377,'Data _Transformation'!A1376:Q3705,8,FALSE)</f>
        <v>0</v>
      </c>
      <c r="I1377" s="14" t="str">
        <f>VLOOKUP(A1377,'Data _Transformation'!A1376:Q3705,9,FALSE)</f>
        <v>Nonsmoker</v>
      </c>
      <c r="J1377" s="14" t="str">
        <f>VLOOKUP(A1377,'Data _Transformation'!A1376:Q3705,10,FALSE)</f>
        <v>Under weight</v>
      </c>
      <c r="K1377" s="14" t="str">
        <f>VLOOKUP(A1377,'Data _Transformation'!A1376:Q3705,11,FALSE)</f>
        <v>Diabetes</v>
      </c>
      <c r="L1377" s="39">
        <f>VLOOKUP(A1377,'Data _Transformation'!A1376:Q3705,12,FALSE)</f>
        <v>25013</v>
      </c>
      <c r="M1377" s="40">
        <f>VLOOKUP(A1377,'Data _Transformation'!A1376:Q3705,13,FALSE)</f>
        <v>11512.41</v>
      </c>
      <c r="N1377" s="14" t="str">
        <f>VLOOKUP(A1377,'Data _Transformation'!A1376:Q3705,14,FALSE)</f>
        <v>tier - 3</v>
      </c>
      <c r="O1377" s="14" t="str">
        <f>VLOOKUP(A1377,'Data _Transformation'!A1376:Q3705,15,FALSE)</f>
        <v>tier - 1</v>
      </c>
      <c r="P1377" s="14" t="str">
        <f>VLOOKUP(A1377,'Data _Transformation'!A1376:Q3705,16,0)</f>
        <v>R1024</v>
      </c>
      <c r="Q1377" s="42">
        <f>VLOOKUP(A1377,'Data _Transformation'!A1376:Q3705,17,0)</f>
        <v>54</v>
      </c>
    </row>
    <row r="1378" spans="1:17" ht="15.6" x14ac:dyDescent="0.3">
      <c r="A1378" s="41" t="s">
        <v>3457</v>
      </c>
      <c r="B1378" s="14" t="str">
        <f>VLOOKUP(A1378,'Data _Transformation'!A1377:Q3706,2,FALSE)</f>
        <v xml:space="preserve">  Katie</v>
      </c>
      <c r="C1378" s="14">
        <f>VLOOKUP(A1378,'Data _Transformation'!A1377:Q3706,3,FALSE)</f>
        <v>35.814999999999998</v>
      </c>
      <c r="D1378" s="14">
        <f>VLOOKUP(A1378,'Data _Transformation'!A1377:Q3706,4,FALSE)</f>
        <v>6.23</v>
      </c>
      <c r="E1378" s="14" t="str">
        <f>VLOOKUP(A1378,'Data _Transformation'!A1377:Q3706,5,FALSE)</f>
        <v>No</v>
      </c>
      <c r="F1378" s="14" t="str">
        <f>VLOOKUP(A1378,'Data _Transformation'!A1377:Q3706,6,FALSE)</f>
        <v>No</v>
      </c>
      <c r="G1378" s="14" t="str">
        <f>VLOOKUP(A1378,'Data _Transformation'!A1377:Q3706,7,FALSE)</f>
        <v>No</v>
      </c>
      <c r="H1378" s="14">
        <f>VLOOKUP(A1378,'Data _Transformation'!A1377:Q3706,8,FALSE)</f>
        <v>0</v>
      </c>
      <c r="I1378" s="14" t="str">
        <f>VLOOKUP(A1378,'Data _Transformation'!A1377:Q3706,9,FALSE)</f>
        <v>Nonsmoker</v>
      </c>
      <c r="J1378" s="14" t="str">
        <f>VLOOKUP(A1378,'Data _Transformation'!A1377:Q3706,10,FALSE)</f>
        <v>Obesity</v>
      </c>
      <c r="K1378" s="14" t="str">
        <f>VLOOKUP(A1378,'Data _Transformation'!A1377:Q3706,11,FALSE)</f>
        <v>Prediabetes</v>
      </c>
      <c r="L1378" s="39">
        <f>VLOOKUP(A1378,'Data _Transformation'!A1377:Q3706,12,FALSE)</f>
        <v>26286</v>
      </c>
      <c r="M1378" s="40">
        <f>VLOOKUP(A1378,'Data _Transformation'!A1377:Q3706,13,FALSE)</f>
        <v>11520.1</v>
      </c>
      <c r="N1378" s="14" t="str">
        <f>VLOOKUP(A1378,'Data _Transformation'!A1377:Q3706,14,FALSE)</f>
        <v>tier - 3</v>
      </c>
      <c r="O1378" s="14" t="str">
        <f>VLOOKUP(A1378,'Data _Transformation'!A1377:Q3706,15,FALSE)</f>
        <v>tier - 1</v>
      </c>
      <c r="P1378" s="14" t="str">
        <f>VLOOKUP(A1378,'Data _Transformation'!A1377:Q3706,16,0)</f>
        <v>R1012</v>
      </c>
      <c r="Q1378" s="42">
        <f>VLOOKUP(A1378,'Data _Transformation'!A1377:Q3706,17,0)</f>
        <v>51</v>
      </c>
    </row>
    <row r="1379" spans="1:17" ht="15.6" x14ac:dyDescent="0.3">
      <c r="A1379" s="41" t="s">
        <v>3460</v>
      </c>
      <c r="B1379" s="14" t="str">
        <f>VLOOKUP(A1379,'Data _Transformation'!A1378:Q3707,2,FALSE)</f>
        <v xml:space="preserve">  Thomas A</v>
      </c>
      <c r="C1379" s="14">
        <f>VLOOKUP(A1379,'Data _Transformation'!A1378:Q3707,3,FALSE)</f>
        <v>30.69</v>
      </c>
      <c r="D1379" s="14">
        <f>VLOOKUP(A1379,'Data _Transformation'!A1378:Q3707,4,FALSE)</f>
        <v>6.5</v>
      </c>
      <c r="E1379" s="14" t="str">
        <f>VLOOKUP(A1379,'Data _Transformation'!A1378:Q3707,5,FALSE)</f>
        <v>No</v>
      </c>
      <c r="F1379" s="14" t="str">
        <f>VLOOKUP(A1379,'Data _Transformation'!A1378:Q3707,6,FALSE)</f>
        <v>No</v>
      </c>
      <c r="G1379" s="14" t="str">
        <f>VLOOKUP(A1379,'Data _Transformation'!A1378:Q3707,7,FALSE)</f>
        <v>No</v>
      </c>
      <c r="H1379" s="14">
        <f>VLOOKUP(A1379,'Data _Transformation'!A1378:Q3707,8,FALSE)</f>
        <v>0</v>
      </c>
      <c r="I1379" s="14" t="str">
        <f>VLOOKUP(A1379,'Data _Transformation'!A1378:Q3707,9,FALSE)</f>
        <v>Nonsmoker</v>
      </c>
      <c r="J1379" s="14" t="str">
        <f>VLOOKUP(A1379,'Data _Transformation'!A1378:Q3707,10,FALSE)</f>
        <v>Obesity</v>
      </c>
      <c r="K1379" s="14" t="str">
        <f>VLOOKUP(A1379,'Data _Transformation'!A1378:Q3707,11,FALSE)</f>
        <v>Diabetes</v>
      </c>
      <c r="L1379" s="39">
        <f>VLOOKUP(A1379,'Data _Transformation'!A1378:Q3707,12,FALSE)</f>
        <v>32306</v>
      </c>
      <c r="M1379" s="40">
        <f>VLOOKUP(A1379,'Data _Transformation'!A1378:Q3707,13,FALSE)</f>
        <v>11524.25</v>
      </c>
      <c r="N1379" s="14" t="str">
        <f>VLOOKUP(A1379,'Data _Transformation'!A1378:Q3707,14,FALSE)</f>
        <v>tier - 3</v>
      </c>
      <c r="O1379" s="14" t="str">
        <f>VLOOKUP(A1379,'Data _Transformation'!A1378:Q3707,15,FALSE)</f>
        <v>tier - 1</v>
      </c>
      <c r="P1379" s="14" t="str">
        <f>VLOOKUP(A1379,'Data _Transformation'!A1378:Q3707,16,0)</f>
        <v>R1026</v>
      </c>
      <c r="Q1379" s="42">
        <f>VLOOKUP(A1379,'Data _Transformation'!A1378:Q3707,17,0)</f>
        <v>34</v>
      </c>
    </row>
    <row r="1380" spans="1:17" ht="15.6" x14ac:dyDescent="0.3">
      <c r="A1380" s="41" t="s">
        <v>3462</v>
      </c>
      <c r="B1380" s="14" t="str">
        <f>VLOOKUP(A1380,'Data _Transformation'!A1379:Q3708,2,FALSE)</f>
        <v xml:space="preserve">  Jean-Marc</v>
      </c>
      <c r="C1380" s="14">
        <f>VLOOKUP(A1380,'Data _Transformation'!A1379:Q3708,3,FALSE)</f>
        <v>26.125</v>
      </c>
      <c r="D1380" s="14">
        <f>VLOOKUP(A1380,'Data _Transformation'!A1379:Q3708,4,FALSE)</f>
        <v>5.22</v>
      </c>
      <c r="E1380" s="14" t="str">
        <f>VLOOKUP(A1380,'Data _Transformation'!A1379:Q3708,5,FALSE)</f>
        <v>No</v>
      </c>
      <c r="F1380" s="14" t="str">
        <f>VLOOKUP(A1380,'Data _Transformation'!A1379:Q3708,6,FALSE)</f>
        <v>No</v>
      </c>
      <c r="G1380" s="14" t="str">
        <f>VLOOKUP(A1380,'Data _Transformation'!A1379:Q3708,7,FALSE)</f>
        <v>No</v>
      </c>
      <c r="H1380" s="14">
        <f>VLOOKUP(A1380,'Data _Transformation'!A1379:Q3708,8,FALSE)</f>
        <v>0</v>
      </c>
      <c r="I1380" s="14" t="str">
        <f>VLOOKUP(A1380,'Data _Transformation'!A1379:Q3708,9,FALSE)</f>
        <v>Nonsmoker</v>
      </c>
      <c r="J1380" s="14" t="str">
        <f>VLOOKUP(A1380,'Data _Transformation'!A1379:Q3708,10,FALSE)</f>
        <v>Over weight</v>
      </c>
      <c r="K1380" s="14" t="str">
        <f>VLOOKUP(A1380,'Data _Transformation'!A1379:Q3708,11,FALSE)</f>
        <v>Normal</v>
      </c>
      <c r="L1380" s="39">
        <f>VLOOKUP(A1380,'Data _Transformation'!A1379:Q3708,12,FALSE)</f>
        <v>25772</v>
      </c>
      <c r="M1380" s="40">
        <f>VLOOKUP(A1380,'Data _Transformation'!A1379:Q3708,13,FALSE)</f>
        <v>11530.12</v>
      </c>
      <c r="N1380" s="14" t="str">
        <f>VLOOKUP(A1380,'Data _Transformation'!A1379:Q3708,14,FALSE)</f>
        <v>tier - 3</v>
      </c>
      <c r="O1380" s="14" t="str">
        <f>VLOOKUP(A1380,'Data _Transformation'!A1379:Q3708,15,FALSE)</f>
        <v>tier - 1</v>
      </c>
      <c r="P1380" s="14" t="str">
        <f>VLOOKUP(A1380,'Data _Transformation'!A1379:Q3708,16,0)</f>
        <v>R1012</v>
      </c>
      <c r="Q1380" s="42">
        <f>VLOOKUP(A1380,'Data _Transformation'!A1379:Q3708,17,0)</f>
        <v>52</v>
      </c>
    </row>
    <row r="1381" spans="1:17" ht="15.6" x14ac:dyDescent="0.3">
      <c r="A1381" s="41" t="s">
        <v>3465</v>
      </c>
      <c r="B1381" s="14" t="str">
        <f>VLOOKUP(A1381,'Data _Transformation'!A1380:Q3709,2,FALSE)</f>
        <v xml:space="preserve">  Kerry L</v>
      </c>
      <c r="C1381" s="14">
        <f>VLOOKUP(A1381,'Data _Transformation'!A1380:Q3709,3,FALSE)</f>
        <v>34.58</v>
      </c>
      <c r="D1381" s="14">
        <f>VLOOKUP(A1381,'Data _Transformation'!A1380:Q3709,4,FALSE)</f>
        <v>6.3</v>
      </c>
      <c r="E1381" s="14" t="str">
        <f>VLOOKUP(A1381,'Data _Transformation'!A1380:Q3709,5,FALSE)</f>
        <v>No</v>
      </c>
      <c r="F1381" s="14" t="str">
        <f>VLOOKUP(A1381,'Data _Transformation'!A1380:Q3709,6,FALSE)</f>
        <v>No</v>
      </c>
      <c r="G1381" s="14" t="str">
        <f>VLOOKUP(A1381,'Data _Transformation'!A1380:Q3709,7,FALSE)</f>
        <v>Yes</v>
      </c>
      <c r="H1381" s="14">
        <f>VLOOKUP(A1381,'Data _Transformation'!A1380:Q3709,8,FALSE)</f>
        <v>1</v>
      </c>
      <c r="I1381" s="14" t="str">
        <f>VLOOKUP(A1381,'Data _Transformation'!A1380:Q3709,9,FALSE)</f>
        <v>Nonsmoker</v>
      </c>
      <c r="J1381" s="14" t="str">
        <f>VLOOKUP(A1381,'Data _Transformation'!A1380:Q3709,10,FALSE)</f>
        <v>Obesity</v>
      </c>
      <c r="K1381" s="14" t="str">
        <f>VLOOKUP(A1381,'Data _Transformation'!A1380:Q3709,11,FALSE)</f>
        <v>Prediabetes</v>
      </c>
      <c r="L1381" s="39">
        <f>VLOOKUP(A1381,'Data _Transformation'!A1380:Q3709,12,FALSE)</f>
        <v>24018</v>
      </c>
      <c r="M1381" s="40">
        <f>VLOOKUP(A1381,'Data _Transformation'!A1380:Q3709,13,FALSE)</f>
        <v>11534.87</v>
      </c>
      <c r="N1381" s="14" t="str">
        <f>VLOOKUP(A1381,'Data _Transformation'!A1380:Q3709,14,FALSE)</f>
        <v>tier - 3</v>
      </c>
      <c r="O1381" s="14" t="str">
        <f>VLOOKUP(A1381,'Data _Transformation'!A1380:Q3709,15,FALSE)</f>
        <v>tier - 1</v>
      </c>
      <c r="P1381" s="14" t="str">
        <f>VLOOKUP(A1381,'Data _Transformation'!A1380:Q3709,16,0)</f>
        <v>R1017</v>
      </c>
      <c r="Q1381" s="42">
        <f>VLOOKUP(A1381,'Data _Transformation'!A1380:Q3709,17,0)</f>
        <v>57</v>
      </c>
    </row>
    <row r="1382" spans="1:17" ht="15.6" x14ac:dyDescent="0.3">
      <c r="A1382" s="41" t="s">
        <v>3467</v>
      </c>
      <c r="B1382" s="14" t="str">
        <f>VLOOKUP(A1382,'Data _Transformation'!A1381:Q3710,2,FALSE)</f>
        <v xml:space="preserve">  Ulrich</v>
      </c>
      <c r="C1382" s="14">
        <f>VLOOKUP(A1382,'Data _Transformation'!A1381:Q3710,3,FALSE)</f>
        <v>27.4</v>
      </c>
      <c r="D1382" s="14">
        <f>VLOOKUP(A1382,'Data _Transformation'!A1381:Q3710,4,FALSE)</f>
        <v>8.84</v>
      </c>
      <c r="E1382" s="14" t="str">
        <f>VLOOKUP(A1382,'Data _Transformation'!A1381:Q3710,5,FALSE)</f>
        <v>No</v>
      </c>
      <c r="F1382" s="14" t="str">
        <f>VLOOKUP(A1382,'Data _Transformation'!A1381:Q3710,6,FALSE)</f>
        <v>No</v>
      </c>
      <c r="G1382" s="14" t="str">
        <f>VLOOKUP(A1382,'Data _Transformation'!A1381:Q3710,7,FALSE)</f>
        <v>No</v>
      </c>
      <c r="H1382" s="14">
        <f>VLOOKUP(A1382,'Data _Transformation'!A1381:Q3710,8,FALSE)</f>
        <v>0</v>
      </c>
      <c r="I1382" s="14" t="str">
        <f>VLOOKUP(A1382,'Data _Transformation'!A1381:Q3710,9,FALSE)</f>
        <v>Nonsmoker</v>
      </c>
      <c r="J1382" s="14" t="str">
        <f>VLOOKUP(A1382,'Data _Transformation'!A1381:Q3710,10,FALSE)</f>
        <v>Over weight</v>
      </c>
      <c r="K1382" s="14" t="str">
        <f>VLOOKUP(A1382,'Data _Transformation'!A1381:Q3710,11,FALSE)</f>
        <v>Diabetes</v>
      </c>
      <c r="L1382" s="39">
        <f>VLOOKUP(A1382,'Data _Transformation'!A1381:Q3710,12,FALSE)</f>
        <v>25156</v>
      </c>
      <c r="M1382" s="40">
        <f>VLOOKUP(A1382,'Data _Transformation'!A1381:Q3710,13,FALSE)</f>
        <v>11538.42</v>
      </c>
      <c r="N1382" s="14" t="str">
        <f>VLOOKUP(A1382,'Data _Transformation'!A1381:Q3710,14,FALSE)</f>
        <v>tier - 3</v>
      </c>
      <c r="O1382" s="14" t="str">
        <f>VLOOKUP(A1382,'Data _Transformation'!A1381:Q3710,15,FALSE)</f>
        <v>tier - 1</v>
      </c>
      <c r="P1382" s="14" t="str">
        <f>VLOOKUP(A1382,'Data _Transformation'!A1381:Q3710,16,0)</f>
        <v>R1011</v>
      </c>
      <c r="Q1382" s="42">
        <f>VLOOKUP(A1382,'Data _Transformation'!A1381:Q3710,17,0)</f>
        <v>54</v>
      </c>
    </row>
    <row r="1383" spans="1:17" ht="15.6" x14ac:dyDescent="0.3">
      <c r="A1383" s="41" t="s">
        <v>3470</v>
      </c>
      <c r="B1383" s="14" t="str">
        <f>VLOOKUP(A1383,'Data _Transformation'!A1382:Q3711,2,FALSE)</f>
        <v xml:space="preserve">  Justin P</v>
      </c>
      <c r="C1383" s="14">
        <f>VLOOKUP(A1383,'Data _Transformation'!A1382:Q3711,3,FALSE)</f>
        <v>27.53</v>
      </c>
      <c r="D1383" s="14">
        <f>VLOOKUP(A1383,'Data _Transformation'!A1382:Q3711,4,FALSE)</f>
        <v>4.1100000000000003</v>
      </c>
      <c r="E1383" s="14" t="str">
        <f>VLOOKUP(A1383,'Data _Transformation'!A1382:Q3711,5,FALSE)</f>
        <v>No</v>
      </c>
      <c r="F1383" s="14" t="str">
        <f>VLOOKUP(A1383,'Data _Transformation'!A1382:Q3711,6,FALSE)</f>
        <v>No</v>
      </c>
      <c r="G1383" s="14" t="str">
        <f>VLOOKUP(A1383,'Data _Transformation'!A1382:Q3711,7,FALSE)</f>
        <v>No</v>
      </c>
      <c r="H1383" s="14">
        <f>VLOOKUP(A1383,'Data _Transformation'!A1382:Q3711,8,FALSE)</f>
        <v>1</v>
      </c>
      <c r="I1383" s="14" t="str">
        <f>VLOOKUP(A1383,'Data _Transformation'!A1382:Q3711,9,FALSE)</f>
        <v>Nonsmoker</v>
      </c>
      <c r="J1383" s="14" t="str">
        <f>VLOOKUP(A1383,'Data _Transformation'!A1382:Q3711,10,FALSE)</f>
        <v>Over weight</v>
      </c>
      <c r="K1383" s="14" t="str">
        <f>VLOOKUP(A1383,'Data _Transformation'!A1382:Q3711,11,FALSE)</f>
        <v>Normal</v>
      </c>
      <c r="L1383" s="39">
        <f>VLOOKUP(A1383,'Data _Transformation'!A1382:Q3711,12,FALSE)</f>
        <v>26268</v>
      </c>
      <c r="M1383" s="40">
        <f>VLOOKUP(A1383,'Data _Transformation'!A1382:Q3711,13,FALSE)</f>
        <v>11540.25</v>
      </c>
      <c r="N1383" s="14" t="str">
        <f>VLOOKUP(A1383,'Data _Transformation'!A1382:Q3711,14,FALSE)</f>
        <v>tier - 3</v>
      </c>
      <c r="O1383" s="14" t="str">
        <f>VLOOKUP(A1383,'Data _Transformation'!A1382:Q3711,15,FALSE)</f>
        <v>tier - 1</v>
      </c>
      <c r="P1383" s="14" t="str">
        <f>VLOOKUP(A1383,'Data _Transformation'!A1382:Q3711,16,0)</f>
        <v>R1012</v>
      </c>
      <c r="Q1383" s="42">
        <f>VLOOKUP(A1383,'Data _Transformation'!A1382:Q3711,17,0)</f>
        <v>51</v>
      </c>
    </row>
    <row r="1384" spans="1:17" ht="15.6" x14ac:dyDescent="0.3">
      <c r="A1384" s="41" t="s">
        <v>3472</v>
      </c>
      <c r="B1384" s="14" t="str">
        <f>VLOOKUP(A1384,'Data _Transformation'!A1383:Q3712,2,FALSE)</f>
        <v xml:space="preserve">  Hannah E</v>
      </c>
      <c r="C1384" s="14">
        <f>VLOOKUP(A1384,'Data _Transformation'!A1383:Q3712,3,FALSE)</f>
        <v>33</v>
      </c>
      <c r="D1384" s="14">
        <f>VLOOKUP(A1384,'Data _Transformation'!A1383:Q3712,4,FALSE)</f>
        <v>4.57</v>
      </c>
      <c r="E1384" s="14" t="str">
        <f>VLOOKUP(A1384,'Data _Transformation'!A1383:Q3712,5,FALSE)</f>
        <v>No</v>
      </c>
      <c r="F1384" s="14" t="str">
        <f>VLOOKUP(A1384,'Data _Transformation'!A1383:Q3712,6,FALSE)</f>
        <v>No</v>
      </c>
      <c r="G1384" s="14" t="str">
        <f>VLOOKUP(A1384,'Data _Transformation'!A1383:Q3712,7,FALSE)</f>
        <v>No</v>
      </c>
      <c r="H1384" s="14">
        <f>VLOOKUP(A1384,'Data _Transformation'!A1383:Q3712,8,FALSE)</f>
        <v>0</v>
      </c>
      <c r="I1384" s="14" t="str">
        <f>VLOOKUP(A1384,'Data _Transformation'!A1383:Q3712,9,FALSE)</f>
        <v>Nonsmoker</v>
      </c>
      <c r="J1384" s="14" t="str">
        <f>VLOOKUP(A1384,'Data _Transformation'!A1383:Q3712,10,FALSE)</f>
        <v>Obesity</v>
      </c>
      <c r="K1384" s="14" t="str">
        <f>VLOOKUP(A1384,'Data _Transformation'!A1383:Q3712,11,FALSE)</f>
        <v>Normal</v>
      </c>
      <c r="L1384" s="39">
        <f>VLOOKUP(A1384,'Data _Transformation'!A1383:Q3712,12,FALSE)</f>
        <v>26868</v>
      </c>
      <c r="M1384" s="40">
        <f>VLOOKUP(A1384,'Data _Transformation'!A1383:Q3712,13,FALSE)</f>
        <v>11552.9</v>
      </c>
      <c r="N1384" s="14" t="str">
        <f>VLOOKUP(A1384,'Data _Transformation'!A1383:Q3712,14,FALSE)</f>
        <v>tier - 3</v>
      </c>
      <c r="O1384" s="14" t="str">
        <f>VLOOKUP(A1384,'Data _Transformation'!A1383:Q3712,15,FALSE)</f>
        <v>tier - 2</v>
      </c>
      <c r="P1384" s="14" t="str">
        <f>VLOOKUP(A1384,'Data _Transformation'!A1383:Q3712,16,0)</f>
        <v>R1011</v>
      </c>
      <c r="Q1384" s="42">
        <f>VLOOKUP(A1384,'Data _Transformation'!A1383:Q3712,17,0)</f>
        <v>49</v>
      </c>
    </row>
    <row r="1385" spans="1:17" ht="15.6" x14ac:dyDescent="0.3">
      <c r="A1385" s="41" t="s">
        <v>3475</v>
      </c>
      <c r="B1385" s="14" t="str">
        <f>VLOOKUP(A1385,'Data _Transformation'!A1384:Q3713,2,FALSE)</f>
        <v xml:space="preserve">  David</v>
      </c>
      <c r="C1385" s="14">
        <f>VLOOKUP(A1385,'Data _Transformation'!A1384:Q3713,3,FALSE)</f>
        <v>25.78</v>
      </c>
      <c r="D1385" s="14">
        <f>VLOOKUP(A1385,'Data _Transformation'!A1384:Q3713,4,FALSE)</f>
        <v>11.06</v>
      </c>
      <c r="E1385" s="14" t="str">
        <f>VLOOKUP(A1385,'Data _Transformation'!A1384:Q3713,5,FALSE)</f>
        <v>Yes</v>
      </c>
      <c r="F1385" s="14" t="str">
        <f>VLOOKUP(A1385,'Data _Transformation'!A1384:Q3713,6,FALSE)</f>
        <v>No</v>
      </c>
      <c r="G1385" s="14" t="str">
        <f>VLOOKUP(A1385,'Data _Transformation'!A1384:Q3713,7,FALSE)</f>
        <v>No</v>
      </c>
      <c r="H1385" s="14">
        <f>VLOOKUP(A1385,'Data _Transformation'!A1384:Q3713,8,FALSE)</f>
        <v>0</v>
      </c>
      <c r="I1385" s="14" t="str">
        <f>VLOOKUP(A1385,'Data _Transformation'!A1384:Q3713,9,FALSE)</f>
        <v>Nonsmoker</v>
      </c>
      <c r="J1385" s="14" t="str">
        <f>VLOOKUP(A1385,'Data _Transformation'!A1384:Q3713,10,FALSE)</f>
        <v>Over weight</v>
      </c>
      <c r="K1385" s="14" t="str">
        <f>VLOOKUP(A1385,'Data _Transformation'!A1384:Q3713,11,FALSE)</f>
        <v>Diabetes</v>
      </c>
      <c r="L1385" s="39">
        <f>VLOOKUP(A1385,'Data _Transformation'!A1384:Q3713,12,FALSE)</f>
        <v>24042</v>
      </c>
      <c r="M1385" s="40">
        <f>VLOOKUP(A1385,'Data _Transformation'!A1384:Q3713,13,FALSE)</f>
        <v>11554.22</v>
      </c>
      <c r="N1385" s="14" t="str">
        <f>VLOOKUP(A1385,'Data _Transformation'!A1384:Q3713,14,FALSE)</f>
        <v>tier - 3</v>
      </c>
      <c r="O1385" s="14" t="str">
        <f>VLOOKUP(A1385,'Data _Transformation'!A1384:Q3713,15,FALSE)</f>
        <v>tier - 1</v>
      </c>
      <c r="P1385" s="14" t="str">
        <f>VLOOKUP(A1385,'Data _Transformation'!A1384:Q3713,16,0)</f>
        <v>R1013</v>
      </c>
      <c r="Q1385" s="42">
        <f>VLOOKUP(A1385,'Data _Transformation'!A1384:Q3713,17,0)</f>
        <v>57</v>
      </c>
    </row>
    <row r="1386" spans="1:17" ht="15.6" x14ac:dyDescent="0.3">
      <c r="A1386" s="41" t="s">
        <v>3477</v>
      </c>
      <c r="B1386" s="14" t="str">
        <f>VLOOKUP(A1386,'Data _Transformation'!A1385:Q3714,2,FALSE)</f>
        <v xml:space="preserve">  Jim</v>
      </c>
      <c r="C1386" s="14">
        <f>VLOOKUP(A1386,'Data _Transformation'!A1385:Q3714,3,FALSE)</f>
        <v>22.66</v>
      </c>
      <c r="D1386" s="14">
        <f>VLOOKUP(A1386,'Data _Transformation'!A1385:Q3714,4,FALSE)</f>
        <v>10.68</v>
      </c>
      <c r="E1386" s="14" t="str">
        <f>VLOOKUP(A1386,'Data _Transformation'!A1385:Q3714,5,FALSE)</f>
        <v>No</v>
      </c>
      <c r="F1386" s="14" t="str">
        <f>VLOOKUP(A1386,'Data _Transformation'!A1385:Q3714,6,FALSE)</f>
        <v>No</v>
      </c>
      <c r="G1386" s="14" t="str">
        <f>VLOOKUP(A1386,'Data _Transformation'!A1385:Q3714,7,FALSE)</f>
        <v>No</v>
      </c>
      <c r="H1386" s="14">
        <f>VLOOKUP(A1386,'Data _Transformation'!A1385:Q3714,8,FALSE)</f>
        <v>0</v>
      </c>
      <c r="I1386" s="14" t="str">
        <f>VLOOKUP(A1386,'Data _Transformation'!A1385:Q3714,9,FALSE)</f>
        <v>Nonsmoker</v>
      </c>
      <c r="J1386" s="14" t="str">
        <f>VLOOKUP(A1386,'Data _Transformation'!A1385:Q3714,10,FALSE)</f>
        <v>Normal weight</v>
      </c>
      <c r="K1386" s="14" t="str">
        <f>VLOOKUP(A1386,'Data _Transformation'!A1385:Q3714,11,FALSE)</f>
        <v>Diabetes</v>
      </c>
      <c r="L1386" s="39">
        <f>VLOOKUP(A1386,'Data _Transformation'!A1385:Q3714,12,FALSE)</f>
        <v>24101</v>
      </c>
      <c r="M1386" s="40">
        <f>VLOOKUP(A1386,'Data _Transformation'!A1385:Q3714,13,FALSE)</f>
        <v>11566.3</v>
      </c>
      <c r="N1386" s="14" t="str">
        <f>VLOOKUP(A1386,'Data _Transformation'!A1385:Q3714,14,FALSE)</f>
        <v>tier - 3</v>
      </c>
      <c r="O1386" s="14" t="str">
        <f>VLOOKUP(A1386,'Data _Transformation'!A1385:Q3714,15,FALSE)</f>
        <v>tier - 3</v>
      </c>
      <c r="P1386" s="14" t="str">
        <f>VLOOKUP(A1386,'Data _Transformation'!A1385:Q3714,16,0)</f>
        <v>R1016</v>
      </c>
      <c r="Q1386" s="42">
        <f>VLOOKUP(A1386,'Data _Transformation'!A1385:Q3714,17,0)</f>
        <v>57</v>
      </c>
    </row>
    <row r="1387" spans="1:17" ht="15.6" x14ac:dyDescent="0.3">
      <c r="A1387" s="41" t="s">
        <v>3480</v>
      </c>
      <c r="B1387" s="14" t="str">
        <f>VLOOKUP(A1387,'Data _Transformation'!A1386:Q3715,2,FALSE)</f>
        <v xml:space="preserve">  Joseph P</v>
      </c>
      <c r="C1387" s="14">
        <f>VLOOKUP(A1387,'Data _Transformation'!A1386:Q3715,3,FALSE)</f>
        <v>38.81</v>
      </c>
      <c r="D1387" s="14">
        <f>VLOOKUP(A1387,'Data _Transformation'!A1386:Q3715,4,FALSE)</f>
        <v>6.14</v>
      </c>
      <c r="E1387" s="14" t="str">
        <f>VLOOKUP(A1387,'Data _Transformation'!A1386:Q3715,5,FALSE)</f>
        <v>Yes</v>
      </c>
      <c r="F1387" s="14" t="str">
        <f>VLOOKUP(A1387,'Data _Transformation'!A1386:Q3715,6,FALSE)</f>
        <v>No</v>
      </c>
      <c r="G1387" s="14" t="str">
        <f>VLOOKUP(A1387,'Data _Transformation'!A1386:Q3715,7,FALSE)</f>
        <v>No</v>
      </c>
      <c r="H1387" s="14">
        <f>VLOOKUP(A1387,'Data _Transformation'!A1386:Q3715,8,FALSE)</f>
        <v>1</v>
      </c>
      <c r="I1387" s="14" t="str">
        <f>VLOOKUP(A1387,'Data _Transformation'!A1386:Q3715,9,FALSE)</f>
        <v>Nonsmoker</v>
      </c>
      <c r="J1387" s="14" t="str">
        <f>VLOOKUP(A1387,'Data _Transformation'!A1386:Q3715,10,FALSE)</f>
        <v>Obesity</v>
      </c>
      <c r="K1387" s="14" t="str">
        <f>VLOOKUP(A1387,'Data _Transformation'!A1386:Q3715,11,FALSE)</f>
        <v>Prediabetes</v>
      </c>
      <c r="L1387" s="39">
        <f>VLOOKUP(A1387,'Data _Transformation'!A1386:Q3715,12,FALSE)</f>
        <v>24052</v>
      </c>
      <c r="M1387" s="40">
        <f>VLOOKUP(A1387,'Data _Transformation'!A1386:Q3715,13,FALSE)</f>
        <v>11576.13</v>
      </c>
      <c r="N1387" s="14" t="str">
        <f>VLOOKUP(A1387,'Data _Transformation'!A1386:Q3715,14,FALSE)</f>
        <v>tier - 3</v>
      </c>
      <c r="O1387" s="14" t="str">
        <f>VLOOKUP(A1387,'Data _Transformation'!A1386:Q3715,15,FALSE)</f>
        <v>tier - 3</v>
      </c>
      <c r="P1387" s="14" t="str">
        <f>VLOOKUP(A1387,'Data _Transformation'!A1386:Q3715,16,0)</f>
        <v>R1011</v>
      </c>
      <c r="Q1387" s="42">
        <f>VLOOKUP(A1387,'Data _Transformation'!A1386:Q3715,17,0)</f>
        <v>57</v>
      </c>
    </row>
    <row r="1388" spans="1:17" ht="15.6" x14ac:dyDescent="0.3">
      <c r="A1388" s="41" t="s">
        <v>3482</v>
      </c>
      <c r="B1388" s="14" t="str">
        <f>VLOOKUP(A1388,'Data _Transformation'!A1387:Q3716,2,FALSE)</f>
        <v xml:space="preserve">  Michael</v>
      </c>
      <c r="C1388" s="14">
        <f>VLOOKUP(A1388,'Data _Transformation'!A1387:Q3716,3,FALSE)</f>
        <v>38.51</v>
      </c>
      <c r="D1388" s="14">
        <f>VLOOKUP(A1388,'Data _Transformation'!A1387:Q3716,4,FALSE)</f>
        <v>5.45</v>
      </c>
      <c r="E1388" s="14" t="str">
        <f>VLOOKUP(A1388,'Data _Transformation'!A1387:Q3716,5,FALSE)</f>
        <v>Yes</v>
      </c>
      <c r="F1388" s="14" t="str">
        <f>VLOOKUP(A1388,'Data _Transformation'!A1387:Q3716,6,FALSE)</f>
        <v>No</v>
      </c>
      <c r="G1388" s="14" t="str">
        <f>VLOOKUP(A1388,'Data _Transformation'!A1387:Q3716,7,FALSE)</f>
        <v>No</v>
      </c>
      <c r="H1388" s="14">
        <f>VLOOKUP(A1388,'Data _Transformation'!A1387:Q3716,8,FALSE)</f>
        <v>0</v>
      </c>
      <c r="I1388" s="14" t="str">
        <f>VLOOKUP(A1388,'Data _Transformation'!A1387:Q3716,9,FALSE)</f>
        <v>Nonsmoker</v>
      </c>
      <c r="J1388" s="14" t="str">
        <f>VLOOKUP(A1388,'Data _Transformation'!A1387:Q3716,10,FALSE)</f>
        <v>Obesity</v>
      </c>
      <c r="K1388" s="14" t="str">
        <f>VLOOKUP(A1388,'Data _Transformation'!A1387:Q3716,11,FALSE)</f>
        <v>Normal</v>
      </c>
      <c r="L1388" s="39">
        <f>VLOOKUP(A1388,'Data _Transformation'!A1387:Q3716,12,FALSE)</f>
        <v>23548</v>
      </c>
      <c r="M1388" s="40">
        <f>VLOOKUP(A1388,'Data _Transformation'!A1387:Q3716,13,FALSE)</f>
        <v>11602.75</v>
      </c>
      <c r="N1388" s="14" t="str">
        <f>VLOOKUP(A1388,'Data _Transformation'!A1387:Q3716,14,FALSE)</f>
        <v>tier - 3</v>
      </c>
      <c r="O1388" s="14" t="str">
        <f>VLOOKUP(A1388,'Data _Transformation'!A1387:Q3716,15,FALSE)</f>
        <v>tier - 1</v>
      </c>
      <c r="P1388" s="14" t="str">
        <f>VLOOKUP(A1388,'Data _Transformation'!A1387:Q3716,16,0)</f>
        <v>R1020</v>
      </c>
      <c r="Q1388" s="42">
        <f>VLOOKUP(A1388,'Data _Transformation'!A1387:Q3716,17,0)</f>
        <v>58</v>
      </c>
    </row>
    <row r="1389" spans="1:17" ht="15.6" x14ac:dyDescent="0.3">
      <c r="A1389" s="41" t="s">
        <v>3485</v>
      </c>
      <c r="B1389" s="14" t="str">
        <f>VLOOKUP(A1389,'Data _Transformation'!A1388:Q3717,2,FALSE)</f>
        <v xml:space="preserve">  Gina M</v>
      </c>
      <c r="C1389" s="14">
        <f>VLOOKUP(A1389,'Data _Transformation'!A1388:Q3717,3,FALSE)</f>
        <v>22.98</v>
      </c>
      <c r="D1389" s="14">
        <f>VLOOKUP(A1389,'Data _Transformation'!A1388:Q3717,4,FALSE)</f>
        <v>6.14</v>
      </c>
      <c r="E1389" s="14" t="str">
        <f>VLOOKUP(A1389,'Data _Transformation'!A1388:Q3717,5,FALSE)</f>
        <v>Yes</v>
      </c>
      <c r="F1389" s="14" t="str">
        <f>VLOOKUP(A1389,'Data _Transformation'!A1388:Q3717,6,FALSE)</f>
        <v>No</v>
      </c>
      <c r="G1389" s="14" t="str">
        <f>VLOOKUP(A1389,'Data _Transformation'!A1388:Q3717,7,FALSE)</f>
        <v>No</v>
      </c>
      <c r="H1389" s="14">
        <f>VLOOKUP(A1389,'Data _Transformation'!A1388:Q3717,8,FALSE)</f>
        <v>0</v>
      </c>
      <c r="I1389" s="14" t="str">
        <f>VLOOKUP(A1389,'Data _Transformation'!A1388:Q3717,9,FALSE)</f>
        <v>Nonsmoker</v>
      </c>
      <c r="J1389" s="14" t="str">
        <f>VLOOKUP(A1389,'Data _Transformation'!A1388:Q3717,10,FALSE)</f>
        <v>Normal weight</v>
      </c>
      <c r="K1389" s="14" t="str">
        <f>VLOOKUP(A1389,'Data _Transformation'!A1388:Q3717,11,FALSE)</f>
        <v>Prediabetes</v>
      </c>
      <c r="L1389" s="39">
        <f>VLOOKUP(A1389,'Data _Transformation'!A1388:Q3717,12,FALSE)</f>
        <v>31610</v>
      </c>
      <c r="M1389" s="40">
        <f>VLOOKUP(A1389,'Data _Transformation'!A1388:Q3717,13,FALSE)</f>
        <v>11625.11</v>
      </c>
      <c r="N1389" s="14" t="str">
        <f>VLOOKUP(A1389,'Data _Transformation'!A1388:Q3717,14,FALSE)</f>
        <v>tier - 3</v>
      </c>
      <c r="O1389" s="14" t="str">
        <f>VLOOKUP(A1389,'Data _Transformation'!A1388:Q3717,15,FALSE)</f>
        <v>tier - 3</v>
      </c>
      <c r="P1389" s="14" t="str">
        <f>VLOOKUP(A1389,'Data _Transformation'!A1388:Q3717,16,0)</f>
        <v>R1022</v>
      </c>
      <c r="Q1389" s="42">
        <f>VLOOKUP(A1389,'Data _Transformation'!A1388:Q3717,17,0)</f>
        <v>36</v>
      </c>
    </row>
    <row r="1390" spans="1:17" ht="15.6" x14ac:dyDescent="0.3">
      <c r="A1390" s="41" t="s">
        <v>3487</v>
      </c>
      <c r="B1390" s="14" t="str">
        <f>VLOOKUP(A1390,'Data _Transformation'!A1389:Q3718,2,FALSE)</f>
        <v xml:space="preserve">  Shantel C</v>
      </c>
      <c r="C1390" s="14">
        <f>VLOOKUP(A1390,'Data _Transformation'!A1389:Q3718,3,FALSE)</f>
        <v>15.65</v>
      </c>
      <c r="D1390" s="14">
        <f>VLOOKUP(A1390,'Data _Transformation'!A1389:Q3718,4,FALSE)</f>
        <v>7.85</v>
      </c>
      <c r="E1390" s="14" t="str">
        <f>VLOOKUP(A1390,'Data _Transformation'!A1389:Q3718,5,FALSE)</f>
        <v>No</v>
      </c>
      <c r="F1390" s="14" t="str">
        <f>VLOOKUP(A1390,'Data _Transformation'!A1389:Q3718,6,FALSE)</f>
        <v>No</v>
      </c>
      <c r="G1390" s="14" t="str">
        <f>VLOOKUP(A1390,'Data _Transformation'!A1389:Q3718,7,FALSE)</f>
        <v>No</v>
      </c>
      <c r="H1390" s="14">
        <f>VLOOKUP(A1390,'Data _Transformation'!A1389:Q3718,8,FALSE)</f>
        <v>0</v>
      </c>
      <c r="I1390" s="14" t="str">
        <f>VLOOKUP(A1390,'Data _Transformation'!A1389:Q3718,9,FALSE)</f>
        <v>Nonsmoker</v>
      </c>
      <c r="J1390" s="14" t="str">
        <f>VLOOKUP(A1390,'Data _Transformation'!A1389:Q3718,10,FALSE)</f>
        <v>Under weight</v>
      </c>
      <c r="K1390" s="14" t="str">
        <f>VLOOKUP(A1390,'Data _Transformation'!A1389:Q3718,11,FALSE)</f>
        <v>Diabetes</v>
      </c>
      <c r="L1390" s="39">
        <f>VLOOKUP(A1390,'Data _Transformation'!A1389:Q3718,12,FALSE)</f>
        <v>24384</v>
      </c>
      <c r="M1390" s="40">
        <f>VLOOKUP(A1390,'Data _Transformation'!A1389:Q3718,13,FALSE)</f>
        <v>11657.72</v>
      </c>
      <c r="N1390" s="14" t="str">
        <f>VLOOKUP(A1390,'Data _Transformation'!A1389:Q3718,14,FALSE)</f>
        <v>tier - 3</v>
      </c>
      <c r="O1390" s="14" t="str">
        <f>VLOOKUP(A1390,'Data _Transformation'!A1389:Q3718,15,FALSE)</f>
        <v>tier - 2</v>
      </c>
      <c r="P1390" s="14" t="str">
        <f>VLOOKUP(A1390,'Data _Transformation'!A1389:Q3718,16,0)</f>
        <v>R1024</v>
      </c>
      <c r="Q1390" s="42">
        <f>VLOOKUP(A1390,'Data _Transformation'!A1389:Q3718,17,0)</f>
        <v>56</v>
      </c>
    </row>
    <row r="1391" spans="1:17" ht="15.6" x14ac:dyDescent="0.3">
      <c r="A1391" s="41" t="s">
        <v>3490</v>
      </c>
      <c r="B1391" s="14" t="str">
        <f>VLOOKUP(A1391,'Data _Transformation'!A1390:Q3719,2,FALSE)</f>
        <v xml:space="preserve">  Brian</v>
      </c>
      <c r="C1391" s="14">
        <f>VLOOKUP(A1391,'Data _Transformation'!A1390:Q3719,3,FALSE)</f>
        <v>39.97</v>
      </c>
      <c r="D1391" s="14">
        <f>VLOOKUP(A1391,'Data _Transformation'!A1390:Q3719,4,FALSE)</f>
        <v>4.09</v>
      </c>
      <c r="E1391" s="14" t="str">
        <f>VLOOKUP(A1391,'Data _Transformation'!A1390:Q3719,5,FALSE)</f>
        <v>No</v>
      </c>
      <c r="F1391" s="14" t="str">
        <f>VLOOKUP(A1391,'Data _Transformation'!A1390:Q3719,6,FALSE)</f>
        <v>No</v>
      </c>
      <c r="G1391" s="14" t="str">
        <f>VLOOKUP(A1391,'Data _Transformation'!A1390:Q3719,7,FALSE)</f>
        <v>No</v>
      </c>
      <c r="H1391" s="14">
        <f>VLOOKUP(A1391,'Data _Transformation'!A1390:Q3719,8,FALSE)</f>
        <v>1</v>
      </c>
      <c r="I1391" s="14" t="str">
        <f>VLOOKUP(A1391,'Data _Transformation'!A1390:Q3719,9,FALSE)</f>
        <v>Nonsmoker</v>
      </c>
      <c r="J1391" s="14" t="str">
        <f>VLOOKUP(A1391,'Data _Transformation'!A1390:Q3719,10,FALSE)</f>
        <v>Obesity</v>
      </c>
      <c r="K1391" s="14" t="str">
        <f>VLOOKUP(A1391,'Data _Transformation'!A1390:Q3719,11,FALSE)</f>
        <v>Normal</v>
      </c>
      <c r="L1391" s="39">
        <f>VLOOKUP(A1391,'Data _Transformation'!A1390:Q3719,12,FALSE)</f>
        <v>34535</v>
      </c>
      <c r="M1391" s="40">
        <f>VLOOKUP(A1391,'Data _Transformation'!A1390:Q3719,13,FALSE)</f>
        <v>11657.81</v>
      </c>
      <c r="N1391" s="14" t="str">
        <f>VLOOKUP(A1391,'Data _Transformation'!A1390:Q3719,14,FALSE)</f>
        <v>tier - 3</v>
      </c>
      <c r="O1391" s="14" t="str">
        <f>VLOOKUP(A1391,'Data _Transformation'!A1390:Q3719,15,FALSE)</f>
        <v>tier - 2</v>
      </c>
      <c r="P1391" s="14" t="str">
        <f>VLOOKUP(A1391,'Data _Transformation'!A1390:Q3719,16,0)</f>
        <v>R1023</v>
      </c>
      <c r="Q1391" s="42">
        <f>VLOOKUP(A1391,'Data _Transformation'!A1390:Q3719,17,0)</f>
        <v>28</v>
      </c>
    </row>
    <row r="1392" spans="1:17" ht="15.6" x14ac:dyDescent="0.3">
      <c r="A1392" s="41" t="s">
        <v>3492</v>
      </c>
      <c r="B1392" s="14" t="str">
        <f>VLOOKUP(A1392,'Data _Transformation'!A1391:Q3720,2,FALSE)</f>
        <v xml:space="preserve">  Brian</v>
      </c>
      <c r="C1392" s="14">
        <f>VLOOKUP(A1392,'Data _Transformation'!A1391:Q3720,3,FALSE)</f>
        <v>37.22</v>
      </c>
      <c r="D1392" s="14">
        <f>VLOOKUP(A1392,'Data _Transformation'!A1391:Q3720,4,FALSE)</f>
        <v>4.62</v>
      </c>
      <c r="E1392" s="14" t="str">
        <f>VLOOKUP(A1392,'Data _Transformation'!A1391:Q3720,5,FALSE)</f>
        <v>No</v>
      </c>
      <c r="F1392" s="14" t="str">
        <f>VLOOKUP(A1392,'Data _Transformation'!A1391:Q3720,6,FALSE)</f>
        <v>No</v>
      </c>
      <c r="G1392" s="14" t="str">
        <f>VLOOKUP(A1392,'Data _Transformation'!A1391:Q3720,7,FALSE)</f>
        <v>Yes</v>
      </c>
      <c r="H1392" s="14">
        <f>VLOOKUP(A1392,'Data _Transformation'!A1391:Q3720,8,FALSE)</f>
        <v>1</v>
      </c>
      <c r="I1392" s="14" t="str">
        <f>VLOOKUP(A1392,'Data _Transformation'!A1391:Q3720,9,FALSE)</f>
        <v>Nonsmoker</v>
      </c>
      <c r="J1392" s="14" t="str">
        <f>VLOOKUP(A1392,'Data _Transformation'!A1391:Q3720,10,FALSE)</f>
        <v>Obesity</v>
      </c>
      <c r="K1392" s="14" t="str">
        <f>VLOOKUP(A1392,'Data _Transformation'!A1391:Q3720,11,FALSE)</f>
        <v>Normal</v>
      </c>
      <c r="L1392" s="39">
        <f>VLOOKUP(A1392,'Data _Transformation'!A1391:Q3720,12,FALSE)</f>
        <v>24294</v>
      </c>
      <c r="M1392" s="40">
        <f>VLOOKUP(A1392,'Data _Transformation'!A1391:Q3720,13,FALSE)</f>
        <v>11658.12</v>
      </c>
      <c r="N1392" s="14" t="str">
        <f>VLOOKUP(A1392,'Data _Transformation'!A1391:Q3720,14,FALSE)</f>
        <v>tier - 3</v>
      </c>
      <c r="O1392" s="14" t="str">
        <f>VLOOKUP(A1392,'Data _Transformation'!A1391:Q3720,15,FALSE)</f>
        <v>tier - 1</v>
      </c>
      <c r="P1392" s="14" t="str">
        <f>VLOOKUP(A1392,'Data _Transformation'!A1391:Q3720,16,0)</f>
        <v>R1024</v>
      </c>
      <c r="Q1392" s="42">
        <f>VLOOKUP(A1392,'Data _Transformation'!A1391:Q3720,17,0)</f>
        <v>56</v>
      </c>
    </row>
    <row r="1393" spans="1:17" ht="15.6" x14ac:dyDescent="0.3">
      <c r="A1393" s="41" t="s">
        <v>3495</v>
      </c>
      <c r="B1393" s="14" t="str">
        <f>VLOOKUP(A1393,'Data _Transformation'!A1392:Q3721,2,FALSE)</f>
        <v xml:space="preserve">  Jessica R</v>
      </c>
      <c r="C1393" s="14">
        <f>VLOOKUP(A1393,'Data _Transformation'!A1392:Q3721,3,FALSE)</f>
        <v>41.325000000000003</v>
      </c>
      <c r="D1393" s="14">
        <f>VLOOKUP(A1393,'Data _Transformation'!A1392:Q3721,4,FALSE)</f>
        <v>5.77</v>
      </c>
      <c r="E1393" s="14" t="str">
        <f>VLOOKUP(A1393,'Data _Transformation'!A1392:Q3721,5,FALSE)</f>
        <v>No</v>
      </c>
      <c r="F1393" s="14" t="str">
        <f>VLOOKUP(A1393,'Data _Transformation'!A1392:Q3721,6,FALSE)</f>
        <v>No</v>
      </c>
      <c r="G1393" s="14" t="str">
        <f>VLOOKUP(A1393,'Data _Transformation'!A1392:Q3721,7,FALSE)</f>
        <v>No</v>
      </c>
      <c r="H1393" s="14">
        <f>VLOOKUP(A1393,'Data _Transformation'!A1392:Q3721,8,FALSE)</f>
        <v>0</v>
      </c>
      <c r="I1393" s="14" t="str">
        <f>VLOOKUP(A1393,'Data _Transformation'!A1392:Q3721,9,FALSE)</f>
        <v>Nonsmoker</v>
      </c>
      <c r="J1393" s="14" t="str">
        <f>VLOOKUP(A1393,'Data _Transformation'!A1392:Q3721,10,FALSE)</f>
        <v>Obesity</v>
      </c>
      <c r="K1393" s="14" t="str">
        <f>VLOOKUP(A1393,'Data _Transformation'!A1392:Q3721,11,FALSE)</f>
        <v>Prediabetes</v>
      </c>
      <c r="L1393" s="39">
        <f>VLOOKUP(A1393,'Data _Transformation'!A1392:Q3721,12,FALSE)</f>
        <v>24342</v>
      </c>
      <c r="M1393" s="40">
        <f>VLOOKUP(A1393,'Data _Transformation'!A1392:Q3721,13,FALSE)</f>
        <v>11658.38</v>
      </c>
      <c r="N1393" s="14" t="str">
        <f>VLOOKUP(A1393,'Data _Transformation'!A1392:Q3721,14,FALSE)</f>
        <v>tier - 3</v>
      </c>
      <c r="O1393" s="14" t="str">
        <f>VLOOKUP(A1393,'Data _Transformation'!A1392:Q3721,15,FALSE)</f>
        <v>tier - 3</v>
      </c>
      <c r="P1393" s="14" t="str">
        <f>VLOOKUP(A1393,'Data _Transformation'!A1392:Q3721,16,0)</f>
        <v>R1024</v>
      </c>
      <c r="Q1393" s="42">
        <f>VLOOKUP(A1393,'Data _Transformation'!A1392:Q3721,17,0)</f>
        <v>56</v>
      </c>
    </row>
    <row r="1394" spans="1:17" ht="15.6" x14ac:dyDescent="0.3">
      <c r="A1394" s="41" t="s">
        <v>3497</v>
      </c>
      <c r="B1394" s="14" t="str">
        <f>VLOOKUP(A1394,'Data _Transformation'!A1393:Q3722,2,FALSE)</f>
        <v xml:space="preserve">  Robyn</v>
      </c>
      <c r="C1394" s="14">
        <f>VLOOKUP(A1394,'Data _Transformation'!A1393:Q3722,3,FALSE)</f>
        <v>40.31</v>
      </c>
      <c r="D1394" s="14">
        <f>VLOOKUP(A1394,'Data _Transformation'!A1393:Q3722,4,FALSE)</f>
        <v>5.84</v>
      </c>
      <c r="E1394" s="14" t="str">
        <f>VLOOKUP(A1394,'Data _Transformation'!A1393:Q3722,5,FALSE)</f>
        <v>No</v>
      </c>
      <c r="F1394" s="14" t="str">
        <f>VLOOKUP(A1394,'Data _Transformation'!A1393:Q3722,6,FALSE)</f>
        <v>No</v>
      </c>
      <c r="G1394" s="14" t="str">
        <f>VLOOKUP(A1394,'Data _Transformation'!A1393:Q3722,7,FALSE)</f>
        <v>No</v>
      </c>
      <c r="H1394" s="14">
        <f>VLOOKUP(A1394,'Data _Transformation'!A1393:Q3722,8,FALSE)</f>
        <v>0</v>
      </c>
      <c r="I1394" s="14" t="str">
        <f>VLOOKUP(A1394,'Data _Transformation'!A1393:Q3722,9,FALSE)</f>
        <v>Nonsmoker</v>
      </c>
      <c r="J1394" s="14" t="str">
        <f>VLOOKUP(A1394,'Data _Transformation'!A1393:Q3722,10,FALSE)</f>
        <v>Obesity</v>
      </c>
      <c r="K1394" s="14" t="str">
        <f>VLOOKUP(A1394,'Data _Transformation'!A1393:Q3722,11,FALSE)</f>
        <v>Prediabetes</v>
      </c>
      <c r="L1394" s="39">
        <f>VLOOKUP(A1394,'Data _Transformation'!A1393:Q3722,12,FALSE)</f>
        <v>24420</v>
      </c>
      <c r="M1394" s="40">
        <f>VLOOKUP(A1394,'Data _Transformation'!A1393:Q3722,13,FALSE)</f>
        <v>11674.13</v>
      </c>
      <c r="N1394" s="14" t="str">
        <f>VLOOKUP(A1394,'Data _Transformation'!A1393:Q3722,14,FALSE)</f>
        <v>tier - 3</v>
      </c>
      <c r="O1394" s="14" t="str">
        <f>VLOOKUP(A1394,'Data _Transformation'!A1393:Q3722,15,FALSE)</f>
        <v>tier - 1</v>
      </c>
      <c r="P1394" s="14" t="str">
        <f>VLOOKUP(A1394,'Data _Transformation'!A1393:Q3722,16,0)</f>
        <v>R1011</v>
      </c>
      <c r="Q1394" s="42">
        <f>VLOOKUP(A1394,'Data _Transformation'!A1393:Q3722,17,0)</f>
        <v>56</v>
      </c>
    </row>
    <row r="1395" spans="1:17" ht="15.6" x14ac:dyDescent="0.3">
      <c r="A1395" s="41" t="s">
        <v>3500</v>
      </c>
      <c r="B1395" s="14" t="str">
        <f>VLOOKUP(A1395,'Data _Transformation'!A1394:Q3723,2,FALSE)</f>
        <v xml:space="preserve">  Ashley</v>
      </c>
      <c r="C1395" s="14">
        <f>VLOOKUP(A1395,'Data _Transformation'!A1394:Q3723,3,FALSE)</f>
        <v>29.48</v>
      </c>
      <c r="D1395" s="14">
        <f>VLOOKUP(A1395,'Data _Transformation'!A1394:Q3723,4,FALSE)</f>
        <v>4.91</v>
      </c>
      <c r="E1395" s="14" t="str">
        <f>VLOOKUP(A1395,'Data _Transformation'!A1394:Q3723,5,FALSE)</f>
        <v>No</v>
      </c>
      <c r="F1395" s="14" t="str">
        <f>VLOOKUP(A1395,'Data _Transformation'!A1394:Q3723,6,FALSE)</f>
        <v>No</v>
      </c>
      <c r="G1395" s="14" t="str">
        <f>VLOOKUP(A1395,'Data _Transformation'!A1394:Q3723,7,FALSE)</f>
        <v>No</v>
      </c>
      <c r="H1395" s="14">
        <f>VLOOKUP(A1395,'Data _Transformation'!A1394:Q3723,8,FALSE)</f>
        <v>0</v>
      </c>
      <c r="I1395" s="14" t="str">
        <f>VLOOKUP(A1395,'Data _Transformation'!A1394:Q3723,9,FALSE)</f>
        <v>Nonsmoker</v>
      </c>
      <c r="J1395" s="14" t="str">
        <f>VLOOKUP(A1395,'Data _Transformation'!A1394:Q3723,10,FALSE)</f>
        <v>Over weight</v>
      </c>
      <c r="K1395" s="14" t="str">
        <f>VLOOKUP(A1395,'Data _Transformation'!A1394:Q3723,11,FALSE)</f>
        <v>Normal</v>
      </c>
      <c r="L1395" s="39">
        <f>VLOOKUP(A1395,'Data _Transformation'!A1394:Q3723,12,FALSE)</f>
        <v>25903</v>
      </c>
      <c r="M1395" s="40">
        <f>VLOOKUP(A1395,'Data _Transformation'!A1394:Q3723,13,FALSE)</f>
        <v>11696.52</v>
      </c>
      <c r="N1395" s="14" t="str">
        <f>VLOOKUP(A1395,'Data _Transformation'!A1394:Q3723,14,FALSE)</f>
        <v>tier - 3</v>
      </c>
      <c r="O1395" s="14" t="str">
        <f>VLOOKUP(A1395,'Data _Transformation'!A1394:Q3723,15,FALSE)</f>
        <v>tier - 1</v>
      </c>
      <c r="P1395" s="14" t="str">
        <f>VLOOKUP(A1395,'Data _Transformation'!A1394:Q3723,16,0)</f>
        <v>R1021</v>
      </c>
      <c r="Q1395" s="42">
        <f>VLOOKUP(A1395,'Data _Transformation'!A1394:Q3723,17,0)</f>
        <v>52</v>
      </c>
    </row>
    <row r="1396" spans="1:17" ht="15.6" x14ac:dyDescent="0.3">
      <c r="A1396" s="41" t="s">
        <v>3502</v>
      </c>
      <c r="B1396" s="14" t="str">
        <f>VLOOKUP(A1396,'Data _Transformation'!A1395:Q3724,2,FALSE)</f>
        <v xml:space="preserve">  Dana</v>
      </c>
      <c r="C1396" s="14">
        <f>VLOOKUP(A1396,'Data _Transformation'!A1395:Q3724,3,FALSE)</f>
        <v>33.155000000000001</v>
      </c>
      <c r="D1396" s="14">
        <f>VLOOKUP(A1396,'Data _Transformation'!A1395:Q3724,4,FALSE)</f>
        <v>5.07</v>
      </c>
      <c r="E1396" s="14" t="str">
        <f>VLOOKUP(A1396,'Data _Transformation'!A1395:Q3724,5,FALSE)</f>
        <v>No</v>
      </c>
      <c r="F1396" s="14" t="str">
        <f>VLOOKUP(A1396,'Data _Transformation'!A1395:Q3724,6,FALSE)</f>
        <v>No</v>
      </c>
      <c r="G1396" s="14" t="str">
        <f>VLOOKUP(A1396,'Data _Transformation'!A1395:Q3724,7,FALSE)</f>
        <v>No</v>
      </c>
      <c r="H1396" s="14">
        <f>VLOOKUP(A1396,'Data _Transformation'!A1395:Q3724,8,FALSE)</f>
        <v>0</v>
      </c>
      <c r="I1396" s="14" t="str">
        <f>VLOOKUP(A1396,'Data _Transformation'!A1395:Q3724,9,FALSE)</f>
        <v>Nonsmoker</v>
      </c>
      <c r="J1396" s="14" t="str">
        <f>VLOOKUP(A1396,'Data _Transformation'!A1395:Q3724,10,FALSE)</f>
        <v>Obesity</v>
      </c>
      <c r="K1396" s="14" t="str">
        <f>VLOOKUP(A1396,'Data _Transformation'!A1395:Q3724,11,FALSE)</f>
        <v>Normal</v>
      </c>
      <c r="L1396" s="39">
        <f>VLOOKUP(A1396,'Data _Transformation'!A1395:Q3724,12,FALSE)</f>
        <v>30245</v>
      </c>
      <c r="M1396" s="40">
        <f>VLOOKUP(A1396,'Data _Transformation'!A1395:Q3724,13,FALSE)</f>
        <v>11712.97</v>
      </c>
      <c r="N1396" s="14" t="str">
        <f>VLOOKUP(A1396,'Data _Transformation'!A1395:Q3724,14,FALSE)</f>
        <v>tier - 3</v>
      </c>
      <c r="O1396" s="14" t="str">
        <f>VLOOKUP(A1396,'Data _Transformation'!A1395:Q3724,15,FALSE)</f>
        <v>tier - 2</v>
      </c>
      <c r="P1396" s="14" t="str">
        <f>VLOOKUP(A1396,'Data _Transformation'!A1395:Q3724,16,0)</f>
        <v>R1021</v>
      </c>
      <c r="Q1396" s="42">
        <f>VLOOKUP(A1396,'Data _Transformation'!A1395:Q3724,17,0)</f>
        <v>40</v>
      </c>
    </row>
    <row r="1397" spans="1:17" ht="15.6" x14ac:dyDescent="0.3">
      <c r="A1397" s="41" t="s">
        <v>3505</v>
      </c>
      <c r="B1397" s="14" t="str">
        <f>VLOOKUP(A1397,'Data _Transformation'!A1396:Q3725,2,FALSE)</f>
        <v xml:space="preserve">  Jessica F</v>
      </c>
      <c r="C1397" s="14">
        <f>VLOOKUP(A1397,'Data _Transformation'!A1396:Q3725,3,FALSE)</f>
        <v>42.85</v>
      </c>
      <c r="D1397" s="14">
        <f>VLOOKUP(A1397,'Data _Transformation'!A1396:Q3725,4,FALSE)</f>
        <v>5.81</v>
      </c>
      <c r="E1397" s="14" t="str">
        <f>VLOOKUP(A1397,'Data _Transformation'!A1396:Q3725,5,FALSE)</f>
        <v>Yes</v>
      </c>
      <c r="F1397" s="14" t="str">
        <f>VLOOKUP(A1397,'Data _Transformation'!A1396:Q3725,6,FALSE)</f>
        <v>No</v>
      </c>
      <c r="G1397" s="14" t="str">
        <f>VLOOKUP(A1397,'Data _Transformation'!A1396:Q3725,7,FALSE)</f>
        <v>No</v>
      </c>
      <c r="H1397" s="14">
        <f>VLOOKUP(A1397,'Data _Transformation'!A1396:Q3725,8,FALSE)</f>
        <v>0</v>
      </c>
      <c r="I1397" s="14" t="str">
        <f>VLOOKUP(A1397,'Data _Transformation'!A1396:Q3725,9,FALSE)</f>
        <v>Nonsmoker</v>
      </c>
      <c r="J1397" s="14" t="str">
        <f>VLOOKUP(A1397,'Data _Transformation'!A1396:Q3725,10,FALSE)</f>
        <v>Obesity</v>
      </c>
      <c r="K1397" s="14" t="str">
        <f>VLOOKUP(A1397,'Data _Transformation'!A1396:Q3725,11,FALSE)</f>
        <v>Prediabetes</v>
      </c>
      <c r="L1397" s="39">
        <f>VLOOKUP(A1397,'Data _Transformation'!A1396:Q3725,12,FALSE)</f>
        <v>25488</v>
      </c>
      <c r="M1397" s="40">
        <f>VLOOKUP(A1397,'Data _Transformation'!A1396:Q3725,13,FALSE)</f>
        <v>11729.68</v>
      </c>
      <c r="N1397" s="14" t="str">
        <f>VLOOKUP(A1397,'Data _Transformation'!A1396:Q3725,14,FALSE)</f>
        <v>tier - 3</v>
      </c>
      <c r="O1397" s="14" t="str">
        <f>VLOOKUP(A1397,'Data _Transformation'!A1396:Q3725,15,FALSE)</f>
        <v>tier - 1</v>
      </c>
      <c r="P1397" s="14" t="str">
        <f>VLOOKUP(A1397,'Data _Transformation'!A1396:Q3725,16,0)</f>
        <v>R1024</v>
      </c>
      <c r="Q1397" s="42">
        <f>VLOOKUP(A1397,'Data _Transformation'!A1396:Q3725,17,0)</f>
        <v>53</v>
      </c>
    </row>
    <row r="1398" spans="1:17" ht="15.6" x14ac:dyDescent="0.3">
      <c r="A1398" s="41" t="s">
        <v>3507</v>
      </c>
      <c r="B1398" s="14" t="str">
        <f>VLOOKUP(A1398,'Data _Transformation'!A1397:Q3726,2,FALSE)</f>
        <v xml:space="preserve">  Lindsey</v>
      </c>
      <c r="C1398" s="14">
        <f>VLOOKUP(A1398,'Data _Transformation'!A1397:Q3726,3,FALSE)</f>
        <v>32.340000000000003</v>
      </c>
      <c r="D1398" s="14">
        <f>VLOOKUP(A1398,'Data _Transformation'!A1397:Q3726,4,FALSE)</f>
        <v>11.2</v>
      </c>
      <c r="E1398" s="14" t="str">
        <f>VLOOKUP(A1398,'Data _Transformation'!A1397:Q3726,5,FALSE)</f>
        <v>No</v>
      </c>
      <c r="F1398" s="14" t="str">
        <f>VLOOKUP(A1398,'Data _Transformation'!A1397:Q3726,6,FALSE)</f>
        <v>No</v>
      </c>
      <c r="G1398" s="14" t="str">
        <f>VLOOKUP(A1398,'Data _Transformation'!A1397:Q3726,7,FALSE)</f>
        <v>No</v>
      </c>
      <c r="H1398" s="14">
        <f>VLOOKUP(A1398,'Data _Transformation'!A1397:Q3726,8,FALSE)</f>
        <v>0</v>
      </c>
      <c r="I1398" s="14" t="str">
        <f>VLOOKUP(A1398,'Data _Transformation'!A1397:Q3726,9,FALSE)</f>
        <v>Nonsmoker</v>
      </c>
      <c r="J1398" s="14" t="str">
        <f>VLOOKUP(A1398,'Data _Transformation'!A1397:Q3726,10,FALSE)</f>
        <v>Obesity</v>
      </c>
      <c r="K1398" s="14" t="str">
        <f>VLOOKUP(A1398,'Data _Transformation'!A1397:Q3726,11,FALSE)</f>
        <v>Diabetes</v>
      </c>
      <c r="L1398" s="39">
        <f>VLOOKUP(A1398,'Data _Transformation'!A1397:Q3726,12,FALSE)</f>
        <v>31012</v>
      </c>
      <c r="M1398" s="40">
        <f>VLOOKUP(A1398,'Data _Transformation'!A1397:Q3726,13,FALSE)</f>
        <v>11730.82</v>
      </c>
      <c r="N1398" s="14" t="str">
        <f>VLOOKUP(A1398,'Data _Transformation'!A1397:Q3726,14,FALSE)</f>
        <v>tier - 3</v>
      </c>
      <c r="O1398" s="14" t="str">
        <f>VLOOKUP(A1398,'Data _Transformation'!A1397:Q3726,15,FALSE)</f>
        <v>tier - 3</v>
      </c>
      <c r="P1398" s="14" t="str">
        <f>VLOOKUP(A1398,'Data _Transformation'!A1397:Q3726,16,0)</f>
        <v>R1026</v>
      </c>
      <c r="Q1398" s="42">
        <f>VLOOKUP(A1398,'Data _Transformation'!A1397:Q3726,17,0)</f>
        <v>38</v>
      </c>
    </row>
    <row r="1399" spans="1:17" ht="15.6" x14ac:dyDescent="0.3">
      <c r="A1399" s="41" t="s">
        <v>3510</v>
      </c>
      <c r="B1399" s="14" t="str">
        <f>VLOOKUP(A1399,'Data _Transformation'!A1398:Q3727,2,FALSE)</f>
        <v xml:space="preserve">  Kelly A</v>
      </c>
      <c r="C1399" s="14">
        <f>VLOOKUP(A1399,'Data _Transformation'!A1398:Q3727,3,FALSE)</f>
        <v>27.5</v>
      </c>
      <c r="D1399" s="14">
        <f>VLOOKUP(A1399,'Data _Transformation'!A1398:Q3727,4,FALSE)</f>
        <v>10.75</v>
      </c>
      <c r="E1399" s="14" t="str">
        <f>VLOOKUP(A1399,'Data _Transformation'!A1398:Q3727,5,FALSE)</f>
        <v>No</v>
      </c>
      <c r="F1399" s="14" t="str">
        <f>VLOOKUP(A1399,'Data _Transformation'!A1398:Q3727,6,FALSE)</f>
        <v>No</v>
      </c>
      <c r="G1399" s="14" t="str">
        <f>VLOOKUP(A1399,'Data _Transformation'!A1398:Q3727,7,FALSE)</f>
        <v>No</v>
      </c>
      <c r="H1399" s="14">
        <f>VLOOKUP(A1399,'Data _Transformation'!A1398:Q3727,8,FALSE)</f>
        <v>0</v>
      </c>
      <c r="I1399" s="14" t="str">
        <f>VLOOKUP(A1399,'Data _Transformation'!A1398:Q3727,9,FALSE)</f>
        <v>Nonsmoker</v>
      </c>
      <c r="J1399" s="14" t="str">
        <f>VLOOKUP(A1399,'Data _Transformation'!A1398:Q3727,10,FALSE)</f>
        <v>Over weight</v>
      </c>
      <c r="K1399" s="14" t="str">
        <f>VLOOKUP(A1399,'Data _Transformation'!A1398:Q3727,11,FALSE)</f>
        <v>Diabetes</v>
      </c>
      <c r="L1399" s="39">
        <f>VLOOKUP(A1399,'Data _Transformation'!A1398:Q3727,12,FALSE)</f>
        <v>23690</v>
      </c>
      <c r="M1399" s="40">
        <f>VLOOKUP(A1399,'Data _Transformation'!A1398:Q3727,13,FALSE)</f>
        <v>11735.88</v>
      </c>
      <c r="N1399" s="14" t="str">
        <f>VLOOKUP(A1399,'Data _Transformation'!A1398:Q3727,14,FALSE)</f>
        <v>tier - 3</v>
      </c>
      <c r="O1399" s="14" t="str">
        <f>VLOOKUP(A1399,'Data _Transformation'!A1398:Q3727,15,FALSE)</f>
        <v>tier - 1</v>
      </c>
      <c r="P1399" s="14" t="str">
        <f>VLOOKUP(A1399,'Data _Transformation'!A1398:Q3727,16,0)</f>
        <v>R1012</v>
      </c>
      <c r="Q1399" s="42">
        <f>VLOOKUP(A1399,'Data _Transformation'!A1398:Q3727,17,0)</f>
        <v>58</v>
      </c>
    </row>
    <row r="1400" spans="1:17" ht="15.6" x14ac:dyDescent="0.3">
      <c r="A1400" s="41" t="s">
        <v>3513</v>
      </c>
      <c r="B1400" s="14" t="str">
        <f>VLOOKUP(A1400,'Data _Transformation'!A1399:Q3728,2,FALSE)</f>
        <v xml:space="preserve">  Brooke E</v>
      </c>
      <c r="C1400" s="14">
        <f>VLOOKUP(A1400,'Data _Transformation'!A1399:Q3728,3,FALSE)</f>
        <v>25.8</v>
      </c>
      <c r="D1400" s="14">
        <f>VLOOKUP(A1400,'Data _Transformation'!A1399:Q3728,4,FALSE)</f>
        <v>7.8</v>
      </c>
      <c r="E1400" s="14" t="str">
        <f>VLOOKUP(A1400,'Data _Transformation'!A1399:Q3728,5,FALSE)</f>
        <v>No</v>
      </c>
      <c r="F1400" s="14" t="str">
        <f>VLOOKUP(A1400,'Data _Transformation'!A1399:Q3728,6,FALSE)</f>
        <v>No</v>
      </c>
      <c r="G1400" s="14" t="str">
        <f>VLOOKUP(A1400,'Data _Transformation'!A1399:Q3728,7,FALSE)</f>
        <v>No</v>
      </c>
      <c r="H1400" s="14">
        <f>VLOOKUP(A1400,'Data _Transformation'!A1399:Q3728,8,FALSE)</f>
        <v>0</v>
      </c>
      <c r="I1400" s="14" t="str">
        <f>VLOOKUP(A1400,'Data _Transformation'!A1399:Q3728,9,FALSE)</f>
        <v>Nonsmoker</v>
      </c>
      <c r="J1400" s="14" t="str">
        <f>VLOOKUP(A1400,'Data _Transformation'!A1399:Q3728,10,FALSE)</f>
        <v>Over weight</v>
      </c>
      <c r="K1400" s="14" t="str">
        <f>VLOOKUP(A1400,'Data _Transformation'!A1399:Q3728,11,FALSE)</f>
        <v>Diabetes</v>
      </c>
      <c r="L1400" s="39">
        <f>VLOOKUP(A1400,'Data _Transformation'!A1399:Q3728,12,FALSE)</f>
        <v>32391</v>
      </c>
      <c r="M1400" s="40">
        <f>VLOOKUP(A1400,'Data _Transformation'!A1399:Q3728,13,FALSE)</f>
        <v>11737.85</v>
      </c>
      <c r="N1400" s="14" t="str">
        <f>VLOOKUP(A1400,'Data _Transformation'!A1399:Q3728,14,FALSE)</f>
        <v>tier - 3</v>
      </c>
      <c r="O1400" s="14" t="str">
        <f>VLOOKUP(A1400,'Data _Transformation'!A1399:Q3728,15,FALSE)</f>
        <v>tier - 1</v>
      </c>
      <c r="P1400" s="14" t="str">
        <f>VLOOKUP(A1400,'Data _Transformation'!A1399:Q3728,16,0)</f>
        <v>R1011</v>
      </c>
      <c r="Q1400" s="42">
        <f>VLOOKUP(A1400,'Data _Transformation'!A1399:Q3728,17,0)</f>
        <v>34</v>
      </c>
    </row>
    <row r="1401" spans="1:17" ht="15.6" x14ac:dyDescent="0.3">
      <c r="A1401" s="41" t="s">
        <v>3515</v>
      </c>
      <c r="B1401" s="14" t="str">
        <f>VLOOKUP(A1401,'Data _Transformation'!A1400:Q3729,2,FALSE)</f>
        <v xml:space="preserve">  Katelyn E</v>
      </c>
      <c r="C1401" s="14">
        <f>VLOOKUP(A1401,'Data _Transformation'!A1400:Q3729,3,FALSE)</f>
        <v>25</v>
      </c>
      <c r="D1401" s="14">
        <f>VLOOKUP(A1401,'Data _Transformation'!A1400:Q3729,4,FALSE)</f>
        <v>7.04</v>
      </c>
      <c r="E1401" s="14" t="str">
        <f>VLOOKUP(A1401,'Data _Transformation'!A1400:Q3729,5,FALSE)</f>
        <v>No</v>
      </c>
      <c r="F1401" s="14" t="str">
        <f>VLOOKUP(A1401,'Data _Transformation'!A1400:Q3729,6,FALSE)</f>
        <v>No</v>
      </c>
      <c r="G1401" s="14" t="str">
        <f>VLOOKUP(A1401,'Data _Transformation'!A1400:Q3729,7,FALSE)</f>
        <v>No</v>
      </c>
      <c r="H1401" s="14">
        <f>VLOOKUP(A1401,'Data _Transformation'!A1400:Q3729,8,FALSE)</f>
        <v>0</v>
      </c>
      <c r="I1401" s="14" t="str">
        <f>VLOOKUP(A1401,'Data _Transformation'!A1400:Q3729,9,FALSE)</f>
        <v>Nonsmoker</v>
      </c>
      <c r="J1401" s="14" t="str">
        <f>VLOOKUP(A1401,'Data _Transformation'!A1400:Q3729,10,FALSE)</f>
        <v>Over weight</v>
      </c>
      <c r="K1401" s="14" t="str">
        <f>VLOOKUP(A1401,'Data _Transformation'!A1400:Q3729,11,FALSE)</f>
        <v>Diabetes</v>
      </c>
      <c r="L1401" s="39">
        <f>VLOOKUP(A1401,'Data _Transformation'!A1400:Q3729,12,FALSE)</f>
        <v>25519</v>
      </c>
      <c r="M1401" s="40">
        <f>VLOOKUP(A1401,'Data _Transformation'!A1400:Q3729,13,FALSE)</f>
        <v>11741.73</v>
      </c>
      <c r="N1401" s="14" t="str">
        <f>VLOOKUP(A1401,'Data _Transformation'!A1400:Q3729,14,FALSE)</f>
        <v>tier - 3</v>
      </c>
      <c r="O1401" s="14" t="str">
        <f>VLOOKUP(A1401,'Data _Transformation'!A1400:Q3729,15,FALSE)</f>
        <v>tier - 1</v>
      </c>
      <c r="P1401" s="14" t="str">
        <f>VLOOKUP(A1401,'Data _Transformation'!A1400:Q3729,16,0)</f>
        <v>R1011</v>
      </c>
      <c r="Q1401" s="42">
        <f>VLOOKUP(A1401,'Data _Transformation'!A1400:Q3729,17,0)</f>
        <v>53</v>
      </c>
    </row>
    <row r="1402" spans="1:17" ht="15.6" x14ac:dyDescent="0.3">
      <c r="A1402" s="41" t="s">
        <v>3518</v>
      </c>
      <c r="B1402" s="14" t="str">
        <f>VLOOKUP(A1402,'Data _Transformation'!A1401:Q3730,2,FALSE)</f>
        <v xml:space="preserve">  Adam</v>
      </c>
      <c r="C1402" s="14">
        <f>VLOOKUP(A1402,'Data _Transformation'!A1401:Q3730,3,FALSE)</f>
        <v>41.2</v>
      </c>
      <c r="D1402" s="14">
        <f>VLOOKUP(A1402,'Data _Transformation'!A1401:Q3730,4,FALSE)</f>
        <v>4.18</v>
      </c>
      <c r="E1402" s="14" t="str">
        <f>VLOOKUP(A1402,'Data _Transformation'!A1401:Q3730,5,FALSE)</f>
        <v>Yes</v>
      </c>
      <c r="F1402" s="14" t="str">
        <f>VLOOKUP(A1402,'Data _Transformation'!A1401:Q3730,6,FALSE)</f>
        <v>No</v>
      </c>
      <c r="G1402" s="14" t="str">
        <f>VLOOKUP(A1402,'Data _Transformation'!A1401:Q3730,7,FALSE)</f>
        <v>No</v>
      </c>
      <c r="H1402" s="14">
        <f>VLOOKUP(A1402,'Data _Transformation'!A1401:Q3730,8,FALSE)</f>
        <v>0</v>
      </c>
      <c r="I1402" s="14" t="str">
        <f>VLOOKUP(A1402,'Data _Transformation'!A1401:Q3730,9,FALSE)</f>
        <v>Nonsmoker</v>
      </c>
      <c r="J1402" s="14" t="str">
        <f>VLOOKUP(A1402,'Data _Transformation'!A1401:Q3730,10,FALSE)</f>
        <v>Obesity</v>
      </c>
      <c r="K1402" s="14" t="str">
        <f>VLOOKUP(A1402,'Data _Transformation'!A1401:Q3730,11,FALSE)</f>
        <v>Normal</v>
      </c>
      <c r="L1402" s="39">
        <f>VLOOKUP(A1402,'Data _Transformation'!A1401:Q3730,12,FALSE)</f>
        <v>23171</v>
      </c>
      <c r="M1402" s="40">
        <f>VLOOKUP(A1402,'Data _Transformation'!A1401:Q3730,13,FALSE)</f>
        <v>11743.3</v>
      </c>
      <c r="N1402" s="14" t="str">
        <f>VLOOKUP(A1402,'Data _Transformation'!A1401:Q3730,14,FALSE)</f>
        <v>tier - 3</v>
      </c>
      <c r="O1402" s="14" t="str">
        <f>VLOOKUP(A1402,'Data _Transformation'!A1401:Q3730,15,FALSE)</f>
        <v>tier - 3</v>
      </c>
      <c r="P1402" s="14" t="str">
        <f>VLOOKUP(A1402,'Data _Transformation'!A1401:Q3730,16,0)</f>
        <v>R1013</v>
      </c>
      <c r="Q1402" s="42">
        <f>VLOOKUP(A1402,'Data _Transformation'!A1401:Q3730,17,0)</f>
        <v>59</v>
      </c>
    </row>
    <row r="1403" spans="1:17" ht="15.6" x14ac:dyDescent="0.3">
      <c r="A1403" s="41" t="s">
        <v>3520</v>
      </c>
      <c r="B1403" s="14" t="str">
        <f>VLOOKUP(A1403,'Data _Transformation'!A1402:Q3731,2,FALSE)</f>
        <v xml:space="preserve">  Dana</v>
      </c>
      <c r="C1403" s="14">
        <f>VLOOKUP(A1403,'Data _Transformation'!A1402:Q3731,3,FALSE)</f>
        <v>17.78</v>
      </c>
      <c r="D1403" s="14">
        <f>VLOOKUP(A1403,'Data _Transformation'!A1402:Q3731,4,FALSE)</f>
        <v>8.19</v>
      </c>
      <c r="E1403" s="14" t="str">
        <f>VLOOKUP(A1403,'Data _Transformation'!A1402:Q3731,5,FALSE)</f>
        <v>No</v>
      </c>
      <c r="F1403" s="14" t="str">
        <f>VLOOKUP(A1403,'Data _Transformation'!A1402:Q3731,6,FALSE)</f>
        <v>No</v>
      </c>
      <c r="G1403" s="14" t="str">
        <f>VLOOKUP(A1403,'Data _Transformation'!A1402:Q3731,7,FALSE)</f>
        <v>No</v>
      </c>
      <c r="H1403" s="14">
        <f>VLOOKUP(A1403,'Data _Transformation'!A1402:Q3731,8,FALSE)</f>
        <v>0</v>
      </c>
      <c r="I1403" s="14" t="str">
        <f>VLOOKUP(A1403,'Data _Transformation'!A1402:Q3731,9,FALSE)</f>
        <v>Nonsmoker</v>
      </c>
      <c r="J1403" s="14" t="str">
        <f>VLOOKUP(A1403,'Data _Transformation'!A1402:Q3731,10,FALSE)</f>
        <v>Under weight</v>
      </c>
      <c r="K1403" s="14" t="str">
        <f>VLOOKUP(A1403,'Data _Transformation'!A1402:Q3731,11,FALSE)</f>
        <v>Diabetes</v>
      </c>
      <c r="L1403" s="39">
        <f>VLOOKUP(A1403,'Data _Transformation'!A1402:Q3731,12,FALSE)</f>
        <v>23713</v>
      </c>
      <c r="M1403" s="40">
        <f>VLOOKUP(A1403,'Data _Transformation'!A1402:Q3731,13,FALSE)</f>
        <v>11743.93</v>
      </c>
      <c r="N1403" s="14" t="str">
        <f>VLOOKUP(A1403,'Data _Transformation'!A1402:Q3731,14,FALSE)</f>
        <v>tier - 3</v>
      </c>
      <c r="O1403" s="14" t="str">
        <f>VLOOKUP(A1403,'Data _Transformation'!A1402:Q3731,15,FALSE)</f>
        <v>tier - 1</v>
      </c>
      <c r="P1403" s="14" t="str">
        <f>VLOOKUP(A1403,'Data _Transformation'!A1402:Q3731,16,0)</f>
        <v>R1012</v>
      </c>
      <c r="Q1403" s="42">
        <f>VLOOKUP(A1403,'Data _Transformation'!A1402:Q3731,17,0)</f>
        <v>58</v>
      </c>
    </row>
    <row r="1404" spans="1:17" ht="15.6" x14ac:dyDescent="0.3">
      <c r="A1404" s="41" t="s">
        <v>3523</v>
      </c>
      <c r="B1404" s="14" t="str">
        <f>VLOOKUP(A1404,'Data _Transformation'!A1403:Q3732,2,FALSE)</f>
        <v xml:space="preserve">  Eric W</v>
      </c>
      <c r="C1404" s="14">
        <f>VLOOKUP(A1404,'Data _Transformation'!A1403:Q3732,3,FALSE)</f>
        <v>40.119999999999997</v>
      </c>
      <c r="D1404" s="14">
        <f>VLOOKUP(A1404,'Data _Transformation'!A1403:Q3732,4,FALSE)</f>
        <v>6.22</v>
      </c>
      <c r="E1404" s="14" t="str">
        <f>VLOOKUP(A1404,'Data _Transformation'!A1403:Q3732,5,FALSE)</f>
        <v>Yes</v>
      </c>
      <c r="F1404" s="14" t="str">
        <f>VLOOKUP(A1404,'Data _Transformation'!A1403:Q3732,6,FALSE)</f>
        <v>No</v>
      </c>
      <c r="G1404" s="14" t="str">
        <f>VLOOKUP(A1404,'Data _Transformation'!A1403:Q3732,7,FALSE)</f>
        <v>Yes</v>
      </c>
      <c r="H1404" s="14">
        <f>VLOOKUP(A1404,'Data _Transformation'!A1403:Q3732,8,FALSE)</f>
        <v>1</v>
      </c>
      <c r="I1404" s="14" t="str">
        <f>VLOOKUP(A1404,'Data _Transformation'!A1403:Q3732,9,FALSE)</f>
        <v>Nonsmoker</v>
      </c>
      <c r="J1404" s="14" t="str">
        <f>VLOOKUP(A1404,'Data _Transformation'!A1403:Q3732,10,FALSE)</f>
        <v>Obesity</v>
      </c>
      <c r="K1404" s="14" t="str">
        <f>VLOOKUP(A1404,'Data _Transformation'!A1403:Q3732,11,FALSE)</f>
        <v>Prediabetes</v>
      </c>
      <c r="L1404" s="39">
        <f>VLOOKUP(A1404,'Data _Transformation'!A1403:Q3732,12,FALSE)</f>
        <v>29165</v>
      </c>
      <c r="M1404" s="40">
        <f>VLOOKUP(A1404,'Data _Transformation'!A1403:Q3732,13,FALSE)</f>
        <v>11752.68</v>
      </c>
      <c r="N1404" s="14" t="str">
        <f>VLOOKUP(A1404,'Data _Transformation'!A1403:Q3732,14,FALSE)</f>
        <v>tier - 3</v>
      </c>
      <c r="O1404" s="14" t="str">
        <f>VLOOKUP(A1404,'Data _Transformation'!A1403:Q3732,15,FALSE)</f>
        <v>tier - 1</v>
      </c>
      <c r="P1404" s="14" t="str">
        <f>VLOOKUP(A1404,'Data _Transformation'!A1403:Q3732,16,0)</f>
        <v>R1026</v>
      </c>
      <c r="Q1404" s="42">
        <f>VLOOKUP(A1404,'Data _Transformation'!A1403:Q3732,17,0)</f>
        <v>43</v>
      </c>
    </row>
    <row r="1405" spans="1:17" ht="15.6" x14ac:dyDescent="0.3">
      <c r="A1405" s="41" t="s">
        <v>3525</v>
      </c>
      <c r="B1405" s="14" t="str">
        <f>VLOOKUP(A1405,'Data _Transformation'!A1404:Q3733,2,FALSE)</f>
        <v xml:space="preserve">  Matthew D</v>
      </c>
      <c r="C1405" s="14">
        <f>VLOOKUP(A1405,'Data _Transformation'!A1404:Q3733,3,FALSE)</f>
        <v>19.350000000000001</v>
      </c>
      <c r="D1405" s="14">
        <f>VLOOKUP(A1405,'Data _Transformation'!A1404:Q3733,4,FALSE)</f>
        <v>8.2200000000000006</v>
      </c>
      <c r="E1405" s="14" t="str">
        <f>VLOOKUP(A1405,'Data _Transformation'!A1404:Q3733,5,FALSE)</f>
        <v>Yes</v>
      </c>
      <c r="F1405" s="14" t="str">
        <f>VLOOKUP(A1405,'Data _Transformation'!A1404:Q3733,6,FALSE)</f>
        <v>No</v>
      </c>
      <c r="G1405" s="14" t="str">
        <f>VLOOKUP(A1405,'Data _Transformation'!A1404:Q3733,7,FALSE)</f>
        <v>No</v>
      </c>
      <c r="H1405" s="14">
        <f>VLOOKUP(A1405,'Data _Transformation'!A1404:Q3733,8,FALSE)</f>
        <v>0</v>
      </c>
      <c r="I1405" s="14" t="str">
        <f>VLOOKUP(A1405,'Data _Transformation'!A1404:Q3733,9,FALSE)</f>
        <v>Nonsmoker</v>
      </c>
      <c r="J1405" s="14" t="str">
        <f>VLOOKUP(A1405,'Data _Transformation'!A1404:Q3733,10,FALSE)</f>
        <v>Normal weight</v>
      </c>
      <c r="K1405" s="14" t="str">
        <f>VLOOKUP(A1405,'Data _Transformation'!A1404:Q3733,11,FALSE)</f>
        <v>Diabetes</v>
      </c>
      <c r="L1405" s="39">
        <f>VLOOKUP(A1405,'Data _Transformation'!A1404:Q3733,12,FALSE)</f>
        <v>24313</v>
      </c>
      <c r="M1405" s="40">
        <f>VLOOKUP(A1405,'Data _Transformation'!A1404:Q3733,13,FALSE)</f>
        <v>11763</v>
      </c>
      <c r="N1405" s="14" t="str">
        <f>VLOOKUP(A1405,'Data _Transformation'!A1404:Q3733,14,FALSE)</f>
        <v>tier - 3</v>
      </c>
      <c r="O1405" s="14" t="str">
        <f>VLOOKUP(A1405,'Data _Transformation'!A1404:Q3733,15,FALSE)</f>
        <v>tier - 3</v>
      </c>
      <c r="P1405" s="14" t="str">
        <f>VLOOKUP(A1405,'Data _Transformation'!A1404:Q3733,16,0)</f>
        <v>R1016</v>
      </c>
      <c r="Q1405" s="42">
        <f>VLOOKUP(A1405,'Data _Transformation'!A1404:Q3733,17,0)</f>
        <v>56</v>
      </c>
    </row>
    <row r="1406" spans="1:17" ht="15.6" x14ac:dyDescent="0.3">
      <c r="A1406" s="41" t="s">
        <v>3528</v>
      </c>
      <c r="B1406" s="14" t="str">
        <f>VLOOKUP(A1406,'Data _Transformation'!A1405:Q3734,2,FALSE)</f>
        <v xml:space="preserve">  Eoghan</v>
      </c>
      <c r="C1406" s="14">
        <f>VLOOKUP(A1406,'Data _Transformation'!A1405:Q3734,3,FALSE)</f>
        <v>36.69</v>
      </c>
      <c r="D1406" s="14">
        <f>VLOOKUP(A1406,'Data _Transformation'!A1405:Q3734,4,FALSE)</f>
        <v>6.15</v>
      </c>
      <c r="E1406" s="14" t="str">
        <f>VLOOKUP(A1406,'Data _Transformation'!A1405:Q3734,5,FALSE)</f>
        <v>No</v>
      </c>
      <c r="F1406" s="14" t="str">
        <f>VLOOKUP(A1406,'Data _Transformation'!A1405:Q3734,6,FALSE)</f>
        <v>No</v>
      </c>
      <c r="G1406" s="14" t="str">
        <f>VLOOKUP(A1406,'Data _Transformation'!A1405:Q3734,7,FALSE)</f>
        <v>No</v>
      </c>
      <c r="H1406" s="14">
        <f>VLOOKUP(A1406,'Data _Transformation'!A1405:Q3734,8,FALSE)</f>
        <v>0</v>
      </c>
      <c r="I1406" s="14" t="str">
        <f>VLOOKUP(A1406,'Data _Transformation'!A1405:Q3734,9,FALSE)</f>
        <v>Nonsmoker</v>
      </c>
      <c r="J1406" s="14" t="str">
        <f>VLOOKUP(A1406,'Data _Transformation'!A1405:Q3734,10,FALSE)</f>
        <v>Obesity</v>
      </c>
      <c r="K1406" s="14" t="str">
        <f>VLOOKUP(A1406,'Data _Transformation'!A1405:Q3734,11,FALSE)</f>
        <v>Prediabetes</v>
      </c>
      <c r="L1406" s="39">
        <f>VLOOKUP(A1406,'Data _Transformation'!A1405:Q3734,12,FALSE)</f>
        <v>30275</v>
      </c>
      <c r="M1406" s="40">
        <f>VLOOKUP(A1406,'Data _Transformation'!A1405:Q3734,13,FALSE)</f>
        <v>11773.06</v>
      </c>
      <c r="N1406" s="14" t="str">
        <f>VLOOKUP(A1406,'Data _Transformation'!A1405:Q3734,14,FALSE)</f>
        <v>tier - 3</v>
      </c>
      <c r="O1406" s="14" t="str">
        <f>VLOOKUP(A1406,'Data _Transformation'!A1405:Q3734,15,FALSE)</f>
        <v>tier - 3</v>
      </c>
      <c r="P1406" s="14" t="str">
        <f>VLOOKUP(A1406,'Data _Transformation'!A1405:Q3734,16,0)</f>
        <v>R1026</v>
      </c>
      <c r="Q1406" s="42">
        <f>VLOOKUP(A1406,'Data _Transformation'!A1405:Q3734,17,0)</f>
        <v>40</v>
      </c>
    </row>
    <row r="1407" spans="1:17" ht="15.6" x14ac:dyDescent="0.3">
      <c r="A1407" s="41" t="s">
        <v>3531</v>
      </c>
      <c r="B1407" s="14" t="str">
        <f>VLOOKUP(A1407,'Data _Transformation'!A1406:Q3735,2,FALSE)</f>
        <v xml:space="preserve">  Pamela W</v>
      </c>
      <c r="C1407" s="14">
        <f>VLOOKUP(A1407,'Data _Transformation'!A1406:Q3735,3,FALSE)</f>
        <v>28.51</v>
      </c>
      <c r="D1407" s="14">
        <f>VLOOKUP(A1407,'Data _Transformation'!A1406:Q3735,4,FALSE)</f>
        <v>5.65</v>
      </c>
      <c r="E1407" s="14" t="str">
        <f>VLOOKUP(A1407,'Data _Transformation'!A1406:Q3735,5,FALSE)</f>
        <v>Yes</v>
      </c>
      <c r="F1407" s="14" t="str">
        <f>VLOOKUP(A1407,'Data _Transformation'!A1406:Q3735,6,FALSE)</f>
        <v>No</v>
      </c>
      <c r="G1407" s="14" t="str">
        <f>VLOOKUP(A1407,'Data _Transformation'!A1406:Q3735,7,FALSE)</f>
        <v>No</v>
      </c>
      <c r="H1407" s="14">
        <f>VLOOKUP(A1407,'Data _Transformation'!A1406:Q3735,8,FALSE)</f>
        <v>1</v>
      </c>
      <c r="I1407" s="14" t="str">
        <f>VLOOKUP(A1407,'Data _Transformation'!A1406:Q3735,9,FALSE)</f>
        <v>Nonsmoker</v>
      </c>
      <c r="J1407" s="14" t="str">
        <f>VLOOKUP(A1407,'Data _Transformation'!A1406:Q3735,10,FALSE)</f>
        <v>Over weight</v>
      </c>
      <c r="K1407" s="14" t="str">
        <f>VLOOKUP(A1407,'Data _Transformation'!A1406:Q3735,11,FALSE)</f>
        <v>Normal</v>
      </c>
      <c r="L1407" s="39">
        <f>VLOOKUP(A1407,'Data _Transformation'!A1406:Q3735,12,FALSE)</f>
        <v>24018</v>
      </c>
      <c r="M1407" s="40">
        <f>VLOOKUP(A1407,'Data _Transformation'!A1406:Q3735,13,FALSE)</f>
        <v>11830.61</v>
      </c>
      <c r="N1407" s="14" t="str">
        <f>VLOOKUP(A1407,'Data _Transformation'!A1406:Q3735,14,FALSE)</f>
        <v>tier - 3</v>
      </c>
      <c r="O1407" s="14" t="str">
        <f>VLOOKUP(A1407,'Data _Transformation'!A1406:Q3735,15,FALSE)</f>
        <v>tier - 1</v>
      </c>
      <c r="P1407" s="14" t="str">
        <f>VLOOKUP(A1407,'Data _Transformation'!A1406:Q3735,16,0)</f>
        <v>R1012</v>
      </c>
      <c r="Q1407" s="42">
        <f>VLOOKUP(A1407,'Data _Transformation'!A1406:Q3735,17,0)</f>
        <v>57</v>
      </c>
    </row>
    <row r="1408" spans="1:17" ht="15.6" x14ac:dyDescent="0.3">
      <c r="A1408" s="41" t="s">
        <v>3533</v>
      </c>
      <c r="B1408" s="14" t="str">
        <f>VLOOKUP(A1408,'Data _Transformation'!A1407:Q3736,2,FALSE)</f>
        <v xml:space="preserve">  Lindsey M</v>
      </c>
      <c r="C1408" s="14">
        <f>VLOOKUP(A1408,'Data _Transformation'!A1407:Q3736,3,FALSE)</f>
        <v>30.21</v>
      </c>
      <c r="D1408" s="14">
        <f>VLOOKUP(A1408,'Data _Transformation'!A1407:Q3736,4,FALSE)</f>
        <v>5.5</v>
      </c>
      <c r="E1408" s="14" t="str">
        <f>VLOOKUP(A1408,'Data _Transformation'!A1407:Q3736,5,FALSE)</f>
        <v>No</v>
      </c>
      <c r="F1408" s="14" t="str">
        <f>VLOOKUP(A1408,'Data _Transformation'!A1407:Q3736,6,FALSE)</f>
        <v>No</v>
      </c>
      <c r="G1408" s="14" t="str">
        <f>VLOOKUP(A1408,'Data _Transformation'!A1407:Q3736,7,FALSE)</f>
        <v>No</v>
      </c>
      <c r="H1408" s="14">
        <f>VLOOKUP(A1408,'Data _Transformation'!A1407:Q3736,8,FALSE)</f>
        <v>1</v>
      </c>
      <c r="I1408" s="14" t="str">
        <f>VLOOKUP(A1408,'Data _Transformation'!A1407:Q3736,9,FALSE)</f>
        <v>Nonsmoker</v>
      </c>
      <c r="J1408" s="14" t="str">
        <f>VLOOKUP(A1408,'Data _Transformation'!A1407:Q3736,10,FALSE)</f>
        <v>Obesity</v>
      </c>
      <c r="K1408" s="14" t="str">
        <f>VLOOKUP(A1408,'Data _Transformation'!A1407:Q3736,11,FALSE)</f>
        <v>Normal</v>
      </c>
      <c r="L1408" s="39">
        <f>VLOOKUP(A1408,'Data _Transformation'!A1407:Q3736,12,FALSE)</f>
        <v>23555</v>
      </c>
      <c r="M1408" s="40">
        <f>VLOOKUP(A1408,'Data _Transformation'!A1407:Q3736,13,FALSE)</f>
        <v>11833.78</v>
      </c>
      <c r="N1408" s="14" t="str">
        <f>VLOOKUP(A1408,'Data _Transformation'!A1407:Q3736,14,FALSE)</f>
        <v>tier - 3</v>
      </c>
      <c r="O1408" s="14" t="str">
        <f>VLOOKUP(A1408,'Data _Transformation'!A1407:Q3736,15,FALSE)</f>
        <v>tier - 3</v>
      </c>
      <c r="P1408" s="14" t="str">
        <f>VLOOKUP(A1408,'Data _Transformation'!A1407:Q3736,16,0)</f>
        <v>R1013</v>
      </c>
      <c r="Q1408" s="42">
        <f>VLOOKUP(A1408,'Data _Transformation'!A1407:Q3736,17,0)</f>
        <v>58</v>
      </c>
    </row>
    <row r="1409" spans="1:17" ht="15.6" x14ac:dyDescent="0.3">
      <c r="A1409" s="41" t="s">
        <v>3536</v>
      </c>
      <c r="B1409" s="14" t="str">
        <f>VLOOKUP(A1409,'Data _Transformation'!A1408:Q3737,2,FALSE)</f>
        <v xml:space="preserve">  Kassie</v>
      </c>
      <c r="C1409" s="14">
        <f>VLOOKUP(A1409,'Data _Transformation'!A1408:Q3737,3,FALSE)</f>
        <v>24.33</v>
      </c>
      <c r="D1409" s="14">
        <f>VLOOKUP(A1409,'Data _Transformation'!A1408:Q3737,4,FALSE)</f>
        <v>8</v>
      </c>
      <c r="E1409" s="14" t="str">
        <f>VLOOKUP(A1409,'Data _Transformation'!A1408:Q3737,5,FALSE)</f>
        <v>No</v>
      </c>
      <c r="F1409" s="14" t="str">
        <f>VLOOKUP(A1409,'Data _Transformation'!A1408:Q3737,6,FALSE)</f>
        <v>No</v>
      </c>
      <c r="G1409" s="14" t="str">
        <f>VLOOKUP(A1409,'Data _Transformation'!A1408:Q3737,7,FALSE)</f>
        <v>No</v>
      </c>
      <c r="H1409" s="14">
        <f>VLOOKUP(A1409,'Data _Transformation'!A1408:Q3737,8,FALSE)</f>
        <v>0</v>
      </c>
      <c r="I1409" s="14" t="str">
        <f>VLOOKUP(A1409,'Data _Transformation'!A1408:Q3737,9,FALSE)</f>
        <v>Nonsmoker</v>
      </c>
      <c r="J1409" s="14" t="str">
        <f>VLOOKUP(A1409,'Data _Transformation'!A1408:Q3737,10,FALSE)</f>
        <v>Normal weight</v>
      </c>
      <c r="K1409" s="14" t="str">
        <f>VLOOKUP(A1409,'Data _Transformation'!A1408:Q3737,11,FALSE)</f>
        <v>Diabetes</v>
      </c>
      <c r="L1409" s="39">
        <f>VLOOKUP(A1409,'Data _Transformation'!A1408:Q3737,12,FALSE)</f>
        <v>23631</v>
      </c>
      <c r="M1409" s="40">
        <f>VLOOKUP(A1409,'Data _Transformation'!A1408:Q3737,13,FALSE)</f>
        <v>11837.16</v>
      </c>
      <c r="N1409" s="14" t="str">
        <f>VLOOKUP(A1409,'Data _Transformation'!A1408:Q3737,14,FALSE)</f>
        <v>tier - 3</v>
      </c>
      <c r="O1409" s="14" t="str">
        <f>VLOOKUP(A1409,'Data _Transformation'!A1408:Q3737,15,FALSE)</f>
        <v>tier - 3</v>
      </c>
      <c r="P1409" s="14" t="str">
        <f>VLOOKUP(A1409,'Data _Transformation'!A1408:Q3737,16,0)</f>
        <v>R1011</v>
      </c>
      <c r="Q1409" s="42">
        <f>VLOOKUP(A1409,'Data _Transformation'!A1408:Q3737,17,0)</f>
        <v>58</v>
      </c>
    </row>
    <row r="1410" spans="1:17" ht="15.6" x14ac:dyDescent="0.3">
      <c r="A1410" s="41" t="s">
        <v>3538</v>
      </c>
      <c r="B1410" s="14" t="str">
        <f>VLOOKUP(A1410,'Data _Transformation'!A1409:Q3738,2,FALSE)</f>
        <v xml:space="preserve">  Matthew</v>
      </c>
      <c r="C1410" s="14">
        <f>VLOOKUP(A1410,'Data _Transformation'!A1409:Q3738,3,FALSE)</f>
        <v>19.855</v>
      </c>
      <c r="D1410" s="14">
        <f>VLOOKUP(A1410,'Data _Transformation'!A1409:Q3738,4,FALSE)</f>
        <v>5.71</v>
      </c>
      <c r="E1410" s="14" t="str">
        <f>VLOOKUP(A1410,'Data _Transformation'!A1409:Q3738,5,FALSE)</f>
        <v>Yes</v>
      </c>
      <c r="F1410" s="14" t="str">
        <f>VLOOKUP(A1410,'Data _Transformation'!A1409:Q3738,6,FALSE)</f>
        <v>No</v>
      </c>
      <c r="G1410" s="14" t="str">
        <f>VLOOKUP(A1410,'Data _Transformation'!A1409:Q3738,7,FALSE)</f>
        <v>No</v>
      </c>
      <c r="H1410" s="14">
        <f>VLOOKUP(A1410,'Data _Transformation'!A1409:Q3738,8,FALSE)</f>
        <v>0</v>
      </c>
      <c r="I1410" s="14" t="str">
        <f>VLOOKUP(A1410,'Data _Transformation'!A1409:Q3738,9,FALSE)</f>
        <v>Nonsmoker</v>
      </c>
      <c r="J1410" s="14" t="str">
        <f>VLOOKUP(A1410,'Data _Transformation'!A1409:Q3738,10,FALSE)</f>
        <v>Normal weight</v>
      </c>
      <c r="K1410" s="14" t="str">
        <f>VLOOKUP(A1410,'Data _Transformation'!A1409:Q3738,11,FALSE)</f>
        <v>Prediabetes</v>
      </c>
      <c r="L1410" s="39">
        <f>VLOOKUP(A1410,'Data _Transformation'!A1409:Q3738,12,FALSE)</f>
        <v>24010</v>
      </c>
      <c r="M1410" s="40">
        <f>VLOOKUP(A1410,'Data _Transformation'!A1409:Q3738,13,FALSE)</f>
        <v>11840.78</v>
      </c>
      <c r="N1410" s="14" t="str">
        <f>VLOOKUP(A1410,'Data _Transformation'!A1409:Q3738,14,FALSE)</f>
        <v>tier - 3</v>
      </c>
      <c r="O1410" s="14" t="str">
        <f>VLOOKUP(A1410,'Data _Transformation'!A1409:Q3738,15,FALSE)</f>
        <v>tier - 2</v>
      </c>
      <c r="P1410" s="14" t="str">
        <f>VLOOKUP(A1410,'Data _Transformation'!A1409:Q3738,16,0)</f>
        <v>R1012</v>
      </c>
      <c r="Q1410" s="42">
        <f>VLOOKUP(A1410,'Data _Transformation'!A1409:Q3738,17,0)</f>
        <v>57</v>
      </c>
    </row>
    <row r="1411" spans="1:17" ht="15.6" x14ac:dyDescent="0.3">
      <c r="A1411" s="41" t="s">
        <v>3541</v>
      </c>
      <c r="B1411" s="14" t="str">
        <f>VLOOKUP(A1411,'Data _Transformation'!A1410:Q3739,2,FALSE)</f>
        <v xml:space="preserve">  Ruben Dario</v>
      </c>
      <c r="C1411" s="14">
        <f>VLOOKUP(A1411,'Data _Transformation'!A1410:Q3739,3,FALSE)</f>
        <v>25.364999999999998</v>
      </c>
      <c r="D1411" s="14">
        <f>VLOOKUP(A1411,'Data _Transformation'!A1410:Q3739,4,FALSE)</f>
        <v>11.71</v>
      </c>
      <c r="E1411" s="14" t="str">
        <f>VLOOKUP(A1411,'Data _Transformation'!A1410:Q3739,5,FALSE)</f>
        <v>No</v>
      </c>
      <c r="F1411" s="14" t="str">
        <f>VLOOKUP(A1411,'Data _Transformation'!A1410:Q3739,6,FALSE)</f>
        <v>No</v>
      </c>
      <c r="G1411" s="14" t="str">
        <f>VLOOKUP(A1411,'Data _Transformation'!A1410:Q3739,7,FALSE)</f>
        <v>No</v>
      </c>
      <c r="H1411" s="14">
        <f>VLOOKUP(A1411,'Data _Transformation'!A1410:Q3739,8,FALSE)</f>
        <v>0</v>
      </c>
      <c r="I1411" s="14" t="str">
        <f>VLOOKUP(A1411,'Data _Transformation'!A1410:Q3739,9,FALSE)</f>
        <v>Nonsmoker</v>
      </c>
      <c r="J1411" s="14" t="str">
        <f>VLOOKUP(A1411,'Data _Transformation'!A1410:Q3739,10,FALSE)</f>
        <v>Over weight</v>
      </c>
      <c r="K1411" s="14" t="str">
        <f>VLOOKUP(A1411,'Data _Transformation'!A1410:Q3739,11,FALSE)</f>
        <v>Diabetes</v>
      </c>
      <c r="L1411" s="39">
        <f>VLOOKUP(A1411,'Data _Transformation'!A1410:Q3739,12,FALSE)</f>
        <v>23569</v>
      </c>
      <c r="M1411" s="40">
        <f>VLOOKUP(A1411,'Data _Transformation'!A1410:Q3739,13,FALSE)</f>
        <v>11842.44</v>
      </c>
      <c r="N1411" s="14" t="str">
        <f>VLOOKUP(A1411,'Data _Transformation'!A1410:Q3739,14,FALSE)</f>
        <v>tier - 3</v>
      </c>
      <c r="O1411" s="14" t="str">
        <f>VLOOKUP(A1411,'Data _Transformation'!A1410:Q3739,15,FALSE)</f>
        <v>tier - 2</v>
      </c>
      <c r="P1411" s="14" t="str">
        <f>VLOOKUP(A1411,'Data _Transformation'!A1410:Q3739,16,0)</f>
        <v>R1011</v>
      </c>
      <c r="Q1411" s="42">
        <f>VLOOKUP(A1411,'Data _Transformation'!A1410:Q3739,17,0)</f>
        <v>58</v>
      </c>
    </row>
    <row r="1412" spans="1:17" ht="15.6" x14ac:dyDescent="0.3">
      <c r="A1412" s="41" t="s">
        <v>3544</v>
      </c>
      <c r="B1412" s="14" t="str">
        <f>VLOOKUP(A1412,'Data _Transformation'!A1411:Q3740,2,FALSE)</f>
        <v xml:space="preserve">  Kevin</v>
      </c>
      <c r="C1412" s="14">
        <f>VLOOKUP(A1412,'Data _Transformation'!A1411:Q3740,3,FALSE)</f>
        <v>29.6</v>
      </c>
      <c r="D1412" s="14">
        <f>VLOOKUP(A1412,'Data _Transformation'!A1411:Q3740,4,FALSE)</f>
        <v>6.17</v>
      </c>
      <c r="E1412" s="14" t="str">
        <f>VLOOKUP(A1412,'Data _Transformation'!A1411:Q3740,5,FALSE)</f>
        <v>Yes</v>
      </c>
      <c r="F1412" s="14" t="str">
        <f>VLOOKUP(A1412,'Data _Transformation'!A1411:Q3740,6,FALSE)</f>
        <v>No</v>
      </c>
      <c r="G1412" s="14" t="str">
        <f>VLOOKUP(A1412,'Data _Transformation'!A1411:Q3740,7,FALSE)</f>
        <v>Yes</v>
      </c>
      <c r="H1412" s="14">
        <f>VLOOKUP(A1412,'Data _Transformation'!A1411:Q3740,8,FALSE)</f>
        <v>1</v>
      </c>
      <c r="I1412" s="14" t="str">
        <f>VLOOKUP(A1412,'Data _Transformation'!A1411:Q3740,9,FALSE)</f>
        <v>Nonsmoker</v>
      </c>
      <c r="J1412" s="14" t="str">
        <f>VLOOKUP(A1412,'Data _Transformation'!A1411:Q3740,10,FALSE)</f>
        <v>Over weight</v>
      </c>
      <c r="K1412" s="14" t="str">
        <f>VLOOKUP(A1412,'Data _Transformation'!A1411:Q3740,11,FALSE)</f>
        <v>Prediabetes</v>
      </c>
      <c r="L1412" s="39">
        <f>VLOOKUP(A1412,'Data _Transformation'!A1411:Q3740,12,FALSE)</f>
        <v>24056</v>
      </c>
      <c r="M1412" s="40">
        <f>VLOOKUP(A1412,'Data _Transformation'!A1411:Q3740,13,FALSE)</f>
        <v>11842.62</v>
      </c>
      <c r="N1412" s="14" t="str">
        <f>VLOOKUP(A1412,'Data _Transformation'!A1411:Q3740,14,FALSE)</f>
        <v>tier - 3</v>
      </c>
      <c r="O1412" s="14" t="str">
        <f>VLOOKUP(A1412,'Data _Transformation'!A1411:Q3740,15,FALSE)</f>
        <v>tier - 3</v>
      </c>
      <c r="P1412" s="14" t="str">
        <f>VLOOKUP(A1412,'Data _Transformation'!A1411:Q3740,16,0)</f>
        <v>R1012</v>
      </c>
      <c r="Q1412" s="42">
        <f>VLOOKUP(A1412,'Data _Transformation'!A1411:Q3740,17,0)</f>
        <v>57</v>
      </c>
    </row>
    <row r="1413" spans="1:17" ht="15.6" x14ac:dyDescent="0.3">
      <c r="A1413" s="41" t="s">
        <v>3546</v>
      </c>
      <c r="B1413" s="14" t="str">
        <f>VLOOKUP(A1413,'Data _Transformation'!A1412:Q3741,2,FALSE)</f>
        <v xml:space="preserve">  Lindsay M</v>
      </c>
      <c r="C1413" s="14">
        <f>VLOOKUP(A1413,'Data _Transformation'!A1412:Q3741,3,FALSE)</f>
        <v>39.43</v>
      </c>
      <c r="D1413" s="14">
        <f>VLOOKUP(A1413,'Data _Transformation'!A1412:Q3741,4,FALSE)</f>
        <v>6.1</v>
      </c>
      <c r="E1413" s="14" t="str">
        <f>VLOOKUP(A1413,'Data _Transformation'!A1412:Q3741,5,FALSE)</f>
        <v>Yes</v>
      </c>
      <c r="F1413" s="14" t="str">
        <f>VLOOKUP(A1413,'Data _Transformation'!A1412:Q3741,6,FALSE)</f>
        <v>No</v>
      </c>
      <c r="G1413" s="14" t="str">
        <f>VLOOKUP(A1413,'Data _Transformation'!A1412:Q3741,7,FALSE)</f>
        <v>Yes</v>
      </c>
      <c r="H1413" s="14">
        <f>VLOOKUP(A1413,'Data _Transformation'!A1412:Q3741,8,FALSE)</f>
        <v>1</v>
      </c>
      <c r="I1413" s="14" t="str">
        <f>VLOOKUP(A1413,'Data _Transformation'!A1412:Q3741,9,FALSE)</f>
        <v>Nonsmoker</v>
      </c>
      <c r="J1413" s="14" t="str">
        <f>VLOOKUP(A1413,'Data _Transformation'!A1412:Q3741,10,FALSE)</f>
        <v>Obesity</v>
      </c>
      <c r="K1413" s="14" t="str">
        <f>VLOOKUP(A1413,'Data _Transformation'!A1412:Q3741,11,FALSE)</f>
        <v>Prediabetes</v>
      </c>
      <c r="L1413" s="39">
        <f>VLOOKUP(A1413,'Data _Transformation'!A1412:Q3741,12,FALSE)</f>
        <v>23555</v>
      </c>
      <c r="M1413" s="40">
        <f>VLOOKUP(A1413,'Data _Transformation'!A1412:Q3741,13,FALSE)</f>
        <v>11848.14</v>
      </c>
      <c r="N1413" s="14" t="str">
        <f>VLOOKUP(A1413,'Data _Transformation'!A1412:Q3741,14,FALSE)</f>
        <v>tier - 3</v>
      </c>
      <c r="O1413" s="14" t="str">
        <f>VLOOKUP(A1413,'Data _Transformation'!A1412:Q3741,15,FALSE)</f>
        <v>tier - 2</v>
      </c>
      <c r="P1413" s="14" t="str">
        <f>VLOOKUP(A1413,'Data _Transformation'!A1412:Q3741,16,0)</f>
        <v>R1011</v>
      </c>
      <c r="Q1413" s="42">
        <f>VLOOKUP(A1413,'Data _Transformation'!A1412:Q3741,17,0)</f>
        <v>58</v>
      </c>
    </row>
    <row r="1414" spans="1:17" ht="15.6" x14ac:dyDescent="0.3">
      <c r="A1414" s="41" t="s">
        <v>3549</v>
      </c>
      <c r="B1414" s="14" t="str">
        <f>VLOOKUP(A1414,'Data _Transformation'!A1413:Q3742,2,FALSE)</f>
        <v xml:space="preserve">  Amanda</v>
      </c>
      <c r="C1414" s="14">
        <f>VLOOKUP(A1414,'Data _Transformation'!A1413:Q3742,3,FALSE)</f>
        <v>27.34</v>
      </c>
      <c r="D1414" s="14">
        <f>VLOOKUP(A1414,'Data _Transformation'!A1413:Q3742,4,FALSE)</f>
        <v>5.19</v>
      </c>
      <c r="E1414" s="14" t="str">
        <f>VLOOKUP(A1414,'Data _Transformation'!A1413:Q3742,5,FALSE)</f>
        <v>Yes</v>
      </c>
      <c r="F1414" s="14" t="str">
        <f>VLOOKUP(A1414,'Data _Transformation'!A1413:Q3742,6,FALSE)</f>
        <v>No</v>
      </c>
      <c r="G1414" s="14" t="str">
        <f>VLOOKUP(A1414,'Data _Transformation'!A1413:Q3742,7,FALSE)</f>
        <v>No</v>
      </c>
      <c r="H1414" s="14">
        <f>VLOOKUP(A1414,'Data _Transformation'!A1413:Q3742,8,FALSE)</f>
        <v>1</v>
      </c>
      <c r="I1414" s="14" t="str">
        <f>VLOOKUP(A1414,'Data _Transformation'!A1413:Q3742,9,FALSE)</f>
        <v>Nonsmoker</v>
      </c>
      <c r="J1414" s="14" t="str">
        <f>VLOOKUP(A1414,'Data _Transformation'!A1413:Q3742,10,FALSE)</f>
        <v>Over weight</v>
      </c>
      <c r="K1414" s="14" t="str">
        <f>VLOOKUP(A1414,'Data _Transformation'!A1413:Q3742,11,FALSE)</f>
        <v>Normal</v>
      </c>
      <c r="L1414" s="39">
        <f>VLOOKUP(A1414,'Data _Transformation'!A1413:Q3742,12,FALSE)</f>
        <v>23649</v>
      </c>
      <c r="M1414" s="40">
        <f>VLOOKUP(A1414,'Data _Transformation'!A1413:Q3742,13,FALSE)</f>
        <v>11856.41</v>
      </c>
      <c r="N1414" s="14" t="str">
        <f>VLOOKUP(A1414,'Data _Transformation'!A1413:Q3742,14,FALSE)</f>
        <v>tier - 3</v>
      </c>
      <c r="O1414" s="14" t="str">
        <f>VLOOKUP(A1414,'Data _Transformation'!A1413:Q3742,15,FALSE)</f>
        <v>tier - 2</v>
      </c>
      <c r="P1414" s="14" t="str">
        <f>VLOOKUP(A1414,'Data _Transformation'!A1413:Q3742,16,0)</f>
        <v>R1013</v>
      </c>
      <c r="Q1414" s="42">
        <f>VLOOKUP(A1414,'Data _Transformation'!A1413:Q3742,17,0)</f>
        <v>58</v>
      </c>
    </row>
    <row r="1415" spans="1:17" ht="15.6" x14ac:dyDescent="0.3">
      <c r="A1415" s="41" t="s">
        <v>3552</v>
      </c>
      <c r="B1415" s="14" t="str">
        <f>VLOOKUP(A1415,'Data _Transformation'!A1414:Q3743,2,FALSE)</f>
        <v xml:space="preserve">  James</v>
      </c>
      <c r="C1415" s="14">
        <f>VLOOKUP(A1415,'Data _Transformation'!A1414:Q3743,3,FALSE)</f>
        <v>39.01</v>
      </c>
      <c r="D1415" s="14">
        <f>VLOOKUP(A1415,'Data _Transformation'!A1414:Q3743,4,FALSE)</f>
        <v>5.37</v>
      </c>
      <c r="E1415" s="14" t="str">
        <f>VLOOKUP(A1415,'Data _Transformation'!A1414:Q3743,5,FALSE)</f>
        <v>Yes</v>
      </c>
      <c r="F1415" s="14" t="str">
        <f>VLOOKUP(A1415,'Data _Transformation'!A1414:Q3743,6,FALSE)</f>
        <v>No</v>
      </c>
      <c r="G1415" s="14" t="str">
        <f>VLOOKUP(A1415,'Data _Transformation'!A1414:Q3743,7,FALSE)</f>
        <v>No</v>
      </c>
      <c r="H1415" s="14">
        <f>VLOOKUP(A1415,'Data _Transformation'!A1414:Q3743,8,FALSE)</f>
        <v>0</v>
      </c>
      <c r="I1415" s="14" t="str">
        <f>VLOOKUP(A1415,'Data _Transformation'!A1414:Q3743,9,FALSE)</f>
        <v>Nonsmoker</v>
      </c>
      <c r="J1415" s="14" t="str">
        <f>VLOOKUP(A1415,'Data _Transformation'!A1414:Q3743,10,FALSE)</f>
        <v>Obesity</v>
      </c>
      <c r="K1415" s="14" t="str">
        <f>VLOOKUP(A1415,'Data _Transformation'!A1414:Q3743,11,FALSE)</f>
        <v>Normal</v>
      </c>
      <c r="L1415" s="39">
        <f>VLOOKUP(A1415,'Data _Transformation'!A1414:Q3743,12,FALSE)</f>
        <v>27217</v>
      </c>
      <c r="M1415" s="40">
        <f>VLOOKUP(A1415,'Data _Transformation'!A1414:Q3743,13,FALSE)</f>
        <v>11858.56</v>
      </c>
      <c r="N1415" s="14" t="str">
        <f>VLOOKUP(A1415,'Data _Transformation'!A1414:Q3743,14,FALSE)</f>
        <v>tier - 3</v>
      </c>
      <c r="O1415" s="14" t="str">
        <f>VLOOKUP(A1415,'Data _Transformation'!A1414:Q3743,15,FALSE)</f>
        <v>tier - 3</v>
      </c>
      <c r="P1415" s="14" t="str">
        <f>VLOOKUP(A1415,'Data _Transformation'!A1414:Q3743,16,0)</f>
        <v>R1011</v>
      </c>
      <c r="Q1415" s="42">
        <f>VLOOKUP(A1415,'Data _Transformation'!A1414:Q3743,17,0)</f>
        <v>48</v>
      </c>
    </row>
    <row r="1416" spans="1:17" ht="15.6" x14ac:dyDescent="0.3">
      <c r="A1416" s="41" t="s">
        <v>3554</v>
      </c>
      <c r="B1416" s="14" t="str">
        <f>VLOOKUP(A1416,'Data _Transformation'!A1415:Q3744,2,FALSE)</f>
        <v xml:space="preserve">  Samuel H</v>
      </c>
      <c r="C1416" s="14">
        <f>VLOOKUP(A1416,'Data _Transformation'!A1415:Q3744,3,FALSE)</f>
        <v>18.989999999999998</v>
      </c>
      <c r="D1416" s="14">
        <f>VLOOKUP(A1416,'Data _Transformation'!A1415:Q3744,4,FALSE)</f>
        <v>10.82</v>
      </c>
      <c r="E1416" s="14" t="str">
        <f>VLOOKUP(A1416,'Data _Transformation'!A1415:Q3744,5,FALSE)</f>
        <v>Yes</v>
      </c>
      <c r="F1416" s="14" t="str">
        <f>VLOOKUP(A1416,'Data _Transformation'!A1415:Q3744,6,FALSE)</f>
        <v>No</v>
      </c>
      <c r="G1416" s="14" t="str">
        <f>VLOOKUP(A1416,'Data _Transformation'!A1415:Q3744,7,FALSE)</f>
        <v>No</v>
      </c>
      <c r="H1416" s="14">
        <f>VLOOKUP(A1416,'Data _Transformation'!A1415:Q3744,8,FALSE)</f>
        <v>0</v>
      </c>
      <c r="I1416" s="14" t="str">
        <f>VLOOKUP(A1416,'Data _Transformation'!A1415:Q3744,9,FALSE)</f>
        <v>Nonsmoker</v>
      </c>
      <c r="J1416" s="14" t="str">
        <f>VLOOKUP(A1416,'Data _Transformation'!A1415:Q3744,10,FALSE)</f>
        <v>Normal weight</v>
      </c>
      <c r="K1416" s="14" t="str">
        <f>VLOOKUP(A1416,'Data _Transformation'!A1415:Q3744,11,FALSE)</f>
        <v>Diabetes</v>
      </c>
      <c r="L1416" s="39">
        <f>VLOOKUP(A1416,'Data _Transformation'!A1415:Q3744,12,FALSE)</f>
        <v>24708</v>
      </c>
      <c r="M1416" s="40">
        <f>VLOOKUP(A1416,'Data _Transformation'!A1415:Q3744,13,FALSE)</f>
        <v>11879.1</v>
      </c>
      <c r="N1416" s="14" t="str">
        <f>VLOOKUP(A1416,'Data _Transformation'!A1415:Q3744,14,FALSE)</f>
        <v>tier - 3</v>
      </c>
      <c r="O1416" s="14" t="str">
        <f>VLOOKUP(A1416,'Data _Transformation'!A1415:Q3744,15,FALSE)</f>
        <v>tier - 3</v>
      </c>
      <c r="P1416" s="14" t="str">
        <f>VLOOKUP(A1416,'Data _Transformation'!A1415:Q3744,16,0)</f>
        <v>R1024</v>
      </c>
      <c r="Q1416" s="42">
        <f>VLOOKUP(A1416,'Data _Transformation'!A1415:Q3744,17,0)</f>
        <v>55</v>
      </c>
    </row>
    <row r="1417" spans="1:17" ht="15.6" x14ac:dyDescent="0.3">
      <c r="A1417" s="41" t="s">
        <v>3557</v>
      </c>
      <c r="B1417" s="14" t="str">
        <f>VLOOKUP(A1417,'Data _Transformation'!A1416:Q3745,2,FALSE)</f>
        <v xml:space="preserve">  Jenni</v>
      </c>
      <c r="C1417" s="14">
        <f>VLOOKUP(A1417,'Data _Transformation'!A1416:Q3745,3,FALSE)</f>
        <v>42.3</v>
      </c>
      <c r="D1417" s="14">
        <f>VLOOKUP(A1417,'Data _Transformation'!A1416:Q3745,4,FALSE)</f>
        <v>6.06</v>
      </c>
      <c r="E1417" s="14" t="str">
        <f>VLOOKUP(A1417,'Data _Transformation'!A1416:Q3745,5,FALSE)</f>
        <v>Yes</v>
      </c>
      <c r="F1417" s="14" t="str">
        <f>VLOOKUP(A1417,'Data _Transformation'!A1416:Q3745,6,FALSE)</f>
        <v>No</v>
      </c>
      <c r="G1417" s="14" t="str">
        <f>VLOOKUP(A1417,'Data _Transformation'!A1416:Q3745,7,FALSE)</f>
        <v>No</v>
      </c>
      <c r="H1417" s="14">
        <f>VLOOKUP(A1417,'Data _Transformation'!A1416:Q3745,8,FALSE)</f>
        <v>0</v>
      </c>
      <c r="I1417" s="14" t="str">
        <f>VLOOKUP(A1417,'Data _Transformation'!A1416:Q3745,9,FALSE)</f>
        <v>Nonsmoker</v>
      </c>
      <c r="J1417" s="14" t="str">
        <f>VLOOKUP(A1417,'Data _Transformation'!A1416:Q3745,10,FALSE)</f>
        <v>Obesity</v>
      </c>
      <c r="K1417" s="14" t="str">
        <f>VLOOKUP(A1417,'Data _Transformation'!A1416:Q3745,11,FALSE)</f>
        <v>Prediabetes</v>
      </c>
      <c r="L1417" s="39">
        <f>VLOOKUP(A1417,'Data _Transformation'!A1416:Q3745,12,FALSE)</f>
        <v>24667</v>
      </c>
      <c r="M1417" s="40">
        <f>VLOOKUP(A1417,'Data _Transformation'!A1416:Q3745,13,FALSE)</f>
        <v>11881.36</v>
      </c>
      <c r="N1417" s="14" t="str">
        <f>VLOOKUP(A1417,'Data _Transformation'!A1416:Q3745,14,FALSE)</f>
        <v>tier - 3</v>
      </c>
      <c r="O1417" s="14" t="str">
        <f>VLOOKUP(A1417,'Data _Transformation'!A1416:Q3745,15,FALSE)</f>
        <v>tier - 2</v>
      </c>
      <c r="P1417" s="14" t="str">
        <f>VLOOKUP(A1417,'Data _Transformation'!A1416:Q3745,16,0)</f>
        <v>R1011</v>
      </c>
      <c r="Q1417" s="42">
        <f>VLOOKUP(A1417,'Data _Transformation'!A1416:Q3745,17,0)</f>
        <v>55</v>
      </c>
    </row>
    <row r="1418" spans="1:17" ht="15.6" x14ac:dyDescent="0.3">
      <c r="A1418" s="41" t="s">
        <v>3559</v>
      </c>
      <c r="B1418" s="14" t="str">
        <f>VLOOKUP(A1418,'Data _Transformation'!A1417:Q3746,2,FALSE)</f>
        <v xml:space="preserve">  Estuardo F</v>
      </c>
      <c r="C1418" s="14">
        <f>VLOOKUP(A1418,'Data _Transformation'!A1417:Q3746,3,FALSE)</f>
        <v>39.805</v>
      </c>
      <c r="D1418" s="14">
        <f>VLOOKUP(A1418,'Data _Transformation'!A1417:Q3746,4,FALSE)</f>
        <v>5.91</v>
      </c>
      <c r="E1418" s="14" t="str">
        <f>VLOOKUP(A1418,'Data _Transformation'!A1417:Q3746,5,FALSE)</f>
        <v>No</v>
      </c>
      <c r="F1418" s="14" t="str">
        <f>VLOOKUP(A1418,'Data _Transformation'!A1417:Q3746,6,FALSE)</f>
        <v>No</v>
      </c>
      <c r="G1418" s="14" t="str">
        <f>VLOOKUP(A1418,'Data _Transformation'!A1417:Q3746,7,FALSE)</f>
        <v>No</v>
      </c>
      <c r="H1418" s="14">
        <f>VLOOKUP(A1418,'Data _Transformation'!A1417:Q3746,8,FALSE)</f>
        <v>0</v>
      </c>
      <c r="I1418" s="14" t="str">
        <f>VLOOKUP(A1418,'Data _Transformation'!A1417:Q3746,9,FALSE)</f>
        <v>Nonsmoker</v>
      </c>
      <c r="J1418" s="14" t="str">
        <f>VLOOKUP(A1418,'Data _Transformation'!A1417:Q3746,10,FALSE)</f>
        <v>Obesity</v>
      </c>
      <c r="K1418" s="14" t="str">
        <f>VLOOKUP(A1418,'Data _Transformation'!A1417:Q3746,11,FALSE)</f>
        <v>Prediabetes</v>
      </c>
      <c r="L1418" s="39">
        <f>VLOOKUP(A1418,'Data _Transformation'!A1417:Q3746,12,FALSE)</f>
        <v>24774</v>
      </c>
      <c r="M1418" s="40">
        <f>VLOOKUP(A1418,'Data _Transformation'!A1417:Q3746,13,FALSE)</f>
        <v>11881.97</v>
      </c>
      <c r="N1418" s="14" t="str">
        <f>VLOOKUP(A1418,'Data _Transformation'!A1417:Q3746,14,FALSE)</f>
        <v>tier - 3</v>
      </c>
      <c r="O1418" s="14" t="str">
        <f>VLOOKUP(A1418,'Data _Transformation'!A1417:Q3746,15,FALSE)</f>
        <v>tier - 1</v>
      </c>
      <c r="P1418" s="14" t="str">
        <f>VLOOKUP(A1418,'Data _Transformation'!A1417:Q3746,16,0)</f>
        <v>R1013</v>
      </c>
      <c r="Q1418" s="42">
        <f>VLOOKUP(A1418,'Data _Transformation'!A1417:Q3746,17,0)</f>
        <v>55</v>
      </c>
    </row>
    <row r="1419" spans="1:17" ht="15.6" x14ac:dyDescent="0.3">
      <c r="A1419" s="41" t="s">
        <v>3562</v>
      </c>
      <c r="B1419" s="14" t="str">
        <f>VLOOKUP(A1419,'Data _Transformation'!A1418:Q3747,2,FALSE)</f>
        <v xml:space="preserve">  Brett</v>
      </c>
      <c r="C1419" s="14">
        <f>VLOOKUP(A1419,'Data _Transformation'!A1418:Q3747,3,FALSE)</f>
        <v>33.700000000000003</v>
      </c>
      <c r="D1419" s="14">
        <f>VLOOKUP(A1419,'Data _Transformation'!A1418:Q3747,4,FALSE)</f>
        <v>5.87</v>
      </c>
      <c r="E1419" s="14" t="str">
        <f>VLOOKUP(A1419,'Data _Transformation'!A1418:Q3747,5,FALSE)</f>
        <v>No</v>
      </c>
      <c r="F1419" s="14" t="str">
        <f>VLOOKUP(A1419,'Data _Transformation'!A1418:Q3747,6,FALSE)</f>
        <v>No</v>
      </c>
      <c r="G1419" s="14" t="str">
        <f>VLOOKUP(A1419,'Data _Transformation'!A1418:Q3747,7,FALSE)</f>
        <v>No</v>
      </c>
      <c r="H1419" s="14">
        <f>VLOOKUP(A1419,'Data _Transformation'!A1418:Q3747,8,FALSE)</f>
        <v>0</v>
      </c>
      <c r="I1419" s="14" t="str">
        <f>VLOOKUP(A1419,'Data _Transformation'!A1418:Q3747,9,FALSE)</f>
        <v>Nonsmoker</v>
      </c>
      <c r="J1419" s="14" t="str">
        <f>VLOOKUP(A1419,'Data _Transformation'!A1418:Q3747,10,FALSE)</f>
        <v>Obesity</v>
      </c>
      <c r="K1419" s="14" t="str">
        <f>VLOOKUP(A1419,'Data _Transformation'!A1418:Q3747,11,FALSE)</f>
        <v>Prediabetes</v>
      </c>
      <c r="L1419" s="39">
        <f>VLOOKUP(A1419,'Data _Transformation'!A1418:Q3747,12,FALSE)</f>
        <v>38140</v>
      </c>
      <c r="M1419" s="40">
        <f>VLOOKUP(A1419,'Data _Transformation'!A1418:Q3747,13,FALSE)</f>
        <v>11884.05</v>
      </c>
      <c r="N1419" s="14" t="str">
        <f>VLOOKUP(A1419,'Data _Transformation'!A1418:Q3747,14,FALSE)</f>
        <v>tier - 3</v>
      </c>
      <c r="O1419" s="14" t="str">
        <f>VLOOKUP(A1419,'Data _Transformation'!A1418:Q3747,15,FALSE)</f>
        <v>tier - 3</v>
      </c>
      <c r="P1419" s="14" t="str">
        <f>VLOOKUP(A1419,'Data _Transformation'!A1418:Q3747,16,0)</f>
        <v>R1013</v>
      </c>
      <c r="Q1419" s="42">
        <f>VLOOKUP(A1419,'Data _Transformation'!A1418:Q3747,17,0)</f>
        <v>19</v>
      </c>
    </row>
    <row r="1420" spans="1:17" ht="15.6" x14ac:dyDescent="0.3">
      <c r="A1420" s="41" t="s">
        <v>3564</v>
      </c>
      <c r="B1420" s="14" t="str">
        <f>VLOOKUP(A1420,'Data _Transformation'!A1419:Q3748,2,FALSE)</f>
        <v xml:space="preserve">  Sharon E</v>
      </c>
      <c r="C1420" s="14">
        <f>VLOOKUP(A1420,'Data _Transformation'!A1419:Q3748,3,FALSE)</f>
        <v>36.195</v>
      </c>
      <c r="D1420" s="14">
        <f>VLOOKUP(A1420,'Data _Transformation'!A1419:Q3748,4,FALSE)</f>
        <v>6.22</v>
      </c>
      <c r="E1420" s="14" t="str">
        <f>VLOOKUP(A1420,'Data _Transformation'!A1419:Q3748,5,FALSE)</f>
        <v>No</v>
      </c>
      <c r="F1420" s="14" t="str">
        <f>VLOOKUP(A1420,'Data _Transformation'!A1419:Q3748,6,FALSE)</f>
        <v>No</v>
      </c>
      <c r="G1420" s="14" t="str">
        <f>VLOOKUP(A1420,'Data _Transformation'!A1419:Q3748,7,FALSE)</f>
        <v>No</v>
      </c>
      <c r="H1420" s="14">
        <f>VLOOKUP(A1420,'Data _Transformation'!A1419:Q3748,8,FALSE)</f>
        <v>0</v>
      </c>
      <c r="I1420" s="14" t="str">
        <f>VLOOKUP(A1420,'Data _Transformation'!A1419:Q3748,9,FALSE)</f>
        <v>Nonsmoker</v>
      </c>
      <c r="J1420" s="14" t="str">
        <f>VLOOKUP(A1420,'Data _Transformation'!A1419:Q3748,10,FALSE)</f>
        <v>Obesity</v>
      </c>
      <c r="K1420" s="14" t="str">
        <f>VLOOKUP(A1420,'Data _Transformation'!A1419:Q3748,11,FALSE)</f>
        <v>Prediabetes</v>
      </c>
      <c r="L1420" s="39">
        <f>VLOOKUP(A1420,'Data _Transformation'!A1419:Q3748,12,FALSE)</f>
        <v>23700</v>
      </c>
      <c r="M1420" s="40">
        <f>VLOOKUP(A1420,'Data _Transformation'!A1419:Q3748,13,FALSE)</f>
        <v>11918.2</v>
      </c>
      <c r="N1420" s="14" t="str">
        <f>VLOOKUP(A1420,'Data _Transformation'!A1419:Q3748,14,FALSE)</f>
        <v>tier - 3</v>
      </c>
      <c r="O1420" s="14" t="str">
        <f>VLOOKUP(A1420,'Data _Transformation'!A1419:Q3748,15,FALSE)</f>
        <v>tier - 1</v>
      </c>
      <c r="P1420" s="14" t="str">
        <f>VLOOKUP(A1420,'Data _Transformation'!A1419:Q3748,16,0)</f>
        <v>R1021</v>
      </c>
      <c r="Q1420" s="42">
        <f>VLOOKUP(A1420,'Data _Transformation'!A1419:Q3748,17,0)</f>
        <v>58</v>
      </c>
    </row>
    <row r="1421" spans="1:17" ht="15.6" x14ac:dyDescent="0.3">
      <c r="A1421" s="41" t="s">
        <v>3567</v>
      </c>
      <c r="B1421" s="14" t="str">
        <f>VLOOKUP(A1421,'Data _Transformation'!A1420:Q3749,2,FALSE)</f>
        <v xml:space="preserve">  Jacob W√¶ver</v>
      </c>
      <c r="C1421" s="14">
        <f>VLOOKUP(A1421,'Data _Transformation'!A1420:Q3749,3,FALSE)</f>
        <v>32.6</v>
      </c>
      <c r="D1421" s="14">
        <f>VLOOKUP(A1421,'Data _Transformation'!A1420:Q3749,4,FALSE)</f>
        <v>5.73</v>
      </c>
      <c r="E1421" s="14" t="str">
        <f>VLOOKUP(A1421,'Data _Transformation'!A1420:Q3749,5,FALSE)</f>
        <v>No</v>
      </c>
      <c r="F1421" s="14" t="str">
        <f>VLOOKUP(A1421,'Data _Transformation'!A1420:Q3749,6,FALSE)</f>
        <v>No</v>
      </c>
      <c r="G1421" s="14" t="str">
        <f>VLOOKUP(A1421,'Data _Transformation'!A1420:Q3749,7,FALSE)</f>
        <v>Yes</v>
      </c>
      <c r="H1421" s="14">
        <f>VLOOKUP(A1421,'Data _Transformation'!A1420:Q3749,8,FALSE)</f>
        <v>1</v>
      </c>
      <c r="I1421" s="14" t="str">
        <f>VLOOKUP(A1421,'Data _Transformation'!A1420:Q3749,9,FALSE)</f>
        <v>Nonsmoker</v>
      </c>
      <c r="J1421" s="14" t="str">
        <f>VLOOKUP(A1421,'Data _Transformation'!A1420:Q3749,10,FALSE)</f>
        <v>Obesity</v>
      </c>
      <c r="K1421" s="14" t="str">
        <f>VLOOKUP(A1421,'Data _Transformation'!A1420:Q3749,11,FALSE)</f>
        <v>Prediabetes</v>
      </c>
      <c r="L1421" s="39">
        <f>VLOOKUP(A1421,'Data _Transformation'!A1420:Q3749,12,FALSE)</f>
        <v>23731</v>
      </c>
      <c r="M1421" s="40">
        <f>VLOOKUP(A1421,'Data _Transformation'!A1420:Q3749,13,FALSE)</f>
        <v>11931.13</v>
      </c>
      <c r="N1421" s="14" t="str">
        <f>VLOOKUP(A1421,'Data _Transformation'!A1420:Q3749,14,FALSE)</f>
        <v>tier - 3</v>
      </c>
      <c r="O1421" s="14" t="str">
        <f>VLOOKUP(A1421,'Data _Transformation'!A1420:Q3749,15,FALSE)</f>
        <v>tier - 1</v>
      </c>
      <c r="P1421" s="14" t="str">
        <f>VLOOKUP(A1421,'Data _Transformation'!A1420:Q3749,16,0)</f>
        <v>R1019</v>
      </c>
      <c r="Q1421" s="42">
        <f>VLOOKUP(A1421,'Data _Transformation'!A1420:Q3749,17,0)</f>
        <v>58</v>
      </c>
    </row>
    <row r="1422" spans="1:17" ht="15.6" x14ac:dyDescent="0.3">
      <c r="A1422" s="41" t="s">
        <v>3569</v>
      </c>
      <c r="B1422" s="14" t="str">
        <f>VLOOKUP(A1422,'Data _Transformation'!A1421:Q3750,2,FALSE)</f>
        <v xml:space="preserve">  Scott</v>
      </c>
      <c r="C1422" s="14">
        <f>VLOOKUP(A1422,'Data _Transformation'!A1421:Q3750,3,FALSE)</f>
        <v>30.2</v>
      </c>
      <c r="D1422" s="14">
        <f>VLOOKUP(A1422,'Data _Transformation'!A1421:Q3750,4,FALSE)</f>
        <v>5.7</v>
      </c>
      <c r="E1422" s="14" t="str">
        <f>VLOOKUP(A1422,'Data _Transformation'!A1421:Q3750,5,FALSE)</f>
        <v>No</v>
      </c>
      <c r="F1422" s="14" t="str">
        <f>VLOOKUP(A1422,'Data _Transformation'!A1421:Q3750,6,FALSE)</f>
        <v>No</v>
      </c>
      <c r="G1422" s="14" t="str">
        <f>VLOOKUP(A1422,'Data _Transformation'!A1421:Q3750,7,FALSE)</f>
        <v>No</v>
      </c>
      <c r="H1422" s="14">
        <f>VLOOKUP(A1422,'Data _Transformation'!A1421:Q3750,8,FALSE)</f>
        <v>0</v>
      </c>
      <c r="I1422" s="14" t="str">
        <f>VLOOKUP(A1422,'Data _Transformation'!A1421:Q3750,9,FALSE)</f>
        <v>Nonsmoker</v>
      </c>
      <c r="J1422" s="14" t="str">
        <f>VLOOKUP(A1422,'Data _Transformation'!A1421:Q3750,10,FALSE)</f>
        <v>Obesity</v>
      </c>
      <c r="K1422" s="14" t="str">
        <f>VLOOKUP(A1422,'Data _Transformation'!A1421:Q3750,11,FALSE)</f>
        <v>Prediabetes</v>
      </c>
      <c r="L1422" s="39">
        <f>VLOOKUP(A1422,'Data _Transformation'!A1421:Q3750,12,FALSE)</f>
        <v>23591</v>
      </c>
      <c r="M1422" s="40">
        <f>VLOOKUP(A1422,'Data _Transformation'!A1421:Q3750,13,FALSE)</f>
        <v>11938.26</v>
      </c>
      <c r="N1422" s="14" t="str">
        <f>VLOOKUP(A1422,'Data _Transformation'!A1421:Q3750,14,FALSE)</f>
        <v>tier - 3</v>
      </c>
      <c r="O1422" s="14" t="str">
        <f>VLOOKUP(A1422,'Data _Transformation'!A1421:Q3750,15,FALSE)</f>
        <v>tier - 3</v>
      </c>
      <c r="P1422" s="14" t="str">
        <f>VLOOKUP(A1422,'Data _Transformation'!A1421:Q3750,16,0)</f>
        <v>R1019</v>
      </c>
      <c r="Q1422" s="42">
        <f>VLOOKUP(A1422,'Data _Transformation'!A1421:Q3750,17,0)</f>
        <v>58</v>
      </c>
    </row>
    <row r="1423" spans="1:17" ht="15.6" x14ac:dyDescent="0.3">
      <c r="A1423" s="41" t="s">
        <v>3572</v>
      </c>
      <c r="B1423" s="14" t="str">
        <f>VLOOKUP(A1423,'Data _Transformation'!A1422:Q3751,2,FALSE)</f>
        <v xml:space="preserve">  Brooke S</v>
      </c>
      <c r="C1423" s="14">
        <f>VLOOKUP(A1423,'Data _Transformation'!A1422:Q3751,3,FALSE)</f>
        <v>27.645</v>
      </c>
      <c r="D1423" s="14">
        <f>VLOOKUP(A1423,'Data _Transformation'!A1422:Q3751,4,FALSE)</f>
        <v>9.91</v>
      </c>
      <c r="E1423" s="14" t="str">
        <f>VLOOKUP(A1423,'Data _Transformation'!A1422:Q3751,5,FALSE)</f>
        <v>No</v>
      </c>
      <c r="F1423" s="14" t="str">
        <f>VLOOKUP(A1423,'Data _Transformation'!A1422:Q3751,6,FALSE)</f>
        <v>No</v>
      </c>
      <c r="G1423" s="14" t="str">
        <f>VLOOKUP(A1423,'Data _Transformation'!A1422:Q3751,7,FALSE)</f>
        <v>No</v>
      </c>
      <c r="H1423" s="14">
        <f>VLOOKUP(A1423,'Data _Transformation'!A1422:Q3751,8,FALSE)</f>
        <v>0</v>
      </c>
      <c r="I1423" s="14" t="str">
        <f>VLOOKUP(A1423,'Data _Transformation'!A1422:Q3751,9,FALSE)</f>
        <v>Nonsmoker</v>
      </c>
      <c r="J1423" s="14" t="str">
        <f>VLOOKUP(A1423,'Data _Transformation'!A1422:Q3751,10,FALSE)</f>
        <v>Over weight</v>
      </c>
      <c r="K1423" s="14" t="str">
        <f>VLOOKUP(A1423,'Data _Transformation'!A1422:Q3751,11,FALSE)</f>
        <v>Diabetes</v>
      </c>
      <c r="L1423" s="39">
        <f>VLOOKUP(A1423,'Data _Transformation'!A1422:Q3751,12,FALSE)</f>
        <v>33530</v>
      </c>
      <c r="M1423" s="40">
        <f>VLOOKUP(A1423,'Data _Transformation'!A1422:Q3751,13,FALSE)</f>
        <v>11941.83</v>
      </c>
      <c r="N1423" s="14" t="str">
        <f>VLOOKUP(A1423,'Data _Transformation'!A1422:Q3751,14,FALSE)</f>
        <v>tier - 3</v>
      </c>
      <c r="O1423" s="14" t="str">
        <f>VLOOKUP(A1423,'Data _Transformation'!A1422:Q3751,15,FALSE)</f>
        <v>tier - 1</v>
      </c>
      <c r="P1423" s="14" t="str">
        <f>VLOOKUP(A1423,'Data _Transformation'!A1422:Q3751,16,0)</f>
        <v>R1023</v>
      </c>
      <c r="Q1423" s="42">
        <f>VLOOKUP(A1423,'Data _Transformation'!A1422:Q3751,17,0)</f>
        <v>31</v>
      </c>
    </row>
    <row r="1424" spans="1:17" ht="15.6" x14ac:dyDescent="0.3">
      <c r="A1424" s="41" t="s">
        <v>3574</v>
      </c>
      <c r="B1424" s="14" t="str">
        <f>VLOOKUP(A1424,'Data _Transformation'!A1423:Q3752,2,FALSE)</f>
        <v xml:space="preserve">  Kaye A</v>
      </c>
      <c r="C1424" s="14">
        <f>VLOOKUP(A1424,'Data _Transformation'!A1423:Q3752,3,FALSE)</f>
        <v>26.41</v>
      </c>
      <c r="D1424" s="14">
        <f>VLOOKUP(A1424,'Data _Transformation'!A1423:Q3752,4,FALSE)</f>
        <v>11.4</v>
      </c>
      <c r="E1424" s="14" t="str">
        <f>VLOOKUP(A1424,'Data _Transformation'!A1423:Q3752,5,FALSE)</f>
        <v>No</v>
      </c>
      <c r="F1424" s="14" t="str">
        <f>VLOOKUP(A1424,'Data _Transformation'!A1423:Q3752,6,FALSE)</f>
        <v>No</v>
      </c>
      <c r="G1424" s="14" t="str">
        <f>VLOOKUP(A1424,'Data _Transformation'!A1423:Q3752,7,FALSE)</f>
        <v>No</v>
      </c>
      <c r="H1424" s="14">
        <f>VLOOKUP(A1424,'Data _Transformation'!A1423:Q3752,8,FALSE)</f>
        <v>0</v>
      </c>
      <c r="I1424" s="14" t="str">
        <f>VLOOKUP(A1424,'Data _Transformation'!A1423:Q3752,9,FALSE)</f>
        <v>Nonsmoker</v>
      </c>
      <c r="J1424" s="14" t="str">
        <f>VLOOKUP(A1424,'Data _Transformation'!A1423:Q3752,10,FALSE)</f>
        <v>Over weight</v>
      </c>
      <c r="K1424" s="14" t="str">
        <f>VLOOKUP(A1424,'Data _Transformation'!A1423:Q3752,11,FALSE)</f>
        <v>Diabetes</v>
      </c>
      <c r="L1424" s="39">
        <f>VLOOKUP(A1424,'Data _Transformation'!A1423:Q3752,12,FALSE)</f>
        <v>23736</v>
      </c>
      <c r="M1424" s="40">
        <f>VLOOKUP(A1424,'Data _Transformation'!A1423:Q3752,13,FALSE)</f>
        <v>11944.59</v>
      </c>
      <c r="N1424" s="14" t="str">
        <f>VLOOKUP(A1424,'Data _Transformation'!A1423:Q3752,14,FALSE)</f>
        <v>tier - 3</v>
      </c>
      <c r="O1424" s="14" t="str">
        <f>VLOOKUP(A1424,'Data _Transformation'!A1423:Q3752,15,FALSE)</f>
        <v>tier - 2</v>
      </c>
      <c r="P1424" s="14" t="str">
        <f>VLOOKUP(A1424,'Data _Transformation'!A1423:Q3752,16,0)</f>
        <v>R1016</v>
      </c>
      <c r="Q1424" s="42">
        <f>VLOOKUP(A1424,'Data _Transformation'!A1423:Q3752,17,0)</f>
        <v>58</v>
      </c>
    </row>
    <row r="1425" spans="1:17" ht="15.6" x14ac:dyDescent="0.3">
      <c r="A1425" s="41" t="s">
        <v>3577</v>
      </c>
      <c r="B1425" s="14" t="str">
        <f>VLOOKUP(A1425,'Data _Transformation'!A1424:Q3753,2,FALSE)</f>
        <v xml:space="preserve">  Carolyn</v>
      </c>
      <c r="C1425" s="14">
        <f>VLOOKUP(A1425,'Data _Transformation'!A1424:Q3753,3,FALSE)</f>
        <v>34.1</v>
      </c>
      <c r="D1425" s="14">
        <f>VLOOKUP(A1425,'Data _Transformation'!A1424:Q3753,4,FALSE)</f>
        <v>6.29</v>
      </c>
      <c r="E1425" s="14" t="str">
        <f>VLOOKUP(A1425,'Data _Transformation'!A1424:Q3753,5,FALSE)</f>
        <v>Yes</v>
      </c>
      <c r="F1425" s="14" t="str">
        <f>VLOOKUP(A1425,'Data _Transformation'!A1424:Q3753,6,FALSE)</f>
        <v>No</v>
      </c>
      <c r="G1425" s="14" t="str">
        <f>VLOOKUP(A1425,'Data _Transformation'!A1424:Q3753,7,FALSE)</f>
        <v>Yes</v>
      </c>
      <c r="H1425" s="14">
        <f>VLOOKUP(A1425,'Data _Transformation'!A1424:Q3753,8,FALSE)</f>
        <v>1</v>
      </c>
      <c r="I1425" s="14" t="str">
        <f>VLOOKUP(A1425,'Data _Transformation'!A1424:Q3753,9,FALSE)</f>
        <v>Nonsmoker</v>
      </c>
      <c r="J1425" s="14" t="str">
        <f>VLOOKUP(A1425,'Data _Transformation'!A1424:Q3753,10,FALSE)</f>
        <v>Obesity</v>
      </c>
      <c r="K1425" s="14" t="str">
        <f>VLOOKUP(A1425,'Data _Transformation'!A1424:Q3753,11,FALSE)</f>
        <v>Prediabetes</v>
      </c>
      <c r="L1425" s="39">
        <f>VLOOKUP(A1425,'Data _Transformation'!A1424:Q3753,12,FALSE)</f>
        <v>24047</v>
      </c>
      <c r="M1425" s="40">
        <f>VLOOKUP(A1425,'Data _Transformation'!A1424:Q3753,13,FALSE)</f>
        <v>11945.13</v>
      </c>
      <c r="N1425" s="14" t="str">
        <f>VLOOKUP(A1425,'Data _Transformation'!A1424:Q3753,14,FALSE)</f>
        <v>tier - 3</v>
      </c>
      <c r="O1425" s="14" t="str">
        <f>VLOOKUP(A1425,'Data _Transformation'!A1424:Q3753,15,FALSE)</f>
        <v>tier - 2</v>
      </c>
      <c r="P1425" s="14" t="str">
        <f>VLOOKUP(A1425,'Data _Transformation'!A1424:Q3753,16,0)</f>
        <v>R1012</v>
      </c>
      <c r="Q1425" s="42">
        <f>VLOOKUP(A1425,'Data _Transformation'!A1424:Q3753,17,0)</f>
        <v>57</v>
      </c>
    </row>
    <row r="1426" spans="1:17" ht="15.6" x14ac:dyDescent="0.3">
      <c r="A1426" s="41" t="s">
        <v>3579</v>
      </c>
      <c r="B1426" s="14" t="str">
        <f>VLOOKUP(A1426,'Data _Transformation'!A1425:Q3754,2,FALSE)</f>
        <v xml:space="preserve">  Daniel C</v>
      </c>
      <c r="C1426" s="14">
        <f>VLOOKUP(A1426,'Data _Transformation'!A1425:Q3754,3,FALSE)</f>
        <v>17.3</v>
      </c>
      <c r="D1426" s="14">
        <f>VLOOKUP(A1426,'Data _Transformation'!A1425:Q3754,4,FALSE)</f>
        <v>9.2799999999999994</v>
      </c>
      <c r="E1426" s="14" t="str">
        <f>VLOOKUP(A1426,'Data _Transformation'!A1425:Q3754,5,FALSE)</f>
        <v>No</v>
      </c>
      <c r="F1426" s="14" t="str">
        <f>VLOOKUP(A1426,'Data _Transformation'!A1425:Q3754,6,FALSE)</f>
        <v>No</v>
      </c>
      <c r="G1426" s="14" t="str">
        <f>VLOOKUP(A1426,'Data _Transformation'!A1425:Q3754,7,FALSE)</f>
        <v>No</v>
      </c>
      <c r="H1426" s="14">
        <f>VLOOKUP(A1426,'Data _Transformation'!A1425:Q3754,8,FALSE)</f>
        <v>0</v>
      </c>
      <c r="I1426" s="14" t="str">
        <f>VLOOKUP(A1426,'Data _Transformation'!A1425:Q3754,9,FALSE)</f>
        <v>Nonsmoker</v>
      </c>
      <c r="J1426" s="14" t="str">
        <f>VLOOKUP(A1426,'Data _Transformation'!A1425:Q3754,10,FALSE)</f>
        <v>Under weight</v>
      </c>
      <c r="K1426" s="14" t="str">
        <f>VLOOKUP(A1426,'Data _Transformation'!A1425:Q3754,11,FALSE)</f>
        <v>Diabetes</v>
      </c>
      <c r="L1426" s="39">
        <f>VLOOKUP(A1426,'Data _Transformation'!A1425:Q3754,12,FALSE)</f>
        <v>23649</v>
      </c>
      <c r="M1426" s="40">
        <f>VLOOKUP(A1426,'Data _Transformation'!A1425:Q3754,13,FALSE)</f>
        <v>11946.63</v>
      </c>
      <c r="N1426" s="14" t="str">
        <f>VLOOKUP(A1426,'Data _Transformation'!A1425:Q3754,14,FALSE)</f>
        <v>tier - 3</v>
      </c>
      <c r="O1426" s="14" t="str">
        <f>VLOOKUP(A1426,'Data _Transformation'!A1425:Q3754,15,FALSE)</f>
        <v>tier - 2</v>
      </c>
      <c r="P1426" s="14" t="str">
        <f>VLOOKUP(A1426,'Data _Transformation'!A1425:Q3754,16,0)</f>
        <v>R1013</v>
      </c>
      <c r="Q1426" s="42">
        <f>VLOOKUP(A1426,'Data _Transformation'!A1425:Q3754,17,0)</f>
        <v>58</v>
      </c>
    </row>
    <row r="1427" spans="1:17" ht="15.6" x14ac:dyDescent="0.3">
      <c r="A1427" s="41" t="s">
        <v>3582</v>
      </c>
      <c r="B1427" s="14" t="str">
        <f>VLOOKUP(A1427,'Data _Transformation'!A1426:Q3755,2,FALSE)</f>
        <v xml:space="preserve">  Laurie A</v>
      </c>
      <c r="C1427" s="14">
        <f>VLOOKUP(A1427,'Data _Transformation'!A1426:Q3755,3,FALSE)</f>
        <v>35.020000000000003</v>
      </c>
      <c r="D1427" s="14">
        <f>VLOOKUP(A1427,'Data _Transformation'!A1426:Q3755,4,FALSE)</f>
        <v>4.78</v>
      </c>
      <c r="E1427" s="14" t="str">
        <f>VLOOKUP(A1427,'Data _Transformation'!A1426:Q3755,5,FALSE)</f>
        <v>No</v>
      </c>
      <c r="F1427" s="14" t="str">
        <f>VLOOKUP(A1427,'Data _Transformation'!A1426:Q3755,6,FALSE)</f>
        <v>No</v>
      </c>
      <c r="G1427" s="14" t="str">
        <f>VLOOKUP(A1427,'Data _Transformation'!A1426:Q3755,7,FALSE)</f>
        <v>Yes</v>
      </c>
      <c r="H1427" s="14">
        <f>VLOOKUP(A1427,'Data _Transformation'!A1426:Q3755,8,FALSE)</f>
        <v>1</v>
      </c>
      <c r="I1427" s="14" t="str">
        <f>VLOOKUP(A1427,'Data _Transformation'!A1426:Q3755,9,FALSE)</f>
        <v>Nonsmoker</v>
      </c>
      <c r="J1427" s="14" t="str">
        <f>VLOOKUP(A1427,'Data _Transformation'!A1426:Q3755,10,FALSE)</f>
        <v>Obesity</v>
      </c>
      <c r="K1427" s="14" t="str">
        <f>VLOOKUP(A1427,'Data _Transformation'!A1426:Q3755,11,FALSE)</f>
        <v>Normal</v>
      </c>
      <c r="L1427" s="39">
        <f>VLOOKUP(A1427,'Data _Transformation'!A1426:Q3755,12,FALSE)</f>
        <v>24828</v>
      </c>
      <c r="M1427" s="40">
        <f>VLOOKUP(A1427,'Data _Transformation'!A1426:Q3755,13,FALSE)</f>
        <v>11987.17</v>
      </c>
      <c r="N1427" s="14" t="str">
        <f>VLOOKUP(A1427,'Data _Transformation'!A1426:Q3755,14,FALSE)</f>
        <v>tier - 3</v>
      </c>
      <c r="O1427" s="14" t="str">
        <f>VLOOKUP(A1427,'Data _Transformation'!A1426:Q3755,15,FALSE)</f>
        <v>tier - 3</v>
      </c>
      <c r="P1427" s="14" t="str">
        <f>VLOOKUP(A1427,'Data _Transformation'!A1426:Q3755,16,0)</f>
        <v>R1013</v>
      </c>
      <c r="Q1427" s="42">
        <f>VLOOKUP(A1427,'Data _Transformation'!A1426:Q3755,17,0)</f>
        <v>55</v>
      </c>
    </row>
    <row r="1428" spans="1:17" ht="15.6" x14ac:dyDescent="0.3">
      <c r="A1428" s="41" t="s">
        <v>3584</v>
      </c>
      <c r="B1428" s="14" t="str">
        <f>VLOOKUP(A1428,'Data _Transformation'!A1427:Q3756,2,FALSE)</f>
        <v xml:space="preserve">  Nicole</v>
      </c>
      <c r="C1428" s="14">
        <f>VLOOKUP(A1428,'Data _Transformation'!A1427:Q3756,3,FALSE)</f>
        <v>37.1</v>
      </c>
      <c r="D1428" s="14">
        <f>VLOOKUP(A1428,'Data _Transformation'!A1427:Q3756,4,FALSE)</f>
        <v>8.8699999999999992</v>
      </c>
      <c r="E1428" s="14" t="str">
        <f>VLOOKUP(A1428,'Data _Transformation'!A1427:Q3756,5,FALSE)</f>
        <v>Yes</v>
      </c>
      <c r="F1428" s="14" t="str">
        <f>VLOOKUP(A1428,'Data _Transformation'!A1427:Q3756,6,FALSE)</f>
        <v>No</v>
      </c>
      <c r="G1428" s="14" t="str">
        <f>VLOOKUP(A1428,'Data _Transformation'!A1427:Q3756,7,FALSE)</f>
        <v>No</v>
      </c>
      <c r="H1428" s="14">
        <f>VLOOKUP(A1428,'Data _Transformation'!A1427:Q3756,8,FALSE)</f>
        <v>0</v>
      </c>
      <c r="I1428" s="14" t="str">
        <f>VLOOKUP(A1428,'Data _Transformation'!A1427:Q3756,9,FALSE)</f>
        <v>Nonsmoker</v>
      </c>
      <c r="J1428" s="14" t="str">
        <f>VLOOKUP(A1428,'Data _Transformation'!A1427:Q3756,10,FALSE)</f>
        <v>Obesity</v>
      </c>
      <c r="K1428" s="14" t="str">
        <f>VLOOKUP(A1428,'Data _Transformation'!A1427:Q3756,11,FALSE)</f>
        <v>Diabetes</v>
      </c>
      <c r="L1428" s="39">
        <f>VLOOKUP(A1428,'Data _Transformation'!A1427:Q3756,12,FALSE)</f>
        <v>30501</v>
      </c>
      <c r="M1428" s="40">
        <f>VLOOKUP(A1428,'Data _Transformation'!A1427:Q3756,13,FALSE)</f>
        <v>11987.68</v>
      </c>
      <c r="N1428" s="14" t="str">
        <f>VLOOKUP(A1428,'Data _Transformation'!A1427:Q3756,14,FALSE)</f>
        <v>tier - 3</v>
      </c>
      <c r="O1428" s="14" t="str">
        <f>VLOOKUP(A1428,'Data _Transformation'!A1427:Q3756,15,FALSE)</f>
        <v>tier - 2</v>
      </c>
      <c r="P1428" s="14" t="str">
        <f>VLOOKUP(A1428,'Data _Transformation'!A1427:Q3756,16,0)</f>
        <v>R1026</v>
      </c>
      <c r="Q1428" s="42">
        <f>VLOOKUP(A1428,'Data _Transformation'!A1427:Q3756,17,0)</f>
        <v>39</v>
      </c>
    </row>
    <row r="1429" spans="1:17" ht="15.6" x14ac:dyDescent="0.3">
      <c r="A1429" s="41" t="s">
        <v>3587</v>
      </c>
      <c r="B1429" s="14" t="str">
        <f>VLOOKUP(A1429,'Data _Transformation'!A1428:Q3757,2,FALSE)</f>
        <v xml:space="preserve">  Shelby</v>
      </c>
      <c r="C1429" s="14">
        <f>VLOOKUP(A1429,'Data _Transformation'!A1428:Q3757,3,FALSE)</f>
        <v>16.79</v>
      </c>
      <c r="D1429" s="14">
        <f>VLOOKUP(A1429,'Data _Transformation'!A1428:Q3757,4,FALSE)</f>
        <v>11.4</v>
      </c>
      <c r="E1429" s="14" t="str">
        <f>VLOOKUP(A1429,'Data _Transformation'!A1428:Q3757,5,FALSE)</f>
        <v>No</v>
      </c>
      <c r="F1429" s="14" t="str">
        <f>VLOOKUP(A1429,'Data _Transformation'!A1428:Q3757,6,FALSE)</f>
        <v>No</v>
      </c>
      <c r="G1429" s="14" t="str">
        <f>VLOOKUP(A1429,'Data _Transformation'!A1428:Q3757,7,FALSE)</f>
        <v>No</v>
      </c>
      <c r="H1429" s="14">
        <f>VLOOKUP(A1429,'Data _Transformation'!A1428:Q3757,8,FALSE)</f>
        <v>0</v>
      </c>
      <c r="I1429" s="14" t="str">
        <f>VLOOKUP(A1429,'Data _Transformation'!A1428:Q3757,9,FALSE)</f>
        <v>Nonsmoker</v>
      </c>
      <c r="J1429" s="14" t="str">
        <f>VLOOKUP(A1429,'Data _Transformation'!A1428:Q3757,10,FALSE)</f>
        <v>Under weight</v>
      </c>
      <c r="K1429" s="14" t="str">
        <f>VLOOKUP(A1429,'Data _Transformation'!A1428:Q3757,11,FALSE)</f>
        <v>Diabetes</v>
      </c>
      <c r="L1429" s="39">
        <f>VLOOKUP(A1429,'Data _Transformation'!A1428:Q3757,12,FALSE)</f>
        <v>34315</v>
      </c>
      <c r="M1429" s="40">
        <f>VLOOKUP(A1429,'Data _Transformation'!A1428:Q3757,13,FALSE)</f>
        <v>11994.89</v>
      </c>
      <c r="N1429" s="14" t="str">
        <f>VLOOKUP(A1429,'Data _Transformation'!A1428:Q3757,14,FALSE)</f>
        <v>tier - 3</v>
      </c>
      <c r="O1429" s="14" t="str">
        <f>VLOOKUP(A1429,'Data _Transformation'!A1428:Q3757,15,FALSE)</f>
        <v>tier - 2</v>
      </c>
      <c r="P1429" s="14" t="str">
        <f>VLOOKUP(A1429,'Data _Transformation'!A1428:Q3757,16,0)</f>
        <v>R1012</v>
      </c>
      <c r="Q1429" s="42">
        <f>VLOOKUP(A1429,'Data _Transformation'!A1428:Q3757,17,0)</f>
        <v>29</v>
      </c>
    </row>
    <row r="1430" spans="1:17" ht="15.6" x14ac:dyDescent="0.3">
      <c r="A1430" s="41" t="s">
        <v>3589</v>
      </c>
      <c r="B1430" s="14" t="str">
        <f>VLOOKUP(A1430,'Data _Transformation'!A1429:Q3758,2,FALSE)</f>
        <v xml:space="preserve">  Allison</v>
      </c>
      <c r="C1430" s="14">
        <f>VLOOKUP(A1430,'Data _Transformation'!A1429:Q3758,3,FALSE)</f>
        <v>31.635000000000002</v>
      </c>
      <c r="D1430" s="14">
        <f>VLOOKUP(A1430,'Data _Transformation'!A1429:Q3758,4,FALSE)</f>
        <v>9.1300000000000008</v>
      </c>
      <c r="E1430" s="14" t="str">
        <f>VLOOKUP(A1430,'Data _Transformation'!A1429:Q3758,5,FALSE)</f>
        <v>Yes</v>
      </c>
      <c r="F1430" s="14" t="str">
        <f>VLOOKUP(A1430,'Data _Transformation'!A1429:Q3758,6,FALSE)</f>
        <v>No</v>
      </c>
      <c r="G1430" s="14" t="str">
        <f>VLOOKUP(A1430,'Data _Transformation'!A1429:Q3758,7,FALSE)</f>
        <v>No</v>
      </c>
      <c r="H1430" s="14">
        <f>VLOOKUP(A1430,'Data _Transformation'!A1429:Q3758,8,FALSE)</f>
        <v>0</v>
      </c>
      <c r="I1430" s="14" t="str">
        <f>VLOOKUP(A1430,'Data _Transformation'!A1429:Q3758,9,FALSE)</f>
        <v>Nonsmoker</v>
      </c>
      <c r="J1430" s="14" t="str">
        <f>VLOOKUP(A1430,'Data _Transformation'!A1429:Q3758,10,FALSE)</f>
        <v>Obesity</v>
      </c>
      <c r="K1430" s="14" t="str">
        <f>VLOOKUP(A1430,'Data _Transformation'!A1429:Q3758,11,FALSE)</f>
        <v>Diabetes</v>
      </c>
      <c r="L1430" s="39">
        <f>VLOOKUP(A1430,'Data _Transformation'!A1429:Q3758,12,FALSE)</f>
        <v>30241</v>
      </c>
      <c r="M1430" s="40">
        <f>VLOOKUP(A1430,'Data _Transformation'!A1429:Q3758,13,FALSE)</f>
        <v>12001.29</v>
      </c>
      <c r="N1430" s="14" t="str">
        <f>VLOOKUP(A1430,'Data _Transformation'!A1429:Q3758,14,FALSE)</f>
        <v>tier - 3</v>
      </c>
      <c r="O1430" s="14" t="str">
        <f>VLOOKUP(A1430,'Data _Transformation'!A1429:Q3758,15,FALSE)</f>
        <v>tier - 3</v>
      </c>
      <c r="P1430" s="14" t="str">
        <f>VLOOKUP(A1430,'Data _Transformation'!A1429:Q3758,16,0)</f>
        <v>R1021</v>
      </c>
      <c r="Q1430" s="42">
        <f>VLOOKUP(A1430,'Data _Transformation'!A1429:Q3758,17,0)</f>
        <v>40</v>
      </c>
    </row>
    <row r="1431" spans="1:17" ht="15.6" x14ac:dyDescent="0.3">
      <c r="A1431" s="41" t="s">
        <v>3592</v>
      </c>
      <c r="B1431" s="14" t="str">
        <f>VLOOKUP(A1431,'Data _Transformation'!A1430:Q3759,2,FALSE)</f>
        <v xml:space="preserve">  Leticia</v>
      </c>
      <c r="C1431" s="14">
        <f>VLOOKUP(A1431,'Data _Transformation'!A1430:Q3759,3,FALSE)</f>
        <v>24.19</v>
      </c>
      <c r="D1431" s="14">
        <f>VLOOKUP(A1431,'Data _Transformation'!A1430:Q3759,4,FALSE)</f>
        <v>6.22</v>
      </c>
      <c r="E1431" s="14" t="str">
        <f>VLOOKUP(A1431,'Data _Transformation'!A1430:Q3759,5,FALSE)</f>
        <v>Yes</v>
      </c>
      <c r="F1431" s="14" t="str">
        <f>VLOOKUP(A1431,'Data _Transformation'!A1430:Q3759,6,FALSE)</f>
        <v>No</v>
      </c>
      <c r="G1431" s="14" t="str">
        <f>VLOOKUP(A1431,'Data _Transformation'!A1430:Q3759,7,FALSE)</f>
        <v>Yes</v>
      </c>
      <c r="H1431" s="14">
        <f>VLOOKUP(A1431,'Data _Transformation'!A1430:Q3759,8,FALSE)</f>
        <v>1</v>
      </c>
      <c r="I1431" s="14" t="str">
        <f>VLOOKUP(A1431,'Data _Transformation'!A1430:Q3759,9,FALSE)</f>
        <v>Nonsmoker</v>
      </c>
      <c r="J1431" s="14" t="str">
        <f>VLOOKUP(A1431,'Data _Transformation'!A1430:Q3759,10,FALSE)</f>
        <v>Normal weight</v>
      </c>
      <c r="K1431" s="14" t="str">
        <f>VLOOKUP(A1431,'Data _Transformation'!A1430:Q3759,11,FALSE)</f>
        <v>Prediabetes</v>
      </c>
      <c r="L1431" s="39">
        <f>VLOOKUP(A1431,'Data _Transformation'!A1430:Q3759,12,FALSE)</f>
        <v>23902</v>
      </c>
      <c r="M1431" s="40">
        <f>VLOOKUP(A1431,'Data _Transformation'!A1430:Q3759,13,FALSE)</f>
        <v>12029.29</v>
      </c>
      <c r="N1431" s="14" t="str">
        <f>VLOOKUP(A1431,'Data _Transformation'!A1430:Q3759,14,FALSE)</f>
        <v>tier - 3</v>
      </c>
      <c r="O1431" s="14" t="str">
        <f>VLOOKUP(A1431,'Data _Transformation'!A1430:Q3759,15,FALSE)</f>
        <v>tier - 2</v>
      </c>
      <c r="P1431" s="14" t="str">
        <f>VLOOKUP(A1431,'Data _Transformation'!A1430:Q3759,16,0)</f>
        <v>R1024</v>
      </c>
      <c r="Q1431" s="42">
        <f>VLOOKUP(A1431,'Data _Transformation'!A1430:Q3759,17,0)</f>
        <v>57</v>
      </c>
    </row>
    <row r="1432" spans="1:17" ht="15.6" x14ac:dyDescent="0.3">
      <c r="A1432" s="41" t="s">
        <v>3594</v>
      </c>
      <c r="B1432" s="14" t="str">
        <f>VLOOKUP(A1432,'Data _Transformation'!A1431:Q3760,2,FALSE)</f>
        <v xml:space="preserve">  John S</v>
      </c>
      <c r="C1432" s="14">
        <f>VLOOKUP(A1432,'Data _Transformation'!A1431:Q3760,3,FALSE)</f>
        <v>35.29</v>
      </c>
      <c r="D1432" s="14">
        <f>VLOOKUP(A1432,'Data _Transformation'!A1431:Q3760,4,FALSE)</f>
        <v>5.9</v>
      </c>
      <c r="E1432" s="14" t="str">
        <f>VLOOKUP(A1432,'Data _Transformation'!A1431:Q3760,5,FALSE)</f>
        <v>No</v>
      </c>
      <c r="F1432" s="14" t="str">
        <f>VLOOKUP(A1432,'Data _Transformation'!A1431:Q3760,6,FALSE)</f>
        <v>No</v>
      </c>
      <c r="G1432" s="14" t="str">
        <f>VLOOKUP(A1432,'Data _Transformation'!A1431:Q3760,7,FALSE)</f>
        <v>Yes</v>
      </c>
      <c r="H1432" s="14">
        <f>VLOOKUP(A1432,'Data _Transformation'!A1431:Q3760,8,FALSE)</f>
        <v>1</v>
      </c>
      <c r="I1432" s="14" t="str">
        <f>VLOOKUP(A1432,'Data _Transformation'!A1431:Q3760,9,FALSE)</f>
        <v>Nonsmoker</v>
      </c>
      <c r="J1432" s="14" t="str">
        <f>VLOOKUP(A1432,'Data _Transformation'!A1431:Q3760,10,FALSE)</f>
        <v>Obesity</v>
      </c>
      <c r="K1432" s="14" t="str">
        <f>VLOOKUP(A1432,'Data _Transformation'!A1431:Q3760,11,FALSE)</f>
        <v>Prediabetes</v>
      </c>
      <c r="L1432" s="39">
        <f>VLOOKUP(A1432,'Data _Transformation'!A1431:Q3760,12,FALSE)</f>
        <v>24044</v>
      </c>
      <c r="M1432" s="40">
        <f>VLOOKUP(A1432,'Data _Transformation'!A1431:Q3760,13,FALSE)</f>
        <v>12032.33</v>
      </c>
      <c r="N1432" s="14" t="str">
        <f>VLOOKUP(A1432,'Data _Transformation'!A1431:Q3760,14,FALSE)</f>
        <v>tier - 3</v>
      </c>
      <c r="O1432" s="14" t="str">
        <f>VLOOKUP(A1432,'Data _Transformation'!A1431:Q3760,15,FALSE)</f>
        <v>tier - 1</v>
      </c>
      <c r="P1432" s="14" t="str">
        <f>VLOOKUP(A1432,'Data _Transformation'!A1431:Q3760,16,0)</f>
        <v>R1011</v>
      </c>
      <c r="Q1432" s="42">
        <f>VLOOKUP(A1432,'Data _Transformation'!A1431:Q3760,17,0)</f>
        <v>57</v>
      </c>
    </row>
    <row r="1433" spans="1:17" ht="15.6" x14ac:dyDescent="0.3">
      <c r="A1433" s="41" t="s">
        <v>3596</v>
      </c>
      <c r="B1433" s="14" t="str">
        <f>VLOOKUP(A1433,'Data _Transformation'!A1432:Q3761,2,FALSE)</f>
        <v xml:space="preserve">  April</v>
      </c>
      <c r="C1433" s="14">
        <f>VLOOKUP(A1433,'Data _Transformation'!A1432:Q3761,3,FALSE)</f>
        <v>35.299999999999997</v>
      </c>
      <c r="D1433" s="14">
        <f>VLOOKUP(A1433,'Data _Transformation'!A1432:Q3761,4,FALSE)</f>
        <v>4.45</v>
      </c>
      <c r="E1433" s="14" t="str">
        <f>VLOOKUP(A1433,'Data _Transformation'!A1432:Q3761,5,FALSE)</f>
        <v>No</v>
      </c>
      <c r="F1433" s="14" t="str">
        <f>VLOOKUP(A1433,'Data _Transformation'!A1432:Q3761,6,FALSE)</f>
        <v>No</v>
      </c>
      <c r="G1433" s="14" t="str">
        <f>VLOOKUP(A1433,'Data _Transformation'!A1432:Q3761,7,FALSE)</f>
        <v>No</v>
      </c>
      <c r="H1433" s="14">
        <f>VLOOKUP(A1433,'Data _Transformation'!A1432:Q3761,8,FALSE)</f>
        <v>0</v>
      </c>
      <c r="I1433" s="14" t="str">
        <f>VLOOKUP(A1433,'Data _Transformation'!A1432:Q3761,9,FALSE)</f>
        <v>Nonsmoker</v>
      </c>
      <c r="J1433" s="14" t="str">
        <f>VLOOKUP(A1433,'Data _Transformation'!A1432:Q3761,10,FALSE)</f>
        <v>Obesity</v>
      </c>
      <c r="K1433" s="14" t="str">
        <f>VLOOKUP(A1433,'Data _Transformation'!A1432:Q3761,11,FALSE)</f>
        <v>Normal</v>
      </c>
      <c r="L1433" s="39">
        <f>VLOOKUP(A1433,'Data _Transformation'!A1432:Q3761,12,FALSE)</f>
        <v>29144</v>
      </c>
      <c r="M1433" s="40">
        <f>VLOOKUP(A1433,'Data _Transformation'!A1432:Q3761,13,FALSE)</f>
        <v>12035.18</v>
      </c>
      <c r="N1433" s="14" t="str">
        <f>VLOOKUP(A1433,'Data _Transformation'!A1432:Q3761,14,FALSE)</f>
        <v>tier - 3</v>
      </c>
      <c r="O1433" s="14" t="str">
        <f>VLOOKUP(A1433,'Data _Transformation'!A1432:Q3761,15,FALSE)</f>
        <v>tier - 3</v>
      </c>
      <c r="P1433" s="14" t="str">
        <f>VLOOKUP(A1433,'Data _Transformation'!A1432:Q3761,16,0)</f>
        <v>R1021</v>
      </c>
      <c r="Q1433" s="42">
        <f>VLOOKUP(A1433,'Data _Transformation'!A1432:Q3761,17,0)</f>
        <v>43</v>
      </c>
    </row>
    <row r="1434" spans="1:17" ht="15.6" x14ac:dyDescent="0.3">
      <c r="A1434" s="41" t="s">
        <v>3598</v>
      </c>
      <c r="B1434" s="14" t="str">
        <f>VLOOKUP(A1434,'Data _Transformation'!A1433:Q3762,2,FALSE)</f>
        <v xml:space="preserve">  Ashley N</v>
      </c>
      <c r="C1434" s="14">
        <f>VLOOKUP(A1434,'Data _Transformation'!A1433:Q3762,3,FALSE)</f>
        <v>35.64</v>
      </c>
      <c r="D1434" s="14">
        <f>VLOOKUP(A1434,'Data _Transformation'!A1433:Q3762,4,FALSE)</f>
        <v>6.17</v>
      </c>
      <c r="E1434" s="14" t="str">
        <f>VLOOKUP(A1434,'Data _Transformation'!A1433:Q3762,5,FALSE)</f>
        <v>No</v>
      </c>
      <c r="F1434" s="14" t="str">
        <f>VLOOKUP(A1434,'Data _Transformation'!A1433:Q3762,6,FALSE)</f>
        <v>No</v>
      </c>
      <c r="G1434" s="14" t="str">
        <f>VLOOKUP(A1434,'Data _Transformation'!A1433:Q3762,7,FALSE)</f>
        <v>Yes</v>
      </c>
      <c r="H1434" s="14">
        <f>VLOOKUP(A1434,'Data _Transformation'!A1433:Q3762,8,FALSE)</f>
        <v>1</v>
      </c>
      <c r="I1434" s="14" t="str">
        <f>VLOOKUP(A1434,'Data _Transformation'!A1433:Q3762,9,FALSE)</f>
        <v>Nonsmoker</v>
      </c>
      <c r="J1434" s="14" t="str">
        <f>VLOOKUP(A1434,'Data _Transformation'!A1433:Q3762,10,FALSE)</f>
        <v>Obesity</v>
      </c>
      <c r="K1434" s="14" t="str">
        <f>VLOOKUP(A1434,'Data _Transformation'!A1433:Q3762,11,FALSE)</f>
        <v>Prediabetes</v>
      </c>
      <c r="L1434" s="39">
        <f>VLOOKUP(A1434,'Data _Transformation'!A1433:Q3762,12,FALSE)</f>
        <v>24435</v>
      </c>
      <c r="M1434" s="40">
        <f>VLOOKUP(A1434,'Data _Transformation'!A1433:Q3762,13,FALSE)</f>
        <v>12044.34</v>
      </c>
      <c r="N1434" s="14" t="str">
        <f>VLOOKUP(A1434,'Data _Transformation'!A1433:Q3762,14,FALSE)</f>
        <v>tier - 3</v>
      </c>
      <c r="O1434" s="14" t="str">
        <f>VLOOKUP(A1434,'Data _Transformation'!A1433:Q3762,15,FALSE)</f>
        <v>tier - 1</v>
      </c>
      <c r="P1434" s="14" t="str">
        <f>VLOOKUP(A1434,'Data _Transformation'!A1433:Q3762,16,0)</f>
        <v>R1012</v>
      </c>
      <c r="Q1434" s="42">
        <f>VLOOKUP(A1434,'Data _Transformation'!A1433:Q3762,17,0)</f>
        <v>56</v>
      </c>
    </row>
    <row r="1435" spans="1:17" ht="15.6" x14ac:dyDescent="0.3">
      <c r="A1435" s="41" t="s">
        <v>3600</v>
      </c>
      <c r="B1435" s="14" t="str">
        <f>VLOOKUP(A1435,'Data _Transformation'!A1434:Q3763,2,FALSE)</f>
        <v xml:space="preserve">  Madeleine</v>
      </c>
      <c r="C1435" s="14">
        <f>VLOOKUP(A1435,'Data _Transformation'!A1434:Q3763,3,FALSE)</f>
        <v>33.1</v>
      </c>
      <c r="D1435" s="14">
        <f>VLOOKUP(A1435,'Data _Transformation'!A1434:Q3763,4,FALSE)</f>
        <v>4.93</v>
      </c>
      <c r="E1435" s="14" t="str">
        <f>VLOOKUP(A1435,'Data _Transformation'!A1434:Q3763,5,FALSE)</f>
        <v>No</v>
      </c>
      <c r="F1435" s="14" t="str">
        <f>VLOOKUP(A1435,'Data _Transformation'!A1434:Q3763,6,FALSE)</f>
        <v>No</v>
      </c>
      <c r="G1435" s="14" t="str">
        <f>VLOOKUP(A1435,'Data _Transformation'!A1434:Q3763,7,FALSE)</f>
        <v>No</v>
      </c>
      <c r="H1435" s="14">
        <f>VLOOKUP(A1435,'Data _Transformation'!A1434:Q3763,8,FALSE)</f>
        <v>0</v>
      </c>
      <c r="I1435" s="14" t="str">
        <f>VLOOKUP(A1435,'Data _Transformation'!A1434:Q3763,9,FALSE)</f>
        <v>Nonsmoker</v>
      </c>
      <c r="J1435" s="14" t="str">
        <f>VLOOKUP(A1435,'Data _Transformation'!A1434:Q3763,10,FALSE)</f>
        <v>Obesity</v>
      </c>
      <c r="K1435" s="14" t="str">
        <f>VLOOKUP(A1435,'Data _Transformation'!A1434:Q3763,11,FALSE)</f>
        <v>Normal</v>
      </c>
      <c r="L1435" s="39">
        <f>VLOOKUP(A1435,'Data _Transformation'!A1434:Q3763,12,FALSE)</f>
        <v>31662</v>
      </c>
      <c r="M1435" s="40">
        <f>VLOOKUP(A1435,'Data _Transformation'!A1434:Q3763,13,FALSE)</f>
        <v>12048.13</v>
      </c>
      <c r="N1435" s="14" t="str">
        <f>VLOOKUP(A1435,'Data _Transformation'!A1434:Q3763,14,FALSE)</f>
        <v>tier - 3</v>
      </c>
      <c r="O1435" s="14" t="str">
        <f>VLOOKUP(A1435,'Data _Transformation'!A1434:Q3763,15,FALSE)</f>
        <v>tier - 2</v>
      </c>
      <c r="P1435" s="14" t="str">
        <f>VLOOKUP(A1435,'Data _Transformation'!A1434:Q3763,16,0)</f>
        <v>R1026</v>
      </c>
      <c r="Q1435" s="42">
        <f>VLOOKUP(A1435,'Data _Transformation'!A1434:Q3763,17,0)</f>
        <v>36</v>
      </c>
    </row>
    <row r="1436" spans="1:17" ht="15.6" x14ac:dyDescent="0.3">
      <c r="A1436" s="41" t="s">
        <v>3602</v>
      </c>
      <c r="B1436" s="14" t="str">
        <f>VLOOKUP(A1436,'Data _Transformation'!A1435:Q3764,2,FALSE)</f>
        <v xml:space="preserve">  Nelly S</v>
      </c>
      <c r="C1436" s="14">
        <f>VLOOKUP(A1436,'Data _Transformation'!A1435:Q3764,3,FALSE)</f>
        <v>26.41</v>
      </c>
      <c r="D1436" s="14">
        <f>VLOOKUP(A1436,'Data _Transformation'!A1435:Q3764,4,FALSE)</f>
        <v>7.32</v>
      </c>
      <c r="E1436" s="14" t="str">
        <f>VLOOKUP(A1436,'Data _Transformation'!A1435:Q3764,5,FALSE)</f>
        <v>Yes</v>
      </c>
      <c r="F1436" s="14" t="str">
        <f>VLOOKUP(A1436,'Data _Transformation'!A1435:Q3764,6,FALSE)</f>
        <v>No</v>
      </c>
      <c r="G1436" s="14" t="str">
        <f>VLOOKUP(A1436,'Data _Transformation'!A1435:Q3764,7,FALSE)</f>
        <v>No</v>
      </c>
      <c r="H1436" s="14">
        <f>VLOOKUP(A1436,'Data _Transformation'!A1435:Q3764,8,FALSE)</f>
        <v>1</v>
      </c>
      <c r="I1436" s="14" t="str">
        <f>VLOOKUP(A1436,'Data _Transformation'!A1435:Q3764,9,FALSE)</f>
        <v>Nonsmoker</v>
      </c>
      <c r="J1436" s="14" t="str">
        <f>VLOOKUP(A1436,'Data _Transformation'!A1435:Q3764,10,FALSE)</f>
        <v>Over weight</v>
      </c>
      <c r="K1436" s="14" t="str">
        <f>VLOOKUP(A1436,'Data _Transformation'!A1435:Q3764,11,FALSE)</f>
        <v>Diabetes</v>
      </c>
      <c r="L1436" s="39">
        <f>VLOOKUP(A1436,'Data _Transformation'!A1435:Q3764,12,FALSE)</f>
        <v>30927</v>
      </c>
      <c r="M1436" s="40">
        <f>VLOOKUP(A1436,'Data _Transformation'!A1435:Q3764,13,FALSE)</f>
        <v>12091.34</v>
      </c>
      <c r="N1436" s="14" t="str">
        <f>VLOOKUP(A1436,'Data _Transformation'!A1435:Q3764,14,FALSE)</f>
        <v>tier - 3</v>
      </c>
      <c r="O1436" s="14" t="str">
        <f>VLOOKUP(A1436,'Data _Transformation'!A1435:Q3764,15,FALSE)</f>
        <v>tier - 2</v>
      </c>
      <c r="P1436" s="14" t="str">
        <f>VLOOKUP(A1436,'Data _Transformation'!A1435:Q3764,16,0)</f>
        <v>R1022</v>
      </c>
      <c r="Q1436" s="42">
        <f>VLOOKUP(A1436,'Data _Transformation'!A1435:Q3764,17,0)</f>
        <v>38</v>
      </c>
    </row>
    <row r="1437" spans="1:17" ht="15.6" x14ac:dyDescent="0.3">
      <c r="A1437" s="41" t="s">
        <v>3604</v>
      </c>
      <c r="B1437" s="14" t="str">
        <f>VLOOKUP(A1437,'Data _Transformation'!A1436:Q3765,2,FALSE)</f>
        <v xml:space="preserve">  Meredith S</v>
      </c>
      <c r="C1437" s="14">
        <f>VLOOKUP(A1437,'Data _Transformation'!A1436:Q3765,3,FALSE)</f>
        <v>29.9</v>
      </c>
      <c r="D1437" s="14">
        <f>VLOOKUP(A1437,'Data _Transformation'!A1436:Q3765,4,FALSE)</f>
        <v>5.27</v>
      </c>
      <c r="E1437" s="14" t="str">
        <f>VLOOKUP(A1437,'Data _Transformation'!A1436:Q3765,5,FALSE)</f>
        <v>No</v>
      </c>
      <c r="F1437" s="14" t="str">
        <f>VLOOKUP(A1437,'Data _Transformation'!A1436:Q3765,6,FALSE)</f>
        <v>No</v>
      </c>
      <c r="G1437" s="14" t="str">
        <f>VLOOKUP(A1437,'Data _Transformation'!A1436:Q3765,7,FALSE)</f>
        <v>Yes</v>
      </c>
      <c r="H1437" s="14">
        <f>VLOOKUP(A1437,'Data _Transformation'!A1436:Q3765,8,FALSE)</f>
        <v>1</v>
      </c>
      <c r="I1437" s="14" t="str">
        <f>VLOOKUP(A1437,'Data _Transformation'!A1436:Q3765,9,FALSE)</f>
        <v>Nonsmoker</v>
      </c>
      <c r="J1437" s="14" t="str">
        <f>VLOOKUP(A1437,'Data _Transformation'!A1436:Q3765,10,FALSE)</f>
        <v>Over weight</v>
      </c>
      <c r="K1437" s="14" t="str">
        <f>VLOOKUP(A1437,'Data _Transformation'!A1436:Q3765,11,FALSE)</f>
        <v>Normal</v>
      </c>
      <c r="L1437" s="39">
        <f>VLOOKUP(A1437,'Data _Transformation'!A1436:Q3765,12,FALSE)</f>
        <v>25010</v>
      </c>
      <c r="M1437" s="40">
        <f>VLOOKUP(A1437,'Data _Transformation'!A1436:Q3765,13,FALSE)</f>
        <v>12094.48</v>
      </c>
      <c r="N1437" s="14" t="str">
        <f>VLOOKUP(A1437,'Data _Transformation'!A1436:Q3765,14,FALSE)</f>
        <v>tier - 3</v>
      </c>
      <c r="O1437" s="14" t="str">
        <f>VLOOKUP(A1437,'Data _Transformation'!A1436:Q3765,15,FALSE)</f>
        <v>tier - 3</v>
      </c>
      <c r="P1437" s="14" t="str">
        <f>VLOOKUP(A1437,'Data _Transformation'!A1436:Q3765,16,0)</f>
        <v>R1011</v>
      </c>
      <c r="Q1437" s="42">
        <f>VLOOKUP(A1437,'Data _Transformation'!A1436:Q3765,17,0)</f>
        <v>54</v>
      </c>
    </row>
    <row r="1438" spans="1:17" ht="15.6" x14ac:dyDescent="0.3">
      <c r="A1438" s="41" t="s">
        <v>3606</v>
      </c>
      <c r="B1438" s="14" t="str">
        <f>VLOOKUP(A1438,'Data _Transformation'!A1437:Q3766,2,FALSE)</f>
        <v xml:space="preserve">  Kevin</v>
      </c>
      <c r="C1438" s="14">
        <f>VLOOKUP(A1438,'Data _Transformation'!A1437:Q3766,3,FALSE)</f>
        <v>25.24</v>
      </c>
      <c r="D1438" s="14">
        <f>VLOOKUP(A1438,'Data _Transformation'!A1437:Q3766,4,FALSE)</f>
        <v>5.82</v>
      </c>
      <c r="E1438" s="14" t="str">
        <f>VLOOKUP(A1438,'Data _Transformation'!A1437:Q3766,5,FALSE)</f>
        <v>No</v>
      </c>
      <c r="F1438" s="14" t="str">
        <f>VLOOKUP(A1438,'Data _Transformation'!A1437:Q3766,6,FALSE)</f>
        <v>No</v>
      </c>
      <c r="G1438" s="14" t="str">
        <f>VLOOKUP(A1438,'Data _Transformation'!A1437:Q3766,7,FALSE)</f>
        <v>No</v>
      </c>
      <c r="H1438" s="14">
        <f>VLOOKUP(A1438,'Data _Transformation'!A1437:Q3766,8,FALSE)</f>
        <v>1</v>
      </c>
      <c r="I1438" s="14" t="str">
        <f>VLOOKUP(A1438,'Data _Transformation'!A1437:Q3766,9,FALSE)</f>
        <v>Nonsmoker</v>
      </c>
      <c r="J1438" s="14" t="str">
        <f>VLOOKUP(A1438,'Data _Transformation'!A1437:Q3766,10,FALSE)</f>
        <v>Over weight</v>
      </c>
      <c r="K1438" s="14" t="str">
        <f>VLOOKUP(A1438,'Data _Transformation'!A1437:Q3766,11,FALSE)</f>
        <v>Prediabetes</v>
      </c>
      <c r="L1438" s="39">
        <f>VLOOKUP(A1438,'Data _Transformation'!A1437:Q3766,12,FALSE)</f>
        <v>25181</v>
      </c>
      <c r="M1438" s="40">
        <f>VLOOKUP(A1438,'Data _Transformation'!A1437:Q3766,13,FALSE)</f>
        <v>12096.65</v>
      </c>
      <c r="N1438" s="14" t="str">
        <f>VLOOKUP(A1438,'Data _Transformation'!A1437:Q3766,14,FALSE)</f>
        <v>tier - 3</v>
      </c>
      <c r="O1438" s="14" t="str">
        <f>VLOOKUP(A1438,'Data _Transformation'!A1437:Q3766,15,FALSE)</f>
        <v>tier - 1</v>
      </c>
      <c r="P1438" s="14" t="str">
        <f>VLOOKUP(A1438,'Data _Transformation'!A1437:Q3766,16,0)</f>
        <v>R1024</v>
      </c>
      <c r="Q1438" s="42">
        <f>VLOOKUP(A1438,'Data _Transformation'!A1437:Q3766,17,0)</f>
        <v>54</v>
      </c>
    </row>
    <row r="1439" spans="1:17" ht="15.6" x14ac:dyDescent="0.3">
      <c r="A1439" s="41" t="s">
        <v>3608</v>
      </c>
      <c r="B1439" s="14" t="str">
        <f>VLOOKUP(A1439,'Data _Transformation'!A1438:Q3767,2,FALSE)</f>
        <v xml:space="preserve">  Lisa</v>
      </c>
      <c r="C1439" s="14">
        <f>VLOOKUP(A1439,'Data _Transformation'!A1438:Q3767,3,FALSE)</f>
        <v>25.08</v>
      </c>
      <c r="D1439" s="14">
        <f>VLOOKUP(A1439,'Data _Transformation'!A1438:Q3767,4,FALSE)</f>
        <v>5.8</v>
      </c>
      <c r="E1439" s="14" t="str">
        <f>VLOOKUP(A1439,'Data _Transformation'!A1438:Q3767,5,FALSE)</f>
        <v>No</v>
      </c>
      <c r="F1439" s="14" t="str">
        <f>VLOOKUP(A1439,'Data _Transformation'!A1438:Q3767,6,FALSE)</f>
        <v>No</v>
      </c>
      <c r="G1439" s="14" t="str">
        <f>VLOOKUP(A1439,'Data _Transformation'!A1438:Q3767,7,FALSE)</f>
        <v>Yes</v>
      </c>
      <c r="H1439" s="14">
        <f>VLOOKUP(A1439,'Data _Transformation'!A1438:Q3767,8,FALSE)</f>
        <v>1</v>
      </c>
      <c r="I1439" s="14" t="str">
        <f>VLOOKUP(A1439,'Data _Transformation'!A1438:Q3767,9,FALSE)</f>
        <v>Nonsmoker</v>
      </c>
      <c r="J1439" s="14" t="str">
        <f>VLOOKUP(A1439,'Data _Transformation'!A1438:Q3767,10,FALSE)</f>
        <v>Over weight</v>
      </c>
      <c r="K1439" s="14" t="str">
        <f>VLOOKUP(A1439,'Data _Transformation'!A1438:Q3767,11,FALSE)</f>
        <v>Prediabetes</v>
      </c>
      <c r="L1439" s="39">
        <f>VLOOKUP(A1439,'Data _Transformation'!A1438:Q3767,12,FALSE)</f>
        <v>25136</v>
      </c>
      <c r="M1439" s="40">
        <f>VLOOKUP(A1439,'Data _Transformation'!A1438:Q3767,13,FALSE)</f>
        <v>12105.32</v>
      </c>
      <c r="N1439" s="14" t="str">
        <f>VLOOKUP(A1439,'Data _Transformation'!A1438:Q3767,14,FALSE)</f>
        <v>tier - 3</v>
      </c>
      <c r="O1439" s="14" t="str">
        <f>VLOOKUP(A1439,'Data _Transformation'!A1438:Q3767,15,FALSE)</f>
        <v>tier - 3</v>
      </c>
      <c r="P1439" s="14" t="str">
        <f>VLOOKUP(A1439,'Data _Transformation'!A1438:Q3767,16,0)</f>
        <v>R1011</v>
      </c>
      <c r="Q1439" s="42">
        <f>VLOOKUP(A1439,'Data _Transformation'!A1438:Q3767,17,0)</f>
        <v>54</v>
      </c>
    </row>
    <row r="1440" spans="1:17" ht="15.6" x14ac:dyDescent="0.3">
      <c r="A1440" s="41" t="s">
        <v>3610</v>
      </c>
      <c r="B1440" s="14" t="str">
        <f>VLOOKUP(A1440,'Data _Transformation'!A1439:Q3768,2,FALSE)</f>
        <v xml:space="preserve">  Katherine A</v>
      </c>
      <c r="C1440" s="14">
        <f>VLOOKUP(A1440,'Data _Transformation'!A1439:Q3768,3,FALSE)</f>
        <v>29.164999999999999</v>
      </c>
      <c r="D1440" s="14">
        <f>VLOOKUP(A1440,'Data _Transformation'!A1439:Q3768,4,FALSE)</f>
        <v>4.87</v>
      </c>
      <c r="E1440" s="14" t="str">
        <f>VLOOKUP(A1440,'Data _Transformation'!A1439:Q3768,5,FALSE)</f>
        <v>No</v>
      </c>
      <c r="F1440" s="14" t="str">
        <f>VLOOKUP(A1440,'Data _Transformation'!A1439:Q3768,6,FALSE)</f>
        <v>yes</v>
      </c>
      <c r="G1440" s="14" t="str">
        <f>VLOOKUP(A1440,'Data _Transformation'!A1439:Q3768,7,FALSE)</f>
        <v>No</v>
      </c>
      <c r="H1440" s="14">
        <f>VLOOKUP(A1440,'Data _Transformation'!A1439:Q3768,8,FALSE)</f>
        <v>1</v>
      </c>
      <c r="I1440" s="14" t="str">
        <f>VLOOKUP(A1440,'Data _Transformation'!A1439:Q3768,9,FALSE)</f>
        <v>Nonsmoker</v>
      </c>
      <c r="J1440" s="14" t="str">
        <f>VLOOKUP(A1440,'Data _Transformation'!A1439:Q3768,10,FALSE)</f>
        <v>Over weight</v>
      </c>
      <c r="K1440" s="14" t="str">
        <f>VLOOKUP(A1440,'Data _Transformation'!A1439:Q3768,11,FALSE)</f>
        <v>Normal</v>
      </c>
      <c r="L1440" s="39">
        <f>VLOOKUP(A1440,'Data _Transformation'!A1439:Q3768,12,FALSE)</f>
        <v>23212</v>
      </c>
      <c r="M1440" s="40">
        <f>VLOOKUP(A1440,'Data _Transformation'!A1439:Q3768,13,FALSE)</f>
        <v>12124.99</v>
      </c>
      <c r="N1440" s="14" t="str">
        <f>VLOOKUP(A1440,'Data _Transformation'!A1439:Q3768,14,FALSE)</f>
        <v>tier - 3</v>
      </c>
      <c r="O1440" s="14" t="str">
        <f>VLOOKUP(A1440,'Data _Transformation'!A1439:Q3768,15,FALSE)</f>
        <v>tier - 1</v>
      </c>
      <c r="P1440" s="14" t="str">
        <f>VLOOKUP(A1440,'Data _Transformation'!A1439:Q3768,16,0)</f>
        <v>R1012</v>
      </c>
      <c r="Q1440" s="42">
        <f>VLOOKUP(A1440,'Data _Transformation'!A1439:Q3768,17,0)</f>
        <v>59</v>
      </c>
    </row>
    <row r="1441" spans="1:17" ht="15.6" x14ac:dyDescent="0.3">
      <c r="A1441" s="41" t="s">
        <v>3612</v>
      </c>
      <c r="B1441" s="14" t="str">
        <f>VLOOKUP(A1441,'Data _Transformation'!A1440:Q3769,2,FALSE)</f>
        <v xml:space="preserve">  Steve</v>
      </c>
      <c r="C1441" s="14">
        <f>VLOOKUP(A1441,'Data _Transformation'!A1440:Q3769,3,FALSE)</f>
        <v>15.05</v>
      </c>
      <c r="D1441" s="14">
        <f>VLOOKUP(A1441,'Data _Transformation'!A1440:Q3769,4,FALSE)</f>
        <v>8.1199999999999992</v>
      </c>
      <c r="E1441" s="14" t="str">
        <f>VLOOKUP(A1441,'Data _Transformation'!A1440:Q3769,5,FALSE)</f>
        <v>No</v>
      </c>
      <c r="F1441" s="14" t="str">
        <f>VLOOKUP(A1441,'Data _Transformation'!A1440:Q3769,6,FALSE)</f>
        <v>No</v>
      </c>
      <c r="G1441" s="14" t="str">
        <f>VLOOKUP(A1441,'Data _Transformation'!A1440:Q3769,7,FALSE)</f>
        <v>No</v>
      </c>
      <c r="H1441" s="14">
        <f>VLOOKUP(A1441,'Data _Transformation'!A1440:Q3769,8,FALSE)</f>
        <v>0</v>
      </c>
      <c r="I1441" s="14" t="str">
        <f>VLOOKUP(A1441,'Data _Transformation'!A1440:Q3769,9,FALSE)</f>
        <v>Nonsmoker</v>
      </c>
      <c r="J1441" s="14" t="str">
        <f>VLOOKUP(A1441,'Data _Transformation'!A1440:Q3769,10,FALSE)</f>
        <v>Under weight</v>
      </c>
      <c r="K1441" s="14" t="str">
        <f>VLOOKUP(A1441,'Data _Transformation'!A1440:Q3769,11,FALSE)</f>
        <v>Diabetes</v>
      </c>
      <c r="L1441" s="39">
        <f>VLOOKUP(A1441,'Data _Transformation'!A1440:Q3769,12,FALSE)</f>
        <v>23166</v>
      </c>
      <c r="M1441" s="40">
        <f>VLOOKUP(A1441,'Data _Transformation'!A1440:Q3769,13,FALSE)</f>
        <v>12129.61</v>
      </c>
      <c r="N1441" s="14" t="str">
        <f>VLOOKUP(A1441,'Data _Transformation'!A1440:Q3769,14,FALSE)</f>
        <v>tier - 3</v>
      </c>
      <c r="O1441" s="14" t="str">
        <f>VLOOKUP(A1441,'Data _Transformation'!A1440:Q3769,15,FALSE)</f>
        <v>tier - 1</v>
      </c>
      <c r="P1441" s="14" t="str">
        <f>VLOOKUP(A1441,'Data _Transformation'!A1440:Q3769,16,0)</f>
        <v>R1012</v>
      </c>
      <c r="Q1441" s="42">
        <f>VLOOKUP(A1441,'Data _Transformation'!A1440:Q3769,17,0)</f>
        <v>60</v>
      </c>
    </row>
    <row r="1442" spans="1:17" ht="15.6" x14ac:dyDescent="0.3">
      <c r="A1442" s="41" t="s">
        <v>3614</v>
      </c>
      <c r="B1442" s="14" t="str">
        <f>VLOOKUP(A1442,'Data _Transformation'!A1441:Q3770,2,FALSE)</f>
        <v xml:space="preserve">  Kate L</v>
      </c>
      <c r="C1442" s="14">
        <f>VLOOKUP(A1442,'Data _Transformation'!A1441:Q3770,3,FALSE)</f>
        <v>19.95</v>
      </c>
      <c r="D1442" s="14">
        <f>VLOOKUP(A1442,'Data _Transformation'!A1441:Q3770,4,FALSE)</f>
        <v>4.3600000000000003</v>
      </c>
      <c r="E1442" s="14" t="str">
        <f>VLOOKUP(A1442,'Data _Transformation'!A1441:Q3770,5,FALSE)</f>
        <v>No</v>
      </c>
      <c r="F1442" s="14" t="str">
        <f>VLOOKUP(A1442,'Data _Transformation'!A1441:Q3770,6,FALSE)</f>
        <v>No</v>
      </c>
      <c r="G1442" s="14" t="str">
        <f>VLOOKUP(A1442,'Data _Transformation'!A1441:Q3770,7,FALSE)</f>
        <v>No</v>
      </c>
      <c r="H1442" s="14">
        <f>VLOOKUP(A1442,'Data _Transformation'!A1441:Q3770,8,FALSE)</f>
        <v>2</v>
      </c>
      <c r="I1442" s="14" t="str">
        <f>VLOOKUP(A1442,'Data _Transformation'!A1441:Q3770,9,FALSE)</f>
        <v>Nonsmoker</v>
      </c>
      <c r="J1442" s="14" t="str">
        <f>VLOOKUP(A1442,'Data _Transformation'!A1441:Q3770,10,FALSE)</f>
        <v>Normal weight</v>
      </c>
      <c r="K1442" s="14" t="str">
        <f>VLOOKUP(A1442,'Data _Transformation'!A1441:Q3770,11,FALSE)</f>
        <v>Normal</v>
      </c>
      <c r="L1442" s="39">
        <f>VLOOKUP(A1442,'Data _Transformation'!A1441:Q3770,12,FALSE)</f>
        <v>33548</v>
      </c>
      <c r="M1442" s="40">
        <f>VLOOKUP(A1442,'Data _Transformation'!A1441:Q3770,13,FALSE)</f>
        <v>12130.8</v>
      </c>
      <c r="N1442" s="14" t="str">
        <f>VLOOKUP(A1442,'Data _Transformation'!A1441:Q3770,14,FALSE)</f>
        <v>tier - 3</v>
      </c>
      <c r="O1442" s="14" t="str">
        <f>VLOOKUP(A1442,'Data _Transformation'!A1441:Q3770,15,FALSE)</f>
        <v>tier - 3</v>
      </c>
      <c r="P1442" s="14" t="str">
        <f>VLOOKUP(A1442,'Data _Transformation'!A1441:Q3770,16,0)</f>
        <v>R1026</v>
      </c>
      <c r="Q1442" s="42">
        <f>VLOOKUP(A1442,'Data _Transformation'!A1441:Q3770,17,0)</f>
        <v>31</v>
      </c>
    </row>
    <row r="1443" spans="1:17" ht="15.6" x14ac:dyDescent="0.3">
      <c r="A1443" s="41" t="s">
        <v>3616</v>
      </c>
      <c r="B1443" s="14" t="str">
        <f>VLOOKUP(A1443,'Data _Transformation'!A1442:Q3771,2,FALSE)</f>
        <v xml:space="preserve">  Beth</v>
      </c>
      <c r="C1443" s="14">
        <f>VLOOKUP(A1443,'Data _Transformation'!A1442:Q3771,3,FALSE)</f>
        <v>16.66</v>
      </c>
      <c r="D1443" s="14">
        <f>VLOOKUP(A1443,'Data _Transformation'!A1442:Q3771,4,FALSE)</f>
        <v>9.16</v>
      </c>
      <c r="E1443" s="14" t="str">
        <f>VLOOKUP(A1443,'Data _Transformation'!A1442:Q3771,5,FALSE)</f>
        <v>No</v>
      </c>
      <c r="F1443" s="14" t="str">
        <f>VLOOKUP(A1443,'Data _Transformation'!A1442:Q3771,6,FALSE)</f>
        <v>No</v>
      </c>
      <c r="G1443" s="14" t="str">
        <f>VLOOKUP(A1443,'Data _Transformation'!A1442:Q3771,7,FALSE)</f>
        <v>No</v>
      </c>
      <c r="H1443" s="14">
        <f>VLOOKUP(A1443,'Data _Transformation'!A1442:Q3771,8,FALSE)</f>
        <v>0</v>
      </c>
      <c r="I1443" s="14" t="str">
        <f>VLOOKUP(A1443,'Data _Transformation'!A1442:Q3771,9,FALSE)</f>
        <v>Nonsmoker</v>
      </c>
      <c r="J1443" s="14" t="str">
        <f>VLOOKUP(A1443,'Data _Transformation'!A1442:Q3771,10,FALSE)</f>
        <v>Under weight</v>
      </c>
      <c r="K1443" s="14" t="str">
        <f>VLOOKUP(A1443,'Data _Transformation'!A1442:Q3771,11,FALSE)</f>
        <v>Diabetes</v>
      </c>
      <c r="L1443" s="39">
        <f>VLOOKUP(A1443,'Data _Transformation'!A1442:Q3771,12,FALSE)</f>
        <v>27288</v>
      </c>
      <c r="M1443" s="40">
        <f>VLOOKUP(A1443,'Data _Transformation'!A1442:Q3771,13,FALSE)</f>
        <v>12137.6</v>
      </c>
      <c r="N1443" s="14" t="str">
        <f>VLOOKUP(A1443,'Data _Transformation'!A1442:Q3771,14,FALSE)</f>
        <v>tier - 3</v>
      </c>
      <c r="O1443" s="14" t="str">
        <f>VLOOKUP(A1443,'Data _Transformation'!A1442:Q3771,15,FALSE)</f>
        <v>tier - 3</v>
      </c>
      <c r="P1443" s="14" t="str">
        <f>VLOOKUP(A1443,'Data _Transformation'!A1442:Q3771,16,0)</f>
        <v>R1012</v>
      </c>
      <c r="Q1443" s="42">
        <f>VLOOKUP(A1443,'Data _Transformation'!A1442:Q3771,17,0)</f>
        <v>48</v>
      </c>
    </row>
    <row r="1444" spans="1:17" ht="15.6" x14ac:dyDescent="0.3">
      <c r="A1444" s="41" t="s">
        <v>3618</v>
      </c>
      <c r="B1444" s="14" t="str">
        <f>VLOOKUP(A1444,'Data _Transformation'!A1443:Q3772,2,FALSE)</f>
        <v xml:space="preserve">  Katharine</v>
      </c>
      <c r="C1444" s="14">
        <f>VLOOKUP(A1444,'Data _Transformation'!A1443:Q3772,3,FALSE)</f>
        <v>16.62</v>
      </c>
      <c r="D1444" s="14">
        <f>VLOOKUP(A1444,'Data _Transformation'!A1443:Q3772,4,FALSE)</f>
        <v>9.14</v>
      </c>
      <c r="E1444" s="14" t="str">
        <f>VLOOKUP(A1444,'Data _Transformation'!A1443:Q3772,5,FALSE)</f>
        <v>No</v>
      </c>
      <c r="F1444" s="14" t="str">
        <f>VLOOKUP(A1444,'Data _Transformation'!A1443:Q3772,6,FALSE)</f>
        <v>No</v>
      </c>
      <c r="G1444" s="14" t="str">
        <f>VLOOKUP(A1444,'Data _Transformation'!A1443:Q3772,7,FALSE)</f>
        <v>No</v>
      </c>
      <c r="H1444" s="14">
        <f>VLOOKUP(A1444,'Data _Transformation'!A1443:Q3772,8,FALSE)</f>
        <v>0</v>
      </c>
      <c r="I1444" s="14" t="str">
        <f>VLOOKUP(A1444,'Data _Transformation'!A1443:Q3772,9,FALSE)</f>
        <v>Nonsmoker</v>
      </c>
      <c r="J1444" s="14" t="str">
        <f>VLOOKUP(A1444,'Data _Transformation'!A1443:Q3772,10,FALSE)</f>
        <v>Under weight</v>
      </c>
      <c r="K1444" s="14" t="str">
        <f>VLOOKUP(A1444,'Data _Transformation'!A1443:Q3772,11,FALSE)</f>
        <v>Diabetes</v>
      </c>
      <c r="L1444" s="39">
        <f>VLOOKUP(A1444,'Data _Transformation'!A1443:Q3772,12,FALSE)</f>
        <v>22954</v>
      </c>
      <c r="M1444" s="40">
        <f>VLOOKUP(A1444,'Data _Transformation'!A1443:Q3772,13,FALSE)</f>
        <v>12142.58</v>
      </c>
      <c r="N1444" s="14" t="str">
        <f>VLOOKUP(A1444,'Data _Transformation'!A1443:Q3772,14,FALSE)</f>
        <v>tier - 3</v>
      </c>
      <c r="O1444" s="14" t="str">
        <f>VLOOKUP(A1444,'Data _Transformation'!A1443:Q3772,15,FALSE)</f>
        <v>tier - 2</v>
      </c>
      <c r="P1444" s="14" t="str">
        <f>VLOOKUP(A1444,'Data _Transformation'!A1443:Q3772,16,0)</f>
        <v>R1013</v>
      </c>
      <c r="Q1444" s="42">
        <f>VLOOKUP(A1444,'Data _Transformation'!A1443:Q3772,17,0)</f>
        <v>60</v>
      </c>
    </row>
    <row r="1445" spans="1:17" ht="15.6" x14ac:dyDescent="0.3">
      <c r="A1445" s="41" t="s">
        <v>3620</v>
      </c>
      <c r="B1445" s="14" t="str">
        <f>VLOOKUP(A1445,'Data _Transformation'!A1444:Q3773,2,FALSE)</f>
        <v xml:space="preserve">  Heather L</v>
      </c>
      <c r="C1445" s="14">
        <f>VLOOKUP(A1445,'Data _Transformation'!A1444:Q3773,3,FALSE)</f>
        <v>15.36</v>
      </c>
      <c r="D1445" s="14">
        <f>VLOOKUP(A1445,'Data _Transformation'!A1444:Q3773,4,FALSE)</f>
        <v>5.49</v>
      </c>
      <c r="E1445" s="14" t="str">
        <f>VLOOKUP(A1445,'Data _Transformation'!A1444:Q3773,5,FALSE)</f>
        <v>Yes</v>
      </c>
      <c r="F1445" s="14" t="str">
        <f>VLOOKUP(A1445,'Data _Transformation'!A1444:Q3773,6,FALSE)</f>
        <v>No</v>
      </c>
      <c r="G1445" s="14" t="str">
        <f>VLOOKUP(A1445,'Data _Transformation'!A1444:Q3773,7,FALSE)</f>
        <v>No</v>
      </c>
      <c r="H1445" s="14">
        <f>VLOOKUP(A1445,'Data _Transformation'!A1444:Q3773,8,FALSE)</f>
        <v>2</v>
      </c>
      <c r="I1445" s="14" t="str">
        <f>VLOOKUP(A1445,'Data _Transformation'!A1444:Q3773,9,FALSE)</f>
        <v>Nonsmoker</v>
      </c>
      <c r="J1445" s="14" t="str">
        <f>VLOOKUP(A1445,'Data _Transformation'!A1444:Q3773,10,FALSE)</f>
        <v>Under weight</v>
      </c>
      <c r="K1445" s="14" t="str">
        <f>VLOOKUP(A1445,'Data _Transformation'!A1444:Q3773,11,FALSE)</f>
        <v>Normal</v>
      </c>
      <c r="L1445" s="39">
        <f>VLOOKUP(A1445,'Data _Transformation'!A1444:Q3773,12,FALSE)</f>
        <v>22904</v>
      </c>
      <c r="M1445" s="40">
        <f>VLOOKUP(A1445,'Data _Transformation'!A1444:Q3773,13,FALSE)</f>
        <v>12146.97</v>
      </c>
      <c r="N1445" s="14" t="str">
        <f>VLOOKUP(A1445,'Data _Transformation'!A1444:Q3773,14,FALSE)</f>
        <v>tier - 3</v>
      </c>
      <c r="O1445" s="14" t="str">
        <f>VLOOKUP(A1445,'Data _Transformation'!A1444:Q3773,15,FALSE)</f>
        <v>tier - 3</v>
      </c>
      <c r="P1445" s="14" t="str">
        <f>VLOOKUP(A1445,'Data _Transformation'!A1444:Q3773,16,0)</f>
        <v>R1011</v>
      </c>
      <c r="Q1445" s="42">
        <f>VLOOKUP(A1445,'Data _Transformation'!A1444:Q3773,17,0)</f>
        <v>60</v>
      </c>
    </row>
    <row r="1446" spans="1:17" ht="15.6" x14ac:dyDescent="0.3">
      <c r="A1446" s="41" t="s">
        <v>3622</v>
      </c>
      <c r="B1446" s="14" t="str">
        <f>VLOOKUP(A1446,'Data _Transformation'!A1445:Q3774,2,FALSE)</f>
        <v xml:space="preserve">  Desiree</v>
      </c>
      <c r="C1446" s="14">
        <f>VLOOKUP(A1446,'Data _Transformation'!A1445:Q3774,3,FALSE)</f>
        <v>27.74</v>
      </c>
      <c r="D1446" s="14">
        <f>VLOOKUP(A1446,'Data _Transformation'!A1445:Q3774,4,FALSE)</f>
        <v>5.96</v>
      </c>
      <c r="E1446" s="14" t="str">
        <f>VLOOKUP(A1446,'Data _Transformation'!A1445:Q3774,5,FALSE)</f>
        <v>Yes</v>
      </c>
      <c r="F1446" s="14" t="str">
        <f>VLOOKUP(A1446,'Data _Transformation'!A1445:Q3774,6,FALSE)</f>
        <v>No</v>
      </c>
      <c r="G1446" s="14" t="str">
        <f>VLOOKUP(A1446,'Data _Transformation'!A1445:Q3774,7,FALSE)</f>
        <v>No</v>
      </c>
      <c r="H1446" s="14">
        <f>VLOOKUP(A1446,'Data _Transformation'!A1445:Q3774,8,FALSE)</f>
        <v>0</v>
      </c>
      <c r="I1446" s="14" t="str">
        <f>VLOOKUP(A1446,'Data _Transformation'!A1445:Q3774,9,FALSE)</f>
        <v>Nonsmoker</v>
      </c>
      <c r="J1446" s="14" t="str">
        <f>VLOOKUP(A1446,'Data _Transformation'!A1445:Q3774,10,FALSE)</f>
        <v>Over weight</v>
      </c>
      <c r="K1446" s="14" t="str">
        <f>VLOOKUP(A1446,'Data _Transformation'!A1445:Q3774,11,FALSE)</f>
        <v>Prediabetes</v>
      </c>
      <c r="L1446" s="39">
        <f>VLOOKUP(A1446,'Data _Transformation'!A1445:Q3774,12,FALSE)</f>
        <v>32055</v>
      </c>
      <c r="M1446" s="40">
        <f>VLOOKUP(A1446,'Data _Transformation'!A1445:Q3774,13,FALSE)</f>
        <v>12148.2</v>
      </c>
      <c r="N1446" s="14" t="str">
        <f>VLOOKUP(A1446,'Data _Transformation'!A1445:Q3774,14,FALSE)</f>
        <v>tier - 3</v>
      </c>
      <c r="O1446" s="14" t="str">
        <f>VLOOKUP(A1446,'Data _Transformation'!A1445:Q3774,15,FALSE)</f>
        <v>tier - 3</v>
      </c>
      <c r="P1446" s="14" t="str">
        <f>VLOOKUP(A1446,'Data _Transformation'!A1445:Q3774,16,0)</f>
        <v>R1012</v>
      </c>
      <c r="Q1446" s="42">
        <f>VLOOKUP(A1446,'Data _Transformation'!A1445:Q3774,17,0)</f>
        <v>35</v>
      </c>
    </row>
    <row r="1447" spans="1:17" ht="15.6" x14ac:dyDescent="0.3">
      <c r="A1447" s="41" t="s">
        <v>3624</v>
      </c>
      <c r="B1447" s="14" t="str">
        <f>VLOOKUP(A1447,'Data _Transformation'!A1446:Q3775,2,FALSE)</f>
        <v xml:space="preserve">  Peter B</v>
      </c>
      <c r="C1447" s="14">
        <f>VLOOKUP(A1447,'Data _Transformation'!A1446:Q3775,3,FALSE)</f>
        <v>22.44</v>
      </c>
      <c r="D1447" s="14">
        <f>VLOOKUP(A1447,'Data _Transformation'!A1446:Q3775,4,FALSE)</f>
        <v>4.62</v>
      </c>
      <c r="E1447" s="14" t="str">
        <f>VLOOKUP(A1447,'Data _Transformation'!A1446:Q3775,5,FALSE)</f>
        <v>Yes</v>
      </c>
      <c r="F1447" s="14" t="str">
        <f>VLOOKUP(A1447,'Data _Transformation'!A1446:Q3775,6,FALSE)</f>
        <v>No</v>
      </c>
      <c r="G1447" s="14" t="str">
        <f>VLOOKUP(A1447,'Data _Transformation'!A1446:Q3775,7,FALSE)</f>
        <v>No</v>
      </c>
      <c r="H1447" s="14">
        <f>VLOOKUP(A1447,'Data _Transformation'!A1446:Q3775,8,FALSE)</f>
        <v>0</v>
      </c>
      <c r="I1447" s="14" t="str">
        <f>VLOOKUP(A1447,'Data _Transformation'!A1446:Q3775,9,FALSE)</f>
        <v>Nonsmoker</v>
      </c>
      <c r="J1447" s="14" t="str">
        <f>VLOOKUP(A1447,'Data _Transformation'!A1446:Q3775,10,FALSE)</f>
        <v>Normal weight</v>
      </c>
      <c r="K1447" s="14" t="str">
        <f>VLOOKUP(A1447,'Data _Transformation'!A1446:Q3775,11,FALSE)</f>
        <v>Normal</v>
      </c>
      <c r="L1447" s="39">
        <f>VLOOKUP(A1447,'Data _Transformation'!A1446:Q3775,12,FALSE)</f>
        <v>33479</v>
      </c>
      <c r="M1447" s="40">
        <f>VLOOKUP(A1447,'Data _Transformation'!A1446:Q3775,13,FALSE)</f>
        <v>12198.64</v>
      </c>
      <c r="N1447" s="14" t="str">
        <f>VLOOKUP(A1447,'Data _Transformation'!A1446:Q3775,14,FALSE)</f>
        <v>tier - 3</v>
      </c>
      <c r="O1447" s="14" t="str">
        <f>VLOOKUP(A1447,'Data _Transformation'!A1446:Q3775,15,FALSE)</f>
        <v>tier - 3</v>
      </c>
      <c r="P1447" s="14" t="str">
        <f>VLOOKUP(A1447,'Data _Transformation'!A1446:Q3775,16,0)</f>
        <v>R1026</v>
      </c>
      <c r="Q1447" s="42">
        <f>VLOOKUP(A1447,'Data _Transformation'!A1446:Q3775,17,0)</f>
        <v>31</v>
      </c>
    </row>
    <row r="1448" spans="1:17" ht="15.6" x14ac:dyDescent="0.3">
      <c r="A1448" s="41" t="s">
        <v>3627</v>
      </c>
      <c r="B1448" s="14" t="str">
        <f>VLOOKUP(A1448,'Data _Transformation'!A1447:Q3776,2,FALSE)</f>
        <v xml:space="preserve">  Adam</v>
      </c>
      <c r="C1448" s="14">
        <f>VLOOKUP(A1448,'Data _Transformation'!A1447:Q3776,3,FALSE)</f>
        <v>37.049999999999997</v>
      </c>
      <c r="D1448" s="14">
        <f>VLOOKUP(A1448,'Data _Transformation'!A1447:Q3776,4,FALSE)</f>
        <v>9.9600000000000009</v>
      </c>
      <c r="E1448" s="14" t="str">
        <f>VLOOKUP(A1448,'Data _Transformation'!A1447:Q3776,5,FALSE)</f>
        <v>Yes</v>
      </c>
      <c r="F1448" s="14" t="str">
        <f>VLOOKUP(A1448,'Data _Transformation'!A1447:Q3776,6,FALSE)</f>
        <v>No</v>
      </c>
      <c r="G1448" s="14" t="str">
        <f>VLOOKUP(A1448,'Data _Transformation'!A1447:Q3776,7,FALSE)</f>
        <v>No</v>
      </c>
      <c r="H1448" s="14">
        <f>VLOOKUP(A1448,'Data _Transformation'!A1447:Q3776,8,FALSE)</f>
        <v>0</v>
      </c>
      <c r="I1448" s="14" t="str">
        <f>VLOOKUP(A1448,'Data _Transformation'!A1447:Q3776,9,FALSE)</f>
        <v>Nonsmoker</v>
      </c>
      <c r="J1448" s="14" t="str">
        <f>VLOOKUP(A1448,'Data _Transformation'!A1447:Q3776,10,FALSE)</f>
        <v>Obesity</v>
      </c>
      <c r="K1448" s="14" t="str">
        <f>VLOOKUP(A1448,'Data _Transformation'!A1447:Q3776,11,FALSE)</f>
        <v>Diabetes</v>
      </c>
      <c r="L1448" s="39">
        <f>VLOOKUP(A1448,'Data _Transformation'!A1447:Q3776,12,FALSE)</f>
        <v>28351</v>
      </c>
      <c r="M1448" s="40">
        <f>VLOOKUP(A1448,'Data _Transformation'!A1447:Q3776,13,FALSE)</f>
        <v>12218.7</v>
      </c>
      <c r="N1448" s="14" t="str">
        <f>VLOOKUP(A1448,'Data _Transformation'!A1447:Q3776,14,FALSE)</f>
        <v>tier - 3</v>
      </c>
      <c r="O1448" s="14" t="str">
        <f>VLOOKUP(A1448,'Data _Transformation'!A1447:Q3776,15,FALSE)</f>
        <v>tier - 1</v>
      </c>
      <c r="P1448" s="14" t="str">
        <f>VLOOKUP(A1448,'Data _Transformation'!A1447:Q3776,16,0)</f>
        <v>R1012</v>
      </c>
      <c r="Q1448" s="42">
        <f>VLOOKUP(A1448,'Data _Transformation'!A1447:Q3776,17,0)</f>
        <v>45</v>
      </c>
    </row>
    <row r="1449" spans="1:17" ht="15.6" x14ac:dyDescent="0.3">
      <c r="A1449" s="41" t="s">
        <v>3630</v>
      </c>
      <c r="B1449" s="14" t="str">
        <f>VLOOKUP(A1449,'Data _Transformation'!A1448:Q3777,2,FALSE)</f>
        <v xml:space="preserve">  Jeremy J</v>
      </c>
      <c r="C1449" s="14">
        <f>VLOOKUP(A1449,'Data _Transformation'!A1448:Q3777,3,FALSE)</f>
        <v>22.95</v>
      </c>
      <c r="D1449" s="14">
        <f>VLOOKUP(A1449,'Data _Transformation'!A1448:Q3777,4,FALSE)</f>
        <v>10.53</v>
      </c>
      <c r="E1449" s="14" t="str">
        <f>VLOOKUP(A1449,'Data _Transformation'!A1448:Q3777,5,FALSE)</f>
        <v>No</v>
      </c>
      <c r="F1449" s="14" t="str">
        <f>VLOOKUP(A1449,'Data _Transformation'!A1448:Q3777,6,FALSE)</f>
        <v>No</v>
      </c>
      <c r="G1449" s="14" t="str">
        <f>VLOOKUP(A1449,'Data _Transformation'!A1448:Q3777,7,FALSE)</f>
        <v>No</v>
      </c>
      <c r="H1449" s="14">
        <f>VLOOKUP(A1449,'Data _Transformation'!A1448:Q3777,8,FALSE)</f>
        <v>2</v>
      </c>
      <c r="I1449" s="14" t="str">
        <f>VLOOKUP(A1449,'Data _Transformation'!A1448:Q3777,9,FALSE)</f>
        <v>Nonsmoker</v>
      </c>
      <c r="J1449" s="14" t="str">
        <f>VLOOKUP(A1449,'Data _Transformation'!A1448:Q3777,10,FALSE)</f>
        <v>Normal weight</v>
      </c>
      <c r="K1449" s="14" t="str">
        <f>VLOOKUP(A1449,'Data _Transformation'!A1448:Q3777,11,FALSE)</f>
        <v>Diabetes</v>
      </c>
      <c r="L1449" s="39">
        <f>VLOOKUP(A1449,'Data _Transformation'!A1448:Q3777,12,FALSE)</f>
        <v>23578</v>
      </c>
      <c r="M1449" s="40">
        <f>VLOOKUP(A1449,'Data _Transformation'!A1448:Q3777,13,FALSE)</f>
        <v>12222.9</v>
      </c>
      <c r="N1449" s="14" t="str">
        <f>VLOOKUP(A1449,'Data _Transformation'!A1448:Q3777,14,FALSE)</f>
        <v>tier - 3</v>
      </c>
      <c r="O1449" s="14" t="str">
        <f>VLOOKUP(A1449,'Data _Transformation'!A1448:Q3777,15,FALSE)</f>
        <v>tier - 2</v>
      </c>
      <c r="P1449" s="14" t="str">
        <f>VLOOKUP(A1449,'Data _Transformation'!A1448:Q3777,16,0)</f>
        <v>R1012</v>
      </c>
      <c r="Q1449" s="42">
        <f>VLOOKUP(A1449,'Data _Transformation'!A1448:Q3777,17,0)</f>
        <v>58</v>
      </c>
    </row>
    <row r="1450" spans="1:17" ht="15.6" x14ac:dyDescent="0.3">
      <c r="A1450" s="41" t="s">
        <v>3632</v>
      </c>
      <c r="B1450" s="14" t="str">
        <f>VLOOKUP(A1450,'Data _Transformation'!A1449:Q3778,2,FALSE)</f>
        <v xml:space="preserve">  Adam C</v>
      </c>
      <c r="C1450" s="14">
        <f>VLOOKUP(A1450,'Data _Transformation'!A1449:Q3778,3,FALSE)</f>
        <v>34.200000000000003</v>
      </c>
      <c r="D1450" s="14">
        <f>VLOOKUP(A1450,'Data _Transformation'!A1449:Q3778,4,FALSE)</f>
        <v>6.69</v>
      </c>
      <c r="E1450" s="14" t="str">
        <f>VLOOKUP(A1450,'Data _Transformation'!A1449:Q3778,5,FALSE)</f>
        <v>Yes</v>
      </c>
      <c r="F1450" s="14" t="str">
        <f>VLOOKUP(A1450,'Data _Transformation'!A1449:Q3778,6,FALSE)</f>
        <v>No</v>
      </c>
      <c r="G1450" s="14" t="str">
        <f>VLOOKUP(A1450,'Data _Transformation'!A1449:Q3778,7,FALSE)</f>
        <v>No</v>
      </c>
      <c r="H1450" s="14">
        <f>VLOOKUP(A1450,'Data _Transformation'!A1449:Q3778,8,FALSE)</f>
        <v>0</v>
      </c>
      <c r="I1450" s="14" t="str">
        <f>VLOOKUP(A1450,'Data _Transformation'!A1449:Q3778,9,FALSE)</f>
        <v>Nonsmoker</v>
      </c>
      <c r="J1450" s="14" t="str">
        <f>VLOOKUP(A1450,'Data _Transformation'!A1449:Q3778,10,FALSE)</f>
        <v>Obesity</v>
      </c>
      <c r="K1450" s="14" t="str">
        <f>VLOOKUP(A1450,'Data _Transformation'!A1449:Q3778,11,FALSE)</f>
        <v>Diabetes</v>
      </c>
      <c r="L1450" s="39">
        <f>VLOOKUP(A1450,'Data _Transformation'!A1449:Q3778,12,FALSE)</f>
        <v>23560</v>
      </c>
      <c r="M1450" s="40">
        <f>VLOOKUP(A1450,'Data _Transformation'!A1449:Q3778,13,FALSE)</f>
        <v>12224.35</v>
      </c>
      <c r="N1450" s="14" t="str">
        <f>VLOOKUP(A1450,'Data _Transformation'!A1449:Q3778,14,FALSE)</f>
        <v>tier - 3</v>
      </c>
      <c r="O1450" s="14" t="str">
        <f>VLOOKUP(A1450,'Data _Transformation'!A1449:Q3778,15,FALSE)</f>
        <v>tier - 1</v>
      </c>
      <c r="P1450" s="14" t="str">
        <f>VLOOKUP(A1450,'Data _Transformation'!A1449:Q3778,16,0)</f>
        <v>R1012</v>
      </c>
      <c r="Q1450" s="42">
        <f>VLOOKUP(A1450,'Data _Transformation'!A1449:Q3778,17,0)</f>
        <v>58</v>
      </c>
    </row>
    <row r="1451" spans="1:17" ht="15.6" x14ac:dyDescent="0.3">
      <c r="A1451" s="41" t="s">
        <v>3635</v>
      </c>
      <c r="B1451" s="14" t="str">
        <f>VLOOKUP(A1451,'Data _Transformation'!A1450:Q3779,2,FALSE)</f>
        <v xml:space="preserve">  Jon</v>
      </c>
      <c r="C1451" s="14">
        <f>VLOOKUP(A1451,'Data _Transformation'!A1450:Q3779,3,FALSE)</f>
        <v>30.59</v>
      </c>
      <c r="D1451" s="14">
        <f>VLOOKUP(A1451,'Data _Transformation'!A1450:Q3779,4,FALSE)</f>
        <v>9.5500000000000007</v>
      </c>
      <c r="E1451" s="14" t="str">
        <f>VLOOKUP(A1451,'Data _Transformation'!A1450:Q3779,5,FALSE)</f>
        <v>Yes</v>
      </c>
      <c r="F1451" s="14" t="str">
        <f>VLOOKUP(A1451,'Data _Transformation'!A1450:Q3779,6,FALSE)</f>
        <v>No</v>
      </c>
      <c r="G1451" s="14" t="str">
        <f>VLOOKUP(A1451,'Data _Transformation'!A1450:Q3779,7,FALSE)</f>
        <v>No</v>
      </c>
      <c r="H1451" s="14">
        <f>VLOOKUP(A1451,'Data _Transformation'!A1450:Q3779,8,FALSE)</f>
        <v>0</v>
      </c>
      <c r="I1451" s="14" t="str">
        <f>VLOOKUP(A1451,'Data _Transformation'!A1450:Q3779,9,FALSE)</f>
        <v>Nonsmoker</v>
      </c>
      <c r="J1451" s="14" t="str">
        <f>VLOOKUP(A1451,'Data _Transformation'!A1450:Q3779,10,FALSE)</f>
        <v>Obesity</v>
      </c>
      <c r="K1451" s="14" t="str">
        <f>VLOOKUP(A1451,'Data _Transformation'!A1450:Q3779,11,FALSE)</f>
        <v>Diabetes</v>
      </c>
      <c r="L1451" s="39">
        <f>VLOOKUP(A1451,'Data _Transformation'!A1450:Q3779,12,FALSE)</f>
        <v>23552</v>
      </c>
      <c r="M1451" s="40">
        <f>VLOOKUP(A1451,'Data _Transformation'!A1450:Q3779,13,FALSE)</f>
        <v>12231.61</v>
      </c>
      <c r="N1451" s="14" t="str">
        <f>VLOOKUP(A1451,'Data _Transformation'!A1450:Q3779,14,FALSE)</f>
        <v>tier - 3</v>
      </c>
      <c r="O1451" s="14" t="str">
        <f>VLOOKUP(A1451,'Data _Transformation'!A1450:Q3779,15,FALSE)</f>
        <v>tier - 3</v>
      </c>
      <c r="P1451" s="14" t="str">
        <f>VLOOKUP(A1451,'Data _Transformation'!A1450:Q3779,16,0)</f>
        <v>R1012</v>
      </c>
      <c r="Q1451" s="42">
        <f>VLOOKUP(A1451,'Data _Transformation'!A1450:Q3779,17,0)</f>
        <v>58</v>
      </c>
    </row>
    <row r="1452" spans="1:17" ht="15.6" x14ac:dyDescent="0.3">
      <c r="A1452" s="41" t="s">
        <v>3638</v>
      </c>
      <c r="B1452" s="14" t="str">
        <f>VLOOKUP(A1452,'Data _Transformation'!A1451:Q3780,2,FALSE)</f>
        <v xml:space="preserve">  Steven J</v>
      </c>
      <c r="C1452" s="14">
        <f>VLOOKUP(A1452,'Data _Transformation'!A1451:Q3780,3,FALSE)</f>
        <v>25.51</v>
      </c>
      <c r="D1452" s="14">
        <f>VLOOKUP(A1452,'Data _Transformation'!A1451:Q3780,4,FALSE)</f>
        <v>6.05</v>
      </c>
      <c r="E1452" s="14" t="str">
        <f>VLOOKUP(A1452,'Data _Transformation'!A1451:Q3780,5,FALSE)</f>
        <v>No</v>
      </c>
      <c r="F1452" s="14" t="str">
        <f>VLOOKUP(A1452,'Data _Transformation'!A1451:Q3780,6,FALSE)</f>
        <v>No</v>
      </c>
      <c r="G1452" s="14" t="str">
        <f>VLOOKUP(A1452,'Data _Transformation'!A1451:Q3780,7,FALSE)</f>
        <v>No</v>
      </c>
      <c r="H1452" s="14">
        <f>VLOOKUP(A1452,'Data _Transformation'!A1451:Q3780,8,FALSE)</f>
        <v>0</v>
      </c>
      <c r="I1452" s="14" t="str">
        <f>VLOOKUP(A1452,'Data _Transformation'!A1451:Q3780,9,FALSE)</f>
        <v>Nonsmoker</v>
      </c>
      <c r="J1452" s="14" t="str">
        <f>VLOOKUP(A1452,'Data _Transformation'!A1451:Q3780,10,FALSE)</f>
        <v>Over weight</v>
      </c>
      <c r="K1452" s="14" t="str">
        <f>VLOOKUP(A1452,'Data _Transformation'!A1451:Q3780,11,FALSE)</f>
        <v>Prediabetes</v>
      </c>
      <c r="L1452" s="39">
        <f>VLOOKUP(A1452,'Data _Transformation'!A1451:Q3780,12,FALSE)</f>
        <v>23211</v>
      </c>
      <c r="M1452" s="40">
        <f>VLOOKUP(A1452,'Data _Transformation'!A1451:Q3780,13,FALSE)</f>
        <v>12233.83</v>
      </c>
      <c r="N1452" s="14" t="str">
        <f>VLOOKUP(A1452,'Data _Transformation'!A1451:Q3780,14,FALSE)</f>
        <v>tier - 3</v>
      </c>
      <c r="O1452" s="14" t="str">
        <f>VLOOKUP(A1452,'Data _Transformation'!A1451:Q3780,15,FALSE)</f>
        <v>tier - 1</v>
      </c>
      <c r="P1452" s="14" t="str">
        <f>VLOOKUP(A1452,'Data _Transformation'!A1451:Q3780,16,0)</f>
        <v>R1011</v>
      </c>
      <c r="Q1452" s="42">
        <f>VLOOKUP(A1452,'Data _Transformation'!A1451:Q3780,17,0)</f>
        <v>59</v>
      </c>
    </row>
    <row r="1453" spans="1:17" ht="15.6" x14ac:dyDescent="0.3">
      <c r="A1453" s="41" t="s">
        <v>3640</v>
      </c>
      <c r="B1453" s="14" t="str">
        <f>VLOOKUP(A1453,'Data _Transformation'!A1452:Q3781,2,FALSE)</f>
        <v xml:space="preserve">  Jessica P</v>
      </c>
      <c r="C1453" s="14">
        <f>VLOOKUP(A1453,'Data _Transformation'!A1452:Q3781,3,FALSE)</f>
        <v>29.04</v>
      </c>
      <c r="D1453" s="14">
        <f>VLOOKUP(A1453,'Data _Transformation'!A1452:Q3781,4,FALSE)</f>
        <v>10.56</v>
      </c>
      <c r="E1453" s="14" t="str">
        <f>VLOOKUP(A1453,'Data _Transformation'!A1452:Q3781,5,FALSE)</f>
        <v>Yes</v>
      </c>
      <c r="F1453" s="14" t="str">
        <f>VLOOKUP(A1453,'Data _Transformation'!A1452:Q3781,6,FALSE)</f>
        <v>No</v>
      </c>
      <c r="G1453" s="14" t="str">
        <f>VLOOKUP(A1453,'Data _Transformation'!A1452:Q3781,7,FALSE)</f>
        <v>No</v>
      </c>
      <c r="H1453" s="14">
        <f>VLOOKUP(A1453,'Data _Transformation'!A1452:Q3781,8,FALSE)</f>
        <v>1</v>
      </c>
      <c r="I1453" s="14" t="str">
        <f>VLOOKUP(A1453,'Data _Transformation'!A1452:Q3781,9,FALSE)</f>
        <v>Nonsmoker</v>
      </c>
      <c r="J1453" s="14" t="str">
        <f>VLOOKUP(A1453,'Data _Transformation'!A1452:Q3781,10,FALSE)</f>
        <v>Over weight</v>
      </c>
      <c r="K1453" s="14" t="str">
        <f>VLOOKUP(A1453,'Data _Transformation'!A1452:Q3781,11,FALSE)</f>
        <v>Diabetes</v>
      </c>
      <c r="L1453" s="39">
        <f>VLOOKUP(A1453,'Data _Transformation'!A1452:Q3781,12,FALSE)</f>
        <v>23665</v>
      </c>
      <c r="M1453" s="40">
        <f>VLOOKUP(A1453,'Data _Transformation'!A1452:Q3781,13,FALSE)</f>
        <v>12235.84</v>
      </c>
      <c r="N1453" s="14" t="str">
        <f>VLOOKUP(A1453,'Data _Transformation'!A1452:Q3781,14,FALSE)</f>
        <v>tier - 3</v>
      </c>
      <c r="O1453" s="14" t="str">
        <f>VLOOKUP(A1453,'Data _Transformation'!A1452:Q3781,15,FALSE)</f>
        <v>tier - 3</v>
      </c>
      <c r="P1453" s="14" t="str">
        <f>VLOOKUP(A1453,'Data _Transformation'!A1452:Q3781,16,0)</f>
        <v>R1012</v>
      </c>
      <c r="Q1453" s="42">
        <f>VLOOKUP(A1453,'Data _Transformation'!A1452:Q3781,17,0)</f>
        <v>58</v>
      </c>
    </row>
    <row r="1454" spans="1:17" ht="15.6" x14ac:dyDescent="0.3">
      <c r="A1454" s="41" t="s">
        <v>3643</v>
      </c>
      <c r="B1454" s="14" t="str">
        <f>VLOOKUP(A1454,'Data _Transformation'!A1453:Q3782,2,FALSE)</f>
        <v xml:space="preserve">  Ashley</v>
      </c>
      <c r="C1454" s="14">
        <f>VLOOKUP(A1454,'Data _Transformation'!A1453:Q3782,3,FALSE)</f>
        <v>22.135000000000002</v>
      </c>
      <c r="D1454" s="14">
        <f>VLOOKUP(A1454,'Data _Transformation'!A1453:Q3782,4,FALSE)</f>
        <v>10.81</v>
      </c>
      <c r="E1454" s="14" t="str">
        <f>VLOOKUP(A1454,'Data _Transformation'!A1453:Q3782,5,FALSE)</f>
        <v>Yes</v>
      </c>
      <c r="F1454" s="14" t="str">
        <f>VLOOKUP(A1454,'Data _Transformation'!A1453:Q3782,6,FALSE)</f>
        <v>No</v>
      </c>
      <c r="G1454" s="14" t="str">
        <f>VLOOKUP(A1454,'Data _Transformation'!A1453:Q3782,7,FALSE)</f>
        <v>No</v>
      </c>
      <c r="H1454" s="14">
        <f>VLOOKUP(A1454,'Data _Transformation'!A1453:Q3782,8,FALSE)</f>
        <v>1</v>
      </c>
      <c r="I1454" s="14" t="str">
        <f>VLOOKUP(A1454,'Data _Transformation'!A1453:Q3782,9,FALSE)</f>
        <v>Nonsmoker</v>
      </c>
      <c r="J1454" s="14" t="str">
        <f>VLOOKUP(A1454,'Data _Transformation'!A1453:Q3782,10,FALSE)</f>
        <v>Normal weight</v>
      </c>
      <c r="K1454" s="14" t="str">
        <f>VLOOKUP(A1454,'Data _Transformation'!A1453:Q3782,11,FALSE)</f>
        <v>Diabetes</v>
      </c>
      <c r="L1454" s="39">
        <f>VLOOKUP(A1454,'Data _Transformation'!A1453:Q3782,12,FALSE)</f>
        <v>24317</v>
      </c>
      <c r="M1454" s="40">
        <f>VLOOKUP(A1454,'Data _Transformation'!A1453:Q3782,13,FALSE)</f>
        <v>12237.73</v>
      </c>
      <c r="N1454" s="14" t="str">
        <f>VLOOKUP(A1454,'Data _Transformation'!A1453:Q3782,14,FALSE)</f>
        <v>tier - 3</v>
      </c>
      <c r="O1454" s="14" t="str">
        <f>VLOOKUP(A1454,'Data _Transformation'!A1453:Q3782,15,FALSE)</f>
        <v>tier - 3</v>
      </c>
      <c r="P1454" s="14" t="str">
        <f>VLOOKUP(A1454,'Data _Transformation'!A1453:Q3782,16,0)</f>
        <v>R1012</v>
      </c>
      <c r="Q1454" s="42">
        <f>VLOOKUP(A1454,'Data _Transformation'!A1453:Q3782,17,0)</f>
        <v>56</v>
      </c>
    </row>
    <row r="1455" spans="1:17" ht="15.6" x14ac:dyDescent="0.3">
      <c r="A1455" s="41" t="s">
        <v>3646</v>
      </c>
      <c r="B1455" s="14" t="str">
        <f>VLOOKUP(A1455,'Data _Transformation'!A1454:Q3783,2,FALSE)</f>
        <v xml:space="preserve">  Arturo H</v>
      </c>
      <c r="C1455" s="14">
        <f>VLOOKUP(A1455,'Data _Transformation'!A1454:Q3783,3,FALSE)</f>
        <v>21.375</v>
      </c>
      <c r="D1455" s="14">
        <f>VLOOKUP(A1455,'Data _Transformation'!A1454:Q3783,4,FALSE)</f>
        <v>4.32</v>
      </c>
      <c r="E1455" s="14" t="str">
        <f>VLOOKUP(A1455,'Data _Transformation'!A1454:Q3783,5,FALSE)</f>
        <v>No</v>
      </c>
      <c r="F1455" s="14" t="str">
        <f>VLOOKUP(A1455,'Data _Transformation'!A1454:Q3783,6,FALSE)</f>
        <v>No</v>
      </c>
      <c r="G1455" s="14" t="str">
        <f>VLOOKUP(A1455,'Data _Transformation'!A1454:Q3783,7,FALSE)</f>
        <v>No</v>
      </c>
      <c r="H1455" s="14">
        <f>VLOOKUP(A1455,'Data _Transformation'!A1454:Q3783,8,FALSE)</f>
        <v>0</v>
      </c>
      <c r="I1455" s="14" t="str">
        <f>VLOOKUP(A1455,'Data _Transformation'!A1454:Q3783,9,FALSE)</f>
        <v>Nonsmoker</v>
      </c>
      <c r="J1455" s="14" t="str">
        <f>VLOOKUP(A1455,'Data _Transformation'!A1454:Q3783,10,FALSE)</f>
        <v>Normal weight</v>
      </c>
      <c r="K1455" s="14" t="str">
        <f>VLOOKUP(A1455,'Data _Transformation'!A1454:Q3783,11,FALSE)</f>
        <v>Normal</v>
      </c>
      <c r="L1455" s="39">
        <f>VLOOKUP(A1455,'Data _Transformation'!A1454:Q3783,12,FALSE)</f>
        <v>23209</v>
      </c>
      <c r="M1455" s="40">
        <f>VLOOKUP(A1455,'Data _Transformation'!A1454:Q3783,13,FALSE)</f>
        <v>12244.53</v>
      </c>
      <c r="N1455" s="14" t="str">
        <f>VLOOKUP(A1455,'Data _Transformation'!A1454:Q3783,14,FALSE)</f>
        <v>tier - 3</v>
      </c>
      <c r="O1455" s="14" t="str">
        <f>VLOOKUP(A1455,'Data _Transformation'!A1454:Q3783,15,FALSE)</f>
        <v>tier - 1</v>
      </c>
      <c r="P1455" s="14" t="str">
        <f>VLOOKUP(A1455,'Data _Transformation'!A1454:Q3783,16,0)</f>
        <v>R1013</v>
      </c>
      <c r="Q1455" s="42">
        <f>VLOOKUP(A1455,'Data _Transformation'!A1454:Q3783,17,0)</f>
        <v>59</v>
      </c>
    </row>
    <row r="1456" spans="1:17" ht="15.6" x14ac:dyDescent="0.3">
      <c r="A1456" s="41" t="s">
        <v>3648</v>
      </c>
      <c r="B1456" s="14" t="str">
        <f>VLOOKUP(A1456,'Data _Transformation'!A1455:Q3784,2,FALSE)</f>
        <v xml:space="preserve">  Ketil</v>
      </c>
      <c r="C1456" s="14">
        <f>VLOOKUP(A1456,'Data _Transformation'!A1455:Q3784,3,FALSE)</f>
        <v>29.19</v>
      </c>
      <c r="D1456" s="14">
        <f>VLOOKUP(A1456,'Data _Transformation'!A1455:Q3784,4,FALSE)</f>
        <v>4.37</v>
      </c>
      <c r="E1456" s="14" t="str">
        <f>VLOOKUP(A1456,'Data _Transformation'!A1455:Q3784,5,FALSE)</f>
        <v>No</v>
      </c>
      <c r="F1456" s="14" t="str">
        <f>VLOOKUP(A1456,'Data _Transformation'!A1455:Q3784,6,FALSE)</f>
        <v>No</v>
      </c>
      <c r="G1456" s="14" t="str">
        <f>VLOOKUP(A1456,'Data _Transformation'!A1455:Q3784,7,FALSE)</f>
        <v>No</v>
      </c>
      <c r="H1456" s="14">
        <f>VLOOKUP(A1456,'Data _Transformation'!A1455:Q3784,8,FALSE)</f>
        <v>0</v>
      </c>
      <c r="I1456" s="14" t="str">
        <f>VLOOKUP(A1456,'Data _Transformation'!A1455:Q3784,9,FALSE)</f>
        <v>Nonsmoker</v>
      </c>
      <c r="J1456" s="14" t="str">
        <f>VLOOKUP(A1456,'Data _Transformation'!A1455:Q3784,10,FALSE)</f>
        <v>Over weight</v>
      </c>
      <c r="K1456" s="14" t="str">
        <f>VLOOKUP(A1456,'Data _Transformation'!A1455:Q3784,11,FALSE)</f>
        <v>Normal</v>
      </c>
      <c r="L1456" s="39">
        <f>VLOOKUP(A1456,'Data _Transformation'!A1455:Q3784,12,FALSE)</f>
        <v>27203</v>
      </c>
      <c r="M1456" s="40">
        <f>VLOOKUP(A1456,'Data _Transformation'!A1455:Q3784,13,FALSE)</f>
        <v>12245.17</v>
      </c>
      <c r="N1456" s="14" t="str">
        <f>VLOOKUP(A1456,'Data _Transformation'!A1455:Q3784,14,FALSE)</f>
        <v>tier - 3</v>
      </c>
      <c r="O1456" s="14" t="str">
        <f>VLOOKUP(A1456,'Data _Transformation'!A1455:Q3784,15,FALSE)</f>
        <v>tier - 1</v>
      </c>
      <c r="P1456" s="14" t="str">
        <f>VLOOKUP(A1456,'Data _Transformation'!A1455:Q3784,16,0)</f>
        <v>R1012</v>
      </c>
      <c r="Q1456" s="42">
        <f>VLOOKUP(A1456,'Data _Transformation'!A1455:Q3784,17,0)</f>
        <v>48</v>
      </c>
    </row>
    <row r="1457" spans="1:17" ht="15.6" x14ac:dyDescent="0.3">
      <c r="A1457" s="41" t="s">
        <v>3651</v>
      </c>
      <c r="B1457" s="14" t="str">
        <f>VLOOKUP(A1457,'Data _Transformation'!A1456:Q3785,2,FALSE)</f>
        <v xml:space="preserve">  Katie</v>
      </c>
      <c r="C1457" s="14">
        <f>VLOOKUP(A1457,'Data _Transformation'!A1456:Q3785,3,FALSE)</f>
        <v>31.92</v>
      </c>
      <c r="D1457" s="14">
        <f>VLOOKUP(A1457,'Data _Transformation'!A1456:Q3785,4,FALSE)</f>
        <v>4.8099999999999996</v>
      </c>
      <c r="E1457" s="14" t="str">
        <f>VLOOKUP(A1457,'Data _Transformation'!A1456:Q3785,5,FALSE)</f>
        <v>Yes</v>
      </c>
      <c r="F1457" s="14" t="str">
        <f>VLOOKUP(A1457,'Data _Transformation'!A1456:Q3785,6,FALSE)</f>
        <v>No</v>
      </c>
      <c r="G1457" s="14" t="str">
        <f>VLOOKUP(A1457,'Data _Transformation'!A1456:Q3785,7,FALSE)</f>
        <v>Yes</v>
      </c>
      <c r="H1457" s="14">
        <f>VLOOKUP(A1457,'Data _Transformation'!A1456:Q3785,8,FALSE)</f>
        <v>1</v>
      </c>
      <c r="I1457" s="14" t="str">
        <f>VLOOKUP(A1457,'Data _Transformation'!A1456:Q3785,9,FALSE)</f>
        <v>Nonsmoker</v>
      </c>
      <c r="J1457" s="14" t="str">
        <f>VLOOKUP(A1457,'Data _Transformation'!A1456:Q3785,10,FALSE)</f>
        <v>Obesity</v>
      </c>
      <c r="K1457" s="14" t="str">
        <f>VLOOKUP(A1457,'Data _Transformation'!A1456:Q3785,11,FALSE)</f>
        <v>Normal</v>
      </c>
      <c r="L1457" s="39">
        <f>VLOOKUP(A1457,'Data _Transformation'!A1456:Q3785,12,FALSE)</f>
        <v>32835</v>
      </c>
      <c r="M1457" s="40">
        <f>VLOOKUP(A1457,'Data _Transformation'!A1456:Q3785,13,FALSE)</f>
        <v>12254.44</v>
      </c>
      <c r="N1457" s="14" t="str">
        <f>VLOOKUP(A1457,'Data _Transformation'!A1456:Q3785,14,FALSE)</f>
        <v>tier - 3</v>
      </c>
      <c r="O1457" s="14" t="str">
        <f>VLOOKUP(A1457,'Data _Transformation'!A1456:Q3785,15,FALSE)</f>
        <v>tier - 3</v>
      </c>
      <c r="P1457" s="14" t="str">
        <f>VLOOKUP(A1457,'Data _Transformation'!A1456:Q3785,16,0)</f>
        <v>R1026</v>
      </c>
      <c r="Q1457" s="42">
        <f>VLOOKUP(A1457,'Data _Transformation'!A1456:Q3785,17,0)</f>
        <v>33</v>
      </c>
    </row>
    <row r="1458" spans="1:17" ht="15.6" x14ac:dyDescent="0.3">
      <c r="A1458" s="41" t="s">
        <v>3654</v>
      </c>
      <c r="B1458" s="14" t="str">
        <f>VLOOKUP(A1458,'Data _Transformation'!A1457:Q3786,2,FALSE)</f>
        <v xml:space="preserve">  Christi</v>
      </c>
      <c r="C1458" s="14">
        <f>VLOOKUP(A1458,'Data _Transformation'!A1457:Q3786,3,FALSE)</f>
        <v>26.315000000000001</v>
      </c>
      <c r="D1458" s="14">
        <f>VLOOKUP(A1458,'Data _Transformation'!A1457:Q3786,4,FALSE)</f>
        <v>4.5599999999999996</v>
      </c>
      <c r="E1458" s="14" t="str">
        <f>VLOOKUP(A1458,'Data _Transformation'!A1457:Q3786,5,FALSE)</f>
        <v>Yes</v>
      </c>
      <c r="F1458" s="14" t="str">
        <f>VLOOKUP(A1458,'Data _Transformation'!A1457:Q3786,6,FALSE)</f>
        <v>No</v>
      </c>
      <c r="G1458" s="14" t="str">
        <f>VLOOKUP(A1458,'Data _Transformation'!A1457:Q3786,7,FALSE)</f>
        <v>Yes</v>
      </c>
      <c r="H1458" s="14">
        <f>VLOOKUP(A1458,'Data _Transformation'!A1457:Q3786,8,FALSE)</f>
        <v>1</v>
      </c>
      <c r="I1458" s="14" t="str">
        <f>VLOOKUP(A1458,'Data _Transformation'!A1457:Q3786,9,FALSE)</f>
        <v>Nonsmoker</v>
      </c>
      <c r="J1458" s="14" t="str">
        <f>VLOOKUP(A1458,'Data _Transformation'!A1457:Q3786,10,FALSE)</f>
        <v>Over weight</v>
      </c>
      <c r="K1458" s="14" t="str">
        <f>VLOOKUP(A1458,'Data _Transformation'!A1457:Q3786,11,FALSE)</f>
        <v>Normal</v>
      </c>
      <c r="L1458" s="39">
        <f>VLOOKUP(A1458,'Data _Transformation'!A1457:Q3786,12,FALSE)</f>
        <v>31637</v>
      </c>
      <c r="M1458" s="40">
        <f>VLOOKUP(A1458,'Data _Transformation'!A1457:Q3786,13,FALSE)</f>
        <v>12255.04</v>
      </c>
      <c r="N1458" s="14" t="str">
        <f>VLOOKUP(A1458,'Data _Transformation'!A1457:Q3786,14,FALSE)</f>
        <v>tier - 3</v>
      </c>
      <c r="O1458" s="14" t="str">
        <f>VLOOKUP(A1458,'Data _Transformation'!A1457:Q3786,15,FALSE)</f>
        <v>tier - 2</v>
      </c>
      <c r="P1458" s="14" t="str">
        <f>VLOOKUP(A1458,'Data _Transformation'!A1457:Q3786,16,0)</f>
        <v>R1026</v>
      </c>
      <c r="Q1458" s="42">
        <f>VLOOKUP(A1458,'Data _Transformation'!A1457:Q3786,17,0)</f>
        <v>36</v>
      </c>
    </row>
    <row r="1459" spans="1:17" ht="15.6" x14ac:dyDescent="0.3">
      <c r="A1459" s="41" t="s">
        <v>3657</v>
      </c>
      <c r="B1459" s="14" t="str">
        <f>VLOOKUP(A1459,'Data _Transformation'!A1458:Q3787,2,FALSE)</f>
        <v xml:space="preserve">  Alan</v>
      </c>
      <c r="C1459" s="14">
        <f>VLOOKUP(A1459,'Data _Transformation'!A1458:Q3787,3,FALSE)</f>
        <v>35.299999999999997</v>
      </c>
      <c r="D1459" s="14">
        <f>VLOOKUP(A1459,'Data _Transformation'!A1458:Q3787,4,FALSE)</f>
        <v>4.3899999999999997</v>
      </c>
      <c r="E1459" s="14" t="str">
        <f>VLOOKUP(A1459,'Data _Transformation'!A1458:Q3787,5,FALSE)</f>
        <v>No</v>
      </c>
      <c r="F1459" s="14" t="str">
        <f>VLOOKUP(A1459,'Data _Transformation'!A1458:Q3787,6,FALSE)</f>
        <v>No</v>
      </c>
      <c r="G1459" s="14" t="str">
        <f>VLOOKUP(A1459,'Data _Transformation'!A1458:Q3787,7,FALSE)</f>
        <v>No</v>
      </c>
      <c r="H1459" s="14">
        <f>VLOOKUP(A1459,'Data _Transformation'!A1458:Q3787,8,FALSE)</f>
        <v>0</v>
      </c>
      <c r="I1459" s="14" t="str">
        <f>VLOOKUP(A1459,'Data _Transformation'!A1458:Q3787,9,FALSE)</f>
        <v>Nonsmoker</v>
      </c>
      <c r="J1459" s="14" t="str">
        <f>VLOOKUP(A1459,'Data _Transformation'!A1458:Q3787,10,FALSE)</f>
        <v>Obesity</v>
      </c>
      <c r="K1459" s="14" t="str">
        <f>VLOOKUP(A1459,'Data _Transformation'!A1458:Q3787,11,FALSE)</f>
        <v>Normal</v>
      </c>
      <c r="L1459" s="39">
        <f>VLOOKUP(A1459,'Data _Transformation'!A1458:Q3787,12,FALSE)</f>
        <v>24447</v>
      </c>
      <c r="M1459" s="40">
        <f>VLOOKUP(A1459,'Data _Transformation'!A1458:Q3787,13,FALSE)</f>
        <v>12265.51</v>
      </c>
      <c r="N1459" s="14" t="str">
        <f>VLOOKUP(A1459,'Data _Transformation'!A1458:Q3787,14,FALSE)</f>
        <v>tier - 3</v>
      </c>
      <c r="O1459" s="14" t="str">
        <f>VLOOKUP(A1459,'Data _Transformation'!A1458:Q3787,15,FALSE)</f>
        <v>tier - 3</v>
      </c>
      <c r="P1459" s="14" t="str">
        <f>VLOOKUP(A1459,'Data _Transformation'!A1458:Q3787,16,0)</f>
        <v>R1013</v>
      </c>
      <c r="Q1459" s="42">
        <f>VLOOKUP(A1459,'Data _Transformation'!A1458:Q3787,17,0)</f>
        <v>56</v>
      </c>
    </row>
    <row r="1460" spans="1:17" ht="15.6" x14ac:dyDescent="0.3">
      <c r="A1460" s="41" t="s">
        <v>3659</v>
      </c>
      <c r="B1460" s="14" t="str">
        <f>VLOOKUP(A1460,'Data _Transformation'!A1459:Q3788,2,FALSE)</f>
        <v xml:space="preserve">  Edivaldo B</v>
      </c>
      <c r="C1460" s="14">
        <f>VLOOKUP(A1460,'Data _Transformation'!A1459:Q3788,3,FALSE)</f>
        <v>18.91</v>
      </c>
      <c r="D1460" s="14">
        <f>VLOOKUP(A1460,'Data _Transformation'!A1459:Q3788,4,FALSE)</f>
        <v>11.44</v>
      </c>
      <c r="E1460" s="14" t="str">
        <f>VLOOKUP(A1460,'Data _Transformation'!A1459:Q3788,5,FALSE)</f>
        <v>No</v>
      </c>
      <c r="F1460" s="14" t="str">
        <f>VLOOKUP(A1460,'Data _Transformation'!A1459:Q3788,6,FALSE)</f>
        <v>No</v>
      </c>
      <c r="G1460" s="14" t="str">
        <f>VLOOKUP(A1460,'Data _Transformation'!A1459:Q3788,7,FALSE)</f>
        <v>No</v>
      </c>
      <c r="H1460" s="14">
        <f>VLOOKUP(A1460,'Data _Transformation'!A1459:Q3788,8,FALSE)</f>
        <v>0</v>
      </c>
      <c r="I1460" s="14" t="str">
        <f>VLOOKUP(A1460,'Data _Transformation'!A1459:Q3788,9,FALSE)</f>
        <v>Nonsmoker</v>
      </c>
      <c r="J1460" s="14" t="str">
        <f>VLOOKUP(A1460,'Data _Transformation'!A1459:Q3788,10,FALSE)</f>
        <v>Normal weight</v>
      </c>
      <c r="K1460" s="14" t="str">
        <f>VLOOKUP(A1460,'Data _Transformation'!A1459:Q3788,11,FALSE)</f>
        <v>Diabetes</v>
      </c>
      <c r="L1460" s="39">
        <f>VLOOKUP(A1460,'Data _Transformation'!A1459:Q3788,12,FALSE)</f>
        <v>24836</v>
      </c>
      <c r="M1460" s="40">
        <f>VLOOKUP(A1460,'Data _Transformation'!A1459:Q3788,13,FALSE)</f>
        <v>12268.63</v>
      </c>
      <c r="N1460" s="14" t="str">
        <f>VLOOKUP(A1460,'Data _Transformation'!A1459:Q3788,14,FALSE)</f>
        <v>tier - 3</v>
      </c>
      <c r="O1460" s="14" t="str">
        <f>VLOOKUP(A1460,'Data _Transformation'!A1459:Q3788,15,FALSE)</f>
        <v>tier - 1</v>
      </c>
      <c r="P1460" s="14" t="str">
        <f>VLOOKUP(A1460,'Data _Transformation'!A1459:Q3788,16,0)</f>
        <v>R1012</v>
      </c>
      <c r="Q1460" s="42">
        <f>VLOOKUP(A1460,'Data _Transformation'!A1459:Q3788,17,0)</f>
        <v>55</v>
      </c>
    </row>
    <row r="1461" spans="1:17" ht="15.6" x14ac:dyDescent="0.3">
      <c r="A1461" s="41" t="s">
        <v>3662</v>
      </c>
      <c r="B1461" s="14" t="str">
        <f>VLOOKUP(A1461,'Data _Transformation'!A1460:Q3789,2,FALSE)</f>
        <v xml:space="preserve">  Eve</v>
      </c>
      <c r="C1461" s="14">
        <f>VLOOKUP(A1461,'Data _Transformation'!A1460:Q3789,3,FALSE)</f>
        <v>22.41</v>
      </c>
      <c r="D1461" s="14">
        <f>VLOOKUP(A1461,'Data _Transformation'!A1460:Q3789,4,FALSE)</f>
        <v>11.37</v>
      </c>
      <c r="E1461" s="14" t="str">
        <f>VLOOKUP(A1461,'Data _Transformation'!A1460:Q3789,5,FALSE)</f>
        <v>Yes</v>
      </c>
      <c r="F1461" s="14" t="str">
        <f>VLOOKUP(A1461,'Data _Transformation'!A1460:Q3789,6,FALSE)</f>
        <v>No</v>
      </c>
      <c r="G1461" s="14" t="str">
        <f>VLOOKUP(A1461,'Data _Transformation'!A1460:Q3789,7,FALSE)</f>
        <v>No</v>
      </c>
      <c r="H1461" s="14">
        <f>VLOOKUP(A1461,'Data _Transformation'!A1460:Q3789,8,FALSE)</f>
        <v>1</v>
      </c>
      <c r="I1461" s="14" t="str">
        <f>VLOOKUP(A1461,'Data _Transformation'!A1460:Q3789,9,FALSE)</f>
        <v>Nonsmoker</v>
      </c>
      <c r="J1461" s="14" t="str">
        <f>VLOOKUP(A1461,'Data _Transformation'!A1460:Q3789,10,FALSE)</f>
        <v>Normal weight</v>
      </c>
      <c r="K1461" s="14" t="str">
        <f>VLOOKUP(A1461,'Data _Transformation'!A1460:Q3789,11,FALSE)</f>
        <v>Diabetes</v>
      </c>
      <c r="L1461" s="39">
        <f>VLOOKUP(A1461,'Data _Transformation'!A1460:Q3789,12,FALSE)</f>
        <v>24712</v>
      </c>
      <c r="M1461" s="40">
        <f>VLOOKUP(A1461,'Data _Transformation'!A1460:Q3789,13,FALSE)</f>
        <v>12269.69</v>
      </c>
      <c r="N1461" s="14" t="str">
        <f>VLOOKUP(A1461,'Data _Transformation'!A1460:Q3789,14,FALSE)</f>
        <v>tier - 3</v>
      </c>
      <c r="O1461" s="14" t="str">
        <f>VLOOKUP(A1461,'Data _Transformation'!A1460:Q3789,15,FALSE)</f>
        <v>tier - 2</v>
      </c>
      <c r="P1461" s="14" t="str">
        <f>VLOOKUP(A1461,'Data _Transformation'!A1460:Q3789,16,0)</f>
        <v>R1012</v>
      </c>
      <c r="Q1461" s="42">
        <f>VLOOKUP(A1461,'Data _Transformation'!A1460:Q3789,17,0)</f>
        <v>55</v>
      </c>
    </row>
    <row r="1462" spans="1:17" ht="15.6" x14ac:dyDescent="0.3">
      <c r="A1462" s="41" t="s">
        <v>3664</v>
      </c>
      <c r="B1462" s="14" t="str">
        <f>VLOOKUP(A1462,'Data _Transformation'!A1461:Q3790,2,FALSE)</f>
        <v xml:space="preserve">  Devin</v>
      </c>
      <c r="C1462" s="14">
        <f>VLOOKUP(A1462,'Data _Transformation'!A1461:Q3790,3,FALSE)</f>
        <v>22.704999999999998</v>
      </c>
      <c r="D1462" s="14">
        <f>VLOOKUP(A1462,'Data _Transformation'!A1461:Q3790,4,FALSE)</f>
        <v>6.14</v>
      </c>
      <c r="E1462" s="14" t="str">
        <f>VLOOKUP(A1462,'Data _Transformation'!A1461:Q3790,5,FALSE)</f>
        <v>No</v>
      </c>
      <c r="F1462" s="14" t="str">
        <f>VLOOKUP(A1462,'Data _Transformation'!A1461:Q3790,6,FALSE)</f>
        <v>No</v>
      </c>
      <c r="G1462" s="14" t="str">
        <f>VLOOKUP(A1462,'Data _Transformation'!A1461:Q3790,7,FALSE)</f>
        <v>No</v>
      </c>
      <c r="H1462" s="14">
        <f>VLOOKUP(A1462,'Data _Transformation'!A1461:Q3790,8,FALSE)</f>
        <v>0</v>
      </c>
      <c r="I1462" s="14" t="str">
        <f>VLOOKUP(A1462,'Data _Transformation'!A1461:Q3790,9,FALSE)</f>
        <v>Nonsmoker</v>
      </c>
      <c r="J1462" s="14" t="str">
        <f>VLOOKUP(A1462,'Data _Transformation'!A1461:Q3790,10,FALSE)</f>
        <v>Normal weight</v>
      </c>
      <c r="K1462" s="14" t="str">
        <f>VLOOKUP(A1462,'Data _Transformation'!A1461:Q3790,11,FALSE)</f>
        <v>Prediabetes</v>
      </c>
      <c r="L1462" s="39">
        <f>VLOOKUP(A1462,'Data _Transformation'!A1461:Q3790,12,FALSE)</f>
        <v>24427</v>
      </c>
      <c r="M1462" s="40">
        <f>VLOOKUP(A1462,'Data _Transformation'!A1461:Q3790,13,FALSE)</f>
        <v>12282.03</v>
      </c>
      <c r="N1462" s="14" t="str">
        <f>VLOOKUP(A1462,'Data _Transformation'!A1461:Q3790,14,FALSE)</f>
        <v>tier - 3</v>
      </c>
      <c r="O1462" s="14" t="str">
        <f>VLOOKUP(A1462,'Data _Transformation'!A1461:Q3790,15,FALSE)</f>
        <v>tier - 1</v>
      </c>
      <c r="P1462" s="14" t="str">
        <f>VLOOKUP(A1462,'Data _Transformation'!A1461:Q3790,16,0)</f>
        <v>R1025</v>
      </c>
      <c r="Q1462" s="42">
        <f>VLOOKUP(A1462,'Data _Transformation'!A1461:Q3790,17,0)</f>
        <v>56</v>
      </c>
    </row>
    <row r="1463" spans="1:17" ht="15.6" x14ac:dyDescent="0.3">
      <c r="A1463" s="41" t="s">
        <v>3667</v>
      </c>
      <c r="B1463" s="14" t="str">
        <f>VLOOKUP(A1463,'Data _Transformation'!A1462:Q3791,2,FALSE)</f>
        <v xml:space="preserve">  Shaun R</v>
      </c>
      <c r="C1463" s="14">
        <f>VLOOKUP(A1463,'Data _Transformation'!A1462:Q3791,3,FALSE)</f>
        <v>37.18</v>
      </c>
      <c r="D1463" s="14">
        <f>VLOOKUP(A1463,'Data _Transformation'!A1462:Q3791,4,FALSE)</f>
        <v>4.8899999999999997</v>
      </c>
      <c r="E1463" s="14" t="str">
        <f>VLOOKUP(A1463,'Data _Transformation'!A1462:Q3791,5,FALSE)</f>
        <v>No</v>
      </c>
      <c r="F1463" s="14" t="str">
        <f>VLOOKUP(A1463,'Data _Transformation'!A1462:Q3791,6,FALSE)</f>
        <v>No</v>
      </c>
      <c r="G1463" s="14" t="str">
        <f>VLOOKUP(A1463,'Data _Transformation'!A1462:Q3791,7,FALSE)</f>
        <v>No</v>
      </c>
      <c r="H1463" s="14">
        <f>VLOOKUP(A1463,'Data _Transformation'!A1462:Q3791,8,FALSE)</f>
        <v>0</v>
      </c>
      <c r="I1463" s="14" t="str">
        <f>VLOOKUP(A1463,'Data _Transformation'!A1462:Q3791,9,FALSE)</f>
        <v>Nonsmoker</v>
      </c>
      <c r="J1463" s="14" t="str">
        <f>VLOOKUP(A1463,'Data _Transformation'!A1462:Q3791,10,FALSE)</f>
        <v>Obesity</v>
      </c>
      <c r="K1463" s="14" t="str">
        <f>VLOOKUP(A1463,'Data _Transformation'!A1462:Q3791,11,FALSE)</f>
        <v>Normal</v>
      </c>
      <c r="L1463" s="39">
        <f>VLOOKUP(A1463,'Data _Transformation'!A1462:Q3791,12,FALSE)</f>
        <v>33175</v>
      </c>
      <c r="M1463" s="40">
        <f>VLOOKUP(A1463,'Data _Transformation'!A1462:Q3791,13,FALSE)</f>
        <v>12282.38</v>
      </c>
      <c r="N1463" s="14" t="str">
        <f>VLOOKUP(A1463,'Data _Transformation'!A1462:Q3791,14,FALSE)</f>
        <v>tier - 3</v>
      </c>
      <c r="O1463" s="14" t="str">
        <f>VLOOKUP(A1463,'Data _Transformation'!A1462:Q3791,15,FALSE)</f>
        <v>tier - 1</v>
      </c>
      <c r="P1463" s="14" t="str">
        <f>VLOOKUP(A1463,'Data _Transformation'!A1462:Q3791,16,0)</f>
        <v>R1011</v>
      </c>
      <c r="Q1463" s="42">
        <f>VLOOKUP(A1463,'Data _Transformation'!A1462:Q3791,17,0)</f>
        <v>32</v>
      </c>
    </row>
    <row r="1464" spans="1:17" ht="15.6" x14ac:dyDescent="0.3">
      <c r="A1464" s="41" t="s">
        <v>3670</v>
      </c>
      <c r="B1464" s="14" t="str">
        <f>VLOOKUP(A1464,'Data _Transformation'!A1463:Q3792,2,FALSE)</f>
        <v xml:space="preserve">  Adrian</v>
      </c>
      <c r="C1464" s="14">
        <f>VLOOKUP(A1464,'Data _Transformation'!A1463:Q3792,3,FALSE)</f>
        <v>35.97</v>
      </c>
      <c r="D1464" s="14">
        <f>VLOOKUP(A1464,'Data _Transformation'!A1463:Q3792,4,FALSE)</f>
        <v>4.5999999999999996</v>
      </c>
      <c r="E1464" s="14" t="str">
        <f>VLOOKUP(A1464,'Data _Transformation'!A1463:Q3792,5,FALSE)</f>
        <v>No</v>
      </c>
      <c r="F1464" s="14" t="str">
        <f>VLOOKUP(A1464,'Data _Transformation'!A1463:Q3792,6,FALSE)</f>
        <v>No</v>
      </c>
      <c r="G1464" s="14" t="str">
        <f>VLOOKUP(A1464,'Data _Transformation'!A1463:Q3792,7,FALSE)</f>
        <v>No</v>
      </c>
      <c r="H1464" s="14">
        <f>VLOOKUP(A1464,'Data _Transformation'!A1463:Q3792,8,FALSE)</f>
        <v>0</v>
      </c>
      <c r="I1464" s="14" t="str">
        <f>VLOOKUP(A1464,'Data _Transformation'!A1463:Q3792,9,FALSE)</f>
        <v>Nonsmoker</v>
      </c>
      <c r="J1464" s="14" t="str">
        <f>VLOOKUP(A1464,'Data _Transformation'!A1463:Q3792,10,FALSE)</f>
        <v>Obesity</v>
      </c>
      <c r="K1464" s="14" t="str">
        <f>VLOOKUP(A1464,'Data _Transformation'!A1463:Q3792,11,FALSE)</f>
        <v>Normal</v>
      </c>
      <c r="L1464" s="39">
        <f>VLOOKUP(A1464,'Data _Transformation'!A1463:Q3792,12,FALSE)</f>
        <v>23312</v>
      </c>
      <c r="M1464" s="40">
        <f>VLOOKUP(A1464,'Data _Transformation'!A1463:Q3792,13,FALSE)</f>
        <v>12299.59</v>
      </c>
      <c r="N1464" s="14" t="str">
        <f>VLOOKUP(A1464,'Data _Transformation'!A1463:Q3792,14,FALSE)</f>
        <v>tier - 3</v>
      </c>
      <c r="O1464" s="14" t="str">
        <f>VLOOKUP(A1464,'Data _Transformation'!A1463:Q3792,15,FALSE)</f>
        <v>tier - 1</v>
      </c>
      <c r="P1464" s="14" t="str">
        <f>VLOOKUP(A1464,'Data _Transformation'!A1463:Q3792,16,0)</f>
        <v>R1025</v>
      </c>
      <c r="Q1464" s="42">
        <f>VLOOKUP(A1464,'Data _Transformation'!A1463:Q3792,17,0)</f>
        <v>59</v>
      </c>
    </row>
    <row r="1465" spans="1:17" ht="15.6" x14ac:dyDescent="0.3">
      <c r="A1465" s="41" t="s">
        <v>3672</v>
      </c>
      <c r="B1465" s="14" t="str">
        <f>VLOOKUP(A1465,'Data _Transformation'!A1464:Q3793,2,FALSE)</f>
        <v xml:space="preserve">  Andrew</v>
      </c>
      <c r="C1465" s="14">
        <f>VLOOKUP(A1465,'Data _Transformation'!A1464:Q3793,3,FALSE)</f>
        <v>35.799999999999997</v>
      </c>
      <c r="D1465" s="14">
        <f>VLOOKUP(A1465,'Data _Transformation'!A1464:Q3793,4,FALSE)</f>
        <v>4.42</v>
      </c>
      <c r="E1465" s="14" t="str">
        <f>VLOOKUP(A1465,'Data _Transformation'!A1464:Q3793,5,FALSE)</f>
        <v>No</v>
      </c>
      <c r="F1465" s="14" t="str">
        <f>VLOOKUP(A1465,'Data _Transformation'!A1464:Q3793,6,FALSE)</f>
        <v>No</v>
      </c>
      <c r="G1465" s="14" t="str">
        <f>VLOOKUP(A1465,'Data _Transformation'!A1464:Q3793,7,FALSE)</f>
        <v>No</v>
      </c>
      <c r="H1465" s="14">
        <f>VLOOKUP(A1465,'Data _Transformation'!A1464:Q3793,8,FALSE)</f>
        <v>0</v>
      </c>
      <c r="I1465" s="14" t="str">
        <f>VLOOKUP(A1465,'Data _Transformation'!A1464:Q3793,9,FALSE)</f>
        <v>Nonsmoker</v>
      </c>
      <c r="J1465" s="14" t="str">
        <f>VLOOKUP(A1465,'Data _Transformation'!A1464:Q3793,10,FALSE)</f>
        <v>Obesity</v>
      </c>
      <c r="K1465" s="14" t="str">
        <f>VLOOKUP(A1465,'Data _Transformation'!A1464:Q3793,11,FALSE)</f>
        <v>Normal</v>
      </c>
      <c r="L1465" s="39">
        <f>VLOOKUP(A1465,'Data _Transformation'!A1464:Q3793,12,FALSE)</f>
        <v>23252</v>
      </c>
      <c r="M1465" s="40">
        <f>VLOOKUP(A1465,'Data _Transformation'!A1464:Q3793,13,FALSE)</f>
        <v>12323.94</v>
      </c>
      <c r="N1465" s="14" t="str">
        <f>VLOOKUP(A1465,'Data _Transformation'!A1464:Q3793,14,FALSE)</f>
        <v>tier - 3</v>
      </c>
      <c r="O1465" s="14" t="str">
        <f>VLOOKUP(A1465,'Data _Transformation'!A1464:Q3793,15,FALSE)</f>
        <v>tier - 3</v>
      </c>
      <c r="P1465" s="14" t="str">
        <f>VLOOKUP(A1465,'Data _Transformation'!A1464:Q3793,16,0)</f>
        <v>R1017</v>
      </c>
      <c r="Q1465" s="42">
        <f>VLOOKUP(A1465,'Data _Transformation'!A1464:Q3793,17,0)</f>
        <v>59</v>
      </c>
    </row>
    <row r="1466" spans="1:17" ht="15.6" x14ac:dyDescent="0.3">
      <c r="A1466" s="41" t="s">
        <v>3675</v>
      </c>
      <c r="B1466" s="14" t="str">
        <f>VLOOKUP(A1466,'Data _Transformation'!A1465:Q3794,2,FALSE)</f>
        <v xml:space="preserve">  Mallory</v>
      </c>
      <c r="C1466" s="14">
        <f>VLOOKUP(A1466,'Data _Transformation'!A1465:Q3794,3,FALSE)</f>
        <v>28.31</v>
      </c>
      <c r="D1466" s="14">
        <f>VLOOKUP(A1466,'Data _Transformation'!A1465:Q3794,4,FALSE)</f>
        <v>7.48</v>
      </c>
      <c r="E1466" s="14" t="str">
        <f>VLOOKUP(A1466,'Data _Transformation'!A1465:Q3794,5,FALSE)</f>
        <v>Yes</v>
      </c>
      <c r="F1466" s="14" t="str">
        <f>VLOOKUP(A1466,'Data _Transformation'!A1465:Q3794,6,FALSE)</f>
        <v>No</v>
      </c>
      <c r="G1466" s="14" t="str">
        <f>VLOOKUP(A1466,'Data _Transformation'!A1465:Q3794,7,FALSE)</f>
        <v>No</v>
      </c>
      <c r="H1466" s="14">
        <f>VLOOKUP(A1466,'Data _Transformation'!A1465:Q3794,8,FALSE)</f>
        <v>0</v>
      </c>
      <c r="I1466" s="14" t="str">
        <f>VLOOKUP(A1466,'Data _Transformation'!A1465:Q3794,9,FALSE)</f>
        <v>Nonsmoker</v>
      </c>
      <c r="J1466" s="14" t="str">
        <f>VLOOKUP(A1466,'Data _Transformation'!A1465:Q3794,10,FALSE)</f>
        <v>Over weight</v>
      </c>
      <c r="K1466" s="14" t="str">
        <f>VLOOKUP(A1466,'Data _Transformation'!A1465:Q3794,11,FALSE)</f>
        <v>Diabetes</v>
      </c>
      <c r="L1466" s="39">
        <f>VLOOKUP(A1466,'Data _Transformation'!A1465:Q3794,12,FALSE)</f>
        <v>23225</v>
      </c>
      <c r="M1466" s="40">
        <f>VLOOKUP(A1466,'Data _Transformation'!A1465:Q3794,13,FALSE)</f>
        <v>12333.83</v>
      </c>
      <c r="N1466" s="14" t="str">
        <f>VLOOKUP(A1466,'Data _Transformation'!A1465:Q3794,14,FALSE)</f>
        <v>tier - 3</v>
      </c>
      <c r="O1466" s="14" t="str">
        <f>VLOOKUP(A1466,'Data _Transformation'!A1465:Q3794,15,FALSE)</f>
        <v>tier - 2</v>
      </c>
      <c r="P1466" s="14" t="str">
        <f>VLOOKUP(A1466,'Data _Transformation'!A1465:Q3794,16,0)</f>
        <v>R1011</v>
      </c>
      <c r="Q1466" s="42">
        <f>VLOOKUP(A1466,'Data _Transformation'!A1465:Q3794,17,0)</f>
        <v>59</v>
      </c>
    </row>
    <row r="1467" spans="1:17" ht="15.6" x14ac:dyDescent="0.3">
      <c r="A1467" s="41" t="s">
        <v>3677</v>
      </c>
      <c r="B1467" s="14" t="str">
        <f>VLOOKUP(A1467,'Data _Transformation'!A1466:Q3795,2,FALSE)</f>
        <v xml:space="preserve">  Shawn E</v>
      </c>
      <c r="C1467" s="14">
        <f>VLOOKUP(A1467,'Data _Transformation'!A1466:Q3795,3,FALSE)</f>
        <v>38.06</v>
      </c>
      <c r="D1467" s="14">
        <f>VLOOKUP(A1467,'Data _Transformation'!A1466:Q3795,4,FALSE)</f>
        <v>10.74</v>
      </c>
      <c r="E1467" s="14" t="str">
        <f>VLOOKUP(A1467,'Data _Transformation'!A1466:Q3795,5,FALSE)</f>
        <v>No</v>
      </c>
      <c r="F1467" s="14" t="str">
        <f>VLOOKUP(A1467,'Data _Transformation'!A1466:Q3795,6,FALSE)</f>
        <v>No</v>
      </c>
      <c r="G1467" s="14" t="str">
        <f>VLOOKUP(A1467,'Data _Transformation'!A1466:Q3795,7,FALSE)</f>
        <v>No</v>
      </c>
      <c r="H1467" s="14">
        <f>VLOOKUP(A1467,'Data _Transformation'!A1466:Q3795,8,FALSE)</f>
        <v>0</v>
      </c>
      <c r="I1467" s="14" t="str">
        <f>VLOOKUP(A1467,'Data _Transformation'!A1466:Q3795,9,FALSE)</f>
        <v>Nonsmoker</v>
      </c>
      <c r="J1467" s="14" t="str">
        <f>VLOOKUP(A1467,'Data _Transformation'!A1466:Q3795,10,FALSE)</f>
        <v>Obesity</v>
      </c>
      <c r="K1467" s="14" t="str">
        <f>VLOOKUP(A1467,'Data _Transformation'!A1466:Q3795,11,FALSE)</f>
        <v>Diabetes</v>
      </c>
      <c r="L1467" s="39">
        <f>VLOOKUP(A1467,'Data _Transformation'!A1466:Q3795,12,FALSE)</f>
        <v>23276</v>
      </c>
      <c r="M1467" s="40">
        <f>VLOOKUP(A1467,'Data _Transformation'!A1466:Q3795,13,FALSE)</f>
        <v>12347.17</v>
      </c>
      <c r="N1467" s="14" t="str">
        <f>VLOOKUP(A1467,'Data _Transformation'!A1466:Q3795,14,FALSE)</f>
        <v>tier - 3</v>
      </c>
      <c r="O1467" s="14" t="str">
        <f>VLOOKUP(A1467,'Data _Transformation'!A1466:Q3795,15,FALSE)</f>
        <v>tier - 3</v>
      </c>
      <c r="P1467" s="14" t="str">
        <f>VLOOKUP(A1467,'Data _Transformation'!A1466:Q3795,16,0)</f>
        <v>R1011</v>
      </c>
      <c r="Q1467" s="42">
        <f>VLOOKUP(A1467,'Data _Transformation'!A1466:Q3795,17,0)</f>
        <v>59</v>
      </c>
    </row>
    <row r="1468" spans="1:17" ht="15.6" x14ac:dyDescent="0.3">
      <c r="A1468" s="41" t="s">
        <v>3680</v>
      </c>
      <c r="B1468" s="14" t="str">
        <f>VLOOKUP(A1468,'Data _Transformation'!A1467:Q3796,2,FALSE)</f>
        <v xml:space="preserve">  Sarah E</v>
      </c>
      <c r="C1468" s="14">
        <f>VLOOKUP(A1468,'Data _Transformation'!A1467:Q3796,3,FALSE)</f>
        <v>28</v>
      </c>
      <c r="D1468" s="14">
        <f>VLOOKUP(A1468,'Data _Transformation'!A1467:Q3796,4,FALSE)</f>
        <v>5.19</v>
      </c>
      <c r="E1468" s="14" t="str">
        <f>VLOOKUP(A1468,'Data _Transformation'!A1467:Q3796,5,FALSE)</f>
        <v>No</v>
      </c>
      <c r="F1468" s="14" t="str">
        <f>VLOOKUP(A1468,'Data _Transformation'!A1467:Q3796,6,FALSE)</f>
        <v>No</v>
      </c>
      <c r="G1468" s="14" t="str">
        <f>VLOOKUP(A1468,'Data _Transformation'!A1467:Q3796,7,FALSE)</f>
        <v>No</v>
      </c>
      <c r="H1468" s="14">
        <f>VLOOKUP(A1468,'Data _Transformation'!A1467:Q3796,8,FALSE)</f>
        <v>1</v>
      </c>
      <c r="I1468" s="14" t="str">
        <f>VLOOKUP(A1468,'Data _Transformation'!A1467:Q3796,9,FALSE)</f>
        <v>Nonsmoker</v>
      </c>
      <c r="J1468" s="14" t="str">
        <f>VLOOKUP(A1468,'Data _Transformation'!A1467:Q3796,10,FALSE)</f>
        <v>Over weight</v>
      </c>
      <c r="K1468" s="14" t="str">
        <f>VLOOKUP(A1468,'Data _Transformation'!A1467:Q3796,11,FALSE)</f>
        <v>Normal</v>
      </c>
      <c r="L1468" s="39">
        <f>VLOOKUP(A1468,'Data _Transformation'!A1467:Q3796,12,FALSE)</f>
        <v>24470</v>
      </c>
      <c r="M1468" s="40">
        <f>VLOOKUP(A1468,'Data _Transformation'!A1467:Q3796,13,FALSE)</f>
        <v>12363.55</v>
      </c>
      <c r="N1468" s="14" t="str">
        <f>VLOOKUP(A1468,'Data _Transformation'!A1467:Q3796,14,FALSE)</f>
        <v>tier - 3</v>
      </c>
      <c r="O1468" s="14" t="str">
        <f>VLOOKUP(A1468,'Data _Transformation'!A1467:Q3796,15,FALSE)</f>
        <v>tier - 3</v>
      </c>
      <c r="P1468" s="14" t="str">
        <f>VLOOKUP(A1468,'Data _Transformation'!A1467:Q3796,16,0)</f>
        <v>R1011</v>
      </c>
      <c r="Q1468" s="42">
        <f>VLOOKUP(A1468,'Data _Transformation'!A1467:Q3796,17,0)</f>
        <v>56</v>
      </c>
    </row>
    <row r="1469" spans="1:17" ht="15.6" x14ac:dyDescent="0.3">
      <c r="A1469" s="41" t="s">
        <v>3682</v>
      </c>
      <c r="B1469" s="14" t="str">
        <f>VLOOKUP(A1469,'Data _Transformation'!A1468:Q3797,2,FALSE)</f>
        <v xml:space="preserve">  Josh</v>
      </c>
      <c r="C1469" s="14">
        <f>VLOOKUP(A1469,'Data _Transformation'!A1468:Q3797,3,FALSE)</f>
        <v>34.32</v>
      </c>
      <c r="D1469" s="14">
        <f>VLOOKUP(A1469,'Data _Transformation'!A1468:Q3797,4,FALSE)</f>
        <v>9.17</v>
      </c>
      <c r="E1469" s="14" t="str">
        <f>VLOOKUP(A1469,'Data _Transformation'!A1468:Q3797,5,FALSE)</f>
        <v>No</v>
      </c>
      <c r="F1469" s="14" t="str">
        <f>VLOOKUP(A1469,'Data _Transformation'!A1468:Q3797,6,FALSE)</f>
        <v>No</v>
      </c>
      <c r="G1469" s="14" t="str">
        <f>VLOOKUP(A1469,'Data _Transformation'!A1468:Q3797,7,FALSE)</f>
        <v>No</v>
      </c>
      <c r="H1469" s="14">
        <f>VLOOKUP(A1469,'Data _Transformation'!A1468:Q3797,8,FALSE)</f>
        <v>0</v>
      </c>
      <c r="I1469" s="14" t="str">
        <f>VLOOKUP(A1469,'Data _Transformation'!A1468:Q3797,9,FALSE)</f>
        <v>Nonsmoker</v>
      </c>
      <c r="J1469" s="14" t="str">
        <f>VLOOKUP(A1469,'Data _Transformation'!A1468:Q3797,10,FALSE)</f>
        <v>Obesity</v>
      </c>
      <c r="K1469" s="14" t="str">
        <f>VLOOKUP(A1469,'Data _Transformation'!A1468:Q3797,11,FALSE)</f>
        <v>Diabetes</v>
      </c>
      <c r="L1469" s="39">
        <f>VLOOKUP(A1469,'Data _Transformation'!A1468:Q3797,12,FALSE)</f>
        <v>22915</v>
      </c>
      <c r="M1469" s="40">
        <f>VLOOKUP(A1469,'Data _Transformation'!A1468:Q3797,13,FALSE)</f>
        <v>12369.89</v>
      </c>
      <c r="N1469" s="14" t="str">
        <f>VLOOKUP(A1469,'Data _Transformation'!A1468:Q3797,14,FALSE)</f>
        <v>tier - 3</v>
      </c>
      <c r="O1469" s="14" t="str">
        <f>VLOOKUP(A1469,'Data _Transformation'!A1468:Q3797,15,FALSE)</f>
        <v>tier - 2</v>
      </c>
      <c r="P1469" s="14" t="str">
        <f>VLOOKUP(A1469,'Data _Transformation'!A1468:Q3797,16,0)</f>
        <v>R1024</v>
      </c>
      <c r="Q1469" s="42">
        <f>VLOOKUP(A1469,'Data _Transformation'!A1468:Q3797,17,0)</f>
        <v>60</v>
      </c>
    </row>
    <row r="1470" spans="1:17" ht="15.6" x14ac:dyDescent="0.3">
      <c r="A1470" s="41" t="s">
        <v>3685</v>
      </c>
      <c r="B1470" s="14" t="str">
        <f>VLOOKUP(A1470,'Data _Transformation'!A1469:Q3798,2,FALSE)</f>
        <v xml:space="preserve">  Johann A</v>
      </c>
      <c r="C1470" s="14">
        <f>VLOOKUP(A1470,'Data _Transformation'!A1469:Q3798,3,FALSE)</f>
        <v>22.3</v>
      </c>
      <c r="D1470" s="14">
        <f>VLOOKUP(A1470,'Data _Transformation'!A1469:Q3798,4,FALSE)</f>
        <v>4.95</v>
      </c>
      <c r="E1470" s="14" t="str">
        <f>VLOOKUP(A1470,'Data _Transformation'!A1469:Q3798,5,FALSE)</f>
        <v>Yes</v>
      </c>
      <c r="F1470" s="14" t="str">
        <f>VLOOKUP(A1470,'Data _Transformation'!A1469:Q3798,6,FALSE)</f>
        <v>No</v>
      </c>
      <c r="G1470" s="14" t="str">
        <f>VLOOKUP(A1470,'Data _Transformation'!A1469:Q3798,7,FALSE)</f>
        <v>No</v>
      </c>
      <c r="H1470" s="14">
        <f>VLOOKUP(A1470,'Data _Transformation'!A1469:Q3798,8,FALSE)</f>
        <v>0</v>
      </c>
      <c r="I1470" s="14" t="str">
        <f>VLOOKUP(A1470,'Data _Transformation'!A1469:Q3798,9,FALSE)</f>
        <v>Nonsmoker</v>
      </c>
      <c r="J1470" s="14" t="str">
        <f>VLOOKUP(A1470,'Data _Transformation'!A1469:Q3798,10,FALSE)</f>
        <v>Normal weight</v>
      </c>
      <c r="K1470" s="14" t="str">
        <f>VLOOKUP(A1470,'Data _Transformation'!A1469:Q3798,11,FALSE)</f>
        <v>Normal</v>
      </c>
      <c r="L1470" s="39">
        <f>VLOOKUP(A1470,'Data _Transformation'!A1469:Q3798,12,FALSE)</f>
        <v>32871</v>
      </c>
      <c r="M1470" s="40">
        <f>VLOOKUP(A1470,'Data _Transformation'!A1469:Q3798,13,FALSE)</f>
        <v>12404.88</v>
      </c>
      <c r="N1470" s="14" t="str">
        <f>VLOOKUP(A1470,'Data _Transformation'!A1469:Q3798,14,FALSE)</f>
        <v>tier - 3</v>
      </c>
      <c r="O1470" s="14" t="str">
        <f>VLOOKUP(A1470,'Data _Transformation'!A1469:Q3798,15,FALSE)</f>
        <v>tier - 3</v>
      </c>
      <c r="P1470" s="14" t="str">
        <f>VLOOKUP(A1470,'Data _Transformation'!A1469:Q3798,16,0)</f>
        <v>R1016</v>
      </c>
      <c r="Q1470" s="42">
        <f>VLOOKUP(A1470,'Data _Transformation'!A1469:Q3798,17,0)</f>
        <v>33</v>
      </c>
    </row>
    <row r="1471" spans="1:17" ht="15.6" x14ac:dyDescent="0.3">
      <c r="A1471" s="41" t="s">
        <v>3687</v>
      </c>
      <c r="B1471" s="14" t="str">
        <f>VLOOKUP(A1471,'Data _Transformation'!A1470:Q3799,2,FALSE)</f>
        <v xml:space="preserve">  Robin M</v>
      </c>
      <c r="C1471" s="14">
        <f>VLOOKUP(A1471,'Data _Transformation'!A1470:Q3799,3,FALSE)</f>
        <v>27.835000000000001</v>
      </c>
      <c r="D1471" s="14">
        <f>VLOOKUP(A1471,'Data _Transformation'!A1470:Q3799,4,FALSE)</f>
        <v>6.03</v>
      </c>
      <c r="E1471" s="14" t="str">
        <f>VLOOKUP(A1471,'Data _Transformation'!A1470:Q3799,5,FALSE)</f>
        <v>No</v>
      </c>
      <c r="F1471" s="14" t="str">
        <f>VLOOKUP(A1471,'Data _Transformation'!A1470:Q3799,6,FALSE)</f>
        <v>No</v>
      </c>
      <c r="G1471" s="14" t="str">
        <f>VLOOKUP(A1471,'Data _Transformation'!A1470:Q3799,7,FALSE)</f>
        <v>No</v>
      </c>
      <c r="H1471" s="14">
        <f>VLOOKUP(A1471,'Data _Transformation'!A1470:Q3799,8,FALSE)</f>
        <v>1</v>
      </c>
      <c r="I1471" s="14" t="str">
        <f>VLOOKUP(A1471,'Data _Transformation'!A1470:Q3799,9,FALSE)</f>
        <v>Nonsmoker</v>
      </c>
      <c r="J1471" s="14" t="str">
        <f>VLOOKUP(A1471,'Data _Transformation'!A1470:Q3799,10,FALSE)</f>
        <v>Over weight</v>
      </c>
      <c r="K1471" s="14" t="str">
        <f>VLOOKUP(A1471,'Data _Transformation'!A1470:Q3799,11,FALSE)</f>
        <v>Prediabetes</v>
      </c>
      <c r="L1471" s="39">
        <f>VLOOKUP(A1471,'Data _Transformation'!A1470:Q3799,12,FALSE)</f>
        <v>26532</v>
      </c>
      <c r="M1471" s="40">
        <f>VLOOKUP(A1471,'Data _Transformation'!A1470:Q3799,13,FALSE)</f>
        <v>12407.3</v>
      </c>
      <c r="N1471" s="14" t="str">
        <f>VLOOKUP(A1471,'Data _Transformation'!A1470:Q3799,14,FALSE)</f>
        <v>tier - 3</v>
      </c>
      <c r="O1471" s="14" t="str">
        <f>VLOOKUP(A1471,'Data _Transformation'!A1470:Q3799,15,FALSE)</f>
        <v>tier - 2</v>
      </c>
      <c r="P1471" s="14" t="str">
        <f>VLOOKUP(A1471,'Data _Transformation'!A1470:Q3799,16,0)</f>
        <v>R1021</v>
      </c>
      <c r="Q1471" s="42">
        <f>VLOOKUP(A1471,'Data _Transformation'!A1470:Q3799,17,0)</f>
        <v>50</v>
      </c>
    </row>
    <row r="1472" spans="1:17" ht="15.6" x14ac:dyDescent="0.3">
      <c r="A1472" s="41" t="s">
        <v>3690</v>
      </c>
      <c r="B1472" s="14" t="str">
        <f>VLOOKUP(A1472,'Data _Transformation'!A1471:Q3800,2,FALSE)</f>
        <v xml:space="preserve">  Kyle K</v>
      </c>
      <c r="C1472" s="14">
        <f>VLOOKUP(A1472,'Data _Transformation'!A1471:Q3800,3,FALSE)</f>
        <v>39.229999999999997</v>
      </c>
      <c r="D1472" s="14">
        <f>VLOOKUP(A1472,'Data _Transformation'!A1471:Q3800,4,FALSE)</f>
        <v>5.36</v>
      </c>
      <c r="E1472" s="14" t="str">
        <f>VLOOKUP(A1472,'Data _Transformation'!A1471:Q3800,5,FALSE)</f>
        <v>No</v>
      </c>
      <c r="F1472" s="14" t="str">
        <f>VLOOKUP(A1472,'Data _Transformation'!A1471:Q3800,6,FALSE)</f>
        <v>No</v>
      </c>
      <c r="G1472" s="14" t="str">
        <f>VLOOKUP(A1472,'Data _Transformation'!A1471:Q3800,7,FALSE)</f>
        <v>No</v>
      </c>
      <c r="H1472" s="14">
        <f>VLOOKUP(A1472,'Data _Transformation'!A1471:Q3800,8,FALSE)</f>
        <v>0</v>
      </c>
      <c r="I1472" s="14" t="str">
        <f>VLOOKUP(A1472,'Data _Transformation'!A1471:Q3800,9,FALSE)</f>
        <v>Nonsmoker</v>
      </c>
      <c r="J1472" s="14" t="str">
        <f>VLOOKUP(A1472,'Data _Transformation'!A1471:Q3800,10,FALSE)</f>
        <v>Obesity</v>
      </c>
      <c r="K1472" s="14" t="str">
        <f>VLOOKUP(A1472,'Data _Transformation'!A1471:Q3800,11,FALSE)</f>
        <v>Normal</v>
      </c>
      <c r="L1472" s="39">
        <f>VLOOKUP(A1472,'Data _Transformation'!A1471:Q3800,12,FALSE)</f>
        <v>29050</v>
      </c>
      <c r="M1472" s="40">
        <f>VLOOKUP(A1472,'Data _Transformation'!A1471:Q3800,13,FALSE)</f>
        <v>12408.29</v>
      </c>
      <c r="N1472" s="14" t="str">
        <f>VLOOKUP(A1472,'Data _Transformation'!A1471:Q3800,14,FALSE)</f>
        <v>tier - 3</v>
      </c>
      <c r="O1472" s="14" t="str">
        <f>VLOOKUP(A1472,'Data _Transformation'!A1471:Q3800,15,FALSE)</f>
        <v>tier - 1</v>
      </c>
      <c r="P1472" s="14" t="str">
        <f>VLOOKUP(A1472,'Data _Transformation'!A1471:Q3800,16,0)</f>
        <v>R1022</v>
      </c>
      <c r="Q1472" s="42">
        <f>VLOOKUP(A1472,'Data _Transformation'!A1471:Q3800,17,0)</f>
        <v>43</v>
      </c>
    </row>
    <row r="1473" spans="1:17" ht="15.6" x14ac:dyDescent="0.3">
      <c r="A1473" s="41" t="s">
        <v>3692</v>
      </c>
      <c r="B1473" s="14" t="str">
        <f>VLOOKUP(A1473,'Data _Transformation'!A1472:Q3801,2,FALSE)</f>
        <v xml:space="preserve">  Alison</v>
      </c>
      <c r="C1473" s="14">
        <f>VLOOKUP(A1473,'Data _Transformation'!A1472:Q3801,3,FALSE)</f>
        <v>19.95</v>
      </c>
      <c r="D1473" s="14">
        <f>VLOOKUP(A1473,'Data _Transformation'!A1472:Q3801,4,FALSE)</f>
        <v>6.11</v>
      </c>
      <c r="E1473" s="14" t="str">
        <f>VLOOKUP(A1473,'Data _Transformation'!A1472:Q3801,5,FALSE)</f>
        <v>No</v>
      </c>
      <c r="F1473" s="14" t="str">
        <f>VLOOKUP(A1473,'Data _Transformation'!A1472:Q3801,6,FALSE)</f>
        <v>No</v>
      </c>
      <c r="G1473" s="14" t="str">
        <f>VLOOKUP(A1473,'Data _Transformation'!A1472:Q3801,7,FALSE)</f>
        <v>No</v>
      </c>
      <c r="H1473" s="14">
        <f>VLOOKUP(A1473,'Data _Transformation'!A1472:Q3801,8,FALSE)</f>
        <v>1</v>
      </c>
      <c r="I1473" s="14" t="str">
        <f>VLOOKUP(A1473,'Data _Transformation'!A1472:Q3801,9,FALSE)</f>
        <v>Nonsmoker</v>
      </c>
      <c r="J1473" s="14" t="str">
        <f>VLOOKUP(A1473,'Data _Transformation'!A1472:Q3801,10,FALSE)</f>
        <v>Normal weight</v>
      </c>
      <c r="K1473" s="14" t="str">
        <f>VLOOKUP(A1473,'Data _Transformation'!A1472:Q3801,11,FALSE)</f>
        <v>Prediabetes</v>
      </c>
      <c r="L1473" s="39">
        <f>VLOOKUP(A1473,'Data _Transformation'!A1472:Q3801,12,FALSE)</f>
        <v>23593</v>
      </c>
      <c r="M1473" s="40">
        <f>VLOOKUP(A1473,'Data _Transformation'!A1472:Q3801,13,FALSE)</f>
        <v>12430.95</v>
      </c>
      <c r="N1473" s="14" t="str">
        <f>VLOOKUP(A1473,'Data _Transformation'!A1472:Q3801,14,FALSE)</f>
        <v>tier - 3</v>
      </c>
      <c r="O1473" s="14" t="str">
        <f>VLOOKUP(A1473,'Data _Transformation'!A1472:Q3801,15,FALSE)</f>
        <v>tier - 3</v>
      </c>
      <c r="P1473" s="14" t="str">
        <f>VLOOKUP(A1473,'Data _Transformation'!A1472:Q3801,16,0)</f>
        <v>R1024</v>
      </c>
      <c r="Q1473" s="42">
        <f>VLOOKUP(A1473,'Data _Transformation'!A1472:Q3801,17,0)</f>
        <v>58</v>
      </c>
    </row>
    <row r="1474" spans="1:17" ht="15.6" x14ac:dyDescent="0.3">
      <c r="A1474" s="41" t="s">
        <v>3695</v>
      </c>
      <c r="B1474" s="14" t="str">
        <f>VLOOKUP(A1474,'Data _Transformation'!A1473:Q3802,2,FALSE)</f>
        <v xml:space="preserve">  Michael A</v>
      </c>
      <c r="C1474" s="14">
        <f>VLOOKUP(A1474,'Data _Transformation'!A1473:Q3802,3,FALSE)</f>
        <v>34.64</v>
      </c>
      <c r="D1474" s="14">
        <f>VLOOKUP(A1474,'Data _Transformation'!A1473:Q3802,4,FALSE)</f>
        <v>4.88</v>
      </c>
      <c r="E1474" s="14" t="str">
        <f>VLOOKUP(A1474,'Data _Transformation'!A1473:Q3802,5,FALSE)</f>
        <v>No</v>
      </c>
      <c r="F1474" s="14" t="str">
        <f>VLOOKUP(A1474,'Data _Transformation'!A1473:Q3802,6,FALSE)</f>
        <v>No</v>
      </c>
      <c r="G1474" s="14" t="str">
        <f>VLOOKUP(A1474,'Data _Transformation'!A1473:Q3802,7,FALSE)</f>
        <v>Yes</v>
      </c>
      <c r="H1474" s="14">
        <f>VLOOKUP(A1474,'Data _Transformation'!A1473:Q3802,8,FALSE)</f>
        <v>1</v>
      </c>
      <c r="I1474" s="14" t="str">
        <f>VLOOKUP(A1474,'Data _Transformation'!A1473:Q3802,9,FALSE)</f>
        <v>Nonsmoker</v>
      </c>
      <c r="J1474" s="14" t="str">
        <f>VLOOKUP(A1474,'Data _Transformation'!A1473:Q3802,10,FALSE)</f>
        <v>Obesity</v>
      </c>
      <c r="K1474" s="14" t="str">
        <f>VLOOKUP(A1474,'Data _Transformation'!A1473:Q3802,11,FALSE)</f>
        <v>Normal</v>
      </c>
      <c r="L1474" s="39">
        <f>VLOOKUP(A1474,'Data _Transformation'!A1473:Q3802,12,FALSE)</f>
        <v>34920</v>
      </c>
      <c r="M1474" s="40">
        <f>VLOOKUP(A1474,'Data _Transformation'!A1473:Q3802,13,FALSE)</f>
        <v>12452.25</v>
      </c>
      <c r="N1474" s="14" t="str">
        <f>VLOOKUP(A1474,'Data _Transformation'!A1473:Q3802,14,FALSE)</f>
        <v>tier - 3</v>
      </c>
      <c r="O1474" s="14" t="str">
        <f>VLOOKUP(A1474,'Data _Transformation'!A1473:Q3802,15,FALSE)</f>
        <v>tier - 3</v>
      </c>
      <c r="P1474" s="14" t="str">
        <f>VLOOKUP(A1474,'Data _Transformation'!A1473:Q3802,16,0)</f>
        <v>R1012</v>
      </c>
      <c r="Q1474" s="42">
        <f>VLOOKUP(A1474,'Data _Transformation'!A1473:Q3802,17,0)</f>
        <v>27</v>
      </c>
    </row>
    <row r="1475" spans="1:17" ht="15.6" x14ac:dyDescent="0.3">
      <c r="A1475" s="41" t="s">
        <v>3697</v>
      </c>
      <c r="B1475" s="14" t="str">
        <f>VLOOKUP(A1475,'Data _Transformation'!A1474:Q3803,2,FALSE)</f>
        <v xml:space="preserve">  Byron A</v>
      </c>
      <c r="C1475" s="14">
        <f>VLOOKUP(A1475,'Data _Transformation'!A1474:Q3803,3,FALSE)</f>
        <v>18.75</v>
      </c>
      <c r="D1475" s="14">
        <f>VLOOKUP(A1475,'Data _Transformation'!A1474:Q3803,4,FALSE)</f>
        <v>6.72</v>
      </c>
      <c r="E1475" s="14" t="str">
        <f>VLOOKUP(A1475,'Data _Transformation'!A1474:Q3803,5,FALSE)</f>
        <v>No</v>
      </c>
      <c r="F1475" s="14" t="str">
        <f>VLOOKUP(A1475,'Data _Transformation'!A1474:Q3803,6,FALSE)</f>
        <v>No</v>
      </c>
      <c r="G1475" s="14" t="str">
        <f>VLOOKUP(A1475,'Data _Transformation'!A1474:Q3803,7,FALSE)</f>
        <v>No</v>
      </c>
      <c r="H1475" s="14">
        <f>VLOOKUP(A1475,'Data _Transformation'!A1474:Q3803,8,FALSE)</f>
        <v>0</v>
      </c>
      <c r="I1475" s="14" t="str">
        <f>VLOOKUP(A1475,'Data _Transformation'!A1474:Q3803,9,FALSE)</f>
        <v>Nonsmoker</v>
      </c>
      <c r="J1475" s="14" t="str">
        <f>VLOOKUP(A1475,'Data _Transformation'!A1474:Q3803,10,FALSE)</f>
        <v>Normal weight</v>
      </c>
      <c r="K1475" s="14" t="str">
        <f>VLOOKUP(A1475,'Data _Transformation'!A1474:Q3803,11,FALSE)</f>
        <v>Diabetes</v>
      </c>
      <c r="L1475" s="39">
        <f>VLOOKUP(A1475,'Data _Transformation'!A1474:Q3803,12,FALSE)</f>
        <v>25168</v>
      </c>
      <c r="M1475" s="40">
        <f>VLOOKUP(A1475,'Data _Transformation'!A1474:Q3803,13,FALSE)</f>
        <v>12475.35</v>
      </c>
      <c r="N1475" s="14" t="str">
        <f>VLOOKUP(A1475,'Data _Transformation'!A1474:Q3803,14,FALSE)</f>
        <v>tier - 3</v>
      </c>
      <c r="O1475" s="14" t="str">
        <f>VLOOKUP(A1475,'Data _Transformation'!A1474:Q3803,15,FALSE)</f>
        <v>tier - 1</v>
      </c>
      <c r="P1475" s="14" t="str">
        <f>VLOOKUP(A1475,'Data _Transformation'!A1474:Q3803,16,0)</f>
        <v>R1012</v>
      </c>
      <c r="Q1475" s="42">
        <f>VLOOKUP(A1475,'Data _Transformation'!A1474:Q3803,17,0)</f>
        <v>54</v>
      </c>
    </row>
    <row r="1476" spans="1:17" ht="15.6" x14ac:dyDescent="0.3">
      <c r="A1476" s="41" t="s">
        <v>3700</v>
      </c>
      <c r="B1476" s="14" t="str">
        <f>VLOOKUP(A1476,'Data _Transformation'!A1475:Q3804,2,FALSE)</f>
        <v xml:space="preserve">  Carine A</v>
      </c>
      <c r="C1476" s="14">
        <f>VLOOKUP(A1476,'Data _Transformation'!A1475:Q3804,3,FALSE)</f>
        <v>26.48</v>
      </c>
      <c r="D1476" s="14">
        <f>VLOOKUP(A1476,'Data _Transformation'!A1475:Q3804,4,FALSE)</f>
        <v>4.2</v>
      </c>
      <c r="E1476" s="14" t="str">
        <f>VLOOKUP(A1476,'Data _Transformation'!A1475:Q3804,5,FALSE)</f>
        <v>No</v>
      </c>
      <c r="F1476" s="14" t="str">
        <f>VLOOKUP(A1476,'Data _Transformation'!A1475:Q3804,6,FALSE)</f>
        <v>No</v>
      </c>
      <c r="G1476" s="14" t="str">
        <f>VLOOKUP(A1476,'Data _Transformation'!A1475:Q3804,7,FALSE)</f>
        <v>No</v>
      </c>
      <c r="H1476" s="14">
        <f>VLOOKUP(A1476,'Data _Transformation'!A1475:Q3804,8,FALSE)</f>
        <v>1</v>
      </c>
      <c r="I1476" s="14" t="str">
        <f>VLOOKUP(A1476,'Data _Transformation'!A1475:Q3804,9,FALSE)</f>
        <v>Nonsmoker</v>
      </c>
      <c r="J1476" s="14" t="str">
        <f>VLOOKUP(A1476,'Data _Transformation'!A1475:Q3804,10,FALSE)</f>
        <v>Over weight</v>
      </c>
      <c r="K1476" s="14" t="str">
        <f>VLOOKUP(A1476,'Data _Transformation'!A1475:Q3804,11,FALSE)</f>
        <v>Normal</v>
      </c>
      <c r="L1476" s="39">
        <f>VLOOKUP(A1476,'Data _Transformation'!A1475:Q3804,12,FALSE)</f>
        <v>25154</v>
      </c>
      <c r="M1476" s="40">
        <f>VLOOKUP(A1476,'Data _Transformation'!A1475:Q3804,13,FALSE)</f>
        <v>12479.71</v>
      </c>
      <c r="N1476" s="14" t="str">
        <f>VLOOKUP(A1476,'Data _Transformation'!A1475:Q3804,14,FALSE)</f>
        <v>tier - 3</v>
      </c>
      <c r="O1476" s="14" t="str">
        <f>VLOOKUP(A1476,'Data _Transformation'!A1475:Q3804,15,FALSE)</f>
        <v>tier - 3</v>
      </c>
      <c r="P1476" s="14" t="str">
        <f>VLOOKUP(A1476,'Data _Transformation'!A1475:Q3804,16,0)</f>
        <v>R1012</v>
      </c>
      <c r="Q1476" s="42">
        <f>VLOOKUP(A1476,'Data _Transformation'!A1475:Q3804,17,0)</f>
        <v>54</v>
      </c>
    </row>
    <row r="1477" spans="1:17" ht="15.6" x14ac:dyDescent="0.3">
      <c r="A1477" s="41" t="s">
        <v>3702</v>
      </c>
      <c r="B1477" s="14" t="str">
        <f>VLOOKUP(A1477,'Data _Transformation'!A1476:Q3805,2,FALSE)</f>
        <v xml:space="preserve">  Nathaniel</v>
      </c>
      <c r="C1477" s="14">
        <f>VLOOKUP(A1477,'Data _Transformation'!A1476:Q3805,3,FALSE)</f>
        <v>34.83</v>
      </c>
      <c r="D1477" s="14">
        <f>VLOOKUP(A1477,'Data _Transformation'!A1476:Q3805,4,FALSE)</f>
        <v>5.79</v>
      </c>
      <c r="E1477" s="14" t="str">
        <f>VLOOKUP(A1477,'Data _Transformation'!A1476:Q3805,5,FALSE)</f>
        <v>No</v>
      </c>
      <c r="F1477" s="14" t="str">
        <f>VLOOKUP(A1477,'Data _Transformation'!A1476:Q3805,6,FALSE)</f>
        <v>No</v>
      </c>
      <c r="G1477" s="14" t="str">
        <f>VLOOKUP(A1477,'Data _Transformation'!A1476:Q3805,7,FALSE)</f>
        <v>No</v>
      </c>
      <c r="H1477" s="14">
        <f>VLOOKUP(A1477,'Data _Transformation'!A1476:Q3805,8,FALSE)</f>
        <v>1</v>
      </c>
      <c r="I1477" s="14" t="str">
        <f>VLOOKUP(A1477,'Data _Transformation'!A1476:Q3805,9,FALSE)</f>
        <v>Nonsmoker</v>
      </c>
      <c r="J1477" s="14" t="str">
        <f>VLOOKUP(A1477,'Data _Transformation'!A1476:Q3805,10,FALSE)</f>
        <v>Obesity</v>
      </c>
      <c r="K1477" s="14" t="str">
        <f>VLOOKUP(A1477,'Data _Transformation'!A1476:Q3805,11,FALSE)</f>
        <v>Prediabetes</v>
      </c>
      <c r="L1477" s="39">
        <f>VLOOKUP(A1477,'Data _Transformation'!A1476:Q3805,12,FALSE)</f>
        <v>24716</v>
      </c>
      <c r="M1477" s="40">
        <f>VLOOKUP(A1477,'Data _Transformation'!A1476:Q3805,13,FALSE)</f>
        <v>12485.8</v>
      </c>
      <c r="N1477" s="14" t="str">
        <f>VLOOKUP(A1477,'Data _Transformation'!A1476:Q3805,14,FALSE)</f>
        <v>tier - 3</v>
      </c>
      <c r="O1477" s="14" t="str">
        <f>VLOOKUP(A1477,'Data _Transformation'!A1476:Q3805,15,FALSE)</f>
        <v>tier - 3</v>
      </c>
      <c r="P1477" s="14" t="str">
        <f>VLOOKUP(A1477,'Data _Transformation'!A1476:Q3805,16,0)</f>
        <v>R1013</v>
      </c>
      <c r="Q1477" s="42">
        <f>VLOOKUP(A1477,'Data _Transformation'!A1476:Q3805,17,0)</f>
        <v>55</v>
      </c>
    </row>
    <row r="1478" spans="1:17" ht="15.6" x14ac:dyDescent="0.3">
      <c r="A1478" s="41" t="s">
        <v>3704</v>
      </c>
      <c r="B1478" s="14" t="str">
        <f>VLOOKUP(A1478,'Data _Transformation'!A1477:Q3806,2,FALSE)</f>
        <v xml:space="preserve">  Lindsay A</v>
      </c>
      <c r="C1478" s="14">
        <f>VLOOKUP(A1478,'Data _Transformation'!A1477:Q3806,3,FALSE)</f>
        <v>25.46</v>
      </c>
      <c r="D1478" s="14">
        <f>VLOOKUP(A1478,'Data _Transformation'!A1477:Q3806,4,FALSE)</f>
        <v>4.29</v>
      </c>
      <c r="E1478" s="14" t="str">
        <f>VLOOKUP(A1478,'Data _Transformation'!A1477:Q3806,5,FALSE)</f>
        <v>No</v>
      </c>
      <c r="F1478" s="14" t="str">
        <f>VLOOKUP(A1478,'Data _Transformation'!A1477:Q3806,6,FALSE)</f>
        <v>No</v>
      </c>
      <c r="G1478" s="14" t="str">
        <f>VLOOKUP(A1478,'Data _Transformation'!A1477:Q3806,7,FALSE)</f>
        <v>No</v>
      </c>
      <c r="H1478" s="14">
        <f>VLOOKUP(A1478,'Data _Transformation'!A1477:Q3806,8,FALSE)</f>
        <v>0</v>
      </c>
      <c r="I1478" s="14" t="str">
        <f>VLOOKUP(A1478,'Data _Transformation'!A1477:Q3806,9,FALSE)</f>
        <v>Nonsmoker</v>
      </c>
      <c r="J1478" s="14" t="str">
        <f>VLOOKUP(A1478,'Data _Transformation'!A1477:Q3806,10,FALSE)</f>
        <v>Over weight</v>
      </c>
      <c r="K1478" s="14" t="str">
        <f>VLOOKUP(A1478,'Data _Transformation'!A1477:Q3806,11,FALSE)</f>
        <v>Normal</v>
      </c>
      <c r="L1478" s="39">
        <f>VLOOKUP(A1478,'Data _Transformation'!A1477:Q3806,12,FALSE)</f>
        <v>25175</v>
      </c>
      <c r="M1478" s="40">
        <f>VLOOKUP(A1478,'Data _Transformation'!A1477:Q3806,13,FALSE)</f>
        <v>12495.29</v>
      </c>
      <c r="N1478" s="14" t="str">
        <f>VLOOKUP(A1478,'Data _Transformation'!A1477:Q3806,14,FALSE)</f>
        <v>tier - 3</v>
      </c>
      <c r="O1478" s="14" t="str">
        <f>VLOOKUP(A1478,'Data _Transformation'!A1477:Q3806,15,FALSE)</f>
        <v>tier - 3</v>
      </c>
      <c r="P1478" s="14" t="str">
        <f>VLOOKUP(A1478,'Data _Transformation'!A1477:Q3806,16,0)</f>
        <v>R1012</v>
      </c>
      <c r="Q1478" s="42">
        <f>VLOOKUP(A1478,'Data _Transformation'!A1477:Q3806,17,0)</f>
        <v>54</v>
      </c>
    </row>
    <row r="1479" spans="1:17" ht="15.6" x14ac:dyDescent="0.3">
      <c r="A1479" s="41" t="s">
        <v>3707</v>
      </c>
      <c r="B1479" s="14" t="str">
        <f>VLOOKUP(A1479,'Data _Transformation'!A1478:Q3807,2,FALSE)</f>
        <v xml:space="preserve">  Justin R</v>
      </c>
      <c r="C1479" s="14">
        <f>VLOOKUP(A1479,'Data _Transformation'!A1478:Q3807,3,FALSE)</f>
        <v>23.31</v>
      </c>
      <c r="D1479" s="14">
        <f>VLOOKUP(A1479,'Data _Transformation'!A1478:Q3807,4,FALSE)</f>
        <v>8.27</v>
      </c>
      <c r="E1479" s="14" t="str">
        <f>VLOOKUP(A1479,'Data _Transformation'!A1478:Q3807,5,FALSE)</f>
        <v>No</v>
      </c>
      <c r="F1479" s="14" t="str">
        <f>VLOOKUP(A1479,'Data _Transformation'!A1478:Q3807,6,FALSE)</f>
        <v>No</v>
      </c>
      <c r="G1479" s="14" t="str">
        <f>VLOOKUP(A1479,'Data _Transformation'!A1478:Q3807,7,FALSE)</f>
        <v>No</v>
      </c>
      <c r="H1479" s="14">
        <f>VLOOKUP(A1479,'Data _Transformation'!A1478:Q3807,8,FALSE)</f>
        <v>0</v>
      </c>
      <c r="I1479" s="14" t="str">
        <f>VLOOKUP(A1479,'Data _Transformation'!A1478:Q3807,9,FALSE)</f>
        <v>Nonsmoker</v>
      </c>
      <c r="J1479" s="14" t="str">
        <f>VLOOKUP(A1479,'Data _Transformation'!A1478:Q3807,10,FALSE)</f>
        <v>Normal weight</v>
      </c>
      <c r="K1479" s="14" t="str">
        <f>VLOOKUP(A1479,'Data _Transformation'!A1478:Q3807,11,FALSE)</f>
        <v>Diabetes</v>
      </c>
      <c r="L1479" s="39">
        <f>VLOOKUP(A1479,'Data _Transformation'!A1478:Q3807,12,FALSE)</f>
        <v>24300</v>
      </c>
      <c r="M1479" s="40">
        <f>VLOOKUP(A1479,'Data _Transformation'!A1478:Q3807,13,FALSE)</f>
        <v>12499.88</v>
      </c>
      <c r="N1479" s="14" t="str">
        <f>VLOOKUP(A1479,'Data _Transformation'!A1478:Q3807,14,FALSE)</f>
        <v>tier - 3</v>
      </c>
      <c r="O1479" s="14" t="str">
        <f>VLOOKUP(A1479,'Data _Transformation'!A1478:Q3807,15,FALSE)</f>
        <v>tier - 2</v>
      </c>
      <c r="P1479" s="14" t="str">
        <f>VLOOKUP(A1479,'Data _Transformation'!A1478:Q3807,16,0)</f>
        <v>R1012</v>
      </c>
      <c r="Q1479" s="42">
        <f>VLOOKUP(A1479,'Data _Transformation'!A1478:Q3807,17,0)</f>
        <v>56</v>
      </c>
    </row>
    <row r="1480" spans="1:17" ht="15.6" x14ac:dyDescent="0.3">
      <c r="A1480" s="41" t="s">
        <v>3709</v>
      </c>
      <c r="B1480" s="14" t="str">
        <f>VLOOKUP(A1480,'Data _Transformation'!A1479:Q3808,2,FALSE)</f>
        <v xml:space="preserve">  Casey</v>
      </c>
      <c r="C1480" s="14">
        <f>VLOOKUP(A1480,'Data _Transformation'!A1479:Q3808,3,FALSE)</f>
        <v>29</v>
      </c>
      <c r="D1480" s="14">
        <f>VLOOKUP(A1480,'Data _Transformation'!A1479:Q3808,4,FALSE)</f>
        <v>4.5599999999999996</v>
      </c>
      <c r="E1480" s="14" t="str">
        <f>VLOOKUP(A1480,'Data _Transformation'!A1479:Q3808,5,FALSE)</f>
        <v>No</v>
      </c>
      <c r="F1480" s="14" t="str">
        <f>VLOOKUP(A1480,'Data _Transformation'!A1479:Q3808,6,FALSE)</f>
        <v>No</v>
      </c>
      <c r="G1480" s="14" t="str">
        <f>VLOOKUP(A1480,'Data _Transformation'!A1479:Q3808,7,FALSE)</f>
        <v>No</v>
      </c>
      <c r="H1480" s="14">
        <f>VLOOKUP(A1480,'Data _Transformation'!A1479:Q3808,8,FALSE)</f>
        <v>0</v>
      </c>
      <c r="I1480" s="14" t="str">
        <f>VLOOKUP(A1480,'Data _Transformation'!A1479:Q3808,9,FALSE)</f>
        <v>Nonsmoker</v>
      </c>
      <c r="J1480" s="14" t="str">
        <f>VLOOKUP(A1480,'Data _Transformation'!A1479:Q3808,10,FALSE)</f>
        <v>Over weight</v>
      </c>
      <c r="K1480" s="14" t="str">
        <f>VLOOKUP(A1480,'Data _Transformation'!A1479:Q3808,11,FALSE)</f>
        <v>Normal</v>
      </c>
      <c r="L1480" s="39">
        <f>VLOOKUP(A1480,'Data _Transformation'!A1479:Q3808,12,FALSE)</f>
        <v>22935</v>
      </c>
      <c r="M1480" s="40">
        <f>VLOOKUP(A1480,'Data _Transformation'!A1479:Q3808,13,FALSE)</f>
        <v>12523.6</v>
      </c>
      <c r="N1480" s="14" t="str">
        <f>VLOOKUP(A1480,'Data _Transformation'!A1479:Q3808,14,FALSE)</f>
        <v>tier - 3</v>
      </c>
      <c r="O1480" s="14" t="str">
        <f>VLOOKUP(A1480,'Data _Transformation'!A1479:Q3808,15,FALSE)</f>
        <v>tier - 3</v>
      </c>
      <c r="P1480" s="14" t="str">
        <f>VLOOKUP(A1480,'Data _Transformation'!A1479:Q3808,16,0)</f>
        <v>R1012</v>
      </c>
      <c r="Q1480" s="42">
        <f>VLOOKUP(A1480,'Data _Transformation'!A1479:Q3808,17,0)</f>
        <v>60</v>
      </c>
    </row>
    <row r="1481" spans="1:17" ht="15.6" x14ac:dyDescent="0.3">
      <c r="A1481" s="41" t="s">
        <v>3712</v>
      </c>
      <c r="B1481" s="14" t="str">
        <f>VLOOKUP(A1481,'Data _Transformation'!A1480:Q3809,2,FALSE)</f>
        <v xml:space="preserve">  Amanda L</v>
      </c>
      <c r="C1481" s="14">
        <f>VLOOKUP(A1481,'Data _Transformation'!A1480:Q3809,3,FALSE)</f>
        <v>32.869999999999997</v>
      </c>
      <c r="D1481" s="14">
        <f>VLOOKUP(A1481,'Data _Transformation'!A1480:Q3809,4,FALSE)</f>
        <v>5.33</v>
      </c>
      <c r="E1481" s="14" t="str">
        <f>VLOOKUP(A1481,'Data _Transformation'!A1480:Q3809,5,FALSE)</f>
        <v>No</v>
      </c>
      <c r="F1481" s="14" t="str">
        <f>VLOOKUP(A1481,'Data _Transformation'!A1480:Q3809,6,FALSE)</f>
        <v>No</v>
      </c>
      <c r="G1481" s="14" t="str">
        <f>VLOOKUP(A1481,'Data _Transformation'!A1480:Q3809,7,FALSE)</f>
        <v>No</v>
      </c>
      <c r="H1481" s="14">
        <f>VLOOKUP(A1481,'Data _Transformation'!A1480:Q3809,8,FALSE)</f>
        <v>0</v>
      </c>
      <c r="I1481" s="14" t="str">
        <f>VLOOKUP(A1481,'Data _Transformation'!A1480:Q3809,9,FALSE)</f>
        <v>Nonsmoker</v>
      </c>
      <c r="J1481" s="14" t="str">
        <f>VLOOKUP(A1481,'Data _Transformation'!A1480:Q3809,10,FALSE)</f>
        <v>Obesity</v>
      </c>
      <c r="K1481" s="14" t="str">
        <f>VLOOKUP(A1481,'Data _Transformation'!A1480:Q3809,11,FALSE)</f>
        <v>Normal</v>
      </c>
      <c r="L1481" s="39">
        <f>VLOOKUP(A1481,'Data _Transformation'!A1480:Q3809,12,FALSE)</f>
        <v>22613</v>
      </c>
      <c r="M1481" s="40">
        <f>VLOOKUP(A1481,'Data _Transformation'!A1480:Q3809,13,FALSE)</f>
        <v>12557.61</v>
      </c>
      <c r="N1481" s="14" t="str">
        <f>VLOOKUP(A1481,'Data _Transformation'!A1480:Q3809,14,FALSE)</f>
        <v>tier - 3</v>
      </c>
      <c r="O1481" s="14" t="str">
        <f>VLOOKUP(A1481,'Data _Transformation'!A1480:Q3809,15,FALSE)</f>
        <v>tier - 3</v>
      </c>
      <c r="P1481" s="14" t="str">
        <f>VLOOKUP(A1481,'Data _Transformation'!A1480:Q3809,16,0)</f>
        <v>R1013</v>
      </c>
      <c r="Q1481" s="42">
        <f>VLOOKUP(A1481,'Data _Transformation'!A1480:Q3809,17,0)</f>
        <v>61</v>
      </c>
    </row>
    <row r="1482" spans="1:17" ht="15.6" x14ac:dyDescent="0.3">
      <c r="A1482" s="41" t="s">
        <v>3714</v>
      </c>
      <c r="B1482" s="14" t="str">
        <f>VLOOKUP(A1482,'Data _Transformation'!A1481:Q3810,2,FALSE)</f>
        <v xml:space="preserve">  Ayako N</v>
      </c>
      <c r="C1482" s="14">
        <f>VLOOKUP(A1482,'Data _Transformation'!A1481:Q3810,3,FALSE)</f>
        <v>26.18</v>
      </c>
      <c r="D1482" s="14">
        <f>VLOOKUP(A1482,'Data _Transformation'!A1481:Q3810,4,FALSE)</f>
        <v>5.63</v>
      </c>
      <c r="E1482" s="14" t="str">
        <f>VLOOKUP(A1482,'Data _Transformation'!A1481:Q3810,5,FALSE)</f>
        <v>No</v>
      </c>
      <c r="F1482" s="14" t="str">
        <f>VLOOKUP(A1482,'Data _Transformation'!A1481:Q3810,6,FALSE)</f>
        <v>No</v>
      </c>
      <c r="G1482" s="14" t="str">
        <f>VLOOKUP(A1482,'Data _Transformation'!A1481:Q3810,7,FALSE)</f>
        <v>No</v>
      </c>
      <c r="H1482" s="14">
        <f>VLOOKUP(A1482,'Data _Transformation'!A1481:Q3810,8,FALSE)</f>
        <v>0</v>
      </c>
      <c r="I1482" s="14" t="str">
        <f>VLOOKUP(A1482,'Data _Transformation'!A1481:Q3810,9,FALSE)</f>
        <v>Nonsmoker</v>
      </c>
      <c r="J1482" s="14" t="str">
        <f>VLOOKUP(A1482,'Data _Transformation'!A1481:Q3810,10,FALSE)</f>
        <v>Over weight</v>
      </c>
      <c r="K1482" s="14" t="str">
        <f>VLOOKUP(A1482,'Data _Transformation'!A1481:Q3810,11,FALSE)</f>
        <v>Normal</v>
      </c>
      <c r="L1482" s="39">
        <f>VLOOKUP(A1482,'Data _Transformation'!A1481:Q3810,12,FALSE)</f>
        <v>22613</v>
      </c>
      <c r="M1482" s="40">
        <f>VLOOKUP(A1482,'Data _Transformation'!A1481:Q3810,13,FALSE)</f>
        <v>12574.05</v>
      </c>
      <c r="N1482" s="14" t="str">
        <f>VLOOKUP(A1482,'Data _Transformation'!A1481:Q3810,14,FALSE)</f>
        <v>tier - 3</v>
      </c>
      <c r="O1482" s="14" t="str">
        <f>VLOOKUP(A1482,'Data _Transformation'!A1481:Q3810,15,FALSE)</f>
        <v>tier - 1</v>
      </c>
      <c r="P1482" s="14" t="str">
        <f>VLOOKUP(A1482,'Data _Transformation'!A1481:Q3810,16,0)</f>
        <v>R1011</v>
      </c>
      <c r="Q1482" s="42">
        <f>VLOOKUP(A1482,'Data _Transformation'!A1481:Q3810,17,0)</f>
        <v>61</v>
      </c>
    </row>
    <row r="1483" spans="1:17" ht="15.6" x14ac:dyDescent="0.3">
      <c r="A1483" s="41" t="s">
        <v>3716</v>
      </c>
      <c r="B1483" s="14" t="str">
        <f>VLOOKUP(A1483,'Data _Transformation'!A1482:Q3811,2,FALSE)</f>
        <v xml:space="preserve">  Emilee</v>
      </c>
      <c r="C1483" s="14">
        <f>VLOOKUP(A1483,'Data _Transformation'!A1482:Q3811,3,FALSE)</f>
        <v>25.3</v>
      </c>
      <c r="D1483" s="14">
        <f>VLOOKUP(A1483,'Data _Transformation'!A1482:Q3811,4,FALSE)</f>
        <v>5.12</v>
      </c>
      <c r="E1483" s="14" t="str">
        <f>VLOOKUP(A1483,'Data _Transformation'!A1482:Q3811,5,FALSE)</f>
        <v>No</v>
      </c>
      <c r="F1483" s="14" t="str">
        <f>VLOOKUP(A1483,'Data _Transformation'!A1482:Q3811,6,FALSE)</f>
        <v>No</v>
      </c>
      <c r="G1483" s="14" t="str">
        <f>VLOOKUP(A1483,'Data _Transformation'!A1482:Q3811,7,FALSE)</f>
        <v>No</v>
      </c>
      <c r="H1483" s="14">
        <f>VLOOKUP(A1483,'Data _Transformation'!A1482:Q3811,8,FALSE)</f>
        <v>0</v>
      </c>
      <c r="I1483" s="14" t="str">
        <f>VLOOKUP(A1483,'Data _Transformation'!A1482:Q3811,9,FALSE)</f>
        <v>Nonsmoker</v>
      </c>
      <c r="J1483" s="14" t="str">
        <f>VLOOKUP(A1483,'Data _Transformation'!A1482:Q3811,10,FALSE)</f>
        <v>Over weight</v>
      </c>
      <c r="K1483" s="14" t="str">
        <f>VLOOKUP(A1483,'Data _Transformation'!A1482:Q3811,11,FALSE)</f>
        <v>Normal</v>
      </c>
      <c r="L1483" s="39">
        <f>VLOOKUP(A1483,'Data _Transformation'!A1482:Q3811,12,FALSE)</f>
        <v>25533</v>
      </c>
      <c r="M1483" s="40">
        <f>VLOOKUP(A1483,'Data _Transformation'!A1482:Q3811,13,FALSE)</f>
        <v>12579.92</v>
      </c>
      <c r="N1483" s="14" t="str">
        <f>VLOOKUP(A1483,'Data _Transformation'!A1482:Q3811,14,FALSE)</f>
        <v>tier - 3</v>
      </c>
      <c r="O1483" s="14" t="str">
        <f>VLOOKUP(A1483,'Data _Transformation'!A1482:Q3811,15,FALSE)</f>
        <v>tier - 1</v>
      </c>
      <c r="P1483" s="14" t="str">
        <f>VLOOKUP(A1483,'Data _Transformation'!A1482:Q3811,16,0)</f>
        <v>R1025</v>
      </c>
      <c r="Q1483" s="42">
        <f>VLOOKUP(A1483,'Data _Transformation'!A1482:Q3811,17,0)</f>
        <v>53</v>
      </c>
    </row>
    <row r="1484" spans="1:17" ht="15.6" x14ac:dyDescent="0.3">
      <c r="A1484" s="41" t="s">
        <v>3719</v>
      </c>
      <c r="B1484" s="14" t="str">
        <f>VLOOKUP(A1484,'Data _Transformation'!A1483:Q3812,2,FALSE)</f>
        <v xml:space="preserve">  Stephen M</v>
      </c>
      <c r="C1484" s="14">
        <f>VLOOKUP(A1484,'Data _Transformation'!A1483:Q3812,3,FALSE)</f>
        <v>36.94</v>
      </c>
      <c r="D1484" s="14">
        <f>VLOOKUP(A1484,'Data _Transformation'!A1483:Q3812,4,FALSE)</f>
        <v>5.15</v>
      </c>
      <c r="E1484" s="14" t="str">
        <f>VLOOKUP(A1484,'Data _Transformation'!A1483:Q3812,5,FALSE)</f>
        <v>Yes</v>
      </c>
      <c r="F1484" s="14" t="str">
        <f>VLOOKUP(A1484,'Data _Transformation'!A1483:Q3812,6,FALSE)</f>
        <v>No</v>
      </c>
      <c r="G1484" s="14" t="str">
        <f>VLOOKUP(A1484,'Data _Transformation'!A1483:Q3812,7,FALSE)</f>
        <v>No</v>
      </c>
      <c r="H1484" s="14">
        <f>VLOOKUP(A1484,'Data _Transformation'!A1483:Q3812,8,FALSE)</f>
        <v>1</v>
      </c>
      <c r="I1484" s="14" t="str">
        <f>VLOOKUP(A1484,'Data _Transformation'!A1483:Q3812,9,FALSE)</f>
        <v>Nonsmoker</v>
      </c>
      <c r="J1484" s="14" t="str">
        <f>VLOOKUP(A1484,'Data _Transformation'!A1483:Q3812,10,FALSE)</f>
        <v>Obesity</v>
      </c>
      <c r="K1484" s="14" t="str">
        <f>VLOOKUP(A1484,'Data _Transformation'!A1483:Q3812,11,FALSE)</f>
        <v>Normal</v>
      </c>
      <c r="L1484" s="39">
        <f>VLOOKUP(A1484,'Data _Transformation'!A1483:Q3812,12,FALSE)</f>
        <v>25737</v>
      </c>
      <c r="M1484" s="40">
        <f>VLOOKUP(A1484,'Data _Transformation'!A1483:Q3812,13,FALSE)</f>
        <v>12592.53</v>
      </c>
      <c r="N1484" s="14" t="str">
        <f>VLOOKUP(A1484,'Data _Transformation'!A1483:Q3812,14,FALSE)</f>
        <v>tier - 3</v>
      </c>
      <c r="O1484" s="14" t="str">
        <f>VLOOKUP(A1484,'Data _Transformation'!A1483:Q3812,15,FALSE)</f>
        <v>tier - 2</v>
      </c>
      <c r="P1484" s="14" t="str">
        <f>VLOOKUP(A1484,'Data _Transformation'!A1483:Q3812,16,0)</f>
        <v>R1013</v>
      </c>
      <c r="Q1484" s="42">
        <f>VLOOKUP(A1484,'Data _Transformation'!A1483:Q3812,17,0)</f>
        <v>52</v>
      </c>
    </row>
    <row r="1485" spans="1:17" ht="15.6" x14ac:dyDescent="0.3">
      <c r="A1485" s="41" t="s">
        <v>3721</v>
      </c>
      <c r="B1485" s="14" t="str">
        <f>VLOOKUP(A1485,'Data _Transformation'!A1484:Q3813,2,FALSE)</f>
        <v xml:space="preserve">  Annemarie A</v>
      </c>
      <c r="C1485" s="14">
        <f>VLOOKUP(A1485,'Data _Transformation'!A1484:Q3813,3,FALSE)</f>
        <v>22.86</v>
      </c>
      <c r="D1485" s="14">
        <f>VLOOKUP(A1485,'Data _Transformation'!A1484:Q3813,4,FALSE)</f>
        <v>7.5</v>
      </c>
      <c r="E1485" s="14" t="str">
        <f>VLOOKUP(A1485,'Data _Transformation'!A1484:Q3813,5,FALSE)</f>
        <v>No</v>
      </c>
      <c r="F1485" s="14" t="str">
        <f>VLOOKUP(A1485,'Data _Transformation'!A1484:Q3813,6,FALSE)</f>
        <v>No</v>
      </c>
      <c r="G1485" s="14" t="str">
        <f>VLOOKUP(A1485,'Data _Transformation'!A1484:Q3813,7,FALSE)</f>
        <v>No</v>
      </c>
      <c r="H1485" s="14">
        <f>VLOOKUP(A1485,'Data _Transformation'!A1484:Q3813,8,FALSE)</f>
        <v>0</v>
      </c>
      <c r="I1485" s="14" t="str">
        <f>VLOOKUP(A1485,'Data _Transformation'!A1484:Q3813,9,FALSE)</f>
        <v>Nonsmoker</v>
      </c>
      <c r="J1485" s="14" t="str">
        <f>VLOOKUP(A1485,'Data _Transformation'!A1484:Q3813,10,FALSE)</f>
        <v>Normal weight</v>
      </c>
      <c r="K1485" s="14" t="str">
        <f>VLOOKUP(A1485,'Data _Transformation'!A1484:Q3813,11,FALSE)</f>
        <v>Diabetes</v>
      </c>
      <c r="L1485" s="39">
        <f>VLOOKUP(A1485,'Data _Transformation'!A1484:Q3813,12,FALSE)</f>
        <v>32366</v>
      </c>
      <c r="M1485" s="40">
        <f>VLOOKUP(A1485,'Data _Transformation'!A1484:Q3813,13,FALSE)</f>
        <v>12600.46</v>
      </c>
      <c r="N1485" s="14" t="str">
        <f>VLOOKUP(A1485,'Data _Transformation'!A1484:Q3813,14,FALSE)</f>
        <v>tier - 3</v>
      </c>
      <c r="O1485" s="14" t="str">
        <f>VLOOKUP(A1485,'Data _Transformation'!A1484:Q3813,15,FALSE)</f>
        <v>tier - 1</v>
      </c>
      <c r="P1485" s="14" t="str">
        <f>VLOOKUP(A1485,'Data _Transformation'!A1484:Q3813,16,0)</f>
        <v>R1023</v>
      </c>
      <c r="Q1485" s="42">
        <f>VLOOKUP(A1485,'Data _Transformation'!A1484:Q3813,17,0)</f>
        <v>34</v>
      </c>
    </row>
    <row r="1486" spans="1:17" ht="15.6" x14ac:dyDescent="0.3">
      <c r="A1486" s="41" t="s">
        <v>3723</v>
      </c>
      <c r="B1486" s="14" t="str">
        <f>VLOOKUP(A1486,'Data _Transformation'!A1485:Q3814,2,FALSE)</f>
        <v xml:space="preserve">  Ashley R</v>
      </c>
      <c r="C1486" s="14">
        <f>VLOOKUP(A1486,'Data _Transformation'!A1485:Q3814,3,FALSE)</f>
        <v>18.760000000000002</v>
      </c>
      <c r="D1486" s="14">
        <f>VLOOKUP(A1486,'Data _Transformation'!A1485:Q3814,4,FALSE)</f>
        <v>4.88</v>
      </c>
      <c r="E1486" s="14" t="str">
        <f>VLOOKUP(A1486,'Data _Transformation'!A1485:Q3814,5,FALSE)</f>
        <v>Yes</v>
      </c>
      <c r="F1486" s="14" t="str">
        <f>VLOOKUP(A1486,'Data _Transformation'!A1485:Q3814,6,FALSE)</f>
        <v>No</v>
      </c>
      <c r="G1486" s="14" t="str">
        <f>VLOOKUP(A1486,'Data _Transformation'!A1485:Q3814,7,FALSE)</f>
        <v>Yes</v>
      </c>
      <c r="H1486" s="14">
        <f>VLOOKUP(A1486,'Data _Transformation'!A1485:Q3814,8,FALSE)</f>
        <v>1</v>
      </c>
      <c r="I1486" s="14" t="str">
        <f>VLOOKUP(A1486,'Data _Transformation'!A1485:Q3814,9,FALSE)</f>
        <v>Nonsmoker</v>
      </c>
      <c r="J1486" s="14" t="str">
        <f>VLOOKUP(A1486,'Data _Transformation'!A1485:Q3814,10,FALSE)</f>
        <v>Normal weight</v>
      </c>
      <c r="K1486" s="14" t="str">
        <f>VLOOKUP(A1486,'Data _Transformation'!A1485:Q3814,11,FALSE)</f>
        <v>Normal</v>
      </c>
      <c r="L1486" s="39">
        <f>VLOOKUP(A1486,'Data _Transformation'!A1485:Q3814,12,FALSE)</f>
        <v>36117</v>
      </c>
      <c r="M1486" s="40">
        <f>VLOOKUP(A1486,'Data _Transformation'!A1485:Q3814,13,FALSE)</f>
        <v>12609.89</v>
      </c>
      <c r="N1486" s="14" t="str">
        <f>VLOOKUP(A1486,'Data _Transformation'!A1485:Q3814,14,FALSE)</f>
        <v>tier - 3</v>
      </c>
      <c r="O1486" s="14" t="str">
        <f>VLOOKUP(A1486,'Data _Transformation'!A1485:Q3814,15,FALSE)</f>
        <v>tier - 3</v>
      </c>
      <c r="P1486" s="14" t="str">
        <f>VLOOKUP(A1486,'Data _Transformation'!A1485:Q3814,16,0)</f>
        <v>R1012</v>
      </c>
      <c r="Q1486" s="42">
        <f>VLOOKUP(A1486,'Data _Transformation'!A1485:Q3814,17,0)</f>
        <v>24</v>
      </c>
    </row>
    <row r="1487" spans="1:17" ht="15.6" x14ac:dyDescent="0.3">
      <c r="A1487" s="41" t="s">
        <v>3726</v>
      </c>
      <c r="B1487" s="14" t="str">
        <f>VLOOKUP(A1487,'Data _Transformation'!A1486:Q3815,2,FALSE)</f>
        <v xml:space="preserve">  Leslie A</v>
      </c>
      <c r="C1487" s="14">
        <f>VLOOKUP(A1487,'Data _Transformation'!A1486:Q3815,3,FALSE)</f>
        <v>24.36</v>
      </c>
      <c r="D1487" s="14">
        <f>VLOOKUP(A1487,'Data _Transformation'!A1486:Q3815,4,FALSE)</f>
        <v>5.57</v>
      </c>
      <c r="E1487" s="14" t="str">
        <f>VLOOKUP(A1487,'Data _Transformation'!A1486:Q3815,5,FALSE)</f>
        <v>No</v>
      </c>
      <c r="F1487" s="14" t="str">
        <f>VLOOKUP(A1487,'Data _Transformation'!A1486:Q3815,6,FALSE)</f>
        <v>No</v>
      </c>
      <c r="G1487" s="14" t="str">
        <f>VLOOKUP(A1487,'Data _Transformation'!A1486:Q3815,7,FALSE)</f>
        <v>No</v>
      </c>
      <c r="H1487" s="14">
        <f>VLOOKUP(A1487,'Data _Transformation'!A1486:Q3815,8,FALSE)</f>
        <v>0</v>
      </c>
      <c r="I1487" s="14" t="str">
        <f>VLOOKUP(A1487,'Data _Transformation'!A1486:Q3815,9,FALSE)</f>
        <v>Nonsmoker</v>
      </c>
      <c r="J1487" s="14" t="str">
        <f>VLOOKUP(A1487,'Data _Transformation'!A1486:Q3815,10,FALSE)</f>
        <v>Normal weight</v>
      </c>
      <c r="K1487" s="14" t="str">
        <f>VLOOKUP(A1487,'Data _Transformation'!A1486:Q3815,11,FALSE)</f>
        <v>Normal</v>
      </c>
      <c r="L1487" s="39">
        <f>VLOOKUP(A1487,'Data _Transformation'!A1486:Q3815,12,FALSE)</f>
        <v>23242</v>
      </c>
      <c r="M1487" s="40">
        <f>VLOOKUP(A1487,'Data _Transformation'!A1486:Q3815,13,FALSE)</f>
        <v>12622.18</v>
      </c>
      <c r="N1487" s="14" t="str">
        <f>VLOOKUP(A1487,'Data _Transformation'!A1486:Q3815,14,FALSE)</f>
        <v>tier - 3</v>
      </c>
      <c r="O1487" s="14" t="str">
        <f>VLOOKUP(A1487,'Data _Transformation'!A1486:Q3815,15,FALSE)</f>
        <v>tier - 1</v>
      </c>
      <c r="P1487" s="14" t="str">
        <f>VLOOKUP(A1487,'Data _Transformation'!A1486:Q3815,16,0)</f>
        <v>R1012</v>
      </c>
      <c r="Q1487" s="42">
        <f>VLOOKUP(A1487,'Data _Transformation'!A1486:Q3815,17,0)</f>
        <v>59</v>
      </c>
    </row>
    <row r="1488" spans="1:17" ht="15.6" x14ac:dyDescent="0.3">
      <c r="A1488" s="41" t="s">
        <v>3728</v>
      </c>
      <c r="B1488" s="14" t="str">
        <f>VLOOKUP(A1488,'Data _Transformation'!A1487:Q3816,2,FALSE)</f>
        <v xml:space="preserve">  Mauricio J</v>
      </c>
      <c r="C1488" s="14">
        <f>VLOOKUP(A1488,'Data _Transformation'!A1487:Q3816,3,FALSE)</f>
        <v>32.299999999999997</v>
      </c>
      <c r="D1488" s="14">
        <f>VLOOKUP(A1488,'Data _Transformation'!A1487:Q3816,4,FALSE)</f>
        <v>5.31</v>
      </c>
      <c r="E1488" s="14" t="str">
        <f>VLOOKUP(A1488,'Data _Transformation'!A1487:Q3816,5,FALSE)</f>
        <v>No</v>
      </c>
      <c r="F1488" s="14" t="str">
        <f>VLOOKUP(A1488,'Data _Transformation'!A1487:Q3816,6,FALSE)</f>
        <v>No</v>
      </c>
      <c r="G1488" s="14" t="str">
        <f>VLOOKUP(A1488,'Data _Transformation'!A1487:Q3816,7,FALSE)</f>
        <v>No</v>
      </c>
      <c r="H1488" s="14">
        <f>VLOOKUP(A1488,'Data _Transformation'!A1487:Q3816,8,FALSE)</f>
        <v>0</v>
      </c>
      <c r="I1488" s="14" t="str">
        <f>VLOOKUP(A1488,'Data _Transformation'!A1487:Q3816,9,FALSE)</f>
        <v>Nonsmoker</v>
      </c>
      <c r="J1488" s="14" t="str">
        <f>VLOOKUP(A1488,'Data _Transformation'!A1487:Q3816,10,FALSE)</f>
        <v>Obesity</v>
      </c>
      <c r="K1488" s="14" t="str">
        <f>VLOOKUP(A1488,'Data _Transformation'!A1487:Q3816,11,FALSE)</f>
        <v>Normal</v>
      </c>
      <c r="L1488" s="39">
        <f>VLOOKUP(A1488,'Data _Transformation'!A1487:Q3816,12,FALSE)</f>
        <v>25930</v>
      </c>
      <c r="M1488" s="40">
        <f>VLOOKUP(A1488,'Data _Transformation'!A1487:Q3816,13,FALSE)</f>
        <v>12624.74</v>
      </c>
      <c r="N1488" s="14" t="str">
        <f>VLOOKUP(A1488,'Data _Transformation'!A1487:Q3816,14,FALSE)</f>
        <v>tier - 3</v>
      </c>
      <c r="O1488" s="14" t="str">
        <f>VLOOKUP(A1488,'Data _Transformation'!A1487:Q3816,15,FALSE)</f>
        <v>tier - 1</v>
      </c>
      <c r="P1488" s="14" t="str">
        <f>VLOOKUP(A1488,'Data _Transformation'!A1487:Q3816,16,0)</f>
        <v>R1012</v>
      </c>
      <c r="Q1488" s="42">
        <f>VLOOKUP(A1488,'Data _Transformation'!A1487:Q3816,17,0)</f>
        <v>52</v>
      </c>
    </row>
    <row r="1489" spans="1:17" ht="15.6" x14ac:dyDescent="0.3">
      <c r="A1489" s="41" t="s">
        <v>3730</v>
      </c>
      <c r="B1489" s="14" t="str">
        <f>VLOOKUP(A1489,'Data _Transformation'!A1488:Q3817,2,FALSE)</f>
        <v xml:space="preserve">  Kieran</v>
      </c>
      <c r="C1489" s="14">
        <f>VLOOKUP(A1489,'Data _Transformation'!A1488:Q3817,3,FALSE)</f>
        <v>22.704999999999998</v>
      </c>
      <c r="D1489" s="14">
        <f>VLOOKUP(A1489,'Data _Transformation'!A1488:Q3817,4,FALSE)</f>
        <v>4.57</v>
      </c>
      <c r="E1489" s="14" t="str">
        <f>VLOOKUP(A1489,'Data _Transformation'!A1488:Q3817,5,FALSE)</f>
        <v>Yes</v>
      </c>
      <c r="F1489" s="14" t="str">
        <f>VLOOKUP(A1489,'Data _Transformation'!A1488:Q3817,6,FALSE)</f>
        <v>No</v>
      </c>
      <c r="G1489" s="14" t="str">
        <f>VLOOKUP(A1489,'Data _Transformation'!A1488:Q3817,7,FALSE)</f>
        <v>No</v>
      </c>
      <c r="H1489" s="14">
        <f>VLOOKUP(A1489,'Data _Transformation'!A1488:Q3817,8,FALSE)</f>
        <v>0</v>
      </c>
      <c r="I1489" s="14" t="str">
        <f>VLOOKUP(A1489,'Data _Transformation'!A1488:Q3817,9,FALSE)</f>
        <v>Nonsmoker</v>
      </c>
      <c r="J1489" s="14" t="str">
        <f>VLOOKUP(A1489,'Data _Transformation'!A1488:Q3817,10,FALSE)</f>
        <v>Normal weight</v>
      </c>
      <c r="K1489" s="14" t="str">
        <f>VLOOKUP(A1489,'Data _Transformation'!A1488:Q3817,11,FALSE)</f>
        <v>Normal</v>
      </c>
      <c r="L1489" s="39">
        <f>VLOOKUP(A1489,'Data _Transformation'!A1488:Q3817,12,FALSE)</f>
        <v>24019</v>
      </c>
      <c r="M1489" s="40">
        <f>VLOOKUP(A1489,'Data _Transformation'!A1488:Q3817,13,FALSE)</f>
        <v>12629.17</v>
      </c>
      <c r="N1489" s="14" t="str">
        <f>VLOOKUP(A1489,'Data _Transformation'!A1488:Q3817,14,FALSE)</f>
        <v>tier - 3</v>
      </c>
      <c r="O1489" s="14" t="str">
        <f>VLOOKUP(A1489,'Data _Transformation'!A1488:Q3817,15,FALSE)</f>
        <v>tier - 1</v>
      </c>
      <c r="P1489" s="14" t="str">
        <f>VLOOKUP(A1489,'Data _Transformation'!A1488:Q3817,16,0)</f>
        <v>R1013</v>
      </c>
      <c r="Q1489" s="42">
        <f>VLOOKUP(A1489,'Data _Transformation'!A1488:Q3817,17,0)</f>
        <v>57</v>
      </c>
    </row>
    <row r="1490" spans="1:17" ht="15.6" x14ac:dyDescent="0.3">
      <c r="A1490" s="41" t="s">
        <v>3732</v>
      </c>
      <c r="B1490" s="14" t="str">
        <f>VLOOKUP(A1490,'Data _Transformation'!A1489:Q3818,2,FALSE)</f>
        <v xml:space="preserve">  Elizabeth A</v>
      </c>
      <c r="C1490" s="14">
        <f>VLOOKUP(A1490,'Data _Transformation'!A1489:Q3818,3,FALSE)</f>
        <v>21.79</v>
      </c>
      <c r="D1490" s="14">
        <f>VLOOKUP(A1490,'Data _Transformation'!A1489:Q3818,4,FALSE)</f>
        <v>8.6999999999999993</v>
      </c>
      <c r="E1490" s="14" t="str">
        <f>VLOOKUP(A1490,'Data _Transformation'!A1489:Q3818,5,FALSE)</f>
        <v>Yes</v>
      </c>
      <c r="F1490" s="14" t="str">
        <f>VLOOKUP(A1490,'Data _Transformation'!A1489:Q3818,6,FALSE)</f>
        <v>No</v>
      </c>
      <c r="G1490" s="14" t="str">
        <f>VLOOKUP(A1490,'Data _Transformation'!A1489:Q3818,7,FALSE)</f>
        <v>No</v>
      </c>
      <c r="H1490" s="14">
        <f>VLOOKUP(A1490,'Data _Transformation'!A1489:Q3818,8,FALSE)</f>
        <v>1</v>
      </c>
      <c r="I1490" s="14" t="str">
        <f>VLOOKUP(A1490,'Data _Transformation'!A1489:Q3818,9,FALSE)</f>
        <v>Nonsmoker</v>
      </c>
      <c r="J1490" s="14" t="str">
        <f>VLOOKUP(A1490,'Data _Transformation'!A1489:Q3818,10,FALSE)</f>
        <v>Normal weight</v>
      </c>
      <c r="K1490" s="14" t="str">
        <f>VLOOKUP(A1490,'Data _Transformation'!A1489:Q3818,11,FALSE)</f>
        <v>Diabetes</v>
      </c>
      <c r="L1490" s="39">
        <f>VLOOKUP(A1490,'Data _Transformation'!A1489:Q3818,12,FALSE)</f>
        <v>22972</v>
      </c>
      <c r="M1490" s="40">
        <f>VLOOKUP(A1490,'Data _Transformation'!A1489:Q3818,13,FALSE)</f>
        <v>12629.9</v>
      </c>
      <c r="N1490" s="14" t="str">
        <f>VLOOKUP(A1490,'Data _Transformation'!A1489:Q3818,14,FALSE)</f>
        <v>tier - 3</v>
      </c>
      <c r="O1490" s="14" t="str">
        <f>VLOOKUP(A1490,'Data _Transformation'!A1489:Q3818,15,FALSE)</f>
        <v>tier - 3</v>
      </c>
      <c r="P1490" s="14" t="str">
        <f>VLOOKUP(A1490,'Data _Transformation'!A1489:Q3818,16,0)</f>
        <v>R1013</v>
      </c>
      <c r="Q1490" s="42">
        <f>VLOOKUP(A1490,'Data _Transformation'!A1489:Q3818,17,0)</f>
        <v>60</v>
      </c>
    </row>
    <row r="1491" spans="1:17" ht="15.6" x14ac:dyDescent="0.3">
      <c r="A1491" s="41" t="s">
        <v>3735</v>
      </c>
      <c r="B1491" s="14" t="str">
        <f>VLOOKUP(A1491,'Data _Transformation'!A1490:Q3819,2,FALSE)</f>
        <v xml:space="preserve">  Zeke M</v>
      </c>
      <c r="C1491" s="14">
        <f>VLOOKUP(A1491,'Data _Transformation'!A1490:Q3819,3,FALSE)</f>
        <v>24.52</v>
      </c>
      <c r="D1491" s="14">
        <f>VLOOKUP(A1491,'Data _Transformation'!A1490:Q3819,4,FALSE)</f>
        <v>4.76</v>
      </c>
      <c r="E1491" s="14" t="str">
        <f>VLOOKUP(A1491,'Data _Transformation'!A1490:Q3819,5,FALSE)</f>
        <v>No</v>
      </c>
      <c r="F1491" s="14" t="str">
        <f>VLOOKUP(A1491,'Data _Transformation'!A1490:Q3819,6,FALSE)</f>
        <v>No</v>
      </c>
      <c r="G1491" s="14" t="str">
        <f>VLOOKUP(A1491,'Data _Transformation'!A1490:Q3819,7,FALSE)</f>
        <v>No</v>
      </c>
      <c r="H1491" s="14">
        <f>VLOOKUP(A1491,'Data _Transformation'!A1490:Q3819,8,FALSE)</f>
        <v>0</v>
      </c>
      <c r="I1491" s="14" t="str">
        <f>VLOOKUP(A1491,'Data _Transformation'!A1490:Q3819,9,FALSE)</f>
        <v>Nonsmoker</v>
      </c>
      <c r="J1491" s="14" t="str">
        <f>VLOOKUP(A1491,'Data _Transformation'!A1490:Q3819,10,FALSE)</f>
        <v>Normal weight</v>
      </c>
      <c r="K1491" s="14" t="str">
        <f>VLOOKUP(A1491,'Data _Transformation'!A1490:Q3819,11,FALSE)</f>
        <v>Normal</v>
      </c>
      <c r="L1491" s="39">
        <f>VLOOKUP(A1491,'Data _Transformation'!A1490:Q3819,12,FALSE)</f>
        <v>22849</v>
      </c>
      <c r="M1491" s="40">
        <f>VLOOKUP(A1491,'Data _Transformation'!A1490:Q3819,13,FALSE)</f>
        <v>12638.2</v>
      </c>
      <c r="N1491" s="14" t="str">
        <f>VLOOKUP(A1491,'Data _Transformation'!A1490:Q3819,14,FALSE)</f>
        <v>tier - 3</v>
      </c>
      <c r="O1491" s="14" t="str">
        <f>VLOOKUP(A1491,'Data _Transformation'!A1490:Q3819,15,FALSE)</f>
        <v>tier - 1</v>
      </c>
      <c r="P1491" s="14" t="str">
        <f>VLOOKUP(A1491,'Data _Transformation'!A1490:Q3819,16,0)</f>
        <v>R1011</v>
      </c>
      <c r="Q1491" s="42">
        <f>VLOOKUP(A1491,'Data _Transformation'!A1490:Q3819,17,0)</f>
        <v>60</v>
      </c>
    </row>
    <row r="1492" spans="1:17" ht="15.6" x14ac:dyDescent="0.3">
      <c r="A1492" s="41" t="s">
        <v>3737</v>
      </c>
      <c r="B1492" s="14" t="str">
        <f>VLOOKUP(A1492,'Data _Transformation'!A1491:Q3820,2,FALSE)</f>
        <v xml:space="preserve">  Chip</v>
      </c>
      <c r="C1492" s="14">
        <f>VLOOKUP(A1492,'Data _Transformation'!A1491:Q3820,3,FALSE)</f>
        <v>39.520000000000003</v>
      </c>
      <c r="D1492" s="14">
        <f>VLOOKUP(A1492,'Data _Transformation'!A1491:Q3820,4,FALSE)</f>
        <v>11.81</v>
      </c>
      <c r="E1492" s="14" t="str">
        <f>VLOOKUP(A1492,'Data _Transformation'!A1491:Q3820,5,FALSE)</f>
        <v>No</v>
      </c>
      <c r="F1492" s="14" t="str">
        <f>VLOOKUP(A1492,'Data _Transformation'!A1491:Q3820,6,FALSE)</f>
        <v>No</v>
      </c>
      <c r="G1492" s="14" t="str">
        <f>VLOOKUP(A1492,'Data _Transformation'!A1491:Q3820,7,FALSE)</f>
        <v>No</v>
      </c>
      <c r="H1492" s="14">
        <f>VLOOKUP(A1492,'Data _Transformation'!A1491:Q3820,8,FALSE)</f>
        <v>0</v>
      </c>
      <c r="I1492" s="14" t="str">
        <f>VLOOKUP(A1492,'Data _Transformation'!A1491:Q3820,9,FALSE)</f>
        <v>Nonsmoker</v>
      </c>
      <c r="J1492" s="14" t="str">
        <f>VLOOKUP(A1492,'Data _Transformation'!A1491:Q3820,10,FALSE)</f>
        <v>Obesity</v>
      </c>
      <c r="K1492" s="14" t="str">
        <f>VLOOKUP(A1492,'Data _Transformation'!A1491:Q3820,11,FALSE)</f>
        <v>Diabetes</v>
      </c>
      <c r="L1492" s="39">
        <f>VLOOKUP(A1492,'Data _Transformation'!A1491:Q3820,12,FALSE)</f>
        <v>26547</v>
      </c>
      <c r="M1492" s="40">
        <f>VLOOKUP(A1492,'Data _Transformation'!A1491:Q3820,13,FALSE)</f>
        <v>12640.24</v>
      </c>
      <c r="N1492" s="14" t="str">
        <f>VLOOKUP(A1492,'Data _Transformation'!A1491:Q3820,14,FALSE)</f>
        <v>tier - 3</v>
      </c>
      <c r="O1492" s="14" t="str">
        <f>VLOOKUP(A1492,'Data _Transformation'!A1491:Q3820,15,FALSE)</f>
        <v>tier - 1</v>
      </c>
      <c r="P1492" s="14" t="str">
        <f>VLOOKUP(A1492,'Data _Transformation'!A1491:Q3820,16,0)</f>
        <v>R1011</v>
      </c>
      <c r="Q1492" s="42">
        <f>VLOOKUP(A1492,'Data _Transformation'!A1491:Q3820,17,0)</f>
        <v>50</v>
      </c>
    </row>
    <row r="1493" spans="1:17" ht="15.6" x14ac:dyDescent="0.3">
      <c r="A1493" s="41" t="s">
        <v>3739</v>
      </c>
      <c r="B1493" s="14" t="str">
        <f>VLOOKUP(A1493,'Data _Transformation'!A1492:Q3821,2,FALSE)</f>
        <v xml:space="preserve">  Miguel Angel Sr</v>
      </c>
      <c r="C1493" s="14">
        <f>VLOOKUP(A1493,'Data _Transformation'!A1492:Q3821,3,FALSE)</f>
        <v>24.49</v>
      </c>
      <c r="D1493" s="14">
        <f>VLOOKUP(A1493,'Data _Transformation'!A1492:Q3821,4,FALSE)</f>
        <v>4.67</v>
      </c>
      <c r="E1493" s="14" t="str">
        <f>VLOOKUP(A1493,'Data _Transformation'!A1492:Q3821,5,FALSE)</f>
        <v>No</v>
      </c>
      <c r="F1493" s="14" t="str">
        <f>VLOOKUP(A1493,'Data _Transformation'!A1492:Q3821,6,FALSE)</f>
        <v>No</v>
      </c>
      <c r="G1493" s="14" t="str">
        <f>VLOOKUP(A1493,'Data _Transformation'!A1492:Q3821,7,FALSE)</f>
        <v>No</v>
      </c>
      <c r="H1493" s="14">
        <f>VLOOKUP(A1493,'Data _Transformation'!A1492:Q3821,8,FALSE)</f>
        <v>0</v>
      </c>
      <c r="I1493" s="14" t="str">
        <f>VLOOKUP(A1493,'Data _Transformation'!A1492:Q3821,9,FALSE)</f>
        <v>Nonsmoker</v>
      </c>
      <c r="J1493" s="14" t="str">
        <f>VLOOKUP(A1493,'Data _Transformation'!A1492:Q3821,10,FALSE)</f>
        <v>Normal weight</v>
      </c>
      <c r="K1493" s="14" t="str">
        <f>VLOOKUP(A1493,'Data _Transformation'!A1492:Q3821,11,FALSE)</f>
        <v>Normal</v>
      </c>
      <c r="L1493" s="39">
        <f>VLOOKUP(A1493,'Data _Transformation'!A1492:Q3821,12,FALSE)</f>
        <v>24458</v>
      </c>
      <c r="M1493" s="40">
        <f>VLOOKUP(A1493,'Data _Transformation'!A1492:Q3821,13,FALSE)</f>
        <v>12643.38</v>
      </c>
      <c r="N1493" s="14" t="str">
        <f>VLOOKUP(A1493,'Data _Transformation'!A1492:Q3821,14,FALSE)</f>
        <v>tier - 3</v>
      </c>
      <c r="O1493" s="14" t="str">
        <f>VLOOKUP(A1493,'Data _Transformation'!A1492:Q3821,15,FALSE)</f>
        <v>tier - 1</v>
      </c>
      <c r="P1493" s="14" t="str">
        <f>VLOOKUP(A1493,'Data _Transformation'!A1492:Q3821,16,0)</f>
        <v>R1012</v>
      </c>
      <c r="Q1493" s="42">
        <f>VLOOKUP(A1493,'Data _Transformation'!A1492:Q3821,17,0)</f>
        <v>56</v>
      </c>
    </row>
    <row r="1494" spans="1:17" ht="15.6" x14ac:dyDescent="0.3">
      <c r="A1494" s="41" t="s">
        <v>3742</v>
      </c>
      <c r="B1494" s="14" t="str">
        <f>VLOOKUP(A1494,'Data _Transformation'!A1493:Q3822,2,FALSE)</f>
        <v xml:space="preserve">  Brian</v>
      </c>
      <c r="C1494" s="14">
        <f>VLOOKUP(A1494,'Data _Transformation'!A1493:Q3822,3,FALSE)</f>
        <v>26.315000000000001</v>
      </c>
      <c r="D1494" s="14">
        <f>VLOOKUP(A1494,'Data _Transformation'!A1493:Q3822,4,FALSE)</f>
        <v>6.02</v>
      </c>
      <c r="E1494" s="14" t="str">
        <f>VLOOKUP(A1494,'Data _Transformation'!A1493:Q3822,5,FALSE)</f>
        <v>No</v>
      </c>
      <c r="F1494" s="14" t="str">
        <f>VLOOKUP(A1494,'Data _Transformation'!A1493:Q3822,6,FALSE)</f>
        <v>No</v>
      </c>
      <c r="G1494" s="14" t="str">
        <f>VLOOKUP(A1494,'Data _Transformation'!A1493:Q3822,7,FALSE)</f>
        <v>No</v>
      </c>
      <c r="H1494" s="14">
        <f>VLOOKUP(A1494,'Data _Transformation'!A1493:Q3822,8,FALSE)</f>
        <v>0</v>
      </c>
      <c r="I1494" s="14" t="str">
        <f>VLOOKUP(A1494,'Data _Transformation'!A1493:Q3822,9,FALSE)</f>
        <v>Nonsmoker</v>
      </c>
      <c r="J1494" s="14" t="str">
        <f>VLOOKUP(A1494,'Data _Transformation'!A1493:Q3822,10,FALSE)</f>
        <v>Over weight</v>
      </c>
      <c r="K1494" s="14" t="str">
        <f>VLOOKUP(A1494,'Data _Transformation'!A1493:Q3822,11,FALSE)</f>
        <v>Prediabetes</v>
      </c>
      <c r="L1494" s="39">
        <f>VLOOKUP(A1494,'Data _Transformation'!A1493:Q3822,12,FALSE)</f>
        <v>22838</v>
      </c>
      <c r="M1494" s="40">
        <f>VLOOKUP(A1494,'Data _Transformation'!A1493:Q3822,13,FALSE)</f>
        <v>12644.59</v>
      </c>
      <c r="N1494" s="14" t="str">
        <f>VLOOKUP(A1494,'Data _Transformation'!A1493:Q3822,14,FALSE)</f>
        <v>tier - 3</v>
      </c>
      <c r="O1494" s="14" t="str">
        <f>VLOOKUP(A1494,'Data _Transformation'!A1493:Q3822,15,FALSE)</f>
        <v>tier - 2</v>
      </c>
      <c r="P1494" s="14" t="str">
        <f>VLOOKUP(A1494,'Data _Transformation'!A1493:Q3822,16,0)</f>
        <v>R1011</v>
      </c>
      <c r="Q1494" s="42">
        <f>VLOOKUP(A1494,'Data _Transformation'!A1493:Q3822,17,0)</f>
        <v>60</v>
      </c>
    </row>
    <row r="1495" spans="1:17" ht="15.6" x14ac:dyDescent="0.3">
      <c r="A1495" s="41" t="s">
        <v>3744</v>
      </c>
      <c r="B1495" s="14" t="str">
        <f>VLOOKUP(A1495,'Data _Transformation'!A1494:Q3823,2,FALSE)</f>
        <v xml:space="preserve">  Meghan</v>
      </c>
      <c r="C1495" s="14">
        <f>VLOOKUP(A1495,'Data _Transformation'!A1494:Q3823,3,FALSE)</f>
        <v>22.58</v>
      </c>
      <c r="D1495" s="14">
        <f>VLOOKUP(A1495,'Data _Transformation'!A1494:Q3823,4,FALSE)</f>
        <v>7.46</v>
      </c>
      <c r="E1495" s="14" t="str">
        <f>VLOOKUP(A1495,'Data _Transformation'!A1494:Q3823,5,FALSE)</f>
        <v>No</v>
      </c>
      <c r="F1495" s="14" t="str">
        <f>VLOOKUP(A1495,'Data _Transformation'!A1494:Q3823,6,FALSE)</f>
        <v>No</v>
      </c>
      <c r="G1495" s="14" t="str">
        <f>VLOOKUP(A1495,'Data _Transformation'!A1494:Q3823,7,FALSE)</f>
        <v>No</v>
      </c>
      <c r="H1495" s="14">
        <f>VLOOKUP(A1495,'Data _Transformation'!A1494:Q3823,8,FALSE)</f>
        <v>0</v>
      </c>
      <c r="I1495" s="14" t="str">
        <f>VLOOKUP(A1495,'Data _Transformation'!A1494:Q3823,9,FALSE)</f>
        <v>Nonsmoker</v>
      </c>
      <c r="J1495" s="14" t="str">
        <f>VLOOKUP(A1495,'Data _Transformation'!A1494:Q3823,10,FALSE)</f>
        <v>Normal weight</v>
      </c>
      <c r="K1495" s="14" t="str">
        <f>VLOOKUP(A1495,'Data _Transformation'!A1494:Q3823,11,FALSE)</f>
        <v>Diabetes</v>
      </c>
      <c r="L1495" s="39">
        <f>VLOOKUP(A1495,'Data _Transformation'!A1494:Q3823,12,FALSE)</f>
        <v>23999</v>
      </c>
      <c r="M1495" s="40">
        <f>VLOOKUP(A1495,'Data _Transformation'!A1494:Q3823,13,FALSE)</f>
        <v>12646.21</v>
      </c>
      <c r="N1495" s="14" t="str">
        <f>VLOOKUP(A1495,'Data _Transformation'!A1494:Q3823,14,FALSE)</f>
        <v>tier - 3</v>
      </c>
      <c r="O1495" s="14" t="str">
        <f>VLOOKUP(A1495,'Data _Transformation'!A1494:Q3823,15,FALSE)</f>
        <v>tier - 2</v>
      </c>
      <c r="P1495" s="14" t="str">
        <f>VLOOKUP(A1495,'Data _Transformation'!A1494:Q3823,16,0)</f>
        <v>R1011</v>
      </c>
      <c r="Q1495" s="42">
        <f>VLOOKUP(A1495,'Data _Transformation'!A1494:Q3823,17,0)</f>
        <v>57</v>
      </c>
    </row>
    <row r="1496" spans="1:17" ht="15.6" x14ac:dyDescent="0.3">
      <c r="A1496" s="41" t="s">
        <v>3746</v>
      </c>
      <c r="B1496" s="14" t="str">
        <f>VLOOKUP(A1496,'Data _Transformation'!A1495:Q3824,2,FALSE)</f>
        <v xml:space="preserve">  Meredith L</v>
      </c>
      <c r="C1496" s="14">
        <f>VLOOKUP(A1496,'Data _Transformation'!A1495:Q3824,3,FALSE)</f>
        <v>19.475000000000001</v>
      </c>
      <c r="D1496" s="14">
        <f>VLOOKUP(A1496,'Data _Transformation'!A1495:Q3824,4,FALSE)</f>
        <v>4.74</v>
      </c>
      <c r="E1496" s="14" t="str">
        <f>VLOOKUP(A1496,'Data _Transformation'!A1495:Q3824,5,FALSE)</f>
        <v>No</v>
      </c>
      <c r="F1496" s="14" t="str">
        <f>VLOOKUP(A1496,'Data _Transformation'!A1495:Q3824,6,FALSE)</f>
        <v>No</v>
      </c>
      <c r="G1496" s="14" t="str">
        <f>VLOOKUP(A1496,'Data _Transformation'!A1495:Q3824,7,FALSE)</f>
        <v>No</v>
      </c>
      <c r="H1496" s="14">
        <f>VLOOKUP(A1496,'Data _Transformation'!A1495:Q3824,8,FALSE)</f>
        <v>1</v>
      </c>
      <c r="I1496" s="14" t="str">
        <f>VLOOKUP(A1496,'Data _Transformation'!A1495:Q3824,9,FALSE)</f>
        <v>Nonsmoker</v>
      </c>
      <c r="J1496" s="14" t="str">
        <f>VLOOKUP(A1496,'Data _Transformation'!A1495:Q3824,10,FALSE)</f>
        <v>Normal weight</v>
      </c>
      <c r="K1496" s="14" t="str">
        <f>VLOOKUP(A1496,'Data _Transformation'!A1495:Q3824,11,FALSE)</f>
        <v>Normal</v>
      </c>
      <c r="L1496" s="39">
        <f>VLOOKUP(A1496,'Data _Transformation'!A1495:Q3824,12,FALSE)</f>
        <v>22885</v>
      </c>
      <c r="M1496" s="40">
        <f>VLOOKUP(A1496,'Data _Transformation'!A1495:Q3824,13,FALSE)</f>
        <v>12648.7</v>
      </c>
      <c r="N1496" s="14" t="str">
        <f>VLOOKUP(A1496,'Data _Transformation'!A1495:Q3824,14,FALSE)</f>
        <v>tier - 3</v>
      </c>
      <c r="O1496" s="14" t="str">
        <f>VLOOKUP(A1496,'Data _Transformation'!A1495:Q3824,15,FALSE)</f>
        <v>tier - 2</v>
      </c>
      <c r="P1496" s="14" t="str">
        <f>VLOOKUP(A1496,'Data _Transformation'!A1495:Q3824,16,0)</f>
        <v>R1013</v>
      </c>
      <c r="Q1496" s="42">
        <f>VLOOKUP(A1496,'Data _Transformation'!A1495:Q3824,17,0)</f>
        <v>60</v>
      </c>
    </row>
    <row r="1497" spans="1:17" ht="15.6" x14ac:dyDescent="0.3">
      <c r="A1497" s="41" t="s">
        <v>3748</v>
      </c>
      <c r="B1497" s="14" t="str">
        <f>VLOOKUP(A1497,'Data _Transformation'!A1496:Q3825,2,FALSE)</f>
        <v xml:space="preserve">  Millicent M</v>
      </c>
      <c r="C1497" s="14">
        <f>VLOOKUP(A1497,'Data _Transformation'!A1496:Q3825,3,FALSE)</f>
        <v>26.33</v>
      </c>
      <c r="D1497" s="14">
        <f>VLOOKUP(A1497,'Data _Transformation'!A1496:Q3825,4,FALSE)</f>
        <v>4.79</v>
      </c>
      <c r="E1497" s="14" t="str">
        <f>VLOOKUP(A1497,'Data _Transformation'!A1496:Q3825,5,FALSE)</f>
        <v>No</v>
      </c>
      <c r="F1497" s="14" t="str">
        <f>VLOOKUP(A1497,'Data _Transformation'!A1496:Q3825,6,FALSE)</f>
        <v>No</v>
      </c>
      <c r="G1497" s="14" t="str">
        <f>VLOOKUP(A1497,'Data _Transformation'!A1496:Q3825,7,FALSE)</f>
        <v>No</v>
      </c>
      <c r="H1497" s="14">
        <f>VLOOKUP(A1497,'Data _Transformation'!A1496:Q3825,8,FALSE)</f>
        <v>0</v>
      </c>
      <c r="I1497" s="14" t="str">
        <f>VLOOKUP(A1497,'Data _Transformation'!A1496:Q3825,9,FALSE)</f>
        <v>Nonsmoker</v>
      </c>
      <c r="J1497" s="14" t="str">
        <f>VLOOKUP(A1497,'Data _Transformation'!A1496:Q3825,10,FALSE)</f>
        <v>Over weight</v>
      </c>
      <c r="K1497" s="14" t="str">
        <f>VLOOKUP(A1497,'Data _Transformation'!A1496:Q3825,11,FALSE)</f>
        <v>Normal</v>
      </c>
      <c r="L1497" s="39">
        <f>VLOOKUP(A1497,'Data _Transformation'!A1496:Q3825,12,FALSE)</f>
        <v>27296</v>
      </c>
      <c r="M1497" s="40">
        <f>VLOOKUP(A1497,'Data _Transformation'!A1496:Q3825,13,FALSE)</f>
        <v>12697.48</v>
      </c>
      <c r="N1497" s="14" t="str">
        <f>VLOOKUP(A1497,'Data _Transformation'!A1496:Q3825,14,FALSE)</f>
        <v>tier - 3</v>
      </c>
      <c r="O1497" s="14" t="str">
        <f>VLOOKUP(A1497,'Data _Transformation'!A1496:Q3825,15,FALSE)</f>
        <v>tier - 3</v>
      </c>
      <c r="P1497" s="14" t="str">
        <f>VLOOKUP(A1497,'Data _Transformation'!A1496:Q3825,16,0)</f>
        <v>R1021</v>
      </c>
      <c r="Q1497" s="42">
        <f>VLOOKUP(A1497,'Data _Transformation'!A1496:Q3825,17,0)</f>
        <v>48</v>
      </c>
    </row>
    <row r="1498" spans="1:17" ht="15.6" x14ac:dyDescent="0.3">
      <c r="A1498" s="41" t="s">
        <v>3751</v>
      </c>
      <c r="B1498" s="14" t="str">
        <f>VLOOKUP(A1498,'Data _Transformation'!A1497:Q3826,2,FALSE)</f>
        <v xml:space="preserve">  Kathleen</v>
      </c>
      <c r="C1498" s="14">
        <f>VLOOKUP(A1498,'Data _Transformation'!A1497:Q3826,3,FALSE)</f>
        <v>17.29</v>
      </c>
      <c r="D1498" s="14">
        <f>VLOOKUP(A1498,'Data _Transformation'!A1497:Q3826,4,FALSE)</f>
        <v>5.35</v>
      </c>
      <c r="E1498" s="14" t="str">
        <f>VLOOKUP(A1498,'Data _Transformation'!A1497:Q3826,5,FALSE)</f>
        <v>Yes</v>
      </c>
      <c r="F1498" s="14" t="str">
        <f>VLOOKUP(A1498,'Data _Transformation'!A1497:Q3826,6,FALSE)</f>
        <v>No</v>
      </c>
      <c r="G1498" s="14" t="str">
        <f>VLOOKUP(A1498,'Data _Transformation'!A1497:Q3826,7,FALSE)</f>
        <v>No</v>
      </c>
      <c r="H1498" s="14">
        <f>VLOOKUP(A1498,'Data _Transformation'!A1497:Q3826,8,FALSE)</f>
        <v>0</v>
      </c>
      <c r="I1498" s="14" t="str">
        <f>VLOOKUP(A1498,'Data _Transformation'!A1497:Q3826,9,FALSE)</f>
        <v>Nonsmoker</v>
      </c>
      <c r="J1498" s="14" t="str">
        <f>VLOOKUP(A1498,'Data _Transformation'!A1497:Q3826,10,FALSE)</f>
        <v>Under weight</v>
      </c>
      <c r="K1498" s="14" t="str">
        <f>VLOOKUP(A1498,'Data _Transformation'!A1497:Q3826,11,FALSE)</f>
        <v>Normal</v>
      </c>
      <c r="L1498" s="39">
        <f>VLOOKUP(A1498,'Data _Transformation'!A1497:Q3826,12,FALSE)</f>
        <v>33792</v>
      </c>
      <c r="M1498" s="40">
        <f>VLOOKUP(A1498,'Data _Transformation'!A1497:Q3826,13,FALSE)</f>
        <v>12699.56</v>
      </c>
      <c r="N1498" s="14" t="str">
        <f>VLOOKUP(A1498,'Data _Transformation'!A1497:Q3826,14,FALSE)</f>
        <v>tier - 3</v>
      </c>
      <c r="O1498" s="14" t="str">
        <f>VLOOKUP(A1498,'Data _Transformation'!A1497:Q3826,15,FALSE)</f>
        <v>tier - 2</v>
      </c>
      <c r="P1498" s="14" t="str">
        <f>VLOOKUP(A1498,'Data _Transformation'!A1497:Q3826,16,0)</f>
        <v>R1011</v>
      </c>
      <c r="Q1498" s="42">
        <f>VLOOKUP(A1498,'Data _Transformation'!A1497:Q3826,17,0)</f>
        <v>30</v>
      </c>
    </row>
    <row r="1499" spans="1:17" ht="15.6" x14ac:dyDescent="0.3">
      <c r="A1499" s="41" t="s">
        <v>3753</v>
      </c>
      <c r="B1499" s="14" t="str">
        <f>VLOOKUP(A1499,'Data _Transformation'!A1498:Q3827,2,FALSE)</f>
        <v xml:space="preserve">  Kimberly K</v>
      </c>
      <c r="C1499" s="14">
        <f>VLOOKUP(A1499,'Data _Transformation'!A1498:Q3827,3,FALSE)</f>
        <v>42.88</v>
      </c>
      <c r="D1499" s="14">
        <f>VLOOKUP(A1499,'Data _Transformation'!A1498:Q3827,4,FALSE)</f>
        <v>4.87</v>
      </c>
      <c r="E1499" s="14" t="str">
        <f>VLOOKUP(A1499,'Data _Transformation'!A1498:Q3827,5,FALSE)</f>
        <v>No</v>
      </c>
      <c r="F1499" s="14" t="str">
        <f>VLOOKUP(A1499,'Data _Transformation'!A1498:Q3827,6,FALSE)</f>
        <v>yes</v>
      </c>
      <c r="G1499" s="14" t="str">
        <f>VLOOKUP(A1499,'Data _Transformation'!A1498:Q3827,7,FALSE)</f>
        <v>No</v>
      </c>
      <c r="H1499" s="14">
        <f>VLOOKUP(A1499,'Data _Transformation'!A1498:Q3827,8,FALSE)</f>
        <v>1</v>
      </c>
      <c r="I1499" s="14" t="str">
        <f>VLOOKUP(A1499,'Data _Transformation'!A1498:Q3827,9,FALSE)</f>
        <v>Nonsmoker</v>
      </c>
      <c r="J1499" s="14" t="str">
        <f>VLOOKUP(A1499,'Data _Transformation'!A1498:Q3827,10,FALSE)</f>
        <v>Obesity</v>
      </c>
      <c r="K1499" s="14" t="str">
        <f>VLOOKUP(A1499,'Data _Transformation'!A1498:Q3827,11,FALSE)</f>
        <v>Normal</v>
      </c>
      <c r="L1499" s="39">
        <f>VLOOKUP(A1499,'Data _Transformation'!A1498:Q3827,12,FALSE)</f>
        <v>23709</v>
      </c>
      <c r="M1499" s="40">
        <f>VLOOKUP(A1499,'Data _Transformation'!A1498:Q3827,13,FALSE)</f>
        <v>12700.63</v>
      </c>
      <c r="N1499" s="14" t="str">
        <f>VLOOKUP(A1499,'Data _Transformation'!A1498:Q3827,14,FALSE)</f>
        <v>tier - 3</v>
      </c>
      <c r="O1499" s="14" t="str">
        <f>VLOOKUP(A1499,'Data _Transformation'!A1498:Q3827,15,FALSE)</f>
        <v>tier - 3</v>
      </c>
      <c r="P1499" s="14" t="str">
        <f>VLOOKUP(A1499,'Data _Transformation'!A1498:Q3827,16,0)</f>
        <v>R1011</v>
      </c>
      <c r="Q1499" s="42">
        <f>VLOOKUP(A1499,'Data _Transformation'!A1498:Q3827,17,0)</f>
        <v>58</v>
      </c>
    </row>
    <row r="1500" spans="1:17" ht="15.6" x14ac:dyDescent="0.3">
      <c r="A1500" s="41" t="s">
        <v>3755</v>
      </c>
      <c r="B1500" s="14" t="str">
        <f>VLOOKUP(A1500,'Data _Transformation'!A1499:Q3828,2,FALSE)</f>
        <v xml:space="preserve">  Justin C</v>
      </c>
      <c r="C1500" s="14">
        <f>VLOOKUP(A1500,'Data _Transformation'!A1499:Q3828,3,FALSE)</f>
        <v>32.200000000000003</v>
      </c>
      <c r="D1500" s="14">
        <f>VLOOKUP(A1500,'Data _Transformation'!A1499:Q3828,4,FALSE)</f>
        <v>10.09</v>
      </c>
      <c r="E1500" s="14" t="str">
        <f>VLOOKUP(A1500,'Data _Transformation'!A1499:Q3828,5,FALSE)</f>
        <v>Yes</v>
      </c>
      <c r="F1500" s="14" t="str">
        <f>VLOOKUP(A1500,'Data _Transformation'!A1499:Q3828,6,FALSE)</f>
        <v>No</v>
      </c>
      <c r="G1500" s="14" t="str">
        <f>VLOOKUP(A1500,'Data _Transformation'!A1499:Q3828,7,FALSE)</f>
        <v>No</v>
      </c>
      <c r="H1500" s="14">
        <f>VLOOKUP(A1500,'Data _Transformation'!A1499:Q3828,8,FALSE)</f>
        <v>0</v>
      </c>
      <c r="I1500" s="14" t="str">
        <f>VLOOKUP(A1500,'Data _Transformation'!A1499:Q3828,9,FALSE)</f>
        <v>Nonsmoker</v>
      </c>
      <c r="J1500" s="14" t="str">
        <f>VLOOKUP(A1500,'Data _Transformation'!A1499:Q3828,10,FALSE)</f>
        <v>Obesity</v>
      </c>
      <c r="K1500" s="14" t="str">
        <f>VLOOKUP(A1500,'Data _Transformation'!A1499:Q3828,11,FALSE)</f>
        <v>Diabetes</v>
      </c>
      <c r="L1500" s="39">
        <f>VLOOKUP(A1500,'Data _Transformation'!A1499:Q3828,12,FALSE)</f>
        <v>25757</v>
      </c>
      <c r="M1500" s="40">
        <f>VLOOKUP(A1500,'Data _Transformation'!A1499:Q3828,13,FALSE)</f>
        <v>12713</v>
      </c>
      <c r="N1500" s="14" t="str">
        <f>VLOOKUP(A1500,'Data _Transformation'!A1499:Q3828,14,FALSE)</f>
        <v>tier - 3</v>
      </c>
      <c r="O1500" s="14" t="str">
        <f>VLOOKUP(A1500,'Data _Transformation'!A1499:Q3828,15,FALSE)</f>
        <v>tier - 1</v>
      </c>
      <c r="P1500" s="14" t="str">
        <f>VLOOKUP(A1500,'Data _Transformation'!A1499:Q3828,16,0)</f>
        <v>R1011</v>
      </c>
      <c r="Q1500" s="42">
        <f>VLOOKUP(A1500,'Data _Transformation'!A1499:Q3828,17,0)</f>
        <v>52</v>
      </c>
    </row>
    <row r="1501" spans="1:17" ht="15.6" x14ac:dyDescent="0.3">
      <c r="A1501" s="41" t="s">
        <v>3758</v>
      </c>
      <c r="B1501" s="14" t="str">
        <f>VLOOKUP(A1501,'Data _Transformation'!A1500:Q3829,2,FALSE)</f>
        <v xml:space="preserve">  Tristan P</v>
      </c>
      <c r="C1501" s="14">
        <f>VLOOKUP(A1501,'Data _Transformation'!A1500:Q3829,3,FALSE)</f>
        <v>18.75</v>
      </c>
      <c r="D1501" s="14">
        <f>VLOOKUP(A1501,'Data _Transformation'!A1500:Q3829,4,FALSE)</f>
        <v>5.47</v>
      </c>
      <c r="E1501" s="14" t="str">
        <f>VLOOKUP(A1501,'Data _Transformation'!A1500:Q3829,5,FALSE)</f>
        <v>Yes</v>
      </c>
      <c r="F1501" s="14" t="str">
        <f>VLOOKUP(A1501,'Data _Transformation'!A1500:Q3829,6,FALSE)</f>
        <v>No</v>
      </c>
      <c r="G1501" s="14" t="str">
        <f>VLOOKUP(A1501,'Data _Transformation'!A1500:Q3829,7,FALSE)</f>
        <v>Yes</v>
      </c>
      <c r="H1501" s="14">
        <f>VLOOKUP(A1501,'Data _Transformation'!A1500:Q3829,8,FALSE)</f>
        <v>1</v>
      </c>
      <c r="I1501" s="14" t="str">
        <f>VLOOKUP(A1501,'Data _Transformation'!A1500:Q3829,9,FALSE)</f>
        <v>Nonsmoker</v>
      </c>
      <c r="J1501" s="14" t="str">
        <f>VLOOKUP(A1501,'Data _Transformation'!A1500:Q3829,10,FALSE)</f>
        <v>Normal weight</v>
      </c>
      <c r="K1501" s="14" t="str">
        <f>VLOOKUP(A1501,'Data _Transformation'!A1500:Q3829,11,FALSE)</f>
        <v>Normal</v>
      </c>
      <c r="L1501" s="39">
        <f>VLOOKUP(A1501,'Data _Transformation'!A1500:Q3829,12,FALSE)</f>
        <v>32341</v>
      </c>
      <c r="M1501" s="40">
        <f>VLOOKUP(A1501,'Data _Transformation'!A1500:Q3829,13,FALSE)</f>
        <v>12718.21</v>
      </c>
      <c r="N1501" s="14" t="str">
        <f>VLOOKUP(A1501,'Data _Transformation'!A1500:Q3829,14,FALSE)</f>
        <v>tier - 3</v>
      </c>
      <c r="O1501" s="14" t="str">
        <f>VLOOKUP(A1501,'Data _Transformation'!A1500:Q3829,15,FALSE)</f>
        <v>tier - 1</v>
      </c>
      <c r="P1501" s="14" t="str">
        <f>VLOOKUP(A1501,'Data _Transformation'!A1500:Q3829,16,0)</f>
        <v>R1026</v>
      </c>
      <c r="Q1501" s="42">
        <f>VLOOKUP(A1501,'Data _Transformation'!A1500:Q3829,17,0)</f>
        <v>34</v>
      </c>
    </row>
    <row r="1502" spans="1:17" ht="15.6" x14ac:dyDescent="0.3">
      <c r="A1502" s="41" t="s">
        <v>3760</v>
      </c>
      <c r="B1502" s="14" t="str">
        <f>VLOOKUP(A1502,'Data _Transformation'!A1501:Q3830,2,FALSE)</f>
        <v xml:space="preserve">  Traci A</v>
      </c>
      <c r="C1502" s="14">
        <f>VLOOKUP(A1502,'Data _Transformation'!A1501:Q3830,3,FALSE)</f>
        <v>22.36</v>
      </c>
      <c r="D1502" s="14">
        <f>VLOOKUP(A1502,'Data _Transformation'!A1501:Q3830,4,FALSE)</f>
        <v>8.6</v>
      </c>
      <c r="E1502" s="14" t="str">
        <f>VLOOKUP(A1502,'Data _Transformation'!A1501:Q3830,5,FALSE)</f>
        <v>No</v>
      </c>
      <c r="F1502" s="14" t="str">
        <f>VLOOKUP(A1502,'Data _Transformation'!A1501:Q3830,6,FALSE)</f>
        <v>No</v>
      </c>
      <c r="G1502" s="14" t="str">
        <f>VLOOKUP(A1502,'Data _Transformation'!A1501:Q3830,7,FALSE)</f>
        <v>No</v>
      </c>
      <c r="H1502" s="14">
        <f>VLOOKUP(A1502,'Data _Transformation'!A1501:Q3830,8,FALSE)</f>
        <v>0</v>
      </c>
      <c r="I1502" s="14" t="str">
        <f>VLOOKUP(A1502,'Data _Transformation'!A1501:Q3830,9,FALSE)</f>
        <v>Nonsmoker</v>
      </c>
      <c r="J1502" s="14" t="str">
        <f>VLOOKUP(A1502,'Data _Transformation'!A1501:Q3830,10,FALSE)</f>
        <v>Normal weight</v>
      </c>
      <c r="K1502" s="14" t="str">
        <f>VLOOKUP(A1502,'Data _Transformation'!A1501:Q3830,11,FALSE)</f>
        <v>Diabetes</v>
      </c>
      <c r="L1502" s="39">
        <f>VLOOKUP(A1502,'Data _Transformation'!A1501:Q3830,12,FALSE)</f>
        <v>22891</v>
      </c>
      <c r="M1502" s="40">
        <f>VLOOKUP(A1502,'Data _Transformation'!A1501:Q3830,13,FALSE)</f>
        <v>12731</v>
      </c>
      <c r="N1502" s="14" t="str">
        <f>VLOOKUP(A1502,'Data _Transformation'!A1501:Q3830,14,FALSE)</f>
        <v>tier - 3</v>
      </c>
      <c r="O1502" s="14" t="str">
        <f>VLOOKUP(A1502,'Data _Transformation'!A1501:Q3830,15,FALSE)</f>
        <v>tier - 3</v>
      </c>
      <c r="P1502" s="14" t="str">
        <f>VLOOKUP(A1502,'Data _Transformation'!A1501:Q3830,16,0)</f>
        <v>R1016</v>
      </c>
      <c r="Q1502" s="42">
        <f>VLOOKUP(A1502,'Data _Transformation'!A1501:Q3830,17,0)</f>
        <v>60</v>
      </c>
    </row>
    <row r="1503" spans="1:17" ht="15.6" x14ac:dyDescent="0.3">
      <c r="A1503" s="41" t="s">
        <v>3762</v>
      </c>
      <c r="B1503" s="14" t="str">
        <f>VLOOKUP(A1503,'Data _Transformation'!A1502:Q3831,2,FALSE)</f>
        <v xml:space="preserve">  Justin P</v>
      </c>
      <c r="C1503" s="14">
        <f>VLOOKUP(A1503,'Data _Transformation'!A1502:Q3831,3,FALSE)</f>
        <v>23.94</v>
      </c>
      <c r="D1503" s="14">
        <f>VLOOKUP(A1503,'Data _Transformation'!A1502:Q3831,4,FALSE)</f>
        <v>10.74</v>
      </c>
      <c r="E1503" s="14" t="str">
        <f>VLOOKUP(A1503,'Data _Transformation'!A1502:Q3831,5,FALSE)</f>
        <v>Yes</v>
      </c>
      <c r="F1503" s="14" t="str">
        <f>VLOOKUP(A1503,'Data _Transformation'!A1502:Q3831,6,FALSE)</f>
        <v>No</v>
      </c>
      <c r="G1503" s="14" t="str">
        <f>VLOOKUP(A1503,'Data _Transformation'!A1502:Q3831,7,FALSE)</f>
        <v>No</v>
      </c>
      <c r="H1503" s="14">
        <f>VLOOKUP(A1503,'Data _Transformation'!A1502:Q3831,8,FALSE)</f>
        <v>0</v>
      </c>
      <c r="I1503" s="14" t="str">
        <f>VLOOKUP(A1503,'Data _Transformation'!A1502:Q3831,9,FALSE)</f>
        <v>Nonsmoker</v>
      </c>
      <c r="J1503" s="14" t="str">
        <f>VLOOKUP(A1503,'Data _Transformation'!A1502:Q3831,10,FALSE)</f>
        <v>Normal weight</v>
      </c>
      <c r="K1503" s="14" t="str">
        <f>VLOOKUP(A1503,'Data _Transformation'!A1502:Q3831,11,FALSE)</f>
        <v>Diabetes</v>
      </c>
      <c r="L1503" s="39">
        <f>VLOOKUP(A1503,'Data _Transformation'!A1502:Q3831,12,FALSE)</f>
        <v>22920</v>
      </c>
      <c r="M1503" s="40">
        <f>VLOOKUP(A1503,'Data _Transformation'!A1502:Q3831,13,FALSE)</f>
        <v>12741.17</v>
      </c>
      <c r="N1503" s="14" t="str">
        <f>VLOOKUP(A1503,'Data _Transformation'!A1502:Q3831,14,FALSE)</f>
        <v>tier - 3</v>
      </c>
      <c r="O1503" s="14" t="str">
        <f>VLOOKUP(A1503,'Data _Transformation'!A1502:Q3831,15,FALSE)</f>
        <v>tier - 1</v>
      </c>
      <c r="P1503" s="14" t="str">
        <f>VLOOKUP(A1503,'Data _Transformation'!A1502:Q3831,16,0)</f>
        <v>R1017</v>
      </c>
      <c r="Q1503" s="42">
        <f>VLOOKUP(A1503,'Data _Transformation'!A1502:Q3831,17,0)</f>
        <v>60</v>
      </c>
    </row>
    <row r="1504" spans="1:17" ht="15.6" x14ac:dyDescent="0.3">
      <c r="A1504" s="41" t="s">
        <v>3764</v>
      </c>
      <c r="B1504" s="14" t="str">
        <f>VLOOKUP(A1504,'Data _Transformation'!A1503:Q3832,2,FALSE)</f>
        <v xml:space="preserve">  Logan M</v>
      </c>
      <c r="C1504" s="14">
        <f>VLOOKUP(A1504,'Data _Transformation'!A1503:Q3832,3,FALSE)</f>
        <v>30.1</v>
      </c>
      <c r="D1504" s="14">
        <f>VLOOKUP(A1504,'Data _Transformation'!A1503:Q3832,4,FALSE)</f>
        <v>4.3899999999999997</v>
      </c>
      <c r="E1504" s="14" t="str">
        <f>VLOOKUP(A1504,'Data _Transformation'!A1503:Q3832,5,FALSE)</f>
        <v>No</v>
      </c>
      <c r="F1504" s="14" t="str">
        <f>VLOOKUP(A1504,'Data _Transformation'!A1503:Q3832,6,FALSE)</f>
        <v>No</v>
      </c>
      <c r="G1504" s="14" t="str">
        <f>VLOOKUP(A1504,'Data _Transformation'!A1503:Q3832,7,FALSE)</f>
        <v>Yes</v>
      </c>
      <c r="H1504" s="14">
        <f>VLOOKUP(A1504,'Data _Transformation'!A1503:Q3832,8,FALSE)</f>
        <v>1</v>
      </c>
      <c r="I1504" s="14" t="str">
        <f>VLOOKUP(A1504,'Data _Transformation'!A1503:Q3832,9,FALSE)</f>
        <v>Nonsmoker</v>
      </c>
      <c r="J1504" s="14" t="str">
        <f>VLOOKUP(A1504,'Data _Transformation'!A1503:Q3832,10,FALSE)</f>
        <v>Obesity</v>
      </c>
      <c r="K1504" s="14" t="str">
        <f>VLOOKUP(A1504,'Data _Transformation'!A1503:Q3832,11,FALSE)</f>
        <v>Normal</v>
      </c>
      <c r="L1504" s="39">
        <f>VLOOKUP(A1504,'Data _Transformation'!A1503:Q3832,12,FALSE)</f>
        <v>27662</v>
      </c>
      <c r="M1504" s="40">
        <f>VLOOKUP(A1504,'Data _Transformation'!A1503:Q3832,13,FALSE)</f>
        <v>12770.27</v>
      </c>
      <c r="N1504" s="14" t="str">
        <f>VLOOKUP(A1504,'Data _Transformation'!A1503:Q3832,14,FALSE)</f>
        <v>tier - 3</v>
      </c>
      <c r="O1504" s="14" t="str">
        <f>VLOOKUP(A1504,'Data _Transformation'!A1503:Q3832,15,FALSE)</f>
        <v>tier - 3</v>
      </c>
      <c r="P1504" s="14" t="str">
        <f>VLOOKUP(A1504,'Data _Transformation'!A1503:Q3832,16,0)</f>
        <v>R1021</v>
      </c>
      <c r="Q1504" s="42">
        <f>VLOOKUP(A1504,'Data _Transformation'!A1503:Q3832,17,0)</f>
        <v>47</v>
      </c>
    </row>
    <row r="1505" spans="1:17" ht="15.6" x14ac:dyDescent="0.3">
      <c r="A1505" s="41" t="s">
        <v>3767</v>
      </c>
      <c r="B1505" s="14" t="str">
        <f>VLOOKUP(A1505,'Data _Transformation'!A1504:Q3833,2,FALSE)</f>
        <v xml:space="preserve">  Sebastien</v>
      </c>
      <c r="C1505" s="14">
        <f>VLOOKUP(A1505,'Data _Transformation'!A1504:Q3833,3,FALSE)</f>
        <v>21.93</v>
      </c>
      <c r="D1505" s="14">
        <f>VLOOKUP(A1505,'Data _Transformation'!A1504:Q3833,4,FALSE)</f>
        <v>6.3</v>
      </c>
      <c r="E1505" s="14" t="str">
        <f>VLOOKUP(A1505,'Data _Transformation'!A1504:Q3833,5,FALSE)</f>
        <v>No</v>
      </c>
      <c r="F1505" s="14" t="str">
        <f>VLOOKUP(A1505,'Data _Transformation'!A1504:Q3833,6,FALSE)</f>
        <v>No</v>
      </c>
      <c r="G1505" s="14" t="str">
        <f>VLOOKUP(A1505,'Data _Transformation'!A1504:Q3833,7,FALSE)</f>
        <v>No</v>
      </c>
      <c r="H1505" s="14">
        <f>VLOOKUP(A1505,'Data _Transformation'!A1504:Q3833,8,FALSE)</f>
        <v>0</v>
      </c>
      <c r="I1505" s="14" t="str">
        <f>VLOOKUP(A1505,'Data _Transformation'!A1504:Q3833,9,FALSE)</f>
        <v>Nonsmoker</v>
      </c>
      <c r="J1505" s="14" t="str">
        <f>VLOOKUP(A1505,'Data _Transformation'!A1504:Q3833,10,FALSE)</f>
        <v>Normal weight</v>
      </c>
      <c r="K1505" s="14" t="str">
        <f>VLOOKUP(A1505,'Data _Transformation'!A1504:Q3833,11,FALSE)</f>
        <v>Prediabetes</v>
      </c>
      <c r="L1505" s="39">
        <f>VLOOKUP(A1505,'Data _Transformation'!A1504:Q3833,12,FALSE)</f>
        <v>26579</v>
      </c>
      <c r="M1505" s="40">
        <f>VLOOKUP(A1505,'Data _Transformation'!A1504:Q3833,13,FALSE)</f>
        <v>12776.05</v>
      </c>
      <c r="N1505" s="14" t="str">
        <f>VLOOKUP(A1505,'Data _Transformation'!A1504:Q3833,14,FALSE)</f>
        <v>tier - 3</v>
      </c>
      <c r="O1505" s="14" t="str">
        <f>VLOOKUP(A1505,'Data _Transformation'!A1504:Q3833,15,FALSE)</f>
        <v>tier - 3</v>
      </c>
      <c r="P1505" s="14" t="str">
        <f>VLOOKUP(A1505,'Data _Transformation'!A1504:Q3833,16,0)</f>
        <v>R1026</v>
      </c>
      <c r="Q1505" s="42">
        <f>VLOOKUP(A1505,'Data _Transformation'!A1504:Q3833,17,0)</f>
        <v>50</v>
      </c>
    </row>
    <row r="1506" spans="1:17" ht="15.6" x14ac:dyDescent="0.3">
      <c r="A1506" s="41" t="s">
        <v>3769</v>
      </c>
      <c r="B1506" s="14" t="str">
        <f>VLOOKUP(A1506,'Data _Transformation'!A1505:Q3834,2,FALSE)</f>
        <v xml:space="preserve">  Tiffany A</v>
      </c>
      <c r="C1506" s="14">
        <f>VLOOKUP(A1506,'Data _Transformation'!A1505:Q3834,3,FALSE)</f>
        <v>39.75</v>
      </c>
      <c r="D1506" s="14">
        <f>VLOOKUP(A1506,'Data _Transformation'!A1505:Q3834,4,FALSE)</f>
        <v>5.41</v>
      </c>
      <c r="E1506" s="14" t="str">
        <f>VLOOKUP(A1506,'Data _Transformation'!A1505:Q3834,5,FALSE)</f>
        <v>No</v>
      </c>
      <c r="F1506" s="14" t="str">
        <f>VLOOKUP(A1506,'Data _Transformation'!A1505:Q3834,6,FALSE)</f>
        <v>yes</v>
      </c>
      <c r="G1506" s="14" t="str">
        <f>VLOOKUP(A1506,'Data _Transformation'!A1505:Q3834,7,FALSE)</f>
        <v>No</v>
      </c>
      <c r="H1506" s="14">
        <f>VLOOKUP(A1506,'Data _Transformation'!A1505:Q3834,8,FALSE)</f>
        <v>1</v>
      </c>
      <c r="I1506" s="14" t="str">
        <f>VLOOKUP(A1506,'Data _Transformation'!A1505:Q3834,9,FALSE)</f>
        <v>Nonsmoker</v>
      </c>
      <c r="J1506" s="14" t="str">
        <f>VLOOKUP(A1506,'Data _Transformation'!A1505:Q3834,10,FALSE)</f>
        <v>Obesity</v>
      </c>
      <c r="K1506" s="14" t="str">
        <f>VLOOKUP(A1506,'Data _Transformation'!A1505:Q3834,11,FALSE)</f>
        <v>Normal</v>
      </c>
      <c r="L1506" s="39">
        <f>VLOOKUP(A1506,'Data _Transformation'!A1505:Q3834,12,FALSE)</f>
        <v>23350</v>
      </c>
      <c r="M1506" s="40">
        <f>VLOOKUP(A1506,'Data _Transformation'!A1505:Q3834,13,FALSE)</f>
        <v>12788.03</v>
      </c>
      <c r="N1506" s="14" t="str">
        <f>VLOOKUP(A1506,'Data _Transformation'!A1505:Q3834,14,FALSE)</f>
        <v>tier - 3</v>
      </c>
      <c r="O1506" s="14" t="str">
        <f>VLOOKUP(A1506,'Data _Transformation'!A1505:Q3834,15,FALSE)</f>
        <v>tier - 3</v>
      </c>
      <c r="P1506" s="14" t="str">
        <f>VLOOKUP(A1506,'Data _Transformation'!A1505:Q3834,16,0)</f>
        <v>R1025</v>
      </c>
      <c r="Q1506" s="42">
        <f>VLOOKUP(A1506,'Data _Transformation'!A1505:Q3834,17,0)</f>
        <v>59</v>
      </c>
    </row>
    <row r="1507" spans="1:17" ht="15.6" x14ac:dyDescent="0.3">
      <c r="A1507" s="41" t="s">
        <v>3772</v>
      </c>
      <c r="B1507" s="14" t="str">
        <f>VLOOKUP(A1507,'Data _Transformation'!A1506:Q3835,2,FALSE)</f>
        <v xml:space="preserve">  Matthew</v>
      </c>
      <c r="C1507" s="14">
        <f>VLOOKUP(A1507,'Data _Transformation'!A1506:Q3835,3,FALSE)</f>
        <v>26.03</v>
      </c>
      <c r="D1507" s="14">
        <f>VLOOKUP(A1507,'Data _Transformation'!A1506:Q3835,4,FALSE)</f>
        <v>4.47</v>
      </c>
      <c r="E1507" s="14" t="str">
        <f>VLOOKUP(A1507,'Data _Transformation'!A1506:Q3835,5,FALSE)</f>
        <v>No</v>
      </c>
      <c r="F1507" s="14" t="str">
        <f>VLOOKUP(A1507,'Data _Transformation'!A1506:Q3835,6,FALSE)</f>
        <v>No</v>
      </c>
      <c r="G1507" s="14" t="str">
        <f>VLOOKUP(A1507,'Data _Transformation'!A1506:Q3835,7,FALSE)</f>
        <v>Yes</v>
      </c>
      <c r="H1507" s="14">
        <f>VLOOKUP(A1507,'Data _Transformation'!A1506:Q3835,8,FALSE)</f>
        <v>1</v>
      </c>
      <c r="I1507" s="14" t="str">
        <f>VLOOKUP(A1507,'Data _Transformation'!A1506:Q3835,9,FALSE)</f>
        <v>Nonsmoker</v>
      </c>
      <c r="J1507" s="14" t="str">
        <f>VLOOKUP(A1507,'Data _Transformation'!A1506:Q3835,10,FALSE)</f>
        <v>Over weight</v>
      </c>
      <c r="K1507" s="14" t="str">
        <f>VLOOKUP(A1507,'Data _Transformation'!A1506:Q3835,11,FALSE)</f>
        <v>Normal</v>
      </c>
      <c r="L1507" s="39">
        <f>VLOOKUP(A1507,'Data _Transformation'!A1506:Q3835,12,FALSE)</f>
        <v>30618</v>
      </c>
      <c r="M1507" s="40">
        <f>VLOOKUP(A1507,'Data _Transformation'!A1506:Q3835,13,FALSE)</f>
        <v>12788.18</v>
      </c>
      <c r="N1507" s="14" t="str">
        <f>VLOOKUP(A1507,'Data _Transformation'!A1506:Q3835,14,FALSE)</f>
        <v>tier - 3</v>
      </c>
      <c r="O1507" s="14" t="str">
        <f>VLOOKUP(A1507,'Data _Transformation'!A1506:Q3835,15,FALSE)</f>
        <v>tier - 1</v>
      </c>
      <c r="P1507" s="14" t="str">
        <f>VLOOKUP(A1507,'Data _Transformation'!A1506:Q3835,16,0)</f>
        <v>R1026</v>
      </c>
      <c r="Q1507" s="42">
        <f>VLOOKUP(A1507,'Data _Transformation'!A1506:Q3835,17,0)</f>
        <v>39</v>
      </c>
    </row>
    <row r="1508" spans="1:17" ht="15.6" x14ac:dyDescent="0.3">
      <c r="A1508" s="41" t="s">
        <v>3774</v>
      </c>
      <c r="B1508" s="14" t="str">
        <f>VLOOKUP(A1508,'Data _Transformation'!A1507:Q3836,2,FALSE)</f>
        <v xml:space="preserve">  Luke</v>
      </c>
      <c r="C1508" s="14">
        <f>VLOOKUP(A1508,'Data _Transformation'!A1507:Q3836,3,FALSE)</f>
        <v>34.51</v>
      </c>
      <c r="D1508" s="14">
        <f>VLOOKUP(A1508,'Data _Transformation'!A1507:Q3836,4,FALSE)</f>
        <v>6.26</v>
      </c>
      <c r="E1508" s="14" t="str">
        <f>VLOOKUP(A1508,'Data _Transformation'!A1507:Q3836,5,FALSE)</f>
        <v>No</v>
      </c>
      <c r="F1508" s="14" t="str">
        <f>VLOOKUP(A1508,'Data _Transformation'!A1507:Q3836,6,FALSE)</f>
        <v>No</v>
      </c>
      <c r="G1508" s="14" t="str">
        <f>VLOOKUP(A1508,'Data _Transformation'!A1507:Q3836,7,FALSE)</f>
        <v>No</v>
      </c>
      <c r="H1508" s="14">
        <f>VLOOKUP(A1508,'Data _Transformation'!A1507:Q3836,8,FALSE)</f>
        <v>0</v>
      </c>
      <c r="I1508" s="14" t="str">
        <f>VLOOKUP(A1508,'Data _Transformation'!A1507:Q3836,9,FALSE)</f>
        <v>Nonsmoker</v>
      </c>
      <c r="J1508" s="14" t="str">
        <f>VLOOKUP(A1508,'Data _Transformation'!A1507:Q3836,10,FALSE)</f>
        <v>Obesity</v>
      </c>
      <c r="K1508" s="14" t="str">
        <f>VLOOKUP(A1508,'Data _Transformation'!A1507:Q3836,11,FALSE)</f>
        <v>Prediabetes</v>
      </c>
      <c r="L1508" s="39">
        <f>VLOOKUP(A1508,'Data _Transformation'!A1507:Q3836,12,FALSE)</f>
        <v>28695</v>
      </c>
      <c r="M1508" s="40">
        <f>VLOOKUP(A1508,'Data _Transformation'!A1507:Q3836,13,FALSE)</f>
        <v>12797.21</v>
      </c>
      <c r="N1508" s="14" t="str">
        <f>VLOOKUP(A1508,'Data _Transformation'!A1507:Q3836,14,FALSE)</f>
        <v>tier - 3</v>
      </c>
      <c r="O1508" s="14" t="str">
        <f>VLOOKUP(A1508,'Data _Transformation'!A1507:Q3836,15,FALSE)</f>
        <v>tier - 1</v>
      </c>
      <c r="P1508" s="14" t="str">
        <f>VLOOKUP(A1508,'Data _Transformation'!A1507:Q3836,16,0)</f>
        <v>R1024</v>
      </c>
      <c r="Q1508" s="42">
        <f>VLOOKUP(A1508,'Data _Transformation'!A1507:Q3836,17,0)</f>
        <v>44</v>
      </c>
    </row>
    <row r="1509" spans="1:17" ht="15.6" x14ac:dyDescent="0.3">
      <c r="A1509" s="41" t="s">
        <v>3776</v>
      </c>
      <c r="B1509" s="14" t="str">
        <f>VLOOKUP(A1509,'Data _Transformation'!A1508:Q3837,2,FALSE)</f>
        <v xml:space="preserve">  Leigh</v>
      </c>
      <c r="C1509" s="14">
        <f>VLOOKUP(A1509,'Data _Transformation'!A1508:Q3837,3,FALSE)</f>
        <v>19.32</v>
      </c>
      <c r="D1509" s="14">
        <f>VLOOKUP(A1509,'Data _Transformation'!A1508:Q3837,4,FALSE)</f>
        <v>11.58</v>
      </c>
      <c r="E1509" s="14" t="str">
        <f>VLOOKUP(A1509,'Data _Transformation'!A1508:Q3837,5,FALSE)</f>
        <v>Yes</v>
      </c>
      <c r="F1509" s="14" t="str">
        <f>VLOOKUP(A1509,'Data _Transformation'!A1508:Q3837,6,FALSE)</f>
        <v>No</v>
      </c>
      <c r="G1509" s="14" t="str">
        <f>VLOOKUP(A1509,'Data _Transformation'!A1508:Q3837,7,FALSE)</f>
        <v>No</v>
      </c>
      <c r="H1509" s="14">
        <f>VLOOKUP(A1509,'Data _Transformation'!A1508:Q3837,8,FALSE)</f>
        <v>1</v>
      </c>
      <c r="I1509" s="14" t="str">
        <f>VLOOKUP(A1509,'Data _Transformation'!A1508:Q3837,9,FALSE)</f>
        <v>Nonsmoker</v>
      </c>
      <c r="J1509" s="14" t="str">
        <f>VLOOKUP(A1509,'Data _Transformation'!A1508:Q3837,10,FALSE)</f>
        <v>Normal weight</v>
      </c>
      <c r="K1509" s="14" t="str">
        <f>VLOOKUP(A1509,'Data _Transformation'!A1508:Q3837,11,FALSE)</f>
        <v>Diabetes</v>
      </c>
      <c r="L1509" s="39">
        <f>VLOOKUP(A1509,'Data _Transformation'!A1508:Q3837,12,FALSE)</f>
        <v>23212</v>
      </c>
      <c r="M1509" s="40">
        <f>VLOOKUP(A1509,'Data _Transformation'!A1508:Q3837,13,FALSE)</f>
        <v>12815.44</v>
      </c>
      <c r="N1509" s="14" t="str">
        <f>VLOOKUP(A1509,'Data _Transformation'!A1508:Q3837,14,FALSE)</f>
        <v>tier - 3</v>
      </c>
      <c r="O1509" s="14" t="str">
        <f>VLOOKUP(A1509,'Data _Transformation'!A1508:Q3837,15,FALSE)</f>
        <v>tier - 3</v>
      </c>
      <c r="P1509" s="14" t="str">
        <f>VLOOKUP(A1509,'Data _Transformation'!A1508:Q3837,16,0)</f>
        <v>R1024</v>
      </c>
      <c r="Q1509" s="42">
        <f>VLOOKUP(A1509,'Data _Transformation'!A1508:Q3837,17,0)</f>
        <v>59</v>
      </c>
    </row>
    <row r="1510" spans="1:17" ht="15.6" x14ac:dyDescent="0.3">
      <c r="A1510" s="41" t="s">
        <v>3779</v>
      </c>
      <c r="B1510" s="14" t="str">
        <f>VLOOKUP(A1510,'Data _Transformation'!A1509:Q3838,2,FALSE)</f>
        <v xml:space="preserve">  Yosuke</v>
      </c>
      <c r="C1510" s="14">
        <f>VLOOKUP(A1510,'Data _Transformation'!A1509:Q3838,3,FALSE)</f>
        <v>28.5</v>
      </c>
      <c r="D1510" s="14">
        <f>VLOOKUP(A1510,'Data _Transformation'!A1509:Q3838,4,FALSE)</f>
        <v>4.3600000000000003</v>
      </c>
      <c r="E1510" s="14" t="str">
        <f>VLOOKUP(A1510,'Data _Transformation'!A1509:Q3838,5,FALSE)</f>
        <v>No</v>
      </c>
      <c r="F1510" s="14" t="str">
        <f>VLOOKUP(A1510,'Data _Transformation'!A1509:Q3838,6,FALSE)</f>
        <v>No</v>
      </c>
      <c r="G1510" s="14" t="str">
        <f>VLOOKUP(A1510,'Data _Transformation'!A1509:Q3838,7,FALSE)</f>
        <v>No</v>
      </c>
      <c r="H1510" s="14">
        <f>VLOOKUP(A1510,'Data _Transformation'!A1509:Q3838,8,FALSE)</f>
        <v>0</v>
      </c>
      <c r="I1510" s="14" t="str">
        <f>VLOOKUP(A1510,'Data _Transformation'!A1509:Q3838,9,FALSE)</f>
        <v>Nonsmoker</v>
      </c>
      <c r="J1510" s="14" t="str">
        <f>VLOOKUP(A1510,'Data _Transformation'!A1509:Q3838,10,FALSE)</f>
        <v>Over weight</v>
      </c>
      <c r="K1510" s="14" t="str">
        <f>VLOOKUP(A1510,'Data _Transformation'!A1509:Q3838,11,FALSE)</f>
        <v>Normal</v>
      </c>
      <c r="L1510" s="39">
        <f>VLOOKUP(A1510,'Data _Transformation'!A1509:Q3838,12,FALSE)</f>
        <v>24740</v>
      </c>
      <c r="M1510" s="40">
        <f>VLOOKUP(A1510,'Data _Transformation'!A1509:Q3838,13,FALSE)</f>
        <v>12823.25</v>
      </c>
      <c r="N1510" s="14" t="str">
        <f>VLOOKUP(A1510,'Data _Transformation'!A1509:Q3838,14,FALSE)</f>
        <v>tier - 3</v>
      </c>
      <c r="O1510" s="14" t="str">
        <f>VLOOKUP(A1510,'Data _Transformation'!A1509:Q3838,15,FALSE)</f>
        <v>tier - 3</v>
      </c>
      <c r="P1510" s="14" t="str">
        <f>VLOOKUP(A1510,'Data _Transformation'!A1509:Q3838,16,0)</f>
        <v>R1021</v>
      </c>
      <c r="Q1510" s="42">
        <f>VLOOKUP(A1510,'Data _Transformation'!A1509:Q3838,17,0)</f>
        <v>55</v>
      </c>
    </row>
    <row r="1511" spans="1:17" ht="15.6" x14ac:dyDescent="0.3">
      <c r="A1511" s="41" t="s">
        <v>3781</v>
      </c>
      <c r="B1511" s="14" t="str">
        <f>VLOOKUP(A1511,'Data _Transformation'!A1510:Q3839,2,FALSE)</f>
        <v xml:space="preserve">  Matthew</v>
      </c>
      <c r="C1511" s="14">
        <f>VLOOKUP(A1511,'Data _Transformation'!A1510:Q3839,3,FALSE)</f>
        <v>30.875</v>
      </c>
      <c r="D1511" s="14">
        <f>VLOOKUP(A1511,'Data _Transformation'!A1510:Q3839,4,FALSE)</f>
        <v>4.1399999999999997</v>
      </c>
      <c r="E1511" s="14" t="str">
        <f>VLOOKUP(A1511,'Data _Transformation'!A1510:Q3839,5,FALSE)</f>
        <v>Yes</v>
      </c>
      <c r="F1511" s="14" t="str">
        <f>VLOOKUP(A1511,'Data _Transformation'!A1510:Q3839,6,FALSE)</f>
        <v>No</v>
      </c>
      <c r="G1511" s="14" t="str">
        <f>VLOOKUP(A1511,'Data _Transformation'!A1510:Q3839,7,FALSE)</f>
        <v>No</v>
      </c>
      <c r="H1511" s="14">
        <f>VLOOKUP(A1511,'Data _Transformation'!A1510:Q3839,8,FALSE)</f>
        <v>0</v>
      </c>
      <c r="I1511" s="14" t="str">
        <f>VLOOKUP(A1511,'Data _Transformation'!A1510:Q3839,9,FALSE)</f>
        <v>Nonsmoker</v>
      </c>
      <c r="J1511" s="14" t="str">
        <f>VLOOKUP(A1511,'Data _Transformation'!A1510:Q3839,10,FALSE)</f>
        <v>Obesity</v>
      </c>
      <c r="K1511" s="14" t="str">
        <f>VLOOKUP(A1511,'Data _Transformation'!A1510:Q3839,11,FALSE)</f>
        <v>Normal</v>
      </c>
      <c r="L1511" s="39">
        <f>VLOOKUP(A1511,'Data _Transformation'!A1510:Q3839,12,FALSE)</f>
        <v>38300</v>
      </c>
      <c r="M1511" s="40">
        <f>VLOOKUP(A1511,'Data _Transformation'!A1510:Q3839,13,FALSE)</f>
        <v>12829.46</v>
      </c>
      <c r="N1511" s="14" t="str">
        <f>VLOOKUP(A1511,'Data _Transformation'!A1510:Q3839,14,FALSE)</f>
        <v>tier - 3</v>
      </c>
      <c r="O1511" s="14" t="str">
        <f>VLOOKUP(A1511,'Data _Transformation'!A1510:Q3839,15,FALSE)</f>
        <v>tier - 3</v>
      </c>
      <c r="P1511" s="14" t="str">
        <f>VLOOKUP(A1511,'Data _Transformation'!A1510:Q3839,16,0)</f>
        <v>R1016</v>
      </c>
      <c r="Q1511" s="42">
        <f>VLOOKUP(A1511,'Data _Transformation'!A1510:Q3839,17,0)</f>
        <v>18</v>
      </c>
    </row>
    <row r="1512" spans="1:17" ht="15.6" x14ac:dyDescent="0.3">
      <c r="A1512" s="41" t="s">
        <v>3783</v>
      </c>
      <c r="B1512" s="14" t="str">
        <f>VLOOKUP(A1512,'Data _Transformation'!A1511:Q3840,2,FALSE)</f>
        <v xml:space="preserve">  Jacob</v>
      </c>
      <c r="C1512" s="14">
        <f>VLOOKUP(A1512,'Data _Transformation'!A1511:Q3840,3,FALSE)</f>
        <v>24.02</v>
      </c>
      <c r="D1512" s="14">
        <f>VLOOKUP(A1512,'Data _Transformation'!A1511:Q3840,4,FALSE)</f>
        <v>4.38</v>
      </c>
      <c r="E1512" s="14" t="str">
        <f>VLOOKUP(A1512,'Data _Transformation'!A1511:Q3840,5,FALSE)</f>
        <v>No</v>
      </c>
      <c r="F1512" s="14" t="str">
        <f>VLOOKUP(A1512,'Data _Transformation'!A1511:Q3840,6,FALSE)</f>
        <v>No</v>
      </c>
      <c r="G1512" s="14" t="str">
        <f>VLOOKUP(A1512,'Data _Transformation'!A1511:Q3840,7,FALSE)</f>
        <v>No</v>
      </c>
      <c r="H1512" s="14">
        <f>VLOOKUP(A1512,'Data _Transformation'!A1511:Q3840,8,FALSE)</f>
        <v>0</v>
      </c>
      <c r="I1512" s="14" t="str">
        <f>VLOOKUP(A1512,'Data _Transformation'!A1511:Q3840,9,FALSE)</f>
        <v>Nonsmoker</v>
      </c>
      <c r="J1512" s="14" t="str">
        <f>VLOOKUP(A1512,'Data _Transformation'!A1511:Q3840,10,FALSE)</f>
        <v>Normal weight</v>
      </c>
      <c r="K1512" s="14" t="str">
        <f>VLOOKUP(A1512,'Data _Transformation'!A1511:Q3840,11,FALSE)</f>
        <v>Normal</v>
      </c>
      <c r="L1512" s="39">
        <f>VLOOKUP(A1512,'Data _Transformation'!A1511:Q3840,12,FALSE)</f>
        <v>34239</v>
      </c>
      <c r="M1512" s="40">
        <f>VLOOKUP(A1512,'Data _Transformation'!A1511:Q3840,13,FALSE)</f>
        <v>12847.24</v>
      </c>
      <c r="N1512" s="14" t="str">
        <f>VLOOKUP(A1512,'Data _Transformation'!A1511:Q3840,14,FALSE)</f>
        <v>tier - 3</v>
      </c>
      <c r="O1512" s="14" t="str">
        <f>VLOOKUP(A1512,'Data _Transformation'!A1511:Q3840,15,FALSE)</f>
        <v>tier - 2</v>
      </c>
      <c r="P1512" s="14" t="str">
        <f>VLOOKUP(A1512,'Data _Transformation'!A1511:Q3840,16,0)</f>
        <v>R1012</v>
      </c>
      <c r="Q1512" s="42">
        <f>VLOOKUP(A1512,'Data _Transformation'!A1511:Q3840,17,0)</f>
        <v>29</v>
      </c>
    </row>
    <row r="1513" spans="1:17" ht="15.6" x14ac:dyDescent="0.3">
      <c r="A1513" s="41" t="s">
        <v>3785</v>
      </c>
      <c r="B1513" s="14" t="str">
        <f>VLOOKUP(A1513,'Data _Transformation'!A1512:Q3841,2,FALSE)</f>
        <v xml:space="preserve">  Jodi</v>
      </c>
      <c r="C1513" s="14">
        <f>VLOOKUP(A1513,'Data _Transformation'!A1512:Q3841,3,FALSE)</f>
        <v>36.08</v>
      </c>
      <c r="D1513" s="14">
        <f>VLOOKUP(A1513,'Data _Transformation'!A1512:Q3841,4,FALSE)</f>
        <v>11.61</v>
      </c>
      <c r="E1513" s="14" t="str">
        <f>VLOOKUP(A1513,'Data _Transformation'!A1512:Q3841,5,FALSE)</f>
        <v>Yes</v>
      </c>
      <c r="F1513" s="14" t="str">
        <f>VLOOKUP(A1513,'Data _Transformation'!A1512:Q3841,6,FALSE)</f>
        <v>No</v>
      </c>
      <c r="G1513" s="14" t="str">
        <f>VLOOKUP(A1513,'Data _Transformation'!A1512:Q3841,7,FALSE)</f>
        <v>No</v>
      </c>
      <c r="H1513" s="14">
        <f>VLOOKUP(A1513,'Data _Transformation'!A1512:Q3841,8,FALSE)</f>
        <v>0</v>
      </c>
      <c r="I1513" s="14" t="str">
        <f>VLOOKUP(A1513,'Data _Transformation'!A1512:Q3841,9,FALSE)</f>
        <v>Nonsmoker</v>
      </c>
      <c r="J1513" s="14" t="str">
        <f>VLOOKUP(A1513,'Data _Transformation'!A1512:Q3841,10,FALSE)</f>
        <v>Obesity</v>
      </c>
      <c r="K1513" s="14" t="str">
        <f>VLOOKUP(A1513,'Data _Transformation'!A1512:Q3841,11,FALSE)</f>
        <v>Diabetes</v>
      </c>
      <c r="L1513" s="39">
        <f>VLOOKUP(A1513,'Data _Transformation'!A1512:Q3841,12,FALSE)</f>
        <v>26929</v>
      </c>
      <c r="M1513" s="40">
        <f>VLOOKUP(A1513,'Data _Transformation'!A1512:Q3841,13,FALSE)</f>
        <v>12852.37</v>
      </c>
      <c r="N1513" s="14" t="str">
        <f>VLOOKUP(A1513,'Data _Transformation'!A1512:Q3841,14,FALSE)</f>
        <v>tier - 3</v>
      </c>
      <c r="O1513" s="14" t="str">
        <f>VLOOKUP(A1513,'Data _Transformation'!A1512:Q3841,15,FALSE)</f>
        <v>tier - 1</v>
      </c>
      <c r="P1513" s="14" t="str">
        <f>VLOOKUP(A1513,'Data _Transformation'!A1512:Q3841,16,0)</f>
        <v>R1012</v>
      </c>
      <c r="Q1513" s="42">
        <f>VLOOKUP(A1513,'Data _Transformation'!A1512:Q3841,17,0)</f>
        <v>49</v>
      </c>
    </row>
    <row r="1514" spans="1:17" ht="15.6" x14ac:dyDescent="0.3">
      <c r="A1514" s="41" t="s">
        <v>3788</v>
      </c>
      <c r="B1514" s="14" t="str">
        <f>VLOOKUP(A1514,'Data _Transformation'!A1513:Q3842,2,FALSE)</f>
        <v xml:space="preserve">  Lauren</v>
      </c>
      <c r="C1514" s="14">
        <f>VLOOKUP(A1514,'Data _Transformation'!A1513:Q3842,3,FALSE)</f>
        <v>32.200000000000003</v>
      </c>
      <c r="D1514" s="14">
        <f>VLOOKUP(A1514,'Data _Transformation'!A1513:Q3842,4,FALSE)</f>
        <v>10.59</v>
      </c>
      <c r="E1514" s="14" t="str">
        <f>VLOOKUP(A1514,'Data _Transformation'!A1513:Q3842,5,FALSE)</f>
        <v>Yes</v>
      </c>
      <c r="F1514" s="14" t="str">
        <f>VLOOKUP(A1514,'Data _Transformation'!A1513:Q3842,6,FALSE)</f>
        <v>No</v>
      </c>
      <c r="G1514" s="14" t="str">
        <f>VLOOKUP(A1514,'Data _Transformation'!A1513:Q3842,7,FALSE)</f>
        <v>No</v>
      </c>
      <c r="H1514" s="14">
        <f>VLOOKUP(A1514,'Data _Transformation'!A1513:Q3842,8,FALSE)</f>
        <v>0</v>
      </c>
      <c r="I1514" s="14" t="str">
        <f>VLOOKUP(A1514,'Data _Transformation'!A1513:Q3842,9,FALSE)</f>
        <v>Nonsmoker</v>
      </c>
      <c r="J1514" s="14" t="str">
        <f>VLOOKUP(A1514,'Data _Transformation'!A1513:Q3842,10,FALSE)</f>
        <v>Obesity</v>
      </c>
      <c r="K1514" s="14" t="str">
        <f>VLOOKUP(A1514,'Data _Transformation'!A1513:Q3842,11,FALSE)</f>
        <v>Diabetes</v>
      </c>
      <c r="L1514" s="39">
        <f>VLOOKUP(A1514,'Data _Transformation'!A1513:Q3842,12,FALSE)</f>
        <v>23281</v>
      </c>
      <c r="M1514" s="40">
        <f>VLOOKUP(A1514,'Data _Transformation'!A1513:Q3842,13,FALSE)</f>
        <v>12856.84</v>
      </c>
      <c r="N1514" s="14" t="str">
        <f>VLOOKUP(A1514,'Data _Transformation'!A1513:Q3842,14,FALSE)</f>
        <v>tier - 3</v>
      </c>
      <c r="O1514" s="14" t="str">
        <f>VLOOKUP(A1514,'Data _Transformation'!A1513:Q3842,15,FALSE)</f>
        <v>tier - 3</v>
      </c>
      <c r="P1514" s="14" t="str">
        <f>VLOOKUP(A1514,'Data _Transformation'!A1513:Q3842,16,0)</f>
        <v>R1021</v>
      </c>
      <c r="Q1514" s="42">
        <f>VLOOKUP(A1514,'Data _Transformation'!A1513:Q3842,17,0)</f>
        <v>59</v>
      </c>
    </row>
    <row r="1515" spans="1:17" ht="15.6" x14ac:dyDescent="0.3">
      <c r="A1515" s="41" t="s">
        <v>3790</v>
      </c>
      <c r="B1515" s="14" t="str">
        <f>VLOOKUP(A1515,'Data _Transformation'!A1514:Q3843,2,FALSE)</f>
        <v xml:space="preserve">  Misti C</v>
      </c>
      <c r="C1515" s="14">
        <f>VLOOKUP(A1515,'Data _Transformation'!A1514:Q3843,3,FALSE)</f>
        <v>28.05</v>
      </c>
      <c r="D1515" s="14">
        <f>VLOOKUP(A1515,'Data _Transformation'!A1514:Q3843,4,FALSE)</f>
        <v>11.85</v>
      </c>
      <c r="E1515" s="14" t="str">
        <f>VLOOKUP(A1515,'Data _Transformation'!A1514:Q3843,5,FALSE)</f>
        <v>Yes</v>
      </c>
      <c r="F1515" s="14" t="str">
        <f>VLOOKUP(A1515,'Data _Transformation'!A1514:Q3843,6,FALSE)</f>
        <v>No</v>
      </c>
      <c r="G1515" s="14" t="str">
        <f>VLOOKUP(A1515,'Data _Transformation'!A1514:Q3843,7,FALSE)</f>
        <v>No</v>
      </c>
      <c r="H1515" s="14">
        <f>VLOOKUP(A1515,'Data _Transformation'!A1514:Q3843,8,FALSE)</f>
        <v>0</v>
      </c>
      <c r="I1515" s="14" t="str">
        <f>VLOOKUP(A1515,'Data _Transformation'!A1514:Q3843,9,FALSE)</f>
        <v>Nonsmoker</v>
      </c>
      <c r="J1515" s="14" t="str">
        <f>VLOOKUP(A1515,'Data _Transformation'!A1514:Q3843,10,FALSE)</f>
        <v>Over weight</v>
      </c>
      <c r="K1515" s="14" t="str">
        <f>VLOOKUP(A1515,'Data _Transformation'!A1514:Q3843,11,FALSE)</f>
        <v>Diabetes</v>
      </c>
      <c r="L1515" s="39">
        <f>VLOOKUP(A1515,'Data _Transformation'!A1514:Q3843,12,FALSE)</f>
        <v>30900</v>
      </c>
      <c r="M1515" s="40">
        <f>VLOOKUP(A1515,'Data _Transformation'!A1514:Q3843,13,FALSE)</f>
        <v>12870.31</v>
      </c>
      <c r="N1515" s="14" t="str">
        <f>VLOOKUP(A1515,'Data _Transformation'!A1514:Q3843,14,FALSE)</f>
        <v>tier - 3</v>
      </c>
      <c r="O1515" s="14" t="str">
        <f>VLOOKUP(A1515,'Data _Transformation'!A1514:Q3843,15,FALSE)</f>
        <v>tier - 3</v>
      </c>
      <c r="P1515" s="14" t="str">
        <f>VLOOKUP(A1515,'Data _Transformation'!A1514:Q3843,16,0)</f>
        <v>R1012</v>
      </c>
      <c r="Q1515" s="42">
        <f>VLOOKUP(A1515,'Data _Transformation'!A1514:Q3843,17,0)</f>
        <v>38</v>
      </c>
    </row>
    <row r="1516" spans="1:17" ht="15.6" x14ac:dyDescent="0.3">
      <c r="A1516" s="41" t="s">
        <v>3792</v>
      </c>
      <c r="B1516" s="14" t="str">
        <f>VLOOKUP(A1516,'Data _Transformation'!A1515:Q3844,2,FALSE)</f>
        <v xml:space="preserve">  Angela J</v>
      </c>
      <c r="C1516" s="14">
        <f>VLOOKUP(A1516,'Data _Transformation'!A1515:Q3844,3,FALSE)</f>
        <v>19</v>
      </c>
      <c r="D1516" s="14">
        <f>VLOOKUP(A1516,'Data _Transformation'!A1515:Q3844,4,FALSE)</f>
        <v>5.46</v>
      </c>
      <c r="E1516" s="14" t="str">
        <f>VLOOKUP(A1516,'Data _Transformation'!A1515:Q3844,5,FALSE)</f>
        <v>Yes</v>
      </c>
      <c r="F1516" s="14" t="str">
        <f>VLOOKUP(A1516,'Data _Transformation'!A1515:Q3844,6,FALSE)</f>
        <v>No</v>
      </c>
      <c r="G1516" s="14" t="str">
        <f>VLOOKUP(A1516,'Data _Transformation'!A1515:Q3844,7,FALSE)</f>
        <v>No</v>
      </c>
      <c r="H1516" s="14">
        <f>VLOOKUP(A1516,'Data _Transformation'!A1515:Q3844,8,FALSE)</f>
        <v>1</v>
      </c>
      <c r="I1516" s="14" t="str">
        <f>VLOOKUP(A1516,'Data _Transformation'!A1515:Q3844,9,FALSE)</f>
        <v>Nonsmoker</v>
      </c>
      <c r="J1516" s="14" t="str">
        <f>VLOOKUP(A1516,'Data _Transformation'!A1515:Q3844,10,FALSE)</f>
        <v>Normal weight</v>
      </c>
      <c r="K1516" s="14" t="str">
        <f>VLOOKUP(A1516,'Data _Transformation'!A1515:Q3844,11,FALSE)</f>
        <v>Normal</v>
      </c>
      <c r="L1516" s="39">
        <f>VLOOKUP(A1516,'Data _Transformation'!A1515:Q3844,12,FALSE)</f>
        <v>38177</v>
      </c>
      <c r="M1516" s="40">
        <f>VLOOKUP(A1516,'Data _Transformation'!A1515:Q3844,13,FALSE)</f>
        <v>12890.06</v>
      </c>
      <c r="N1516" s="14" t="str">
        <f>VLOOKUP(A1516,'Data _Transformation'!A1515:Q3844,14,FALSE)</f>
        <v>tier - 3</v>
      </c>
      <c r="O1516" s="14" t="str">
        <f>VLOOKUP(A1516,'Data _Transformation'!A1515:Q3844,15,FALSE)</f>
        <v>tier - 1</v>
      </c>
      <c r="P1516" s="14" t="str">
        <f>VLOOKUP(A1516,'Data _Transformation'!A1515:Q3844,16,0)</f>
        <v>R1019</v>
      </c>
      <c r="Q1516" s="42">
        <f>VLOOKUP(A1516,'Data _Transformation'!A1515:Q3844,17,0)</f>
        <v>18</v>
      </c>
    </row>
    <row r="1517" spans="1:17" ht="15.6" x14ac:dyDescent="0.3">
      <c r="A1517" s="41" t="s">
        <v>3795</v>
      </c>
      <c r="B1517" s="14" t="str">
        <f>VLOOKUP(A1517,'Data _Transformation'!A1516:Q3845,2,FALSE)</f>
        <v xml:space="preserve">  Jonathan D</v>
      </c>
      <c r="C1517" s="14">
        <f>VLOOKUP(A1517,'Data _Transformation'!A1516:Q3845,3,FALSE)</f>
        <v>16.13</v>
      </c>
      <c r="D1517" s="14">
        <f>VLOOKUP(A1517,'Data _Transformation'!A1516:Q3845,4,FALSE)</f>
        <v>4.54</v>
      </c>
      <c r="E1517" s="14" t="str">
        <f>VLOOKUP(A1517,'Data _Transformation'!A1516:Q3845,5,FALSE)</f>
        <v>Yes</v>
      </c>
      <c r="F1517" s="14" t="str">
        <f>VLOOKUP(A1517,'Data _Transformation'!A1516:Q3845,6,FALSE)</f>
        <v>No</v>
      </c>
      <c r="G1517" s="14" t="str">
        <f>VLOOKUP(A1517,'Data _Transformation'!A1516:Q3845,7,FALSE)</f>
        <v>No</v>
      </c>
      <c r="H1517" s="14">
        <f>VLOOKUP(A1517,'Data _Transformation'!A1516:Q3845,8,FALSE)</f>
        <v>2</v>
      </c>
      <c r="I1517" s="14" t="str">
        <f>VLOOKUP(A1517,'Data _Transformation'!A1516:Q3845,9,FALSE)</f>
        <v>Nonsmoker</v>
      </c>
      <c r="J1517" s="14" t="str">
        <f>VLOOKUP(A1517,'Data _Transformation'!A1516:Q3845,10,FALSE)</f>
        <v>Under weight</v>
      </c>
      <c r="K1517" s="14" t="str">
        <f>VLOOKUP(A1517,'Data _Transformation'!A1516:Q3845,11,FALSE)</f>
        <v>Normal</v>
      </c>
      <c r="L1517" s="39">
        <f>VLOOKUP(A1517,'Data _Transformation'!A1516:Q3845,12,FALSE)</f>
        <v>23239</v>
      </c>
      <c r="M1517" s="40">
        <f>VLOOKUP(A1517,'Data _Transformation'!A1516:Q3845,13,FALSE)</f>
        <v>12913.99</v>
      </c>
      <c r="N1517" s="14" t="str">
        <f>VLOOKUP(A1517,'Data _Transformation'!A1516:Q3845,14,FALSE)</f>
        <v>tier - 3</v>
      </c>
      <c r="O1517" s="14" t="str">
        <f>VLOOKUP(A1517,'Data _Transformation'!A1516:Q3845,15,FALSE)</f>
        <v>tier - 2</v>
      </c>
      <c r="P1517" s="14" t="str">
        <f>VLOOKUP(A1517,'Data _Transformation'!A1516:Q3845,16,0)</f>
        <v>R1016</v>
      </c>
      <c r="Q1517" s="42">
        <f>VLOOKUP(A1517,'Data _Transformation'!A1516:Q3845,17,0)</f>
        <v>59</v>
      </c>
    </row>
    <row r="1518" spans="1:17" ht="15.6" x14ac:dyDescent="0.3">
      <c r="A1518" s="41" t="s">
        <v>3797</v>
      </c>
      <c r="B1518" s="14" t="str">
        <f>VLOOKUP(A1518,'Data _Transformation'!A1517:Q3846,2,FALSE)</f>
        <v xml:space="preserve">  Victoria</v>
      </c>
      <c r="C1518" s="14">
        <f>VLOOKUP(A1518,'Data _Transformation'!A1517:Q3846,3,FALSE)</f>
        <v>18.77</v>
      </c>
      <c r="D1518" s="14">
        <f>VLOOKUP(A1518,'Data _Transformation'!A1517:Q3846,4,FALSE)</f>
        <v>11.98</v>
      </c>
      <c r="E1518" s="14" t="str">
        <f>VLOOKUP(A1518,'Data _Transformation'!A1517:Q3846,5,FALSE)</f>
        <v>Yes</v>
      </c>
      <c r="F1518" s="14" t="str">
        <f>VLOOKUP(A1518,'Data _Transformation'!A1517:Q3846,6,FALSE)</f>
        <v>No</v>
      </c>
      <c r="G1518" s="14" t="str">
        <f>VLOOKUP(A1518,'Data _Transformation'!A1517:Q3846,7,FALSE)</f>
        <v>No</v>
      </c>
      <c r="H1518" s="14">
        <f>VLOOKUP(A1518,'Data _Transformation'!A1517:Q3846,8,FALSE)</f>
        <v>2</v>
      </c>
      <c r="I1518" s="14" t="str">
        <f>VLOOKUP(A1518,'Data _Transformation'!A1517:Q3846,9,FALSE)</f>
        <v>Nonsmoker</v>
      </c>
      <c r="J1518" s="14" t="str">
        <f>VLOOKUP(A1518,'Data _Transformation'!A1517:Q3846,10,FALSE)</f>
        <v>Normal weight</v>
      </c>
      <c r="K1518" s="14" t="str">
        <f>VLOOKUP(A1518,'Data _Transformation'!A1517:Q3846,11,FALSE)</f>
        <v>Diabetes</v>
      </c>
      <c r="L1518" s="39">
        <f>VLOOKUP(A1518,'Data _Transformation'!A1517:Q3846,12,FALSE)</f>
        <v>23255</v>
      </c>
      <c r="M1518" s="40">
        <f>VLOOKUP(A1518,'Data _Transformation'!A1517:Q3846,13,FALSE)</f>
        <v>12925.89</v>
      </c>
      <c r="N1518" s="14" t="str">
        <f>VLOOKUP(A1518,'Data _Transformation'!A1517:Q3846,14,FALSE)</f>
        <v>tier - 3</v>
      </c>
      <c r="O1518" s="14" t="str">
        <f>VLOOKUP(A1518,'Data _Transformation'!A1517:Q3846,15,FALSE)</f>
        <v>tier - 2</v>
      </c>
      <c r="P1518" s="14" t="str">
        <f>VLOOKUP(A1518,'Data _Transformation'!A1517:Q3846,16,0)</f>
        <v>R1013</v>
      </c>
      <c r="Q1518" s="42">
        <f>VLOOKUP(A1518,'Data _Transformation'!A1517:Q3846,17,0)</f>
        <v>59</v>
      </c>
    </row>
    <row r="1519" spans="1:17" ht="15.6" x14ac:dyDescent="0.3">
      <c r="A1519" s="41" t="s">
        <v>3799</v>
      </c>
      <c r="B1519" s="14" t="str">
        <f>VLOOKUP(A1519,'Data _Transformation'!A1518:Q3847,2,FALSE)</f>
        <v xml:space="preserve">  Adrian R</v>
      </c>
      <c r="C1519" s="14">
        <f>VLOOKUP(A1519,'Data _Transformation'!A1518:Q3847,3,FALSE)</f>
        <v>28.88</v>
      </c>
      <c r="D1519" s="14">
        <f>VLOOKUP(A1519,'Data _Transformation'!A1518:Q3847,4,FALSE)</f>
        <v>6.59</v>
      </c>
      <c r="E1519" s="14" t="str">
        <f>VLOOKUP(A1519,'Data _Transformation'!A1518:Q3847,5,FALSE)</f>
        <v>Yes</v>
      </c>
      <c r="F1519" s="14" t="str">
        <f>VLOOKUP(A1519,'Data _Transformation'!A1518:Q3847,6,FALSE)</f>
        <v>No</v>
      </c>
      <c r="G1519" s="14" t="str">
        <f>VLOOKUP(A1519,'Data _Transformation'!A1518:Q3847,7,FALSE)</f>
        <v>No</v>
      </c>
      <c r="H1519" s="14">
        <f>VLOOKUP(A1519,'Data _Transformation'!A1518:Q3847,8,FALSE)</f>
        <v>1</v>
      </c>
      <c r="I1519" s="14" t="str">
        <f>VLOOKUP(A1519,'Data _Transformation'!A1518:Q3847,9,FALSE)</f>
        <v>Nonsmoker</v>
      </c>
      <c r="J1519" s="14" t="str">
        <f>VLOOKUP(A1519,'Data _Transformation'!A1518:Q3847,10,FALSE)</f>
        <v>Over weight</v>
      </c>
      <c r="K1519" s="14" t="str">
        <f>VLOOKUP(A1519,'Data _Transformation'!A1518:Q3847,11,FALSE)</f>
        <v>Diabetes</v>
      </c>
      <c r="L1519" s="39">
        <f>VLOOKUP(A1519,'Data _Transformation'!A1518:Q3847,12,FALSE)</f>
        <v>23237</v>
      </c>
      <c r="M1519" s="40">
        <f>VLOOKUP(A1519,'Data _Transformation'!A1518:Q3847,13,FALSE)</f>
        <v>12928.79</v>
      </c>
      <c r="N1519" s="14" t="str">
        <f>VLOOKUP(A1519,'Data _Transformation'!A1518:Q3847,14,FALSE)</f>
        <v>tier - 3</v>
      </c>
      <c r="O1519" s="14" t="str">
        <f>VLOOKUP(A1519,'Data _Transformation'!A1518:Q3847,15,FALSE)</f>
        <v>tier - 2</v>
      </c>
      <c r="P1519" s="14" t="str">
        <f>VLOOKUP(A1519,'Data _Transformation'!A1518:Q3847,16,0)</f>
        <v>R1013</v>
      </c>
      <c r="Q1519" s="42">
        <f>VLOOKUP(A1519,'Data _Transformation'!A1518:Q3847,17,0)</f>
        <v>59</v>
      </c>
    </row>
    <row r="1520" spans="1:17" ht="15.6" x14ac:dyDescent="0.3">
      <c r="A1520" s="41" t="s">
        <v>3801</v>
      </c>
      <c r="B1520" s="14" t="str">
        <f>VLOOKUP(A1520,'Data _Transformation'!A1519:Q3848,2,FALSE)</f>
        <v xml:space="preserve">  Andrew</v>
      </c>
      <c r="C1520" s="14">
        <f>VLOOKUP(A1520,'Data _Transformation'!A1519:Q3848,3,FALSE)</f>
        <v>27.55</v>
      </c>
      <c r="D1520" s="14">
        <f>VLOOKUP(A1520,'Data _Transformation'!A1519:Q3848,4,FALSE)</f>
        <v>10.83</v>
      </c>
      <c r="E1520" s="14" t="str">
        <f>VLOOKUP(A1520,'Data _Transformation'!A1519:Q3848,5,FALSE)</f>
        <v>Yes</v>
      </c>
      <c r="F1520" s="14" t="str">
        <f>VLOOKUP(A1520,'Data _Transformation'!A1519:Q3848,6,FALSE)</f>
        <v>No</v>
      </c>
      <c r="G1520" s="14" t="str">
        <f>VLOOKUP(A1520,'Data _Transformation'!A1519:Q3848,7,FALSE)</f>
        <v>No</v>
      </c>
      <c r="H1520" s="14">
        <f>VLOOKUP(A1520,'Data _Transformation'!A1519:Q3848,8,FALSE)</f>
        <v>1</v>
      </c>
      <c r="I1520" s="14" t="str">
        <f>VLOOKUP(A1520,'Data _Transformation'!A1519:Q3848,9,FALSE)</f>
        <v>Nonsmoker</v>
      </c>
      <c r="J1520" s="14" t="str">
        <f>VLOOKUP(A1520,'Data _Transformation'!A1519:Q3848,10,FALSE)</f>
        <v>Over weight</v>
      </c>
      <c r="K1520" s="14" t="str">
        <f>VLOOKUP(A1520,'Data _Transformation'!A1519:Q3848,11,FALSE)</f>
        <v>Diabetes</v>
      </c>
      <c r="L1520" s="39">
        <f>VLOOKUP(A1520,'Data _Transformation'!A1519:Q3848,12,FALSE)</f>
        <v>24463</v>
      </c>
      <c r="M1520" s="40">
        <f>VLOOKUP(A1520,'Data _Transformation'!A1519:Q3848,13,FALSE)</f>
        <v>12949.16</v>
      </c>
      <c r="N1520" s="14" t="str">
        <f>VLOOKUP(A1520,'Data _Transformation'!A1519:Q3848,14,FALSE)</f>
        <v>tier - 3</v>
      </c>
      <c r="O1520" s="14" t="str">
        <f>VLOOKUP(A1520,'Data _Transformation'!A1519:Q3848,15,FALSE)</f>
        <v>tier - 3</v>
      </c>
      <c r="P1520" s="14" t="str">
        <f>VLOOKUP(A1520,'Data _Transformation'!A1519:Q3848,16,0)</f>
        <v>R1013</v>
      </c>
      <c r="Q1520" s="42">
        <f>VLOOKUP(A1520,'Data _Transformation'!A1519:Q3848,17,0)</f>
        <v>56</v>
      </c>
    </row>
    <row r="1521" spans="1:17" ht="15.6" x14ac:dyDescent="0.3">
      <c r="A1521" s="41" t="s">
        <v>3804</v>
      </c>
      <c r="B1521" s="14" t="str">
        <f>VLOOKUP(A1521,'Data _Transformation'!A1520:Q3849,2,FALSE)</f>
        <v xml:space="preserve">  Jason A</v>
      </c>
      <c r="C1521" s="14">
        <f>VLOOKUP(A1521,'Data _Transformation'!A1520:Q3849,3,FALSE)</f>
        <v>15.6</v>
      </c>
      <c r="D1521" s="14">
        <f>VLOOKUP(A1521,'Data _Transformation'!A1520:Q3849,4,FALSE)</f>
        <v>8.6</v>
      </c>
      <c r="E1521" s="14" t="str">
        <f>VLOOKUP(A1521,'Data _Transformation'!A1520:Q3849,5,FALSE)</f>
        <v>No</v>
      </c>
      <c r="F1521" s="14" t="str">
        <f>VLOOKUP(A1521,'Data _Transformation'!A1520:Q3849,6,FALSE)</f>
        <v>No</v>
      </c>
      <c r="G1521" s="14" t="str">
        <f>VLOOKUP(A1521,'Data _Transformation'!A1520:Q3849,7,FALSE)</f>
        <v>No</v>
      </c>
      <c r="H1521" s="14">
        <f>VLOOKUP(A1521,'Data _Transformation'!A1520:Q3849,8,FALSE)</f>
        <v>0</v>
      </c>
      <c r="I1521" s="14" t="str">
        <f>VLOOKUP(A1521,'Data _Transformation'!A1520:Q3849,9,FALSE)</f>
        <v>Nonsmoker</v>
      </c>
      <c r="J1521" s="14" t="str">
        <f>VLOOKUP(A1521,'Data _Transformation'!A1520:Q3849,10,FALSE)</f>
        <v>Under weight</v>
      </c>
      <c r="K1521" s="14" t="str">
        <f>VLOOKUP(A1521,'Data _Transformation'!A1520:Q3849,11,FALSE)</f>
        <v>Diabetes</v>
      </c>
      <c r="L1521" s="39">
        <f>VLOOKUP(A1521,'Data _Transformation'!A1520:Q3849,12,FALSE)</f>
        <v>22513</v>
      </c>
      <c r="M1521" s="40">
        <f>VLOOKUP(A1521,'Data _Transformation'!A1520:Q3849,13,FALSE)</f>
        <v>12950.07</v>
      </c>
      <c r="N1521" s="14" t="str">
        <f>VLOOKUP(A1521,'Data _Transformation'!A1520:Q3849,14,FALSE)</f>
        <v>tier - 3</v>
      </c>
      <c r="O1521" s="14" t="str">
        <f>VLOOKUP(A1521,'Data _Transformation'!A1520:Q3849,15,FALSE)</f>
        <v>tier - 1</v>
      </c>
      <c r="P1521" s="14" t="str">
        <f>VLOOKUP(A1521,'Data _Transformation'!A1520:Q3849,16,0)</f>
        <v>R1012</v>
      </c>
      <c r="Q1521" s="42">
        <f>VLOOKUP(A1521,'Data _Transformation'!A1520:Q3849,17,0)</f>
        <v>61</v>
      </c>
    </row>
    <row r="1522" spans="1:17" ht="15.6" x14ac:dyDescent="0.3">
      <c r="A1522" s="41" t="s">
        <v>3806</v>
      </c>
      <c r="B1522" s="14" t="str">
        <f>VLOOKUP(A1522,'Data _Transformation'!A1521:Q3850,2,FALSE)</f>
        <v xml:space="preserve">  Rachel</v>
      </c>
      <c r="C1522" s="14">
        <f>VLOOKUP(A1522,'Data _Transformation'!A1521:Q3850,3,FALSE)</f>
        <v>21.99</v>
      </c>
      <c r="D1522" s="14">
        <f>VLOOKUP(A1522,'Data _Transformation'!A1521:Q3850,4,FALSE)</f>
        <v>11.17</v>
      </c>
      <c r="E1522" s="14" t="str">
        <f>VLOOKUP(A1522,'Data _Transformation'!A1521:Q3850,5,FALSE)</f>
        <v>No</v>
      </c>
      <c r="F1522" s="14" t="str">
        <f>VLOOKUP(A1522,'Data _Transformation'!A1521:Q3850,6,FALSE)</f>
        <v>No</v>
      </c>
      <c r="G1522" s="14" t="str">
        <f>VLOOKUP(A1522,'Data _Transformation'!A1521:Q3850,7,FALSE)</f>
        <v>No</v>
      </c>
      <c r="H1522" s="14">
        <f>VLOOKUP(A1522,'Data _Transformation'!A1521:Q3850,8,FALSE)</f>
        <v>0</v>
      </c>
      <c r="I1522" s="14" t="str">
        <f>VLOOKUP(A1522,'Data _Transformation'!A1521:Q3850,9,FALSE)</f>
        <v>Nonsmoker</v>
      </c>
      <c r="J1522" s="14" t="str">
        <f>VLOOKUP(A1522,'Data _Transformation'!A1521:Q3850,10,FALSE)</f>
        <v>Normal weight</v>
      </c>
      <c r="K1522" s="14" t="str">
        <f>VLOOKUP(A1522,'Data _Transformation'!A1521:Q3850,11,FALSE)</f>
        <v>Diabetes</v>
      </c>
      <c r="L1522" s="39">
        <f>VLOOKUP(A1522,'Data _Transformation'!A1521:Q3850,12,FALSE)</f>
        <v>22224</v>
      </c>
      <c r="M1522" s="40">
        <f>VLOOKUP(A1522,'Data _Transformation'!A1521:Q3850,13,FALSE)</f>
        <v>12957.12</v>
      </c>
      <c r="N1522" s="14" t="str">
        <f>VLOOKUP(A1522,'Data _Transformation'!A1521:Q3850,14,FALSE)</f>
        <v>tier - 3</v>
      </c>
      <c r="O1522" s="14" t="str">
        <f>VLOOKUP(A1522,'Data _Transformation'!A1521:Q3850,15,FALSE)</f>
        <v>tier - 1</v>
      </c>
      <c r="P1522" s="14" t="str">
        <f>VLOOKUP(A1522,'Data _Transformation'!A1521:Q3850,16,0)</f>
        <v>R1011</v>
      </c>
      <c r="Q1522" s="42">
        <f>VLOOKUP(A1522,'Data _Transformation'!A1521:Q3850,17,0)</f>
        <v>62</v>
      </c>
    </row>
    <row r="1523" spans="1:17" ht="15.6" x14ac:dyDescent="0.3">
      <c r="A1523" s="41" t="s">
        <v>3808</v>
      </c>
      <c r="B1523" s="14" t="str">
        <f>VLOOKUP(A1523,'Data _Transformation'!A1522:Q3851,2,FALSE)</f>
        <v xml:space="preserve">  Susan</v>
      </c>
      <c r="C1523" s="14">
        <f>VLOOKUP(A1523,'Data _Transformation'!A1522:Q3851,3,FALSE)</f>
        <v>34.85</v>
      </c>
      <c r="D1523" s="14">
        <f>VLOOKUP(A1523,'Data _Transformation'!A1522:Q3851,4,FALSE)</f>
        <v>5.75</v>
      </c>
      <c r="E1523" s="14" t="str">
        <f>VLOOKUP(A1523,'Data _Transformation'!A1522:Q3851,5,FALSE)</f>
        <v>No</v>
      </c>
      <c r="F1523" s="14" t="str">
        <f>VLOOKUP(A1523,'Data _Transformation'!A1522:Q3851,6,FALSE)</f>
        <v>No</v>
      </c>
      <c r="G1523" s="14" t="str">
        <f>VLOOKUP(A1523,'Data _Transformation'!A1522:Q3851,7,FALSE)</f>
        <v>No</v>
      </c>
      <c r="H1523" s="14">
        <f>VLOOKUP(A1523,'Data _Transformation'!A1522:Q3851,8,FALSE)</f>
        <v>0</v>
      </c>
      <c r="I1523" s="14" t="str">
        <f>VLOOKUP(A1523,'Data _Transformation'!A1522:Q3851,9,FALSE)</f>
        <v>Nonsmoker</v>
      </c>
      <c r="J1523" s="14" t="str">
        <f>VLOOKUP(A1523,'Data _Transformation'!A1522:Q3851,10,FALSE)</f>
        <v>Obesity</v>
      </c>
      <c r="K1523" s="14" t="str">
        <f>VLOOKUP(A1523,'Data _Transformation'!A1522:Q3851,11,FALSE)</f>
        <v>Prediabetes</v>
      </c>
      <c r="L1523" s="39">
        <f>VLOOKUP(A1523,'Data _Transformation'!A1522:Q3851,12,FALSE)</f>
        <v>22089</v>
      </c>
      <c r="M1523" s="40">
        <f>VLOOKUP(A1523,'Data _Transformation'!A1522:Q3851,13,FALSE)</f>
        <v>12979.36</v>
      </c>
      <c r="N1523" s="14" t="str">
        <f>VLOOKUP(A1523,'Data _Transformation'!A1522:Q3851,14,FALSE)</f>
        <v>tier - 3</v>
      </c>
      <c r="O1523" s="14" t="str">
        <f>VLOOKUP(A1523,'Data _Transformation'!A1522:Q3851,15,FALSE)</f>
        <v>tier - 1</v>
      </c>
      <c r="P1523" s="14" t="str">
        <f>VLOOKUP(A1523,'Data _Transformation'!A1522:Q3851,16,0)</f>
        <v>R1011</v>
      </c>
      <c r="Q1523" s="42">
        <f>VLOOKUP(A1523,'Data _Transformation'!A1522:Q3851,17,0)</f>
        <v>62</v>
      </c>
    </row>
    <row r="1524" spans="1:17" ht="15.6" x14ac:dyDescent="0.3">
      <c r="A1524" s="41" t="s">
        <v>3810</v>
      </c>
      <c r="B1524" s="14" t="str">
        <f>VLOOKUP(A1524,'Data _Transformation'!A1523:Q3852,2,FALSE)</f>
        <v xml:space="preserve">  Cameron M</v>
      </c>
      <c r="C1524" s="14">
        <f>VLOOKUP(A1524,'Data _Transformation'!A1523:Q3852,3,FALSE)</f>
        <v>24.51</v>
      </c>
      <c r="D1524" s="14">
        <f>VLOOKUP(A1524,'Data _Transformation'!A1523:Q3852,4,FALSE)</f>
        <v>4.83</v>
      </c>
      <c r="E1524" s="14" t="str">
        <f>VLOOKUP(A1524,'Data _Transformation'!A1523:Q3852,5,FALSE)</f>
        <v>Yes</v>
      </c>
      <c r="F1524" s="14" t="str">
        <f>VLOOKUP(A1524,'Data _Transformation'!A1523:Q3852,6,FALSE)</f>
        <v>No</v>
      </c>
      <c r="G1524" s="14" t="str">
        <f>VLOOKUP(A1524,'Data _Transformation'!A1523:Q3852,7,FALSE)</f>
        <v>Yes</v>
      </c>
      <c r="H1524" s="14">
        <f>VLOOKUP(A1524,'Data _Transformation'!A1523:Q3852,8,FALSE)</f>
        <v>1</v>
      </c>
      <c r="I1524" s="14" t="str">
        <f>VLOOKUP(A1524,'Data _Transformation'!A1523:Q3852,9,FALSE)</f>
        <v>Nonsmoker</v>
      </c>
      <c r="J1524" s="14" t="str">
        <f>VLOOKUP(A1524,'Data _Transformation'!A1523:Q3852,10,FALSE)</f>
        <v>Normal weight</v>
      </c>
      <c r="K1524" s="14" t="str">
        <f>VLOOKUP(A1524,'Data _Transformation'!A1523:Q3852,11,FALSE)</f>
        <v>Normal</v>
      </c>
      <c r="L1524" s="39">
        <f>VLOOKUP(A1524,'Data _Transformation'!A1523:Q3852,12,FALSE)</f>
        <v>22182</v>
      </c>
      <c r="M1524" s="40">
        <f>VLOOKUP(A1524,'Data _Transformation'!A1523:Q3852,13,FALSE)</f>
        <v>12981.35</v>
      </c>
      <c r="N1524" s="14" t="str">
        <f>VLOOKUP(A1524,'Data _Transformation'!A1523:Q3852,14,FALSE)</f>
        <v>tier - 3</v>
      </c>
      <c r="O1524" s="14" t="str">
        <f>VLOOKUP(A1524,'Data _Transformation'!A1523:Q3852,15,FALSE)</f>
        <v>tier - 3</v>
      </c>
      <c r="P1524" s="14" t="str">
        <f>VLOOKUP(A1524,'Data _Transformation'!A1523:Q3852,16,0)</f>
        <v>R1013</v>
      </c>
      <c r="Q1524" s="42">
        <f>VLOOKUP(A1524,'Data _Transformation'!A1523:Q3852,17,0)</f>
        <v>62</v>
      </c>
    </row>
    <row r="1525" spans="1:17" ht="15.6" x14ac:dyDescent="0.3">
      <c r="A1525" s="41" t="s">
        <v>3813</v>
      </c>
      <c r="B1525" s="14" t="str">
        <f>VLOOKUP(A1525,'Data _Transformation'!A1524:Q3853,2,FALSE)</f>
        <v xml:space="preserve">  Claudia A</v>
      </c>
      <c r="C1525" s="14">
        <f>VLOOKUP(A1525,'Data _Transformation'!A1524:Q3853,3,FALSE)</f>
        <v>19.399999999999999</v>
      </c>
      <c r="D1525" s="14">
        <f>VLOOKUP(A1525,'Data _Transformation'!A1524:Q3853,4,FALSE)</f>
        <v>11.93</v>
      </c>
      <c r="E1525" s="14" t="str">
        <f>VLOOKUP(A1525,'Data _Transformation'!A1524:Q3853,5,FALSE)</f>
        <v>No</v>
      </c>
      <c r="F1525" s="14" t="str">
        <f>VLOOKUP(A1525,'Data _Transformation'!A1524:Q3853,6,FALSE)</f>
        <v>No</v>
      </c>
      <c r="G1525" s="14" t="str">
        <f>VLOOKUP(A1525,'Data _Transformation'!A1524:Q3853,7,FALSE)</f>
        <v>No</v>
      </c>
      <c r="H1525" s="14">
        <f>VLOOKUP(A1525,'Data _Transformation'!A1524:Q3853,8,FALSE)</f>
        <v>0</v>
      </c>
      <c r="I1525" s="14" t="str">
        <f>VLOOKUP(A1525,'Data _Transformation'!A1524:Q3853,9,FALSE)</f>
        <v>Nonsmoker</v>
      </c>
      <c r="J1525" s="14" t="str">
        <f>VLOOKUP(A1525,'Data _Transformation'!A1524:Q3853,10,FALSE)</f>
        <v>Normal weight</v>
      </c>
      <c r="K1525" s="14" t="str">
        <f>VLOOKUP(A1525,'Data _Transformation'!A1524:Q3853,11,FALSE)</f>
        <v>Diabetes</v>
      </c>
      <c r="L1525" s="39">
        <f>VLOOKUP(A1525,'Data _Transformation'!A1524:Q3853,12,FALSE)</f>
        <v>22248</v>
      </c>
      <c r="M1525" s="40">
        <f>VLOOKUP(A1525,'Data _Transformation'!A1524:Q3853,13,FALSE)</f>
        <v>12982.87</v>
      </c>
      <c r="N1525" s="14" t="str">
        <f>VLOOKUP(A1525,'Data _Transformation'!A1524:Q3853,14,FALSE)</f>
        <v>tier - 3</v>
      </c>
      <c r="O1525" s="14" t="str">
        <f>VLOOKUP(A1525,'Data _Transformation'!A1524:Q3853,15,FALSE)</f>
        <v>tier - 1</v>
      </c>
      <c r="P1525" s="14" t="str">
        <f>VLOOKUP(A1525,'Data _Transformation'!A1524:Q3853,16,0)</f>
        <v>R1013</v>
      </c>
      <c r="Q1525" s="42">
        <f>VLOOKUP(A1525,'Data _Transformation'!A1524:Q3853,17,0)</f>
        <v>62</v>
      </c>
    </row>
    <row r="1526" spans="1:17" ht="15.6" x14ac:dyDescent="0.3">
      <c r="A1526" s="41" t="s">
        <v>3815</v>
      </c>
      <c r="B1526" s="14" t="str">
        <f>VLOOKUP(A1526,'Data _Transformation'!A1525:Q3854,2,FALSE)</f>
        <v xml:space="preserve">  Kate</v>
      </c>
      <c r="C1526" s="14">
        <f>VLOOKUP(A1526,'Data _Transformation'!A1525:Q3854,3,FALSE)</f>
        <v>15.1</v>
      </c>
      <c r="D1526" s="14">
        <f>VLOOKUP(A1526,'Data _Transformation'!A1525:Q3854,4,FALSE)</f>
        <v>8.41</v>
      </c>
      <c r="E1526" s="14" t="str">
        <f>VLOOKUP(A1526,'Data _Transformation'!A1525:Q3854,5,FALSE)</f>
        <v>No</v>
      </c>
      <c r="F1526" s="14" t="str">
        <f>VLOOKUP(A1526,'Data _Transformation'!A1525:Q3854,6,FALSE)</f>
        <v>No</v>
      </c>
      <c r="G1526" s="14" t="str">
        <f>VLOOKUP(A1526,'Data _Transformation'!A1525:Q3854,7,FALSE)</f>
        <v>No</v>
      </c>
      <c r="H1526" s="14">
        <f>VLOOKUP(A1526,'Data _Transformation'!A1525:Q3854,8,FALSE)</f>
        <v>0</v>
      </c>
      <c r="I1526" s="14" t="str">
        <f>VLOOKUP(A1526,'Data _Transformation'!A1525:Q3854,9,FALSE)</f>
        <v>Nonsmoker</v>
      </c>
      <c r="J1526" s="14" t="str">
        <f>VLOOKUP(A1526,'Data _Transformation'!A1525:Q3854,10,FALSE)</f>
        <v>Under weight</v>
      </c>
      <c r="K1526" s="14" t="str">
        <f>VLOOKUP(A1526,'Data _Transformation'!A1525:Q3854,11,FALSE)</f>
        <v>Diabetes</v>
      </c>
      <c r="L1526" s="39">
        <f>VLOOKUP(A1526,'Data _Transformation'!A1525:Q3854,12,FALSE)</f>
        <v>29186</v>
      </c>
      <c r="M1526" s="40">
        <f>VLOOKUP(A1526,'Data _Transformation'!A1525:Q3854,13,FALSE)</f>
        <v>12994.12</v>
      </c>
      <c r="N1526" s="14" t="str">
        <f>VLOOKUP(A1526,'Data _Transformation'!A1525:Q3854,14,FALSE)</f>
        <v>tier - 3</v>
      </c>
      <c r="O1526" s="14" t="str">
        <f>VLOOKUP(A1526,'Data _Transformation'!A1525:Q3854,15,FALSE)</f>
        <v>tier - 2</v>
      </c>
      <c r="P1526" s="14" t="str">
        <f>VLOOKUP(A1526,'Data _Transformation'!A1525:Q3854,16,0)</f>
        <v>R1026</v>
      </c>
      <c r="Q1526" s="42">
        <f>VLOOKUP(A1526,'Data _Transformation'!A1525:Q3854,17,0)</f>
        <v>43</v>
      </c>
    </row>
    <row r="1527" spans="1:17" ht="15.6" x14ac:dyDescent="0.3">
      <c r="A1527" s="41" t="s">
        <v>3818</v>
      </c>
      <c r="B1527" s="14" t="str">
        <f>VLOOKUP(A1527,'Data _Transformation'!A1526:Q3855,2,FALSE)</f>
        <v xml:space="preserve">  Nicole M</v>
      </c>
      <c r="C1527" s="14">
        <f>VLOOKUP(A1527,'Data _Transformation'!A1526:Q3855,3,FALSE)</f>
        <v>23.37</v>
      </c>
      <c r="D1527" s="14">
        <f>VLOOKUP(A1527,'Data _Transformation'!A1526:Q3855,4,FALSE)</f>
        <v>5.59</v>
      </c>
      <c r="E1527" s="14" t="str">
        <f>VLOOKUP(A1527,'Data _Transformation'!A1526:Q3855,5,FALSE)</f>
        <v>Yes</v>
      </c>
      <c r="F1527" s="14" t="str">
        <f>VLOOKUP(A1527,'Data _Transformation'!A1526:Q3855,6,FALSE)</f>
        <v>No</v>
      </c>
      <c r="G1527" s="14" t="str">
        <f>VLOOKUP(A1527,'Data _Transformation'!A1526:Q3855,7,FALSE)</f>
        <v>No</v>
      </c>
      <c r="H1527" s="14">
        <f>VLOOKUP(A1527,'Data _Transformation'!A1526:Q3855,8,FALSE)</f>
        <v>0</v>
      </c>
      <c r="I1527" s="14" t="str">
        <f>VLOOKUP(A1527,'Data _Transformation'!A1526:Q3855,9,FALSE)</f>
        <v>Nonsmoker</v>
      </c>
      <c r="J1527" s="14" t="str">
        <f>VLOOKUP(A1527,'Data _Transformation'!A1526:Q3855,10,FALSE)</f>
        <v>Normal weight</v>
      </c>
      <c r="K1527" s="14" t="str">
        <f>VLOOKUP(A1527,'Data _Transformation'!A1526:Q3855,11,FALSE)</f>
        <v>Normal</v>
      </c>
      <c r="L1527" s="39">
        <f>VLOOKUP(A1527,'Data _Transformation'!A1526:Q3855,12,FALSE)</f>
        <v>29889</v>
      </c>
      <c r="M1527" s="40">
        <f>VLOOKUP(A1527,'Data _Transformation'!A1526:Q3855,13,FALSE)</f>
        <v>13002.91</v>
      </c>
      <c r="N1527" s="14" t="str">
        <f>VLOOKUP(A1527,'Data _Transformation'!A1526:Q3855,14,FALSE)</f>
        <v>tier - 3</v>
      </c>
      <c r="O1527" s="14" t="str">
        <f>VLOOKUP(A1527,'Data _Transformation'!A1526:Q3855,15,FALSE)</f>
        <v>tier - 1</v>
      </c>
      <c r="P1527" s="14" t="str">
        <f>VLOOKUP(A1527,'Data _Transformation'!A1526:Q3855,16,0)</f>
        <v>R1012</v>
      </c>
      <c r="Q1527" s="42">
        <f>VLOOKUP(A1527,'Data _Transformation'!A1526:Q3855,17,0)</f>
        <v>41</v>
      </c>
    </row>
    <row r="1528" spans="1:17" ht="15.6" x14ac:dyDescent="0.3">
      <c r="A1528" s="41" t="s">
        <v>3820</v>
      </c>
      <c r="B1528" s="14" t="str">
        <f>VLOOKUP(A1528,'Data _Transformation'!A1527:Q3856,2,FALSE)</f>
        <v xml:space="preserve">  Jack</v>
      </c>
      <c r="C1528" s="14">
        <f>VLOOKUP(A1528,'Data _Transformation'!A1527:Q3856,3,FALSE)</f>
        <v>42.4</v>
      </c>
      <c r="D1528" s="14">
        <f>VLOOKUP(A1528,'Data _Transformation'!A1527:Q3856,4,FALSE)</f>
        <v>4.0599999999999996</v>
      </c>
      <c r="E1528" s="14" t="str">
        <f>VLOOKUP(A1528,'Data _Transformation'!A1527:Q3856,5,FALSE)</f>
        <v>No</v>
      </c>
      <c r="F1528" s="14" t="str">
        <f>VLOOKUP(A1528,'Data _Transformation'!A1527:Q3856,6,FALSE)</f>
        <v>No</v>
      </c>
      <c r="G1528" s="14" t="str">
        <f>VLOOKUP(A1528,'Data _Transformation'!A1527:Q3856,7,FALSE)</f>
        <v>No</v>
      </c>
      <c r="H1528" s="14">
        <f>VLOOKUP(A1528,'Data _Transformation'!A1527:Q3856,8,FALSE)</f>
        <v>0</v>
      </c>
      <c r="I1528" s="14" t="str">
        <f>VLOOKUP(A1528,'Data _Transformation'!A1527:Q3856,9,FALSE)</f>
        <v>Nonsmoker</v>
      </c>
      <c r="J1528" s="14" t="str">
        <f>VLOOKUP(A1528,'Data _Transformation'!A1527:Q3856,10,FALSE)</f>
        <v>Obesity</v>
      </c>
      <c r="K1528" s="14" t="str">
        <f>VLOOKUP(A1528,'Data _Transformation'!A1527:Q3856,11,FALSE)</f>
        <v>Normal</v>
      </c>
      <c r="L1528" s="39">
        <f>VLOOKUP(A1528,'Data _Transformation'!A1527:Q3856,12,FALSE)</f>
        <v>22821</v>
      </c>
      <c r="M1528" s="40">
        <f>VLOOKUP(A1528,'Data _Transformation'!A1527:Q3856,13,FALSE)</f>
        <v>13004.95</v>
      </c>
      <c r="N1528" s="14" t="str">
        <f>VLOOKUP(A1528,'Data _Transformation'!A1527:Q3856,14,FALSE)</f>
        <v>tier - 3</v>
      </c>
      <c r="O1528" s="14" t="str">
        <f>VLOOKUP(A1528,'Data _Transformation'!A1527:Q3856,15,FALSE)</f>
        <v>tier - 1</v>
      </c>
      <c r="P1528" s="14" t="str">
        <f>VLOOKUP(A1528,'Data _Transformation'!A1527:Q3856,16,0)</f>
        <v>R1012</v>
      </c>
      <c r="Q1528" s="42">
        <f>VLOOKUP(A1528,'Data _Transformation'!A1527:Q3856,17,0)</f>
        <v>60</v>
      </c>
    </row>
    <row r="1529" spans="1:17" ht="15.6" x14ac:dyDescent="0.3">
      <c r="A1529" s="41" t="s">
        <v>3823</v>
      </c>
      <c r="B1529" s="14" t="str">
        <f>VLOOKUP(A1529,'Data _Transformation'!A1528:Q3857,2,FALSE)</f>
        <v xml:space="preserve">  Gregory</v>
      </c>
      <c r="C1529" s="14">
        <f>VLOOKUP(A1529,'Data _Transformation'!A1528:Q3857,3,FALSE)</f>
        <v>28.405000000000001</v>
      </c>
      <c r="D1529" s="14">
        <f>VLOOKUP(A1529,'Data _Transformation'!A1528:Q3857,4,FALSE)</f>
        <v>7.02</v>
      </c>
      <c r="E1529" s="14" t="str">
        <f>VLOOKUP(A1529,'Data _Transformation'!A1528:Q3857,5,FALSE)</f>
        <v>Yes</v>
      </c>
      <c r="F1529" s="14" t="str">
        <f>VLOOKUP(A1529,'Data _Transformation'!A1528:Q3857,6,FALSE)</f>
        <v>No</v>
      </c>
      <c r="G1529" s="14" t="str">
        <f>VLOOKUP(A1529,'Data _Transformation'!A1528:Q3857,7,FALSE)</f>
        <v>No</v>
      </c>
      <c r="H1529" s="14">
        <f>VLOOKUP(A1529,'Data _Transformation'!A1528:Q3857,8,FALSE)</f>
        <v>0</v>
      </c>
      <c r="I1529" s="14" t="str">
        <f>VLOOKUP(A1529,'Data _Transformation'!A1528:Q3857,9,FALSE)</f>
        <v>Nonsmoker</v>
      </c>
      <c r="J1529" s="14" t="str">
        <f>VLOOKUP(A1529,'Data _Transformation'!A1528:Q3857,10,FALSE)</f>
        <v>Over weight</v>
      </c>
      <c r="K1529" s="14" t="str">
        <f>VLOOKUP(A1529,'Data _Transformation'!A1528:Q3857,11,FALSE)</f>
        <v>Diabetes</v>
      </c>
      <c r="L1529" s="39">
        <f>VLOOKUP(A1529,'Data _Transformation'!A1528:Q3857,12,FALSE)</f>
        <v>25550</v>
      </c>
      <c r="M1529" s="40">
        <f>VLOOKUP(A1529,'Data _Transformation'!A1528:Q3857,13,FALSE)</f>
        <v>13008.07</v>
      </c>
      <c r="N1529" s="14" t="str">
        <f>VLOOKUP(A1529,'Data _Transformation'!A1528:Q3857,14,FALSE)</f>
        <v>tier - 3</v>
      </c>
      <c r="O1529" s="14" t="str">
        <f>VLOOKUP(A1529,'Data _Transformation'!A1528:Q3857,15,FALSE)</f>
        <v>tier - 3</v>
      </c>
      <c r="P1529" s="14" t="str">
        <f>VLOOKUP(A1529,'Data _Transformation'!A1528:Q3857,16,0)</f>
        <v>R1012</v>
      </c>
      <c r="Q1529" s="42">
        <f>VLOOKUP(A1529,'Data _Transformation'!A1528:Q3857,17,0)</f>
        <v>53</v>
      </c>
    </row>
    <row r="1530" spans="1:17" ht="15.6" x14ac:dyDescent="0.3">
      <c r="A1530" s="41" t="s">
        <v>3825</v>
      </c>
      <c r="B1530" s="14" t="str">
        <f>VLOOKUP(A1530,'Data _Transformation'!A1529:Q3858,2,FALSE)</f>
        <v xml:space="preserve">  Rebecca</v>
      </c>
      <c r="C1530" s="14">
        <f>VLOOKUP(A1530,'Data _Transformation'!A1529:Q3858,3,FALSE)</f>
        <v>23.4</v>
      </c>
      <c r="D1530" s="14">
        <f>VLOOKUP(A1530,'Data _Transformation'!A1529:Q3858,4,FALSE)</f>
        <v>4.47</v>
      </c>
      <c r="E1530" s="14" t="str">
        <f>VLOOKUP(A1530,'Data _Transformation'!A1529:Q3858,5,FALSE)</f>
        <v>No</v>
      </c>
      <c r="F1530" s="14" t="str">
        <f>VLOOKUP(A1530,'Data _Transformation'!A1529:Q3858,6,FALSE)</f>
        <v>No</v>
      </c>
      <c r="G1530" s="14" t="str">
        <f>VLOOKUP(A1530,'Data _Transformation'!A1529:Q3858,7,FALSE)</f>
        <v>No</v>
      </c>
      <c r="H1530" s="14">
        <f>VLOOKUP(A1530,'Data _Transformation'!A1529:Q3858,8,FALSE)</f>
        <v>0</v>
      </c>
      <c r="I1530" s="14" t="str">
        <f>VLOOKUP(A1530,'Data _Transformation'!A1529:Q3858,9,FALSE)</f>
        <v>Nonsmoker</v>
      </c>
      <c r="J1530" s="14" t="str">
        <f>VLOOKUP(A1530,'Data _Transformation'!A1529:Q3858,10,FALSE)</f>
        <v>Normal weight</v>
      </c>
      <c r="K1530" s="14" t="str">
        <f>VLOOKUP(A1530,'Data _Transformation'!A1529:Q3858,11,FALSE)</f>
        <v>Normal</v>
      </c>
      <c r="L1530" s="39">
        <f>VLOOKUP(A1530,'Data _Transformation'!A1529:Q3858,12,FALSE)</f>
        <v>26569</v>
      </c>
      <c r="M1530" s="40">
        <f>VLOOKUP(A1530,'Data _Transformation'!A1529:Q3858,13,FALSE)</f>
        <v>13010.86</v>
      </c>
      <c r="N1530" s="14" t="str">
        <f>VLOOKUP(A1530,'Data _Transformation'!A1529:Q3858,14,FALSE)</f>
        <v>tier - 3</v>
      </c>
      <c r="O1530" s="14" t="str">
        <f>VLOOKUP(A1530,'Data _Transformation'!A1529:Q3858,15,FALSE)</f>
        <v>tier - 2</v>
      </c>
      <c r="P1530" s="14" t="str">
        <f>VLOOKUP(A1530,'Data _Transformation'!A1529:Q3858,16,0)</f>
        <v>R1012</v>
      </c>
      <c r="Q1530" s="42">
        <f>VLOOKUP(A1530,'Data _Transformation'!A1529:Q3858,17,0)</f>
        <v>50</v>
      </c>
    </row>
    <row r="1531" spans="1:17" ht="15.6" x14ac:dyDescent="0.3">
      <c r="A1531" s="41" t="s">
        <v>3827</v>
      </c>
      <c r="B1531" s="14" t="str">
        <f>VLOOKUP(A1531,'Data _Transformation'!A1530:Q3859,2,FALSE)</f>
        <v xml:space="preserve">  Adam</v>
      </c>
      <c r="C1531" s="14">
        <f>VLOOKUP(A1531,'Data _Transformation'!A1530:Q3859,3,FALSE)</f>
        <v>33.44</v>
      </c>
      <c r="D1531" s="14">
        <f>VLOOKUP(A1531,'Data _Transformation'!A1530:Q3859,4,FALSE)</f>
        <v>4.54</v>
      </c>
      <c r="E1531" s="14" t="str">
        <f>VLOOKUP(A1531,'Data _Transformation'!A1530:Q3859,5,FALSE)</f>
        <v>No</v>
      </c>
      <c r="F1531" s="14" t="str">
        <f>VLOOKUP(A1531,'Data _Transformation'!A1530:Q3859,6,FALSE)</f>
        <v>No</v>
      </c>
      <c r="G1531" s="14" t="str">
        <f>VLOOKUP(A1531,'Data _Transformation'!A1530:Q3859,7,FALSE)</f>
        <v>No</v>
      </c>
      <c r="H1531" s="14">
        <f>VLOOKUP(A1531,'Data _Transformation'!A1530:Q3859,8,FALSE)</f>
        <v>0</v>
      </c>
      <c r="I1531" s="14" t="str">
        <f>VLOOKUP(A1531,'Data _Transformation'!A1530:Q3859,9,FALSE)</f>
        <v>Nonsmoker</v>
      </c>
      <c r="J1531" s="14" t="str">
        <f>VLOOKUP(A1531,'Data _Transformation'!A1530:Q3859,10,FALSE)</f>
        <v>Obesity</v>
      </c>
      <c r="K1531" s="14" t="str">
        <f>VLOOKUP(A1531,'Data _Transformation'!A1530:Q3859,11,FALSE)</f>
        <v>Normal</v>
      </c>
      <c r="L1531" s="39">
        <f>VLOOKUP(A1531,'Data _Transformation'!A1530:Q3859,12,FALSE)</f>
        <v>22847</v>
      </c>
      <c r="M1531" s="40">
        <f>VLOOKUP(A1531,'Data _Transformation'!A1530:Q3859,13,FALSE)</f>
        <v>13012.21</v>
      </c>
      <c r="N1531" s="14" t="str">
        <f>VLOOKUP(A1531,'Data _Transformation'!A1530:Q3859,14,FALSE)</f>
        <v>tier - 3</v>
      </c>
      <c r="O1531" s="14" t="str">
        <f>VLOOKUP(A1531,'Data _Transformation'!A1530:Q3859,15,FALSE)</f>
        <v>tier - 1</v>
      </c>
      <c r="P1531" s="14" t="str">
        <f>VLOOKUP(A1531,'Data _Transformation'!A1530:Q3859,16,0)</f>
        <v>R1012</v>
      </c>
      <c r="Q1531" s="42">
        <f>VLOOKUP(A1531,'Data _Transformation'!A1530:Q3859,17,0)</f>
        <v>60</v>
      </c>
    </row>
    <row r="1532" spans="1:17" ht="15.6" x14ac:dyDescent="0.3">
      <c r="A1532" s="41" t="s">
        <v>3830</v>
      </c>
      <c r="B1532" s="14" t="str">
        <f>VLOOKUP(A1532,'Data _Transformation'!A1531:Q3860,2,FALSE)</f>
        <v xml:space="preserve">  Ryan</v>
      </c>
      <c r="C1532" s="14">
        <f>VLOOKUP(A1532,'Data _Transformation'!A1531:Q3860,3,FALSE)</f>
        <v>21.12</v>
      </c>
      <c r="D1532" s="14">
        <f>VLOOKUP(A1532,'Data _Transformation'!A1531:Q3860,4,FALSE)</f>
        <v>4.99</v>
      </c>
      <c r="E1532" s="14" t="str">
        <f>VLOOKUP(A1532,'Data _Transformation'!A1531:Q3860,5,FALSE)</f>
        <v>No</v>
      </c>
      <c r="F1532" s="14" t="str">
        <f>VLOOKUP(A1532,'Data _Transformation'!A1531:Q3860,6,FALSE)</f>
        <v>No</v>
      </c>
      <c r="G1532" s="14" t="str">
        <f>VLOOKUP(A1532,'Data _Transformation'!A1531:Q3860,7,FALSE)</f>
        <v>No</v>
      </c>
      <c r="H1532" s="14">
        <f>VLOOKUP(A1532,'Data _Transformation'!A1531:Q3860,8,FALSE)</f>
        <v>1</v>
      </c>
      <c r="I1532" s="14" t="str">
        <f>VLOOKUP(A1532,'Data _Transformation'!A1531:Q3860,9,FALSE)</f>
        <v>Nonsmoker</v>
      </c>
      <c r="J1532" s="14" t="str">
        <f>VLOOKUP(A1532,'Data _Transformation'!A1531:Q3860,10,FALSE)</f>
        <v>Normal weight</v>
      </c>
      <c r="K1532" s="14" t="str">
        <f>VLOOKUP(A1532,'Data _Transformation'!A1531:Q3860,11,FALSE)</f>
        <v>Normal</v>
      </c>
      <c r="L1532" s="39">
        <f>VLOOKUP(A1532,'Data _Transformation'!A1531:Q3860,12,FALSE)</f>
        <v>23643</v>
      </c>
      <c r="M1532" s="40">
        <f>VLOOKUP(A1532,'Data _Transformation'!A1531:Q3860,13,FALSE)</f>
        <v>13019.16</v>
      </c>
      <c r="N1532" s="14" t="str">
        <f>VLOOKUP(A1532,'Data _Transformation'!A1531:Q3860,14,FALSE)</f>
        <v>tier - 3</v>
      </c>
      <c r="O1532" s="14" t="str">
        <f>VLOOKUP(A1532,'Data _Transformation'!A1531:Q3860,15,FALSE)</f>
        <v>tier - 1</v>
      </c>
      <c r="P1532" s="14" t="str">
        <f>VLOOKUP(A1532,'Data _Transformation'!A1531:Q3860,16,0)</f>
        <v>R1024</v>
      </c>
      <c r="Q1532" s="42">
        <f>VLOOKUP(A1532,'Data _Transformation'!A1531:Q3860,17,0)</f>
        <v>58</v>
      </c>
    </row>
    <row r="1533" spans="1:17" ht="15.6" x14ac:dyDescent="0.3">
      <c r="A1533" s="41" t="s">
        <v>3832</v>
      </c>
      <c r="B1533" s="14" t="str">
        <f>VLOOKUP(A1533,'Data _Transformation'!A1532:Q3861,2,FALSE)</f>
        <v xml:space="preserve">  Jackie K</v>
      </c>
      <c r="C1533" s="14">
        <f>VLOOKUP(A1533,'Data _Transformation'!A1532:Q3861,3,FALSE)</f>
        <v>18.48</v>
      </c>
      <c r="D1533" s="14">
        <f>VLOOKUP(A1533,'Data _Transformation'!A1532:Q3861,4,FALSE)</f>
        <v>10.84</v>
      </c>
      <c r="E1533" s="14" t="str">
        <f>VLOOKUP(A1533,'Data _Transformation'!A1532:Q3861,5,FALSE)</f>
        <v>Yes</v>
      </c>
      <c r="F1533" s="14" t="str">
        <f>VLOOKUP(A1533,'Data _Transformation'!A1532:Q3861,6,FALSE)</f>
        <v>No</v>
      </c>
      <c r="G1533" s="14" t="str">
        <f>VLOOKUP(A1533,'Data _Transformation'!A1532:Q3861,7,FALSE)</f>
        <v>No</v>
      </c>
      <c r="H1533" s="14">
        <f>VLOOKUP(A1533,'Data _Transformation'!A1532:Q3861,8,FALSE)</f>
        <v>2</v>
      </c>
      <c r="I1533" s="14" t="str">
        <f>VLOOKUP(A1533,'Data _Transformation'!A1532:Q3861,9,FALSE)</f>
        <v>Nonsmoker</v>
      </c>
      <c r="J1533" s="14" t="str">
        <f>VLOOKUP(A1533,'Data _Transformation'!A1532:Q3861,10,FALSE)</f>
        <v>Under weight</v>
      </c>
      <c r="K1533" s="14" t="str">
        <f>VLOOKUP(A1533,'Data _Transformation'!A1532:Q3861,11,FALSE)</f>
        <v>Diabetes</v>
      </c>
      <c r="L1533" s="39">
        <f>VLOOKUP(A1533,'Data _Transformation'!A1532:Q3861,12,FALSE)</f>
        <v>24050</v>
      </c>
      <c r="M1533" s="40">
        <f>VLOOKUP(A1533,'Data _Transformation'!A1532:Q3861,13,FALSE)</f>
        <v>13023.93</v>
      </c>
      <c r="N1533" s="14" t="str">
        <f>VLOOKUP(A1533,'Data _Transformation'!A1532:Q3861,14,FALSE)</f>
        <v>tier - 3</v>
      </c>
      <c r="O1533" s="14" t="str">
        <f>VLOOKUP(A1533,'Data _Transformation'!A1532:Q3861,15,FALSE)</f>
        <v>tier - 2</v>
      </c>
      <c r="P1533" s="14" t="str">
        <f>VLOOKUP(A1533,'Data _Transformation'!A1532:Q3861,16,0)</f>
        <v>R1025</v>
      </c>
      <c r="Q1533" s="42">
        <f>VLOOKUP(A1533,'Data _Transformation'!A1532:Q3861,17,0)</f>
        <v>57</v>
      </c>
    </row>
    <row r="1534" spans="1:17" ht="15.6" x14ac:dyDescent="0.3">
      <c r="A1534" s="41" t="s">
        <v>3834</v>
      </c>
      <c r="B1534" s="14" t="str">
        <f>VLOOKUP(A1534,'Data _Transformation'!A1533:Q3862,2,FALSE)</f>
        <v xml:space="preserve">  Chris</v>
      </c>
      <c r="C1534" s="14">
        <f>VLOOKUP(A1534,'Data _Transformation'!A1533:Q3862,3,FALSE)</f>
        <v>16.815000000000001</v>
      </c>
      <c r="D1534" s="14">
        <f>VLOOKUP(A1534,'Data _Transformation'!A1533:Q3862,4,FALSE)</f>
        <v>5.63</v>
      </c>
      <c r="E1534" s="14" t="str">
        <f>VLOOKUP(A1534,'Data _Transformation'!A1533:Q3862,5,FALSE)</f>
        <v>No</v>
      </c>
      <c r="F1534" s="14" t="str">
        <f>VLOOKUP(A1534,'Data _Transformation'!A1533:Q3862,6,FALSE)</f>
        <v>No</v>
      </c>
      <c r="G1534" s="14" t="str">
        <f>VLOOKUP(A1534,'Data _Transformation'!A1533:Q3862,7,FALSE)</f>
        <v>No</v>
      </c>
      <c r="H1534" s="14">
        <f>VLOOKUP(A1534,'Data _Transformation'!A1533:Q3862,8,FALSE)</f>
        <v>1</v>
      </c>
      <c r="I1534" s="14" t="str">
        <f>VLOOKUP(A1534,'Data _Transformation'!A1533:Q3862,9,FALSE)</f>
        <v>Nonsmoker</v>
      </c>
      <c r="J1534" s="14" t="str">
        <f>VLOOKUP(A1534,'Data _Transformation'!A1533:Q3862,10,FALSE)</f>
        <v>Under weight</v>
      </c>
      <c r="K1534" s="14" t="str">
        <f>VLOOKUP(A1534,'Data _Transformation'!A1533:Q3862,11,FALSE)</f>
        <v>Normal</v>
      </c>
      <c r="L1534" s="39">
        <f>VLOOKUP(A1534,'Data _Transformation'!A1533:Q3862,12,FALSE)</f>
        <v>22594</v>
      </c>
      <c r="M1534" s="40">
        <f>VLOOKUP(A1534,'Data _Transformation'!A1533:Q3862,13,FALSE)</f>
        <v>13041.92</v>
      </c>
      <c r="N1534" s="14" t="str">
        <f>VLOOKUP(A1534,'Data _Transformation'!A1533:Q3862,14,FALSE)</f>
        <v>tier - 3</v>
      </c>
      <c r="O1534" s="14" t="str">
        <f>VLOOKUP(A1534,'Data _Transformation'!A1533:Q3862,15,FALSE)</f>
        <v>tier - 1</v>
      </c>
      <c r="P1534" s="14" t="str">
        <f>VLOOKUP(A1534,'Data _Transformation'!A1533:Q3862,16,0)</f>
        <v>R1011</v>
      </c>
      <c r="Q1534" s="42">
        <f>VLOOKUP(A1534,'Data _Transformation'!A1533:Q3862,17,0)</f>
        <v>61</v>
      </c>
    </row>
    <row r="1535" spans="1:17" ht="15.6" x14ac:dyDescent="0.3">
      <c r="A1535" s="41" t="s">
        <v>3837</v>
      </c>
      <c r="B1535" s="14" t="str">
        <f>VLOOKUP(A1535,'Data _Transformation'!A1534:Q3863,2,FALSE)</f>
        <v xml:space="preserve">  Tyler C</v>
      </c>
      <c r="C1535" s="14">
        <f>VLOOKUP(A1535,'Data _Transformation'!A1534:Q3863,3,FALSE)</f>
        <v>26.72</v>
      </c>
      <c r="D1535" s="14">
        <f>VLOOKUP(A1535,'Data _Transformation'!A1534:Q3863,4,FALSE)</f>
        <v>4.1399999999999997</v>
      </c>
      <c r="E1535" s="14" t="str">
        <f>VLOOKUP(A1535,'Data _Transformation'!A1534:Q3863,5,FALSE)</f>
        <v>No</v>
      </c>
      <c r="F1535" s="14" t="str">
        <f>VLOOKUP(A1535,'Data _Transformation'!A1534:Q3863,6,FALSE)</f>
        <v>No</v>
      </c>
      <c r="G1535" s="14" t="str">
        <f>VLOOKUP(A1535,'Data _Transformation'!A1534:Q3863,7,FALSE)</f>
        <v>No</v>
      </c>
      <c r="H1535" s="14">
        <f>VLOOKUP(A1535,'Data _Transformation'!A1534:Q3863,8,FALSE)</f>
        <v>0</v>
      </c>
      <c r="I1535" s="14" t="str">
        <f>VLOOKUP(A1535,'Data _Transformation'!A1534:Q3863,9,FALSE)</f>
        <v>Nonsmoker</v>
      </c>
      <c r="J1535" s="14" t="str">
        <f>VLOOKUP(A1535,'Data _Transformation'!A1534:Q3863,10,FALSE)</f>
        <v>Over weight</v>
      </c>
      <c r="K1535" s="14" t="str">
        <f>VLOOKUP(A1535,'Data _Transformation'!A1534:Q3863,11,FALSE)</f>
        <v>Normal</v>
      </c>
      <c r="L1535" s="39">
        <f>VLOOKUP(A1535,'Data _Transformation'!A1534:Q3863,12,FALSE)</f>
        <v>25469</v>
      </c>
      <c r="M1535" s="40">
        <f>VLOOKUP(A1535,'Data _Transformation'!A1534:Q3863,13,FALSE)</f>
        <v>13044.41</v>
      </c>
      <c r="N1535" s="14" t="str">
        <f>VLOOKUP(A1535,'Data _Transformation'!A1534:Q3863,14,FALSE)</f>
        <v>tier - 3</v>
      </c>
      <c r="O1535" s="14" t="str">
        <f>VLOOKUP(A1535,'Data _Transformation'!A1534:Q3863,15,FALSE)</f>
        <v>tier - 1</v>
      </c>
      <c r="P1535" s="14" t="str">
        <f>VLOOKUP(A1535,'Data _Transformation'!A1534:Q3863,16,0)</f>
        <v>R1012</v>
      </c>
      <c r="Q1535" s="42">
        <f>VLOOKUP(A1535,'Data _Transformation'!A1534:Q3863,17,0)</f>
        <v>53</v>
      </c>
    </row>
    <row r="1536" spans="1:17" ht="15.6" x14ac:dyDescent="0.3">
      <c r="A1536" s="41" t="s">
        <v>3839</v>
      </c>
      <c r="B1536" s="14" t="str">
        <f>VLOOKUP(A1536,'Data _Transformation'!A1535:Q3864,2,FALSE)</f>
        <v xml:space="preserve">  Yoshie</v>
      </c>
      <c r="C1536" s="14">
        <f>VLOOKUP(A1536,'Data _Transformation'!A1535:Q3864,3,FALSE)</f>
        <v>41.42</v>
      </c>
      <c r="D1536" s="14">
        <f>VLOOKUP(A1536,'Data _Transformation'!A1535:Q3864,4,FALSE)</f>
        <v>5.17</v>
      </c>
      <c r="E1536" s="14" t="str">
        <f>VLOOKUP(A1536,'Data _Transformation'!A1535:Q3864,5,FALSE)</f>
        <v>No</v>
      </c>
      <c r="F1536" s="14" t="str">
        <f>VLOOKUP(A1536,'Data _Transformation'!A1535:Q3864,6,FALSE)</f>
        <v>No</v>
      </c>
      <c r="G1536" s="14" t="str">
        <f>VLOOKUP(A1536,'Data _Transformation'!A1535:Q3864,7,FALSE)</f>
        <v>Yes</v>
      </c>
      <c r="H1536" s="14">
        <f>VLOOKUP(A1536,'Data _Transformation'!A1535:Q3864,8,FALSE)</f>
        <v>1</v>
      </c>
      <c r="I1536" s="14" t="str">
        <f>VLOOKUP(A1536,'Data _Transformation'!A1535:Q3864,9,FALSE)</f>
        <v>Nonsmoker</v>
      </c>
      <c r="J1536" s="14" t="str">
        <f>VLOOKUP(A1536,'Data _Transformation'!A1535:Q3864,10,FALSE)</f>
        <v>Obesity</v>
      </c>
      <c r="K1536" s="14" t="str">
        <f>VLOOKUP(A1536,'Data _Transformation'!A1535:Q3864,11,FALSE)</f>
        <v>Normal</v>
      </c>
      <c r="L1536" s="39">
        <f>VLOOKUP(A1536,'Data _Transformation'!A1535:Q3864,12,FALSE)</f>
        <v>24690</v>
      </c>
      <c r="M1536" s="40">
        <f>VLOOKUP(A1536,'Data _Transformation'!A1535:Q3864,13,FALSE)</f>
        <v>13047.33</v>
      </c>
      <c r="N1536" s="14" t="str">
        <f>VLOOKUP(A1536,'Data _Transformation'!A1535:Q3864,14,FALSE)</f>
        <v>tier - 3</v>
      </c>
      <c r="O1536" s="14" t="str">
        <f>VLOOKUP(A1536,'Data _Transformation'!A1535:Q3864,15,FALSE)</f>
        <v>tier - 3</v>
      </c>
      <c r="P1536" s="14" t="str">
        <f>VLOOKUP(A1536,'Data _Transformation'!A1535:Q3864,16,0)</f>
        <v>R1024</v>
      </c>
      <c r="Q1536" s="42">
        <f>VLOOKUP(A1536,'Data _Transformation'!A1535:Q3864,17,0)</f>
        <v>55</v>
      </c>
    </row>
    <row r="1537" spans="1:17" ht="15.6" x14ac:dyDescent="0.3">
      <c r="A1537" s="41" t="s">
        <v>3842</v>
      </c>
      <c r="B1537" s="14" t="str">
        <f>VLOOKUP(A1537,'Data _Transformation'!A1536:Q3865,2,FALSE)</f>
        <v xml:space="preserve">  Lauren A</v>
      </c>
      <c r="C1537" s="14">
        <f>VLOOKUP(A1537,'Data _Transformation'!A1536:Q3865,3,FALSE)</f>
        <v>20.69</v>
      </c>
      <c r="D1537" s="14">
        <f>VLOOKUP(A1537,'Data _Transformation'!A1536:Q3865,4,FALSE)</f>
        <v>6.93</v>
      </c>
      <c r="E1537" s="14" t="str">
        <f>VLOOKUP(A1537,'Data _Transformation'!A1536:Q3865,5,FALSE)</f>
        <v>No</v>
      </c>
      <c r="F1537" s="14" t="str">
        <f>VLOOKUP(A1537,'Data _Transformation'!A1536:Q3865,6,FALSE)</f>
        <v>No</v>
      </c>
      <c r="G1537" s="14" t="str">
        <f>VLOOKUP(A1537,'Data _Transformation'!A1536:Q3865,7,FALSE)</f>
        <v>No</v>
      </c>
      <c r="H1537" s="14">
        <f>VLOOKUP(A1537,'Data _Transformation'!A1536:Q3865,8,FALSE)</f>
        <v>2</v>
      </c>
      <c r="I1537" s="14" t="str">
        <f>VLOOKUP(A1537,'Data _Transformation'!A1536:Q3865,9,FALSE)</f>
        <v>Nonsmoker</v>
      </c>
      <c r="J1537" s="14" t="str">
        <f>VLOOKUP(A1537,'Data _Transformation'!A1536:Q3865,10,FALSE)</f>
        <v>Normal weight</v>
      </c>
      <c r="K1537" s="14" t="str">
        <f>VLOOKUP(A1537,'Data _Transformation'!A1536:Q3865,11,FALSE)</f>
        <v>Diabetes</v>
      </c>
      <c r="L1537" s="39">
        <f>VLOOKUP(A1537,'Data _Transformation'!A1536:Q3865,12,FALSE)</f>
        <v>31346</v>
      </c>
      <c r="M1537" s="40">
        <f>VLOOKUP(A1537,'Data _Transformation'!A1536:Q3865,13,FALSE)</f>
        <v>13051.22</v>
      </c>
      <c r="N1537" s="14" t="str">
        <f>VLOOKUP(A1537,'Data _Transformation'!A1536:Q3865,14,FALSE)</f>
        <v>tier - 3</v>
      </c>
      <c r="O1537" s="14" t="str">
        <f>VLOOKUP(A1537,'Data _Transformation'!A1536:Q3865,15,FALSE)</f>
        <v>tier - 1</v>
      </c>
      <c r="P1537" s="14" t="str">
        <f>VLOOKUP(A1537,'Data _Transformation'!A1536:Q3865,16,0)</f>
        <v>R1026</v>
      </c>
      <c r="Q1537" s="42">
        <f>VLOOKUP(A1537,'Data _Transformation'!A1536:Q3865,17,0)</f>
        <v>37</v>
      </c>
    </row>
    <row r="1538" spans="1:17" ht="15.6" x14ac:dyDescent="0.3">
      <c r="A1538" s="41" t="s">
        <v>3844</v>
      </c>
      <c r="B1538" s="14" t="str">
        <f>VLOOKUP(A1538,'Data _Transformation'!A1537:Q3866,2,FALSE)</f>
        <v xml:space="preserve">  Mason D</v>
      </c>
      <c r="C1538" s="14">
        <f>VLOOKUP(A1538,'Data _Transformation'!A1537:Q3866,3,FALSE)</f>
        <v>41.23</v>
      </c>
      <c r="D1538" s="14">
        <f>VLOOKUP(A1538,'Data _Transformation'!A1537:Q3866,4,FALSE)</f>
        <v>4.24</v>
      </c>
      <c r="E1538" s="14" t="str">
        <f>VLOOKUP(A1538,'Data _Transformation'!A1537:Q3866,5,FALSE)</f>
        <v>No</v>
      </c>
      <c r="F1538" s="14" t="str">
        <f>VLOOKUP(A1538,'Data _Transformation'!A1537:Q3866,6,FALSE)</f>
        <v>No</v>
      </c>
      <c r="G1538" s="14" t="str">
        <f>VLOOKUP(A1538,'Data _Transformation'!A1537:Q3866,7,FALSE)</f>
        <v>No</v>
      </c>
      <c r="H1538" s="14">
        <f>VLOOKUP(A1538,'Data _Transformation'!A1537:Q3866,8,FALSE)</f>
        <v>0</v>
      </c>
      <c r="I1538" s="14" t="str">
        <f>VLOOKUP(A1538,'Data _Transformation'!A1537:Q3866,9,FALSE)</f>
        <v>Nonsmoker</v>
      </c>
      <c r="J1538" s="14" t="str">
        <f>VLOOKUP(A1538,'Data _Transformation'!A1537:Q3866,10,FALSE)</f>
        <v>Obesity</v>
      </c>
      <c r="K1538" s="14" t="str">
        <f>VLOOKUP(A1538,'Data _Transformation'!A1537:Q3866,11,FALSE)</f>
        <v>Normal</v>
      </c>
      <c r="L1538" s="39">
        <f>VLOOKUP(A1538,'Data _Transformation'!A1537:Q3866,12,FALSE)</f>
        <v>22591</v>
      </c>
      <c r="M1538" s="40">
        <f>VLOOKUP(A1538,'Data _Transformation'!A1537:Q3866,13,FALSE)</f>
        <v>13063.88</v>
      </c>
      <c r="N1538" s="14" t="str">
        <f>VLOOKUP(A1538,'Data _Transformation'!A1537:Q3866,14,FALSE)</f>
        <v>tier - 3</v>
      </c>
      <c r="O1538" s="14" t="str">
        <f>VLOOKUP(A1538,'Data _Transformation'!A1537:Q3866,15,FALSE)</f>
        <v>tier - 2</v>
      </c>
      <c r="P1538" s="14" t="str">
        <f>VLOOKUP(A1538,'Data _Transformation'!A1537:Q3866,16,0)</f>
        <v>R1011</v>
      </c>
      <c r="Q1538" s="42">
        <f>VLOOKUP(A1538,'Data _Transformation'!A1537:Q3866,17,0)</f>
        <v>61</v>
      </c>
    </row>
    <row r="1539" spans="1:17" ht="15.6" x14ac:dyDescent="0.3">
      <c r="A1539" s="41" t="s">
        <v>3847</v>
      </c>
      <c r="B1539" s="14" t="str">
        <f>VLOOKUP(A1539,'Data _Transformation'!A1538:Q3867,2,FALSE)</f>
        <v xml:space="preserve">  Ryan</v>
      </c>
      <c r="C1539" s="14">
        <f>VLOOKUP(A1539,'Data _Transformation'!A1538:Q3867,3,FALSE)</f>
        <v>29.9</v>
      </c>
      <c r="D1539" s="14">
        <f>VLOOKUP(A1539,'Data _Transformation'!A1538:Q3867,4,FALSE)</f>
        <v>5.91</v>
      </c>
      <c r="E1539" s="14" t="str">
        <f>VLOOKUP(A1539,'Data _Transformation'!A1538:Q3867,5,FALSE)</f>
        <v>No</v>
      </c>
      <c r="F1539" s="14" t="str">
        <f>VLOOKUP(A1539,'Data _Transformation'!A1538:Q3867,6,FALSE)</f>
        <v>No</v>
      </c>
      <c r="G1539" s="14" t="str">
        <f>VLOOKUP(A1539,'Data _Transformation'!A1538:Q3867,7,FALSE)</f>
        <v>No</v>
      </c>
      <c r="H1539" s="14">
        <f>VLOOKUP(A1539,'Data _Transformation'!A1538:Q3867,8,FALSE)</f>
        <v>0</v>
      </c>
      <c r="I1539" s="14" t="str">
        <f>VLOOKUP(A1539,'Data _Transformation'!A1538:Q3867,9,FALSE)</f>
        <v>Nonsmoker</v>
      </c>
      <c r="J1539" s="14" t="str">
        <f>VLOOKUP(A1539,'Data _Transformation'!A1538:Q3867,10,FALSE)</f>
        <v>Over weight</v>
      </c>
      <c r="K1539" s="14" t="str">
        <f>VLOOKUP(A1539,'Data _Transformation'!A1538:Q3867,11,FALSE)</f>
        <v>Prediabetes</v>
      </c>
      <c r="L1539" s="39">
        <f>VLOOKUP(A1539,'Data _Transformation'!A1538:Q3867,12,FALSE)</f>
        <v>28688</v>
      </c>
      <c r="M1539" s="40">
        <f>VLOOKUP(A1539,'Data _Transformation'!A1538:Q3867,13,FALSE)</f>
        <v>13101.74</v>
      </c>
      <c r="N1539" s="14" t="str">
        <f>VLOOKUP(A1539,'Data _Transformation'!A1538:Q3867,14,FALSE)</f>
        <v>tier - 3</v>
      </c>
      <c r="O1539" s="14" t="str">
        <f>VLOOKUP(A1539,'Data _Transformation'!A1538:Q3867,15,FALSE)</f>
        <v>tier - 2</v>
      </c>
      <c r="P1539" s="14" t="str">
        <f>VLOOKUP(A1539,'Data _Transformation'!A1538:Q3867,16,0)</f>
        <v>R1026</v>
      </c>
      <c r="Q1539" s="42">
        <f>VLOOKUP(A1539,'Data _Transformation'!A1538:Q3867,17,0)</f>
        <v>44</v>
      </c>
    </row>
    <row r="1540" spans="1:17" ht="15.6" x14ac:dyDescent="0.3">
      <c r="A1540" s="41" t="s">
        <v>3849</v>
      </c>
      <c r="B1540" s="14" t="str">
        <f>VLOOKUP(A1540,'Data _Transformation'!A1539:Q3868,2,FALSE)</f>
        <v xml:space="preserve">  Arturo</v>
      </c>
      <c r="C1540" s="14">
        <f>VLOOKUP(A1540,'Data _Transformation'!A1539:Q3868,3,FALSE)</f>
        <v>34.104999999999997</v>
      </c>
      <c r="D1540" s="14">
        <f>VLOOKUP(A1540,'Data _Transformation'!A1539:Q3868,4,FALSE)</f>
        <v>5.93</v>
      </c>
      <c r="E1540" s="14" t="str">
        <f>VLOOKUP(A1540,'Data _Transformation'!A1539:Q3868,5,FALSE)</f>
        <v>No</v>
      </c>
      <c r="F1540" s="14" t="str">
        <f>VLOOKUP(A1540,'Data _Transformation'!A1539:Q3868,6,FALSE)</f>
        <v>No</v>
      </c>
      <c r="G1540" s="14" t="str">
        <f>VLOOKUP(A1540,'Data _Transformation'!A1539:Q3868,7,FALSE)</f>
        <v>No</v>
      </c>
      <c r="H1540" s="14">
        <f>VLOOKUP(A1540,'Data _Transformation'!A1539:Q3868,8,FALSE)</f>
        <v>0</v>
      </c>
      <c r="I1540" s="14" t="str">
        <f>VLOOKUP(A1540,'Data _Transformation'!A1539:Q3868,9,FALSE)</f>
        <v>Nonsmoker</v>
      </c>
      <c r="J1540" s="14" t="str">
        <f>VLOOKUP(A1540,'Data _Transformation'!A1539:Q3868,10,FALSE)</f>
        <v>Obesity</v>
      </c>
      <c r="K1540" s="14" t="str">
        <f>VLOOKUP(A1540,'Data _Transformation'!A1539:Q3868,11,FALSE)</f>
        <v>Prediabetes</v>
      </c>
      <c r="L1540" s="39">
        <f>VLOOKUP(A1540,'Data _Transformation'!A1539:Q3868,12,FALSE)</f>
        <v>26236</v>
      </c>
      <c r="M1540" s="40">
        <f>VLOOKUP(A1540,'Data _Transformation'!A1539:Q3868,13,FALSE)</f>
        <v>13110.79</v>
      </c>
      <c r="N1540" s="14" t="str">
        <f>VLOOKUP(A1540,'Data _Transformation'!A1539:Q3868,14,FALSE)</f>
        <v>tier - 3</v>
      </c>
      <c r="O1540" s="14" t="str">
        <f>VLOOKUP(A1540,'Data _Transformation'!A1539:Q3868,15,FALSE)</f>
        <v>tier - 2</v>
      </c>
      <c r="P1540" s="14" t="str">
        <f>VLOOKUP(A1540,'Data _Transformation'!A1539:Q3868,16,0)</f>
        <v>R1011</v>
      </c>
      <c r="Q1540" s="42">
        <f>VLOOKUP(A1540,'Data _Transformation'!A1539:Q3868,17,0)</f>
        <v>51</v>
      </c>
    </row>
    <row r="1541" spans="1:17" ht="15.6" x14ac:dyDescent="0.3">
      <c r="A1541" s="41" t="s">
        <v>3852</v>
      </c>
      <c r="B1541" s="14" t="str">
        <f>VLOOKUP(A1541,'Data _Transformation'!A1540:Q3869,2,FALSE)</f>
        <v xml:space="preserve">  Jake</v>
      </c>
      <c r="C1541" s="14">
        <f>VLOOKUP(A1541,'Data _Transformation'!A1540:Q3869,3,FALSE)</f>
        <v>24.97</v>
      </c>
      <c r="D1541" s="14">
        <f>VLOOKUP(A1541,'Data _Transformation'!A1540:Q3869,4,FALSE)</f>
        <v>5.66</v>
      </c>
      <c r="E1541" s="14" t="str">
        <f>VLOOKUP(A1541,'Data _Transformation'!A1540:Q3869,5,FALSE)</f>
        <v>No</v>
      </c>
      <c r="F1541" s="14" t="str">
        <f>VLOOKUP(A1541,'Data _Transformation'!A1540:Q3869,6,FALSE)</f>
        <v>No</v>
      </c>
      <c r="G1541" s="14" t="str">
        <f>VLOOKUP(A1541,'Data _Transformation'!A1540:Q3869,7,FALSE)</f>
        <v>No</v>
      </c>
      <c r="H1541" s="14">
        <f>VLOOKUP(A1541,'Data _Transformation'!A1540:Q3869,8,FALSE)</f>
        <v>0</v>
      </c>
      <c r="I1541" s="14" t="str">
        <f>VLOOKUP(A1541,'Data _Transformation'!A1540:Q3869,9,FALSE)</f>
        <v>Nonsmoker</v>
      </c>
      <c r="J1541" s="14" t="str">
        <f>VLOOKUP(A1541,'Data _Transformation'!A1540:Q3869,10,FALSE)</f>
        <v>Normal weight</v>
      </c>
      <c r="K1541" s="14" t="str">
        <f>VLOOKUP(A1541,'Data _Transformation'!A1540:Q3869,11,FALSE)</f>
        <v>Normal</v>
      </c>
      <c r="L1541" s="39">
        <f>VLOOKUP(A1541,'Data _Transformation'!A1540:Q3869,12,FALSE)</f>
        <v>22860</v>
      </c>
      <c r="M1541" s="40">
        <f>VLOOKUP(A1541,'Data _Transformation'!A1540:Q3869,13,FALSE)</f>
        <v>13112.6</v>
      </c>
      <c r="N1541" s="14" t="str">
        <f>VLOOKUP(A1541,'Data _Transformation'!A1540:Q3869,14,FALSE)</f>
        <v>tier - 3</v>
      </c>
      <c r="O1541" s="14" t="str">
        <f>VLOOKUP(A1541,'Data _Transformation'!A1540:Q3869,15,FALSE)</f>
        <v>tier - 3</v>
      </c>
      <c r="P1541" s="14" t="str">
        <f>VLOOKUP(A1541,'Data _Transformation'!A1540:Q3869,16,0)</f>
        <v>R1012</v>
      </c>
      <c r="Q1541" s="42">
        <f>VLOOKUP(A1541,'Data _Transformation'!A1540:Q3869,17,0)</f>
        <v>60</v>
      </c>
    </row>
    <row r="1542" spans="1:17" ht="15.6" x14ac:dyDescent="0.3">
      <c r="A1542" s="41" t="s">
        <v>3854</v>
      </c>
      <c r="B1542" s="14" t="str">
        <f>VLOOKUP(A1542,'Data _Transformation'!A1541:Q3870,2,FALSE)</f>
        <v xml:space="preserve">  Sarah E</v>
      </c>
      <c r="C1542" s="14">
        <f>VLOOKUP(A1542,'Data _Transformation'!A1541:Q3870,3,FALSE)</f>
        <v>34.799999999999997</v>
      </c>
      <c r="D1542" s="14">
        <f>VLOOKUP(A1542,'Data _Transformation'!A1541:Q3870,4,FALSE)</f>
        <v>4.1900000000000004</v>
      </c>
      <c r="E1542" s="14" t="str">
        <f>VLOOKUP(A1542,'Data _Transformation'!A1541:Q3870,5,FALSE)</f>
        <v>No</v>
      </c>
      <c r="F1542" s="14" t="str">
        <f>VLOOKUP(A1542,'Data _Transformation'!A1541:Q3870,6,FALSE)</f>
        <v>No</v>
      </c>
      <c r="G1542" s="14" t="str">
        <f>VLOOKUP(A1542,'Data _Transformation'!A1541:Q3870,7,FALSE)</f>
        <v>No</v>
      </c>
      <c r="H1542" s="14">
        <f>VLOOKUP(A1542,'Data _Transformation'!A1541:Q3870,8,FALSE)</f>
        <v>1</v>
      </c>
      <c r="I1542" s="14" t="str">
        <f>VLOOKUP(A1542,'Data _Transformation'!A1541:Q3870,9,FALSE)</f>
        <v>Nonsmoker</v>
      </c>
      <c r="J1542" s="14" t="str">
        <f>VLOOKUP(A1542,'Data _Transformation'!A1541:Q3870,10,FALSE)</f>
        <v>Obesity</v>
      </c>
      <c r="K1542" s="14" t="str">
        <f>VLOOKUP(A1542,'Data _Transformation'!A1541:Q3870,11,FALSE)</f>
        <v>Normal</v>
      </c>
      <c r="L1542" s="39">
        <f>VLOOKUP(A1542,'Data _Transformation'!A1541:Q3870,12,FALSE)</f>
        <v>33828</v>
      </c>
      <c r="M1542" s="40">
        <f>VLOOKUP(A1542,'Data _Transformation'!A1541:Q3870,13,FALSE)</f>
        <v>13113.51</v>
      </c>
      <c r="N1542" s="14" t="str">
        <f>VLOOKUP(A1542,'Data _Transformation'!A1541:Q3870,14,FALSE)</f>
        <v>tier - 3</v>
      </c>
      <c r="O1542" s="14" t="str">
        <f>VLOOKUP(A1542,'Data _Transformation'!A1541:Q3870,15,FALSE)</f>
        <v>tier - 2</v>
      </c>
      <c r="P1542" s="14" t="str">
        <f>VLOOKUP(A1542,'Data _Transformation'!A1541:Q3870,16,0)</f>
        <v>R1026</v>
      </c>
      <c r="Q1542" s="42">
        <f>VLOOKUP(A1542,'Data _Transformation'!A1541:Q3870,17,0)</f>
        <v>30</v>
      </c>
    </row>
    <row r="1543" spans="1:17" ht="15.6" x14ac:dyDescent="0.3">
      <c r="A1543" s="41" t="s">
        <v>3857</v>
      </c>
      <c r="B1543" s="14" t="str">
        <f>VLOOKUP(A1543,'Data _Transformation'!A1542:Q3871,2,FALSE)</f>
        <v xml:space="preserve">  Alison L</v>
      </c>
      <c r="C1543" s="14">
        <f>VLOOKUP(A1543,'Data _Transformation'!A1542:Q3871,3,FALSE)</f>
        <v>32.965000000000003</v>
      </c>
      <c r="D1543" s="14">
        <f>VLOOKUP(A1543,'Data _Transformation'!A1542:Q3871,4,FALSE)</f>
        <v>9.2100000000000009</v>
      </c>
      <c r="E1543" s="14" t="str">
        <f>VLOOKUP(A1543,'Data _Transformation'!A1542:Q3871,5,FALSE)</f>
        <v>Yes</v>
      </c>
      <c r="F1543" s="14" t="str">
        <f>VLOOKUP(A1543,'Data _Transformation'!A1542:Q3871,6,FALSE)</f>
        <v>No</v>
      </c>
      <c r="G1543" s="14" t="str">
        <f>VLOOKUP(A1543,'Data _Transformation'!A1542:Q3871,7,FALSE)</f>
        <v>No</v>
      </c>
      <c r="H1543" s="14">
        <f>VLOOKUP(A1543,'Data _Transformation'!A1542:Q3871,8,FALSE)</f>
        <v>0</v>
      </c>
      <c r="I1543" s="14" t="str">
        <f>VLOOKUP(A1543,'Data _Transformation'!A1542:Q3871,9,FALSE)</f>
        <v>Nonsmoker</v>
      </c>
      <c r="J1543" s="14" t="str">
        <f>VLOOKUP(A1543,'Data _Transformation'!A1542:Q3871,10,FALSE)</f>
        <v>Obesity</v>
      </c>
      <c r="K1543" s="14" t="str">
        <f>VLOOKUP(A1543,'Data _Transformation'!A1542:Q3871,11,FALSE)</f>
        <v>Diabetes</v>
      </c>
      <c r="L1543" s="39">
        <f>VLOOKUP(A1543,'Data _Transformation'!A1542:Q3871,12,FALSE)</f>
        <v>23268</v>
      </c>
      <c r="M1543" s="40">
        <f>VLOOKUP(A1543,'Data _Transformation'!A1542:Q3871,13,FALSE)</f>
        <v>13116.84</v>
      </c>
      <c r="N1543" s="14" t="str">
        <f>VLOOKUP(A1543,'Data _Transformation'!A1542:Q3871,14,FALSE)</f>
        <v>tier - 3</v>
      </c>
      <c r="O1543" s="14" t="str">
        <f>VLOOKUP(A1543,'Data _Transformation'!A1542:Q3871,15,FALSE)</f>
        <v>tier - 1</v>
      </c>
      <c r="P1543" s="14" t="str">
        <f>VLOOKUP(A1543,'Data _Transformation'!A1542:Q3871,16,0)</f>
        <v>R1012</v>
      </c>
      <c r="Q1543" s="42">
        <f>VLOOKUP(A1543,'Data _Transformation'!A1542:Q3871,17,0)</f>
        <v>59</v>
      </c>
    </row>
    <row r="1544" spans="1:17" ht="15.6" x14ac:dyDescent="0.3">
      <c r="A1544" s="41" t="s">
        <v>3859</v>
      </c>
      <c r="B1544" s="14" t="str">
        <f>VLOOKUP(A1544,'Data _Transformation'!A1543:Q3872,2,FALSE)</f>
        <v xml:space="preserve">  Karen A</v>
      </c>
      <c r="C1544" s="14">
        <f>VLOOKUP(A1544,'Data _Transformation'!A1543:Q3872,3,FALSE)</f>
        <v>27.265000000000001</v>
      </c>
      <c r="D1544" s="14">
        <f>VLOOKUP(A1544,'Data _Transformation'!A1543:Q3872,4,FALSE)</f>
        <v>5.51</v>
      </c>
      <c r="E1544" s="14" t="str">
        <f>VLOOKUP(A1544,'Data _Transformation'!A1543:Q3872,5,FALSE)</f>
        <v>No</v>
      </c>
      <c r="F1544" s="14" t="str">
        <f>VLOOKUP(A1544,'Data _Transformation'!A1543:Q3872,6,FALSE)</f>
        <v>No</v>
      </c>
      <c r="G1544" s="14" t="str">
        <f>VLOOKUP(A1544,'Data _Transformation'!A1543:Q3872,7,FALSE)</f>
        <v>No</v>
      </c>
      <c r="H1544" s="14">
        <f>VLOOKUP(A1544,'Data _Transformation'!A1543:Q3872,8,FALSE)</f>
        <v>1</v>
      </c>
      <c r="I1544" s="14" t="str">
        <f>VLOOKUP(A1544,'Data _Transformation'!A1543:Q3872,9,FALSE)</f>
        <v>Nonsmoker</v>
      </c>
      <c r="J1544" s="14" t="str">
        <f>VLOOKUP(A1544,'Data _Transformation'!A1543:Q3872,10,FALSE)</f>
        <v>Over weight</v>
      </c>
      <c r="K1544" s="14" t="str">
        <f>VLOOKUP(A1544,'Data _Transformation'!A1543:Q3872,11,FALSE)</f>
        <v>Normal</v>
      </c>
      <c r="L1544" s="39">
        <f>VLOOKUP(A1544,'Data _Transformation'!A1543:Q3872,12,FALSE)</f>
        <v>36388</v>
      </c>
      <c r="M1544" s="40">
        <f>VLOOKUP(A1544,'Data _Transformation'!A1543:Q3872,13,FALSE)</f>
        <v>13126.68</v>
      </c>
      <c r="N1544" s="14" t="str">
        <f>VLOOKUP(A1544,'Data _Transformation'!A1543:Q3872,14,FALSE)</f>
        <v>tier - 3</v>
      </c>
      <c r="O1544" s="14" t="str">
        <f>VLOOKUP(A1544,'Data _Transformation'!A1543:Q3872,15,FALSE)</f>
        <v>tier - 3</v>
      </c>
      <c r="P1544" s="14" t="str">
        <f>VLOOKUP(A1544,'Data _Transformation'!A1543:Q3872,16,0)</f>
        <v>R1011</v>
      </c>
      <c r="Q1544" s="42">
        <f>VLOOKUP(A1544,'Data _Transformation'!A1543:Q3872,17,0)</f>
        <v>23</v>
      </c>
    </row>
    <row r="1545" spans="1:17" ht="15.6" x14ac:dyDescent="0.3">
      <c r="A1545" s="41" t="s">
        <v>3862</v>
      </c>
      <c r="B1545" s="14" t="str">
        <f>VLOOKUP(A1545,'Data _Transformation'!A1544:Q3873,2,FALSE)</f>
        <v xml:space="preserve">  Thomas R</v>
      </c>
      <c r="C1545" s="14">
        <f>VLOOKUP(A1545,'Data _Transformation'!A1544:Q3873,3,FALSE)</f>
        <v>17.059999999999999</v>
      </c>
      <c r="D1545" s="14">
        <f>VLOOKUP(A1545,'Data _Transformation'!A1544:Q3873,4,FALSE)</f>
        <v>8.5</v>
      </c>
      <c r="E1545" s="14" t="str">
        <f>VLOOKUP(A1545,'Data _Transformation'!A1544:Q3873,5,FALSE)</f>
        <v>No</v>
      </c>
      <c r="F1545" s="14" t="str">
        <f>VLOOKUP(A1545,'Data _Transformation'!A1544:Q3873,6,FALSE)</f>
        <v>No</v>
      </c>
      <c r="G1545" s="14" t="str">
        <f>VLOOKUP(A1545,'Data _Transformation'!A1544:Q3873,7,FALSE)</f>
        <v>No</v>
      </c>
      <c r="H1545" s="14">
        <f>VLOOKUP(A1545,'Data _Transformation'!A1544:Q3873,8,FALSE)</f>
        <v>0</v>
      </c>
      <c r="I1545" s="14" t="str">
        <f>VLOOKUP(A1545,'Data _Transformation'!A1544:Q3873,9,FALSE)</f>
        <v>Nonsmoker</v>
      </c>
      <c r="J1545" s="14" t="str">
        <f>VLOOKUP(A1545,'Data _Transformation'!A1544:Q3873,10,FALSE)</f>
        <v>Under weight</v>
      </c>
      <c r="K1545" s="14" t="str">
        <f>VLOOKUP(A1545,'Data _Transformation'!A1544:Q3873,11,FALSE)</f>
        <v>Diabetes</v>
      </c>
      <c r="L1545" s="39">
        <f>VLOOKUP(A1545,'Data _Transformation'!A1544:Q3873,12,FALSE)</f>
        <v>22531</v>
      </c>
      <c r="M1545" s="40">
        <f>VLOOKUP(A1545,'Data _Transformation'!A1544:Q3873,13,FALSE)</f>
        <v>13129.6</v>
      </c>
      <c r="N1545" s="14" t="str">
        <f>VLOOKUP(A1545,'Data _Transformation'!A1544:Q3873,14,FALSE)</f>
        <v>tier - 3</v>
      </c>
      <c r="O1545" s="14" t="str">
        <f>VLOOKUP(A1545,'Data _Transformation'!A1544:Q3873,15,FALSE)</f>
        <v>tier - 2</v>
      </c>
      <c r="P1545" s="14" t="str">
        <f>VLOOKUP(A1545,'Data _Transformation'!A1544:Q3873,16,0)</f>
        <v>R1017</v>
      </c>
      <c r="Q1545" s="42">
        <f>VLOOKUP(A1545,'Data _Transformation'!A1544:Q3873,17,0)</f>
        <v>61</v>
      </c>
    </row>
    <row r="1546" spans="1:17" ht="15.6" x14ac:dyDescent="0.3">
      <c r="A1546" s="41" t="s">
        <v>3864</v>
      </c>
      <c r="B1546" s="14" t="str">
        <f>VLOOKUP(A1546,'Data _Transformation'!A1545:Q3874,2,FALSE)</f>
        <v xml:space="preserve">  Stephanie W</v>
      </c>
      <c r="C1546" s="14">
        <f>VLOOKUP(A1546,'Data _Transformation'!A1545:Q3874,3,FALSE)</f>
        <v>36.29</v>
      </c>
      <c r="D1546" s="14">
        <f>VLOOKUP(A1546,'Data _Transformation'!A1545:Q3874,4,FALSE)</f>
        <v>6.23</v>
      </c>
      <c r="E1546" s="14" t="str">
        <f>VLOOKUP(A1546,'Data _Transformation'!A1545:Q3874,5,FALSE)</f>
        <v>No</v>
      </c>
      <c r="F1546" s="14" t="str">
        <f>VLOOKUP(A1546,'Data _Transformation'!A1545:Q3874,6,FALSE)</f>
        <v>No</v>
      </c>
      <c r="G1546" s="14" t="str">
        <f>VLOOKUP(A1546,'Data _Transformation'!A1545:Q3874,7,FALSE)</f>
        <v>No</v>
      </c>
      <c r="H1546" s="14">
        <f>VLOOKUP(A1546,'Data _Transformation'!A1545:Q3874,8,FALSE)</f>
        <v>0</v>
      </c>
      <c r="I1546" s="14" t="str">
        <f>VLOOKUP(A1546,'Data _Transformation'!A1545:Q3874,9,FALSE)</f>
        <v>Nonsmoker</v>
      </c>
      <c r="J1546" s="14" t="str">
        <f>VLOOKUP(A1546,'Data _Transformation'!A1545:Q3874,10,FALSE)</f>
        <v>Obesity</v>
      </c>
      <c r="K1546" s="14" t="str">
        <f>VLOOKUP(A1546,'Data _Transformation'!A1545:Q3874,11,FALSE)</f>
        <v>Prediabetes</v>
      </c>
      <c r="L1546" s="39">
        <f>VLOOKUP(A1546,'Data _Transformation'!A1545:Q3874,12,FALSE)</f>
        <v>22621</v>
      </c>
      <c r="M1546" s="40">
        <f>VLOOKUP(A1546,'Data _Transformation'!A1545:Q3874,13,FALSE)</f>
        <v>13143.34</v>
      </c>
      <c r="N1546" s="14" t="str">
        <f>VLOOKUP(A1546,'Data _Transformation'!A1545:Q3874,14,FALSE)</f>
        <v>tier - 3</v>
      </c>
      <c r="O1546" s="14" t="str">
        <f>VLOOKUP(A1546,'Data _Transformation'!A1545:Q3874,15,FALSE)</f>
        <v>tier - 2</v>
      </c>
      <c r="P1546" s="14" t="str">
        <f>VLOOKUP(A1546,'Data _Transformation'!A1545:Q3874,16,0)</f>
        <v>R1020</v>
      </c>
      <c r="Q1546" s="42">
        <f>VLOOKUP(A1546,'Data _Transformation'!A1545:Q3874,17,0)</f>
        <v>61</v>
      </c>
    </row>
    <row r="1547" spans="1:17" ht="15.6" x14ac:dyDescent="0.3">
      <c r="A1547" s="41" t="s">
        <v>3866</v>
      </c>
      <c r="B1547" s="14" t="str">
        <f>VLOOKUP(A1547,'Data _Transformation'!A1546:Q3875,2,FALSE)</f>
        <v xml:space="preserve">  Ezra</v>
      </c>
      <c r="C1547" s="14">
        <f>VLOOKUP(A1547,'Data _Transformation'!A1546:Q3875,3,FALSE)</f>
        <v>28.594999999999999</v>
      </c>
      <c r="D1547" s="14">
        <f>VLOOKUP(A1547,'Data _Transformation'!A1546:Q3875,4,FALSE)</f>
        <v>8.5299999999999994</v>
      </c>
      <c r="E1547" s="14" t="str">
        <f>VLOOKUP(A1547,'Data _Transformation'!A1546:Q3875,5,FALSE)</f>
        <v>Yes</v>
      </c>
      <c r="F1547" s="14" t="str">
        <f>VLOOKUP(A1547,'Data _Transformation'!A1546:Q3875,6,FALSE)</f>
        <v>No</v>
      </c>
      <c r="G1547" s="14" t="str">
        <f>VLOOKUP(A1547,'Data _Transformation'!A1546:Q3875,7,FALSE)</f>
        <v>No</v>
      </c>
      <c r="H1547" s="14">
        <f>VLOOKUP(A1547,'Data _Transformation'!A1546:Q3875,8,FALSE)</f>
        <v>1</v>
      </c>
      <c r="I1547" s="14" t="str">
        <f>VLOOKUP(A1547,'Data _Transformation'!A1546:Q3875,9,FALSE)</f>
        <v>Nonsmoker</v>
      </c>
      <c r="J1547" s="14" t="str">
        <f>VLOOKUP(A1547,'Data _Transformation'!A1546:Q3875,10,FALSE)</f>
        <v>Over weight</v>
      </c>
      <c r="K1547" s="14" t="str">
        <f>VLOOKUP(A1547,'Data _Transformation'!A1546:Q3875,11,FALSE)</f>
        <v>Diabetes</v>
      </c>
      <c r="L1547" s="39">
        <f>VLOOKUP(A1547,'Data _Transformation'!A1546:Q3875,12,FALSE)</f>
        <v>22621</v>
      </c>
      <c r="M1547" s="40">
        <f>VLOOKUP(A1547,'Data _Transformation'!A1546:Q3875,13,FALSE)</f>
        <v>13143.86</v>
      </c>
      <c r="N1547" s="14" t="str">
        <f>VLOOKUP(A1547,'Data _Transformation'!A1546:Q3875,14,FALSE)</f>
        <v>tier - 3</v>
      </c>
      <c r="O1547" s="14" t="str">
        <f>VLOOKUP(A1547,'Data _Transformation'!A1546:Q3875,15,FALSE)</f>
        <v>tier - 2</v>
      </c>
      <c r="P1547" s="14" t="str">
        <f>VLOOKUP(A1547,'Data _Transformation'!A1546:Q3875,16,0)</f>
        <v>R1016</v>
      </c>
      <c r="Q1547" s="42">
        <f>VLOOKUP(A1547,'Data _Transformation'!A1546:Q3875,17,0)</f>
        <v>61</v>
      </c>
    </row>
    <row r="1548" spans="1:17" ht="15.6" x14ac:dyDescent="0.3">
      <c r="A1548" s="41" t="s">
        <v>3869</v>
      </c>
      <c r="B1548" s="14" t="str">
        <f>VLOOKUP(A1548,'Data _Transformation'!A1547:Q3876,2,FALSE)</f>
        <v xml:space="preserve">  Jim</v>
      </c>
      <c r="C1548" s="14">
        <f>VLOOKUP(A1548,'Data _Transformation'!A1547:Q3876,3,FALSE)</f>
        <v>17.8</v>
      </c>
      <c r="D1548" s="14">
        <f>VLOOKUP(A1548,'Data _Transformation'!A1547:Q3876,4,FALSE)</f>
        <v>5.75</v>
      </c>
      <c r="E1548" s="14" t="str">
        <f>VLOOKUP(A1548,'Data _Transformation'!A1547:Q3876,5,FALSE)</f>
        <v>Yes</v>
      </c>
      <c r="F1548" s="14" t="str">
        <f>VLOOKUP(A1548,'Data _Transformation'!A1547:Q3876,6,FALSE)</f>
        <v>No</v>
      </c>
      <c r="G1548" s="14" t="str">
        <f>VLOOKUP(A1548,'Data _Transformation'!A1547:Q3876,7,FALSE)</f>
        <v>Yes</v>
      </c>
      <c r="H1548" s="14">
        <f>VLOOKUP(A1548,'Data _Transformation'!A1547:Q3876,8,FALSE)</f>
        <v>1</v>
      </c>
      <c r="I1548" s="14" t="str">
        <f>VLOOKUP(A1548,'Data _Transformation'!A1547:Q3876,9,FALSE)</f>
        <v>Nonsmoker</v>
      </c>
      <c r="J1548" s="14" t="str">
        <f>VLOOKUP(A1548,'Data _Transformation'!A1547:Q3876,10,FALSE)</f>
        <v>Under weight</v>
      </c>
      <c r="K1548" s="14" t="str">
        <f>VLOOKUP(A1548,'Data _Transformation'!A1547:Q3876,11,FALSE)</f>
        <v>Prediabetes</v>
      </c>
      <c r="L1548" s="39">
        <f>VLOOKUP(A1548,'Data _Transformation'!A1547:Q3876,12,FALSE)</f>
        <v>22863</v>
      </c>
      <c r="M1548" s="40">
        <f>VLOOKUP(A1548,'Data _Transformation'!A1547:Q3876,13,FALSE)</f>
        <v>13204.29</v>
      </c>
      <c r="N1548" s="14" t="str">
        <f>VLOOKUP(A1548,'Data _Transformation'!A1547:Q3876,14,FALSE)</f>
        <v>tier - 3</v>
      </c>
      <c r="O1548" s="14" t="str">
        <f>VLOOKUP(A1548,'Data _Transformation'!A1547:Q3876,15,FALSE)</f>
        <v>tier - 1</v>
      </c>
      <c r="P1548" s="14" t="str">
        <f>VLOOKUP(A1548,'Data _Transformation'!A1547:Q3876,16,0)</f>
        <v>R1024</v>
      </c>
      <c r="Q1548" s="42">
        <f>VLOOKUP(A1548,'Data _Transformation'!A1547:Q3876,17,0)</f>
        <v>60</v>
      </c>
    </row>
    <row r="1549" spans="1:17" ht="15.6" x14ac:dyDescent="0.3">
      <c r="A1549" s="41" t="s">
        <v>3871</v>
      </c>
      <c r="B1549" s="14" t="str">
        <f>VLOOKUP(A1549,'Data _Transformation'!A1548:Q3877,2,FALSE)</f>
        <v xml:space="preserve">  Ari L</v>
      </c>
      <c r="C1549" s="14">
        <f>VLOOKUP(A1549,'Data _Transformation'!A1548:Q3877,3,FALSE)</f>
        <v>21.4</v>
      </c>
      <c r="D1549" s="14">
        <f>VLOOKUP(A1549,'Data _Transformation'!A1548:Q3877,4,FALSE)</f>
        <v>5.6</v>
      </c>
      <c r="E1549" s="14" t="str">
        <f>VLOOKUP(A1549,'Data _Transformation'!A1548:Q3877,5,FALSE)</f>
        <v>No</v>
      </c>
      <c r="F1549" s="14" t="str">
        <f>VLOOKUP(A1549,'Data _Transformation'!A1548:Q3877,6,FALSE)</f>
        <v>No</v>
      </c>
      <c r="G1549" s="14" t="str">
        <f>VLOOKUP(A1549,'Data _Transformation'!A1548:Q3877,7,FALSE)</f>
        <v>No</v>
      </c>
      <c r="H1549" s="14">
        <f>VLOOKUP(A1549,'Data _Transformation'!A1548:Q3877,8,FALSE)</f>
        <v>0</v>
      </c>
      <c r="I1549" s="14" t="str">
        <f>VLOOKUP(A1549,'Data _Transformation'!A1548:Q3877,9,FALSE)</f>
        <v>Nonsmoker</v>
      </c>
      <c r="J1549" s="14" t="str">
        <f>VLOOKUP(A1549,'Data _Transformation'!A1548:Q3877,10,FALSE)</f>
        <v>Normal weight</v>
      </c>
      <c r="K1549" s="14" t="str">
        <f>VLOOKUP(A1549,'Data _Transformation'!A1548:Q3877,11,FALSE)</f>
        <v>Normal</v>
      </c>
      <c r="L1549" s="39">
        <f>VLOOKUP(A1549,'Data _Transformation'!A1548:Q3877,12,FALSE)</f>
        <v>30239</v>
      </c>
      <c r="M1549" s="40">
        <f>VLOOKUP(A1549,'Data _Transformation'!A1548:Q3877,13,FALSE)</f>
        <v>13214.43</v>
      </c>
      <c r="N1549" s="14" t="str">
        <f>VLOOKUP(A1549,'Data _Transformation'!A1548:Q3877,14,FALSE)</f>
        <v>tier - 3</v>
      </c>
      <c r="O1549" s="14" t="str">
        <f>VLOOKUP(A1549,'Data _Transformation'!A1548:Q3877,15,FALSE)</f>
        <v>tier - 2</v>
      </c>
      <c r="P1549" s="14" t="str">
        <f>VLOOKUP(A1549,'Data _Transformation'!A1548:Q3877,16,0)</f>
        <v>R1012</v>
      </c>
      <c r="Q1549" s="42">
        <f>VLOOKUP(A1549,'Data _Transformation'!A1548:Q3877,17,0)</f>
        <v>40</v>
      </c>
    </row>
    <row r="1550" spans="1:17" ht="15.6" x14ac:dyDescent="0.3">
      <c r="A1550" s="41" t="s">
        <v>3874</v>
      </c>
      <c r="B1550" s="14" t="str">
        <f>VLOOKUP(A1550,'Data _Transformation'!A1549:Q3878,2,FALSE)</f>
        <v xml:space="preserve">  Fanny</v>
      </c>
      <c r="C1550" s="14">
        <f>VLOOKUP(A1550,'Data _Transformation'!A1549:Q3878,3,FALSE)</f>
        <v>23.01</v>
      </c>
      <c r="D1550" s="14">
        <f>VLOOKUP(A1550,'Data _Transformation'!A1549:Q3878,4,FALSE)</f>
        <v>4.68</v>
      </c>
      <c r="E1550" s="14" t="str">
        <f>VLOOKUP(A1550,'Data _Transformation'!A1549:Q3878,5,FALSE)</f>
        <v>No</v>
      </c>
      <c r="F1550" s="14" t="str">
        <f>VLOOKUP(A1550,'Data _Transformation'!A1549:Q3878,6,FALSE)</f>
        <v>No</v>
      </c>
      <c r="G1550" s="14" t="str">
        <f>VLOOKUP(A1550,'Data _Transformation'!A1549:Q3878,7,FALSE)</f>
        <v>No</v>
      </c>
      <c r="H1550" s="14">
        <f>VLOOKUP(A1550,'Data _Transformation'!A1549:Q3878,8,FALSE)</f>
        <v>0</v>
      </c>
      <c r="I1550" s="14" t="str">
        <f>VLOOKUP(A1550,'Data _Transformation'!A1549:Q3878,9,FALSE)</f>
        <v>Nonsmoker</v>
      </c>
      <c r="J1550" s="14" t="str">
        <f>VLOOKUP(A1550,'Data _Transformation'!A1549:Q3878,10,FALSE)</f>
        <v>Normal weight</v>
      </c>
      <c r="K1550" s="14" t="str">
        <f>VLOOKUP(A1550,'Data _Transformation'!A1549:Q3878,11,FALSE)</f>
        <v>Normal</v>
      </c>
      <c r="L1550" s="39">
        <f>VLOOKUP(A1550,'Data _Transformation'!A1549:Q3878,12,FALSE)</f>
        <v>22987</v>
      </c>
      <c r="M1550" s="40">
        <f>VLOOKUP(A1550,'Data _Transformation'!A1549:Q3878,13,FALSE)</f>
        <v>13217.09</v>
      </c>
      <c r="N1550" s="14" t="str">
        <f>VLOOKUP(A1550,'Data _Transformation'!A1549:Q3878,14,FALSE)</f>
        <v>tier - 3</v>
      </c>
      <c r="O1550" s="14" t="str">
        <f>VLOOKUP(A1550,'Data _Transformation'!A1549:Q3878,15,FALSE)</f>
        <v>tier - 1</v>
      </c>
      <c r="P1550" s="14" t="str">
        <f>VLOOKUP(A1550,'Data _Transformation'!A1549:Q3878,16,0)</f>
        <v>R1024</v>
      </c>
      <c r="Q1550" s="42">
        <f>VLOOKUP(A1550,'Data _Transformation'!A1549:Q3878,17,0)</f>
        <v>60</v>
      </c>
    </row>
    <row r="1551" spans="1:17" ht="15.6" x14ac:dyDescent="0.3">
      <c r="A1551" s="41" t="s">
        <v>3876</v>
      </c>
      <c r="B1551" s="14" t="str">
        <f>VLOOKUP(A1551,'Data _Transformation'!A1550:Q3879,2,FALSE)</f>
        <v xml:space="preserve">  Heather</v>
      </c>
      <c r="C1551" s="14">
        <f>VLOOKUP(A1551,'Data _Transformation'!A1550:Q3879,3,FALSE)</f>
        <v>19.86</v>
      </c>
      <c r="D1551" s="14">
        <f>VLOOKUP(A1551,'Data _Transformation'!A1550:Q3879,4,FALSE)</f>
        <v>5.62</v>
      </c>
      <c r="E1551" s="14" t="str">
        <f>VLOOKUP(A1551,'Data _Transformation'!A1550:Q3879,5,FALSE)</f>
        <v>Yes</v>
      </c>
      <c r="F1551" s="14" t="str">
        <f>VLOOKUP(A1551,'Data _Transformation'!A1550:Q3879,6,FALSE)</f>
        <v>No</v>
      </c>
      <c r="G1551" s="14" t="str">
        <f>VLOOKUP(A1551,'Data _Transformation'!A1550:Q3879,7,FALSE)</f>
        <v>No</v>
      </c>
      <c r="H1551" s="14">
        <f>VLOOKUP(A1551,'Data _Transformation'!A1550:Q3879,8,FALSE)</f>
        <v>0</v>
      </c>
      <c r="I1551" s="14" t="str">
        <f>VLOOKUP(A1551,'Data _Transformation'!A1550:Q3879,9,FALSE)</f>
        <v>Nonsmoker</v>
      </c>
      <c r="J1551" s="14" t="str">
        <f>VLOOKUP(A1551,'Data _Transformation'!A1550:Q3879,10,FALSE)</f>
        <v>Normal weight</v>
      </c>
      <c r="K1551" s="14" t="str">
        <f>VLOOKUP(A1551,'Data _Transformation'!A1550:Q3879,11,FALSE)</f>
        <v>Normal</v>
      </c>
      <c r="L1551" s="39">
        <f>VLOOKUP(A1551,'Data _Transformation'!A1550:Q3879,12,FALSE)</f>
        <v>24059</v>
      </c>
      <c r="M1551" s="40">
        <f>VLOOKUP(A1551,'Data _Transformation'!A1550:Q3879,13,FALSE)</f>
        <v>13224.06</v>
      </c>
      <c r="N1551" s="14" t="str">
        <f>VLOOKUP(A1551,'Data _Transformation'!A1550:Q3879,14,FALSE)</f>
        <v>tier - 3</v>
      </c>
      <c r="O1551" s="14" t="str">
        <f>VLOOKUP(A1551,'Data _Transformation'!A1550:Q3879,15,FALSE)</f>
        <v>tier - 3</v>
      </c>
      <c r="P1551" s="14" t="str">
        <f>VLOOKUP(A1551,'Data _Transformation'!A1550:Q3879,16,0)</f>
        <v>R1024</v>
      </c>
      <c r="Q1551" s="42">
        <f>VLOOKUP(A1551,'Data _Transformation'!A1550:Q3879,17,0)</f>
        <v>57</v>
      </c>
    </row>
    <row r="1552" spans="1:17" ht="15.6" x14ac:dyDescent="0.3">
      <c r="A1552" s="41" t="s">
        <v>3879</v>
      </c>
      <c r="B1552" s="14" t="str">
        <f>VLOOKUP(A1552,'Data _Transformation'!A1551:Q3880,2,FALSE)</f>
        <v xml:space="preserve">  Peter W</v>
      </c>
      <c r="C1552" s="14">
        <f>VLOOKUP(A1552,'Data _Transformation'!A1551:Q3880,3,FALSE)</f>
        <v>33.58</v>
      </c>
      <c r="D1552" s="14">
        <f>VLOOKUP(A1552,'Data _Transformation'!A1551:Q3880,4,FALSE)</f>
        <v>5.08</v>
      </c>
      <c r="E1552" s="14" t="str">
        <f>VLOOKUP(A1552,'Data _Transformation'!A1551:Q3880,5,FALSE)</f>
        <v>No</v>
      </c>
      <c r="F1552" s="14" t="str">
        <f>VLOOKUP(A1552,'Data _Transformation'!A1551:Q3880,6,FALSE)</f>
        <v>No</v>
      </c>
      <c r="G1552" s="14" t="str">
        <f>VLOOKUP(A1552,'Data _Transformation'!A1551:Q3880,7,FALSE)</f>
        <v>No</v>
      </c>
      <c r="H1552" s="14">
        <f>VLOOKUP(A1552,'Data _Transformation'!A1551:Q3880,8,FALSE)</f>
        <v>0</v>
      </c>
      <c r="I1552" s="14" t="str">
        <f>VLOOKUP(A1552,'Data _Transformation'!A1551:Q3880,9,FALSE)</f>
        <v>Nonsmoker</v>
      </c>
      <c r="J1552" s="14" t="str">
        <f>VLOOKUP(A1552,'Data _Transformation'!A1551:Q3880,10,FALSE)</f>
        <v>Obesity</v>
      </c>
      <c r="K1552" s="14" t="str">
        <f>VLOOKUP(A1552,'Data _Transformation'!A1551:Q3880,11,FALSE)</f>
        <v>Normal</v>
      </c>
      <c r="L1552" s="39">
        <f>VLOOKUP(A1552,'Data _Transformation'!A1551:Q3880,12,FALSE)</f>
        <v>22974</v>
      </c>
      <c r="M1552" s="40">
        <f>VLOOKUP(A1552,'Data _Transformation'!A1551:Q3880,13,FALSE)</f>
        <v>13224.69</v>
      </c>
      <c r="N1552" s="14" t="str">
        <f>VLOOKUP(A1552,'Data _Transformation'!A1551:Q3880,14,FALSE)</f>
        <v>tier - 3</v>
      </c>
      <c r="O1552" s="14" t="str">
        <f>VLOOKUP(A1552,'Data _Transformation'!A1551:Q3880,15,FALSE)</f>
        <v>tier - 2</v>
      </c>
      <c r="P1552" s="14" t="str">
        <f>VLOOKUP(A1552,'Data _Transformation'!A1551:Q3880,16,0)</f>
        <v>R1011</v>
      </c>
      <c r="Q1552" s="42">
        <f>VLOOKUP(A1552,'Data _Transformation'!A1551:Q3880,17,0)</f>
        <v>60</v>
      </c>
    </row>
    <row r="1553" spans="1:17" ht="15.6" x14ac:dyDescent="0.3">
      <c r="A1553" s="41" t="s">
        <v>3881</v>
      </c>
      <c r="B1553" s="14" t="str">
        <f>VLOOKUP(A1553,'Data _Transformation'!A1552:Q3881,2,FALSE)</f>
        <v xml:space="preserve">  Catherine A</v>
      </c>
      <c r="C1553" s="14">
        <f>VLOOKUP(A1553,'Data _Transformation'!A1552:Q3881,3,FALSE)</f>
        <v>29.81</v>
      </c>
      <c r="D1553" s="14">
        <f>VLOOKUP(A1553,'Data _Transformation'!A1552:Q3881,4,FALSE)</f>
        <v>5.28</v>
      </c>
      <c r="E1553" s="14" t="str">
        <f>VLOOKUP(A1553,'Data _Transformation'!A1552:Q3881,5,FALSE)</f>
        <v>No</v>
      </c>
      <c r="F1553" s="14" t="str">
        <f>VLOOKUP(A1553,'Data _Transformation'!A1552:Q3881,6,FALSE)</f>
        <v>No</v>
      </c>
      <c r="G1553" s="14" t="str">
        <f>VLOOKUP(A1553,'Data _Transformation'!A1552:Q3881,7,FALSE)</f>
        <v>No</v>
      </c>
      <c r="H1553" s="14">
        <f>VLOOKUP(A1553,'Data _Transformation'!A1552:Q3881,8,FALSE)</f>
        <v>0</v>
      </c>
      <c r="I1553" s="14" t="str">
        <f>VLOOKUP(A1553,'Data _Transformation'!A1552:Q3881,9,FALSE)</f>
        <v>Nonsmoker</v>
      </c>
      <c r="J1553" s="14" t="str">
        <f>VLOOKUP(A1553,'Data _Transformation'!A1552:Q3881,10,FALSE)</f>
        <v>Over weight</v>
      </c>
      <c r="K1553" s="14" t="str">
        <f>VLOOKUP(A1553,'Data _Transformation'!A1552:Q3881,11,FALSE)</f>
        <v>Normal</v>
      </c>
      <c r="L1553" s="39">
        <f>VLOOKUP(A1553,'Data _Transformation'!A1552:Q3881,12,FALSE)</f>
        <v>22930</v>
      </c>
      <c r="M1553" s="40">
        <f>VLOOKUP(A1553,'Data _Transformation'!A1552:Q3881,13,FALSE)</f>
        <v>13228.85</v>
      </c>
      <c r="N1553" s="14" t="str">
        <f>VLOOKUP(A1553,'Data _Transformation'!A1552:Q3881,14,FALSE)</f>
        <v>tier - 3</v>
      </c>
      <c r="O1553" s="14" t="str">
        <f>VLOOKUP(A1553,'Data _Transformation'!A1552:Q3881,15,FALSE)</f>
        <v>tier - 3</v>
      </c>
      <c r="P1553" s="14" t="str">
        <f>VLOOKUP(A1553,'Data _Transformation'!A1552:Q3881,16,0)</f>
        <v>R1023</v>
      </c>
      <c r="Q1553" s="42">
        <f>VLOOKUP(A1553,'Data _Transformation'!A1552:Q3881,17,0)</f>
        <v>60</v>
      </c>
    </row>
    <row r="1554" spans="1:17" ht="15.6" x14ac:dyDescent="0.3">
      <c r="A1554" s="41" t="s">
        <v>3884</v>
      </c>
      <c r="B1554" s="14" t="str">
        <f>VLOOKUP(A1554,'Data _Transformation'!A1553:Q3882,2,FALSE)</f>
        <v xml:space="preserve">  Kelly A</v>
      </c>
      <c r="C1554" s="14">
        <f>VLOOKUP(A1554,'Data _Transformation'!A1553:Q3882,3,FALSE)</f>
        <v>27.4</v>
      </c>
      <c r="D1554" s="14">
        <f>VLOOKUP(A1554,'Data _Transformation'!A1553:Q3882,4,FALSE)</f>
        <v>4.6100000000000003</v>
      </c>
      <c r="E1554" s="14" t="str">
        <f>VLOOKUP(A1554,'Data _Transformation'!A1553:Q3882,5,FALSE)</f>
        <v>No</v>
      </c>
      <c r="F1554" s="14" t="str">
        <f>VLOOKUP(A1554,'Data _Transformation'!A1553:Q3882,6,FALSE)</f>
        <v>No</v>
      </c>
      <c r="G1554" s="14" t="str">
        <f>VLOOKUP(A1554,'Data _Transformation'!A1553:Q3882,7,FALSE)</f>
        <v>No</v>
      </c>
      <c r="H1554" s="14">
        <f>VLOOKUP(A1554,'Data _Transformation'!A1553:Q3882,8,FALSE)</f>
        <v>0</v>
      </c>
      <c r="I1554" s="14" t="str">
        <f>VLOOKUP(A1554,'Data _Transformation'!A1553:Q3882,9,FALSE)</f>
        <v>Nonsmoker</v>
      </c>
      <c r="J1554" s="14" t="str">
        <f>VLOOKUP(A1554,'Data _Transformation'!A1553:Q3882,10,FALSE)</f>
        <v>Over weight</v>
      </c>
      <c r="K1554" s="14" t="str">
        <f>VLOOKUP(A1554,'Data _Transformation'!A1553:Q3882,11,FALSE)</f>
        <v>Normal</v>
      </c>
      <c r="L1554" s="39">
        <f>VLOOKUP(A1554,'Data _Transformation'!A1553:Q3882,12,FALSE)</f>
        <v>34516</v>
      </c>
      <c r="M1554" s="40">
        <f>VLOOKUP(A1554,'Data _Transformation'!A1553:Q3882,13,FALSE)</f>
        <v>13292.52</v>
      </c>
      <c r="N1554" s="14" t="str">
        <f>VLOOKUP(A1554,'Data _Transformation'!A1553:Q3882,14,FALSE)</f>
        <v>tier - 3</v>
      </c>
      <c r="O1554" s="14" t="str">
        <f>VLOOKUP(A1554,'Data _Transformation'!A1553:Q3882,15,FALSE)</f>
        <v>tier - 3</v>
      </c>
      <c r="P1554" s="14" t="str">
        <f>VLOOKUP(A1554,'Data _Transformation'!A1553:Q3882,16,0)</f>
        <v>R1012</v>
      </c>
      <c r="Q1554" s="42">
        <f>VLOOKUP(A1554,'Data _Transformation'!A1553:Q3882,17,0)</f>
        <v>28</v>
      </c>
    </row>
    <row r="1555" spans="1:17" ht="15.6" x14ac:dyDescent="0.3">
      <c r="A1555" s="41" t="s">
        <v>3886</v>
      </c>
      <c r="B1555" s="14" t="str">
        <f>VLOOKUP(A1555,'Data _Transformation'!A1554:Q3883,2,FALSE)</f>
        <v xml:space="preserve">  Janel N</v>
      </c>
      <c r="C1555" s="14">
        <f>VLOOKUP(A1555,'Data _Transformation'!A1554:Q3883,3,FALSE)</f>
        <v>17.98</v>
      </c>
      <c r="D1555" s="14">
        <f>VLOOKUP(A1555,'Data _Transformation'!A1554:Q3883,4,FALSE)</f>
        <v>6.57</v>
      </c>
      <c r="E1555" s="14" t="str">
        <f>VLOOKUP(A1555,'Data _Transformation'!A1554:Q3883,5,FALSE)</f>
        <v>Yes</v>
      </c>
      <c r="F1555" s="14" t="str">
        <f>VLOOKUP(A1555,'Data _Transformation'!A1554:Q3883,6,FALSE)</f>
        <v>No</v>
      </c>
      <c r="G1555" s="14" t="str">
        <f>VLOOKUP(A1555,'Data _Transformation'!A1554:Q3883,7,FALSE)</f>
        <v>No</v>
      </c>
      <c r="H1555" s="14">
        <f>VLOOKUP(A1555,'Data _Transformation'!A1554:Q3883,8,FALSE)</f>
        <v>2</v>
      </c>
      <c r="I1555" s="14" t="str">
        <f>VLOOKUP(A1555,'Data _Transformation'!A1554:Q3883,9,FALSE)</f>
        <v>Nonsmoker</v>
      </c>
      <c r="J1555" s="14" t="str">
        <f>VLOOKUP(A1555,'Data _Transformation'!A1554:Q3883,10,FALSE)</f>
        <v>Under weight</v>
      </c>
      <c r="K1555" s="14" t="str">
        <f>VLOOKUP(A1555,'Data _Transformation'!A1554:Q3883,11,FALSE)</f>
        <v>Diabetes</v>
      </c>
      <c r="L1555" s="39">
        <f>VLOOKUP(A1555,'Data _Transformation'!A1554:Q3883,12,FALSE)</f>
        <v>27995</v>
      </c>
      <c r="M1555" s="40">
        <f>VLOOKUP(A1555,'Data _Transformation'!A1554:Q3883,13,FALSE)</f>
        <v>13333.71</v>
      </c>
      <c r="N1555" s="14" t="str">
        <f>VLOOKUP(A1555,'Data _Transformation'!A1554:Q3883,14,FALSE)</f>
        <v>tier - 3</v>
      </c>
      <c r="O1555" s="14" t="str">
        <f>VLOOKUP(A1555,'Data _Transformation'!A1554:Q3883,15,FALSE)</f>
        <v>tier - 2</v>
      </c>
      <c r="P1555" s="14" t="str">
        <f>VLOOKUP(A1555,'Data _Transformation'!A1554:Q3883,16,0)</f>
        <v>R1012</v>
      </c>
      <c r="Q1555" s="42">
        <f>VLOOKUP(A1555,'Data _Transformation'!A1554:Q3883,17,0)</f>
        <v>46</v>
      </c>
    </row>
    <row r="1556" spans="1:17" ht="15.6" x14ac:dyDescent="0.3">
      <c r="A1556" s="41" t="s">
        <v>3888</v>
      </c>
      <c r="B1556" s="14" t="str">
        <f>VLOOKUP(A1556,'Data _Transformation'!A1555:Q3884,2,FALSE)</f>
        <v xml:space="preserve">  Yann Kai</v>
      </c>
      <c r="C1556" s="14">
        <f>VLOOKUP(A1556,'Data _Transformation'!A1555:Q3884,3,FALSE)</f>
        <v>37.9</v>
      </c>
      <c r="D1556" s="14">
        <f>VLOOKUP(A1556,'Data _Transformation'!A1555:Q3884,4,FALSE)</f>
        <v>5.83</v>
      </c>
      <c r="E1556" s="14" t="str">
        <f>VLOOKUP(A1556,'Data _Transformation'!A1555:Q3884,5,FALSE)</f>
        <v>No</v>
      </c>
      <c r="F1556" s="14" t="str">
        <f>VLOOKUP(A1556,'Data _Transformation'!A1555:Q3884,6,FALSE)</f>
        <v>No</v>
      </c>
      <c r="G1556" s="14" t="str">
        <f>VLOOKUP(A1556,'Data _Transformation'!A1555:Q3884,7,FALSE)</f>
        <v>No</v>
      </c>
      <c r="H1556" s="14">
        <f>VLOOKUP(A1556,'Data _Transformation'!A1555:Q3884,8,FALSE)</f>
        <v>0</v>
      </c>
      <c r="I1556" s="14" t="str">
        <f>VLOOKUP(A1556,'Data _Transformation'!A1555:Q3884,9,FALSE)</f>
        <v>Nonsmoker</v>
      </c>
      <c r="J1556" s="14" t="str">
        <f>VLOOKUP(A1556,'Data _Transformation'!A1555:Q3884,10,FALSE)</f>
        <v>Obesity</v>
      </c>
      <c r="K1556" s="14" t="str">
        <f>VLOOKUP(A1556,'Data _Transformation'!A1555:Q3884,11,FALSE)</f>
        <v>Prediabetes</v>
      </c>
      <c r="L1556" s="39">
        <f>VLOOKUP(A1556,'Data _Transformation'!A1555:Q3884,12,FALSE)</f>
        <v>22231</v>
      </c>
      <c r="M1556" s="40">
        <f>VLOOKUP(A1556,'Data _Transformation'!A1555:Q3884,13,FALSE)</f>
        <v>13352.1</v>
      </c>
      <c r="N1556" s="14" t="str">
        <f>VLOOKUP(A1556,'Data _Transformation'!A1555:Q3884,14,FALSE)</f>
        <v>tier - 3</v>
      </c>
      <c r="O1556" s="14" t="str">
        <f>VLOOKUP(A1556,'Data _Transformation'!A1555:Q3884,15,FALSE)</f>
        <v>tier - 1</v>
      </c>
      <c r="P1556" s="14" t="str">
        <f>VLOOKUP(A1556,'Data _Transformation'!A1555:Q3884,16,0)</f>
        <v>R1012</v>
      </c>
      <c r="Q1556" s="42">
        <f>VLOOKUP(A1556,'Data _Transformation'!A1555:Q3884,17,0)</f>
        <v>62</v>
      </c>
    </row>
    <row r="1557" spans="1:17" ht="15.6" x14ac:dyDescent="0.3">
      <c r="A1557" s="41" t="s">
        <v>3891</v>
      </c>
      <c r="B1557" s="14" t="str">
        <f>VLOOKUP(A1557,'Data _Transformation'!A1556:Q3885,2,FALSE)</f>
        <v xml:space="preserve">  Zachary R</v>
      </c>
      <c r="C1557" s="14">
        <f>VLOOKUP(A1557,'Data _Transformation'!A1556:Q3885,3,FALSE)</f>
        <v>25.27</v>
      </c>
      <c r="D1557" s="14">
        <f>VLOOKUP(A1557,'Data _Transformation'!A1556:Q3885,4,FALSE)</f>
        <v>6.98</v>
      </c>
      <c r="E1557" s="14" t="str">
        <f>VLOOKUP(A1557,'Data _Transformation'!A1556:Q3885,5,FALSE)</f>
        <v>Yes</v>
      </c>
      <c r="F1557" s="14" t="str">
        <f>VLOOKUP(A1557,'Data _Transformation'!A1556:Q3885,6,FALSE)</f>
        <v>No</v>
      </c>
      <c r="G1557" s="14" t="str">
        <f>VLOOKUP(A1557,'Data _Transformation'!A1556:Q3885,7,FALSE)</f>
        <v>No</v>
      </c>
      <c r="H1557" s="14">
        <f>VLOOKUP(A1557,'Data _Transformation'!A1556:Q3885,8,FALSE)</f>
        <v>0</v>
      </c>
      <c r="I1557" s="14" t="str">
        <f>VLOOKUP(A1557,'Data _Transformation'!A1556:Q3885,9,FALSE)</f>
        <v>Nonsmoker</v>
      </c>
      <c r="J1557" s="14" t="str">
        <f>VLOOKUP(A1557,'Data _Transformation'!A1556:Q3885,10,FALSE)</f>
        <v>Over weight</v>
      </c>
      <c r="K1557" s="14" t="str">
        <f>VLOOKUP(A1557,'Data _Transformation'!A1556:Q3885,11,FALSE)</f>
        <v>Diabetes</v>
      </c>
      <c r="L1557" s="39">
        <f>VLOOKUP(A1557,'Data _Transformation'!A1556:Q3885,12,FALSE)</f>
        <v>33148</v>
      </c>
      <c r="M1557" s="40">
        <f>VLOOKUP(A1557,'Data _Transformation'!A1556:Q3885,13,FALSE)</f>
        <v>13360.94</v>
      </c>
      <c r="N1557" s="14" t="str">
        <f>VLOOKUP(A1557,'Data _Transformation'!A1556:Q3885,14,FALSE)</f>
        <v>tier - 3</v>
      </c>
      <c r="O1557" s="14" t="str">
        <f>VLOOKUP(A1557,'Data _Transformation'!A1556:Q3885,15,FALSE)</f>
        <v>tier - 1</v>
      </c>
      <c r="P1557" s="14" t="str">
        <f>VLOOKUP(A1557,'Data _Transformation'!A1556:Q3885,16,0)</f>
        <v>R1012</v>
      </c>
      <c r="Q1557" s="42">
        <f>VLOOKUP(A1557,'Data _Transformation'!A1556:Q3885,17,0)</f>
        <v>32</v>
      </c>
    </row>
    <row r="1558" spans="1:17" ht="15.6" x14ac:dyDescent="0.3">
      <c r="A1558" s="41" t="s">
        <v>3893</v>
      </c>
      <c r="B1558" s="14" t="str">
        <f>VLOOKUP(A1558,'Data _Transformation'!A1557:Q3886,2,FALSE)</f>
        <v xml:space="preserve">  Alejandro Sr</v>
      </c>
      <c r="C1558" s="14">
        <f>VLOOKUP(A1558,'Data _Transformation'!A1557:Q3886,3,FALSE)</f>
        <v>29.26</v>
      </c>
      <c r="D1558" s="14">
        <f>VLOOKUP(A1558,'Data _Transformation'!A1557:Q3886,4,FALSE)</f>
        <v>4.03</v>
      </c>
      <c r="E1558" s="14" t="str">
        <f>VLOOKUP(A1558,'Data _Transformation'!A1557:Q3886,5,FALSE)</f>
        <v>No</v>
      </c>
      <c r="F1558" s="14" t="str">
        <f>VLOOKUP(A1558,'Data _Transformation'!A1557:Q3886,6,FALSE)</f>
        <v>No</v>
      </c>
      <c r="G1558" s="14" t="str">
        <f>VLOOKUP(A1558,'Data _Transformation'!A1557:Q3886,7,FALSE)</f>
        <v>No</v>
      </c>
      <c r="H1558" s="14">
        <f>VLOOKUP(A1558,'Data _Transformation'!A1557:Q3886,8,FALSE)</f>
        <v>1</v>
      </c>
      <c r="I1558" s="14" t="str">
        <f>VLOOKUP(A1558,'Data _Transformation'!A1557:Q3886,9,FALSE)</f>
        <v>Nonsmoker</v>
      </c>
      <c r="J1558" s="14" t="str">
        <f>VLOOKUP(A1558,'Data _Transformation'!A1557:Q3886,10,FALSE)</f>
        <v>Over weight</v>
      </c>
      <c r="K1558" s="14" t="str">
        <f>VLOOKUP(A1558,'Data _Transformation'!A1557:Q3886,11,FALSE)</f>
        <v>Normal</v>
      </c>
      <c r="L1558" s="39">
        <f>VLOOKUP(A1558,'Data _Transformation'!A1557:Q3886,12,FALSE)</f>
        <v>23644</v>
      </c>
      <c r="M1558" s="40">
        <f>VLOOKUP(A1558,'Data _Transformation'!A1557:Q3886,13,FALSE)</f>
        <v>13375.76</v>
      </c>
      <c r="N1558" s="14" t="str">
        <f>VLOOKUP(A1558,'Data _Transformation'!A1557:Q3886,14,FALSE)</f>
        <v>tier - 3</v>
      </c>
      <c r="O1558" s="14" t="str">
        <f>VLOOKUP(A1558,'Data _Transformation'!A1557:Q3886,15,FALSE)</f>
        <v>tier - 2</v>
      </c>
      <c r="P1558" s="14" t="str">
        <f>VLOOKUP(A1558,'Data _Transformation'!A1557:Q3886,16,0)</f>
        <v>R1025</v>
      </c>
      <c r="Q1558" s="42">
        <f>VLOOKUP(A1558,'Data _Transformation'!A1557:Q3886,17,0)</f>
        <v>58</v>
      </c>
    </row>
    <row r="1559" spans="1:17" ht="15.6" x14ac:dyDescent="0.3">
      <c r="A1559" s="41" t="s">
        <v>3895</v>
      </c>
      <c r="B1559" s="14" t="str">
        <f>VLOOKUP(A1559,'Data _Transformation'!A1558:Q3887,2,FALSE)</f>
        <v xml:space="preserve">  Nicholas R</v>
      </c>
      <c r="C1559" s="14">
        <f>VLOOKUP(A1559,'Data _Transformation'!A1558:Q3887,3,FALSE)</f>
        <v>27.835000000000001</v>
      </c>
      <c r="D1559" s="14">
        <f>VLOOKUP(A1559,'Data _Transformation'!A1558:Q3887,4,FALSE)</f>
        <v>4.5599999999999996</v>
      </c>
      <c r="E1559" s="14" t="str">
        <f>VLOOKUP(A1559,'Data _Transformation'!A1558:Q3887,5,FALSE)</f>
        <v>No</v>
      </c>
      <c r="F1559" s="14" t="str">
        <f>VLOOKUP(A1559,'Data _Transformation'!A1558:Q3887,6,FALSE)</f>
        <v>No</v>
      </c>
      <c r="G1559" s="14" t="str">
        <f>VLOOKUP(A1559,'Data _Transformation'!A1558:Q3887,7,FALSE)</f>
        <v>No</v>
      </c>
      <c r="H1559" s="14">
        <f>VLOOKUP(A1559,'Data _Transformation'!A1558:Q3887,8,FALSE)</f>
        <v>1</v>
      </c>
      <c r="I1559" s="14" t="str">
        <f>VLOOKUP(A1559,'Data _Transformation'!A1558:Q3887,9,FALSE)</f>
        <v>Nonsmoker</v>
      </c>
      <c r="J1559" s="14" t="str">
        <f>VLOOKUP(A1559,'Data _Transformation'!A1558:Q3887,10,FALSE)</f>
        <v>Over weight</v>
      </c>
      <c r="K1559" s="14" t="str">
        <f>VLOOKUP(A1559,'Data _Transformation'!A1558:Q3887,11,FALSE)</f>
        <v>Normal</v>
      </c>
      <c r="L1559" s="39">
        <f>VLOOKUP(A1559,'Data _Transformation'!A1558:Q3887,12,FALSE)</f>
        <v>29128</v>
      </c>
      <c r="M1559" s="40">
        <f>VLOOKUP(A1559,'Data _Transformation'!A1558:Q3887,13,FALSE)</f>
        <v>13377.41</v>
      </c>
      <c r="N1559" s="14" t="str">
        <f>VLOOKUP(A1559,'Data _Transformation'!A1558:Q3887,14,FALSE)</f>
        <v>tier - 3</v>
      </c>
      <c r="O1559" s="14" t="str">
        <f>VLOOKUP(A1559,'Data _Transformation'!A1558:Q3887,15,FALSE)</f>
        <v>tier - 3</v>
      </c>
      <c r="P1559" s="14" t="str">
        <f>VLOOKUP(A1559,'Data _Transformation'!A1558:Q3887,16,0)</f>
        <v>R1026</v>
      </c>
      <c r="Q1559" s="42">
        <f>VLOOKUP(A1559,'Data _Transformation'!A1558:Q3887,17,0)</f>
        <v>43</v>
      </c>
    </row>
    <row r="1560" spans="1:17" ht="15.6" x14ac:dyDescent="0.3">
      <c r="A1560" s="41" t="s">
        <v>3898</v>
      </c>
      <c r="B1560" s="14" t="str">
        <f>VLOOKUP(A1560,'Data _Transformation'!A1559:Q3888,2,FALSE)</f>
        <v xml:space="preserve">  Paul</v>
      </c>
      <c r="C1560" s="14">
        <f>VLOOKUP(A1560,'Data _Transformation'!A1559:Q3888,3,FALSE)</f>
        <v>46.53</v>
      </c>
      <c r="D1560" s="14">
        <f>VLOOKUP(A1560,'Data _Transformation'!A1559:Q3888,4,FALSE)</f>
        <v>5.38</v>
      </c>
      <c r="E1560" s="14" t="str">
        <f>VLOOKUP(A1560,'Data _Transformation'!A1559:Q3888,5,FALSE)</f>
        <v>Yes</v>
      </c>
      <c r="F1560" s="14" t="str">
        <f>VLOOKUP(A1560,'Data _Transformation'!A1559:Q3888,6,FALSE)</f>
        <v>No</v>
      </c>
      <c r="G1560" s="14" t="str">
        <f>VLOOKUP(A1560,'Data _Transformation'!A1559:Q3888,7,FALSE)</f>
        <v>No</v>
      </c>
      <c r="H1560" s="14">
        <f>VLOOKUP(A1560,'Data _Transformation'!A1559:Q3888,8,FALSE)</f>
        <v>0</v>
      </c>
      <c r="I1560" s="14" t="str">
        <f>VLOOKUP(A1560,'Data _Transformation'!A1559:Q3888,9,FALSE)</f>
        <v>Nonsmoker</v>
      </c>
      <c r="J1560" s="14" t="str">
        <f>VLOOKUP(A1560,'Data _Transformation'!A1559:Q3888,10,FALSE)</f>
        <v>Obesity</v>
      </c>
      <c r="K1560" s="14" t="str">
        <f>VLOOKUP(A1560,'Data _Transformation'!A1559:Q3888,11,FALSE)</f>
        <v>Normal</v>
      </c>
      <c r="L1560" s="39">
        <f>VLOOKUP(A1560,'Data _Transformation'!A1559:Q3888,12,FALSE)</f>
        <v>30839</v>
      </c>
      <c r="M1560" s="40">
        <f>VLOOKUP(A1560,'Data _Transformation'!A1559:Q3888,13,FALSE)</f>
        <v>13383.67</v>
      </c>
      <c r="N1560" s="14" t="str">
        <f>VLOOKUP(A1560,'Data _Transformation'!A1559:Q3888,14,FALSE)</f>
        <v>tier - 3</v>
      </c>
      <c r="O1560" s="14" t="str">
        <f>VLOOKUP(A1560,'Data _Transformation'!A1559:Q3888,15,FALSE)</f>
        <v>tier - 2</v>
      </c>
      <c r="P1560" s="14" t="str">
        <f>VLOOKUP(A1560,'Data _Transformation'!A1559:Q3888,16,0)</f>
        <v>R1023</v>
      </c>
      <c r="Q1560" s="42">
        <f>VLOOKUP(A1560,'Data _Transformation'!A1559:Q3888,17,0)</f>
        <v>39</v>
      </c>
    </row>
    <row r="1561" spans="1:17" ht="15.6" x14ac:dyDescent="0.3">
      <c r="A1561" s="41" t="s">
        <v>3900</v>
      </c>
      <c r="B1561" s="14" t="str">
        <f>VLOOKUP(A1561,'Data _Transformation'!A1560:Q3889,2,FALSE)</f>
        <v xml:space="preserve">  Michael D</v>
      </c>
      <c r="C1561" s="14">
        <f>VLOOKUP(A1561,'Data _Transformation'!A1560:Q3889,3,FALSE)</f>
        <v>20.58</v>
      </c>
      <c r="D1561" s="14">
        <f>VLOOKUP(A1561,'Data _Transformation'!A1560:Q3889,4,FALSE)</f>
        <v>11.04</v>
      </c>
      <c r="E1561" s="14" t="str">
        <f>VLOOKUP(A1561,'Data _Transformation'!A1560:Q3889,5,FALSE)</f>
        <v>Yes</v>
      </c>
      <c r="F1561" s="14" t="str">
        <f>VLOOKUP(A1561,'Data _Transformation'!A1560:Q3889,6,FALSE)</f>
        <v>No</v>
      </c>
      <c r="G1561" s="14" t="str">
        <f>VLOOKUP(A1561,'Data _Transformation'!A1560:Q3889,7,FALSE)</f>
        <v>No</v>
      </c>
      <c r="H1561" s="14">
        <f>VLOOKUP(A1561,'Data _Transformation'!A1560:Q3889,8,FALSE)</f>
        <v>1</v>
      </c>
      <c r="I1561" s="14" t="str">
        <f>VLOOKUP(A1561,'Data _Transformation'!A1560:Q3889,9,FALSE)</f>
        <v>Nonsmoker</v>
      </c>
      <c r="J1561" s="14" t="str">
        <f>VLOOKUP(A1561,'Data _Transformation'!A1560:Q3889,10,FALSE)</f>
        <v>Normal weight</v>
      </c>
      <c r="K1561" s="14" t="str">
        <f>VLOOKUP(A1561,'Data _Transformation'!A1560:Q3889,11,FALSE)</f>
        <v>Diabetes</v>
      </c>
      <c r="L1561" s="39">
        <f>VLOOKUP(A1561,'Data _Transformation'!A1560:Q3889,12,FALSE)</f>
        <v>21893</v>
      </c>
      <c r="M1561" s="40">
        <f>VLOOKUP(A1561,'Data _Transformation'!A1560:Q3889,13,FALSE)</f>
        <v>13390.56</v>
      </c>
      <c r="N1561" s="14" t="str">
        <f>VLOOKUP(A1561,'Data _Transformation'!A1560:Q3889,14,FALSE)</f>
        <v>tier - 3</v>
      </c>
      <c r="O1561" s="14" t="str">
        <f>VLOOKUP(A1561,'Data _Transformation'!A1560:Q3889,15,FALSE)</f>
        <v>tier - 3</v>
      </c>
      <c r="P1561" s="14" t="str">
        <f>VLOOKUP(A1561,'Data _Transformation'!A1560:Q3889,16,0)</f>
        <v>R1011</v>
      </c>
      <c r="Q1561" s="42">
        <f>VLOOKUP(A1561,'Data _Transformation'!A1560:Q3889,17,0)</f>
        <v>63</v>
      </c>
    </row>
    <row r="1562" spans="1:17" ht="15.6" x14ac:dyDescent="0.3">
      <c r="A1562" s="41" t="s">
        <v>3902</v>
      </c>
      <c r="B1562" s="14" t="str">
        <f>VLOOKUP(A1562,'Data _Transformation'!A1561:Q3890,2,FALSE)</f>
        <v xml:space="preserve">  Marina</v>
      </c>
      <c r="C1562" s="14">
        <f>VLOOKUP(A1562,'Data _Transformation'!A1561:Q3890,3,FALSE)</f>
        <v>19.53</v>
      </c>
      <c r="D1562" s="14">
        <f>VLOOKUP(A1562,'Data _Transformation'!A1561:Q3890,4,FALSE)</f>
        <v>6.09</v>
      </c>
      <c r="E1562" s="14" t="str">
        <f>VLOOKUP(A1562,'Data _Transformation'!A1561:Q3890,5,FALSE)</f>
        <v>Yes</v>
      </c>
      <c r="F1562" s="14" t="str">
        <f>VLOOKUP(A1562,'Data _Transformation'!A1561:Q3890,6,FALSE)</f>
        <v>No</v>
      </c>
      <c r="G1562" s="14" t="str">
        <f>VLOOKUP(A1562,'Data _Transformation'!A1561:Q3890,7,FALSE)</f>
        <v>No</v>
      </c>
      <c r="H1562" s="14">
        <f>VLOOKUP(A1562,'Data _Transformation'!A1561:Q3890,8,FALSE)</f>
        <v>0</v>
      </c>
      <c r="I1562" s="14" t="str">
        <f>VLOOKUP(A1562,'Data _Transformation'!A1561:Q3890,9,FALSE)</f>
        <v>Nonsmoker</v>
      </c>
      <c r="J1562" s="14" t="str">
        <f>VLOOKUP(A1562,'Data _Transformation'!A1561:Q3890,10,FALSE)</f>
        <v>Normal weight</v>
      </c>
      <c r="K1562" s="14" t="str">
        <f>VLOOKUP(A1562,'Data _Transformation'!A1561:Q3890,11,FALSE)</f>
        <v>Prediabetes</v>
      </c>
      <c r="L1562" s="39">
        <f>VLOOKUP(A1562,'Data _Transformation'!A1561:Q3890,12,FALSE)</f>
        <v>21879</v>
      </c>
      <c r="M1562" s="40">
        <f>VLOOKUP(A1562,'Data _Transformation'!A1561:Q3890,13,FALSE)</f>
        <v>13393.76</v>
      </c>
      <c r="N1562" s="14" t="str">
        <f>VLOOKUP(A1562,'Data _Transformation'!A1561:Q3890,14,FALSE)</f>
        <v>tier - 3</v>
      </c>
      <c r="O1562" s="14" t="str">
        <f>VLOOKUP(A1562,'Data _Transformation'!A1561:Q3890,15,FALSE)</f>
        <v>tier - 1</v>
      </c>
      <c r="P1562" s="14" t="str">
        <f>VLOOKUP(A1562,'Data _Transformation'!A1561:Q3890,16,0)</f>
        <v>R1011</v>
      </c>
      <c r="Q1562" s="42">
        <f>VLOOKUP(A1562,'Data _Transformation'!A1561:Q3890,17,0)</f>
        <v>63</v>
      </c>
    </row>
    <row r="1563" spans="1:17" ht="15.6" x14ac:dyDescent="0.3">
      <c r="A1563" s="41" t="s">
        <v>3905</v>
      </c>
      <c r="B1563" s="14" t="str">
        <f>VLOOKUP(A1563,'Data _Transformation'!A1562:Q3891,2,FALSE)</f>
        <v xml:space="preserve">  Caroline</v>
      </c>
      <c r="C1563" s="14">
        <f>VLOOKUP(A1563,'Data _Transformation'!A1562:Q3891,3,FALSE)</f>
        <v>27.7</v>
      </c>
      <c r="D1563" s="14">
        <f>VLOOKUP(A1563,'Data _Transformation'!A1562:Q3891,4,FALSE)</f>
        <v>4.71</v>
      </c>
      <c r="E1563" s="14" t="str">
        <f>VLOOKUP(A1563,'Data _Transformation'!A1562:Q3891,5,FALSE)</f>
        <v>No</v>
      </c>
      <c r="F1563" s="14" t="str">
        <f>VLOOKUP(A1563,'Data _Transformation'!A1562:Q3891,6,FALSE)</f>
        <v>No</v>
      </c>
      <c r="G1563" s="14" t="str">
        <f>VLOOKUP(A1563,'Data _Transformation'!A1562:Q3891,7,FALSE)</f>
        <v>No</v>
      </c>
      <c r="H1563" s="14">
        <f>VLOOKUP(A1563,'Data _Transformation'!A1562:Q3891,8,FALSE)</f>
        <v>1</v>
      </c>
      <c r="I1563" s="14" t="str">
        <f>VLOOKUP(A1563,'Data _Transformation'!A1562:Q3891,9,FALSE)</f>
        <v>Nonsmoker</v>
      </c>
      <c r="J1563" s="14" t="str">
        <f>VLOOKUP(A1563,'Data _Transformation'!A1562:Q3891,10,FALSE)</f>
        <v>Over weight</v>
      </c>
      <c r="K1563" s="14" t="str">
        <f>VLOOKUP(A1563,'Data _Transformation'!A1562:Q3891,11,FALSE)</f>
        <v>Normal</v>
      </c>
      <c r="L1563" s="39">
        <f>VLOOKUP(A1563,'Data _Transformation'!A1562:Q3891,12,FALSE)</f>
        <v>21904</v>
      </c>
      <c r="M1563" s="40">
        <f>VLOOKUP(A1563,'Data _Transformation'!A1562:Q3891,13,FALSE)</f>
        <v>13405.39</v>
      </c>
      <c r="N1563" s="14" t="str">
        <f>VLOOKUP(A1563,'Data _Transformation'!A1562:Q3891,14,FALSE)</f>
        <v>tier - 3</v>
      </c>
      <c r="O1563" s="14" t="str">
        <f>VLOOKUP(A1563,'Data _Transformation'!A1562:Q3891,15,FALSE)</f>
        <v>tier - 3</v>
      </c>
      <c r="P1563" s="14" t="str">
        <f>VLOOKUP(A1563,'Data _Transformation'!A1562:Q3891,16,0)</f>
        <v>R1013</v>
      </c>
      <c r="Q1563" s="42">
        <f>VLOOKUP(A1563,'Data _Transformation'!A1562:Q3891,17,0)</f>
        <v>63</v>
      </c>
    </row>
    <row r="1564" spans="1:17" ht="15.6" x14ac:dyDescent="0.3">
      <c r="A1564" s="41" t="s">
        <v>3907</v>
      </c>
      <c r="B1564" s="14" t="str">
        <f>VLOOKUP(A1564,'Data _Transformation'!A1563:Q3892,2,FALSE)</f>
        <v xml:space="preserve">  Ross P</v>
      </c>
      <c r="C1564" s="14">
        <f>VLOOKUP(A1564,'Data _Transformation'!A1563:Q3892,3,FALSE)</f>
        <v>18.920000000000002</v>
      </c>
      <c r="D1564" s="14">
        <f>VLOOKUP(A1564,'Data _Transformation'!A1563:Q3892,4,FALSE)</f>
        <v>8.18</v>
      </c>
      <c r="E1564" s="14" t="str">
        <f>VLOOKUP(A1564,'Data _Transformation'!A1563:Q3892,5,FALSE)</f>
        <v>No</v>
      </c>
      <c r="F1564" s="14" t="str">
        <f>VLOOKUP(A1564,'Data _Transformation'!A1563:Q3892,6,FALSE)</f>
        <v>No</v>
      </c>
      <c r="G1564" s="14" t="str">
        <f>VLOOKUP(A1564,'Data _Transformation'!A1563:Q3892,7,FALSE)</f>
        <v>No</v>
      </c>
      <c r="H1564" s="14">
        <f>VLOOKUP(A1564,'Data _Transformation'!A1563:Q3892,8,FALSE)</f>
        <v>0</v>
      </c>
      <c r="I1564" s="14" t="str">
        <f>VLOOKUP(A1564,'Data _Transformation'!A1563:Q3892,9,FALSE)</f>
        <v>Nonsmoker</v>
      </c>
      <c r="J1564" s="14" t="str">
        <f>VLOOKUP(A1564,'Data _Transformation'!A1563:Q3892,10,FALSE)</f>
        <v>Normal weight</v>
      </c>
      <c r="K1564" s="14" t="str">
        <f>VLOOKUP(A1564,'Data _Transformation'!A1563:Q3892,11,FALSE)</f>
        <v>Diabetes</v>
      </c>
      <c r="L1564" s="39">
        <f>VLOOKUP(A1564,'Data _Transformation'!A1563:Q3892,12,FALSE)</f>
        <v>33957</v>
      </c>
      <c r="M1564" s="40">
        <f>VLOOKUP(A1564,'Data _Transformation'!A1563:Q3892,13,FALSE)</f>
        <v>13412.97</v>
      </c>
      <c r="N1564" s="14" t="str">
        <f>VLOOKUP(A1564,'Data _Transformation'!A1563:Q3892,14,FALSE)</f>
        <v>tier - 3</v>
      </c>
      <c r="O1564" s="14" t="str">
        <f>VLOOKUP(A1564,'Data _Transformation'!A1563:Q3892,15,FALSE)</f>
        <v>tier - 3</v>
      </c>
      <c r="P1564" s="14" t="str">
        <f>VLOOKUP(A1564,'Data _Transformation'!A1563:Q3892,16,0)</f>
        <v>R1023</v>
      </c>
      <c r="Q1564" s="42">
        <f>VLOOKUP(A1564,'Data _Transformation'!A1563:Q3892,17,0)</f>
        <v>30</v>
      </c>
    </row>
    <row r="1565" spans="1:17" ht="15.6" x14ac:dyDescent="0.3">
      <c r="A1565" s="41" t="s">
        <v>3909</v>
      </c>
      <c r="B1565" s="14" t="str">
        <f>VLOOKUP(A1565,'Data _Transformation'!A1564:Q3893,2,FALSE)</f>
        <v xml:space="preserve">  Aoife</v>
      </c>
      <c r="C1565" s="14">
        <f>VLOOKUP(A1565,'Data _Transformation'!A1564:Q3893,3,FALSE)</f>
        <v>17.760000000000002</v>
      </c>
      <c r="D1565" s="14">
        <f>VLOOKUP(A1565,'Data _Transformation'!A1564:Q3893,4,FALSE)</f>
        <v>11.18</v>
      </c>
      <c r="E1565" s="14" t="str">
        <f>VLOOKUP(A1565,'Data _Transformation'!A1564:Q3893,5,FALSE)</f>
        <v>Yes</v>
      </c>
      <c r="F1565" s="14" t="str">
        <f>VLOOKUP(A1565,'Data _Transformation'!A1564:Q3893,6,FALSE)</f>
        <v>No</v>
      </c>
      <c r="G1565" s="14" t="str">
        <f>VLOOKUP(A1565,'Data _Transformation'!A1564:Q3893,7,FALSE)</f>
        <v>No</v>
      </c>
      <c r="H1565" s="14">
        <f>VLOOKUP(A1565,'Data _Transformation'!A1564:Q3893,8,FALSE)</f>
        <v>2</v>
      </c>
      <c r="I1565" s="14" t="str">
        <f>VLOOKUP(A1565,'Data _Transformation'!A1564:Q3893,9,FALSE)</f>
        <v>Nonsmoker</v>
      </c>
      <c r="J1565" s="14" t="str">
        <f>VLOOKUP(A1565,'Data _Transformation'!A1564:Q3893,10,FALSE)</f>
        <v>Under weight</v>
      </c>
      <c r="K1565" s="14" t="str">
        <f>VLOOKUP(A1565,'Data _Transformation'!A1564:Q3893,11,FALSE)</f>
        <v>Diabetes</v>
      </c>
      <c r="L1565" s="39">
        <f>VLOOKUP(A1565,'Data _Transformation'!A1564:Q3893,12,FALSE)</f>
        <v>22484</v>
      </c>
      <c r="M1565" s="40">
        <f>VLOOKUP(A1565,'Data _Transformation'!A1564:Q3893,13,FALSE)</f>
        <v>13415.04</v>
      </c>
      <c r="N1565" s="14" t="str">
        <f>VLOOKUP(A1565,'Data _Transformation'!A1564:Q3893,14,FALSE)</f>
        <v>tier - 3</v>
      </c>
      <c r="O1565" s="14" t="str">
        <f>VLOOKUP(A1565,'Data _Transformation'!A1564:Q3893,15,FALSE)</f>
        <v>tier - 2</v>
      </c>
      <c r="P1565" s="14" t="str">
        <f>VLOOKUP(A1565,'Data _Transformation'!A1564:Q3893,16,0)</f>
        <v>R1012</v>
      </c>
      <c r="Q1565" s="42">
        <f>VLOOKUP(A1565,'Data _Transformation'!A1564:Q3893,17,0)</f>
        <v>61</v>
      </c>
    </row>
    <row r="1566" spans="1:17" ht="15.6" x14ac:dyDescent="0.3">
      <c r="A1566" s="41" t="s">
        <v>3912</v>
      </c>
      <c r="B1566" s="14" t="str">
        <f>VLOOKUP(A1566,'Data _Transformation'!A1565:Q3894,2,FALSE)</f>
        <v xml:space="preserve">  Wesley</v>
      </c>
      <c r="C1566" s="14">
        <f>VLOOKUP(A1566,'Data _Transformation'!A1565:Q3894,3,FALSE)</f>
        <v>29.83</v>
      </c>
      <c r="D1566" s="14">
        <f>VLOOKUP(A1566,'Data _Transformation'!A1565:Q3894,4,FALSE)</f>
        <v>5.03</v>
      </c>
      <c r="E1566" s="14" t="str">
        <f>VLOOKUP(A1566,'Data _Transformation'!A1565:Q3894,5,FALSE)</f>
        <v>Yes</v>
      </c>
      <c r="F1566" s="14" t="str">
        <f>VLOOKUP(A1566,'Data _Transformation'!A1565:Q3894,6,FALSE)</f>
        <v>No</v>
      </c>
      <c r="G1566" s="14" t="str">
        <f>VLOOKUP(A1566,'Data _Transformation'!A1565:Q3894,7,FALSE)</f>
        <v>No</v>
      </c>
      <c r="H1566" s="14">
        <f>VLOOKUP(A1566,'Data _Transformation'!A1565:Q3894,8,FALSE)</f>
        <v>0</v>
      </c>
      <c r="I1566" s="14" t="str">
        <f>VLOOKUP(A1566,'Data _Transformation'!A1565:Q3894,9,FALSE)</f>
        <v>Nonsmoker</v>
      </c>
      <c r="J1566" s="14" t="str">
        <f>VLOOKUP(A1566,'Data _Transformation'!A1565:Q3894,10,FALSE)</f>
        <v>Over weight</v>
      </c>
      <c r="K1566" s="14" t="str">
        <f>VLOOKUP(A1566,'Data _Transformation'!A1565:Q3894,11,FALSE)</f>
        <v>Normal</v>
      </c>
      <c r="L1566" s="39">
        <f>VLOOKUP(A1566,'Data _Transformation'!A1565:Q3894,12,FALSE)</f>
        <v>34502</v>
      </c>
      <c r="M1566" s="40">
        <f>VLOOKUP(A1566,'Data _Transformation'!A1565:Q3894,13,FALSE)</f>
        <v>13417.05</v>
      </c>
      <c r="N1566" s="14" t="str">
        <f>VLOOKUP(A1566,'Data _Transformation'!A1565:Q3894,14,FALSE)</f>
        <v>tier - 3</v>
      </c>
      <c r="O1566" s="14" t="str">
        <f>VLOOKUP(A1566,'Data _Transformation'!A1565:Q3894,15,FALSE)</f>
        <v>tier - 3</v>
      </c>
      <c r="P1566" s="14" t="str">
        <f>VLOOKUP(A1566,'Data _Transformation'!A1565:Q3894,16,0)</f>
        <v>R1012</v>
      </c>
      <c r="Q1566" s="42">
        <f>VLOOKUP(A1566,'Data _Transformation'!A1565:Q3894,17,0)</f>
        <v>28</v>
      </c>
    </row>
    <row r="1567" spans="1:17" ht="15.6" x14ac:dyDescent="0.3">
      <c r="A1567" s="41" t="s">
        <v>3914</v>
      </c>
      <c r="B1567" s="14" t="str">
        <f>VLOOKUP(A1567,'Data _Transformation'!A1566:Q3895,2,FALSE)</f>
        <v xml:space="preserve">  Rebecca J</v>
      </c>
      <c r="C1567" s="14">
        <f>VLOOKUP(A1567,'Data _Transformation'!A1566:Q3895,3,FALSE)</f>
        <v>23.465</v>
      </c>
      <c r="D1567" s="14">
        <f>VLOOKUP(A1567,'Data _Transformation'!A1566:Q3895,4,FALSE)</f>
        <v>5.56</v>
      </c>
      <c r="E1567" s="14" t="str">
        <f>VLOOKUP(A1567,'Data _Transformation'!A1566:Q3895,5,FALSE)</f>
        <v>No</v>
      </c>
      <c r="F1567" s="14" t="str">
        <f>VLOOKUP(A1567,'Data _Transformation'!A1566:Q3895,6,FALSE)</f>
        <v>No</v>
      </c>
      <c r="G1567" s="14" t="str">
        <f>VLOOKUP(A1567,'Data _Transformation'!A1566:Q3895,7,FALSE)</f>
        <v>No</v>
      </c>
      <c r="H1567" s="14">
        <f>VLOOKUP(A1567,'Data _Transformation'!A1566:Q3895,8,FALSE)</f>
        <v>1</v>
      </c>
      <c r="I1567" s="14" t="str">
        <f>VLOOKUP(A1567,'Data _Transformation'!A1566:Q3895,9,FALSE)</f>
        <v>Nonsmoker</v>
      </c>
      <c r="J1567" s="14" t="str">
        <f>VLOOKUP(A1567,'Data _Transformation'!A1566:Q3895,10,FALSE)</f>
        <v>Normal weight</v>
      </c>
      <c r="K1567" s="14" t="str">
        <f>VLOOKUP(A1567,'Data _Transformation'!A1566:Q3895,11,FALSE)</f>
        <v>Normal</v>
      </c>
      <c r="L1567" s="39">
        <f>VLOOKUP(A1567,'Data _Transformation'!A1566:Q3895,12,FALSE)</f>
        <v>22588</v>
      </c>
      <c r="M1567" s="40">
        <f>VLOOKUP(A1567,'Data _Transformation'!A1566:Q3895,13,FALSE)</f>
        <v>13429.04</v>
      </c>
      <c r="N1567" s="14" t="str">
        <f>VLOOKUP(A1567,'Data _Transformation'!A1566:Q3895,14,FALSE)</f>
        <v>tier - 3</v>
      </c>
      <c r="O1567" s="14" t="str">
        <f>VLOOKUP(A1567,'Data _Transformation'!A1566:Q3895,15,FALSE)</f>
        <v>tier - 3</v>
      </c>
      <c r="P1567" s="14" t="str">
        <f>VLOOKUP(A1567,'Data _Transformation'!A1566:Q3895,16,0)</f>
        <v>R1012</v>
      </c>
      <c r="Q1567" s="42">
        <f>VLOOKUP(A1567,'Data _Transformation'!A1566:Q3895,17,0)</f>
        <v>61</v>
      </c>
    </row>
    <row r="1568" spans="1:17" ht="15.6" x14ac:dyDescent="0.3">
      <c r="A1568" s="41" t="s">
        <v>3916</v>
      </c>
      <c r="B1568" s="14" t="str">
        <f>VLOOKUP(A1568,'Data _Transformation'!A1567:Q3896,2,FALSE)</f>
        <v xml:space="preserve">  Barry P</v>
      </c>
      <c r="C1568" s="14">
        <f>VLOOKUP(A1568,'Data _Transformation'!A1567:Q3896,3,FALSE)</f>
        <v>29.355</v>
      </c>
      <c r="D1568" s="14">
        <f>VLOOKUP(A1568,'Data _Transformation'!A1567:Q3896,4,FALSE)</f>
        <v>4.33</v>
      </c>
      <c r="E1568" s="14" t="str">
        <f>VLOOKUP(A1568,'Data _Transformation'!A1567:Q3896,5,FALSE)</f>
        <v>No</v>
      </c>
      <c r="F1568" s="14" t="str">
        <f>VLOOKUP(A1568,'Data _Transformation'!A1567:Q3896,6,FALSE)</f>
        <v>No</v>
      </c>
      <c r="G1568" s="14" t="str">
        <f>VLOOKUP(A1568,'Data _Transformation'!A1567:Q3896,7,FALSE)</f>
        <v>No</v>
      </c>
      <c r="H1568" s="14">
        <f>VLOOKUP(A1568,'Data _Transformation'!A1567:Q3896,8,FALSE)</f>
        <v>0</v>
      </c>
      <c r="I1568" s="14" t="str">
        <f>VLOOKUP(A1568,'Data _Transformation'!A1567:Q3896,9,FALSE)</f>
        <v>Nonsmoker</v>
      </c>
      <c r="J1568" s="14" t="str">
        <f>VLOOKUP(A1568,'Data _Transformation'!A1567:Q3896,10,FALSE)</f>
        <v>Over weight</v>
      </c>
      <c r="K1568" s="14" t="str">
        <f>VLOOKUP(A1568,'Data _Transformation'!A1567:Q3896,11,FALSE)</f>
        <v>Normal</v>
      </c>
      <c r="L1568" s="39">
        <f>VLOOKUP(A1568,'Data _Transformation'!A1567:Q3896,12,FALSE)</f>
        <v>24425</v>
      </c>
      <c r="M1568" s="40">
        <f>VLOOKUP(A1568,'Data _Transformation'!A1567:Q3896,13,FALSE)</f>
        <v>13430.27</v>
      </c>
      <c r="N1568" s="14" t="str">
        <f>VLOOKUP(A1568,'Data _Transformation'!A1567:Q3896,14,FALSE)</f>
        <v>tier - 3</v>
      </c>
      <c r="O1568" s="14" t="str">
        <f>VLOOKUP(A1568,'Data _Transformation'!A1567:Q3896,15,FALSE)</f>
        <v>tier - 3</v>
      </c>
      <c r="P1568" s="14" t="str">
        <f>VLOOKUP(A1568,'Data _Transformation'!A1567:Q3896,16,0)</f>
        <v>R1024</v>
      </c>
      <c r="Q1568" s="42">
        <f>VLOOKUP(A1568,'Data _Transformation'!A1567:Q3896,17,0)</f>
        <v>56</v>
      </c>
    </row>
    <row r="1569" spans="1:17" ht="15.6" x14ac:dyDescent="0.3">
      <c r="A1569" s="41" t="s">
        <v>3919</v>
      </c>
      <c r="B1569" s="14" t="str">
        <f>VLOOKUP(A1569,'Data _Transformation'!A1568:Q3897,2,FALSE)</f>
        <v xml:space="preserve">  Maciej</v>
      </c>
      <c r="C1569" s="14">
        <f>VLOOKUP(A1569,'Data _Transformation'!A1568:Q3897,3,FALSE)</f>
        <v>35.49</v>
      </c>
      <c r="D1569" s="14">
        <f>VLOOKUP(A1569,'Data _Transformation'!A1568:Q3897,4,FALSE)</f>
        <v>5.21</v>
      </c>
      <c r="E1569" s="14" t="str">
        <f>VLOOKUP(A1569,'Data _Transformation'!A1568:Q3897,5,FALSE)</f>
        <v>Yes</v>
      </c>
      <c r="F1569" s="14" t="str">
        <f>VLOOKUP(A1569,'Data _Transformation'!A1568:Q3897,6,FALSE)</f>
        <v>No</v>
      </c>
      <c r="G1569" s="14" t="str">
        <f>VLOOKUP(A1569,'Data _Transformation'!A1568:Q3897,7,FALSE)</f>
        <v>Yes</v>
      </c>
      <c r="H1569" s="14">
        <f>VLOOKUP(A1569,'Data _Transformation'!A1568:Q3897,8,FALSE)</f>
        <v>1</v>
      </c>
      <c r="I1569" s="14" t="str">
        <f>VLOOKUP(A1569,'Data _Transformation'!A1568:Q3897,9,FALSE)</f>
        <v>Nonsmoker</v>
      </c>
      <c r="J1569" s="14" t="str">
        <f>VLOOKUP(A1569,'Data _Transformation'!A1568:Q3897,10,FALSE)</f>
        <v>Obesity</v>
      </c>
      <c r="K1569" s="14" t="str">
        <f>VLOOKUP(A1569,'Data _Transformation'!A1568:Q3897,11,FALSE)</f>
        <v>Normal</v>
      </c>
      <c r="L1569" s="39">
        <f>VLOOKUP(A1569,'Data _Transformation'!A1568:Q3897,12,FALSE)</f>
        <v>27574</v>
      </c>
      <c r="M1569" s="40">
        <f>VLOOKUP(A1569,'Data _Transformation'!A1568:Q3897,13,FALSE)</f>
        <v>13440.7</v>
      </c>
      <c r="N1569" s="14" t="str">
        <f>VLOOKUP(A1569,'Data _Transformation'!A1568:Q3897,14,FALSE)</f>
        <v>tier - 3</v>
      </c>
      <c r="O1569" s="14" t="str">
        <f>VLOOKUP(A1569,'Data _Transformation'!A1568:Q3897,15,FALSE)</f>
        <v>tier - 2</v>
      </c>
      <c r="P1569" s="14" t="str">
        <f>VLOOKUP(A1569,'Data _Transformation'!A1568:Q3897,16,0)</f>
        <v>R1012</v>
      </c>
      <c r="Q1569" s="42">
        <f>VLOOKUP(A1569,'Data _Transformation'!A1568:Q3897,17,0)</f>
        <v>47</v>
      </c>
    </row>
    <row r="1570" spans="1:17" ht="15.6" x14ac:dyDescent="0.3">
      <c r="A1570" s="41" t="s">
        <v>3921</v>
      </c>
      <c r="B1570" s="14" t="str">
        <f>VLOOKUP(A1570,'Data _Transformation'!A1569:Q3898,2,FALSE)</f>
        <v xml:space="preserve">  Jerry D</v>
      </c>
      <c r="C1570" s="14">
        <f>VLOOKUP(A1570,'Data _Transformation'!A1569:Q3898,3,FALSE)</f>
        <v>26.315000000000001</v>
      </c>
      <c r="D1570" s="14">
        <f>VLOOKUP(A1570,'Data _Transformation'!A1569:Q3898,4,FALSE)</f>
        <v>5.89</v>
      </c>
      <c r="E1570" s="14" t="str">
        <f>VLOOKUP(A1570,'Data _Transformation'!A1569:Q3898,5,FALSE)</f>
        <v>No</v>
      </c>
      <c r="F1570" s="14" t="str">
        <f>VLOOKUP(A1570,'Data _Transformation'!A1569:Q3898,6,FALSE)</f>
        <v>No</v>
      </c>
      <c r="G1570" s="14" t="str">
        <f>VLOOKUP(A1570,'Data _Transformation'!A1569:Q3898,7,FALSE)</f>
        <v>No</v>
      </c>
      <c r="H1570" s="14">
        <f>VLOOKUP(A1570,'Data _Transformation'!A1569:Q3898,8,FALSE)</f>
        <v>0</v>
      </c>
      <c r="I1570" s="14" t="str">
        <f>VLOOKUP(A1570,'Data _Transformation'!A1569:Q3898,9,FALSE)</f>
        <v>Nonsmoker</v>
      </c>
      <c r="J1570" s="14" t="str">
        <f>VLOOKUP(A1570,'Data _Transformation'!A1569:Q3898,10,FALSE)</f>
        <v>Over weight</v>
      </c>
      <c r="K1570" s="14" t="str">
        <f>VLOOKUP(A1570,'Data _Transformation'!A1569:Q3898,11,FALSE)</f>
        <v>Prediabetes</v>
      </c>
      <c r="L1570" s="39">
        <f>VLOOKUP(A1570,'Data _Transformation'!A1569:Q3898,12,FALSE)</f>
        <v>22141</v>
      </c>
      <c r="M1570" s="40">
        <f>VLOOKUP(A1570,'Data _Transformation'!A1569:Q3898,13,FALSE)</f>
        <v>13451.12</v>
      </c>
      <c r="N1570" s="14" t="str">
        <f>VLOOKUP(A1570,'Data _Transformation'!A1569:Q3898,14,FALSE)</f>
        <v>tier - 3</v>
      </c>
      <c r="O1570" s="14" t="str">
        <f>VLOOKUP(A1570,'Data _Transformation'!A1569:Q3898,15,FALSE)</f>
        <v>tier - 1</v>
      </c>
      <c r="P1570" s="14" t="str">
        <f>VLOOKUP(A1570,'Data _Transformation'!A1569:Q3898,16,0)</f>
        <v>R1011</v>
      </c>
      <c r="Q1570" s="42">
        <f>VLOOKUP(A1570,'Data _Transformation'!A1569:Q3898,17,0)</f>
        <v>62</v>
      </c>
    </row>
    <row r="1571" spans="1:17" ht="15.6" x14ac:dyDescent="0.3">
      <c r="A1571" s="41" t="s">
        <v>3924</v>
      </c>
      <c r="B1571" s="14" t="str">
        <f>VLOOKUP(A1571,'Data _Transformation'!A1570:Q3899,2,FALSE)</f>
        <v xml:space="preserve">  Eric A</v>
      </c>
      <c r="C1571" s="14">
        <f>VLOOKUP(A1571,'Data _Transformation'!A1570:Q3899,3,FALSE)</f>
        <v>19.79</v>
      </c>
      <c r="D1571" s="14">
        <f>VLOOKUP(A1571,'Data _Transformation'!A1570:Q3899,4,FALSE)</f>
        <v>4.8099999999999996</v>
      </c>
      <c r="E1571" s="14" t="str">
        <f>VLOOKUP(A1571,'Data _Transformation'!A1570:Q3899,5,FALSE)</f>
        <v>Yes</v>
      </c>
      <c r="F1571" s="14" t="str">
        <f>VLOOKUP(A1571,'Data _Transformation'!A1570:Q3899,6,FALSE)</f>
        <v>No</v>
      </c>
      <c r="G1571" s="14" t="str">
        <f>VLOOKUP(A1571,'Data _Transformation'!A1570:Q3899,7,FALSE)</f>
        <v>No</v>
      </c>
      <c r="H1571" s="14">
        <f>VLOOKUP(A1571,'Data _Transformation'!A1570:Q3899,8,FALSE)</f>
        <v>0</v>
      </c>
      <c r="I1571" s="14" t="str">
        <f>VLOOKUP(A1571,'Data _Transformation'!A1570:Q3899,9,FALSE)</f>
        <v>Nonsmoker</v>
      </c>
      <c r="J1571" s="14" t="str">
        <f>VLOOKUP(A1571,'Data _Transformation'!A1570:Q3899,10,FALSE)</f>
        <v>Normal weight</v>
      </c>
      <c r="K1571" s="14" t="str">
        <f>VLOOKUP(A1571,'Data _Transformation'!A1570:Q3899,11,FALSE)</f>
        <v>Normal</v>
      </c>
      <c r="L1571" s="39">
        <f>VLOOKUP(A1571,'Data _Transformation'!A1570:Q3899,12,FALSE)</f>
        <v>22108</v>
      </c>
      <c r="M1571" s="40">
        <f>VLOOKUP(A1571,'Data _Transformation'!A1570:Q3899,13,FALSE)</f>
        <v>13457.96</v>
      </c>
      <c r="N1571" s="14" t="str">
        <f>VLOOKUP(A1571,'Data _Transformation'!A1570:Q3899,14,FALSE)</f>
        <v>tier - 3</v>
      </c>
      <c r="O1571" s="14" t="str">
        <f>VLOOKUP(A1571,'Data _Transformation'!A1570:Q3899,15,FALSE)</f>
        <v>tier - 1</v>
      </c>
      <c r="P1571" s="14" t="str">
        <f>VLOOKUP(A1571,'Data _Transformation'!A1570:Q3899,16,0)</f>
        <v>R1013</v>
      </c>
      <c r="Q1571" s="42">
        <f>VLOOKUP(A1571,'Data _Transformation'!A1570:Q3899,17,0)</f>
        <v>62</v>
      </c>
    </row>
    <row r="1572" spans="1:17" ht="15.6" x14ac:dyDescent="0.3">
      <c r="A1572" s="41" t="s">
        <v>3926</v>
      </c>
      <c r="B1572" s="14" t="str">
        <f>VLOOKUP(A1572,'Data _Transformation'!A1571:Q3900,2,FALSE)</f>
        <v xml:space="preserve">  Cathi</v>
      </c>
      <c r="C1572" s="14">
        <f>VLOOKUP(A1572,'Data _Transformation'!A1571:Q3900,3,FALSE)</f>
        <v>40.564999999999998</v>
      </c>
      <c r="D1572" s="14">
        <f>VLOOKUP(A1572,'Data _Transformation'!A1571:Q3900,4,FALSE)</f>
        <v>5.66</v>
      </c>
      <c r="E1572" s="14" t="str">
        <f>VLOOKUP(A1572,'Data _Transformation'!A1571:Q3900,5,FALSE)</f>
        <v>No</v>
      </c>
      <c r="F1572" s="14" t="str">
        <f>VLOOKUP(A1572,'Data _Transformation'!A1571:Q3900,6,FALSE)</f>
        <v>No</v>
      </c>
      <c r="G1572" s="14" t="str">
        <f>VLOOKUP(A1572,'Data _Transformation'!A1571:Q3900,7,FALSE)</f>
        <v>No</v>
      </c>
      <c r="H1572" s="14">
        <f>VLOOKUP(A1572,'Data _Transformation'!A1571:Q3900,8,FALSE)</f>
        <v>1</v>
      </c>
      <c r="I1572" s="14" t="str">
        <f>VLOOKUP(A1572,'Data _Transformation'!A1571:Q3900,9,FALSE)</f>
        <v>Nonsmoker</v>
      </c>
      <c r="J1572" s="14" t="str">
        <f>VLOOKUP(A1572,'Data _Transformation'!A1571:Q3900,10,FALSE)</f>
        <v>Obesity</v>
      </c>
      <c r="K1572" s="14" t="str">
        <f>VLOOKUP(A1572,'Data _Transformation'!A1571:Q3900,11,FALSE)</f>
        <v>Normal</v>
      </c>
      <c r="L1572" s="39">
        <f>VLOOKUP(A1572,'Data _Transformation'!A1571:Q3900,12,FALSE)</f>
        <v>22266</v>
      </c>
      <c r="M1572" s="40">
        <f>VLOOKUP(A1572,'Data _Transformation'!A1571:Q3900,13,FALSE)</f>
        <v>13462.52</v>
      </c>
      <c r="N1572" s="14" t="str">
        <f>VLOOKUP(A1572,'Data _Transformation'!A1571:Q3900,14,FALSE)</f>
        <v>tier - 3</v>
      </c>
      <c r="O1572" s="14" t="str">
        <f>VLOOKUP(A1572,'Data _Transformation'!A1571:Q3900,15,FALSE)</f>
        <v>tier - 2</v>
      </c>
      <c r="P1572" s="14" t="str">
        <f>VLOOKUP(A1572,'Data _Transformation'!A1571:Q3900,16,0)</f>
        <v>R1011</v>
      </c>
      <c r="Q1572" s="42">
        <f>VLOOKUP(A1572,'Data _Transformation'!A1571:Q3900,17,0)</f>
        <v>62</v>
      </c>
    </row>
    <row r="1573" spans="1:17" ht="15.6" x14ac:dyDescent="0.3">
      <c r="A1573" s="41" t="s">
        <v>3929</v>
      </c>
      <c r="B1573" s="14" t="str">
        <f>VLOOKUP(A1573,'Data _Transformation'!A1572:Q3901,2,FALSE)</f>
        <v xml:space="preserve">  Alex M</v>
      </c>
      <c r="C1573" s="14">
        <f>VLOOKUP(A1573,'Data _Transformation'!A1572:Q3901,3,FALSE)</f>
        <v>18.03</v>
      </c>
      <c r="D1573" s="14">
        <f>VLOOKUP(A1573,'Data _Transformation'!A1572:Q3901,4,FALSE)</f>
        <v>10.66</v>
      </c>
      <c r="E1573" s="14" t="str">
        <f>VLOOKUP(A1573,'Data _Transformation'!A1572:Q3901,5,FALSE)</f>
        <v>Yes</v>
      </c>
      <c r="F1573" s="14" t="str">
        <f>VLOOKUP(A1573,'Data _Transformation'!A1572:Q3901,6,FALSE)</f>
        <v>No</v>
      </c>
      <c r="G1573" s="14" t="str">
        <f>VLOOKUP(A1573,'Data _Transformation'!A1572:Q3901,7,FALSE)</f>
        <v>No</v>
      </c>
      <c r="H1573" s="14">
        <f>VLOOKUP(A1573,'Data _Transformation'!A1572:Q3901,8,FALSE)</f>
        <v>2</v>
      </c>
      <c r="I1573" s="14" t="str">
        <f>VLOOKUP(A1573,'Data _Transformation'!A1572:Q3901,9,FALSE)</f>
        <v>Nonsmoker</v>
      </c>
      <c r="J1573" s="14" t="str">
        <f>VLOOKUP(A1573,'Data _Transformation'!A1572:Q3901,10,FALSE)</f>
        <v>Under weight</v>
      </c>
      <c r="K1573" s="14" t="str">
        <f>VLOOKUP(A1573,'Data _Transformation'!A1572:Q3901,11,FALSE)</f>
        <v>Diabetes</v>
      </c>
      <c r="L1573" s="39">
        <f>VLOOKUP(A1573,'Data _Transformation'!A1572:Q3901,12,FALSE)</f>
        <v>31278</v>
      </c>
      <c r="M1573" s="40">
        <f>VLOOKUP(A1573,'Data _Transformation'!A1572:Q3901,13,FALSE)</f>
        <v>13465.8</v>
      </c>
      <c r="N1573" s="14" t="str">
        <f>VLOOKUP(A1573,'Data _Transformation'!A1572:Q3901,14,FALSE)</f>
        <v>tier - 3</v>
      </c>
      <c r="O1573" s="14" t="str">
        <f>VLOOKUP(A1573,'Data _Transformation'!A1572:Q3901,15,FALSE)</f>
        <v>tier - 1</v>
      </c>
      <c r="P1573" s="14" t="str">
        <f>VLOOKUP(A1573,'Data _Transformation'!A1572:Q3901,16,0)</f>
        <v>R1012</v>
      </c>
      <c r="Q1573" s="42">
        <f>VLOOKUP(A1573,'Data _Transformation'!A1572:Q3901,17,0)</f>
        <v>37</v>
      </c>
    </row>
    <row r="1574" spans="1:17" ht="15.6" x14ac:dyDescent="0.3">
      <c r="A1574" s="41" t="s">
        <v>3931</v>
      </c>
      <c r="B1574" s="14" t="str">
        <f>VLOOKUP(A1574,'Data _Transformation'!A1573:Q3902,2,FALSE)</f>
        <v xml:space="preserve">  Liang</v>
      </c>
      <c r="C1574" s="14">
        <f>VLOOKUP(A1574,'Data _Transformation'!A1573:Q3902,3,FALSE)</f>
        <v>34.65</v>
      </c>
      <c r="D1574" s="14">
        <f>VLOOKUP(A1574,'Data _Transformation'!A1573:Q3902,4,FALSE)</f>
        <v>5.98</v>
      </c>
      <c r="E1574" s="14" t="str">
        <f>VLOOKUP(A1574,'Data _Transformation'!A1573:Q3902,5,FALSE)</f>
        <v>Yes</v>
      </c>
      <c r="F1574" s="14" t="str">
        <f>VLOOKUP(A1574,'Data _Transformation'!A1573:Q3902,6,FALSE)</f>
        <v>No</v>
      </c>
      <c r="G1574" s="14" t="str">
        <f>VLOOKUP(A1574,'Data _Transformation'!A1573:Q3902,7,FALSE)</f>
        <v>No</v>
      </c>
      <c r="H1574" s="14">
        <f>VLOOKUP(A1574,'Data _Transformation'!A1573:Q3902,8,FALSE)</f>
        <v>0</v>
      </c>
      <c r="I1574" s="14" t="str">
        <f>VLOOKUP(A1574,'Data _Transformation'!A1573:Q3902,9,FALSE)</f>
        <v>Nonsmoker</v>
      </c>
      <c r="J1574" s="14" t="str">
        <f>VLOOKUP(A1574,'Data _Transformation'!A1573:Q3902,10,FALSE)</f>
        <v>Obesity</v>
      </c>
      <c r="K1574" s="14" t="str">
        <f>VLOOKUP(A1574,'Data _Transformation'!A1573:Q3902,11,FALSE)</f>
        <v>Prediabetes</v>
      </c>
      <c r="L1574" s="39">
        <f>VLOOKUP(A1574,'Data _Transformation'!A1573:Q3902,12,FALSE)</f>
        <v>22125</v>
      </c>
      <c r="M1574" s="40">
        <f>VLOOKUP(A1574,'Data _Transformation'!A1573:Q3902,13,FALSE)</f>
        <v>13470.8</v>
      </c>
      <c r="N1574" s="14" t="str">
        <f>VLOOKUP(A1574,'Data _Transformation'!A1573:Q3902,14,FALSE)</f>
        <v>tier - 3</v>
      </c>
      <c r="O1574" s="14" t="str">
        <f>VLOOKUP(A1574,'Data _Transformation'!A1573:Q3902,15,FALSE)</f>
        <v>tier - 2</v>
      </c>
      <c r="P1574" s="14" t="str">
        <f>VLOOKUP(A1574,'Data _Transformation'!A1573:Q3902,16,0)</f>
        <v>R1013</v>
      </c>
      <c r="Q1574" s="42">
        <f>VLOOKUP(A1574,'Data _Transformation'!A1573:Q3902,17,0)</f>
        <v>62</v>
      </c>
    </row>
    <row r="1575" spans="1:17" ht="15.6" x14ac:dyDescent="0.3">
      <c r="A1575" s="41" t="s">
        <v>3933</v>
      </c>
      <c r="B1575" s="14" t="str">
        <f>VLOOKUP(A1575,'Data _Transformation'!A1574:Q3903,2,FALSE)</f>
        <v xml:space="preserve">  Lexy</v>
      </c>
      <c r="C1575" s="14">
        <f>VLOOKUP(A1575,'Data _Transformation'!A1574:Q3903,3,FALSE)</f>
        <v>42.94</v>
      </c>
      <c r="D1575" s="14">
        <f>VLOOKUP(A1575,'Data _Transformation'!A1574:Q3903,4,FALSE)</f>
        <v>4.34</v>
      </c>
      <c r="E1575" s="14" t="str">
        <f>VLOOKUP(A1575,'Data _Transformation'!A1574:Q3903,5,FALSE)</f>
        <v>No</v>
      </c>
      <c r="F1575" s="14" t="str">
        <f>VLOOKUP(A1575,'Data _Transformation'!A1574:Q3903,6,FALSE)</f>
        <v>No</v>
      </c>
      <c r="G1575" s="14" t="str">
        <f>VLOOKUP(A1575,'Data _Transformation'!A1574:Q3903,7,FALSE)</f>
        <v>No</v>
      </c>
      <c r="H1575" s="14">
        <f>VLOOKUP(A1575,'Data _Transformation'!A1574:Q3903,8,FALSE)</f>
        <v>0</v>
      </c>
      <c r="I1575" s="14" t="str">
        <f>VLOOKUP(A1575,'Data _Transformation'!A1574:Q3903,9,FALSE)</f>
        <v>Nonsmoker</v>
      </c>
      <c r="J1575" s="14" t="str">
        <f>VLOOKUP(A1575,'Data _Transformation'!A1574:Q3903,10,FALSE)</f>
        <v>Obesity</v>
      </c>
      <c r="K1575" s="14" t="str">
        <f>VLOOKUP(A1575,'Data _Transformation'!A1574:Q3903,11,FALSE)</f>
        <v>Normal</v>
      </c>
      <c r="L1575" s="39">
        <f>VLOOKUP(A1575,'Data _Transformation'!A1574:Q3903,12,FALSE)</f>
        <v>22121</v>
      </c>
      <c r="M1575" s="40">
        <f>VLOOKUP(A1575,'Data _Transformation'!A1574:Q3903,13,FALSE)</f>
        <v>13470.86</v>
      </c>
      <c r="N1575" s="14" t="str">
        <f>VLOOKUP(A1575,'Data _Transformation'!A1574:Q3903,14,FALSE)</f>
        <v>tier - 3</v>
      </c>
      <c r="O1575" s="14" t="str">
        <f>VLOOKUP(A1575,'Data _Transformation'!A1574:Q3903,15,FALSE)</f>
        <v>tier - 3</v>
      </c>
      <c r="P1575" s="14" t="str">
        <f>VLOOKUP(A1575,'Data _Transformation'!A1574:Q3903,16,0)</f>
        <v>R1011</v>
      </c>
      <c r="Q1575" s="42">
        <f>VLOOKUP(A1575,'Data _Transformation'!A1574:Q3903,17,0)</f>
        <v>62</v>
      </c>
    </row>
    <row r="1576" spans="1:17" ht="15.6" x14ac:dyDescent="0.3">
      <c r="A1576" s="41" t="s">
        <v>3936</v>
      </c>
      <c r="B1576" s="14" t="str">
        <f>VLOOKUP(A1576,'Data _Transformation'!A1575:Q3904,2,FALSE)</f>
        <v xml:space="preserve">  Michael</v>
      </c>
      <c r="C1576" s="14">
        <f>VLOOKUP(A1576,'Data _Transformation'!A1575:Q3904,3,FALSE)</f>
        <v>31.254999999999999</v>
      </c>
      <c r="D1576" s="14">
        <f>VLOOKUP(A1576,'Data _Transformation'!A1575:Q3904,4,FALSE)</f>
        <v>5.17</v>
      </c>
      <c r="E1576" s="14" t="str">
        <f>VLOOKUP(A1576,'Data _Transformation'!A1575:Q3904,5,FALSE)</f>
        <v>No</v>
      </c>
      <c r="F1576" s="14" t="str">
        <f>VLOOKUP(A1576,'Data _Transformation'!A1575:Q3904,6,FALSE)</f>
        <v>No</v>
      </c>
      <c r="G1576" s="14" t="str">
        <f>VLOOKUP(A1576,'Data _Transformation'!A1575:Q3904,7,FALSE)</f>
        <v>No</v>
      </c>
      <c r="H1576" s="14">
        <f>VLOOKUP(A1576,'Data _Transformation'!A1575:Q3904,8,FALSE)</f>
        <v>0</v>
      </c>
      <c r="I1576" s="14" t="str">
        <f>VLOOKUP(A1576,'Data _Transformation'!A1575:Q3904,9,FALSE)</f>
        <v>Nonsmoker</v>
      </c>
      <c r="J1576" s="14" t="str">
        <f>VLOOKUP(A1576,'Data _Transformation'!A1575:Q3904,10,FALSE)</f>
        <v>Obesity</v>
      </c>
      <c r="K1576" s="14" t="str">
        <f>VLOOKUP(A1576,'Data _Transformation'!A1575:Q3904,11,FALSE)</f>
        <v>Normal</v>
      </c>
      <c r="L1576" s="39">
        <f>VLOOKUP(A1576,'Data _Transformation'!A1575:Q3904,12,FALSE)</f>
        <v>27613</v>
      </c>
      <c r="M1576" s="40">
        <f>VLOOKUP(A1576,'Data _Transformation'!A1575:Q3904,13,FALSE)</f>
        <v>13472.19</v>
      </c>
      <c r="N1576" s="14" t="str">
        <f>VLOOKUP(A1576,'Data _Transformation'!A1575:Q3904,14,FALSE)</f>
        <v>tier - 3</v>
      </c>
      <c r="O1576" s="14" t="str">
        <f>VLOOKUP(A1576,'Data _Transformation'!A1575:Q3904,15,FALSE)</f>
        <v>tier - 2</v>
      </c>
      <c r="P1576" s="14" t="str">
        <f>VLOOKUP(A1576,'Data _Transformation'!A1575:Q3904,16,0)</f>
        <v>R1012</v>
      </c>
      <c r="Q1576" s="42">
        <f>VLOOKUP(A1576,'Data _Transformation'!A1575:Q3904,17,0)</f>
        <v>47</v>
      </c>
    </row>
    <row r="1577" spans="1:17" ht="15.6" x14ac:dyDescent="0.3">
      <c r="A1577" s="41" t="s">
        <v>3938</v>
      </c>
      <c r="B1577" s="14" t="str">
        <f>VLOOKUP(A1577,'Data _Transformation'!A1576:Q3905,2,FALSE)</f>
        <v xml:space="preserve">  Samuel L</v>
      </c>
      <c r="C1577" s="14">
        <f>VLOOKUP(A1577,'Data _Transformation'!A1576:Q3905,3,FALSE)</f>
        <v>45.43</v>
      </c>
      <c r="D1577" s="14">
        <f>VLOOKUP(A1577,'Data _Transformation'!A1576:Q3905,4,FALSE)</f>
        <v>4.2300000000000004</v>
      </c>
      <c r="E1577" s="14" t="str">
        <f>VLOOKUP(A1577,'Data _Transformation'!A1576:Q3905,5,FALSE)</f>
        <v>Yes</v>
      </c>
      <c r="F1577" s="14" t="str">
        <f>VLOOKUP(A1577,'Data _Transformation'!A1576:Q3905,6,FALSE)</f>
        <v>No</v>
      </c>
      <c r="G1577" s="14" t="str">
        <f>VLOOKUP(A1577,'Data _Transformation'!A1576:Q3905,7,FALSE)</f>
        <v>Yes</v>
      </c>
      <c r="H1577" s="14">
        <f>VLOOKUP(A1577,'Data _Transformation'!A1576:Q3905,8,FALSE)</f>
        <v>1</v>
      </c>
      <c r="I1577" s="14" t="str">
        <f>VLOOKUP(A1577,'Data _Transformation'!A1576:Q3905,9,FALSE)</f>
        <v>Nonsmoker</v>
      </c>
      <c r="J1577" s="14" t="str">
        <f>VLOOKUP(A1577,'Data _Transformation'!A1576:Q3905,10,FALSE)</f>
        <v>Obesity</v>
      </c>
      <c r="K1577" s="14" t="str">
        <f>VLOOKUP(A1577,'Data _Transformation'!A1576:Q3905,11,FALSE)</f>
        <v>Normal</v>
      </c>
      <c r="L1577" s="39">
        <f>VLOOKUP(A1577,'Data _Transformation'!A1576:Q3905,12,FALSE)</f>
        <v>33115</v>
      </c>
      <c r="M1577" s="40">
        <f>VLOOKUP(A1577,'Data _Transformation'!A1576:Q3905,13,FALSE)</f>
        <v>13480.83</v>
      </c>
      <c r="N1577" s="14" t="str">
        <f>VLOOKUP(A1577,'Data _Transformation'!A1576:Q3905,14,FALSE)</f>
        <v>tier - 3</v>
      </c>
      <c r="O1577" s="14" t="str">
        <f>VLOOKUP(A1577,'Data _Transformation'!A1576:Q3905,15,FALSE)</f>
        <v>tier - 2</v>
      </c>
      <c r="P1577" s="14" t="str">
        <f>VLOOKUP(A1577,'Data _Transformation'!A1576:Q3905,16,0)</f>
        <v>R1023</v>
      </c>
      <c r="Q1577" s="42">
        <f>VLOOKUP(A1577,'Data _Transformation'!A1576:Q3905,17,0)</f>
        <v>32</v>
      </c>
    </row>
    <row r="1578" spans="1:17" ht="15.6" x14ac:dyDescent="0.3">
      <c r="A1578" s="41" t="s">
        <v>3941</v>
      </c>
      <c r="B1578" s="14" t="str">
        <f>VLOOKUP(A1578,'Data _Transformation'!A1577:Q3906,2,FALSE)</f>
        <v xml:space="preserve">  Spencer A</v>
      </c>
      <c r="C1578" s="14">
        <f>VLOOKUP(A1578,'Data _Transformation'!A1577:Q3906,3,FALSE)</f>
        <v>32.340000000000003</v>
      </c>
      <c r="D1578" s="14">
        <f>VLOOKUP(A1578,'Data _Transformation'!A1577:Q3906,4,FALSE)</f>
        <v>4.88</v>
      </c>
      <c r="E1578" s="14" t="str">
        <f>VLOOKUP(A1578,'Data _Transformation'!A1577:Q3906,5,FALSE)</f>
        <v>Yes</v>
      </c>
      <c r="F1578" s="14" t="str">
        <f>VLOOKUP(A1578,'Data _Transformation'!A1577:Q3906,6,FALSE)</f>
        <v>No</v>
      </c>
      <c r="G1578" s="14" t="str">
        <f>VLOOKUP(A1578,'Data _Transformation'!A1577:Q3906,7,FALSE)</f>
        <v>Yes</v>
      </c>
      <c r="H1578" s="14">
        <f>VLOOKUP(A1578,'Data _Transformation'!A1577:Q3906,8,FALSE)</f>
        <v>1</v>
      </c>
      <c r="I1578" s="14" t="str">
        <f>VLOOKUP(A1578,'Data _Transformation'!A1577:Q3906,9,FALSE)</f>
        <v>Nonsmoker</v>
      </c>
      <c r="J1578" s="14" t="str">
        <f>VLOOKUP(A1578,'Data _Transformation'!A1577:Q3906,10,FALSE)</f>
        <v>Obesity</v>
      </c>
      <c r="K1578" s="14" t="str">
        <f>VLOOKUP(A1578,'Data _Transformation'!A1577:Q3906,11,FALSE)</f>
        <v>Normal</v>
      </c>
      <c r="L1578" s="39">
        <f>VLOOKUP(A1578,'Data _Transformation'!A1577:Q3906,12,FALSE)</f>
        <v>23298</v>
      </c>
      <c r="M1578" s="40">
        <f>VLOOKUP(A1578,'Data _Transformation'!A1577:Q3906,13,FALSE)</f>
        <v>13511.28</v>
      </c>
      <c r="N1578" s="14" t="str">
        <f>VLOOKUP(A1578,'Data _Transformation'!A1577:Q3906,14,FALSE)</f>
        <v>tier - 3</v>
      </c>
      <c r="O1578" s="14" t="str">
        <f>VLOOKUP(A1578,'Data _Transformation'!A1577:Q3906,15,FALSE)</f>
        <v>tier - 1</v>
      </c>
      <c r="P1578" s="14" t="str">
        <f>VLOOKUP(A1578,'Data _Transformation'!A1577:Q3906,16,0)</f>
        <v>R1012</v>
      </c>
      <c r="Q1578" s="42">
        <f>VLOOKUP(A1578,'Data _Transformation'!A1577:Q3906,17,0)</f>
        <v>59</v>
      </c>
    </row>
    <row r="1579" spans="1:17" ht="15.6" x14ac:dyDescent="0.3">
      <c r="A1579" s="41" t="s">
        <v>3943</v>
      </c>
      <c r="B1579" s="14" t="str">
        <f>VLOOKUP(A1579,'Data _Transformation'!A1578:Q3907,2,FALSE)</f>
        <v xml:space="preserve">  Rochelle</v>
      </c>
      <c r="C1579" s="14">
        <f>VLOOKUP(A1579,'Data _Transformation'!A1578:Q3907,3,FALSE)</f>
        <v>25.46</v>
      </c>
      <c r="D1579" s="14">
        <f>VLOOKUP(A1579,'Data _Transformation'!A1578:Q3907,4,FALSE)</f>
        <v>9.7100000000000009</v>
      </c>
      <c r="E1579" s="14" t="str">
        <f>VLOOKUP(A1579,'Data _Transformation'!A1578:Q3907,5,FALSE)</f>
        <v>Yes</v>
      </c>
      <c r="F1579" s="14" t="str">
        <f>VLOOKUP(A1579,'Data _Transformation'!A1578:Q3907,6,FALSE)</f>
        <v>No</v>
      </c>
      <c r="G1579" s="14" t="str">
        <f>VLOOKUP(A1579,'Data _Transformation'!A1578:Q3907,7,FALSE)</f>
        <v>No</v>
      </c>
      <c r="H1579" s="14">
        <f>VLOOKUP(A1579,'Data _Transformation'!A1578:Q3907,8,FALSE)</f>
        <v>1</v>
      </c>
      <c r="I1579" s="14" t="str">
        <f>VLOOKUP(A1579,'Data _Transformation'!A1578:Q3907,9,FALSE)</f>
        <v>Nonsmoker</v>
      </c>
      <c r="J1579" s="14" t="str">
        <f>VLOOKUP(A1579,'Data _Transformation'!A1578:Q3907,10,FALSE)</f>
        <v>Over weight</v>
      </c>
      <c r="K1579" s="14" t="str">
        <f>VLOOKUP(A1579,'Data _Transformation'!A1578:Q3907,11,FALSE)</f>
        <v>Diabetes</v>
      </c>
      <c r="L1579" s="39">
        <f>VLOOKUP(A1579,'Data _Transformation'!A1578:Q3907,12,FALSE)</f>
        <v>22108</v>
      </c>
      <c r="M1579" s="40">
        <f>VLOOKUP(A1579,'Data _Transformation'!A1578:Q3907,13,FALSE)</f>
        <v>13555</v>
      </c>
      <c r="N1579" s="14" t="str">
        <f>VLOOKUP(A1579,'Data _Transformation'!A1578:Q3907,14,FALSE)</f>
        <v>tier - 3</v>
      </c>
      <c r="O1579" s="14" t="str">
        <f>VLOOKUP(A1579,'Data _Transformation'!A1578:Q3907,15,FALSE)</f>
        <v>tier - 3</v>
      </c>
      <c r="P1579" s="14" t="str">
        <f>VLOOKUP(A1579,'Data _Transformation'!A1578:Q3907,16,0)</f>
        <v>R1017</v>
      </c>
      <c r="Q1579" s="42">
        <f>VLOOKUP(A1579,'Data _Transformation'!A1578:Q3907,17,0)</f>
        <v>62</v>
      </c>
    </row>
    <row r="1580" spans="1:17" ht="15.6" x14ac:dyDescent="0.3">
      <c r="A1580" s="41" t="s">
        <v>3945</v>
      </c>
      <c r="B1580" s="14" t="str">
        <f>VLOOKUP(A1580,'Data _Transformation'!A1579:Q3908,2,FALSE)</f>
        <v xml:space="preserve">  Paula</v>
      </c>
      <c r="C1580" s="14">
        <f>VLOOKUP(A1580,'Data _Transformation'!A1579:Q3908,3,FALSE)</f>
        <v>37.145000000000003</v>
      </c>
      <c r="D1580" s="14">
        <f>VLOOKUP(A1580,'Data _Transformation'!A1579:Q3908,4,FALSE)</f>
        <v>5.32</v>
      </c>
      <c r="E1580" s="14" t="str">
        <f>VLOOKUP(A1580,'Data _Transformation'!A1579:Q3908,5,FALSE)</f>
        <v>No</v>
      </c>
      <c r="F1580" s="14" t="str">
        <f>VLOOKUP(A1580,'Data _Transformation'!A1579:Q3908,6,FALSE)</f>
        <v>No</v>
      </c>
      <c r="G1580" s="14" t="str">
        <f>VLOOKUP(A1580,'Data _Transformation'!A1579:Q3908,7,FALSE)</f>
        <v>No</v>
      </c>
      <c r="H1580" s="14">
        <f>VLOOKUP(A1580,'Data _Transformation'!A1579:Q3908,8,FALSE)</f>
        <v>0</v>
      </c>
      <c r="I1580" s="14" t="str">
        <f>VLOOKUP(A1580,'Data _Transformation'!A1579:Q3908,9,FALSE)</f>
        <v>Nonsmoker</v>
      </c>
      <c r="J1580" s="14" t="str">
        <f>VLOOKUP(A1580,'Data _Transformation'!A1579:Q3908,10,FALSE)</f>
        <v>Obesity</v>
      </c>
      <c r="K1580" s="14" t="str">
        <f>VLOOKUP(A1580,'Data _Transformation'!A1579:Q3908,11,FALSE)</f>
        <v>Normal</v>
      </c>
      <c r="L1580" s="39">
        <f>VLOOKUP(A1580,'Data _Transformation'!A1579:Q3908,12,FALSE)</f>
        <v>25034</v>
      </c>
      <c r="M1580" s="40">
        <f>VLOOKUP(A1580,'Data _Transformation'!A1579:Q3908,13,FALSE)</f>
        <v>13566.04</v>
      </c>
      <c r="N1580" s="14" t="str">
        <f>VLOOKUP(A1580,'Data _Transformation'!A1579:Q3908,14,FALSE)</f>
        <v>tier - 3</v>
      </c>
      <c r="O1580" s="14" t="str">
        <f>VLOOKUP(A1580,'Data _Transformation'!A1579:Q3908,15,FALSE)</f>
        <v>tier - 3</v>
      </c>
      <c r="P1580" s="14" t="str">
        <f>VLOOKUP(A1580,'Data _Transformation'!A1579:Q3908,16,0)</f>
        <v>R1026</v>
      </c>
      <c r="Q1580" s="42">
        <f>VLOOKUP(A1580,'Data _Transformation'!A1579:Q3908,17,0)</f>
        <v>54</v>
      </c>
    </row>
    <row r="1581" spans="1:17" ht="15.6" x14ac:dyDescent="0.3">
      <c r="A1581" s="41" t="s">
        <v>3948</v>
      </c>
      <c r="B1581" s="14" t="str">
        <f>VLOOKUP(A1581,'Data _Transformation'!A1580:Q3909,2,FALSE)</f>
        <v xml:space="preserve">  Madeline E</v>
      </c>
      <c r="C1581" s="14">
        <f>VLOOKUP(A1581,'Data _Transformation'!A1580:Q3909,3,FALSE)</f>
        <v>30.8</v>
      </c>
      <c r="D1581" s="14">
        <f>VLOOKUP(A1581,'Data _Transformation'!A1580:Q3909,4,FALSE)</f>
        <v>5.83</v>
      </c>
      <c r="E1581" s="14" t="str">
        <f>VLOOKUP(A1581,'Data _Transformation'!A1580:Q3909,5,FALSE)</f>
        <v>Yes</v>
      </c>
      <c r="F1581" s="14" t="str">
        <f>VLOOKUP(A1581,'Data _Transformation'!A1580:Q3909,6,FALSE)</f>
        <v>No</v>
      </c>
      <c r="G1581" s="14" t="str">
        <f>VLOOKUP(A1581,'Data _Transformation'!A1580:Q3909,7,FALSE)</f>
        <v>No</v>
      </c>
      <c r="H1581" s="14">
        <f>VLOOKUP(A1581,'Data _Transformation'!A1580:Q3909,8,FALSE)</f>
        <v>0</v>
      </c>
      <c r="I1581" s="14" t="str">
        <f>VLOOKUP(A1581,'Data _Transformation'!A1580:Q3909,9,FALSE)</f>
        <v>Nonsmoker</v>
      </c>
      <c r="J1581" s="14" t="str">
        <f>VLOOKUP(A1581,'Data _Transformation'!A1580:Q3909,10,FALSE)</f>
        <v>Obesity</v>
      </c>
      <c r="K1581" s="14" t="str">
        <f>VLOOKUP(A1581,'Data _Transformation'!A1580:Q3909,11,FALSE)</f>
        <v>Prediabetes</v>
      </c>
      <c r="L1581" s="39">
        <f>VLOOKUP(A1581,'Data _Transformation'!A1580:Q3909,12,FALSE)</f>
        <v>33830</v>
      </c>
      <c r="M1581" s="40">
        <f>VLOOKUP(A1581,'Data _Transformation'!A1580:Q3909,13,FALSE)</f>
        <v>13588.17</v>
      </c>
      <c r="N1581" s="14" t="str">
        <f>VLOOKUP(A1581,'Data _Transformation'!A1580:Q3909,14,FALSE)</f>
        <v>tier - 3</v>
      </c>
      <c r="O1581" s="14" t="str">
        <f>VLOOKUP(A1581,'Data _Transformation'!A1580:Q3909,15,FALSE)</f>
        <v>tier - 1</v>
      </c>
      <c r="P1581" s="14" t="str">
        <f>VLOOKUP(A1581,'Data _Transformation'!A1580:Q3909,16,0)</f>
        <v>R1012</v>
      </c>
      <c r="Q1581" s="42">
        <f>VLOOKUP(A1581,'Data _Transformation'!A1580:Q3909,17,0)</f>
        <v>30</v>
      </c>
    </row>
    <row r="1582" spans="1:17" ht="15.6" x14ac:dyDescent="0.3">
      <c r="A1582" s="41" t="s">
        <v>3950</v>
      </c>
      <c r="B1582" s="14" t="str">
        <f>VLOOKUP(A1582,'Data _Transformation'!A1581:Q3910,2,FALSE)</f>
        <v xml:space="preserve">  Maria Isabel</v>
      </c>
      <c r="C1582" s="14">
        <f>VLOOKUP(A1582,'Data _Transformation'!A1581:Q3910,3,FALSE)</f>
        <v>29.5</v>
      </c>
      <c r="D1582" s="14">
        <f>VLOOKUP(A1582,'Data _Transformation'!A1581:Q3910,4,FALSE)</f>
        <v>5.54</v>
      </c>
      <c r="E1582" s="14" t="str">
        <f>VLOOKUP(A1582,'Data _Transformation'!A1581:Q3910,5,FALSE)</f>
        <v>Yes</v>
      </c>
      <c r="F1582" s="14" t="str">
        <f>VLOOKUP(A1582,'Data _Transformation'!A1581:Q3910,6,FALSE)</f>
        <v>No</v>
      </c>
      <c r="G1582" s="14" t="str">
        <f>VLOOKUP(A1582,'Data _Transformation'!A1581:Q3910,7,FALSE)</f>
        <v>No</v>
      </c>
      <c r="H1582" s="14">
        <f>VLOOKUP(A1582,'Data _Transformation'!A1581:Q3910,8,FALSE)</f>
        <v>0</v>
      </c>
      <c r="I1582" s="14" t="str">
        <f>VLOOKUP(A1582,'Data _Transformation'!A1581:Q3910,9,FALSE)</f>
        <v>Nonsmoker</v>
      </c>
      <c r="J1582" s="14" t="str">
        <f>VLOOKUP(A1582,'Data _Transformation'!A1581:Q3910,10,FALSE)</f>
        <v>Over weight</v>
      </c>
      <c r="K1582" s="14" t="str">
        <f>VLOOKUP(A1582,'Data _Transformation'!A1581:Q3910,11,FALSE)</f>
        <v>Normal</v>
      </c>
      <c r="L1582" s="39">
        <f>VLOOKUP(A1582,'Data _Transformation'!A1581:Q3910,12,FALSE)</f>
        <v>23630</v>
      </c>
      <c r="M1582" s="40">
        <f>VLOOKUP(A1582,'Data _Transformation'!A1581:Q3910,13,FALSE)</f>
        <v>13607.37</v>
      </c>
      <c r="N1582" s="14" t="str">
        <f>VLOOKUP(A1582,'Data _Transformation'!A1581:Q3910,14,FALSE)</f>
        <v>tier - 3</v>
      </c>
      <c r="O1582" s="14" t="str">
        <f>VLOOKUP(A1582,'Data _Transformation'!A1581:Q3910,15,FALSE)</f>
        <v>tier - 1</v>
      </c>
      <c r="P1582" s="14" t="str">
        <f>VLOOKUP(A1582,'Data _Transformation'!A1581:Q3910,16,0)</f>
        <v>R1024</v>
      </c>
      <c r="Q1582" s="42">
        <f>VLOOKUP(A1582,'Data _Transformation'!A1581:Q3910,17,0)</f>
        <v>58</v>
      </c>
    </row>
    <row r="1583" spans="1:17" ht="15.6" x14ac:dyDescent="0.3">
      <c r="A1583" s="41" t="s">
        <v>3952</v>
      </c>
      <c r="B1583" s="14" t="str">
        <f>VLOOKUP(A1583,'Data _Transformation'!A1582:Q3911,2,FALSE)</f>
        <v xml:space="preserve">  Arthur M</v>
      </c>
      <c r="C1583" s="14">
        <f>VLOOKUP(A1583,'Data _Transformation'!A1582:Q3911,3,FALSE)</f>
        <v>43.39</v>
      </c>
      <c r="D1583" s="14">
        <f>VLOOKUP(A1583,'Data _Transformation'!A1582:Q3911,4,FALSE)</f>
        <v>5.85</v>
      </c>
      <c r="E1583" s="14" t="str">
        <f>VLOOKUP(A1583,'Data _Transformation'!A1582:Q3911,5,FALSE)</f>
        <v>No</v>
      </c>
      <c r="F1583" s="14" t="str">
        <f>VLOOKUP(A1583,'Data _Transformation'!A1582:Q3911,6,FALSE)</f>
        <v>yes</v>
      </c>
      <c r="G1583" s="14" t="str">
        <f>VLOOKUP(A1583,'Data _Transformation'!A1582:Q3911,7,FALSE)</f>
        <v>No</v>
      </c>
      <c r="H1583" s="14">
        <f>VLOOKUP(A1583,'Data _Transformation'!A1582:Q3911,8,FALSE)</f>
        <v>1</v>
      </c>
      <c r="I1583" s="14" t="str">
        <f>VLOOKUP(A1583,'Data _Transformation'!A1582:Q3911,9,FALSE)</f>
        <v>Nonsmoker</v>
      </c>
      <c r="J1583" s="14" t="str">
        <f>VLOOKUP(A1583,'Data _Transformation'!A1582:Q3911,10,FALSE)</f>
        <v>Obesity</v>
      </c>
      <c r="K1583" s="14" t="str">
        <f>VLOOKUP(A1583,'Data _Transformation'!A1582:Q3911,11,FALSE)</f>
        <v>Prediabetes</v>
      </c>
      <c r="L1583" s="39">
        <f>VLOOKUP(A1583,'Data _Transformation'!A1582:Q3911,12,FALSE)</f>
        <v>22603</v>
      </c>
      <c r="M1583" s="40">
        <f>VLOOKUP(A1583,'Data _Transformation'!A1582:Q3911,13,FALSE)</f>
        <v>13616.36</v>
      </c>
      <c r="N1583" s="14" t="str">
        <f>VLOOKUP(A1583,'Data _Transformation'!A1582:Q3911,14,FALSE)</f>
        <v>tier - 3</v>
      </c>
      <c r="O1583" s="14" t="str">
        <f>VLOOKUP(A1583,'Data _Transformation'!A1582:Q3911,15,FALSE)</f>
        <v>tier - 3</v>
      </c>
      <c r="P1583" s="14" t="str">
        <f>VLOOKUP(A1583,'Data _Transformation'!A1582:Q3911,16,0)</f>
        <v>R1024</v>
      </c>
      <c r="Q1583" s="42">
        <f>VLOOKUP(A1583,'Data _Transformation'!A1582:Q3911,17,0)</f>
        <v>61</v>
      </c>
    </row>
    <row r="1584" spans="1:17" ht="15.6" x14ac:dyDescent="0.3">
      <c r="A1584" s="41" t="s">
        <v>3954</v>
      </c>
      <c r="B1584" s="14" t="str">
        <f>VLOOKUP(A1584,'Data _Transformation'!A1583:Q3912,2,FALSE)</f>
        <v xml:space="preserve">  Joseph R</v>
      </c>
      <c r="C1584" s="14">
        <f>VLOOKUP(A1584,'Data _Transformation'!A1583:Q3912,3,FALSE)</f>
        <v>15.08</v>
      </c>
      <c r="D1584" s="14">
        <f>VLOOKUP(A1584,'Data _Transformation'!A1583:Q3912,4,FALSE)</f>
        <v>4.8499999999999996</v>
      </c>
      <c r="E1584" s="14" t="str">
        <f>VLOOKUP(A1584,'Data _Transformation'!A1583:Q3912,5,FALSE)</f>
        <v>Yes</v>
      </c>
      <c r="F1584" s="14" t="str">
        <f>VLOOKUP(A1584,'Data _Transformation'!A1583:Q3912,6,FALSE)</f>
        <v>No</v>
      </c>
      <c r="G1584" s="14" t="str">
        <f>VLOOKUP(A1584,'Data _Transformation'!A1583:Q3912,7,FALSE)</f>
        <v>Yes</v>
      </c>
      <c r="H1584" s="14">
        <f>VLOOKUP(A1584,'Data _Transformation'!A1583:Q3912,8,FALSE)</f>
        <v>1</v>
      </c>
      <c r="I1584" s="14" t="str">
        <f>VLOOKUP(A1584,'Data _Transformation'!A1583:Q3912,9,FALSE)</f>
        <v>Nonsmoker</v>
      </c>
      <c r="J1584" s="14" t="str">
        <f>VLOOKUP(A1584,'Data _Transformation'!A1583:Q3912,10,FALSE)</f>
        <v>Under weight</v>
      </c>
      <c r="K1584" s="14" t="str">
        <f>VLOOKUP(A1584,'Data _Transformation'!A1583:Q3912,11,FALSE)</f>
        <v>Normal</v>
      </c>
      <c r="L1584" s="39">
        <f>VLOOKUP(A1584,'Data _Transformation'!A1583:Q3912,12,FALSE)</f>
        <v>25410</v>
      </c>
      <c r="M1584" s="40">
        <f>VLOOKUP(A1584,'Data _Transformation'!A1583:Q3912,13,FALSE)</f>
        <v>13622.01</v>
      </c>
      <c r="N1584" s="14" t="str">
        <f>VLOOKUP(A1584,'Data _Transformation'!A1583:Q3912,14,FALSE)</f>
        <v>tier - 3</v>
      </c>
      <c r="O1584" s="14" t="str">
        <f>VLOOKUP(A1584,'Data _Transformation'!A1583:Q3912,15,FALSE)</f>
        <v>tier - 3</v>
      </c>
      <c r="P1584" s="14" t="str">
        <f>VLOOKUP(A1584,'Data _Transformation'!A1583:Q3912,16,0)</f>
        <v>R1012</v>
      </c>
      <c r="Q1584" s="42">
        <f>VLOOKUP(A1584,'Data _Transformation'!A1583:Q3912,17,0)</f>
        <v>53</v>
      </c>
    </row>
    <row r="1585" spans="1:17" ht="15.6" x14ac:dyDescent="0.3">
      <c r="A1585" s="41" t="s">
        <v>3957</v>
      </c>
      <c r="B1585" s="14" t="str">
        <f>VLOOKUP(A1585,'Data _Transformation'!A1584:Q3913,2,FALSE)</f>
        <v xml:space="preserve">  Sachiko</v>
      </c>
      <c r="C1585" s="14">
        <f>VLOOKUP(A1585,'Data _Transformation'!A1584:Q3913,3,FALSE)</f>
        <v>20.48</v>
      </c>
      <c r="D1585" s="14">
        <f>VLOOKUP(A1585,'Data _Transformation'!A1584:Q3913,4,FALSE)</f>
        <v>11.09</v>
      </c>
      <c r="E1585" s="14" t="str">
        <f>VLOOKUP(A1585,'Data _Transformation'!A1584:Q3913,5,FALSE)</f>
        <v>No</v>
      </c>
      <c r="F1585" s="14" t="str">
        <f>VLOOKUP(A1585,'Data _Transformation'!A1584:Q3913,6,FALSE)</f>
        <v>No</v>
      </c>
      <c r="G1585" s="14" t="str">
        <f>VLOOKUP(A1585,'Data _Transformation'!A1584:Q3913,7,FALSE)</f>
        <v>No</v>
      </c>
      <c r="H1585" s="14">
        <f>VLOOKUP(A1585,'Data _Transformation'!A1584:Q3913,8,FALSE)</f>
        <v>0</v>
      </c>
      <c r="I1585" s="14" t="str">
        <f>VLOOKUP(A1585,'Data _Transformation'!A1584:Q3913,9,FALSE)</f>
        <v>Nonsmoker</v>
      </c>
      <c r="J1585" s="14" t="str">
        <f>VLOOKUP(A1585,'Data _Transformation'!A1584:Q3913,10,FALSE)</f>
        <v>Normal weight</v>
      </c>
      <c r="K1585" s="14" t="str">
        <f>VLOOKUP(A1585,'Data _Transformation'!A1584:Q3913,11,FALSE)</f>
        <v>Diabetes</v>
      </c>
      <c r="L1585" s="39">
        <f>VLOOKUP(A1585,'Data _Transformation'!A1584:Q3913,12,FALSE)</f>
        <v>22639</v>
      </c>
      <c r="M1585" s="40">
        <f>VLOOKUP(A1585,'Data _Transformation'!A1584:Q3913,13,FALSE)</f>
        <v>13635.64</v>
      </c>
      <c r="N1585" s="14" t="str">
        <f>VLOOKUP(A1585,'Data _Transformation'!A1584:Q3913,14,FALSE)</f>
        <v>tier - 3</v>
      </c>
      <c r="O1585" s="14" t="str">
        <f>VLOOKUP(A1585,'Data _Transformation'!A1584:Q3913,15,FALSE)</f>
        <v>tier - 3</v>
      </c>
      <c r="P1585" s="14" t="str">
        <f>VLOOKUP(A1585,'Data _Transformation'!A1584:Q3913,16,0)</f>
        <v>R1024</v>
      </c>
      <c r="Q1585" s="42">
        <f>VLOOKUP(A1585,'Data _Transformation'!A1584:Q3913,17,0)</f>
        <v>61</v>
      </c>
    </row>
    <row r="1586" spans="1:17" ht="15.6" x14ac:dyDescent="0.3">
      <c r="A1586" s="41" t="s">
        <v>3959</v>
      </c>
      <c r="B1586" s="14" t="str">
        <f>VLOOKUP(A1586,'Data _Transformation'!A1585:Q3914,2,FALSE)</f>
        <v xml:space="preserve">  Christopher</v>
      </c>
      <c r="C1586" s="14">
        <f>VLOOKUP(A1586,'Data _Transformation'!A1585:Q3914,3,FALSE)</f>
        <v>34.450000000000003</v>
      </c>
      <c r="D1586" s="14">
        <f>VLOOKUP(A1586,'Data _Transformation'!A1585:Q3914,4,FALSE)</f>
        <v>5.58</v>
      </c>
      <c r="E1586" s="14" t="str">
        <f>VLOOKUP(A1586,'Data _Transformation'!A1585:Q3914,5,FALSE)</f>
        <v>Yes</v>
      </c>
      <c r="F1586" s="14" t="str">
        <f>VLOOKUP(A1586,'Data _Transformation'!A1585:Q3914,6,FALSE)</f>
        <v>No</v>
      </c>
      <c r="G1586" s="14" t="str">
        <f>VLOOKUP(A1586,'Data _Transformation'!A1585:Q3914,7,FALSE)</f>
        <v>No</v>
      </c>
      <c r="H1586" s="14">
        <f>VLOOKUP(A1586,'Data _Transformation'!A1585:Q3914,8,FALSE)</f>
        <v>0</v>
      </c>
      <c r="I1586" s="14" t="str">
        <f>VLOOKUP(A1586,'Data _Transformation'!A1585:Q3914,9,FALSE)</f>
        <v>Nonsmoker</v>
      </c>
      <c r="J1586" s="14" t="str">
        <f>VLOOKUP(A1586,'Data _Transformation'!A1585:Q3914,10,FALSE)</f>
        <v>Obesity</v>
      </c>
      <c r="K1586" s="14" t="str">
        <f>VLOOKUP(A1586,'Data _Transformation'!A1585:Q3914,11,FALSE)</f>
        <v>Normal</v>
      </c>
      <c r="L1586" s="39">
        <f>VLOOKUP(A1586,'Data _Transformation'!A1585:Q3914,12,FALSE)</f>
        <v>30883</v>
      </c>
      <c r="M1586" s="40">
        <f>VLOOKUP(A1586,'Data _Transformation'!A1585:Q3914,13,FALSE)</f>
        <v>13638.06</v>
      </c>
      <c r="N1586" s="14" t="str">
        <f>VLOOKUP(A1586,'Data _Transformation'!A1585:Q3914,14,FALSE)</f>
        <v>tier - 3</v>
      </c>
      <c r="O1586" s="14" t="str">
        <f>VLOOKUP(A1586,'Data _Transformation'!A1585:Q3914,15,FALSE)</f>
        <v>tier - 3</v>
      </c>
      <c r="P1586" s="14" t="str">
        <f>VLOOKUP(A1586,'Data _Transformation'!A1585:Q3914,16,0)</f>
        <v>R1023</v>
      </c>
      <c r="Q1586" s="42">
        <f>VLOOKUP(A1586,'Data _Transformation'!A1585:Q3914,17,0)</f>
        <v>38</v>
      </c>
    </row>
    <row r="1587" spans="1:17" ht="15.6" x14ac:dyDescent="0.3">
      <c r="A1587" s="41" t="s">
        <v>3962</v>
      </c>
      <c r="B1587" s="14" t="str">
        <f>VLOOKUP(A1587,'Data _Transformation'!A1586:Q3915,2,FALSE)</f>
        <v xml:space="preserve">  Joseph</v>
      </c>
      <c r="C1587" s="14">
        <f>VLOOKUP(A1587,'Data _Transformation'!A1586:Q3915,3,FALSE)</f>
        <v>34.21</v>
      </c>
      <c r="D1587" s="14">
        <f>VLOOKUP(A1587,'Data _Transformation'!A1586:Q3915,4,FALSE)</f>
        <v>9.7200000000000006</v>
      </c>
      <c r="E1587" s="14" t="str">
        <f>VLOOKUP(A1587,'Data _Transformation'!A1586:Q3915,5,FALSE)</f>
        <v>Yes</v>
      </c>
      <c r="F1587" s="14" t="str">
        <f>VLOOKUP(A1587,'Data _Transformation'!A1586:Q3915,6,FALSE)</f>
        <v>No</v>
      </c>
      <c r="G1587" s="14" t="str">
        <f>VLOOKUP(A1587,'Data _Transformation'!A1586:Q3915,7,FALSE)</f>
        <v>No</v>
      </c>
      <c r="H1587" s="14">
        <f>VLOOKUP(A1587,'Data _Transformation'!A1586:Q3915,8,FALSE)</f>
        <v>0</v>
      </c>
      <c r="I1587" s="14" t="str">
        <f>VLOOKUP(A1587,'Data _Transformation'!A1586:Q3915,9,FALSE)</f>
        <v>Nonsmoker</v>
      </c>
      <c r="J1587" s="14" t="str">
        <f>VLOOKUP(A1587,'Data _Transformation'!A1586:Q3915,10,FALSE)</f>
        <v>Obesity</v>
      </c>
      <c r="K1587" s="14" t="str">
        <f>VLOOKUP(A1587,'Data _Transformation'!A1586:Q3915,11,FALSE)</f>
        <v>Diabetes</v>
      </c>
      <c r="L1587" s="39">
        <f>VLOOKUP(A1587,'Data _Transformation'!A1586:Q3915,12,FALSE)</f>
        <v>23227</v>
      </c>
      <c r="M1587" s="40">
        <f>VLOOKUP(A1587,'Data _Transformation'!A1586:Q3915,13,FALSE)</f>
        <v>13677.68</v>
      </c>
      <c r="N1587" s="14" t="str">
        <f>VLOOKUP(A1587,'Data _Transformation'!A1586:Q3915,14,FALSE)</f>
        <v>tier - 3</v>
      </c>
      <c r="O1587" s="14" t="str">
        <f>VLOOKUP(A1587,'Data _Transformation'!A1586:Q3915,15,FALSE)</f>
        <v>tier - 2</v>
      </c>
      <c r="P1587" s="14" t="str">
        <f>VLOOKUP(A1587,'Data _Transformation'!A1586:Q3915,16,0)</f>
        <v>R1021</v>
      </c>
      <c r="Q1587" s="42">
        <f>VLOOKUP(A1587,'Data _Transformation'!A1586:Q3915,17,0)</f>
        <v>59</v>
      </c>
    </row>
    <row r="1588" spans="1:17" ht="15.6" x14ac:dyDescent="0.3">
      <c r="A1588" s="41" t="s">
        <v>3964</v>
      </c>
      <c r="B1588" s="14" t="str">
        <f>VLOOKUP(A1588,'Data _Transformation'!A1587:Q3916,2,FALSE)</f>
        <v xml:space="preserve">  Lawrence</v>
      </c>
      <c r="C1588" s="14">
        <f>VLOOKUP(A1588,'Data _Transformation'!A1587:Q3916,3,FALSE)</f>
        <v>28.8</v>
      </c>
      <c r="D1588" s="14">
        <f>VLOOKUP(A1588,'Data _Transformation'!A1587:Q3916,4,FALSE)</f>
        <v>11.41</v>
      </c>
      <c r="E1588" s="14" t="str">
        <f>VLOOKUP(A1588,'Data _Transformation'!A1587:Q3916,5,FALSE)</f>
        <v>Yes</v>
      </c>
      <c r="F1588" s="14" t="str">
        <f>VLOOKUP(A1588,'Data _Transformation'!A1587:Q3916,6,FALSE)</f>
        <v>No</v>
      </c>
      <c r="G1588" s="14" t="str">
        <f>VLOOKUP(A1588,'Data _Transformation'!A1587:Q3916,7,FALSE)</f>
        <v>No</v>
      </c>
      <c r="H1588" s="14">
        <f>VLOOKUP(A1588,'Data _Transformation'!A1587:Q3916,8,FALSE)</f>
        <v>0</v>
      </c>
      <c r="I1588" s="14" t="str">
        <f>VLOOKUP(A1588,'Data _Transformation'!A1587:Q3916,9,FALSE)</f>
        <v>Nonsmoker</v>
      </c>
      <c r="J1588" s="14" t="str">
        <f>VLOOKUP(A1588,'Data _Transformation'!A1587:Q3916,10,FALSE)</f>
        <v>Over weight</v>
      </c>
      <c r="K1588" s="14" t="str">
        <f>VLOOKUP(A1588,'Data _Transformation'!A1587:Q3916,11,FALSE)</f>
        <v>Diabetes</v>
      </c>
      <c r="L1588" s="39">
        <f>VLOOKUP(A1588,'Data _Transformation'!A1587:Q3916,12,FALSE)</f>
        <v>31304</v>
      </c>
      <c r="M1588" s="40">
        <f>VLOOKUP(A1588,'Data _Transformation'!A1587:Q3916,13,FALSE)</f>
        <v>13685.51</v>
      </c>
      <c r="N1588" s="14" t="str">
        <f>VLOOKUP(A1588,'Data _Transformation'!A1587:Q3916,14,FALSE)</f>
        <v>tier - 3</v>
      </c>
      <c r="O1588" s="14" t="str">
        <f>VLOOKUP(A1588,'Data _Transformation'!A1587:Q3916,15,FALSE)</f>
        <v>tier - 1</v>
      </c>
      <c r="P1588" s="14" t="str">
        <f>VLOOKUP(A1588,'Data _Transformation'!A1587:Q3916,16,0)</f>
        <v>R1026</v>
      </c>
      <c r="Q1588" s="42">
        <f>VLOOKUP(A1588,'Data _Transformation'!A1587:Q3916,17,0)</f>
        <v>37</v>
      </c>
    </row>
    <row r="1589" spans="1:17" ht="15.6" x14ac:dyDescent="0.3">
      <c r="A1589" s="41" t="s">
        <v>3967</v>
      </c>
      <c r="B1589" s="14" t="str">
        <f>VLOOKUP(A1589,'Data _Transformation'!A1588:Q3917,2,FALSE)</f>
        <v xml:space="preserve">  Katie</v>
      </c>
      <c r="C1589" s="14">
        <f>VLOOKUP(A1589,'Data _Transformation'!A1588:Q3917,3,FALSE)</f>
        <v>31.74</v>
      </c>
      <c r="D1589" s="14">
        <f>VLOOKUP(A1589,'Data _Transformation'!A1588:Q3917,4,FALSE)</f>
        <v>4.46</v>
      </c>
      <c r="E1589" s="14" t="str">
        <f>VLOOKUP(A1589,'Data _Transformation'!A1588:Q3917,5,FALSE)</f>
        <v>No</v>
      </c>
      <c r="F1589" s="14" t="str">
        <f>VLOOKUP(A1589,'Data _Transformation'!A1588:Q3917,6,FALSE)</f>
        <v>No</v>
      </c>
      <c r="G1589" s="14" t="str">
        <f>VLOOKUP(A1589,'Data _Transformation'!A1588:Q3917,7,FALSE)</f>
        <v>Yes</v>
      </c>
      <c r="H1589" s="14">
        <f>VLOOKUP(A1589,'Data _Transformation'!A1588:Q3917,8,FALSE)</f>
        <v>1</v>
      </c>
      <c r="I1589" s="14" t="str">
        <f>VLOOKUP(A1589,'Data _Transformation'!A1588:Q3917,9,FALSE)</f>
        <v>Nonsmoker</v>
      </c>
      <c r="J1589" s="14" t="str">
        <f>VLOOKUP(A1589,'Data _Transformation'!A1588:Q3917,10,FALSE)</f>
        <v>Obesity</v>
      </c>
      <c r="K1589" s="14" t="str">
        <f>VLOOKUP(A1589,'Data _Transformation'!A1588:Q3917,11,FALSE)</f>
        <v>Normal</v>
      </c>
      <c r="L1589" s="39">
        <f>VLOOKUP(A1589,'Data _Transformation'!A1588:Q3917,12,FALSE)</f>
        <v>31740</v>
      </c>
      <c r="M1589" s="40">
        <f>VLOOKUP(A1589,'Data _Transformation'!A1588:Q3917,13,FALSE)</f>
        <v>13714.55</v>
      </c>
      <c r="N1589" s="14" t="str">
        <f>VLOOKUP(A1589,'Data _Transformation'!A1588:Q3917,14,FALSE)</f>
        <v>tier - 3</v>
      </c>
      <c r="O1589" s="14" t="str">
        <f>VLOOKUP(A1589,'Data _Transformation'!A1588:Q3917,15,FALSE)</f>
        <v>tier - 2</v>
      </c>
      <c r="P1589" s="14" t="str">
        <f>VLOOKUP(A1589,'Data _Transformation'!A1588:Q3917,16,0)</f>
        <v>R1023</v>
      </c>
      <c r="Q1589" s="42">
        <f>VLOOKUP(A1589,'Data _Transformation'!A1588:Q3917,17,0)</f>
        <v>36</v>
      </c>
    </row>
    <row r="1590" spans="1:17" ht="15.6" x14ac:dyDescent="0.3">
      <c r="A1590" s="41" t="s">
        <v>3969</v>
      </c>
      <c r="B1590" s="14" t="str">
        <f>VLOOKUP(A1590,'Data _Transformation'!A1589:Q3918,2,FALSE)</f>
        <v xml:space="preserve">  Ruben</v>
      </c>
      <c r="C1590" s="14">
        <f>VLOOKUP(A1590,'Data _Transformation'!A1589:Q3918,3,FALSE)</f>
        <v>21.78</v>
      </c>
      <c r="D1590" s="14">
        <f>VLOOKUP(A1590,'Data _Transformation'!A1589:Q3918,4,FALSE)</f>
        <v>9.31</v>
      </c>
      <c r="E1590" s="14" t="str">
        <f>VLOOKUP(A1590,'Data _Transformation'!A1589:Q3918,5,FALSE)</f>
        <v>Yes</v>
      </c>
      <c r="F1590" s="14" t="str">
        <f>VLOOKUP(A1590,'Data _Transformation'!A1589:Q3918,6,FALSE)</f>
        <v>No</v>
      </c>
      <c r="G1590" s="14" t="str">
        <f>VLOOKUP(A1590,'Data _Transformation'!A1589:Q3918,7,FALSE)</f>
        <v>No</v>
      </c>
      <c r="H1590" s="14">
        <f>VLOOKUP(A1590,'Data _Transformation'!A1589:Q3918,8,FALSE)</f>
        <v>0</v>
      </c>
      <c r="I1590" s="14" t="str">
        <f>VLOOKUP(A1590,'Data _Transformation'!A1589:Q3918,9,FALSE)</f>
        <v>Nonsmoker</v>
      </c>
      <c r="J1590" s="14" t="str">
        <f>VLOOKUP(A1590,'Data _Transformation'!A1589:Q3918,10,FALSE)</f>
        <v>Normal weight</v>
      </c>
      <c r="K1590" s="14" t="str">
        <f>VLOOKUP(A1590,'Data _Transformation'!A1589:Q3918,11,FALSE)</f>
        <v>Diabetes</v>
      </c>
      <c r="L1590" s="39">
        <f>VLOOKUP(A1590,'Data _Transformation'!A1589:Q3918,12,FALSE)</f>
        <v>29800</v>
      </c>
      <c r="M1590" s="40">
        <f>VLOOKUP(A1590,'Data _Transformation'!A1589:Q3918,13,FALSE)</f>
        <v>13725.47</v>
      </c>
      <c r="N1590" s="14" t="str">
        <f>VLOOKUP(A1590,'Data _Transformation'!A1589:Q3918,14,FALSE)</f>
        <v>tier - 3</v>
      </c>
      <c r="O1590" s="14" t="str">
        <f>VLOOKUP(A1590,'Data _Transformation'!A1589:Q3918,15,FALSE)</f>
        <v>tier - 2</v>
      </c>
      <c r="P1590" s="14" t="str">
        <f>VLOOKUP(A1590,'Data _Transformation'!A1589:Q3918,16,0)</f>
        <v>R1024</v>
      </c>
      <c r="Q1590" s="42">
        <f>VLOOKUP(A1590,'Data _Transformation'!A1589:Q3918,17,0)</f>
        <v>41</v>
      </c>
    </row>
    <row r="1591" spans="1:17" ht="15.6" x14ac:dyDescent="0.3">
      <c r="A1591" s="41" t="s">
        <v>3971</v>
      </c>
      <c r="B1591" s="14" t="str">
        <f>VLOOKUP(A1591,'Data _Transformation'!A1590:Q3919,2,FALSE)</f>
        <v xml:space="preserve">  Sarah</v>
      </c>
      <c r="C1591" s="14">
        <f>VLOOKUP(A1591,'Data _Transformation'!A1590:Q3919,3,FALSE)</f>
        <v>23.75</v>
      </c>
      <c r="D1591" s="14">
        <f>VLOOKUP(A1591,'Data _Transformation'!A1590:Q3919,4,FALSE)</f>
        <v>5.03</v>
      </c>
      <c r="E1591" s="14" t="str">
        <f>VLOOKUP(A1591,'Data _Transformation'!A1590:Q3919,5,FALSE)</f>
        <v>No</v>
      </c>
      <c r="F1591" s="14" t="str">
        <f>VLOOKUP(A1591,'Data _Transformation'!A1590:Q3919,6,FALSE)</f>
        <v>No</v>
      </c>
      <c r="G1591" s="14" t="str">
        <f>VLOOKUP(A1591,'Data _Transformation'!A1590:Q3919,7,FALSE)</f>
        <v>No</v>
      </c>
      <c r="H1591" s="14">
        <f>VLOOKUP(A1591,'Data _Transformation'!A1590:Q3919,8,FALSE)</f>
        <v>1</v>
      </c>
      <c r="I1591" s="14" t="str">
        <f>VLOOKUP(A1591,'Data _Transformation'!A1590:Q3919,9,FALSE)</f>
        <v>Nonsmoker</v>
      </c>
      <c r="J1591" s="14" t="str">
        <f>VLOOKUP(A1591,'Data _Transformation'!A1590:Q3919,10,FALSE)</f>
        <v>Normal weight</v>
      </c>
      <c r="K1591" s="14" t="str">
        <f>VLOOKUP(A1591,'Data _Transformation'!A1590:Q3919,11,FALSE)</f>
        <v>Normal</v>
      </c>
      <c r="L1591" s="39">
        <f>VLOOKUP(A1591,'Data _Transformation'!A1590:Q3919,12,FALSE)</f>
        <v>31288</v>
      </c>
      <c r="M1591" s="40">
        <f>VLOOKUP(A1591,'Data _Transformation'!A1590:Q3919,13,FALSE)</f>
        <v>13726.21</v>
      </c>
      <c r="N1591" s="14" t="str">
        <f>VLOOKUP(A1591,'Data _Transformation'!A1590:Q3919,14,FALSE)</f>
        <v>tier - 3</v>
      </c>
      <c r="O1591" s="14" t="str">
        <f>VLOOKUP(A1591,'Data _Transformation'!A1590:Q3919,15,FALSE)</f>
        <v>tier - 3</v>
      </c>
      <c r="P1591" s="14" t="str">
        <f>VLOOKUP(A1591,'Data _Transformation'!A1590:Q3919,16,0)</f>
        <v>R1026</v>
      </c>
      <c r="Q1591" s="42">
        <f>VLOOKUP(A1591,'Data _Transformation'!A1590:Q3919,17,0)</f>
        <v>37</v>
      </c>
    </row>
    <row r="1592" spans="1:17" ht="15.6" x14ac:dyDescent="0.3">
      <c r="A1592" s="41" t="s">
        <v>3974</v>
      </c>
      <c r="B1592" s="14" t="str">
        <f>VLOOKUP(A1592,'Data _Transformation'!A1591:Q3920,2,FALSE)</f>
        <v xml:space="preserve">  Angela R</v>
      </c>
      <c r="C1592" s="14">
        <f>VLOOKUP(A1592,'Data _Transformation'!A1591:Q3920,3,FALSE)</f>
        <v>33.21</v>
      </c>
      <c r="D1592" s="14">
        <f>VLOOKUP(A1592,'Data _Transformation'!A1591:Q3920,4,FALSE)</f>
        <v>5.07</v>
      </c>
      <c r="E1592" s="14" t="str">
        <f>VLOOKUP(A1592,'Data _Transformation'!A1591:Q3920,5,FALSE)</f>
        <v>Yes</v>
      </c>
      <c r="F1592" s="14" t="str">
        <f>VLOOKUP(A1592,'Data _Transformation'!A1591:Q3920,6,FALSE)</f>
        <v>No</v>
      </c>
      <c r="G1592" s="14" t="str">
        <f>VLOOKUP(A1592,'Data _Transformation'!A1591:Q3920,7,FALSE)</f>
        <v>No</v>
      </c>
      <c r="H1592" s="14">
        <f>VLOOKUP(A1592,'Data _Transformation'!A1591:Q3920,8,FALSE)</f>
        <v>1</v>
      </c>
      <c r="I1592" s="14" t="str">
        <f>VLOOKUP(A1592,'Data _Transformation'!A1591:Q3920,9,FALSE)</f>
        <v>Nonsmoker</v>
      </c>
      <c r="J1592" s="14" t="str">
        <f>VLOOKUP(A1592,'Data _Transformation'!A1591:Q3920,10,FALSE)</f>
        <v>Obesity</v>
      </c>
      <c r="K1592" s="14" t="str">
        <f>VLOOKUP(A1592,'Data _Transformation'!A1591:Q3920,11,FALSE)</f>
        <v>Normal</v>
      </c>
      <c r="L1592" s="39">
        <f>VLOOKUP(A1592,'Data _Transformation'!A1591:Q3920,12,FALSE)</f>
        <v>25499</v>
      </c>
      <c r="M1592" s="40">
        <f>VLOOKUP(A1592,'Data _Transformation'!A1591:Q3920,13,FALSE)</f>
        <v>13746.74</v>
      </c>
      <c r="N1592" s="14" t="str">
        <f>VLOOKUP(A1592,'Data _Transformation'!A1591:Q3920,14,FALSE)</f>
        <v>tier - 3</v>
      </c>
      <c r="O1592" s="14" t="str">
        <f>VLOOKUP(A1592,'Data _Transformation'!A1591:Q3920,15,FALSE)</f>
        <v>tier - 2</v>
      </c>
      <c r="P1592" s="14" t="str">
        <f>VLOOKUP(A1592,'Data _Transformation'!A1591:Q3920,16,0)</f>
        <v>R1026</v>
      </c>
      <c r="Q1592" s="42">
        <f>VLOOKUP(A1592,'Data _Transformation'!A1591:Q3920,17,0)</f>
        <v>53</v>
      </c>
    </row>
    <row r="1593" spans="1:17" ht="15.6" x14ac:dyDescent="0.3">
      <c r="A1593" s="41" t="s">
        <v>3976</v>
      </c>
      <c r="B1593" s="14" t="str">
        <f>VLOOKUP(A1593,'Data _Transformation'!A1592:Q3921,2,FALSE)</f>
        <v xml:space="preserve">  Chatham</v>
      </c>
      <c r="C1593" s="14">
        <f>VLOOKUP(A1593,'Data _Transformation'!A1592:Q3921,3,FALSE)</f>
        <v>17.7</v>
      </c>
      <c r="D1593" s="14">
        <f>VLOOKUP(A1593,'Data _Transformation'!A1592:Q3921,4,FALSE)</f>
        <v>10.42</v>
      </c>
      <c r="E1593" s="14" t="str">
        <f>VLOOKUP(A1593,'Data _Transformation'!A1592:Q3921,5,FALSE)</f>
        <v>Yes</v>
      </c>
      <c r="F1593" s="14" t="str">
        <f>VLOOKUP(A1593,'Data _Transformation'!A1592:Q3921,6,FALSE)</f>
        <v>No</v>
      </c>
      <c r="G1593" s="14" t="str">
        <f>VLOOKUP(A1593,'Data _Transformation'!A1592:Q3921,7,FALSE)</f>
        <v>No</v>
      </c>
      <c r="H1593" s="14">
        <f>VLOOKUP(A1593,'Data _Transformation'!A1592:Q3921,8,FALSE)</f>
        <v>2</v>
      </c>
      <c r="I1593" s="14" t="str">
        <f>VLOOKUP(A1593,'Data _Transformation'!A1592:Q3921,9,FALSE)</f>
        <v>Nonsmoker</v>
      </c>
      <c r="J1593" s="14" t="str">
        <f>VLOOKUP(A1593,'Data _Transformation'!A1592:Q3921,10,FALSE)</f>
        <v>Under weight</v>
      </c>
      <c r="K1593" s="14" t="str">
        <f>VLOOKUP(A1593,'Data _Transformation'!A1592:Q3921,11,FALSE)</f>
        <v>Diabetes</v>
      </c>
      <c r="L1593" s="39">
        <f>VLOOKUP(A1593,'Data _Transformation'!A1592:Q3921,12,FALSE)</f>
        <v>38184</v>
      </c>
      <c r="M1593" s="40">
        <f>VLOOKUP(A1593,'Data _Transformation'!A1592:Q3921,13,FALSE)</f>
        <v>13747.87</v>
      </c>
      <c r="N1593" s="14" t="str">
        <f>VLOOKUP(A1593,'Data _Transformation'!A1592:Q3921,14,FALSE)</f>
        <v>tier - 3</v>
      </c>
      <c r="O1593" s="14" t="str">
        <f>VLOOKUP(A1593,'Data _Transformation'!A1592:Q3921,15,FALSE)</f>
        <v>tier - 2</v>
      </c>
      <c r="P1593" s="14" t="str">
        <f>VLOOKUP(A1593,'Data _Transformation'!A1592:Q3921,16,0)</f>
        <v>R1018</v>
      </c>
      <c r="Q1593" s="42">
        <f>VLOOKUP(A1593,'Data _Transformation'!A1592:Q3921,17,0)</f>
        <v>18</v>
      </c>
    </row>
    <row r="1594" spans="1:17" ht="15.6" x14ac:dyDescent="0.3">
      <c r="A1594" s="41" t="s">
        <v>3979</v>
      </c>
      <c r="B1594" s="14" t="str">
        <f>VLOOKUP(A1594,'Data _Transformation'!A1593:Q3922,2,FALSE)</f>
        <v xml:space="preserve">  Derek</v>
      </c>
      <c r="C1594" s="14">
        <f>VLOOKUP(A1594,'Data _Transformation'!A1593:Q3922,3,FALSE)</f>
        <v>17.2</v>
      </c>
      <c r="D1594" s="14">
        <f>VLOOKUP(A1594,'Data _Transformation'!A1593:Q3922,4,FALSE)</f>
        <v>6.45</v>
      </c>
      <c r="E1594" s="14" t="str">
        <f>VLOOKUP(A1594,'Data _Transformation'!A1593:Q3922,5,FALSE)</f>
        <v>No</v>
      </c>
      <c r="F1594" s="14" t="str">
        <f>VLOOKUP(A1594,'Data _Transformation'!A1593:Q3922,6,FALSE)</f>
        <v>No</v>
      </c>
      <c r="G1594" s="14" t="str">
        <f>VLOOKUP(A1594,'Data _Transformation'!A1593:Q3922,7,FALSE)</f>
        <v>No</v>
      </c>
      <c r="H1594" s="14">
        <f>VLOOKUP(A1594,'Data _Transformation'!A1593:Q3922,8,FALSE)</f>
        <v>2</v>
      </c>
      <c r="I1594" s="14" t="str">
        <f>VLOOKUP(A1594,'Data _Transformation'!A1593:Q3922,9,FALSE)</f>
        <v>Nonsmoker</v>
      </c>
      <c r="J1594" s="14" t="str">
        <f>VLOOKUP(A1594,'Data _Transformation'!A1593:Q3922,10,FALSE)</f>
        <v>Under weight</v>
      </c>
      <c r="K1594" s="14" t="str">
        <f>VLOOKUP(A1594,'Data _Transformation'!A1593:Q3922,11,FALSE)</f>
        <v>Diabetes</v>
      </c>
      <c r="L1594" s="39">
        <f>VLOOKUP(A1594,'Data _Transformation'!A1593:Q3922,12,FALSE)</f>
        <v>21768</v>
      </c>
      <c r="M1594" s="40">
        <f>VLOOKUP(A1594,'Data _Transformation'!A1593:Q3922,13,FALSE)</f>
        <v>13770.1</v>
      </c>
      <c r="N1594" s="14" t="str">
        <f>VLOOKUP(A1594,'Data _Transformation'!A1593:Q3922,14,FALSE)</f>
        <v>tier - 3</v>
      </c>
      <c r="O1594" s="14" t="str">
        <f>VLOOKUP(A1594,'Data _Transformation'!A1593:Q3922,15,FALSE)</f>
        <v>tier - 1</v>
      </c>
      <c r="P1594" s="14" t="str">
        <f>VLOOKUP(A1594,'Data _Transformation'!A1593:Q3922,16,0)</f>
        <v>R1012</v>
      </c>
      <c r="Q1594" s="42">
        <f>VLOOKUP(A1594,'Data _Transformation'!A1593:Q3922,17,0)</f>
        <v>63</v>
      </c>
    </row>
    <row r="1595" spans="1:17" ht="15.6" x14ac:dyDescent="0.3">
      <c r="A1595" s="41" t="s">
        <v>3981</v>
      </c>
      <c r="B1595" s="14" t="str">
        <f>VLOOKUP(A1595,'Data _Transformation'!A1594:Q3923,2,FALSE)</f>
        <v xml:space="preserve">  Kalvin J</v>
      </c>
      <c r="C1595" s="14">
        <f>VLOOKUP(A1595,'Data _Transformation'!A1594:Q3923,3,FALSE)</f>
        <v>19.21</v>
      </c>
      <c r="D1595" s="14">
        <f>VLOOKUP(A1595,'Data _Transformation'!A1594:Q3923,4,FALSE)</f>
        <v>5.52</v>
      </c>
      <c r="E1595" s="14" t="str">
        <f>VLOOKUP(A1595,'Data _Transformation'!A1594:Q3923,5,FALSE)</f>
        <v>No</v>
      </c>
      <c r="F1595" s="14" t="str">
        <f>VLOOKUP(A1595,'Data _Transformation'!A1594:Q3923,6,FALSE)</f>
        <v>No</v>
      </c>
      <c r="G1595" s="14" t="str">
        <f>VLOOKUP(A1595,'Data _Transformation'!A1594:Q3923,7,FALSE)</f>
        <v>No</v>
      </c>
      <c r="H1595" s="14">
        <f>VLOOKUP(A1595,'Data _Transformation'!A1594:Q3923,8,FALSE)</f>
        <v>2</v>
      </c>
      <c r="I1595" s="14" t="str">
        <f>VLOOKUP(A1595,'Data _Transformation'!A1594:Q3923,9,FALSE)</f>
        <v>Nonsmoker</v>
      </c>
      <c r="J1595" s="14" t="str">
        <f>VLOOKUP(A1595,'Data _Transformation'!A1594:Q3923,10,FALSE)</f>
        <v>Normal weight</v>
      </c>
      <c r="K1595" s="14" t="str">
        <f>VLOOKUP(A1595,'Data _Transformation'!A1594:Q3923,11,FALSE)</f>
        <v>Normal</v>
      </c>
      <c r="L1595" s="39">
        <f>VLOOKUP(A1595,'Data _Transformation'!A1594:Q3923,12,FALSE)</f>
        <v>24421</v>
      </c>
      <c r="M1595" s="40">
        <f>VLOOKUP(A1595,'Data _Transformation'!A1594:Q3923,13,FALSE)</f>
        <v>13801.61</v>
      </c>
      <c r="N1595" s="14" t="str">
        <f>VLOOKUP(A1595,'Data _Transformation'!A1594:Q3923,14,FALSE)</f>
        <v>tier - 3</v>
      </c>
      <c r="O1595" s="14" t="str">
        <f>VLOOKUP(A1595,'Data _Transformation'!A1594:Q3923,15,FALSE)</f>
        <v>tier - 3</v>
      </c>
      <c r="P1595" s="14" t="str">
        <f>VLOOKUP(A1595,'Data _Transformation'!A1594:Q3923,16,0)</f>
        <v>R1026</v>
      </c>
      <c r="Q1595" s="42">
        <f>VLOOKUP(A1595,'Data _Transformation'!A1594:Q3923,17,0)</f>
        <v>56</v>
      </c>
    </row>
    <row r="1596" spans="1:17" ht="15.6" x14ac:dyDescent="0.3">
      <c r="A1596" s="41" t="s">
        <v>3984</v>
      </c>
      <c r="B1596" s="14" t="str">
        <f>VLOOKUP(A1596,'Data _Transformation'!A1595:Q3924,2,FALSE)</f>
        <v xml:space="preserve">  Dave</v>
      </c>
      <c r="C1596" s="14">
        <f>VLOOKUP(A1596,'Data _Transformation'!A1595:Q3924,3,FALSE)</f>
        <v>23.2</v>
      </c>
      <c r="D1596" s="14">
        <f>VLOOKUP(A1596,'Data _Transformation'!A1595:Q3924,4,FALSE)</f>
        <v>4.41</v>
      </c>
      <c r="E1596" s="14" t="str">
        <f>VLOOKUP(A1596,'Data _Transformation'!A1595:Q3924,5,FALSE)</f>
        <v>No</v>
      </c>
      <c r="F1596" s="14" t="str">
        <f>VLOOKUP(A1596,'Data _Transformation'!A1595:Q3924,6,FALSE)</f>
        <v>No</v>
      </c>
      <c r="G1596" s="14" t="str">
        <f>VLOOKUP(A1596,'Data _Transformation'!A1595:Q3924,7,FALSE)</f>
        <v>Yes</v>
      </c>
      <c r="H1596" s="14">
        <f>VLOOKUP(A1596,'Data _Transformation'!A1595:Q3924,8,FALSE)</f>
        <v>1</v>
      </c>
      <c r="I1596" s="14" t="str">
        <f>VLOOKUP(A1596,'Data _Transformation'!A1595:Q3924,9,FALSE)</f>
        <v>Nonsmoker</v>
      </c>
      <c r="J1596" s="14" t="str">
        <f>VLOOKUP(A1596,'Data _Transformation'!A1595:Q3924,10,FALSE)</f>
        <v>Normal weight</v>
      </c>
      <c r="K1596" s="14" t="str">
        <f>VLOOKUP(A1596,'Data _Transformation'!A1595:Q3924,11,FALSE)</f>
        <v>Normal</v>
      </c>
      <c r="L1596" s="39">
        <f>VLOOKUP(A1596,'Data _Transformation'!A1595:Q3924,12,FALSE)</f>
        <v>31754</v>
      </c>
      <c r="M1596" s="40">
        <f>VLOOKUP(A1596,'Data _Transformation'!A1595:Q3924,13,FALSE)</f>
        <v>13819.49</v>
      </c>
      <c r="N1596" s="14" t="str">
        <f>VLOOKUP(A1596,'Data _Transformation'!A1595:Q3924,14,FALSE)</f>
        <v>tier - 3</v>
      </c>
      <c r="O1596" s="14" t="str">
        <f>VLOOKUP(A1596,'Data _Transformation'!A1595:Q3924,15,FALSE)</f>
        <v>tier - 2</v>
      </c>
      <c r="P1596" s="14" t="str">
        <f>VLOOKUP(A1596,'Data _Transformation'!A1595:Q3924,16,0)</f>
        <v>R1012</v>
      </c>
      <c r="Q1596" s="42">
        <f>VLOOKUP(A1596,'Data _Transformation'!A1595:Q3924,17,0)</f>
        <v>36</v>
      </c>
    </row>
    <row r="1597" spans="1:17" ht="15.6" x14ac:dyDescent="0.3">
      <c r="A1597" s="41" t="s">
        <v>3983</v>
      </c>
      <c r="B1597" s="14" t="str">
        <f>VLOOKUP(A1597,'Data _Transformation'!A1596:Q3925,2,FALSE)</f>
        <v xml:space="preserve">  Barbara G</v>
      </c>
      <c r="C1597" s="14">
        <f>VLOOKUP(A1597,'Data _Transformation'!A1596:Q3925,3,FALSE)</f>
        <v>32.5</v>
      </c>
      <c r="D1597" s="14">
        <f>VLOOKUP(A1597,'Data _Transformation'!A1596:Q3925,4,FALSE)</f>
        <v>4.6900000000000004</v>
      </c>
      <c r="E1597" s="14" t="str">
        <f>VLOOKUP(A1597,'Data _Transformation'!A1596:Q3925,5,FALSE)</f>
        <v>Yes</v>
      </c>
      <c r="F1597" s="14" t="str">
        <f>VLOOKUP(A1597,'Data _Transformation'!A1596:Q3925,6,FALSE)</f>
        <v>No</v>
      </c>
      <c r="G1597" s="14" t="str">
        <f>VLOOKUP(A1597,'Data _Transformation'!A1596:Q3925,7,FALSE)</f>
        <v>Yes</v>
      </c>
      <c r="H1597" s="14">
        <f>VLOOKUP(A1597,'Data _Transformation'!A1596:Q3925,8,FALSE)</f>
        <v>1</v>
      </c>
      <c r="I1597" s="14" t="str">
        <f>VLOOKUP(A1597,'Data _Transformation'!A1596:Q3925,9,FALSE)</f>
        <v>Nonsmoker</v>
      </c>
      <c r="J1597" s="14" t="str">
        <f>VLOOKUP(A1597,'Data _Transformation'!A1596:Q3925,10,FALSE)</f>
        <v>Obesity</v>
      </c>
      <c r="K1597" s="14" t="str">
        <f>VLOOKUP(A1597,'Data _Transformation'!A1596:Q3925,11,FALSE)</f>
        <v>Normal</v>
      </c>
      <c r="L1597" s="39">
        <f>VLOOKUP(A1597,'Data _Transformation'!A1596:Q3925,12,FALSE)</f>
        <v>21514</v>
      </c>
      <c r="M1597" s="40">
        <f>VLOOKUP(A1597,'Data _Transformation'!A1596:Q3925,13,FALSE)</f>
        <v>13822.8</v>
      </c>
      <c r="N1597" s="14" t="str">
        <f>VLOOKUP(A1597,'Data _Transformation'!A1596:Q3925,14,FALSE)</f>
        <v>tier - 3</v>
      </c>
      <c r="O1597" s="14" t="str">
        <f>VLOOKUP(A1597,'Data _Transformation'!A1596:Q3925,15,FALSE)</f>
        <v>tier - 3</v>
      </c>
      <c r="P1597" s="14" t="str">
        <f>VLOOKUP(A1597,'Data _Transformation'!A1596:Q3925,16,0)</f>
        <v>R1011</v>
      </c>
      <c r="Q1597" s="42">
        <f>VLOOKUP(A1597,'Data _Transformation'!A1596:Q3925,17,0)</f>
        <v>64</v>
      </c>
    </row>
    <row r="1598" spans="1:17" ht="15.6" x14ac:dyDescent="0.3">
      <c r="A1598" s="41" t="s">
        <v>3978</v>
      </c>
      <c r="B1598" s="14" t="str">
        <f>VLOOKUP(A1598,'Data _Transformation'!A1597:Q3926,2,FALSE)</f>
        <v xml:space="preserve">  Skylar</v>
      </c>
      <c r="C1598" s="14">
        <f>VLOOKUP(A1598,'Data _Transformation'!A1597:Q3926,3,FALSE)</f>
        <v>20.9</v>
      </c>
      <c r="D1598" s="14">
        <f>VLOOKUP(A1598,'Data _Transformation'!A1597:Q3926,4,FALSE)</f>
        <v>6.94</v>
      </c>
      <c r="E1598" s="14" t="str">
        <f>VLOOKUP(A1598,'Data _Transformation'!A1597:Q3926,5,FALSE)</f>
        <v>No</v>
      </c>
      <c r="F1598" s="14" t="str">
        <f>VLOOKUP(A1598,'Data _Transformation'!A1597:Q3926,6,FALSE)</f>
        <v>No</v>
      </c>
      <c r="G1598" s="14" t="str">
        <f>VLOOKUP(A1598,'Data _Transformation'!A1597:Q3926,7,FALSE)</f>
        <v>No</v>
      </c>
      <c r="H1598" s="14">
        <f>VLOOKUP(A1598,'Data _Transformation'!A1597:Q3926,8,FALSE)</f>
        <v>0</v>
      </c>
      <c r="I1598" s="14" t="str">
        <f>VLOOKUP(A1598,'Data _Transformation'!A1597:Q3926,9,FALSE)</f>
        <v>Nonsmoker</v>
      </c>
      <c r="J1598" s="14" t="str">
        <f>VLOOKUP(A1598,'Data _Transformation'!A1597:Q3926,10,FALSE)</f>
        <v>Normal weight</v>
      </c>
      <c r="K1598" s="14" t="str">
        <f>VLOOKUP(A1598,'Data _Transformation'!A1597:Q3926,11,FALSE)</f>
        <v>Diabetes</v>
      </c>
      <c r="L1598" s="39">
        <f>VLOOKUP(A1598,'Data _Transformation'!A1597:Q3926,12,FALSE)</f>
        <v>21529</v>
      </c>
      <c r="M1598" s="40">
        <f>VLOOKUP(A1598,'Data _Transformation'!A1597:Q3926,13,FALSE)</f>
        <v>13831.12</v>
      </c>
      <c r="N1598" s="14" t="str">
        <f>VLOOKUP(A1598,'Data _Transformation'!A1597:Q3926,14,FALSE)</f>
        <v>tier - 3</v>
      </c>
      <c r="O1598" s="14" t="str">
        <f>VLOOKUP(A1598,'Data _Transformation'!A1597:Q3926,15,FALSE)</f>
        <v>tier - 1</v>
      </c>
      <c r="P1598" s="14" t="str">
        <f>VLOOKUP(A1598,'Data _Transformation'!A1597:Q3926,16,0)</f>
        <v>R1013</v>
      </c>
      <c r="Q1598" s="42">
        <f>VLOOKUP(A1598,'Data _Transformation'!A1597:Q3926,17,0)</f>
        <v>64</v>
      </c>
    </row>
    <row r="1599" spans="1:17" ht="15.6" x14ac:dyDescent="0.3">
      <c r="A1599" s="41" t="s">
        <v>3973</v>
      </c>
      <c r="B1599" s="14" t="str">
        <f>VLOOKUP(A1599,'Data _Transformation'!A1598:Q3927,2,FALSE)</f>
        <v xml:space="preserve">  Nick</v>
      </c>
      <c r="C1599" s="14">
        <f>VLOOKUP(A1599,'Data _Transformation'!A1598:Q3927,3,FALSE)</f>
        <v>19.11</v>
      </c>
      <c r="D1599" s="14">
        <f>VLOOKUP(A1599,'Data _Transformation'!A1598:Q3927,4,FALSE)</f>
        <v>4.3499999999999996</v>
      </c>
      <c r="E1599" s="14" t="str">
        <f>VLOOKUP(A1599,'Data _Transformation'!A1598:Q3927,5,FALSE)</f>
        <v>No</v>
      </c>
      <c r="F1599" s="14" t="str">
        <f>VLOOKUP(A1599,'Data _Transformation'!A1598:Q3927,6,FALSE)</f>
        <v>No</v>
      </c>
      <c r="G1599" s="14" t="str">
        <f>VLOOKUP(A1599,'Data _Transformation'!A1598:Q3927,7,FALSE)</f>
        <v>No</v>
      </c>
      <c r="H1599" s="14">
        <f>VLOOKUP(A1599,'Data _Transformation'!A1598:Q3927,8,FALSE)</f>
        <v>2</v>
      </c>
      <c r="I1599" s="14" t="str">
        <f>VLOOKUP(A1599,'Data _Transformation'!A1598:Q3927,9,FALSE)</f>
        <v>Nonsmoker</v>
      </c>
      <c r="J1599" s="14" t="str">
        <f>VLOOKUP(A1599,'Data _Transformation'!A1598:Q3927,10,FALSE)</f>
        <v>Normal weight</v>
      </c>
      <c r="K1599" s="14" t="str">
        <f>VLOOKUP(A1599,'Data _Transformation'!A1598:Q3927,11,FALSE)</f>
        <v>Normal</v>
      </c>
      <c r="L1599" s="39">
        <f>VLOOKUP(A1599,'Data _Transformation'!A1598:Q3927,12,FALSE)</f>
        <v>37779</v>
      </c>
      <c r="M1599" s="40">
        <f>VLOOKUP(A1599,'Data _Transformation'!A1598:Q3927,13,FALSE)</f>
        <v>13844.51</v>
      </c>
      <c r="N1599" s="14" t="str">
        <f>VLOOKUP(A1599,'Data _Transformation'!A1598:Q3927,14,FALSE)</f>
        <v>tier - 2</v>
      </c>
      <c r="O1599" s="14" t="str">
        <f>VLOOKUP(A1599,'Data _Transformation'!A1598:Q3927,15,FALSE)</f>
        <v>tier - 1</v>
      </c>
      <c r="P1599" s="14" t="str">
        <f>VLOOKUP(A1599,'Data _Transformation'!A1598:Q3927,16,0)</f>
        <v>R1011</v>
      </c>
      <c r="Q1599" s="42">
        <f>VLOOKUP(A1599,'Data _Transformation'!A1598:Q3927,17,0)</f>
        <v>20</v>
      </c>
    </row>
    <row r="1600" spans="1:17" ht="15.6" x14ac:dyDescent="0.3">
      <c r="A1600" s="41" t="s">
        <v>3966</v>
      </c>
      <c r="B1600" s="14" t="str">
        <f>VLOOKUP(A1600,'Data _Transformation'!A1599:Q3928,2,FALSE)</f>
        <v xml:space="preserve">  Sunny S</v>
      </c>
      <c r="C1600" s="14">
        <f>VLOOKUP(A1600,'Data _Transformation'!A1599:Q3928,3,FALSE)</f>
        <v>31.17</v>
      </c>
      <c r="D1600" s="14">
        <f>VLOOKUP(A1600,'Data _Transformation'!A1599:Q3928,4,FALSE)</f>
        <v>5.28</v>
      </c>
      <c r="E1600" s="14" t="str">
        <f>VLOOKUP(A1600,'Data _Transformation'!A1599:Q3928,5,FALSE)</f>
        <v>No</v>
      </c>
      <c r="F1600" s="14" t="str">
        <f>VLOOKUP(A1600,'Data _Transformation'!A1599:Q3928,6,FALSE)</f>
        <v>No</v>
      </c>
      <c r="G1600" s="14" t="str">
        <f>VLOOKUP(A1600,'Data _Transformation'!A1599:Q3928,7,FALSE)</f>
        <v>No</v>
      </c>
      <c r="H1600" s="14">
        <f>VLOOKUP(A1600,'Data _Transformation'!A1599:Q3928,8,FALSE)</f>
        <v>1</v>
      </c>
      <c r="I1600" s="14" t="str">
        <f>VLOOKUP(A1600,'Data _Transformation'!A1599:Q3928,9,FALSE)</f>
        <v>Nonsmoker</v>
      </c>
      <c r="J1600" s="14" t="str">
        <f>VLOOKUP(A1600,'Data _Transformation'!A1599:Q3928,10,FALSE)</f>
        <v>Obesity</v>
      </c>
      <c r="K1600" s="14" t="str">
        <f>VLOOKUP(A1600,'Data _Transformation'!A1599:Q3928,11,FALSE)</f>
        <v>Normal</v>
      </c>
      <c r="L1600" s="39">
        <f>VLOOKUP(A1600,'Data _Transformation'!A1599:Q3928,12,FALSE)</f>
        <v>22118</v>
      </c>
      <c r="M1600" s="40">
        <f>VLOOKUP(A1600,'Data _Transformation'!A1599:Q3928,13,FALSE)</f>
        <v>13844.8</v>
      </c>
      <c r="N1600" s="14" t="str">
        <f>VLOOKUP(A1600,'Data _Transformation'!A1599:Q3928,14,FALSE)</f>
        <v>tier - 2</v>
      </c>
      <c r="O1600" s="14" t="str">
        <f>VLOOKUP(A1600,'Data _Transformation'!A1599:Q3928,15,FALSE)</f>
        <v>tier - 2</v>
      </c>
      <c r="P1600" s="14" t="str">
        <f>VLOOKUP(A1600,'Data _Transformation'!A1599:Q3928,16,0)</f>
        <v>R1012</v>
      </c>
      <c r="Q1600" s="42">
        <f>VLOOKUP(A1600,'Data _Transformation'!A1599:Q3928,17,0)</f>
        <v>62</v>
      </c>
    </row>
    <row r="1601" spans="1:17" ht="15.6" x14ac:dyDescent="0.3">
      <c r="A1601" s="41" t="s">
        <v>3961</v>
      </c>
      <c r="B1601" s="14" t="str">
        <f>VLOOKUP(A1601,'Data _Transformation'!A1600:Q3929,2,FALSE)</f>
        <v xml:space="preserve">  Anne-Marie</v>
      </c>
      <c r="C1601" s="14">
        <f>VLOOKUP(A1601,'Data _Transformation'!A1600:Q3929,3,FALSE)</f>
        <v>36.08</v>
      </c>
      <c r="D1601" s="14">
        <f>VLOOKUP(A1601,'Data _Transformation'!A1600:Q3929,4,FALSE)</f>
        <v>4.29</v>
      </c>
      <c r="E1601" s="14" t="str">
        <f>VLOOKUP(A1601,'Data _Transformation'!A1600:Q3929,5,FALSE)</f>
        <v>No</v>
      </c>
      <c r="F1601" s="14" t="str">
        <f>VLOOKUP(A1601,'Data _Transformation'!A1600:Q3929,6,FALSE)</f>
        <v>No</v>
      </c>
      <c r="G1601" s="14" t="str">
        <f>VLOOKUP(A1601,'Data _Transformation'!A1600:Q3929,7,FALSE)</f>
        <v>No</v>
      </c>
      <c r="H1601" s="14">
        <f>VLOOKUP(A1601,'Data _Transformation'!A1600:Q3929,8,FALSE)</f>
        <v>0</v>
      </c>
      <c r="I1601" s="14" t="str">
        <f>VLOOKUP(A1601,'Data _Transformation'!A1600:Q3929,9,FALSE)</f>
        <v>Nonsmoker</v>
      </c>
      <c r="J1601" s="14" t="str">
        <f>VLOOKUP(A1601,'Data _Transformation'!A1600:Q3929,10,FALSE)</f>
        <v>Obesity</v>
      </c>
      <c r="K1601" s="14" t="str">
        <f>VLOOKUP(A1601,'Data _Transformation'!A1600:Q3929,11,FALSE)</f>
        <v>Normal</v>
      </c>
      <c r="L1601" s="39">
        <f>VLOOKUP(A1601,'Data _Transformation'!A1600:Q3929,12,FALSE)</f>
        <v>28843</v>
      </c>
      <c r="M1601" s="40">
        <f>VLOOKUP(A1601,'Data _Transformation'!A1600:Q3929,13,FALSE)</f>
        <v>13874.89</v>
      </c>
      <c r="N1601" s="14" t="str">
        <f>VLOOKUP(A1601,'Data _Transformation'!A1600:Q3929,14,FALSE)</f>
        <v>tier - 2</v>
      </c>
      <c r="O1601" s="14" t="str">
        <f>VLOOKUP(A1601,'Data _Transformation'!A1600:Q3929,15,FALSE)</f>
        <v>tier - 1</v>
      </c>
      <c r="P1601" s="14" t="str">
        <f>VLOOKUP(A1601,'Data _Transformation'!A1600:Q3929,16,0)</f>
        <v>R1012</v>
      </c>
      <c r="Q1601" s="42">
        <f>VLOOKUP(A1601,'Data _Transformation'!A1600:Q3929,17,0)</f>
        <v>44</v>
      </c>
    </row>
    <row r="1602" spans="1:17" ht="15.6" x14ac:dyDescent="0.3">
      <c r="A1602" s="41" t="s">
        <v>3956</v>
      </c>
      <c r="B1602" s="14" t="str">
        <f>VLOOKUP(A1602,'Data _Transformation'!A1601:Q3930,2,FALSE)</f>
        <v xml:space="preserve">  Nicholas</v>
      </c>
      <c r="C1602" s="14">
        <f>VLOOKUP(A1602,'Data _Transformation'!A1601:Q3930,3,FALSE)</f>
        <v>28.024999999999999</v>
      </c>
      <c r="D1602" s="14">
        <f>VLOOKUP(A1602,'Data _Transformation'!A1601:Q3930,4,FALSE)</f>
        <v>5.69</v>
      </c>
      <c r="E1602" s="14" t="str">
        <f>VLOOKUP(A1602,'Data _Transformation'!A1601:Q3930,5,FALSE)</f>
        <v>Yes</v>
      </c>
      <c r="F1602" s="14" t="str">
        <f>VLOOKUP(A1602,'Data _Transformation'!A1601:Q3930,6,FALSE)</f>
        <v>No</v>
      </c>
      <c r="G1602" s="14" t="str">
        <f>VLOOKUP(A1602,'Data _Transformation'!A1601:Q3930,7,FALSE)</f>
        <v>No</v>
      </c>
      <c r="H1602" s="14">
        <f>VLOOKUP(A1602,'Data _Transformation'!A1601:Q3930,8,FALSE)</f>
        <v>0</v>
      </c>
      <c r="I1602" s="14" t="str">
        <f>VLOOKUP(A1602,'Data _Transformation'!A1601:Q3930,9,FALSE)</f>
        <v>Nonsmoker</v>
      </c>
      <c r="J1602" s="14" t="str">
        <f>VLOOKUP(A1602,'Data _Transformation'!A1601:Q3930,10,FALSE)</f>
        <v>Over weight</v>
      </c>
      <c r="K1602" s="14" t="str">
        <f>VLOOKUP(A1602,'Data _Transformation'!A1601:Q3930,11,FALSE)</f>
        <v>Normal</v>
      </c>
      <c r="L1602" s="39">
        <f>VLOOKUP(A1602,'Data _Transformation'!A1601:Q3930,12,FALSE)</f>
        <v>21828</v>
      </c>
      <c r="M1602" s="40">
        <f>VLOOKUP(A1602,'Data _Transformation'!A1601:Q3930,13,FALSE)</f>
        <v>13880.95</v>
      </c>
      <c r="N1602" s="14" t="str">
        <f>VLOOKUP(A1602,'Data _Transformation'!A1601:Q3930,14,FALSE)</f>
        <v>tier - 2</v>
      </c>
      <c r="O1602" s="14" t="str">
        <f>VLOOKUP(A1602,'Data _Transformation'!A1601:Q3930,15,FALSE)</f>
        <v>tier - 2</v>
      </c>
      <c r="P1602" s="14" t="str">
        <f>VLOOKUP(A1602,'Data _Transformation'!A1601:Q3930,16,0)</f>
        <v>R1011</v>
      </c>
      <c r="Q1602" s="42">
        <f>VLOOKUP(A1602,'Data _Transformation'!A1601:Q3930,17,0)</f>
        <v>63</v>
      </c>
    </row>
    <row r="1603" spans="1:17" ht="15.6" x14ac:dyDescent="0.3">
      <c r="A1603" s="41" t="s">
        <v>3946</v>
      </c>
      <c r="B1603" s="14" t="str">
        <f>VLOOKUP(A1603,'Data _Transformation'!A1602:Q3931,2,FALSE)</f>
        <v xml:space="preserve">  Scott M</v>
      </c>
      <c r="C1603" s="14">
        <f>VLOOKUP(A1603,'Data _Transformation'!A1602:Q3931,3,FALSE)</f>
        <v>24.32</v>
      </c>
      <c r="D1603" s="14">
        <f>VLOOKUP(A1603,'Data _Transformation'!A1602:Q3931,4,FALSE)</f>
        <v>5.56</v>
      </c>
      <c r="E1603" s="14" t="str">
        <f>VLOOKUP(A1603,'Data _Transformation'!A1602:Q3931,5,FALSE)</f>
        <v>Yes</v>
      </c>
      <c r="F1603" s="14" t="str">
        <f>VLOOKUP(A1603,'Data _Transformation'!A1602:Q3931,6,FALSE)</f>
        <v>No</v>
      </c>
      <c r="G1603" s="14" t="str">
        <f>VLOOKUP(A1603,'Data _Transformation'!A1602:Q3931,7,FALSE)</f>
        <v>No</v>
      </c>
      <c r="H1603" s="14">
        <f>VLOOKUP(A1603,'Data _Transformation'!A1602:Q3931,8,FALSE)</f>
        <v>0</v>
      </c>
      <c r="I1603" s="14" t="str">
        <f>VLOOKUP(A1603,'Data _Transformation'!A1602:Q3931,9,FALSE)</f>
        <v>Nonsmoker</v>
      </c>
      <c r="J1603" s="14" t="str">
        <f>VLOOKUP(A1603,'Data _Transformation'!A1602:Q3931,10,FALSE)</f>
        <v>Normal weight</v>
      </c>
      <c r="K1603" s="14" t="str">
        <f>VLOOKUP(A1603,'Data _Transformation'!A1602:Q3931,11,FALSE)</f>
        <v>Normal</v>
      </c>
      <c r="L1603" s="39">
        <f>VLOOKUP(A1603,'Data _Transformation'!A1602:Q3931,12,FALSE)</f>
        <v>31315</v>
      </c>
      <c r="M1603" s="40">
        <f>VLOOKUP(A1603,'Data _Transformation'!A1602:Q3931,13,FALSE)</f>
        <v>13886.4</v>
      </c>
      <c r="N1603" s="14" t="str">
        <f>VLOOKUP(A1603,'Data _Transformation'!A1602:Q3931,14,FALSE)</f>
        <v>tier - 2</v>
      </c>
      <c r="O1603" s="14" t="str">
        <f>VLOOKUP(A1603,'Data _Transformation'!A1602:Q3931,15,FALSE)</f>
        <v>tier - 2</v>
      </c>
      <c r="P1603" s="14" t="str">
        <f>VLOOKUP(A1603,'Data _Transformation'!A1602:Q3931,16,0)</f>
        <v>R1012</v>
      </c>
      <c r="Q1603" s="42">
        <f>VLOOKUP(A1603,'Data _Transformation'!A1602:Q3931,17,0)</f>
        <v>37</v>
      </c>
    </row>
    <row r="1604" spans="1:17" ht="15.6" x14ac:dyDescent="0.3">
      <c r="A1604" s="41" t="s">
        <v>3940</v>
      </c>
      <c r="B1604" s="14" t="str">
        <f>VLOOKUP(A1604,'Data _Transformation'!A1603:Q3932,2,FALSE)</f>
        <v xml:space="preserve">  Marisa A</v>
      </c>
      <c r="C1604" s="14">
        <f>VLOOKUP(A1604,'Data _Transformation'!A1603:Q3932,3,FALSE)</f>
        <v>38</v>
      </c>
      <c r="D1604" s="14">
        <f>VLOOKUP(A1604,'Data _Transformation'!A1603:Q3932,4,FALSE)</f>
        <v>5.41</v>
      </c>
      <c r="E1604" s="14" t="str">
        <f>VLOOKUP(A1604,'Data _Transformation'!A1603:Q3932,5,FALSE)</f>
        <v>Yes</v>
      </c>
      <c r="F1604" s="14" t="str">
        <f>VLOOKUP(A1604,'Data _Transformation'!A1603:Q3932,6,FALSE)</f>
        <v>No</v>
      </c>
      <c r="G1604" s="14" t="str">
        <f>VLOOKUP(A1604,'Data _Transformation'!A1603:Q3932,7,FALSE)</f>
        <v>No</v>
      </c>
      <c r="H1604" s="14">
        <f>VLOOKUP(A1604,'Data _Transformation'!A1603:Q3932,8,FALSE)</f>
        <v>1</v>
      </c>
      <c r="I1604" s="14" t="str">
        <f>VLOOKUP(A1604,'Data _Transformation'!A1603:Q3932,9,FALSE)</f>
        <v>Nonsmoker</v>
      </c>
      <c r="J1604" s="14" t="str">
        <f>VLOOKUP(A1604,'Data _Transformation'!A1603:Q3932,10,FALSE)</f>
        <v>Obesity</v>
      </c>
      <c r="K1604" s="14" t="str">
        <f>VLOOKUP(A1604,'Data _Transformation'!A1603:Q3932,11,FALSE)</f>
        <v>Normal</v>
      </c>
      <c r="L1604" s="39">
        <f>VLOOKUP(A1604,'Data _Transformation'!A1603:Q3932,12,FALSE)</f>
        <v>21913</v>
      </c>
      <c r="M1604" s="40">
        <f>VLOOKUP(A1604,'Data _Transformation'!A1603:Q3932,13,FALSE)</f>
        <v>13887.2</v>
      </c>
      <c r="N1604" s="14" t="str">
        <f>VLOOKUP(A1604,'Data _Transformation'!A1603:Q3932,14,FALSE)</f>
        <v>tier - 2</v>
      </c>
      <c r="O1604" s="14" t="str">
        <f>VLOOKUP(A1604,'Data _Transformation'!A1603:Q3932,15,FALSE)</f>
        <v>tier - 3</v>
      </c>
      <c r="P1604" s="14" t="str">
        <f>VLOOKUP(A1604,'Data _Transformation'!A1603:Q3932,16,0)</f>
        <v>R1013</v>
      </c>
      <c r="Q1604" s="42">
        <f>VLOOKUP(A1604,'Data _Transformation'!A1603:Q3932,17,0)</f>
        <v>63</v>
      </c>
    </row>
    <row r="1605" spans="1:17" ht="15.6" x14ac:dyDescent="0.3">
      <c r="A1605" s="41" t="s">
        <v>3934</v>
      </c>
      <c r="B1605" s="14" t="str">
        <f>VLOOKUP(A1605,'Data _Transformation'!A1604:Q3933,2,FALSE)</f>
        <v xml:space="preserve">  Katie</v>
      </c>
      <c r="C1605" s="14">
        <f>VLOOKUP(A1605,'Data _Transformation'!A1604:Q3933,3,FALSE)</f>
        <v>31.6</v>
      </c>
      <c r="D1605" s="14">
        <f>VLOOKUP(A1605,'Data _Transformation'!A1604:Q3933,4,FALSE)</f>
        <v>10.85</v>
      </c>
      <c r="E1605" s="14" t="str">
        <f>VLOOKUP(A1605,'Data _Transformation'!A1604:Q3933,5,FALSE)</f>
        <v>Yes</v>
      </c>
      <c r="F1605" s="14" t="str">
        <f>VLOOKUP(A1605,'Data _Transformation'!A1604:Q3933,6,FALSE)</f>
        <v>No</v>
      </c>
      <c r="G1605" s="14" t="str">
        <f>VLOOKUP(A1605,'Data _Transformation'!A1604:Q3933,7,FALSE)</f>
        <v>No</v>
      </c>
      <c r="H1605" s="14">
        <f>VLOOKUP(A1605,'Data _Transformation'!A1604:Q3933,8,FALSE)</f>
        <v>0</v>
      </c>
      <c r="I1605" s="14" t="str">
        <f>VLOOKUP(A1605,'Data _Transformation'!A1604:Q3933,9,FALSE)</f>
        <v>Nonsmoker</v>
      </c>
      <c r="J1605" s="14" t="str">
        <f>VLOOKUP(A1605,'Data _Transformation'!A1604:Q3933,10,FALSE)</f>
        <v>Obesity</v>
      </c>
      <c r="K1605" s="14" t="str">
        <f>VLOOKUP(A1605,'Data _Transformation'!A1604:Q3933,11,FALSE)</f>
        <v>Diabetes</v>
      </c>
      <c r="L1605" s="39">
        <f>VLOOKUP(A1605,'Data _Transformation'!A1604:Q3933,12,FALSE)</f>
        <v>21738</v>
      </c>
      <c r="M1605" s="40">
        <f>VLOOKUP(A1605,'Data _Transformation'!A1604:Q3933,13,FALSE)</f>
        <v>13887.97</v>
      </c>
      <c r="N1605" s="14" t="str">
        <f>VLOOKUP(A1605,'Data _Transformation'!A1604:Q3933,14,FALSE)</f>
        <v>tier - 2</v>
      </c>
      <c r="O1605" s="14" t="str">
        <f>VLOOKUP(A1605,'Data _Transformation'!A1604:Q3933,15,FALSE)</f>
        <v>tier - 2</v>
      </c>
      <c r="P1605" s="14" t="str">
        <f>VLOOKUP(A1605,'Data _Transformation'!A1604:Q3933,16,0)</f>
        <v>R1013</v>
      </c>
      <c r="Q1605" s="42">
        <f>VLOOKUP(A1605,'Data _Transformation'!A1604:Q3933,17,0)</f>
        <v>63</v>
      </c>
    </row>
    <row r="1606" spans="1:17" ht="15.6" x14ac:dyDescent="0.3">
      <c r="A1606" s="41" t="s">
        <v>3928</v>
      </c>
      <c r="B1606" s="14" t="str">
        <f>VLOOKUP(A1606,'Data _Transformation'!A1605:Q3934,2,FALSE)</f>
        <v xml:space="preserve">  Amy L</v>
      </c>
      <c r="C1606" s="14">
        <f>VLOOKUP(A1606,'Data _Transformation'!A1605:Q3934,3,FALSE)</f>
        <v>31.02</v>
      </c>
      <c r="D1606" s="14">
        <f>VLOOKUP(A1606,'Data _Transformation'!A1605:Q3934,4,FALSE)</f>
        <v>11.63</v>
      </c>
      <c r="E1606" s="14" t="str">
        <f>VLOOKUP(A1606,'Data _Transformation'!A1605:Q3934,5,FALSE)</f>
        <v>Yes</v>
      </c>
      <c r="F1606" s="14" t="str">
        <f>VLOOKUP(A1606,'Data _Transformation'!A1605:Q3934,6,FALSE)</f>
        <v>No</v>
      </c>
      <c r="G1606" s="14" t="str">
        <f>VLOOKUP(A1606,'Data _Transformation'!A1605:Q3934,7,FALSE)</f>
        <v>No</v>
      </c>
      <c r="H1606" s="14">
        <f>VLOOKUP(A1606,'Data _Transformation'!A1605:Q3934,8,FALSE)</f>
        <v>0</v>
      </c>
      <c r="I1606" s="14" t="str">
        <f>VLOOKUP(A1606,'Data _Transformation'!A1605:Q3934,9,FALSE)</f>
        <v>Nonsmoker</v>
      </c>
      <c r="J1606" s="14" t="str">
        <f>VLOOKUP(A1606,'Data _Transformation'!A1605:Q3934,10,FALSE)</f>
        <v>Obesity</v>
      </c>
      <c r="K1606" s="14" t="str">
        <f>VLOOKUP(A1606,'Data _Transformation'!A1605:Q3934,11,FALSE)</f>
        <v>Diabetes</v>
      </c>
      <c r="L1606" s="39">
        <f>VLOOKUP(A1606,'Data _Transformation'!A1605:Q3934,12,FALSE)</f>
        <v>22854</v>
      </c>
      <c r="M1606" s="40">
        <f>VLOOKUP(A1606,'Data _Transformation'!A1605:Q3934,13,FALSE)</f>
        <v>13919.82</v>
      </c>
      <c r="N1606" s="14" t="str">
        <f>VLOOKUP(A1606,'Data _Transformation'!A1605:Q3934,14,FALSE)</f>
        <v>tier - 2</v>
      </c>
      <c r="O1606" s="14" t="str">
        <f>VLOOKUP(A1606,'Data _Transformation'!A1605:Q3934,15,FALSE)</f>
        <v>tier - 2</v>
      </c>
      <c r="P1606" s="14" t="str">
        <f>VLOOKUP(A1606,'Data _Transformation'!A1605:Q3934,16,0)</f>
        <v>R1013</v>
      </c>
      <c r="Q1606" s="42">
        <f>VLOOKUP(A1606,'Data _Transformation'!A1605:Q3934,17,0)</f>
        <v>60</v>
      </c>
    </row>
    <row r="1607" spans="1:17" ht="15.6" x14ac:dyDescent="0.3">
      <c r="A1607" s="41" t="s">
        <v>3923</v>
      </c>
      <c r="B1607" s="14" t="str">
        <f>VLOOKUP(A1607,'Data _Transformation'!A1606:Q3935,2,FALSE)</f>
        <v xml:space="preserve">  Jenna M</v>
      </c>
      <c r="C1607" s="14">
        <f>VLOOKUP(A1607,'Data _Transformation'!A1606:Q3935,3,FALSE)</f>
        <v>29.26</v>
      </c>
      <c r="D1607" s="14">
        <f>VLOOKUP(A1607,'Data _Transformation'!A1606:Q3935,4,FALSE)</f>
        <v>5.68</v>
      </c>
      <c r="E1607" s="14" t="str">
        <f>VLOOKUP(A1607,'Data _Transformation'!A1606:Q3935,5,FALSE)</f>
        <v>Yes</v>
      </c>
      <c r="F1607" s="14" t="str">
        <f>VLOOKUP(A1607,'Data _Transformation'!A1606:Q3935,6,FALSE)</f>
        <v>No</v>
      </c>
      <c r="G1607" s="14" t="str">
        <f>VLOOKUP(A1607,'Data _Transformation'!A1606:Q3935,7,FALSE)</f>
        <v>No</v>
      </c>
      <c r="H1607" s="14">
        <f>VLOOKUP(A1607,'Data _Transformation'!A1606:Q3935,8,FALSE)</f>
        <v>1</v>
      </c>
      <c r="I1607" s="14" t="str">
        <f>VLOOKUP(A1607,'Data _Transformation'!A1606:Q3935,9,FALSE)</f>
        <v>Nonsmoker</v>
      </c>
      <c r="J1607" s="14" t="str">
        <f>VLOOKUP(A1607,'Data _Transformation'!A1606:Q3935,10,FALSE)</f>
        <v>Over weight</v>
      </c>
      <c r="K1607" s="14" t="str">
        <f>VLOOKUP(A1607,'Data _Transformation'!A1606:Q3935,11,FALSE)</f>
        <v>Normal</v>
      </c>
      <c r="L1607" s="39">
        <f>VLOOKUP(A1607,'Data _Transformation'!A1606:Q3935,12,FALSE)</f>
        <v>22085</v>
      </c>
      <c r="M1607" s="40">
        <f>VLOOKUP(A1607,'Data _Transformation'!A1606:Q3935,13,FALSE)</f>
        <v>13937.67</v>
      </c>
      <c r="N1607" s="14" t="str">
        <f>VLOOKUP(A1607,'Data _Transformation'!A1606:Q3935,14,FALSE)</f>
        <v>tier - 2</v>
      </c>
      <c r="O1607" s="14" t="str">
        <f>VLOOKUP(A1607,'Data _Transformation'!A1606:Q3935,15,FALSE)</f>
        <v>tier - 1</v>
      </c>
      <c r="P1607" s="14" t="str">
        <f>VLOOKUP(A1607,'Data _Transformation'!A1606:Q3935,16,0)</f>
        <v>R1012</v>
      </c>
      <c r="Q1607" s="42">
        <f>VLOOKUP(A1607,'Data _Transformation'!A1606:Q3935,17,0)</f>
        <v>62</v>
      </c>
    </row>
    <row r="1608" spans="1:17" ht="15.6" x14ac:dyDescent="0.3">
      <c r="A1608" s="41" t="s">
        <v>3918</v>
      </c>
      <c r="B1608" s="14" t="str">
        <f>VLOOKUP(A1608,'Data _Transformation'!A1607:Q3936,2,FALSE)</f>
        <v xml:space="preserve">  Elizabeth M</v>
      </c>
      <c r="C1608" s="14">
        <f>VLOOKUP(A1608,'Data _Transformation'!A1607:Q3936,3,FALSE)</f>
        <v>15.09</v>
      </c>
      <c r="D1608" s="14">
        <f>VLOOKUP(A1608,'Data _Transformation'!A1607:Q3936,4,FALSE)</f>
        <v>7.59</v>
      </c>
      <c r="E1608" s="14" t="str">
        <f>VLOOKUP(A1608,'Data _Transformation'!A1607:Q3936,5,FALSE)</f>
        <v>Yes</v>
      </c>
      <c r="F1608" s="14" t="str">
        <f>VLOOKUP(A1608,'Data _Transformation'!A1607:Q3936,6,FALSE)</f>
        <v>No</v>
      </c>
      <c r="G1608" s="14" t="str">
        <f>VLOOKUP(A1608,'Data _Transformation'!A1607:Q3936,7,FALSE)</f>
        <v>No</v>
      </c>
      <c r="H1608" s="14">
        <f>VLOOKUP(A1608,'Data _Transformation'!A1607:Q3936,8,FALSE)</f>
        <v>2</v>
      </c>
      <c r="I1608" s="14" t="str">
        <f>VLOOKUP(A1608,'Data _Transformation'!A1607:Q3936,9,FALSE)</f>
        <v>Nonsmoker</v>
      </c>
      <c r="J1608" s="14" t="str">
        <f>VLOOKUP(A1608,'Data _Transformation'!A1607:Q3936,10,FALSE)</f>
        <v>Under weight</v>
      </c>
      <c r="K1608" s="14" t="str">
        <f>VLOOKUP(A1608,'Data _Transformation'!A1607:Q3936,11,FALSE)</f>
        <v>Diabetes</v>
      </c>
      <c r="L1608" s="39">
        <f>VLOOKUP(A1608,'Data _Transformation'!A1607:Q3936,12,FALSE)</f>
        <v>21791</v>
      </c>
      <c r="M1608" s="40">
        <f>VLOOKUP(A1608,'Data _Transformation'!A1607:Q3936,13,FALSE)</f>
        <v>13974.46</v>
      </c>
      <c r="N1608" s="14" t="str">
        <f>VLOOKUP(A1608,'Data _Transformation'!A1607:Q3936,14,FALSE)</f>
        <v>tier - 2</v>
      </c>
      <c r="O1608" s="14" t="str">
        <f>VLOOKUP(A1608,'Data _Transformation'!A1607:Q3936,15,FALSE)</f>
        <v>tier - 2</v>
      </c>
      <c r="P1608" s="14" t="str">
        <f>VLOOKUP(A1608,'Data _Transformation'!A1607:Q3936,16,0)</f>
        <v>R1019</v>
      </c>
      <c r="Q1608" s="42">
        <f>VLOOKUP(A1608,'Data _Transformation'!A1607:Q3936,17,0)</f>
        <v>63</v>
      </c>
    </row>
    <row r="1609" spans="1:17" ht="15.6" x14ac:dyDescent="0.3">
      <c r="A1609" s="41" t="s">
        <v>3911</v>
      </c>
      <c r="B1609" s="14" t="str">
        <f>VLOOKUP(A1609,'Data _Transformation'!A1608:Q3937,2,FALSE)</f>
        <v xml:space="preserve">  Lyazid</v>
      </c>
      <c r="C1609" s="14">
        <f>VLOOKUP(A1609,'Data _Transformation'!A1608:Q3937,3,FALSE)</f>
        <v>22.63</v>
      </c>
      <c r="D1609" s="14">
        <f>VLOOKUP(A1609,'Data _Transformation'!A1608:Q3937,4,FALSE)</f>
        <v>5.09</v>
      </c>
      <c r="E1609" s="14" t="str">
        <f>VLOOKUP(A1609,'Data _Transformation'!A1608:Q3937,5,FALSE)</f>
        <v>Yes</v>
      </c>
      <c r="F1609" s="14" t="str">
        <f>VLOOKUP(A1609,'Data _Transformation'!A1608:Q3937,6,FALSE)</f>
        <v>No</v>
      </c>
      <c r="G1609" s="14" t="str">
        <f>VLOOKUP(A1609,'Data _Transformation'!A1608:Q3937,7,FALSE)</f>
        <v>No</v>
      </c>
      <c r="H1609" s="14">
        <f>VLOOKUP(A1609,'Data _Transformation'!A1608:Q3937,8,FALSE)</f>
        <v>0</v>
      </c>
      <c r="I1609" s="14" t="str">
        <f>VLOOKUP(A1609,'Data _Transformation'!A1608:Q3937,9,FALSE)</f>
        <v>Nonsmoker</v>
      </c>
      <c r="J1609" s="14" t="str">
        <f>VLOOKUP(A1609,'Data _Transformation'!A1608:Q3937,10,FALSE)</f>
        <v>Normal weight</v>
      </c>
      <c r="K1609" s="14" t="str">
        <f>VLOOKUP(A1609,'Data _Transformation'!A1608:Q3937,11,FALSE)</f>
        <v>Normal</v>
      </c>
      <c r="L1609" s="39">
        <f>VLOOKUP(A1609,'Data _Transformation'!A1608:Q3937,12,FALSE)</f>
        <v>33067</v>
      </c>
      <c r="M1609" s="40">
        <f>VLOOKUP(A1609,'Data _Transformation'!A1608:Q3937,13,FALSE)</f>
        <v>13979.45</v>
      </c>
      <c r="N1609" s="14" t="str">
        <f>VLOOKUP(A1609,'Data _Transformation'!A1608:Q3937,14,FALSE)</f>
        <v>tier - 2</v>
      </c>
      <c r="O1609" s="14" t="str">
        <f>VLOOKUP(A1609,'Data _Transformation'!A1608:Q3937,15,FALSE)</f>
        <v>tier - 1</v>
      </c>
      <c r="P1609" s="14" t="str">
        <f>VLOOKUP(A1609,'Data _Transformation'!A1608:Q3937,16,0)</f>
        <v>R1023</v>
      </c>
      <c r="Q1609" s="42">
        <f>VLOOKUP(A1609,'Data _Transformation'!A1608:Q3937,17,0)</f>
        <v>32</v>
      </c>
    </row>
    <row r="1610" spans="1:17" ht="15.6" x14ac:dyDescent="0.3">
      <c r="A1610" s="41" t="s">
        <v>3904</v>
      </c>
      <c r="B1610" s="14" t="str">
        <f>VLOOKUP(A1610,'Data _Transformation'!A1609:Q3938,2,FALSE)</f>
        <v xml:space="preserve">  Lindsey A</v>
      </c>
      <c r="C1610" s="14">
        <f>VLOOKUP(A1610,'Data _Transformation'!A1609:Q3938,3,FALSE)</f>
        <v>23.46</v>
      </c>
      <c r="D1610" s="14">
        <f>VLOOKUP(A1610,'Data _Transformation'!A1609:Q3938,4,FALSE)</f>
        <v>4.21</v>
      </c>
      <c r="E1610" s="14" t="str">
        <f>VLOOKUP(A1610,'Data _Transformation'!A1609:Q3938,5,FALSE)</f>
        <v>No</v>
      </c>
      <c r="F1610" s="14" t="str">
        <f>VLOOKUP(A1610,'Data _Transformation'!A1609:Q3938,6,FALSE)</f>
        <v>No</v>
      </c>
      <c r="G1610" s="14" t="str">
        <f>VLOOKUP(A1610,'Data _Transformation'!A1609:Q3938,7,FALSE)</f>
        <v>No</v>
      </c>
      <c r="H1610" s="14">
        <f>VLOOKUP(A1610,'Data _Transformation'!A1609:Q3938,8,FALSE)</f>
        <v>1</v>
      </c>
      <c r="I1610" s="14" t="str">
        <f>VLOOKUP(A1610,'Data _Transformation'!A1609:Q3938,9,FALSE)</f>
        <v>Nonsmoker</v>
      </c>
      <c r="J1610" s="14" t="str">
        <f>VLOOKUP(A1610,'Data _Transformation'!A1609:Q3938,10,FALSE)</f>
        <v>Normal weight</v>
      </c>
      <c r="K1610" s="14" t="str">
        <f>VLOOKUP(A1610,'Data _Transformation'!A1609:Q3938,11,FALSE)</f>
        <v>Normal</v>
      </c>
      <c r="L1610" s="39">
        <f>VLOOKUP(A1610,'Data _Transformation'!A1609:Q3938,12,FALSE)</f>
        <v>21799</v>
      </c>
      <c r="M1610" s="40">
        <f>VLOOKUP(A1610,'Data _Transformation'!A1609:Q3938,13,FALSE)</f>
        <v>13981.85</v>
      </c>
      <c r="N1610" s="14" t="str">
        <f>VLOOKUP(A1610,'Data _Transformation'!A1609:Q3938,14,FALSE)</f>
        <v>tier - 2</v>
      </c>
      <c r="O1610" s="14" t="str">
        <f>VLOOKUP(A1610,'Data _Transformation'!A1609:Q3938,15,FALSE)</f>
        <v>tier - 1</v>
      </c>
      <c r="P1610" s="14" t="str">
        <f>VLOOKUP(A1610,'Data _Transformation'!A1609:Q3938,16,0)</f>
        <v>R1016</v>
      </c>
      <c r="Q1610" s="42">
        <f>VLOOKUP(A1610,'Data _Transformation'!A1609:Q3938,17,0)</f>
        <v>63</v>
      </c>
    </row>
    <row r="1611" spans="1:17" ht="15.6" x14ac:dyDescent="0.3">
      <c r="A1611" s="41" t="s">
        <v>3896</v>
      </c>
      <c r="B1611" s="14" t="str">
        <f>VLOOKUP(A1611,'Data _Transformation'!A1610:Q3939,2,FALSE)</f>
        <v xml:space="preserve">  Chris</v>
      </c>
      <c r="C1611" s="14">
        <f>VLOOKUP(A1611,'Data _Transformation'!A1610:Q3939,3,FALSE)</f>
        <v>22.56</v>
      </c>
      <c r="D1611" s="14">
        <f>VLOOKUP(A1611,'Data _Transformation'!A1610:Q3939,4,FALSE)</f>
        <v>4.34</v>
      </c>
      <c r="E1611" s="14" t="str">
        <f>VLOOKUP(A1611,'Data _Transformation'!A1610:Q3939,5,FALSE)</f>
        <v>Yes</v>
      </c>
      <c r="F1611" s="14" t="str">
        <f>VLOOKUP(A1611,'Data _Transformation'!A1610:Q3939,6,FALSE)</f>
        <v>No</v>
      </c>
      <c r="G1611" s="14" t="str">
        <f>VLOOKUP(A1611,'Data _Transformation'!A1610:Q3939,7,FALSE)</f>
        <v>No</v>
      </c>
      <c r="H1611" s="14">
        <f>VLOOKUP(A1611,'Data _Transformation'!A1610:Q3939,8,FALSE)</f>
        <v>0</v>
      </c>
      <c r="I1611" s="14" t="str">
        <f>VLOOKUP(A1611,'Data _Transformation'!A1610:Q3939,9,FALSE)</f>
        <v>Nonsmoker</v>
      </c>
      <c r="J1611" s="14" t="str">
        <f>VLOOKUP(A1611,'Data _Transformation'!A1610:Q3939,10,FALSE)</f>
        <v>Normal weight</v>
      </c>
      <c r="K1611" s="14" t="str">
        <f>VLOOKUP(A1611,'Data _Transformation'!A1610:Q3939,11,FALSE)</f>
        <v>Normal</v>
      </c>
      <c r="L1611" s="39">
        <f>VLOOKUP(A1611,'Data _Transformation'!A1610:Q3939,12,FALSE)</f>
        <v>23368</v>
      </c>
      <c r="M1611" s="40">
        <f>VLOOKUP(A1611,'Data _Transformation'!A1610:Q3939,13,FALSE)</f>
        <v>14001.13</v>
      </c>
      <c r="N1611" s="14" t="str">
        <f>VLOOKUP(A1611,'Data _Transformation'!A1610:Q3939,14,FALSE)</f>
        <v>tier - 2</v>
      </c>
      <c r="O1611" s="14" t="str">
        <f>VLOOKUP(A1611,'Data _Transformation'!A1610:Q3939,15,FALSE)</f>
        <v>tier - 1</v>
      </c>
      <c r="P1611" s="14" t="str">
        <f>VLOOKUP(A1611,'Data _Transformation'!A1610:Q3939,16,0)</f>
        <v>R1013</v>
      </c>
      <c r="Q1611" s="42">
        <f>VLOOKUP(A1611,'Data _Transformation'!A1610:Q3939,17,0)</f>
        <v>59</v>
      </c>
    </row>
    <row r="1612" spans="1:17" ht="15.6" x14ac:dyDescent="0.3">
      <c r="A1612" s="41" t="s">
        <v>3890</v>
      </c>
      <c r="B1612" s="14" t="str">
        <f>VLOOKUP(A1612,'Data _Transformation'!A1611:Q3940,2,FALSE)</f>
        <v xml:space="preserve">  Jennifer A</v>
      </c>
      <c r="C1612" s="14">
        <f>VLOOKUP(A1612,'Data _Transformation'!A1611:Q3940,3,FALSE)</f>
        <v>19.28</v>
      </c>
      <c r="D1612" s="14">
        <f>VLOOKUP(A1612,'Data _Transformation'!A1611:Q3940,4,FALSE)</f>
        <v>11.85</v>
      </c>
      <c r="E1612" s="14" t="str">
        <f>VLOOKUP(A1612,'Data _Transformation'!A1611:Q3940,5,FALSE)</f>
        <v>No</v>
      </c>
      <c r="F1612" s="14" t="str">
        <f>VLOOKUP(A1612,'Data _Transformation'!A1611:Q3940,6,FALSE)</f>
        <v>No</v>
      </c>
      <c r="G1612" s="14" t="str">
        <f>VLOOKUP(A1612,'Data _Transformation'!A1611:Q3940,7,FALSE)</f>
        <v>No</v>
      </c>
      <c r="H1612" s="14">
        <f>VLOOKUP(A1612,'Data _Transformation'!A1611:Q3940,8,FALSE)</f>
        <v>2</v>
      </c>
      <c r="I1612" s="14" t="str">
        <f>VLOOKUP(A1612,'Data _Transformation'!A1611:Q3940,9,FALSE)</f>
        <v>Nonsmoker</v>
      </c>
      <c r="J1612" s="14" t="str">
        <f>VLOOKUP(A1612,'Data _Transformation'!A1611:Q3940,10,FALSE)</f>
        <v>Normal weight</v>
      </c>
      <c r="K1612" s="14" t="str">
        <f>VLOOKUP(A1612,'Data _Transformation'!A1611:Q3940,11,FALSE)</f>
        <v>Diabetes</v>
      </c>
      <c r="L1612" s="39">
        <f>VLOOKUP(A1612,'Data _Transformation'!A1611:Q3940,12,FALSE)</f>
        <v>23198</v>
      </c>
      <c r="M1612" s="40">
        <f>VLOOKUP(A1612,'Data _Transformation'!A1611:Q3940,13,FALSE)</f>
        <v>14001.29</v>
      </c>
      <c r="N1612" s="14" t="str">
        <f>VLOOKUP(A1612,'Data _Transformation'!A1611:Q3940,14,FALSE)</f>
        <v>tier - 2</v>
      </c>
      <c r="O1612" s="14" t="str">
        <f>VLOOKUP(A1612,'Data _Transformation'!A1611:Q3940,15,FALSE)</f>
        <v>tier - 2</v>
      </c>
      <c r="P1612" s="14" t="str">
        <f>VLOOKUP(A1612,'Data _Transformation'!A1611:Q3940,16,0)</f>
        <v>R1013</v>
      </c>
      <c r="Q1612" s="42">
        <f>VLOOKUP(A1612,'Data _Transformation'!A1611:Q3940,17,0)</f>
        <v>59</v>
      </c>
    </row>
    <row r="1613" spans="1:17" ht="15.6" x14ac:dyDescent="0.3">
      <c r="A1613" s="41" t="s">
        <v>3883</v>
      </c>
      <c r="B1613" s="14" t="str">
        <f>VLOOKUP(A1613,'Data _Transformation'!A1612:Q3941,2,FALSE)</f>
        <v xml:space="preserve">  Leif S</v>
      </c>
      <c r="C1613" s="14">
        <f>VLOOKUP(A1613,'Data _Transformation'!A1612:Q3941,3,FALSE)</f>
        <v>15.37</v>
      </c>
      <c r="D1613" s="14">
        <f>VLOOKUP(A1613,'Data _Transformation'!A1612:Q3941,4,FALSE)</f>
        <v>9.61</v>
      </c>
      <c r="E1613" s="14" t="str">
        <f>VLOOKUP(A1613,'Data _Transformation'!A1612:Q3941,5,FALSE)</f>
        <v>Yes</v>
      </c>
      <c r="F1613" s="14" t="str">
        <f>VLOOKUP(A1613,'Data _Transformation'!A1612:Q3941,6,FALSE)</f>
        <v>No</v>
      </c>
      <c r="G1613" s="14" t="str">
        <f>VLOOKUP(A1613,'Data _Transformation'!A1612:Q3941,7,FALSE)</f>
        <v>No</v>
      </c>
      <c r="H1613" s="14">
        <f>VLOOKUP(A1613,'Data _Transformation'!A1612:Q3941,8,FALSE)</f>
        <v>2</v>
      </c>
      <c r="I1613" s="14" t="str">
        <f>VLOOKUP(A1613,'Data _Transformation'!A1612:Q3941,9,FALSE)</f>
        <v>Nonsmoker</v>
      </c>
      <c r="J1613" s="14" t="str">
        <f>VLOOKUP(A1613,'Data _Transformation'!A1612:Q3941,10,FALSE)</f>
        <v>Under weight</v>
      </c>
      <c r="K1613" s="14" t="str">
        <f>VLOOKUP(A1613,'Data _Transformation'!A1612:Q3941,11,FALSE)</f>
        <v>Diabetes</v>
      </c>
      <c r="L1613" s="39">
        <f>VLOOKUP(A1613,'Data _Transformation'!A1612:Q3941,12,FALSE)</f>
        <v>23200</v>
      </c>
      <c r="M1613" s="40">
        <f>VLOOKUP(A1613,'Data _Transformation'!A1612:Q3941,13,FALSE)</f>
        <v>14007.22</v>
      </c>
      <c r="N1613" s="14" t="str">
        <f>VLOOKUP(A1613,'Data _Transformation'!A1612:Q3941,14,FALSE)</f>
        <v>tier - 2</v>
      </c>
      <c r="O1613" s="14" t="str">
        <f>VLOOKUP(A1613,'Data _Transformation'!A1612:Q3941,15,FALSE)</f>
        <v>tier - 3</v>
      </c>
      <c r="P1613" s="14" t="str">
        <f>VLOOKUP(A1613,'Data _Transformation'!A1612:Q3941,16,0)</f>
        <v>R1011</v>
      </c>
      <c r="Q1613" s="42">
        <f>VLOOKUP(A1613,'Data _Transformation'!A1612:Q3941,17,0)</f>
        <v>59</v>
      </c>
    </row>
    <row r="1614" spans="1:17" ht="15.6" x14ac:dyDescent="0.3">
      <c r="A1614" s="41" t="s">
        <v>3878</v>
      </c>
      <c r="B1614" s="14" t="str">
        <f>VLOOKUP(A1614,'Data _Transformation'!A1613:Q3942,2,FALSE)</f>
        <v xml:space="preserve">  Stephanie A</v>
      </c>
      <c r="C1614" s="14">
        <f>VLOOKUP(A1614,'Data _Transformation'!A1613:Q3942,3,FALSE)</f>
        <v>18.71</v>
      </c>
      <c r="D1614" s="14">
        <f>VLOOKUP(A1614,'Data _Transformation'!A1613:Q3942,4,FALSE)</f>
        <v>5.29</v>
      </c>
      <c r="E1614" s="14" t="str">
        <f>VLOOKUP(A1614,'Data _Transformation'!A1613:Q3942,5,FALSE)</f>
        <v>Yes</v>
      </c>
      <c r="F1614" s="14" t="str">
        <f>VLOOKUP(A1614,'Data _Transformation'!A1613:Q3942,6,FALSE)</f>
        <v>No</v>
      </c>
      <c r="G1614" s="14" t="str">
        <f>VLOOKUP(A1614,'Data _Transformation'!A1613:Q3942,7,FALSE)</f>
        <v>No</v>
      </c>
      <c r="H1614" s="14">
        <f>VLOOKUP(A1614,'Data _Transformation'!A1613:Q3942,8,FALSE)</f>
        <v>0</v>
      </c>
      <c r="I1614" s="14" t="str">
        <f>VLOOKUP(A1614,'Data _Transformation'!A1613:Q3942,9,FALSE)</f>
        <v>Nonsmoker</v>
      </c>
      <c r="J1614" s="14" t="str">
        <f>VLOOKUP(A1614,'Data _Transformation'!A1613:Q3942,10,FALSE)</f>
        <v>Normal weight</v>
      </c>
      <c r="K1614" s="14" t="str">
        <f>VLOOKUP(A1614,'Data _Transformation'!A1613:Q3942,11,FALSE)</f>
        <v>Normal</v>
      </c>
      <c r="L1614" s="39">
        <f>VLOOKUP(A1614,'Data _Transformation'!A1613:Q3942,12,FALSE)</f>
        <v>22228</v>
      </c>
      <c r="M1614" s="40">
        <f>VLOOKUP(A1614,'Data _Transformation'!A1613:Q3942,13,FALSE)</f>
        <v>14043.48</v>
      </c>
      <c r="N1614" s="14" t="str">
        <f>VLOOKUP(A1614,'Data _Transformation'!A1613:Q3942,14,FALSE)</f>
        <v>tier - 2</v>
      </c>
      <c r="O1614" s="14" t="str">
        <f>VLOOKUP(A1614,'Data _Transformation'!A1613:Q3942,15,FALSE)</f>
        <v>tier - 3</v>
      </c>
      <c r="P1614" s="14" t="str">
        <f>VLOOKUP(A1614,'Data _Transformation'!A1613:Q3942,16,0)</f>
        <v>R1024</v>
      </c>
      <c r="Q1614" s="42">
        <f>VLOOKUP(A1614,'Data _Transformation'!A1613:Q3942,17,0)</f>
        <v>62</v>
      </c>
    </row>
    <row r="1615" spans="1:17" ht="15.6" x14ac:dyDescent="0.3">
      <c r="A1615" s="41" t="s">
        <v>3873</v>
      </c>
      <c r="B1615" s="14" t="str">
        <f>VLOOKUP(A1615,'Data _Transformation'!A1614:Q3943,2,FALSE)</f>
        <v xml:space="preserve">  Bo</v>
      </c>
      <c r="C1615" s="14">
        <f>VLOOKUP(A1615,'Data _Transformation'!A1614:Q3943,3,FALSE)</f>
        <v>20.61</v>
      </c>
      <c r="D1615" s="14">
        <f>VLOOKUP(A1615,'Data _Transformation'!A1614:Q3943,4,FALSE)</f>
        <v>6.89</v>
      </c>
      <c r="E1615" s="14" t="str">
        <f>VLOOKUP(A1615,'Data _Transformation'!A1614:Q3943,5,FALSE)</f>
        <v>No</v>
      </c>
      <c r="F1615" s="14" t="str">
        <f>VLOOKUP(A1615,'Data _Transformation'!A1614:Q3943,6,FALSE)</f>
        <v>No</v>
      </c>
      <c r="G1615" s="14" t="str">
        <f>VLOOKUP(A1615,'Data _Transformation'!A1614:Q3943,7,FALSE)</f>
        <v>No</v>
      </c>
      <c r="H1615" s="14">
        <f>VLOOKUP(A1615,'Data _Transformation'!A1614:Q3943,8,FALSE)</f>
        <v>0</v>
      </c>
      <c r="I1615" s="14" t="str">
        <f>VLOOKUP(A1615,'Data _Transformation'!A1614:Q3943,9,FALSE)</f>
        <v>Nonsmoker</v>
      </c>
      <c r="J1615" s="14" t="str">
        <f>VLOOKUP(A1615,'Data _Transformation'!A1614:Q3943,10,FALSE)</f>
        <v>Normal weight</v>
      </c>
      <c r="K1615" s="14" t="str">
        <f>VLOOKUP(A1615,'Data _Transformation'!A1614:Q3943,11,FALSE)</f>
        <v>Diabetes</v>
      </c>
      <c r="L1615" s="39">
        <f>VLOOKUP(A1615,'Data _Transformation'!A1614:Q3943,12,FALSE)</f>
        <v>33493</v>
      </c>
      <c r="M1615" s="40">
        <f>VLOOKUP(A1615,'Data _Transformation'!A1614:Q3943,13,FALSE)</f>
        <v>14081.93</v>
      </c>
      <c r="N1615" s="14" t="str">
        <f>VLOOKUP(A1615,'Data _Transformation'!A1614:Q3943,14,FALSE)</f>
        <v>tier - 2</v>
      </c>
      <c r="O1615" s="14" t="str">
        <f>VLOOKUP(A1615,'Data _Transformation'!A1614:Q3943,15,FALSE)</f>
        <v>tier - 3</v>
      </c>
      <c r="P1615" s="14" t="str">
        <f>VLOOKUP(A1615,'Data _Transformation'!A1614:Q3943,16,0)</f>
        <v>R1012</v>
      </c>
      <c r="Q1615" s="42">
        <f>VLOOKUP(A1615,'Data _Transformation'!A1614:Q3943,17,0)</f>
        <v>31</v>
      </c>
    </row>
    <row r="1616" spans="1:17" ht="15.6" x14ac:dyDescent="0.3">
      <c r="A1616" s="41" t="s">
        <v>3867</v>
      </c>
      <c r="B1616" s="14" t="str">
        <f>VLOOKUP(A1616,'Data _Transformation'!A1615:Q3944,2,FALSE)</f>
        <v xml:space="preserve">  Leah</v>
      </c>
      <c r="C1616" s="14">
        <f>VLOOKUP(A1616,'Data _Transformation'!A1615:Q3944,3,FALSE)</f>
        <v>15.99</v>
      </c>
      <c r="D1616" s="14">
        <f>VLOOKUP(A1616,'Data _Transformation'!A1615:Q3944,4,FALSE)</f>
        <v>4.57</v>
      </c>
      <c r="E1616" s="14" t="str">
        <f>VLOOKUP(A1616,'Data _Transformation'!A1615:Q3944,5,FALSE)</f>
        <v>Yes</v>
      </c>
      <c r="F1616" s="14" t="str">
        <f>VLOOKUP(A1616,'Data _Transformation'!A1615:Q3944,6,FALSE)</f>
        <v>No</v>
      </c>
      <c r="G1616" s="14" t="str">
        <f>VLOOKUP(A1616,'Data _Transformation'!A1615:Q3944,7,FALSE)</f>
        <v>Yes</v>
      </c>
      <c r="H1616" s="14">
        <f>VLOOKUP(A1616,'Data _Transformation'!A1615:Q3944,8,FALSE)</f>
        <v>1</v>
      </c>
      <c r="I1616" s="14" t="str">
        <f>VLOOKUP(A1616,'Data _Transformation'!A1615:Q3944,9,FALSE)</f>
        <v>Nonsmoker</v>
      </c>
      <c r="J1616" s="14" t="str">
        <f>VLOOKUP(A1616,'Data _Transformation'!A1615:Q3944,10,FALSE)</f>
        <v>Under weight</v>
      </c>
      <c r="K1616" s="14" t="str">
        <f>VLOOKUP(A1616,'Data _Transformation'!A1615:Q3944,11,FALSE)</f>
        <v>Normal</v>
      </c>
      <c r="L1616" s="39">
        <f>VLOOKUP(A1616,'Data _Transformation'!A1615:Q3944,12,FALSE)</f>
        <v>28029</v>
      </c>
      <c r="M1616" s="40">
        <f>VLOOKUP(A1616,'Data _Transformation'!A1615:Q3944,13,FALSE)</f>
        <v>14098.07</v>
      </c>
      <c r="N1616" s="14" t="str">
        <f>VLOOKUP(A1616,'Data _Transformation'!A1615:Q3944,14,FALSE)</f>
        <v>tier - 2</v>
      </c>
      <c r="O1616" s="14" t="str">
        <f>VLOOKUP(A1616,'Data _Transformation'!A1615:Q3944,15,FALSE)</f>
        <v>tier - 3</v>
      </c>
      <c r="P1616" s="14" t="str">
        <f>VLOOKUP(A1616,'Data _Transformation'!A1615:Q3944,16,0)</f>
        <v>R1023</v>
      </c>
      <c r="Q1616" s="42">
        <f>VLOOKUP(A1616,'Data _Transformation'!A1615:Q3944,17,0)</f>
        <v>46</v>
      </c>
    </row>
    <row r="1617" spans="1:17" ht="15.6" x14ac:dyDescent="0.3">
      <c r="A1617" s="41" t="s">
        <v>3861</v>
      </c>
      <c r="B1617" s="14" t="str">
        <f>VLOOKUP(A1617,'Data _Transformation'!A1616:Q3945,2,FALSE)</f>
        <v xml:space="preserve">  Kara Lynne</v>
      </c>
      <c r="C1617" s="14">
        <f>VLOOKUP(A1617,'Data _Transformation'!A1616:Q3945,3,FALSE)</f>
        <v>33.155000000000001</v>
      </c>
      <c r="D1617" s="14">
        <f>VLOOKUP(A1617,'Data _Transformation'!A1616:Q3945,4,FALSE)</f>
        <v>4.32</v>
      </c>
      <c r="E1617" s="14" t="str">
        <f>VLOOKUP(A1617,'Data _Transformation'!A1616:Q3945,5,FALSE)</f>
        <v>No</v>
      </c>
      <c r="F1617" s="14" t="str">
        <f>VLOOKUP(A1617,'Data _Transformation'!A1616:Q3945,6,FALSE)</f>
        <v>No</v>
      </c>
      <c r="G1617" s="14" t="str">
        <f>VLOOKUP(A1617,'Data _Transformation'!A1616:Q3945,7,FALSE)</f>
        <v>No</v>
      </c>
      <c r="H1617" s="14">
        <f>VLOOKUP(A1617,'Data _Transformation'!A1616:Q3945,8,FALSE)</f>
        <v>0</v>
      </c>
      <c r="I1617" s="14" t="str">
        <f>VLOOKUP(A1617,'Data _Transformation'!A1616:Q3945,9,FALSE)</f>
        <v>Nonsmoker</v>
      </c>
      <c r="J1617" s="14" t="str">
        <f>VLOOKUP(A1617,'Data _Transformation'!A1616:Q3945,10,FALSE)</f>
        <v>Obesity</v>
      </c>
      <c r="K1617" s="14" t="str">
        <f>VLOOKUP(A1617,'Data _Transformation'!A1616:Q3945,11,FALSE)</f>
        <v>Normal</v>
      </c>
      <c r="L1617" s="39">
        <f>VLOOKUP(A1617,'Data _Transformation'!A1616:Q3945,12,FALSE)</f>
        <v>22446</v>
      </c>
      <c r="M1617" s="40">
        <f>VLOOKUP(A1617,'Data _Transformation'!A1616:Q3945,13,FALSE)</f>
        <v>14119.62</v>
      </c>
      <c r="N1617" s="14" t="str">
        <f>VLOOKUP(A1617,'Data _Transformation'!A1616:Q3945,14,FALSE)</f>
        <v>tier - 2</v>
      </c>
      <c r="O1617" s="14" t="str">
        <f>VLOOKUP(A1617,'Data _Transformation'!A1616:Q3945,15,FALSE)</f>
        <v>tier - 1</v>
      </c>
      <c r="P1617" s="14" t="str">
        <f>VLOOKUP(A1617,'Data _Transformation'!A1616:Q3945,16,0)</f>
        <v>R1012</v>
      </c>
      <c r="Q1617" s="42">
        <f>VLOOKUP(A1617,'Data _Transformation'!A1616:Q3945,17,0)</f>
        <v>61</v>
      </c>
    </row>
    <row r="1618" spans="1:17" ht="15.6" x14ac:dyDescent="0.3">
      <c r="A1618" s="41" t="s">
        <v>3856</v>
      </c>
      <c r="B1618" s="14" t="str">
        <f>VLOOKUP(A1618,'Data _Transformation'!A1617:Q3946,2,FALSE)</f>
        <v xml:space="preserve">  Jeffrey</v>
      </c>
      <c r="C1618" s="14">
        <f>VLOOKUP(A1618,'Data _Transformation'!A1617:Q3946,3,FALSE)</f>
        <v>26.22</v>
      </c>
      <c r="D1618" s="14">
        <f>VLOOKUP(A1618,'Data _Transformation'!A1617:Q3946,4,FALSE)</f>
        <v>5.57</v>
      </c>
      <c r="E1618" s="14" t="str">
        <f>VLOOKUP(A1618,'Data _Transformation'!A1617:Q3946,5,FALSE)</f>
        <v>Yes</v>
      </c>
      <c r="F1618" s="14" t="str">
        <f>VLOOKUP(A1618,'Data _Transformation'!A1617:Q3946,6,FALSE)</f>
        <v>No</v>
      </c>
      <c r="G1618" s="14" t="str">
        <f>VLOOKUP(A1618,'Data _Transformation'!A1617:Q3946,7,FALSE)</f>
        <v>Yes</v>
      </c>
      <c r="H1618" s="14">
        <f>VLOOKUP(A1618,'Data _Transformation'!A1617:Q3946,8,FALSE)</f>
        <v>1</v>
      </c>
      <c r="I1618" s="14" t="str">
        <f>VLOOKUP(A1618,'Data _Transformation'!A1617:Q3946,9,FALSE)</f>
        <v>Nonsmoker</v>
      </c>
      <c r="J1618" s="14" t="str">
        <f>VLOOKUP(A1618,'Data _Transformation'!A1617:Q3946,10,FALSE)</f>
        <v>Over weight</v>
      </c>
      <c r="K1618" s="14" t="str">
        <f>VLOOKUP(A1618,'Data _Transformation'!A1617:Q3946,11,FALSE)</f>
        <v>Normal</v>
      </c>
      <c r="L1618" s="39">
        <f>VLOOKUP(A1618,'Data _Transformation'!A1617:Q3946,12,FALSE)</f>
        <v>38174</v>
      </c>
      <c r="M1618" s="40">
        <f>VLOOKUP(A1618,'Data _Transformation'!A1617:Q3946,13,FALSE)</f>
        <v>14133.04</v>
      </c>
      <c r="N1618" s="14" t="str">
        <f>VLOOKUP(A1618,'Data _Transformation'!A1617:Q3946,14,FALSE)</f>
        <v>tier - 2</v>
      </c>
      <c r="O1618" s="14" t="str">
        <f>VLOOKUP(A1618,'Data _Transformation'!A1617:Q3946,15,FALSE)</f>
        <v>tier - 3</v>
      </c>
      <c r="P1618" s="14" t="str">
        <f>VLOOKUP(A1618,'Data _Transformation'!A1617:Q3946,16,0)</f>
        <v>R1013</v>
      </c>
      <c r="Q1618" s="42">
        <f>VLOOKUP(A1618,'Data _Transformation'!A1617:Q3946,17,0)</f>
        <v>18</v>
      </c>
    </row>
    <row r="1619" spans="1:17" ht="15.6" x14ac:dyDescent="0.3">
      <c r="A1619" s="41" t="s">
        <v>3851</v>
      </c>
      <c r="B1619" s="14" t="str">
        <f>VLOOKUP(A1619,'Data _Transformation'!A1618:Q3947,2,FALSE)</f>
        <v xml:space="preserve">  Justin</v>
      </c>
      <c r="C1619" s="14">
        <f>VLOOKUP(A1619,'Data _Transformation'!A1618:Q3947,3,FALSE)</f>
        <v>21.85</v>
      </c>
      <c r="D1619" s="14">
        <f>VLOOKUP(A1619,'Data _Transformation'!A1618:Q3947,4,FALSE)</f>
        <v>5.26</v>
      </c>
      <c r="E1619" s="14" t="str">
        <f>VLOOKUP(A1619,'Data _Transformation'!A1618:Q3947,5,FALSE)</f>
        <v>Yes</v>
      </c>
      <c r="F1619" s="14" t="str">
        <f>VLOOKUP(A1619,'Data _Transformation'!A1618:Q3947,6,FALSE)</f>
        <v>No</v>
      </c>
      <c r="G1619" s="14" t="str">
        <f>VLOOKUP(A1619,'Data _Transformation'!A1618:Q3947,7,FALSE)</f>
        <v>Yes</v>
      </c>
      <c r="H1619" s="14">
        <f>VLOOKUP(A1619,'Data _Transformation'!A1618:Q3947,8,FALSE)</f>
        <v>1</v>
      </c>
      <c r="I1619" s="14" t="str">
        <f>VLOOKUP(A1619,'Data _Transformation'!A1618:Q3947,9,FALSE)</f>
        <v>Nonsmoker</v>
      </c>
      <c r="J1619" s="14" t="str">
        <f>VLOOKUP(A1619,'Data _Transformation'!A1618:Q3947,10,FALSE)</f>
        <v>Normal weight</v>
      </c>
      <c r="K1619" s="14" t="str">
        <f>VLOOKUP(A1619,'Data _Transformation'!A1618:Q3947,11,FALSE)</f>
        <v>Normal</v>
      </c>
      <c r="L1619" s="39">
        <f>VLOOKUP(A1619,'Data _Transformation'!A1618:Q3947,12,FALSE)</f>
        <v>30870</v>
      </c>
      <c r="M1619" s="40">
        <f>VLOOKUP(A1619,'Data _Transformation'!A1618:Q3947,13,FALSE)</f>
        <v>14152.46</v>
      </c>
      <c r="N1619" s="14" t="str">
        <f>VLOOKUP(A1619,'Data _Transformation'!A1618:Q3947,14,FALSE)</f>
        <v>tier - 2</v>
      </c>
      <c r="O1619" s="14" t="str">
        <f>VLOOKUP(A1619,'Data _Transformation'!A1618:Q3947,15,FALSE)</f>
        <v>tier - 1</v>
      </c>
      <c r="P1619" s="14" t="str">
        <f>VLOOKUP(A1619,'Data _Transformation'!A1618:Q3947,16,0)</f>
        <v>R1012</v>
      </c>
      <c r="Q1619" s="42">
        <f>VLOOKUP(A1619,'Data _Transformation'!A1618:Q3947,17,0)</f>
        <v>38</v>
      </c>
    </row>
    <row r="1620" spans="1:17" ht="15.6" x14ac:dyDescent="0.3">
      <c r="A1620" s="41" t="s">
        <v>3846</v>
      </c>
      <c r="B1620" s="14" t="str">
        <f>VLOOKUP(A1620,'Data _Transformation'!A1619:Q3948,2,FALSE)</f>
        <v xml:space="preserve">  Emily</v>
      </c>
      <c r="C1620" s="14">
        <f>VLOOKUP(A1620,'Data _Transformation'!A1619:Q3948,3,FALSE)</f>
        <v>30.495000000000001</v>
      </c>
      <c r="D1620" s="14">
        <f>VLOOKUP(A1620,'Data _Transformation'!A1619:Q3948,4,FALSE)</f>
        <v>6.25</v>
      </c>
      <c r="E1620" s="14" t="str">
        <f>VLOOKUP(A1620,'Data _Transformation'!A1619:Q3948,5,FALSE)</f>
        <v>No</v>
      </c>
      <c r="F1620" s="14" t="str">
        <f>VLOOKUP(A1620,'Data _Transformation'!A1619:Q3948,6,FALSE)</f>
        <v>No</v>
      </c>
      <c r="G1620" s="14" t="str">
        <f>VLOOKUP(A1620,'Data _Transformation'!A1619:Q3948,7,FALSE)</f>
        <v>No</v>
      </c>
      <c r="H1620" s="14">
        <f>VLOOKUP(A1620,'Data _Transformation'!A1619:Q3948,8,FALSE)</f>
        <v>0</v>
      </c>
      <c r="I1620" s="14" t="str">
        <f>VLOOKUP(A1620,'Data _Transformation'!A1619:Q3948,9,FALSE)</f>
        <v>Nonsmoker</v>
      </c>
      <c r="J1620" s="14" t="str">
        <f>VLOOKUP(A1620,'Data _Transformation'!A1619:Q3948,10,FALSE)</f>
        <v>Obesity</v>
      </c>
      <c r="K1620" s="14" t="str">
        <f>VLOOKUP(A1620,'Data _Transformation'!A1619:Q3948,11,FALSE)</f>
        <v>Prediabetes</v>
      </c>
      <c r="L1620" s="39">
        <f>VLOOKUP(A1620,'Data _Transformation'!A1619:Q3948,12,FALSE)</f>
        <v>25197</v>
      </c>
      <c r="M1620" s="40">
        <f>VLOOKUP(A1620,'Data _Transformation'!A1619:Q3948,13,FALSE)</f>
        <v>14193.55</v>
      </c>
      <c r="N1620" s="14" t="str">
        <f>VLOOKUP(A1620,'Data _Transformation'!A1619:Q3948,14,FALSE)</f>
        <v>tier - 2</v>
      </c>
      <c r="O1620" s="14" t="str">
        <f>VLOOKUP(A1620,'Data _Transformation'!A1619:Q3948,15,FALSE)</f>
        <v>tier - 1</v>
      </c>
      <c r="P1620" s="14" t="str">
        <f>VLOOKUP(A1620,'Data _Transformation'!A1619:Q3948,16,0)</f>
        <v>R1026</v>
      </c>
      <c r="Q1620" s="42">
        <f>VLOOKUP(A1620,'Data _Transformation'!A1619:Q3948,17,0)</f>
        <v>54</v>
      </c>
    </row>
    <row r="1621" spans="1:17" ht="15.6" x14ac:dyDescent="0.3">
      <c r="A1621" s="41" t="s">
        <v>3841</v>
      </c>
      <c r="B1621" s="14" t="str">
        <f>VLOOKUP(A1621,'Data _Transformation'!A1620:Q3949,2,FALSE)</f>
        <v xml:space="preserve">  Rebecca</v>
      </c>
      <c r="C1621" s="14">
        <f>VLOOKUP(A1621,'Data _Transformation'!A1620:Q3949,3,FALSE)</f>
        <v>34.104999999999997</v>
      </c>
      <c r="D1621" s="14">
        <f>VLOOKUP(A1621,'Data _Transformation'!A1620:Q3949,4,FALSE)</f>
        <v>5.67</v>
      </c>
      <c r="E1621" s="14" t="str">
        <f>VLOOKUP(A1621,'Data _Transformation'!A1620:Q3949,5,FALSE)</f>
        <v>Yes</v>
      </c>
      <c r="F1621" s="14" t="str">
        <f>VLOOKUP(A1621,'Data _Transformation'!A1620:Q3949,6,FALSE)</f>
        <v>No</v>
      </c>
      <c r="G1621" s="14" t="str">
        <f>VLOOKUP(A1621,'Data _Transformation'!A1620:Q3949,7,FALSE)</f>
        <v>No</v>
      </c>
      <c r="H1621" s="14">
        <f>VLOOKUP(A1621,'Data _Transformation'!A1620:Q3949,8,FALSE)</f>
        <v>0</v>
      </c>
      <c r="I1621" s="14" t="str">
        <f>VLOOKUP(A1621,'Data _Transformation'!A1620:Q3949,9,FALSE)</f>
        <v>Nonsmoker</v>
      </c>
      <c r="J1621" s="14" t="str">
        <f>VLOOKUP(A1621,'Data _Transformation'!A1620:Q3949,10,FALSE)</f>
        <v>Obesity</v>
      </c>
      <c r="K1621" s="14" t="str">
        <f>VLOOKUP(A1621,'Data _Transformation'!A1620:Q3949,11,FALSE)</f>
        <v>Normal</v>
      </c>
      <c r="L1621" s="39">
        <f>VLOOKUP(A1621,'Data _Transformation'!A1620:Q3949,12,FALSE)</f>
        <v>30637</v>
      </c>
      <c r="M1621" s="40">
        <f>VLOOKUP(A1621,'Data _Transformation'!A1620:Q3949,13,FALSE)</f>
        <v>14209.4</v>
      </c>
      <c r="N1621" s="14" t="str">
        <f>VLOOKUP(A1621,'Data _Transformation'!A1620:Q3949,14,FALSE)</f>
        <v>tier - 2</v>
      </c>
      <c r="O1621" s="14" t="str">
        <f>VLOOKUP(A1621,'Data _Transformation'!A1620:Q3949,15,FALSE)</f>
        <v>tier - 1</v>
      </c>
      <c r="P1621" s="14" t="str">
        <f>VLOOKUP(A1621,'Data _Transformation'!A1620:Q3949,16,0)</f>
        <v>R1026</v>
      </c>
      <c r="Q1621" s="42">
        <f>VLOOKUP(A1621,'Data _Transformation'!A1620:Q3949,17,0)</f>
        <v>39</v>
      </c>
    </row>
    <row r="1622" spans="1:17" ht="15.6" x14ac:dyDescent="0.3">
      <c r="A1622" s="41" t="s">
        <v>3835</v>
      </c>
      <c r="B1622" s="14" t="str">
        <f>VLOOKUP(A1622,'Data _Transformation'!A1621:Q3950,2,FALSE)</f>
        <v xml:space="preserve">  Allie</v>
      </c>
      <c r="C1622" s="14">
        <f>VLOOKUP(A1622,'Data _Transformation'!A1621:Q3950,3,FALSE)</f>
        <v>32.770000000000003</v>
      </c>
      <c r="D1622" s="14">
        <f>VLOOKUP(A1622,'Data _Transformation'!A1621:Q3950,4,FALSE)</f>
        <v>4.42</v>
      </c>
      <c r="E1622" s="14" t="str">
        <f>VLOOKUP(A1622,'Data _Transformation'!A1621:Q3950,5,FALSE)</f>
        <v>Yes</v>
      </c>
      <c r="F1622" s="14" t="str">
        <f>VLOOKUP(A1622,'Data _Transformation'!A1621:Q3950,6,FALSE)</f>
        <v>No</v>
      </c>
      <c r="G1622" s="14" t="str">
        <f>VLOOKUP(A1622,'Data _Transformation'!A1621:Q3950,7,FALSE)</f>
        <v>No</v>
      </c>
      <c r="H1622" s="14">
        <f>VLOOKUP(A1622,'Data _Transformation'!A1621:Q3950,8,FALSE)</f>
        <v>1</v>
      </c>
      <c r="I1622" s="14" t="str">
        <f>VLOOKUP(A1622,'Data _Transformation'!A1621:Q3950,9,FALSE)</f>
        <v>Nonsmoker</v>
      </c>
      <c r="J1622" s="14" t="str">
        <f>VLOOKUP(A1622,'Data _Transformation'!A1621:Q3950,10,FALSE)</f>
        <v>Obesity</v>
      </c>
      <c r="K1622" s="14" t="str">
        <f>VLOOKUP(A1622,'Data _Transformation'!A1621:Q3950,11,FALSE)</f>
        <v>Normal</v>
      </c>
      <c r="L1622" s="39">
        <f>VLOOKUP(A1622,'Data _Transformation'!A1621:Q3950,12,FALSE)</f>
        <v>21449</v>
      </c>
      <c r="M1622" s="40">
        <f>VLOOKUP(A1622,'Data _Transformation'!A1621:Q3950,13,FALSE)</f>
        <v>14210.54</v>
      </c>
      <c r="N1622" s="14" t="str">
        <f>VLOOKUP(A1622,'Data _Transformation'!A1621:Q3950,14,FALSE)</f>
        <v>tier - 2</v>
      </c>
      <c r="O1622" s="14" t="str">
        <f>VLOOKUP(A1622,'Data _Transformation'!A1621:Q3950,15,FALSE)</f>
        <v>tier - 2</v>
      </c>
      <c r="P1622" s="14" t="str">
        <f>VLOOKUP(A1622,'Data _Transformation'!A1621:Q3950,16,0)</f>
        <v>R1012</v>
      </c>
      <c r="Q1622" s="42">
        <f>VLOOKUP(A1622,'Data _Transformation'!A1621:Q3950,17,0)</f>
        <v>64</v>
      </c>
    </row>
    <row r="1623" spans="1:17" ht="15.6" x14ac:dyDescent="0.3">
      <c r="A1623" s="41" t="s">
        <v>3829</v>
      </c>
      <c r="B1623" s="14" t="str">
        <f>VLOOKUP(A1623,'Data _Transformation'!A1622:Q3951,2,FALSE)</f>
        <v xml:space="preserve">  Trasi</v>
      </c>
      <c r="C1623" s="14">
        <f>VLOOKUP(A1623,'Data _Transformation'!A1622:Q3951,3,FALSE)</f>
        <v>16.850000000000001</v>
      </c>
      <c r="D1623" s="14">
        <f>VLOOKUP(A1623,'Data _Transformation'!A1622:Q3951,4,FALSE)</f>
        <v>11.75</v>
      </c>
      <c r="E1623" s="14" t="str">
        <f>VLOOKUP(A1623,'Data _Transformation'!A1622:Q3951,5,FALSE)</f>
        <v>Yes</v>
      </c>
      <c r="F1623" s="14" t="str">
        <f>VLOOKUP(A1623,'Data _Transformation'!A1622:Q3951,6,FALSE)</f>
        <v>No</v>
      </c>
      <c r="G1623" s="14" t="str">
        <f>VLOOKUP(A1623,'Data _Transformation'!A1622:Q3951,7,FALSE)</f>
        <v>No</v>
      </c>
      <c r="H1623" s="14">
        <f>VLOOKUP(A1623,'Data _Transformation'!A1622:Q3951,8,FALSE)</f>
        <v>2</v>
      </c>
      <c r="I1623" s="14" t="str">
        <f>VLOOKUP(A1623,'Data _Transformation'!A1622:Q3951,9,FALSE)</f>
        <v>Nonsmoker</v>
      </c>
      <c r="J1623" s="14" t="str">
        <f>VLOOKUP(A1623,'Data _Transformation'!A1622:Q3951,10,FALSE)</f>
        <v>Under weight</v>
      </c>
      <c r="K1623" s="14" t="str">
        <f>VLOOKUP(A1623,'Data _Transformation'!A1622:Q3951,11,FALSE)</f>
        <v>Diabetes</v>
      </c>
      <c r="L1623" s="39">
        <f>VLOOKUP(A1623,'Data _Transformation'!A1622:Q3951,12,FALSE)</f>
        <v>22549</v>
      </c>
      <c r="M1623" s="40">
        <f>VLOOKUP(A1623,'Data _Transformation'!A1622:Q3951,13,FALSE)</f>
        <v>14235.07</v>
      </c>
      <c r="N1623" s="14" t="str">
        <f>VLOOKUP(A1623,'Data _Transformation'!A1622:Q3951,14,FALSE)</f>
        <v>tier - 2</v>
      </c>
      <c r="O1623" s="14" t="str">
        <f>VLOOKUP(A1623,'Data _Transformation'!A1622:Q3951,15,FALSE)</f>
        <v>tier - 1</v>
      </c>
      <c r="P1623" s="14" t="str">
        <f>VLOOKUP(A1623,'Data _Transformation'!A1622:Q3951,16,0)</f>
        <v>R1011</v>
      </c>
      <c r="Q1623" s="42">
        <f>VLOOKUP(A1623,'Data _Transformation'!A1622:Q3951,17,0)</f>
        <v>61</v>
      </c>
    </row>
    <row r="1624" spans="1:17" ht="15.6" x14ac:dyDescent="0.3">
      <c r="A1624" s="41" t="s">
        <v>3822</v>
      </c>
      <c r="B1624" s="14" t="str">
        <f>VLOOKUP(A1624,'Data _Transformation'!A1623:Q3952,2,FALSE)</f>
        <v xml:space="preserve">  Kevin</v>
      </c>
      <c r="C1624" s="14">
        <f>VLOOKUP(A1624,'Data _Transformation'!A1623:Q3952,3,FALSE)</f>
        <v>34.700000000000003</v>
      </c>
      <c r="D1624" s="14">
        <f>VLOOKUP(A1624,'Data _Transformation'!A1623:Q3952,4,FALSE)</f>
        <v>6.06</v>
      </c>
      <c r="E1624" s="14" t="str">
        <f>VLOOKUP(A1624,'Data _Transformation'!A1623:Q3952,5,FALSE)</f>
        <v>No</v>
      </c>
      <c r="F1624" s="14" t="str">
        <f>VLOOKUP(A1624,'Data _Transformation'!A1623:Q3952,6,FALSE)</f>
        <v>No</v>
      </c>
      <c r="G1624" s="14" t="str">
        <f>VLOOKUP(A1624,'Data _Transformation'!A1623:Q3952,7,FALSE)</f>
        <v>No</v>
      </c>
      <c r="H1624" s="14">
        <f>VLOOKUP(A1624,'Data _Transformation'!A1623:Q3952,8,FALSE)</f>
        <v>1</v>
      </c>
      <c r="I1624" s="14" t="str">
        <f>VLOOKUP(A1624,'Data _Transformation'!A1623:Q3952,9,FALSE)</f>
        <v>Nonsmoker</v>
      </c>
      <c r="J1624" s="14" t="str">
        <f>VLOOKUP(A1624,'Data _Transformation'!A1623:Q3952,10,FALSE)</f>
        <v>Obesity</v>
      </c>
      <c r="K1624" s="14" t="str">
        <f>VLOOKUP(A1624,'Data _Transformation'!A1623:Q3952,11,FALSE)</f>
        <v>Prediabetes</v>
      </c>
      <c r="L1624" s="39">
        <f>VLOOKUP(A1624,'Data _Transformation'!A1623:Q3952,12,FALSE)</f>
        <v>21833</v>
      </c>
      <c r="M1624" s="40">
        <f>VLOOKUP(A1624,'Data _Transformation'!A1623:Q3952,13,FALSE)</f>
        <v>14254.61</v>
      </c>
      <c r="N1624" s="14" t="str">
        <f>VLOOKUP(A1624,'Data _Transformation'!A1623:Q3952,14,FALSE)</f>
        <v>tier - 2</v>
      </c>
      <c r="O1624" s="14" t="str">
        <f>VLOOKUP(A1624,'Data _Transformation'!A1623:Q3952,15,FALSE)</f>
        <v>tier - 1</v>
      </c>
      <c r="P1624" s="14" t="str">
        <f>VLOOKUP(A1624,'Data _Transformation'!A1623:Q3952,16,0)</f>
        <v>R1012</v>
      </c>
      <c r="Q1624" s="42">
        <f>VLOOKUP(A1624,'Data _Transformation'!A1623:Q3952,17,0)</f>
        <v>63</v>
      </c>
    </row>
    <row r="1625" spans="1:17" ht="15.6" x14ac:dyDescent="0.3">
      <c r="A1625" s="41" t="s">
        <v>3817</v>
      </c>
      <c r="B1625" s="14" t="str">
        <f>VLOOKUP(A1625,'Data _Transformation'!A1624:Q3953,2,FALSE)</f>
        <v xml:space="preserve">  Fernando</v>
      </c>
      <c r="C1625" s="14">
        <f>VLOOKUP(A1625,'Data _Transformation'!A1624:Q3953,3,FALSE)</f>
        <v>37.049999999999997</v>
      </c>
      <c r="D1625" s="14">
        <f>VLOOKUP(A1625,'Data _Transformation'!A1624:Q3953,4,FALSE)</f>
        <v>5.48</v>
      </c>
      <c r="E1625" s="14" t="str">
        <f>VLOOKUP(A1625,'Data _Transformation'!A1624:Q3953,5,FALSE)</f>
        <v>No</v>
      </c>
      <c r="F1625" s="14" t="str">
        <f>VLOOKUP(A1625,'Data _Transformation'!A1624:Q3953,6,FALSE)</f>
        <v>No</v>
      </c>
      <c r="G1625" s="14" t="str">
        <f>VLOOKUP(A1625,'Data _Transformation'!A1624:Q3953,7,FALSE)</f>
        <v>No</v>
      </c>
      <c r="H1625" s="14">
        <f>VLOOKUP(A1625,'Data _Transformation'!A1624:Q3953,8,FALSE)</f>
        <v>1</v>
      </c>
      <c r="I1625" s="14" t="str">
        <f>VLOOKUP(A1625,'Data _Transformation'!A1624:Q3953,9,FALSE)</f>
        <v>Nonsmoker</v>
      </c>
      <c r="J1625" s="14" t="str">
        <f>VLOOKUP(A1625,'Data _Transformation'!A1624:Q3953,10,FALSE)</f>
        <v>Obesity</v>
      </c>
      <c r="K1625" s="14" t="str">
        <f>VLOOKUP(A1625,'Data _Transformation'!A1624:Q3953,11,FALSE)</f>
        <v>Normal</v>
      </c>
      <c r="L1625" s="39">
        <f>VLOOKUP(A1625,'Data _Transformation'!A1624:Q3953,12,FALSE)</f>
        <v>21862</v>
      </c>
      <c r="M1625" s="40">
        <f>VLOOKUP(A1625,'Data _Transformation'!A1624:Q3953,13,FALSE)</f>
        <v>14256.19</v>
      </c>
      <c r="N1625" s="14" t="str">
        <f>VLOOKUP(A1625,'Data _Transformation'!A1624:Q3953,14,FALSE)</f>
        <v>tier - 2</v>
      </c>
      <c r="O1625" s="14" t="str">
        <f>VLOOKUP(A1625,'Data _Transformation'!A1624:Q3953,15,FALSE)</f>
        <v>tier - 3</v>
      </c>
      <c r="P1625" s="14" t="str">
        <f>VLOOKUP(A1625,'Data _Transformation'!A1624:Q3953,16,0)</f>
        <v>R1012</v>
      </c>
      <c r="Q1625" s="42">
        <f>VLOOKUP(A1625,'Data _Transformation'!A1624:Q3953,17,0)</f>
        <v>63</v>
      </c>
    </row>
    <row r="1626" spans="1:17" ht="15.6" x14ac:dyDescent="0.3">
      <c r="A1626" s="41" t="s">
        <v>3812</v>
      </c>
      <c r="B1626" s="14" t="str">
        <f>VLOOKUP(A1626,'Data _Transformation'!A1625:Q3954,2,FALSE)</f>
        <v xml:space="preserve">  Ieva</v>
      </c>
      <c r="C1626" s="14">
        <f>VLOOKUP(A1626,'Data _Transformation'!A1625:Q3954,3,FALSE)</f>
        <v>18.78</v>
      </c>
      <c r="D1626" s="14">
        <f>VLOOKUP(A1626,'Data _Transformation'!A1625:Q3954,4,FALSE)</f>
        <v>4.45</v>
      </c>
      <c r="E1626" s="14" t="str">
        <f>VLOOKUP(A1626,'Data _Transformation'!A1625:Q3954,5,FALSE)</f>
        <v>No</v>
      </c>
      <c r="F1626" s="14" t="str">
        <f>VLOOKUP(A1626,'Data _Transformation'!A1625:Q3954,6,FALSE)</f>
        <v>No</v>
      </c>
      <c r="G1626" s="14" t="str">
        <f>VLOOKUP(A1626,'Data _Transformation'!A1625:Q3954,7,FALSE)</f>
        <v>Yes</v>
      </c>
      <c r="H1626" s="14">
        <f>VLOOKUP(A1626,'Data _Transformation'!A1625:Q3954,8,FALSE)</f>
        <v>1</v>
      </c>
      <c r="I1626" s="14" t="str">
        <f>VLOOKUP(A1626,'Data _Transformation'!A1625:Q3954,9,FALSE)</f>
        <v>Nonsmoker</v>
      </c>
      <c r="J1626" s="14" t="str">
        <f>VLOOKUP(A1626,'Data _Transformation'!A1625:Q3954,10,FALSE)</f>
        <v>Normal weight</v>
      </c>
      <c r="K1626" s="14" t="str">
        <f>VLOOKUP(A1626,'Data _Transformation'!A1625:Q3954,11,FALSE)</f>
        <v>Normal</v>
      </c>
      <c r="L1626" s="39">
        <f>VLOOKUP(A1626,'Data _Transformation'!A1625:Q3954,12,FALSE)</f>
        <v>27389</v>
      </c>
      <c r="M1626" s="40">
        <f>VLOOKUP(A1626,'Data _Transformation'!A1625:Q3954,13,FALSE)</f>
        <v>14256.79</v>
      </c>
      <c r="N1626" s="14" t="str">
        <f>VLOOKUP(A1626,'Data _Transformation'!A1625:Q3954,14,FALSE)</f>
        <v>tier - 2</v>
      </c>
      <c r="O1626" s="14" t="str">
        <f>VLOOKUP(A1626,'Data _Transformation'!A1625:Q3954,15,FALSE)</f>
        <v>tier - 2</v>
      </c>
      <c r="P1626" s="14" t="str">
        <f>VLOOKUP(A1626,'Data _Transformation'!A1625:Q3954,16,0)</f>
        <v>R1026</v>
      </c>
      <c r="Q1626" s="42">
        <f>VLOOKUP(A1626,'Data _Transformation'!A1625:Q3954,17,0)</f>
        <v>48</v>
      </c>
    </row>
    <row r="1627" spans="1:17" ht="15.6" x14ac:dyDescent="0.3">
      <c r="A1627" s="41" t="s">
        <v>3803</v>
      </c>
      <c r="B1627" s="14" t="str">
        <f>VLOOKUP(A1627,'Data _Transformation'!A1626:Q3955,2,FALSE)</f>
        <v xml:space="preserve">  Chris</v>
      </c>
      <c r="C1627" s="14">
        <f>VLOOKUP(A1627,'Data _Transformation'!A1626:Q3955,3,FALSE)</f>
        <v>28.024999999999999</v>
      </c>
      <c r="D1627" s="14">
        <f>VLOOKUP(A1627,'Data _Transformation'!A1626:Q3955,4,FALSE)</f>
        <v>5</v>
      </c>
      <c r="E1627" s="14" t="str">
        <f>VLOOKUP(A1627,'Data _Transformation'!A1626:Q3955,5,FALSE)</f>
        <v>No</v>
      </c>
      <c r="F1627" s="14" t="str">
        <f>VLOOKUP(A1627,'Data _Transformation'!A1626:Q3955,6,FALSE)</f>
        <v>No</v>
      </c>
      <c r="G1627" s="14" t="str">
        <f>VLOOKUP(A1627,'Data _Transformation'!A1626:Q3955,7,FALSE)</f>
        <v>No</v>
      </c>
      <c r="H1627" s="14">
        <f>VLOOKUP(A1627,'Data _Transformation'!A1626:Q3955,8,FALSE)</f>
        <v>1</v>
      </c>
      <c r="I1627" s="14" t="str">
        <f>VLOOKUP(A1627,'Data _Transformation'!A1626:Q3955,9,FALSE)</f>
        <v>Nonsmoker</v>
      </c>
      <c r="J1627" s="14" t="str">
        <f>VLOOKUP(A1627,'Data _Transformation'!A1626:Q3955,10,FALSE)</f>
        <v>Over weight</v>
      </c>
      <c r="K1627" s="14" t="str">
        <f>VLOOKUP(A1627,'Data _Transformation'!A1626:Q3955,11,FALSE)</f>
        <v>Normal</v>
      </c>
      <c r="L1627" s="39">
        <f>VLOOKUP(A1627,'Data _Transformation'!A1626:Q3955,12,FALSE)</f>
        <v>26493</v>
      </c>
      <c r="M1627" s="40">
        <f>VLOOKUP(A1627,'Data _Transformation'!A1626:Q3955,13,FALSE)</f>
        <v>14258.33</v>
      </c>
      <c r="N1627" s="14" t="str">
        <f>VLOOKUP(A1627,'Data _Transformation'!A1626:Q3955,14,FALSE)</f>
        <v>tier - 2</v>
      </c>
      <c r="O1627" s="14" t="str">
        <f>VLOOKUP(A1627,'Data _Transformation'!A1626:Q3955,15,FALSE)</f>
        <v>tier - 2</v>
      </c>
      <c r="P1627" s="14" t="str">
        <f>VLOOKUP(A1627,'Data _Transformation'!A1626:Q3955,16,0)</f>
        <v>R1026</v>
      </c>
      <c r="Q1627" s="42">
        <f>VLOOKUP(A1627,'Data _Transformation'!A1626:Q3955,17,0)</f>
        <v>50</v>
      </c>
    </row>
    <row r="1628" spans="1:17" ht="15.6" x14ac:dyDescent="0.3">
      <c r="A1628" s="41" t="s">
        <v>3794</v>
      </c>
      <c r="B1628" s="14" t="str">
        <f>VLOOKUP(A1628,'Data _Transformation'!A1627:Q3956,2,FALSE)</f>
        <v xml:space="preserve">  Drew L</v>
      </c>
      <c r="C1628" s="14">
        <f>VLOOKUP(A1628,'Data _Transformation'!A1627:Q3956,3,FALSE)</f>
        <v>35.090000000000003</v>
      </c>
      <c r="D1628" s="14">
        <f>VLOOKUP(A1628,'Data _Transformation'!A1627:Q3956,4,FALSE)</f>
        <v>5.84</v>
      </c>
      <c r="E1628" s="14" t="str">
        <f>VLOOKUP(A1628,'Data _Transformation'!A1627:Q3956,5,FALSE)</f>
        <v>No</v>
      </c>
      <c r="F1628" s="14" t="str">
        <f>VLOOKUP(A1628,'Data _Transformation'!A1627:Q3956,6,FALSE)</f>
        <v>No</v>
      </c>
      <c r="G1628" s="14" t="str">
        <f>VLOOKUP(A1628,'Data _Transformation'!A1627:Q3956,7,FALSE)</f>
        <v>No</v>
      </c>
      <c r="H1628" s="14">
        <f>VLOOKUP(A1628,'Data _Transformation'!A1627:Q3956,8,FALSE)</f>
        <v>0</v>
      </c>
      <c r="I1628" s="14" t="str">
        <f>VLOOKUP(A1628,'Data _Transformation'!A1627:Q3956,9,FALSE)</f>
        <v>Nonsmoker</v>
      </c>
      <c r="J1628" s="14" t="str">
        <f>VLOOKUP(A1628,'Data _Transformation'!A1627:Q3956,10,FALSE)</f>
        <v>Obesity</v>
      </c>
      <c r="K1628" s="14" t="str">
        <f>VLOOKUP(A1628,'Data _Transformation'!A1627:Q3956,11,FALSE)</f>
        <v>Prediabetes</v>
      </c>
      <c r="L1628" s="39">
        <f>VLOOKUP(A1628,'Data _Transformation'!A1627:Q3956,12,FALSE)</f>
        <v>38236</v>
      </c>
      <c r="M1628" s="40">
        <f>VLOOKUP(A1628,'Data _Transformation'!A1627:Q3956,13,FALSE)</f>
        <v>14283.46</v>
      </c>
      <c r="N1628" s="14" t="str">
        <f>VLOOKUP(A1628,'Data _Transformation'!A1627:Q3956,14,FALSE)</f>
        <v>tier - 2</v>
      </c>
      <c r="O1628" s="14" t="str">
        <f>VLOOKUP(A1628,'Data _Transformation'!A1627:Q3956,15,FALSE)</f>
        <v>tier - 2</v>
      </c>
      <c r="P1628" s="14" t="str">
        <f>VLOOKUP(A1628,'Data _Transformation'!A1627:Q3956,16,0)</f>
        <v>R1024</v>
      </c>
      <c r="Q1628" s="42">
        <f>VLOOKUP(A1628,'Data _Transformation'!A1627:Q3956,17,0)</f>
        <v>18</v>
      </c>
    </row>
    <row r="1629" spans="1:17" ht="15.6" x14ac:dyDescent="0.3">
      <c r="A1629" s="41" t="s">
        <v>3787</v>
      </c>
      <c r="B1629" s="14" t="str">
        <f>VLOOKUP(A1629,'Data _Transformation'!A1628:Q3957,2,FALSE)</f>
        <v xml:space="preserve">  Christina</v>
      </c>
      <c r="C1629" s="14">
        <f>VLOOKUP(A1629,'Data _Transformation'!A1628:Q3957,3,FALSE)</f>
        <v>34.42</v>
      </c>
      <c r="D1629" s="14">
        <f>VLOOKUP(A1629,'Data _Transformation'!A1628:Q3957,4,FALSE)</f>
        <v>5.21</v>
      </c>
      <c r="E1629" s="14" t="str">
        <f>VLOOKUP(A1629,'Data _Transformation'!A1628:Q3957,5,FALSE)</f>
        <v>Yes</v>
      </c>
      <c r="F1629" s="14" t="str">
        <f>VLOOKUP(A1629,'Data _Transformation'!A1628:Q3957,6,FALSE)</f>
        <v>No</v>
      </c>
      <c r="G1629" s="14" t="str">
        <f>VLOOKUP(A1629,'Data _Transformation'!A1628:Q3957,7,FALSE)</f>
        <v>No</v>
      </c>
      <c r="H1629" s="14">
        <f>VLOOKUP(A1629,'Data _Transformation'!A1628:Q3957,8,FALSE)</f>
        <v>0</v>
      </c>
      <c r="I1629" s="14" t="str">
        <f>VLOOKUP(A1629,'Data _Transformation'!A1628:Q3957,9,FALSE)</f>
        <v>Nonsmoker</v>
      </c>
      <c r="J1629" s="14" t="str">
        <f>VLOOKUP(A1629,'Data _Transformation'!A1628:Q3957,10,FALSE)</f>
        <v>Obesity</v>
      </c>
      <c r="K1629" s="14" t="str">
        <f>VLOOKUP(A1629,'Data _Transformation'!A1628:Q3957,11,FALSE)</f>
        <v>Normal</v>
      </c>
      <c r="L1629" s="39">
        <f>VLOOKUP(A1629,'Data _Transformation'!A1628:Q3957,12,FALSE)</f>
        <v>25187</v>
      </c>
      <c r="M1629" s="40">
        <f>VLOOKUP(A1629,'Data _Transformation'!A1628:Q3957,13,FALSE)</f>
        <v>14285.9</v>
      </c>
      <c r="N1629" s="14" t="str">
        <f>VLOOKUP(A1629,'Data _Transformation'!A1628:Q3957,14,FALSE)</f>
        <v>tier - 2</v>
      </c>
      <c r="O1629" s="14" t="str">
        <f>VLOOKUP(A1629,'Data _Transformation'!A1628:Q3957,15,FALSE)</f>
        <v>tier - 3</v>
      </c>
      <c r="P1629" s="14" t="str">
        <f>VLOOKUP(A1629,'Data _Transformation'!A1628:Q3957,16,0)</f>
        <v>R1012</v>
      </c>
      <c r="Q1629" s="42">
        <f>VLOOKUP(A1629,'Data _Transformation'!A1628:Q3957,17,0)</f>
        <v>54</v>
      </c>
    </row>
    <row r="1630" spans="1:17" ht="15.6" x14ac:dyDescent="0.3">
      <c r="A1630" s="41" t="s">
        <v>3778</v>
      </c>
      <c r="B1630" s="14" t="str">
        <f>VLOOKUP(A1630,'Data _Transformation'!A1629:Q3958,2,FALSE)</f>
        <v xml:space="preserve">  Alexander G</v>
      </c>
      <c r="C1630" s="14">
        <f>VLOOKUP(A1630,'Data _Transformation'!A1629:Q3958,3,FALSE)</f>
        <v>29.4</v>
      </c>
      <c r="D1630" s="14">
        <f>VLOOKUP(A1630,'Data _Transformation'!A1629:Q3958,4,FALSE)</f>
        <v>4.26</v>
      </c>
      <c r="E1630" s="14" t="str">
        <f>VLOOKUP(A1630,'Data _Transformation'!A1629:Q3958,5,FALSE)</f>
        <v>No</v>
      </c>
      <c r="F1630" s="14" t="str">
        <f>VLOOKUP(A1630,'Data _Transformation'!A1629:Q3958,6,FALSE)</f>
        <v>No</v>
      </c>
      <c r="G1630" s="14" t="str">
        <f>VLOOKUP(A1630,'Data _Transformation'!A1629:Q3958,7,FALSE)</f>
        <v>No</v>
      </c>
      <c r="H1630" s="14">
        <f>VLOOKUP(A1630,'Data _Transformation'!A1629:Q3958,8,FALSE)</f>
        <v>0</v>
      </c>
      <c r="I1630" s="14" t="str">
        <f>VLOOKUP(A1630,'Data _Transformation'!A1629:Q3958,9,FALSE)</f>
        <v>Nonsmoker</v>
      </c>
      <c r="J1630" s="14" t="str">
        <f>VLOOKUP(A1630,'Data _Transformation'!A1629:Q3958,10,FALSE)</f>
        <v>Over weight</v>
      </c>
      <c r="K1630" s="14" t="str">
        <f>VLOOKUP(A1630,'Data _Transformation'!A1629:Q3958,11,FALSE)</f>
        <v>Normal</v>
      </c>
      <c r="L1630" s="39">
        <f>VLOOKUP(A1630,'Data _Transformation'!A1629:Q3958,12,FALSE)</f>
        <v>21473</v>
      </c>
      <c r="M1630" s="40">
        <f>VLOOKUP(A1630,'Data _Transformation'!A1629:Q3958,13,FALSE)</f>
        <v>14313.85</v>
      </c>
      <c r="N1630" s="14" t="str">
        <f>VLOOKUP(A1630,'Data _Transformation'!A1629:Q3958,14,FALSE)</f>
        <v>tier - 2</v>
      </c>
      <c r="O1630" s="14" t="str">
        <f>VLOOKUP(A1630,'Data _Transformation'!A1629:Q3958,15,FALSE)</f>
        <v>tier - 3</v>
      </c>
      <c r="P1630" s="14" t="str">
        <f>VLOOKUP(A1630,'Data _Transformation'!A1629:Q3958,16,0)</f>
        <v>R1013</v>
      </c>
      <c r="Q1630" s="42">
        <f>VLOOKUP(A1630,'Data _Transformation'!A1629:Q3958,17,0)</f>
        <v>64</v>
      </c>
    </row>
    <row r="1631" spans="1:17" ht="15.6" x14ac:dyDescent="0.3">
      <c r="A1631" s="41" t="s">
        <v>3771</v>
      </c>
      <c r="B1631" s="14" t="str">
        <f>VLOOKUP(A1631,'Data _Transformation'!A1630:Q3959,2,FALSE)</f>
        <v xml:space="preserve">  Meaghan</v>
      </c>
      <c r="C1631" s="14">
        <f>VLOOKUP(A1631,'Data _Transformation'!A1630:Q3959,3,FALSE)</f>
        <v>21.31</v>
      </c>
      <c r="D1631" s="14">
        <f>VLOOKUP(A1631,'Data _Transformation'!A1630:Q3959,4,FALSE)</f>
        <v>4.17</v>
      </c>
      <c r="E1631" s="14" t="str">
        <f>VLOOKUP(A1631,'Data _Transformation'!A1630:Q3959,5,FALSE)</f>
        <v>No</v>
      </c>
      <c r="F1631" s="14" t="str">
        <f>VLOOKUP(A1631,'Data _Transformation'!A1630:Q3959,6,FALSE)</f>
        <v>No</v>
      </c>
      <c r="G1631" s="14" t="str">
        <f>VLOOKUP(A1631,'Data _Transformation'!A1630:Q3959,7,FALSE)</f>
        <v>No</v>
      </c>
      <c r="H1631" s="14">
        <f>VLOOKUP(A1631,'Data _Transformation'!A1630:Q3959,8,FALSE)</f>
        <v>0</v>
      </c>
      <c r="I1631" s="14" t="str">
        <f>VLOOKUP(A1631,'Data _Transformation'!A1630:Q3959,9,FALSE)</f>
        <v>Nonsmoker</v>
      </c>
      <c r="J1631" s="14" t="str">
        <f>VLOOKUP(A1631,'Data _Transformation'!A1630:Q3959,10,FALSE)</f>
        <v>Normal weight</v>
      </c>
      <c r="K1631" s="14" t="str">
        <f>VLOOKUP(A1631,'Data _Transformation'!A1630:Q3959,11,FALSE)</f>
        <v>Normal</v>
      </c>
      <c r="L1631" s="39">
        <f>VLOOKUP(A1631,'Data _Transformation'!A1630:Q3959,12,FALSE)</f>
        <v>21376</v>
      </c>
      <c r="M1631" s="40">
        <f>VLOOKUP(A1631,'Data _Transformation'!A1630:Q3959,13,FALSE)</f>
        <v>14319.03</v>
      </c>
      <c r="N1631" s="14" t="str">
        <f>VLOOKUP(A1631,'Data _Transformation'!A1630:Q3959,14,FALSE)</f>
        <v>tier - 2</v>
      </c>
      <c r="O1631" s="14" t="str">
        <f>VLOOKUP(A1631,'Data _Transformation'!A1630:Q3959,15,FALSE)</f>
        <v>tier - 2</v>
      </c>
      <c r="P1631" s="14" t="str">
        <f>VLOOKUP(A1631,'Data _Transformation'!A1630:Q3959,16,0)</f>
        <v>R1011</v>
      </c>
      <c r="Q1631" s="42">
        <f>VLOOKUP(A1631,'Data _Transformation'!A1630:Q3959,17,0)</f>
        <v>64</v>
      </c>
    </row>
    <row r="1632" spans="1:17" ht="15.6" x14ac:dyDescent="0.3">
      <c r="A1632" s="41" t="s">
        <v>3765</v>
      </c>
      <c r="B1632" s="14" t="str">
        <f>VLOOKUP(A1632,'Data _Transformation'!A1631:Q3960,2,FALSE)</f>
        <v xml:space="preserve">  Kristin</v>
      </c>
      <c r="C1632" s="14">
        <f>VLOOKUP(A1632,'Data _Transformation'!A1631:Q3960,3,FALSE)</f>
        <v>19.559999999999999</v>
      </c>
      <c r="D1632" s="14">
        <f>VLOOKUP(A1632,'Data _Transformation'!A1631:Q3960,4,FALSE)</f>
        <v>11.96</v>
      </c>
      <c r="E1632" s="14" t="str">
        <f>VLOOKUP(A1632,'Data _Transformation'!A1631:Q3960,5,FALSE)</f>
        <v>No</v>
      </c>
      <c r="F1632" s="14" t="str">
        <f>VLOOKUP(A1632,'Data _Transformation'!A1631:Q3960,6,FALSE)</f>
        <v>No</v>
      </c>
      <c r="G1632" s="14" t="str">
        <f>VLOOKUP(A1632,'Data _Transformation'!A1631:Q3960,7,FALSE)</f>
        <v>No</v>
      </c>
      <c r="H1632" s="14">
        <f>VLOOKUP(A1632,'Data _Transformation'!A1631:Q3960,8,FALSE)</f>
        <v>0</v>
      </c>
      <c r="I1632" s="14" t="str">
        <f>VLOOKUP(A1632,'Data _Transformation'!A1631:Q3960,9,FALSE)</f>
        <v>Nonsmoker</v>
      </c>
      <c r="J1632" s="14" t="str">
        <f>VLOOKUP(A1632,'Data _Transformation'!A1631:Q3960,10,FALSE)</f>
        <v>Normal weight</v>
      </c>
      <c r="K1632" s="14" t="str">
        <f>VLOOKUP(A1632,'Data _Transformation'!A1631:Q3960,11,FALSE)</f>
        <v>Diabetes</v>
      </c>
      <c r="L1632" s="39">
        <f>VLOOKUP(A1632,'Data _Transformation'!A1631:Q3960,12,FALSE)</f>
        <v>25472</v>
      </c>
      <c r="M1632" s="40">
        <f>VLOOKUP(A1632,'Data _Transformation'!A1631:Q3960,13,FALSE)</f>
        <v>14337.91</v>
      </c>
      <c r="N1632" s="14" t="str">
        <f>VLOOKUP(A1632,'Data _Transformation'!A1631:Q3960,14,FALSE)</f>
        <v>tier - 2</v>
      </c>
      <c r="O1632" s="14" t="str">
        <f>VLOOKUP(A1632,'Data _Transformation'!A1631:Q3960,15,FALSE)</f>
        <v>tier - 3</v>
      </c>
      <c r="P1632" s="14" t="str">
        <f>VLOOKUP(A1632,'Data _Transformation'!A1631:Q3960,16,0)</f>
        <v>R1022</v>
      </c>
      <c r="Q1632" s="42">
        <f>VLOOKUP(A1632,'Data _Transformation'!A1631:Q3960,17,0)</f>
        <v>53</v>
      </c>
    </row>
    <row r="1633" spans="1:17" ht="15.6" x14ac:dyDescent="0.3">
      <c r="A1633" s="41" t="s">
        <v>3757</v>
      </c>
      <c r="B1633" s="14" t="str">
        <f>VLOOKUP(A1633,'Data _Transformation'!A1632:Q3961,2,FALSE)</f>
        <v xml:space="preserve">  Andrea K</v>
      </c>
      <c r="C1633" s="14">
        <f>VLOOKUP(A1633,'Data _Transformation'!A1632:Q3961,3,FALSE)</f>
        <v>37.335000000000001</v>
      </c>
      <c r="D1633" s="14">
        <f>VLOOKUP(A1633,'Data _Transformation'!A1632:Q3961,4,FALSE)</f>
        <v>6.26</v>
      </c>
      <c r="E1633" s="14" t="str">
        <f>VLOOKUP(A1633,'Data _Transformation'!A1632:Q3961,5,FALSE)</f>
        <v>Yes</v>
      </c>
      <c r="F1633" s="14" t="str">
        <f>VLOOKUP(A1633,'Data _Transformation'!A1632:Q3961,6,FALSE)</f>
        <v>No</v>
      </c>
      <c r="G1633" s="14" t="str">
        <f>VLOOKUP(A1633,'Data _Transformation'!A1632:Q3961,7,FALSE)</f>
        <v>No</v>
      </c>
      <c r="H1633" s="14">
        <f>VLOOKUP(A1633,'Data _Transformation'!A1632:Q3961,8,FALSE)</f>
        <v>1</v>
      </c>
      <c r="I1633" s="14" t="str">
        <f>VLOOKUP(A1633,'Data _Transformation'!A1632:Q3961,9,FALSE)</f>
        <v>Nonsmoker</v>
      </c>
      <c r="J1633" s="14" t="str">
        <f>VLOOKUP(A1633,'Data _Transformation'!A1632:Q3961,10,FALSE)</f>
        <v>Obesity</v>
      </c>
      <c r="K1633" s="14" t="str">
        <f>VLOOKUP(A1633,'Data _Transformation'!A1632:Q3961,11,FALSE)</f>
        <v>Prediabetes</v>
      </c>
      <c r="L1633" s="39">
        <f>VLOOKUP(A1633,'Data _Transformation'!A1632:Q3961,12,FALSE)</f>
        <v>21908</v>
      </c>
      <c r="M1633" s="40">
        <f>VLOOKUP(A1633,'Data _Transformation'!A1632:Q3961,13,FALSE)</f>
        <v>14349.85</v>
      </c>
      <c r="N1633" s="14" t="str">
        <f>VLOOKUP(A1633,'Data _Transformation'!A1632:Q3961,14,FALSE)</f>
        <v>tier - 2</v>
      </c>
      <c r="O1633" s="14" t="str">
        <f>VLOOKUP(A1633,'Data _Transformation'!A1632:Q3961,15,FALSE)</f>
        <v>tier - 2</v>
      </c>
      <c r="P1633" s="14" t="str">
        <f>VLOOKUP(A1633,'Data _Transformation'!A1632:Q3961,16,0)</f>
        <v>R1012</v>
      </c>
      <c r="Q1633" s="42">
        <f>VLOOKUP(A1633,'Data _Transformation'!A1632:Q3961,17,0)</f>
        <v>63</v>
      </c>
    </row>
    <row r="1634" spans="1:17" ht="15.6" x14ac:dyDescent="0.3">
      <c r="A1634" s="41" t="s">
        <v>3750</v>
      </c>
      <c r="B1634" s="14" t="str">
        <f>VLOOKUP(A1634,'Data _Transformation'!A1633:Q3962,2,FALSE)</f>
        <v xml:space="preserve">  Kris</v>
      </c>
      <c r="C1634" s="14">
        <f>VLOOKUP(A1634,'Data _Transformation'!A1633:Q3962,3,FALSE)</f>
        <v>19.53</v>
      </c>
      <c r="D1634" s="14">
        <f>VLOOKUP(A1634,'Data _Transformation'!A1633:Q3962,4,FALSE)</f>
        <v>11.68</v>
      </c>
      <c r="E1634" s="14" t="str">
        <f>VLOOKUP(A1634,'Data _Transformation'!A1633:Q3962,5,FALSE)</f>
        <v>No</v>
      </c>
      <c r="F1634" s="14" t="str">
        <f>VLOOKUP(A1634,'Data _Transformation'!A1633:Q3962,6,FALSE)</f>
        <v>No</v>
      </c>
      <c r="G1634" s="14" t="str">
        <f>VLOOKUP(A1634,'Data _Transformation'!A1633:Q3962,7,FALSE)</f>
        <v>No</v>
      </c>
      <c r="H1634" s="14">
        <f>VLOOKUP(A1634,'Data _Transformation'!A1633:Q3962,8,FALSE)</f>
        <v>0</v>
      </c>
      <c r="I1634" s="14" t="str">
        <f>VLOOKUP(A1634,'Data _Transformation'!A1633:Q3962,9,FALSE)</f>
        <v>Nonsmoker</v>
      </c>
      <c r="J1634" s="14" t="str">
        <f>VLOOKUP(A1634,'Data _Transformation'!A1633:Q3962,10,FALSE)</f>
        <v>Normal weight</v>
      </c>
      <c r="K1634" s="14" t="str">
        <f>VLOOKUP(A1634,'Data _Transformation'!A1633:Q3962,11,FALSE)</f>
        <v>Diabetes</v>
      </c>
      <c r="L1634" s="39">
        <f>VLOOKUP(A1634,'Data _Transformation'!A1633:Q3962,12,FALSE)</f>
        <v>24755</v>
      </c>
      <c r="M1634" s="40">
        <f>VLOOKUP(A1634,'Data _Transformation'!A1633:Q3962,13,FALSE)</f>
        <v>14355.43</v>
      </c>
      <c r="N1634" s="14" t="str">
        <f>VLOOKUP(A1634,'Data _Transformation'!A1633:Q3962,14,FALSE)</f>
        <v>tier - 2</v>
      </c>
      <c r="O1634" s="14" t="str">
        <f>VLOOKUP(A1634,'Data _Transformation'!A1633:Q3962,15,FALSE)</f>
        <v>tier - 1</v>
      </c>
      <c r="P1634" s="14" t="str">
        <f>VLOOKUP(A1634,'Data _Transformation'!A1633:Q3962,16,0)</f>
        <v>R1026</v>
      </c>
      <c r="Q1634" s="42">
        <f>VLOOKUP(A1634,'Data _Transformation'!A1633:Q3962,17,0)</f>
        <v>55</v>
      </c>
    </row>
    <row r="1635" spans="1:17" ht="15.6" x14ac:dyDescent="0.3">
      <c r="A1635" s="41" t="s">
        <v>3741</v>
      </c>
      <c r="B1635" s="14" t="str">
        <f>VLOOKUP(A1635,'Data _Transformation'!A1634:Q3963,2,FALSE)</f>
        <v xml:space="preserve">  Alden W</v>
      </c>
      <c r="C1635" s="14">
        <f>VLOOKUP(A1635,'Data _Transformation'!A1634:Q3963,3,FALSE)</f>
        <v>34.1</v>
      </c>
      <c r="D1635" s="14">
        <f>VLOOKUP(A1635,'Data _Transformation'!A1634:Q3963,4,FALSE)</f>
        <v>5.16</v>
      </c>
      <c r="E1635" s="14" t="str">
        <f>VLOOKUP(A1635,'Data _Transformation'!A1634:Q3963,5,FALSE)</f>
        <v>No</v>
      </c>
      <c r="F1635" s="14" t="str">
        <f>VLOOKUP(A1635,'Data _Transformation'!A1634:Q3963,6,FALSE)</f>
        <v>No</v>
      </c>
      <c r="G1635" s="14" t="str">
        <f>VLOOKUP(A1635,'Data _Transformation'!A1634:Q3963,7,FALSE)</f>
        <v>No</v>
      </c>
      <c r="H1635" s="14">
        <f>VLOOKUP(A1635,'Data _Transformation'!A1634:Q3963,8,FALSE)</f>
        <v>0</v>
      </c>
      <c r="I1635" s="14" t="str">
        <f>VLOOKUP(A1635,'Data _Transformation'!A1634:Q3963,9,FALSE)</f>
        <v>Nonsmoker</v>
      </c>
      <c r="J1635" s="14" t="str">
        <f>VLOOKUP(A1635,'Data _Transformation'!A1634:Q3963,10,FALSE)</f>
        <v>Obesity</v>
      </c>
      <c r="K1635" s="14" t="str">
        <f>VLOOKUP(A1635,'Data _Transformation'!A1634:Q3963,11,FALSE)</f>
        <v>Normal</v>
      </c>
      <c r="L1635" s="39">
        <f>VLOOKUP(A1635,'Data _Transformation'!A1634:Q3963,12,FALSE)</f>
        <v>32463</v>
      </c>
      <c r="M1635" s="40">
        <f>VLOOKUP(A1635,'Data _Transformation'!A1634:Q3963,13,FALSE)</f>
        <v>14358.36</v>
      </c>
      <c r="N1635" s="14" t="str">
        <f>VLOOKUP(A1635,'Data _Transformation'!A1634:Q3963,14,FALSE)</f>
        <v>tier - 2</v>
      </c>
      <c r="O1635" s="14" t="str">
        <f>VLOOKUP(A1635,'Data _Transformation'!A1634:Q3963,15,FALSE)</f>
        <v>tier - 2</v>
      </c>
      <c r="P1635" s="14" t="str">
        <f>VLOOKUP(A1635,'Data _Transformation'!A1634:Q3963,16,0)</f>
        <v>R1011</v>
      </c>
      <c r="Q1635" s="42">
        <f>VLOOKUP(A1635,'Data _Transformation'!A1634:Q3963,17,0)</f>
        <v>34</v>
      </c>
    </row>
    <row r="1636" spans="1:17" ht="15.6" x14ac:dyDescent="0.3">
      <c r="A1636" s="41" t="s">
        <v>3733</v>
      </c>
      <c r="B1636" s="14" t="str">
        <f>VLOOKUP(A1636,'Data _Transformation'!A1635:Q3964,2,FALSE)</f>
        <v xml:space="preserve">  Suzanne M</v>
      </c>
      <c r="C1636" s="14">
        <f>VLOOKUP(A1636,'Data _Transformation'!A1635:Q3964,3,FALSE)</f>
        <v>16.5</v>
      </c>
      <c r="D1636" s="14">
        <f>VLOOKUP(A1636,'Data _Transformation'!A1635:Q3964,4,FALSE)</f>
        <v>6.9</v>
      </c>
      <c r="E1636" s="14" t="str">
        <f>VLOOKUP(A1636,'Data _Transformation'!A1635:Q3964,5,FALSE)</f>
        <v>Yes</v>
      </c>
      <c r="F1636" s="14" t="str">
        <f>VLOOKUP(A1636,'Data _Transformation'!A1635:Q3964,6,FALSE)</f>
        <v>No</v>
      </c>
      <c r="G1636" s="14" t="str">
        <f>VLOOKUP(A1636,'Data _Transformation'!A1635:Q3964,7,FALSE)</f>
        <v>No</v>
      </c>
      <c r="H1636" s="14">
        <f>VLOOKUP(A1636,'Data _Transformation'!A1635:Q3964,8,FALSE)</f>
        <v>2</v>
      </c>
      <c r="I1636" s="14" t="str">
        <f>VLOOKUP(A1636,'Data _Transformation'!A1635:Q3964,9,FALSE)</f>
        <v>Nonsmoker</v>
      </c>
      <c r="J1636" s="14" t="str">
        <f>VLOOKUP(A1636,'Data _Transformation'!A1635:Q3964,10,FALSE)</f>
        <v>Under weight</v>
      </c>
      <c r="K1636" s="14" t="str">
        <f>VLOOKUP(A1636,'Data _Transformation'!A1635:Q3964,11,FALSE)</f>
        <v>Diabetes</v>
      </c>
      <c r="L1636" s="39">
        <f>VLOOKUP(A1636,'Data _Transformation'!A1635:Q3964,12,FALSE)</f>
        <v>23208</v>
      </c>
      <c r="M1636" s="40">
        <f>VLOOKUP(A1636,'Data _Transformation'!A1635:Q3964,13,FALSE)</f>
        <v>14382.71</v>
      </c>
      <c r="N1636" s="14" t="str">
        <f>VLOOKUP(A1636,'Data _Transformation'!A1635:Q3964,14,FALSE)</f>
        <v>tier - 2</v>
      </c>
      <c r="O1636" s="14" t="str">
        <f>VLOOKUP(A1636,'Data _Transformation'!A1635:Q3964,15,FALSE)</f>
        <v>tier - 2</v>
      </c>
      <c r="P1636" s="14" t="str">
        <f>VLOOKUP(A1636,'Data _Transformation'!A1635:Q3964,16,0)</f>
        <v>R1012</v>
      </c>
      <c r="Q1636" s="42">
        <f>VLOOKUP(A1636,'Data _Transformation'!A1635:Q3964,17,0)</f>
        <v>59</v>
      </c>
    </row>
    <row r="1637" spans="1:17" ht="15.6" x14ac:dyDescent="0.3">
      <c r="A1637" s="41" t="s">
        <v>3725</v>
      </c>
      <c r="B1637" s="14" t="str">
        <f>VLOOKUP(A1637,'Data _Transformation'!A1636:Q3965,2,FALSE)</f>
        <v xml:space="preserve">  Heidi Z</v>
      </c>
      <c r="C1637" s="14">
        <f>VLOOKUP(A1637,'Data _Transformation'!A1636:Q3965,3,FALSE)</f>
        <v>30.69</v>
      </c>
      <c r="D1637" s="14">
        <f>VLOOKUP(A1637,'Data _Transformation'!A1636:Q3965,4,FALSE)</f>
        <v>4.83</v>
      </c>
      <c r="E1637" s="14" t="str">
        <f>VLOOKUP(A1637,'Data _Transformation'!A1636:Q3965,5,FALSE)</f>
        <v>No</v>
      </c>
      <c r="F1637" s="14" t="str">
        <f>VLOOKUP(A1637,'Data _Transformation'!A1636:Q3965,6,FALSE)</f>
        <v>No</v>
      </c>
      <c r="G1637" s="14" t="str">
        <f>VLOOKUP(A1637,'Data _Transformation'!A1636:Q3965,7,FALSE)</f>
        <v>No</v>
      </c>
      <c r="H1637" s="14">
        <f>VLOOKUP(A1637,'Data _Transformation'!A1636:Q3965,8,FALSE)</f>
        <v>1</v>
      </c>
      <c r="I1637" s="14" t="str">
        <f>VLOOKUP(A1637,'Data _Transformation'!A1636:Q3965,9,FALSE)</f>
        <v>Nonsmoker</v>
      </c>
      <c r="J1637" s="14" t="str">
        <f>VLOOKUP(A1637,'Data _Transformation'!A1636:Q3965,10,FALSE)</f>
        <v>Obesity</v>
      </c>
      <c r="K1637" s="14" t="str">
        <f>VLOOKUP(A1637,'Data _Transformation'!A1636:Q3965,11,FALSE)</f>
        <v>Normal</v>
      </c>
      <c r="L1637" s="39">
        <f>VLOOKUP(A1637,'Data _Transformation'!A1636:Q3965,12,FALSE)</f>
        <v>23915</v>
      </c>
      <c r="M1637" s="40">
        <f>VLOOKUP(A1637,'Data _Transformation'!A1636:Q3965,13,FALSE)</f>
        <v>14394.4</v>
      </c>
      <c r="N1637" s="14" t="str">
        <f>VLOOKUP(A1637,'Data _Transformation'!A1636:Q3965,14,FALSE)</f>
        <v>tier - 2</v>
      </c>
      <c r="O1637" s="14" t="str">
        <f>VLOOKUP(A1637,'Data _Transformation'!A1636:Q3965,15,FALSE)</f>
        <v>tier - 3</v>
      </c>
      <c r="P1637" s="14" t="str">
        <f>VLOOKUP(A1637,'Data _Transformation'!A1636:Q3965,16,0)</f>
        <v>R1024</v>
      </c>
      <c r="Q1637" s="42">
        <f>VLOOKUP(A1637,'Data _Transformation'!A1636:Q3965,17,0)</f>
        <v>57</v>
      </c>
    </row>
    <row r="1638" spans="1:17" ht="15.6" x14ac:dyDescent="0.3">
      <c r="A1638" s="41" t="s">
        <v>3718</v>
      </c>
      <c r="B1638" s="14" t="str">
        <f>VLOOKUP(A1638,'Data _Transformation'!A1637:Q3966,2,FALSE)</f>
        <v xml:space="preserve">  Carolyn</v>
      </c>
      <c r="C1638" s="14">
        <f>VLOOKUP(A1638,'Data _Transformation'!A1637:Q3966,3,FALSE)</f>
        <v>28.93</v>
      </c>
      <c r="D1638" s="14">
        <f>VLOOKUP(A1638,'Data _Transformation'!A1637:Q3966,4,FALSE)</f>
        <v>4.87</v>
      </c>
      <c r="E1638" s="14" t="str">
        <f>VLOOKUP(A1638,'Data _Transformation'!A1637:Q3966,5,FALSE)</f>
        <v>No</v>
      </c>
      <c r="F1638" s="14" t="str">
        <f>VLOOKUP(A1638,'Data _Transformation'!A1637:Q3966,6,FALSE)</f>
        <v>No</v>
      </c>
      <c r="G1638" s="14" t="str">
        <f>VLOOKUP(A1638,'Data _Transformation'!A1637:Q3966,7,FALSE)</f>
        <v>No</v>
      </c>
      <c r="H1638" s="14">
        <f>VLOOKUP(A1638,'Data _Transformation'!A1637:Q3966,8,FALSE)</f>
        <v>1</v>
      </c>
      <c r="I1638" s="14" t="str">
        <f>VLOOKUP(A1638,'Data _Transformation'!A1637:Q3966,9,FALSE)</f>
        <v>Nonsmoker</v>
      </c>
      <c r="J1638" s="14" t="str">
        <f>VLOOKUP(A1638,'Data _Transformation'!A1637:Q3966,10,FALSE)</f>
        <v>Over weight</v>
      </c>
      <c r="K1638" s="14" t="str">
        <f>VLOOKUP(A1638,'Data _Transformation'!A1637:Q3966,11,FALSE)</f>
        <v>Normal</v>
      </c>
      <c r="L1638" s="39">
        <f>VLOOKUP(A1638,'Data _Transformation'!A1637:Q3966,12,FALSE)</f>
        <v>21442</v>
      </c>
      <c r="M1638" s="40">
        <f>VLOOKUP(A1638,'Data _Transformation'!A1637:Q3966,13,FALSE)</f>
        <v>14394.56</v>
      </c>
      <c r="N1638" s="14" t="str">
        <f>VLOOKUP(A1638,'Data _Transformation'!A1637:Q3966,14,FALSE)</f>
        <v>tier - 2</v>
      </c>
      <c r="O1638" s="14" t="str">
        <f>VLOOKUP(A1638,'Data _Transformation'!A1637:Q3966,15,FALSE)</f>
        <v>tier - 1</v>
      </c>
      <c r="P1638" s="14" t="str">
        <f>VLOOKUP(A1638,'Data _Transformation'!A1637:Q3966,16,0)</f>
        <v>R1018</v>
      </c>
      <c r="Q1638" s="42">
        <f>VLOOKUP(A1638,'Data _Transformation'!A1637:Q3966,17,0)</f>
        <v>64</v>
      </c>
    </row>
    <row r="1639" spans="1:17" ht="15.6" x14ac:dyDescent="0.3">
      <c r="A1639" s="41" t="s">
        <v>3711</v>
      </c>
      <c r="B1639" s="14" t="str">
        <f>VLOOKUP(A1639,'Data _Transformation'!A1638:Q3967,2,FALSE)</f>
        <v xml:space="preserve">  Sabine</v>
      </c>
      <c r="C1639" s="14">
        <f>VLOOKUP(A1639,'Data _Transformation'!A1638:Q3967,3,FALSE)</f>
        <v>38.9</v>
      </c>
      <c r="D1639" s="14">
        <f>VLOOKUP(A1639,'Data _Transformation'!A1638:Q3967,4,FALSE)</f>
        <v>4.28</v>
      </c>
      <c r="E1639" s="14" t="str">
        <f>VLOOKUP(A1639,'Data _Transformation'!A1638:Q3967,5,FALSE)</f>
        <v>No</v>
      </c>
      <c r="F1639" s="14" t="str">
        <f>VLOOKUP(A1639,'Data _Transformation'!A1638:Q3967,6,FALSE)</f>
        <v>No</v>
      </c>
      <c r="G1639" s="14" t="str">
        <f>VLOOKUP(A1639,'Data _Transformation'!A1638:Q3967,7,FALSE)</f>
        <v>No</v>
      </c>
      <c r="H1639" s="14">
        <f>VLOOKUP(A1639,'Data _Transformation'!A1638:Q3967,8,FALSE)</f>
        <v>0</v>
      </c>
      <c r="I1639" s="14" t="str">
        <f>VLOOKUP(A1639,'Data _Transformation'!A1638:Q3967,9,FALSE)</f>
        <v>Nonsmoker</v>
      </c>
      <c r="J1639" s="14" t="str">
        <f>VLOOKUP(A1639,'Data _Transformation'!A1638:Q3967,10,FALSE)</f>
        <v>Obesity</v>
      </c>
      <c r="K1639" s="14" t="str">
        <f>VLOOKUP(A1639,'Data _Transformation'!A1638:Q3967,11,FALSE)</f>
        <v>Normal</v>
      </c>
      <c r="L1639" s="39">
        <f>VLOOKUP(A1639,'Data _Transformation'!A1638:Q3967,12,FALSE)</f>
        <v>21395</v>
      </c>
      <c r="M1639" s="40">
        <f>VLOOKUP(A1639,'Data _Transformation'!A1638:Q3967,13,FALSE)</f>
        <v>14410.93</v>
      </c>
      <c r="N1639" s="14" t="str">
        <f>VLOOKUP(A1639,'Data _Transformation'!A1638:Q3967,14,FALSE)</f>
        <v>tier - 2</v>
      </c>
      <c r="O1639" s="14" t="str">
        <f>VLOOKUP(A1639,'Data _Transformation'!A1638:Q3967,15,FALSE)</f>
        <v>tier - 2</v>
      </c>
      <c r="P1639" s="14" t="str">
        <f>VLOOKUP(A1639,'Data _Transformation'!A1638:Q3967,16,0)</f>
        <v>R1016</v>
      </c>
      <c r="Q1639" s="42">
        <f>VLOOKUP(A1639,'Data _Transformation'!A1638:Q3967,17,0)</f>
        <v>64</v>
      </c>
    </row>
    <row r="1640" spans="1:17" ht="15.6" x14ac:dyDescent="0.3">
      <c r="A1640" s="41" t="s">
        <v>3705</v>
      </c>
      <c r="B1640" s="14" t="str">
        <f>VLOOKUP(A1640,'Data _Transformation'!A1639:Q3968,2,FALSE)</f>
        <v xml:space="preserve">  Bobby</v>
      </c>
      <c r="C1640" s="14">
        <f>VLOOKUP(A1640,'Data _Transformation'!A1639:Q3968,3,FALSE)</f>
        <v>26.9</v>
      </c>
      <c r="D1640" s="14">
        <f>VLOOKUP(A1640,'Data _Transformation'!A1639:Q3968,4,FALSE)</f>
        <v>4.07</v>
      </c>
      <c r="E1640" s="14" t="str">
        <f>VLOOKUP(A1640,'Data _Transformation'!A1639:Q3968,5,FALSE)</f>
        <v>No</v>
      </c>
      <c r="F1640" s="14" t="str">
        <f>VLOOKUP(A1640,'Data _Transformation'!A1639:Q3968,6,FALSE)</f>
        <v>No</v>
      </c>
      <c r="G1640" s="14" t="str">
        <f>VLOOKUP(A1640,'Data _Transformation'!A1639:Q3968,7,FALSE)</f>
        <v>No</v>
      </c>
      <c r="H1640" s="14">
        <f>VLOOKUP(A1640,'Data _Transformation'!A1639:Q3968,8,FALSE)</f>
        <v>0</v>
      </c>
      <c r="I1640" s="14" t="str">
        <f>VLOOKUP(A1640,'Data _Transformation'!A1639:Q3968,9,FALSE)</f>
        <v>Nonsmoker</v>
      </c>
      <c r="J1640" s="14" t="str">
        <f>VLOOKUP(A1640,'Data _Transformation'!A1639:Q3968,10,FALSE)</f>
        <v>Over weight</v>
      </c>
      <c r="K1640" s="14" t="str">
        <f>VLOOKUP(A1640,'Data _Transformation'!A1639:Q3968,11,FALSE)</f>
        <v>Normal</v>
      </c>
      <c r="L1640" s="39">
        <f>VLOOKUP(A1640,'Data _Transformation'!A1639:Q3968,12,FALSE)</f>
        <v>21448</v>
      </c>
      <c r="M1640" s="40">
        <f>VLOOKUP(A1640,'Data _Transformation'!A1639:Q3968,13,FALSE)</f>
        <v>14418.28</v>
      </c>
      <c r="N1640" s="14" t="str">
        <f>VLOOKUP(A1640,'Data _Transformation'!A1639:Q3968,14,FALSE)</f>
        <v>tier - 2</v>
      </c>
      <c r="O1640" s="14" t="str">
        <f>VLOOKUP(A1640,'Data _Transformation'!A1639:Q3968,15,FALSE)</f>
        <v>tier - 3</v>
      </c>
      <c r="P1640" s="14" t="str">
        <f>VLOOKUP(A1640,'Data _Transformation'!A1639:Q3968,16,0)</f>
        <v>R1013</v>
      </c>
      <c r="Q1640" s="42">
        <f>VLOOKUP(A1640,'Data _Transformation'!A1639:Q3968,17,0)</f>
        <v>64</v>
      </c>
    </row>
    <row r="1641" spans="1:17" ht="15.6" x14ac:dyDescent="0.3">
      <c r="A1641" s="41" t="s">
        <v>3699</v>
      </c>
      <c r="B1641" s="14" t="str">
        <f>VLOOKUP(A1641,'Data _Transformation'!A1640:Q3969,2,FALSE)</f>
        <v xml:space="preserve">  Fan</v>
      </c>
      <c r="C1641" s="14">
        <f>VLOOKUP(A1641,'Data _Transformation'!A1640:Q3969,3,FALSE)</f>
        <v>24.86</v>
      </c>
      <c r="D1641" s="14">
        <f>VLOOKUP(A1641,'Data _Transformation'!A1640:Q3969,4,FALSE)</f>
        <v>6.23</v>
      </c>
      <c r="E1641" s="14" t="str">
        <f>VLOOKUP(A1641,'Data _Transformation'!A1640:Q3969,5,FALSE)</f>
        <v>No</v>
      </c>
      <c r="F1641" s="14" t="str">
        <f>VLOOKUP(A1641,'Data _Transformation'!A1640:Q3969,6,FALSE)</f>
        <v>No</v>
      </c>
      <c r="G1641" s="14" t="str">
        <f>VLOOKUP(A1641,'Data _Transformation'!A1640:Q3969,7,FALSE)</f>
        <v>No</v>
      </c>
      <c r="H1641" s="14">
        <f>VLOOKUP(A1641,'Data _Transformation'!A1640:Q3969,8,FALSE)</f>
        <v>0</v>
      </c>
      <c r="I1641" s="14" t="str">
        <f>VLOOKUP(A1641,'Data _Transformation'!A1640:Q3969,9,FALSE)</f>
        <v>Nonsmoker</v>
      </c>
      <c r="J1641" s="14" t="str">
        <f>VLOOKUP(A1641,'Data _Transformation'!A1640:Q3969,10,FALSE)</f>
        <v>Normal weight</v>
      </c>
      <c r="K1641" s="14" t="str">
        <f>VLOOKUP(A1641,'Data _Transformation'!A1640:Q3969,11,FALSE)</f>
        <v>Prediabetes</v>
      </c>
      <c r="L1641" s="39">
        <f>VLOOKUP(A1641,'Data _Transformation'!A1640:Q3969,12,FALSE)</f>
        <v>36382</v>
      </c>
      <c r="M1641" s="40">
        <f>VLOOKUP(A1641,'Data _Transformation'!A1640:Q3969,13,FALSE)</f>
        <v>14426.07</v>
      </c>
      <c r="N1641" s="14" t="str">
        <f>VLOOKUP(A1641,'Data _Transformation'!A1640:Q3969,14,FALSE)</f>
        <v>tier - 2</v>
      </c>
      <c r="O1641" s="14" t="str">
        <f>VLOOKUP(A1641,'Data _Transformation'!A1640:Q3969,15,FALSE)</f>
        <v>tier - 1</v>
      </c>
      <c r="P1641" s="14" t="str">
        <f>VLOOKUP(A1641,'Data _Transformation'!A1640:Q3969,16,0)</f>
        <v>R1012</v>
      </c>
      <c r="Q1641" s="42">
        <f>VLOOKUP(A1641,'Data _Transformation'!A1640:Q3969,17,0)</f>
        <v>23</v>
      </c>
    </row>
    <row r="1642" spans="1:17" ht="15.6" x14ac:dyDescent="0.3">
      <c r="A1642" s="41" t="s">
        <v>3694</v>
      </c>
      <c r="B1642" s="14" t="str">
        <f>VLOOKUP(A1642,'Data _Transformation'!A1641:Q3970,2,FALSE)</f>
        <v xml:space="preserve">  Rachel M</v>
      </c>
      <c r="C1642" s="14">
        <f>VLOOKUP(A1642,'Data _Transformation'!A1641:Q3970,3,FALSE)</f>
        <v>39.14</v>
      </c>
      <c r="D1642" s="14">
        <f>VLOOKUP(A1642,'Data _Transformation'!A1641:Q3970,4,FALSE)</f>
        <v>6.24</v>
      </c>
      <c r="E1642" s="14" t="str">
        <f>VLOOKUP(A1642,'Data _Transformation'!A1641:Q3970,5,FALSE)</f>
        <v>No</v>
      </c>
      <c r="F1642" s="14" t="str">
        <f>VLOOKUP(A1642,'Data _Transformation'!A1641:Q3970,6,FALSE)</f>
        <v>yes</v>
      </c>
      <c r="G1642" s="14" t="str">
        <f>VLOOKUP(A1642,'Data _Transformation'!A1641:Q3970,7,FALSE)</f>
        <v>No</v>
      </c>
      <c r="H1642" s="14">
        <f>VLOOKUP(A1642,'Data _Transformation'!A1641:Q3970,8,FALSE)</f>
        <v>1</v>
      </c>
      <c r="I1642" s="14" t="str">
        <f>VLOOKUP(A1642,'Data _Transformation'!A1641:Q3970,9,FALSE)</f>
        <v>Nonsmoker</v>
      </c>
      <c r="J1642" s="14" t="str">
        <f>VLOOKUP(A1642,'Data _Transformation'!A1641:Q3970,10,FALSE)</f>
        <v>Obesity</v>
      </c>
      <c r="K1642" s="14" t="str">
        <f>VLOOKUP(A1642,'Data _Transformation'!A1641:Q3970,11,FALSE)</f>
        <v>Prediabetes</v>
      </c>
      <c r="L1642" s="39">
        <f>VLOOKUP(A1642,'Data _Transformation'!A1641:Q3970,12,FALSE)</f>
        <v>24699</v>
      </c>
      <c r="M1642" s="40">
        <f>VLOOKUP(A1642,'Data _Transformation'!A1641:Q3970,13,FALSE)</f>
        <v>14426.66</v>
      </c>
      <c r="N1642" s="14" t="str">
        <f>VLOOKUP(A1642,'Data _Transformation'!A1641:Q3970,14,FALSE)</f>
        <v>tier - 2</v>
      </c>
      <c r="O1642" s="14" t="str">
        <f>VLOOKUP(A1642,'Data _Transformation'!A1641:Q3970,15,FALSE)</f>
        <v>tier - 2</v>
      </c>
      <c r="P1642" s="14" t="str">
        <f>VLOOKUP(A1642,'Data _Transformation'!A1641:Q3970,16,0)</f>
        <v>R1026</v>
      </c>
      <c r="Q1642" s="42">
        <f>VLOOKUP(A1642,'Data _Transformation'!A1641:Q3970,17,0)</f>
        <v>55</v>
      </c>
    </row>
    <row r="1643" spans="1:17" ht="15.6" x14ac:dyDescent="0.3">
      <c r="A1643" s="41" t="s">
        <v>3689</v>
      </c>
      <c r="B1643" s="14" t="str">
        <f>VLOOKUP(A1643,'Data _Transformation'!A1642:Q3971,2,FALSE)</f>
        <v xml:space="preserve">  Greg</v>
      </c>
      <c r="C1643" s="14">
        <f>VLOOKUP(A1643,'Data _Transformation'!A1642:Q3971,3,FALSE)</f>
        <v>39.799999999999997</v>
      </c>
      <c r="D1643" s="14">
        <f>VLOOKUP(A1643,'Data _Transformation'!A1642:Q3971,4,FALSE)</f>
        <v>6.17</v>
      </c>
      <c r="E1643" s="14" t="str">
        <f>VLOOKUP(A1643,'Data _Transformation'!A1642:Q3971,5,FALSE)</f>
        <v>No</v>
      </c>
      <c r="F1643" s="14" t="str">
        <f>VLOOKUP(A1643,'Data _Transformation'!A1642:Q3971,6,FALSE)</f>
        <v>No</v>
      </c>
      <c r="G1643" s="14" t="str">
        <f>VLOOKUP(A1643,'Data _Transformation'!A1642:Q3971,7,FALSE)</f>
        <v>Yes</v>
      </c>
      <c r="H1643" s="14">
        <f>VLOOKUP(A1643,'Data _Transformation'!A1642:Q3971,8,FALSE)</f>
        <v>1</v>
      </c>
      <c r="I1643" s="14" t="str">
        <f>VLOOKUP(A1643,'Data _Transformation'!A1642:Q3971,9,FALSE)</f>
        <v>Nonsmoker</v>
      </c>
      <c r="J1643" s="14" t="str">
        <f>VLOOKUP(A1643,'Data _Transformation'!A1642:Q3971,10,FALSE)</f>
        <v>Obesity</v>
      </c>
      <c r="K1643" s="14" t="str">
        <f>VLOOKUP(A1643,'Data _Transformation'!A1642:Q3971,11,FALSE)</f>
        <v>Prediabetes</v>
      </c>
      <c r="L1643" s="39">
        <f>VLOOKUP(A1643,'Data _Transformation'!A1642:Q3971,12,FALSE)</f>
        <v>24780</v>
      </c>
      <c r="M1643" s="40">
        <f>VLOOKUP(A1643,'Data _Transformation'!A1642:Q3971,13,FALSE)</f>
        <v>14427.63</v>
      </c>
      <c r="N1643" s="14" t="str">
        <f>VLOOKUP(A1643,'Data _Transformation'!A1642:Q3971,14,FALSE)</f>
        <v>tier - 2</v>
      </c>
      <c r="O1643" s="14" t="str">
        <f>VLOOKUP(A1643,'Data _Transformation'!A1642:Q3971,15,FALSE)</f>
        <v>tier - 2</v>
      </c>
      <c r="P1643" s="14" t="str">
        <f>VLOOKUP(A1643,'Data _Transformation'!A1642:Q3971,16,0)</f>
        <v>R1021</v>
      </c>
      <c r="Q1643" s="42">
        <f>VLOOKUP(A1643,'Data _Transformation'!A1642:Q3971,17,0)</f>
        <v>55</v>
      </c>
    </row>
    <row r="1644" spans="1:17" ht="15.6" x14ac:dyDescent="0.3">
      <c r="A1644" s="41" t="s">
        <v>3684</v>
      </c>
      <c r="B1644" s="14" t="str">
        <f>VLOOKUP(A1644,'Data _Transformation'!A1643:Q3972,2,FALSE)</f>
        <v xml:space="preserve">  Dan</v>
      </c>
      <c r="C1644" s="14">
        <f>VLOOKUP(A1644,'Data _Transformation'!A1643:Q3972,3,FALSE)</f>
        <v>34.32</v>
      </c>
      <c r="D1644" s="14">
        <f>VLOOKUP(A1644,'Data _Transformation'!A1643:Q3972,4,FALSE)</f>
        <v>5.16</v>
      </c>
      <c r="E1644" s="14" t="str">
        <f>VLOOKUP(A1644,'Data _Transformation'!A1643:Q3972,5,FALSE)</f>
        <v>No</v>
      </c>
      <c r="F1644" s="14" t="str">
        <f>VLOOKUP(A1644,'Data _Transformation'!A1643:Q3972,6,FALSE)</f>
        <v>No</v>
      </c>
      <c r="G1644" s="14" t="str">
        <f>VLOOKUP(A1644,'Data _Transformation'!A1643:Q3972,7,FALSE)</f>
        <v>No</v>
      </c>
      <c r="H1644" s="14">
        <f>VLOOKUP(A1644,'Data _Transformation'!A1643:Q3972,8,FALSE)</f>
        <v>1</v>
      </c>
      <c r="I1644" s="14" t="str">
        <f>VLOOKUP(A1644,'Data _Transformation'!A1643:Q3972,9,FALSE)</f>
        <v>Nonsmoker</v>
      </c>
      <c r="J1644" s="14" t="str">
        <f>VLOOKUP(A1644,'Data _Transformation'!A1643:Q3972,10,FALSE)</f>
        <v>Obesity</v>
      </c>
      <c r="K1644" s="14" t="str">
        <f>VLOOKUP(A1644,'Data _Transformation'!A1643:Q3972,11,FALSE)</f>
        <v>Normal</v>
      </c>
      <c r="L1644" s="39">
        <f>VLOOKUP(A1644,'Data _Transformation'!A1643:Q3972,12,FALSE)</f>
        <v>21730</v>
      </c>
      <c r="M1644" s="40">
        <f>VLOOKUP(A1644,'Data _Transformation'!A1643:Q3972,13,FALSE)</f>
        <v>14449.85</v>
      </c>
      <c r="N1644" s="14" t="str">
        <f>VLOOKUP(A1644,'Data _Transformation'!A1643:Q3972,14,FALSE)</f>
        <v>tier - 2</v>
      </c>
      <c r="O1644" s="14" t="str">
        <f>VLOOKUP(A1644,'Data _Transformation'!A1643:Q3972,15,FALSE)</f>
        <v>tier - 1</v>
      </c>
      <c r="P1644" s="14" t="str">
        <f>VLOOKUP(A1644,'Data _Transformation'!A1643:Q3972,16,0)</f>
        <v>R1024</v>
      </c>
      <c r="Q1644" s="42">
        <f>VLOOKUP(A1644,'Data _Transformation'!A1643:Q3972,17,0)</f>
        <v>63</v>
      </c>
    </row>
    <row r="1645" spans="1:17" ht="15.6" x14ac:dyDescent="0.3">
      <c r="A1645" s="41" t="s">
        <v>3679</v>
      </c>
      <c r="B1645" s="14" t="str">
        <f>VLOOKUP(A1645,'Data _Transformation'!A1644:Q3973,2,FALSE)</f>
        <v xml:space="preserve">  Jennifer A</v>
      </c>
      <c r="C1645" s="14">
        <f>VLOOKUP(A1645,'Data _Transformation'!A1644:Q3973,3,FALSE)</f>
        <v>32.51</v>
      </c>
      <c r="D1645" s="14">
        <f>VLOOKUP(A1645,'Data _Transformation'!A1644:Q3973,4,FALSE)</f>
        <v>4.3</v>
      </c>
      <c r="E1645" s="14" t="str">
        <f>VLOOKUP(A1645,'Data _Transformation'!A1644:Q3973,5,FALSE)</f>
        <v>No</v>
      </c>
      <c r="F1645" s="14" t="str">
        <f>VLOOKUP(A1645,'Data _Transformation'!A1644:Q3973,6,FALSE)</f>
        <v>No</v>
      </c>
      <c r="G1645" s="14" t="str">
        <f>VLOOKUP(A1645,'Data _Transformation'!A1644:Q3973,7,FALSE)</f>
        <v>No</v>
      </c>
      <c r="H1645" s="14">
        <f>VLOOKUP(A1645,'Data _Transformation'!A1644:Q3973,8,FALSE)</f>
        <v>0</v>
      </c>
      <c r="I1645" s="14" t="str">
        <f>VLOOKUP(A1645,'Data _Transformation'!A1644:Q3973,9,FALSE)</f>
        <v>Nonsmoker</v>
      </c>
      <c r="J1645" s="14" t="str">
        <f>VLOOKUP(A1645,'Data _Transformation'!A1644:Q3973,10,FALSE)</f>
        <v>Obesity</v>
      </c>
      <c r="K1645" s="14" t="str">
        <f>VLOOKUP(A1645,'Data _Transformation'!A1644:Q3973,11,FALSE)</f>
        <v>Normal</v>
      </c>
      <c r="L1645" s="39">
        <f>VLOOKUP(A1645,'Data _Transformation'!A1644:Q3973,12,FALSE)</f>
        <v>21765</v>
      </c>
      <c r="M1645" s="40">
        <f>VLOOKUP(A1645,'Data _Transformation'!A1644:Q3973,13,FALSE)</f>
        <v>14451.84</v>
      </c>
      <c r="N1645" s="14" t="str">
        <f>VLOOKUP(A1645,'Data _Transformation'!A1644:Q3973,14,FALSE)</f>
        <v>tier - 2</v>
      </c>
      <c r="O1645" s="14" t="str">
        <f>VLOOKUP(A1645,'Data _Transformation'!A1644:Q3973,15,FALSE)</f>
        <v>tier - 3</v>
      </c>
      <c r="P1645" s="14" t="str">
        <f>VLOOKUP(A1645,'Data _Transformation'!A1644:Q3973,16,0)</f>
        <v>R1023</v>
      </c>
      <c r="Q1645" s="42">
        <f>VLOOKUP(A1645,'Data _Transformation'!A1644:Q3973,17,0)</f>
        <v>63</v>
      </c>
    </row>
    <row r="1646" spans="1:17" ht="15.6" x14ac:dyDescent="0.3">
      <c r="A1646" s="41" t="s">
        <v>3674</v>
      </c>
      <c r="B1646" s="14" t="str">
        <f>VLOOKUP(A1646,'Data _Transformation'!A1645:Q3974,2,FALSE)</f>
        <v xml:space="preserve">  Jessica</v>
      </c>
      <c r="C1646" s="14">
        <f>VLOOKUP(A1646,'Data _Transformation'!A1645:Q3974,3,FALSE)</f>
        <v>30.71</v>
      </c>
      <c r="D1646" s="14">
        <f>VLOOKUP(A1646,'Data _Transformation'!A1645:Q3974,4,FALSE)</f>
        <v>6.14</v>
      </c>
      <c r="E1646" s="14" t="str">
        <f>VLOOKUP(A1646,'Data _Transformation'!A1645:Q3974,5,FALSE)</f>
        <v>No</v>
      </c>
      <c r="F1646" s="14" t="str">
        <f>VLOOKUP(A1646,'Data _Transformation'!A1645:Q3974,6,FALSE)</f>
        <v>No</v>
      </c>
      <c r="G1646" s="14" t="str">
        <f>VLOOKUP(A1646,'Data _Transformation'!A1645:Q3974,7,FALSE)</f>
        <v>Yes</v>
      </c>
      <c r="H1646" s="14">
        <f>VLOOKUP(A1646,'Data _Transformation'!A1645:Q3974,8,FALSE)</f>
        <v>1</v>
      </c>
      <c r="I1646" s="14" t="str">
        <f>VLOOKUP(A1646,'Data _Transformation'!A1645:Q3974,9,FALSE)</f>
        <v>Nonsmoker</v>
      </c>
      <c r="J1646" s="14" t="str">
        <f>VLOOKUP(A1646,'Data _Transformation'!A1645:Q3974,10,FALSE)</f>
        <v>Obesity</v>
      </c>
      <c r="K1646" s="14" t="str">
        <f>VLOOKUP(A1646,'Data _Transformation'!A1645:Q3974,11,FALSE)</f>
        <v>Prediabetes</v>
      </c>
      <c r="L1646" s="39">
        <f>VLOOKUP(A1646,'Data _Transformation'!A1645:Q3974,12,FALSE)</f>
        <v>35379</v>
      </c>
      <c r="M1646" s="40">
        <f>VLOOKUP(A1646,'Data _Transformation'!A1645:Q3974,13,FALSE)</f>
        <v>14455.64</v>
      </c>
      <c r="N1646" s="14" t="str">
        <f>VLOOKUP(A1646,'Data _Transformation'!A1645:Q3974,14,FALSE)</f>
        <v>tier - 2</v>
      </c>
      <c r="O1646" s="14" t="str">
        <f>VLOOKUP(A1646,'Data _Transformation'!A1645:Q3974,15,FALSE)</f>
        <v>tier - 3</v>
      </c>
      <c r="P1646" s="14" t="str">
        <f>VLOOKUP(A1646,'Data _Transformation'!A1645:Q3974,16,0)</f>
        <v>R1024</v>
      </c>
      <c r="Q1646" s="42">
        <f>VLOOKUP(A1646,'Data _Transformation'!A1645:Q3974,17,0)</f>
        <v>26</v>
      </c>
    </row>
    <row r="1647" spans="1:17" ht="15.6" x14ac:dyDescent="0.3">
      <c r="A1647" s="41" t="s">
        <v>3669</v>
      </c>
      <c r="B1647" s="14" t="str">
        <f>VLOOKUP(A1647,'Data _Transformation'!A1646:Q3975,2,FALSE)</f>
        <v xml:space="preserve">  Chaiwat</v>
      </c>
      <c r="C1647" s="14">
        <f>VLOOKUP(A1647,'Data _Transformation'!A1646:Q3975,3,FALSE)</f>
        <v>28.9</v>
      </c>
      <c r="D1647" s="14">
        <f>VLOOKUP(A1647,'Data _Transformation'!A1646:Q3975,4,FALSE)</f>
        <v>5.36</v>
      </c>
      <c r="E1647" s="14" t="str">
        <f>VLOOKUP(A1647,'Data _Transformation'!A1646:Q3975,5,FALSE)</f>
        <v>No</v>
      </c>
      <c r="F1647" s="14" t="str">
        <f>VLOOKUP(A1647,'Data _Transformation'!A1646:Q3975,6,FALSE)</f>
        <v>No</v>
      </c>
      <c r="G1647" s="14" t="str">
        <f>VLOOKUP(A1647,'Data _Transformation'!A1646:Q3975,7,FALSE)</f>
        <v>No</v>
      </c>
      <c r="H1647" s="14">
        <f>VLOOKUP(A1647,'Data _Transformation'!A1646:Q3975,8,FALSE)</f>
        <v>1</v>
      </c>
      <c r="I1647" s="14" t="str">
        <f>VLOOKUP(A1647,'Data _Transformation'!A1646:Q3975,9,FALSE)</f>
        <v>Nonsmoker</v>
      </c>
      <c r="J1647" s="14" t="str">
        <f>VLOOKUP(A1647,'Data _Transformation'!A1646:Q3975,10,FALSE)</f>
        <v>Over weight</v>
      </c>
      <c r="K1647" s="14" t="str">
        <f>VLOOKUP(A1647,'Data _Transformation'!A1646:Q3975,11,FALSE)</f>
        <v>Normal</v>
      </c>
      <c r="L1647" s="39">
        <f>VLOOKUP(A1647,'Data _Transformation'!A1646:Q3975,12,FALSE)</f>
        <v>28091</v>
      </c>
      <c r="M1647" s="40">
        <f>VLOOKUP(A1647,'Data _Transformation'!A1646:Q3975,13,FALSE)</f>
        <v>14470.01</v>
      </c>
      <c r="N1647" s="14" t="str">
        <f>VLOOKUP(A1647,'Data _Transformation'!A1646:Q3975,14,FALSE)</f>
        <v>tier - 2</v>
      </c>
      <c r="O1647" s="14" t="str">
        <f>VLOOKUP(A1647,'Data _Transformation'!A1646:Q3975,15,FALSE)</f>
        <v>tier - 3</v>
      </c>
      <c r="P1647" s="14" t="str">
        <f>VLOOKUP(A1647,'Data _Transformation'!A1646:Q3975,16,0)</f>
        <v>R1012</v>
      </c>
      <c r="Q1647" s="42">
        <f>VLOOKUP(A1647,'Data _Transformation'!A1646:Q3975,17,0)</f>
        <v>46</v>
      </c>
    </row>
    <row r="1648" spans="1:17" ht="15.6" x14ac:dyDescent="0.3">
      <c r="A1648" s="41" t="s">
        <v>3665</v>
      </c>
      <c r="B1648" s="14" t="str">
        <f>VLOOKUP(A1648,'Data _Transformation'!A1647:Q3976,2,FALSE)</f>
        <v xml:space="preserve">  Kerri</v>
      </c>
      <c r="C1648" s="14">
        <f>VLOOKUP(A1648,'Data _Transformation'!A1647:Q3976,3,FALSE)</f>
        <v>36.19</v>
      </c>
      <c r="D1648" s="14">
        <f>VLOOKUP(A1648,'Data _Transformation'!A1647:Q3976,4,FALSE)</f>
        <v>4.3</v>
      </c>
      <c r="E1648" s="14" t="str">
        <f>VLOOKUP(A1648,'Data _Transformation'!A1647:Q3976,5,FALSE)</f>
        <v>No</v>
      </c>
      <c r="F1648" s="14" t="str">
        <f>VLOOKUP(A1648,'Data _Transformation'!A1647:Q3976,6,FALSE)</f>
        <v>No</v>
      </c>
      <c r="G1648" s="14" t="str">
        <f>VLOOKUP(A1648,'Data _Transformation'!A1647:Q3976,7,FALSE)</f>
        <v>No</v>
      </c>
      <c r="H1648" s="14">
        <f>VLOOKUP(A1648,'Data _Transformation'!A1647:Q3976,8,FALSE)</f>
        <v>0</v>
      </c>
      <c r="I1648" s="14" t="str">
        <f>VLOOKUP(A1648,'Data _Transformation'!A1647:Q3976,9,FALSE)</f>
        <v>Nonsmoker</v>
      </c>
      <c r="J1648" s="14" t="str">
        <f>VLOOKUP(A1648,'Data _Transformation'!A1647:Q3976,10,FALSE)</f>
        <v>Obesity</v>
      </c>
      <c r="K1648" s="14" t="str">
        <f>VLOOKUP(A1648,'Data _Transformation'!A1647:Q3976,11,FALSE)</f>
        <v>Normal</v>
      </c>
      <c r="L1648" s="39">
        <f>VLOOKUP(A1648,'Data _Transformation'!A1647:Q3976,12,FALSE)</f>
        <v>21874</v>
      </c>
      <c r="M1648" s="40">
        <f>VLOOKUP(A1648,'Data _Transformation'!A1647:Q3976,13,FALSE)</f>
        <v>14474.68</v>
      </c>
      <c r="N1648" s="14" t="str">
        <f>VLOOKUP(A1648,'Data _Transformation'!A1647:Q3976,14,FALSE)</f>
        <v>tier - 2</v>
      </c>
      <c r="O1648" s="14" t="str">
        <f>VLOOKUP(A1648,'Data _Transformation'!A1647:Q3976,15,FALSE)</f>
        <v>tier - 2</v>
      </c>
      <c r="P1648" s="14" t="str">
        <f>VLOOKUP(A1648,'Data _Transformation'!A1647:Q3976,16,0)</f>
        <v>R1013</v>
      </c>
      <c r="Q1648" s="42">
        <f>VLOOKUP(A1648,'Data _Transformation'!A1647:Q3976,17,0)</f>
        <v>63</v>
      </c>
    </row>
    <row r="1649" spans="1:17" ht="15.6" x14ac:dyDescent="0.3">
      <c r="A1649" s="41" t="s">
        <v>3661</v>
      </c>
      <c r="B1649" s="14" t="str">
        <f>VLOOKUP(A1649,'Data _Transformation'!A1648:Q3977,2,FALSE)</f>
        <v xml:space="preserve">  Lisa</v>
      </c>
      <c r="C1649" s="14">
        <f>VLOOKUP(A1649,'Data _Transformation'!A1648:Q3977,3,FALSE)</f>
        <v>29.6</v>
      </c>
      <c r="D1649" s="14">
        <f>VLOOKUP(A1649,'Data _Transformation'!A1648:Q3977,4,FALSE)</f>
        <v>4.09</v>
      </c>
      <c r="E1649" s="14" t="str">
        <f>VLOOKUP(A1649,'Data _Transformation'!A1648:Q3977,5,FALSE)</f>
        <v>No</v>
      </c>
      <c r="F1649" s="14" t="str">
        <f>VLOOKUP(A1649,'Data _Transformation'!A1648:Q3977,6,FALSE)</f>
        <v>No</v>
      </c>
      <c r="G1649" s="14" t="str">
        <f>VLOOKUP(A1649,'Data _Transformation'!A1648:Q3977,7,FALSE)</f>
        <v>No</v>
      </c>
      <c r="H1649" s="14">
        <f>VLOOKUP(A1649,'Data _Transformation'!A1648:Q3977,8,FALSE)</f>
        <v>0</v>
      </c>
      <c r="I1649" s="14" t="str">
        <f>VLOOKUP(A1649,'Data _Transformation'!A1648:Q3977,9,FALSE)</f>
        <v>Nonsmoker</v>
      </c>
      <c r="J1649" s="14" t="str">
        <f>VLOOKUP(A1649,'Data _Transformation'!A1648:Q3977,10,FALSE)</f>
        <v>Over weight</v>
      </c>
      <c r="K1649" s="14" t="str">
        <f>VLOOKUP(A1649,'Data _Transformation'!A1648:Q3977,11,FALSE)</f>
        <v>Normal</v>
      </c>
      <c r="L1649" s="39">
        <f>VLOOKUP(A1649,'Data _Transformation'!A1648:Q3977,12,FALSE)</f>
        <v>29148</v>
      </c>
      <c r="M1649" s="40">
        <f>VLOOKUP(A1649,'Data _Transformation'!A1648:Q3977,13,FALSE)</f>
        <v>14478.33</v>
      </c>
      <c r="N1649" s="14" t="str">
        <f>VLOOKUP(A1649,'Data _Transformation'!A1648:Q3977,14,FALSE)</f>
        <v>tier - 2</v>
      </c>
      <c r="O1649" s="14" t="str">
        <f>VLOOKUP(A1649,'Data _Transformation'!A1648:Q3977,15,FALSE)</f>
        <v>tier - 2</v>
      </c>
      <c r="P1649" s="14" t="str">
        <f>VLOOKUP(A1649,'Data _Transformation'!A1648:Q3977,16,0)</f>
        <v>R1013</v>
      </c>
      <c r="Q1649" s="42">
        <f>VLOOKUP(A1649,'Data _Transformation'!A1648:Q3977,17,0)</f>
        <v>43</v>
      </c>
    </row>
    <row r="1650" spans="1:17" ht="15.6" x14ac:dyDescent="0.3">
      <c r="A1650" s="41" t="s">
        <v>3656</v>
      </c>
      <c r="B1650" s="14" t="str">
        <f>VLOOKUP(A1650,'Data _Transformation'!A1649:Q3978,2,FALSE)</f>
        <v xml:space="preserve">  Nicholas G</v>
      </c>
      <c r="C1650" s="14">
        <f>VLOOKUP(A1650,'Data _Transformation'!A1649:Q3978,3,FALSE)</f>
        <v>30.95</v>
      </c>
      <c r="D1650" s="14">
        <f>VLOOKUP(A1650,'Data _Transformation'!A1649:Q3978,4,FALSE)</f>
        <v>6.27</v>
      </c>
      <c r="E1650" s="14" t="str">
        <f>VLOOKUP(A1650,'Data _Transformation'!A1649:Q3978,5,FALSE)</f>
        <v>No</v>
      </c>
      <c r="F1650" s="14" t="str">
        <f>VLOOKUP(A1650,'Data _Transformation'!A1649:Q3978,6,FALSE)</f>
        <v>No</v>
      </c>
      <c r="G1650" s="14" t="str">
        <f>VLOOKUP(A1650,'Data _Transformation'!A1649:Q3978,7,FALSE)</f>
        <v>Yes</v>
      </c>
      <c r="H1650" s="14">
        <f>VLOOKUP(A1650,'Data _Transformation'!A1649:Q3978,8,FALSE)</f>
        <v>1</v>
      </c>
      <c r="I1650" s="14" t="str">
        <f>VLOOKUP(A1650,'Data _Transformation'!A1649:Q3978,9,FALSE)</f>
        <v>Nonsmoker</v>
      </c>
      <c r="J1650" s="14" t="str">
        <f>VLOOKUP(A1650,'Data _Transformation'!A1649:Q3978,10,FALSE)</f>
        <v>Obesity</v>
      </c>
      <c r="K1650" s="14" t="str">
        <f>VLOOKUP(A1650,'Data _Transformation'!A1649:Q3978,11,FALSE)</f>
        <v>Prediabetes</v>
      </c>
      <c r="L1650" s="39">
        <f>VLOOKUP(A1650,'Data _Transformation'!A1649:Q3978,12,FALSE)</f>
        <v>32711</v>
      </c>
      <c r="M1650" s="40">
        <f>VLOOKUP(A1650,'Data _Transformation'!A1649:Q3978,13,FALSE)</f>
        <v>14507.46</v>
      </c>
      <c r="N1650" s="14" t="str">
        <f>VLOOKUP(A1650,'Data _Transformation'!A1649:Q3978,14,FALSE)</f>
        <v>tier - 2</v>
      </c>
      <c r="O1650" s="14" t="str">
        <f>VLOOKUP(A1650,'Data _Transformation'!A1649:Q3978,15,FALSE)</f>
        <v>tier - 3</v>
      </c>
      <c r="P1650" s="14" t="str">
        <f>VLOOKUP(A1650,'Data _Transformation'!A1649:Q3978,16,0)</f>
        <v>R1012</v>
      </c>
      <c r="Q1650" s="42">
        <f>VLOOKUP(A1650,'Data _Transformation'!A1649:Q3978,17,0)</f>
        <v>33</v>
      </c>
    </row>
    <row r="1651" spans="1:17" ht="15.6" x14ac:dyDescent="0.3">
      <c r="A1651" s="41" t="s">
        <v>3653</v>
      </c>
      <c r="B1651" s="14" t="str">
        <f>VLOOKUP(A1651,'Data _Transformation'!A1650:Q3979,2,FALSE)</f>
        <v xml:space="preserve">  Vasilis S</v>
      </c>
      <c r="C1651" s="14">
        <f>VLOOKUP(A1651,'Data _Transformation'!A1650:Q3979,3,FALSE)</f>
        <v>19.95</v>
      </c>
      <c r="D1651" s="14">
        <f>VLOOKUP(A1651,'Data _Transformation'!A1650:Q3979,4,FALSE)</f>
        <v>5.39</v>
      </c>
      <c r="E1651" s="14" t="str">
        <f>VLOOKUP(A1651,'Data _Transformation'!A1650:Q3979,5,FALSE)</f>
        <v>No</v>
      </c>
      <c r="F1651" s="14" t="str">
        <f>VLOOKUP(A1651,'Data _Transformation'!A1650:Q3979,6,FALSE)</f>
        <v>No</v>
      </c>
      <c r="G1651" s="14" t="str">
        <f>VLOOKUP(A1651,'Data _Transformation'!A1650:Q3979,7,FALSE)</f>
        <v>No</v>
      </c>
      <c r="H1651" s="14">
        <f>VLOOKUP(A1651,'Data _Transformation'!A1650:Q3979,8,FALSE)</f>
        <v>1</v>
      </c>
      <c r="I1651" s="14" t="str">
        <f>VLOOKUP(A1651,'Data _Transformation'!A1650:Q3979,9,FALSE)</f>
        <v>Nonsmoker</v>
      </c>
      <c r="J1651" s="14" t="str">
        <f>VLOOKUP(A1651,'Data _Transformation'!A1650:Q3979,10,FALSE)</f>
        <v>Normal weight</v>
      </c>
      <c r="K1651" s="14" t="str">
        <f>VLOOKUP(A1651,'Data _Transformation'!A1650:Q3979,11,FALSE)</f>
        <v>Normal</v>
      </c>
      <c r="L1651" s="39">
        <f>VLOOKUP(A1651,'Data _Transformation'!A1650:Q3979,12,FALSE)</f>
        <v>32703</v>
      </c>
      <c r="M1651" s="40">
        <f>VLOOKUP(A1651,'Data _Transformation'!A1650:Q3979,13,FALSE)</f>
        <v>14547.26</v>
      </c>
      <c r="N1651" s="14" t="str">
        <f>VLOOKUP(A1651,'Data _Transformation'!A1650:Q3979,14,FALSE)</f>
        <v>tier - 2</v>
      </c>
      <c r="O1651" s="14" t="str">
        <f>VLOOKUP(A1651,'Data _Transformation'!A1650:Q3979,15,FALSE)</f>
        <v>tier - 3</v>
      </c>
      <c r="P1651" s="14" t="str">
        <f>VLOOKUP(A1651,'Data _Transformation'!A1650:Q3979,16,0)</f>
        <v>R1011</v>
      </c>
      <c r="Q1651" s="42">
        <f>VLOOKUP(A1651,'Data _Transformation'!A1650:Q3979,17,0)</f>
        <v>33</v>
      </c>
    </row>
    <row r="1652" spans="1:17" ht="15.6" x14ac:dyDescent="0.3">
      <c r="A1652" s="41" t="s">
        <v>3650</v>
      </c>
      <c r="B1652" s="14" t="str">
        <f>VLOOKUP(A1652,'Data _Transformation'!A1651:Q3980,2,FALSE)</f>
        <v xml:space="preserve">  Michael P</v>
      </c>
      <c r="C1652" s="14">
        <f>VLOOKUP(A1652,'Data _Transformation'!A1651:Q3980,3,FALSE)</f>
        <v>23.65</v>
      </c>
      <c r="D1652" s="14">
        <f>VLOOKUP(A1652,'Data _Transformation'!A1651:Q3980,4,FALSE)</f>
        <v>5.75</v>
      </c>
      <c r="E1652" s="14" t="str">
        <f>VLOOKUP(A1652,'Data _Transformation'!A1651:Q3980,5,FALSE)</f>
        <v>Yes</v>
      </c>
      <c r="F1652" s="14" t="str">
        <f>VLOOKUP(A1652,'Data _Transformation'!A1651:Q3980,6,FALSE)</f>
        <v>No</v>
      </c>
      <c r="G1652" s="14" t="str">
        <f>VLOOKUP(A1652,'Data _Transformation'!A1651:Q3980,7,FALSE)</f>
        <v>No</v>
      </c>
      <c r="H1652" s="14">
        <f>VLOOKUP(A1652,'Data _Transformation'!A1651:Q3980,8,FALSE)</f>
        <v>0</v>
      </c>
      <c r="I1652" s="14" t="str">
        <f>VLOOKUP(A1652,'Data _Transformation'!A1651:Q3980,9,FALSE)</f>
        <v>Nonsmoker</v>
      </c>
      <c r="J1652" s="14" t="str">
        <f>VLOOKUP(A1652,'Data _Transformation'!A1651:Q3980,10,FALSE)</f>
        <v>Normal weight</v>
      </c>
      <c r="K1652" s="14" t="str">
        <f>VLOOKUP(A1652,'Data _Transformation'!A1651:Q3980,11,FALSE)</f>
        <v>Prediabetes</v>
      </c>
      <c r="L1652" s="39">
        <f>VLOOKUP(A1652,'Data _Transformation'!A1651:Q3980,12,FALSE)</f>
        <v>36050</v>
      </c>
      <c r="M1652" s="40">
        <f>VLOOKUP(A1652,'Data _Transformation'!A1651:Q3980,13,FALSE)</f>
        <v>14571.89</v>
      </c>
      <c r="N1652" s="14" t="str">
        <f>VLOOKUP(A1652,'Data _Transformation'!A1651:Q3980,14,FALSE)</f>
        <v>tier - 2</v>
      </c>
      <c r="O1652" s="14" t="str">
        <f>VLOOKUP(A1652,'Data _Transformation'!A1651:Q3980,15,FALSE)</f>
        <v>tier - 1</v>
      </c>
      <c r="P1652" s="14" t="str">
        <f>VLOOKUP(A1652,'Data _Transformation'!A1651:Q3980,16,0)</f>
        <v>R1024</v>
      </c>
      <c r="Q1652" s="42">
        <f>VLOOKUP(A1652,'Data _Transformation'!A1651:Q3980,17,0)</f>
        <v>24</v>
      </c>
    </row>
    <row r="1653" spans="1:17" ht="15.6" x14ac:dyDescent="0.3">
      <c r="A1653" s="41" t="s">
        <v>3645</v>
      </c>
      <c r="B1653" s="14" t="str">
        <f>VLOOKUP(A1653,'Data _Transformation'!A1652:Q3981,2,FALSE)</f>
        <v xml:space="preserve">  Colleen C</v>
      </c>
      <c r="C1653" s="14">
        <f>VLOOKUP(A1653,'Data _Transformation'!A1652:Q3981,3,FALSE)</f>
        <v>43.34</v>
      </c>
      <c r="D1653" s="14">
        <f>VLOOKUP(A1653,'Data _Transformation'!A1652:Q3981,4,FALSE)</f>
        <v>4.91</v>
      </c>
      <c r="E1653" s="14" t="str">
        <f>VLOOKUP(A1653,'Data _Transformation'!A1652:Q3981,5,FALSE)</f>
        <v>No</v>
      </c>
      <c r="F1653" s="14" t="str">
        <f>VLOOKUP(A1653,'Data _Transformation'!A1652:Q3981,6,FALSE)</f>
        <v>No</v>
      </c>
      <c r="G1653" s="14" t="str">
        <f>VLOOKUP(A1653,'Data _Transformation'!A1652:Q3981,7,FALSE)</f>
        <v>No</v>
      </c>
      <c r="H1653" s="14">
        <f>VLOOKUP(A1653,'Data _Transformation'!A1652:Q3981,8,FALSE)</f>
        <v>1</v>
      </c>
      <c r="I1653" s="14" t="str">
        <f>VLOOKUP(A1653,'Data _Transformation'!A1652:Q3981,9,FALSE)</f>
        <v>Nonsmoker</v>
      </c>
      <c r="J1653" s="14" t="str">
        <f>VLOOKUP(A1653,'Data _Transformation'!A1652:Q3981,10,FALSE)</f>
        <v>Obesity</v>
      </c>
      <c r="K1653" s="14" t="str">
        <f>VLOOKUP(A1653,'Data _Transformation'!A1652:Q3981,11,FALSE)</f>
        <v>Normal</v>
      </c>
      <c r="L1653" s="39">
        <f>VLOOKUP(A1653,'Data _Transformation'!A1652:Q3981,12,FALSE)</f>
        <v>22983</v>
      </c>
      <c r="M1653" s="40">
        <f>VLOOKUP(A1653,'Data _Transformation'!A1652:Q3981,13,FALSE)</f>
        <v>14574.64</v>
      </c>
      <c r="N1653" s="14" t="str">
        <f>VLOOKUP(A1653,'Data _Transformation'!A1652:Q3981,14,FALSE)</f>
        <v>tier - 2</v>
      </c>
      <c r="O1653" s="14" t="str">
        <f>VLOOKUP(A1653,'Data _Transformation'!A1652:Q3981,15,FALSE)</f>
        <v>tier - 1</v>
      </c>
      <c r="P1653" s="14" t="str">
        <f>VLOOKUP(A1653,'Data _Transformation'!A1652:Q3981,16,0)</f>
        <v>R1025</v>
      </c>
      <c r="Q1653" s="42">
        <f>VLOOKUP(A1653,'Data _Transformation'!A1652:Q3981,17,0)</f>
        <v>60</v>
      </c>
    </row>
    <row r="1654" spans="1:17" ht="15.6" x14ac:dyDescent="0.3">
      <c r="A1654" s="41" t="s">
        <v>3641</v>
      </c>
      <c r="B1654" s="14" t="str">
        <f>VLOOKUP(A1654,'Data _Transformation'!A1653:Q3982,2,FALSE)</f>
        <v xml:space="preserve">  Annika</v>
      </c>
      <c r="C1654" s="14">
        <f>VLOOKUP(A1654,'Data _Transformation'!A1653:Q3982,3,FALSE)</f>
        <v>31.98</v>
      </c>
      <c r="D1654" s="14">
        <f>VLOOKUP(A1654,'Data _Transformation'!A1653:Q3982,4,FALSE)</f>
        <v>4.46</v>
      </c>
      <c r="E1654" s="14" t="str">
        <f>VLOOKUP(A1654,'Data _Transformation'!A1653:Q3982,5,FALSE)</f>
        <v>Yes</v>
      </c>
      <c r="F1654" s="14" t="str">
        <f>VLOOKUP(A1654,'Data _Transformation'!A1653:Q3982,6,FALSE)</f>
        <v>No</v>
      </c>
      <c r="G1654" s="14" t="str">
        <f>VLOOKUP(A1654,'Data _Transformation'!A1653:Q3982,7,FALSE)</f>
        <v>No</v>
      </c>
      <c r="H1654" s="14">
        <f>VLOOKUP(A1654,'Data _Transformation'!A1653:Q3982,8,FALSE)</f>
        <v>1</v>
      </c>
      <c r="I1654" s="14" t="str">
        <f>VLOOKUP(A1654,'Data _Transformation'!A1653:Q3982,9,FALSE)</f>
        <v>Nonsmoker</v>
      </c>
      <c r="J1654" s="14" t="str">
        <f>VLOOKUP(A1654,'Data _Transformation'!A1653:Q3982,10,FALSE)</f>
        <v>Obesity</v>
      </c>
      <c r="K1654" s="14" t="str">
        <f>VLOOKUP(A1654,'Data _Transformation'!A1653:Q3982,11,FALSE)</f>
        <v>Normal</v>
      </c>
      <c r="L1654" s="39">
        <f>VLOOKUP(A1654,'Data _Transformation'!A1653:Q3982,12,FALSE)</f>
        <v>23298</v>
      </c>
      <c r="M1654" s="40">
        <f>VLOOKUP(A1654,'Data _Transformation'!A1653:Q3982,13,FALSE)</f>
        <v>14590.63</v>
      </c>
      <c r="N1654" s="14" t="str">
        <f>VLOOKUP(A1654,'Data _Transformation'!A1653:Q3982,14,FALSE)</f>
        <v>tier - 2</v>
      </c>
      <c r="O1654" s="14" t="str">
        <f>VLOOKUP(A1654,'Data _Transformation'!A1653:Q3982,15,FALSE)</f>
        <v>tier - 1</v>
      </c>
      <c r="P1654" s="14" t="str">
        <f>VLOOKUP(A1654,'Data _Transformation'!A1653:Q3982,16,0)</f>
        <v>R1024</v>
      </c>
      <c r="Q1654" s="42">
        <f>VLOOKUP(A1654,'Data _Transformation'!A1653:Q3982,17,0)</f>
        <v>59</v>
      </c>
    </row>
    <row r="1655" spans="1:17" ht="15.6" x14ac:dyDescent="0.3">
      <c r="A1655" s="41" t="s">
        <v>3637</v>
      </c>
      <c r="B1655" s="14" t="str">
        <f>VLOOKUP(A1655,'Data _Transformation'!A1654:Q3983,2,FALSE)</f>
        <v xml:space="preserve">  Kelly</v>
      </c>
      <c r="C1655" s="14">
        <f>VLOOKUP(A1655,'Data _Transformation'!A1654:Q3983,3,FALSE)</f>
        <v>35.86</v>
      </c>
      <c r="D1655" s="14">
        <f>VLOOKUP(A1655,'Data _Transformation'!A1654:Q3983,4,FALSE)</f>
        <v>6.22</v>
      </c>
      <c r="E1655" s="14" t="str">
        <f>VLOOKUP(A1655,'Data _Transformation'!A1654:Q3983,5,FALSE)</f>
        <v>No</v>
      </c>
      <c r="F1655" s="14" t="str">
        <f>VLOOKUP(A1655,'Data _Transformation'!A1654:Q3983,6,FALSE)</f>
        <v>No</v>
      </c>
      <c r="G1655" s="14" t="str">
        <f>VLOOKUP(A1655,'Data _Transformation'!A1654:Q3983,7,FALSE)</f>
        <v>No</v>
      </c>
      <c r="H1655" s="14">
        <f>VLOOKUP(A1655,'Data _Transformation'!A1654:Q3983,8,FALSE)</f>
        <v>1</v>
      </c>
      <c r="I1655" s="14" t="str">
        <f>VLOOKUP(A1655,'Data _Transformation'!A1654:Q3983,9,FALSE)</f>
        <v>Nonsmoker</v>
      </c>
      <c r="J1655" s="14" t="str">
        <f>VLOOKUP(A1655,'Data _Transformation'!A1654:Q3983,10,FALSE)</f>
        <v>Obesity</v>
      </c>
      <c r="K1655" s="14" t="str">
        <f>VLOOKUP(A1655,'Data _Transformation'!A1654:Q3983,11,FALSE)</f>
        <v>Prediabetes</v>
      </c>
      <c r="L1655" s="39">
        <f>VLOOKUP(A1655,'Data _Transformation'!A1654:Q3983,12,FALSE)</f>
        <v>24671</v>
      </c>
      <c r="M1655" s="40">
        <f>VLOOKUP(A1655,'Data _Transformation'!A1654:Q3983,13,FALSE)</f>
        <v>14600.62</v>
      </c>
      <c r="N1655" s="14" t="str">
        <f>VLOOKUP(A1655,'Data _Transformation'!A1654:Q3983,14,FALSE)</f>
        <v>tier - 2</v>
      </c>
      <c r="O1655" s="14" t="str">
        <f>VLOOKUP(A1655,'Data _Transformation'!A1654:Q3983,15,FALSE)</f>
        <v>tier - 3</v>
      </c>
      <c r="P1655" s="14" t="str">
        <f>VLOOKUP(A1655,'Data _Transformation'!A1654:Q3983,16,0)</f>
        <v>R1022</v>
      </c>
      <c r="Q1655" s="42">
        <f>VLOOKUP(A1655,'Data _Transformation'!A1654:Q3983,17,0)</f>
        <v>55</v>
      </c>
    </row>
    <row r="1656" spans="1:17" ht="15.6" x14ac:dyDescent="0.3">
      <c r="A1656" s="41" t="s">
        <v>3634</v>
      </c>
      <c r="B1656" s="14" t="str">
        <f>VLOOKUP(A1656,'Data _Transformation'!A1655:Q3984,2,FALSE)</f>
        <v xml:space="preserve">  Nicholas C</v>
      </c>
      <c r="C1656" s="14">
        <f>VLOOKUP(A1656,'Data _Transformation'!A1655:Q3984,3,FALSE)</f>
        <v>15.2</v>
      </c>
      <c r="D1656" s="14">
        <f>VLOOKUP(A1656,'Data _Transformation'!A1655:Q3984,4,FALSE)</f>
        <v>8.82</v>
      </c>
      <c r="E1656" s="14" t="str">
        <f>VLOOKUP(A1656,'Data _Transformation'!A1655:Q3984,5,FALSE)</f>
        <v>No</v>
      </c>
      <c r="F1656" s="14" t="str">
        <f>VLOOKUP(A1656,'Data _Transformation'!A1655:Q3984,6,FALSE)</f>
        <v>No</v>
      </c>
      <c r="G1656" s="14" t="str">
        <f>VLOOKUP(A1656,'Data _Transformation'!A1655:Q3984,7,FALSE)</f>
        <v>No</v>
      </c>
      <c r="H1656" s="14">
        <f>VLOOKUP(A1656,'Data _Transformation'!A1655:Q3984,8,FALSE)</f>
        <v>0</v>
      </c>
      <c r="I1656" s="14" t="str">
        <f>VLOOKUP(A1656,'Data _Transformation'!A1655:Q3984,9,FALSE)</f>
        <v>Nonsmoker</v>
      </c>
      <c r="J1656" s="14" t="str">
        <f>VLOOKUP(A1656,'Data _Transformation'!A1655:Q3984,10,FALSE)</f>
        <v>Under weight</v>
      </c>
      <c r="K1656" s="14" t="str">
        <f>VLOOKUP(A1656,'Data _Transformation'!A1655:Q3984,11,FALSE)</f>
        <v>Diabetes</v>
      </c>
      <c r="L1656" s="39">
        <f>VLOOKUP(A1656,'Data _Transformation'!A1655:Q3984,12,FALSE)</f>
        <v>24054</v>
      </c>
      <c r="M1656" s="40">
        <f>VLOOKUP(A1656,'Data _Transformation'!A1655:Q3984,13,FALSE)</f>
        <v>14612.33</v>
      </c>
      <c r="N1656" s="14" t="str">
        <f>VLOOKUP(A1656,'Data _Transformation'!A1655:Q3984,14,FALSE)</f>
        <v>tier - 2</v>
      </c>
      <c r="O1656" s="14" t="str">
        <f>VLOOKUP(A1656,'Data _Transformation'!A1655:Q3984,15,FALSE)</f>
        <v>tier - 3</v>
      </c>
      <c r="P1656" s="14" t="str">
        <f>VLOOKUP(A1656,'Data _Transformation'!A1655:Q3984,16,0)</f>
        <v>R1021</v>
      </c>
      <c r="Q1656" s="42">
        <f>VLOOKUP(A1656,'Data _Transformation'!A1655:Q3984,17,0)</f>
        <v>57</v>
      </c>
    </row>
    <row r="1657" spans="1:17" ht="15.6" x14ac:dyDescent="0.3">
      <c r="A1657" s="41" t="s">
        <v>3629</v>
      </c>
      <c r="B1657" s="14" t="str">
        <f>VLOOKUP(A1657,'Data _Transformation'!A1656:Q3985,2,FALSE)</f>
        <v xml:space="preserve">  Kelly K</v>
      </c>
      <c r="C1657" s="14">
        <f>VLOOKUP(A1657,'Data _Transformation'!A1656:Q3985,3,FALSE)</f>
        <v>37.200000000000003</v>
      </c>
      <c r="D1657" s="14">
        <f>VLOOKUP(A1657,'Data _Transformation'!A1656:Q3985,4,FALSE)</f>
        <v>10.14</v>
      </c>
      <c r="E1657" s="14" t="str">
        <f>VLOOKUP(A1657,'Data _Transformation'!A1656:Q3985,5,FALSE)</f>
        <v>No</v>
      </c>
      <c r="F1657" s="14" t="str">
        <f>VLOOKUP(A1657,'Data _Transformation'!A1656:Q3985,6,FALSE)</f>
        <v>No</v>
      </c>
      <c r="G1657" s="14" t="str">
        <f>VLOOKUP(A1657,'Data _Transformation'!A1656:Q3985,7,FALSE)</f>
        <v>No</v>
      </c>
      <c r="H1657" s="14">
        <f>VLOOKUP(A1657,'Data _Transformation'!A1656:Q3985,8,FALSE)</f>
        <v>0</v>
      </c>
      <c r="I1657" s="14" t="str">
        <f>VLOOKUP(A1657,'Data _Transformation'!A1656:Q3985,9,FALSE)</f>
        <v>Nonsmoker</v>
      </c>
      <c r="J1657" s="14" t="str">
        <f>VLOOKUP(A1657,'Data _Transformation'!A1656:Q3985,10,FALSE)</f>
        <v>Obesity</v>
      </c>
      <c r="K1657" s="14" t="str">
        <f>VLOOKUP(A1657,'Data _Transformation'!A1656:Q3985,11,FALSE)</f>
        <v>Diabetes</v>
      </c>
      <c r="L1657" s="39">
        <f>VLOOKUP(A1657,'Data _Transformation'!A1656:Q3985,12,FALSE)</f>
        <v>33471</v>
      </c>
      <c r="M1657" s="40">
        <f>VLOOKUP(A1657,'Data _Transformation'!A1656:Q3985,13,FALSE)</f>
        <v>14630.52</v>
      </c>
      <c r="N1657" s="14" t="str">
        <f>VLOOKUP(A1657,'Data _Transformation'!A1656:Q3985,14,FALSE)</f>
        <v>tier - 2</v>
      </c>
      <c r="O1657" s="14" t="str">
        <f>VLOOKUP(A1657,'Data _Transformation'!A1656:Q3985,15,FALSE)</f>
        <v>tier - 3</v>
      </c>
      <c r="P1657" s="14" t="str">
        <f>VLOOKUP(A1657,'Data _Transformation'!A1656:Q3985,16,0)</f>
        <v>R1011</v>
      </c>
      <c r="Q1657" s="42">
        <f>VLOOKUP(A1657,'Data _Transformation'!A1656:Q3985,17,0)</f>
        <v>31</v>
      </c>
    </row>
    <row r="1658" spans="1:17" ht="15.6" x14ac:dyDescent="0.3">
      <c r="A1658" s="41" t="s">
        <v>3625</v>
      </c>
      <c r="B1658" s="14" t="str">
        <f>VLOOKUP(A1658,'Data _Transformation'!A1657:Q3986,2,FALSE)</f>
        <v xml:space="preserve">  Andrew</v>
      </c>
      <c r="C1658" s="14">
        <f>VLOOKUP(A1658,'Data _Transformation'!A1657:Q3986,3,FALSE)</f>
        <v>17.91</v>
      </c>
      <c r="D1658" s="14">
        <f>VLOOKUP(A1658,'Data _Transformation'!A1657:Q3986,4,FALSE)</f>
        <v>4.66</v>
      </c>
      <c r="E1658" s="14" t="str">
        <f>VLOOKUP(A1658,'Data _Transformation'!A1657:Q3986,5,FALSE)</f>
        <v>No</v>
      </c>
      <c r="F1658" s="14" t="str">
        <f>VLOOKUP(A1658,'Data _Transformation'!A1657:Q3986,6,FALSE)</f>
        <v>No</v>
      </c>
      <c r="G1658" s="14" t="str">
        <f>VLOOKUP(A1658,'Data _Transformation'!A1657:Q3986,7,FALSE)</f>
        <v>No</v>
      </c>
      <c r="H1658" s="14">
        <f>VLOOKUP(A1658,'Data _Transformation'!A1657:Q3986,8,FALSE)</f>
        <v>2</v>
      </c>
      <c r="I1658" s="14" t="str">
        <f>VLOOKUP(A1658,'Data _Transformation'!A1657:Q3986,9,FALSE)</f>
        <v>Nonsmoker</v>
      </c>
      <c r="J1658" s="14" t="str">
        <f>VLOOKUP(A1658,'Data _Transformation'!A1657:Q3986,10,FALSE)</f>
        <v>Under weight</v>
      </c>
      <c r="K1658" s="14" t="str">
        <f>VLOOKUP(A1658,'Data _Transformation'!A1657:Q3986,11,FALSE)</f>
        <v>Normal</v>
      </c>
      <c r="L1658" s="39">
        <f>VLOOKUP(A1658,'Data _Transformation'!A1657:Q3986,12,FALSE)</f>
        <v>24716</v>
      </c>
      <c r="M1658" s="40">
        <f>VLOOKUP(A1658,'Data _Transformation'!A1657:Q3986,13,FALSE)</f>
        <v>14640.35</v>
      </c>
      <c r="N1658" s="14" t="str">
        <f>VLOOKUP(A1658,'Data _Transformation'!A1657:Q3986,14,FALSE)</f>
        <v>tier - 2</v>
      </c>
      <c r="O1658" s="14" t="str">
        <f>VLOOKUP(A1658,'Data _Transformation'!A1657:Q3986,15,FALSE)</f>
        <v>tier - 3</v>
      </c>
      <c r="P1658" s="14" t="str">
        <f>VLOOKUP(A1658,'Data _Transformation'!A1657:Q3986,16,0)</f>
        <v>R1026</v>
      </c>
      <c r="Q1658" s="42">
        <f>VLOOKUP(A1658,'Data _Transformation'!A1657:Q3986,17,0)</f>
        <v>55</v>
      </c>
    </row>
    <row r="1659" spans="1:17" ht="15.6" x14ac:dyDescent="0.3">
      <c r="A1659" s="41" t="s">
        <v>3590</v>
      </c>
      <c r="B1659" s="14" t="str">
        <f>VLOOKUP(A1659,'Data _Transformation'!A1658:Q3987,2,FALSE)</f>
        <v xml:space="preserve">  Hannah</v>
      </c>
      <c r="C1659" s="14">
        <f>VLOOKUP(A1659,'Data _Transformation'!A1658:Q3987,3,FALSE)</f>
        <v>20.76</v>
      </c>
      <c r="D1659" s="14">
        <f>VLOOKUP(A1659,'Data _Transformation'!A1658:Q3987,4,FALSE)</f>
        <v>6.26</v>
      </c>
      <c r="E1659" s="14" t="str">
        <f>VLOOKUP(A1659,'Data _Transformation'!A1658:Q3987,5,FALSE)</f>
        <v>No</v>
      </c>
      <c r="F1659" s="14" t="str">
        <f>VLOOKUP(A1659,'Data _Transformation'!A1658:Q3987,6,FALSE)</f>
        <v>No</v>
      </c>
      <c r="G1659" s="14" t="str">
        <f>VLOOKUP(A1659,'Data _Transformation'!A1658:Q3987,7,FALSE)</f>
        <v>No</v>
      </c>
      <c r="H1659" s="14">
        <f>VLOOKUP(A1659,'Data _Transformation'!A1658:Q3987,8,FALSE)</f>
        <v>0</v>
      </c>
      <c r="I1659" s="14" t="str">
        <f>VLOOKUP(A1659,'Data _Transformation'!A1658:Q3987,9,FALSE)</f>
        <v>Nonsmoker</v>
      </c>
      <c r="J1659" s="14" t="str">
        <f>VLOOKUP(A1659,'Data _Transformation'!A1658:Q3987,10,FALSE)</f>
        <v>Normal weight</v>
      </c>
      <c r="K1659" s="14" t="str">
        <f>VLOOKUP(A1659,'Data _Transformation'!A1658:Q3987,11,FALSE)</f>
        <v>Prediabetes</v>
      </c>
      <c r="L1659" s="39">
        <f>VLOOKUP(A1659,'Data _Transformation'!A1658:Q3987,12,FALSE)</f>
        <v>29903</v>
      </c>
      <c r="M1659" s="40">
        <f>VLOOKUP(A1659,'Data _Transformation'!A1658:Q3987,13,FALSE)</f>
        <v>14657.2</v>
      </c>
      <c r="N1659" s="14" t="str">
        <f>VLOOKUP(A1659,'Data _Transformation'!A1658:Q3987,14,FALSE)</f>
        <v>tier - 2</v>
      </c>
      <c r="O1659" s="14" t="str">
        <f>VLOOKUP(A1659,'Data _Transformation'!A1658:Q3987,15,FALSE)</f>
        <v>tier - 1</v>
      </c>
      <c r="P1659" s="14" t="str">
        <f>VLOOKUP(A1659,'Data _Transformation'!A1658:Q3987,16,0)</f>
        <v>R1012</v>
      </c>
      <c r="Q1659" s="42">
        <f>VLOOKUP(A1659,'Data _Transformation'!A1658:Q3987,17,0)</f>
        <v>41</v>
      </c>
    </row>
    <row r="1660" spans="1:17" ht="15.6" x14ac:dyDescent="0.3">
      <c r="A1660" s="41" t="s">
        <v>3585</v>
      </c>
      <c r="B1660" s="14" t="str">
        <f>VLOOKUP(A1660,'Data _Transformation'!A1659:Q3988,2,FALSE)</f>
        <v xml:space="preserve">  Patricio Sr</v>
      </c>
      <c r="C1660" s="14">
        <f>VLOOKUP(A1660,'Data _Transformation'!A1659:Q3988,3,FALSE)</f>
        <v>38.99</v>
      </c>
      <c r="D1660" s="14">
        <f>VLOOKUP(A1660,'Data _Transformation'!A1659:Q3988,4,FALSE)</f>
        <v>5.21</v>
      </c>
      <c r="E1660" s="14" t="str">
        <f>VLOOKUP(A1660,'Data _Transformation'!A1659:Q3988,5,FALSE)</f>
        <v>No</v>
      </c>
      <c r="F1660" s="14" t="str">
        <f>VLOOKUP(A1660,'Data _Transformation'!A1659:Q3988,6,FALSE)</f>
        <v>yes</v>
      </c>
      <c r="G1660" s="14" t="str">
        <f>VLOOKUP(A1660,'Data _Transformation'!A1659:Q3988,7,FALSE)</f>
        <v>No</v>
      </c>
      <c r="H1660" s="14">
        <f>VLOOKUP(A1660,'Data _Transformation'!A1659:Q3988,8,FALSE)</f>
        <v>1</v>
      </c>
      <c r="I1660" s="14" t="str">
        <f>VLOOKUP(A1660,'Data _Transformation'!A1659:Q3988,9,FALSE)</f>
        <v>Nonsmoker</v>
      </c>
      <c r="J1660" s="14" t="str">
        <f>VLOOKUP(A1660,'Data _Transformation'!A1659:Q3988,10,FALSE)</f>
        <v>Obesity</v>
      </c>
      <c r="K1660" s="14" t="str">
        <f>VLOOKUP(A1660,'Data _Transformation'!A1659:Q3988,11,FALSE)</f>
        <v>Normal</v>
      </c>
      <c r="L1660" s="39">
        <f>VLOOKUP(A1660,'Data _Transformation'!A1659:Q3988,12,FALSE)</f>
        <v>25496</v>
      </c>
      <c r="M1660" s="40">
        <f>VLOOKUP(A1660,'Data _Transformation'!A1659:Q3988,13,FALSE)</f>
        <v>14665.75</v>
      </c>
      <c r="N1660" s="14" t="str">
        <f>VLOOKUP(A1660,'Data _Transformation'!A1659:Q3988,14,FALSE)</f>
        <v>tier - 2</v>
      </c>
      <c r="O1660" s="14" t="str">
        <f>VLOOKUP(A1660,'Data _Transformation'!A1659:Q3988,15,FALSE)</f>
        <v>tier - 1</v>
      </c>
      <c r="P1660" s="14" t="str">
        <f>VLOOKUP(A1660,'Data _Transformation'!A1659:Q3988,16,0)</f>
        <v>R1012</v>
      </c>
      <c r="Q1660" s="42">
        <f>VLOOKUP(A1660,'Data _Transformation'!A1659:Q3988,17,0)</f>
        <v>53</v>
      </c>
    </row>
    <row r="1661" spans="1:17" ht="15.6" x14ac:dyDescent="0.3">
      <c r="A1661" s="41" t="s">
        <v>3580</v>
      </c>
      <c r="B1661" s="14" t="str">
        <f>VLOOKUP(A1661,'Data _Transformation'!A1660:Q3989,2,FALSE)</f>
        <v xml:space="preserve">  Robert B</v>
      </c>
      <c r="C1661" s="14">
        <f>VLOOKUP(A1661,'Data _Transformation'!A1660:Q3989,3,FALSE)</f>
        <v>42.655000000000001</v>
      </c>
      <c r="D1661" s="14">
        <f>VLOOKUP(A1661,'Data _Transformation'!A1660:Q3989,4,FALSE)</f>
        <v>5.94</v>
      </c>
      <c r="E1661" s="14" t="str">
        <f>VLOOKUP(A1661,'Data _Transformation'!A1660:Q3989,5,FALSE)</f>
        <v>Yes</v>
      </c>
      <c r="F1661" s="14" t="str">
        <f>VLOOKUP(A1661,'Data _Transformation'!A1660:Q3989,6,FALSE)</f>
        <v>No</v>
      </c>
      <c r="G1661" s="14" t="str">
        <f>VLOOKUP(A1661,'Data _Transformation'!A1660:Q3989,7,FALSE)</f>
        <v>Yes</v>
      </c>
      <c r="H1661" s="14">
        <f>VLOOKUP(A1661,'Data _Transformation'!A1660:Q3989,8,FALSE)</f>
        <v>1</v>
      </c>
      <c r="I1661" s="14" t="str">
        <f>VLOOKUP(A1661,'Data _Transformation'!A1660:Q3989,9,FALSE)</f>
        <v>Nonsmoker</v>
      </c>
      <c r="J1661" s="14" t="str">
        <f>VLOOKUP(A1661,'Data _Transformation'!A1660:Q3989,10,FALSE)</f>
        <v>Obesity</v>
      </c>
      <c r="K1661" s="14" t="str">
        <f>VLOOKUP(A1661,'Data _Transformation'!A1660:Q3989,11,FALSE)</f>
        <v>Prediabetes</v>
      </c>
      <c r="L1661" s="39">
        <f>VLOOKUP(A1661,'Data _Transformation'!A1660:Q3989,12,FALSE)</f>
        <v>21389</v>
      </c>
      <c r="M1661" s="40">
        <f>VLOOKUP(A1661,'Data _Transformation'!A1660:Q3989,13,FALSE)</f>
        <v>14692.67</v>
      </c>
      <c r="N1661" s="14" t="str">
        <f>VLOOKUP(A1661,'Data _Transformation'!A1660:Q3989,14,FALSE)</f>
        <v>tier - 2</v>
      </c>
      <c r="O1661" s="14" t="str">
        <f>VLOOKUP(A1661,'Data _Transformation'!A1660:Q3989,15,FALSE)</f>
        <v>tier - 1</v>
      </c>
      <c r="P1661" s="14" t="str">
        <f>VLOOKUP(A1661,'Data _Transformation'!A1660:Q3989,16,0)</f>
        <v>R1012</v>
      </c>
      <c r="Q1661" s="42">
        <f>VLOOKUP(A1661,'Data _Transformation'!A1660:Q3989,17,0)</f>
        <v>64</v>
      </c>
    </row>
    <row r="1662" spans="1:17" ht="15.6" x14ac:dyDescent="0.3">
      <c r="A1662" s="41" t="s">
        <v>3575</v>
      </c>
      <c r="B1662" s="14" t="str">
        <f>VLOOKUP(A1662,'Data _Transformation'!A1661:Q3990,2,FALSE)</f>
        <v xml:space="preserve">  Benjamin M</v>
      </c>
      <c r="C1662" s="14">
        <f>VLOOKUP(A1662,'Data _Transformation'!A1661:Q3990,3,FALSE)</f>
        <v>30.57</v>
      </c>
      <c r="D1662" s="14">
        <f>VLOOKUP(A1662,'Data _Transformation'!A1661:Q3990,4,FALSE)</f>
        <v>5.34</v>
      </c>
      <c r="E1662" s="14" t="str">
        <f>VLOOKUP(A1662,'Data _Transformation'!A1661:Q3990,5,FALSE)</f>
        <v>No</v>
      </c>
      <c r="F1662" s="14" t="str">
        <f>VLOOKUP(A1662,'Data _Transformation'!A1661:Q3990,6,FALSE)</f>
        <v>No</v>
      </c>
      <c r="G1662" s="14" t="str">
        <f>VLOOKUP(A1662,'Data _Transformation'!A1661:Q3990,7,FALSE)</f>
        <v>Yes</v>
      </c>
      <c r="H1662" s="14">
        <f>VLOOKUP(A1662,'Data _Transformation'!A1661:Q3990,8,FALSE)</f>
        <v>1</v>
      </c>
      <c r="I1662" s="14" t="str">
        <f>VLOOKUP(A1662,'Data _Transformation'!A1661:Q3990,9,FALSE)</f>
        <v>Nonsmoker</v>
      </c>
      <c r="J1662" s="14" t="str">
        <f>VLOOKUP(A1662,'Data _Transformation'!A1661:Q3990,10,FALSE)</f>
        <v>Obesity</v>
      </c>
      <c r="K1662" s="14" t="str">
        <f>VLOOKUP(A1662,'Data _Transformation'!A1661:Q3990,11,FALSE)</f>
        <v>Normal</v>
      </c>
      <c r="L1662" s="39">
        <f>VLOOKUP(A1662,'Data _Transformation'!A1661:Q3990,12,FALSE)</f>
        <v>30198</v>
      </c>
      <c r="M1662" s="40">
        <f>VLOOKUP(A1662,'Data _Transformation'!A1661:Q3990,13,FALSE)</f>
        <v>14696.77</v>
      </c>
      <c r="N1662" s="14" t="str">
        <f>VLOOKUP(A1662,'Data _Transformation'!A1661:Q3990,14,FALSE)</f>
        <v>tier - 2</v>
      </c>
      <c r="O1662" s="14" t="str">
        <f>VLOOKUP(A1662,'Data _Transformation'!A1661:Q3990,15,FALSE)</f>
        <v>tier - 2</v>
      </c>
      <c r="P1662" s="14" t="str">
        <f>VLOOKUP(A1662,'Data _Transformation'!A1661:Q3990,16,0)</f>
        <v>R1011</v>
      </c>
      <c r="Q1662" s="42">
        <f>VLOOKUP(A1662,'Data _Transformation'!A1661:Q3990,17,0)</f>
        <v>40</v>
      </c>
    </row>
    <row r="1663" spans="1:17" ht="15.6" x14ac:dyDescent="0.3">
      <c r="A1663" s="41" t="s">
        <v>3571</v>
      </c>
      <c r="B1663" s="14" t="str">
        <f>VLOOKUP(A1663,'Data _Transformation'!A1662:Q3991,2,FALSE)</f>
        <v xml:space="preserve">  Robert</v>
      </c>
      <c r="C1663" s="14">
        <f>VLOOKUP(A1663,'Data _Transformation'!A1662:Q3991,3,FALSE)</f>
        <v>17.7</v>
      </c>
      <c r="D1663" s="14">
        <f>VLOOKUP(A1663,'Data _Transformation'!A1662:Q3991,4,FALSE)</f>
        <v>6.38</v>
      </c>
      <c r="E1663" s="14" t="str">
        <f>VLOOKUP(A1663,'Data _Transformation'!A1662:Q3991,5,FALSE)</f>
        <v>No</v>
      </c>
      <c r="F1663" s="14" t="str">
        <f>VLOOKUP(A1663,'Data _Transformation'!A1662:Q3991,6,FALSE)</f>
        <v>No</v>
      </c>
      <c r="G1663" s="14" t="str">
        <f>VLOOKUP(A1663,'Data _Transformation'!A1662:Q3991,7,FALSE)</f>
        <v>No</v>
      </c>
      <c r="H1663" s="14">
        <f>VLOOKUP(A1663,'Data _Transformation'!A1662:Q3991,8,FALSE)</f>
        <v>2</v>
      </c>
      <c r="I1663" s="14" t="str">
        <f>VLOOKUP(A1663,'Data _Transformation'!A1662:Q3991,9,FALSE)</f>
        <v>Nonsmoker</v>
      </c>
      <c r="J1663" s="14" t="str">
        <f>VLOOKUP(A1663,'Data _Transformation'!A1662:Q3991,10,FALSE)</f>
        <v>Under weight</v>
      </c>
      <c r="K1663" s="14" t="str">
        <f>VLOOKUP(A1663,'Data _Transformation'!A1662:Q3991,11,FALSE)</f>
        <v>Prediabetes</v>
      </c>
      <c r="L1663" s="39">
        <f>VLOOKUP(A1663,'Data _Transformation'!A1662:Q3991,12,FALSE)</f>
        <v>37523</v>
      </c>
      <c r="M1663" s="40">
        <f>VLOOKUP(A1663,'Data _Transformation'!A1662:Q3991,13,FALSE)</f>
        <v>14711.74</v>
      </c>
      <c r="N1663" s="14" t="str">
        <f>VLOOKUP(A1663,'Data _Transformation'!A1662:Q3991,14,FALSE)</f>
        <v>tier - 2</v>
      </c>
      <c r="O1663" s="14" t="str">
        <f>VLOOKUP(A1663,'Data _Transformation'!A1662:Q3991,15,FALSE)</f>
        <v>tier - 2</v>
      </c>
      <c r="P1663" s="14" t="str">
        <f>VLOOKUP(A1663,'Data _Transformation'!A1662:Q3991,16,0)</f>
        <v>R1012</v>
      </c>
      <c r="Q1663" s="42">
        <f>VLOOKUP(A1663,'Data _Transformation'!A1662:Q3991,17,0)</f>
        <v>20</v>
      </c>
    </row>
    <row r="1664" spans="1:17" ht="15.6" x14ac:dyDescent="0.3">
      <c r="A1664" s="41" t="s">
        <v>3566</v>
      </c>
      <c r="B1664" s="14" t="str">
        <f>VLOOKUP(A1664,'Data _Transformation'!A1663:Q3992,2,FALSE)</f>
        <v xml:space="preserve">  Eric R</v>
      </c>
      <c r="C1664" s="14">
        <f>VLOOKUP(A1664,'Data _Transformation'!A1663:Q3992,3,FALSE)</f>
        <v>34.770000000000003</v>
      </c>
      <c r="D1664" s="14">
        <f>VLOOKUP(A1664,'Data _Transformation'!A1663:Q3992,4,FALSE)</f>
        <v>4.47</v>
      </c>
      <c r="E1664" s="14" t="str">
        <f>VLOOKUP(A1664,'Data _Transformation'!A1663:Q3992,5,FALSE)</f>
        <v>No</v>
      </c>
      <c r="F1664" s="14" t="str">
        <f>VLOOKUP(A1664,'Data _Transformation'!A1663:Q3992,6,FALSE)</f>
        <v>No</v>
      </c>
      <c r="G1664" s="14" t="str">
        <f>VLOOKUP(A1664,'Data _Transformation'!A1663:Q3992,7,FALSE)</f>
        <v>No</v>
      </c>
      <c r="H1664" s="14">
        <f>VLOOKUP(A1664,'Data _Transformation'!A1663:Q3992,8,FALSE)</f>
        <v>1</v>
      </c>
      <c r="I1664" s="14" t="str">
        <f>VLOOKUP(A1664,'Data _Transformation'!A1663:Q3992,9,FALSE)</f>
        <v>Nonsmoker</v>
      </c>
      <c r="J1664" s="14" t="str">
        <f>VLOOKUP(A1664,'Data _Transformation'!A1663:Q3992,10,FALSE)</f>
        <v>Obesity</v>
      </c>
      <c r="K1664" s="14" t="str">
        <f>VLOOKUP(A1664,'Data _Transformation'!A1663:Q3992,11,FALSE)</f>
        <v>Normal</v>
      </c>
      <c r="L1664" s="39">
        <f>VLOOKUP(A1664,'Data _Transformation'!A1663:Q3992,12,FALSE)</f>
        <v>22856</v>
      </c>
      <c r="M1664" s="40">
        <f>VLOOKUP(A1664,'Data _Transformation'!A1663:Q3992,13,FALSE)</f>
        <v>14738.43</v>
      </c>
      <c r="N1664" s="14" t="str">
        <f>VLOOKUP(A1664,'Data _Transformation'!A1663:Q3992,14,FALSE)</f>
        <v>tier - 2</v>
      </c>
      <c r="O1664" s="14" t="str">
        <f>VLOOKUP(A1664,'Data _Transformation'!A1663:Q3992,15,FALSE)</f>
        <v>tier - 3</v>
      </c>
      <c r="P1664" s="14" t="str">
        <f>VLOOKUP(A1664,'Data _Transformation'!A1663:Q3992,16,0)</f>
        <v>R1021</v>
      </c>
      <c r="Q1664" s="42">
        <f>VLOOKUP(A1664,'Data _Transformation'!A1663:Q3992,17,0)</f>
        <v>60</v>
      </c>
    </row>
    <row r="1665" spans="1:17" ht="15.6" x14ac:dyDescent="0.3">
      <c r="A1665" s="41" t="s">
        <v>3561</v>
      </c>
      <c r="B1665" s="14" t="str">
        <f>VLOOKUP(A1665,'Data _Transformation'!A1664:Q3993,2,FALSE)</f>
        <v xml:space="preserve">  Matthew</v>
      </c>
      <c r="C1665" s="14">
        <f>VLOOKUP(A1665,'Data _Transformation'!A1664:Q3993,3,FALSE)</f>
        <v>16.88</v>
      </c>
      <c r="D1665" s="14">
        <f>VLOOKUP(A1665,'Data _Transformation'!A1664:Q3993,4,FALSE)</f>
        <v>9.9600000000000009</v>
      </c>
      <c r="E1665" s="14" t="str">
        <f>VLOOKUP(A1665,'Data _Transformation'!A1664:Q3993,5,FALSE)</f>
        <v>No</v>
      </c>
      <c r="F1665" s="14" t="str">
        <f>VLOOKUP(A1665,'Data _Transformation'!A1664:Q3993,6,FALSE)</f>
        <v>No</v>
      </c>
      <c r="G1665" s="14" t="str">
        <f>VLOOKUP(A1665,'Data _Transformation'!A1664:Q3993,7,FALSE)</f>
        <v>No</v>
      </c>
      <c r="H1665" s="14">
        <f>VLOOKUP(A1665,'Data _Transformation'!A1664:Q3993,8,FALSE)</f>
        <v>0</v>
      </c>
      <c r="I1665" s="14" t="str">
        <f>VLOOKUP(A1665,'Data _Transformation'!A1664:Q3993,9,FALSE)</f>
        <v>Nonsmoker</v>
      </c>
      <c r="J1665" s="14" t="str">
        <f>VLOOKUP(A1665,'Data _Transformation'!A1664:Q3993,10,FALSE)</f>
        <v>Under weight</v>
      </c>
      <c r="K1665" s="14" t="str">
        <f>VLOOKUP(A1665,'Data _Transformation'!A1664:Q3993,11,FALSE)</f>
        <v>Diabetes</v>
      </c>
      <c r="L1665" s="39">
        <f>VLOOKUP(A1665,'Data _Transformation'!A1664:Q3993,12,FALSE)</f>
        <v>23950</v>
      </c>
      <c r="M1665" s="40">
        <f>VLOOKUP(A1665,'Data _Transformation'!A1664:Q3993,13,FALSE)</f>
        <v>14750.42</v>
      </c>
      <c r="N1665" s="14" t="str">
        <f>VLOOKUP(A1665,'Data _Transformation'!A1664:Q3993,14,FALSE)</f>
        <v>tier - 2</v>
      </c>
      <c r="O1665" s="14" t="str">
        <f>VLOOKUP(A1665,'Data _Transformation'!A1664:Q3993,15,FALSE)</f>
        <v>tier - 2</v>
      </c>
      <c r="P1665" s="14" t="str">
        <f>VLOOKUP(A1665,'Data _Transformation'!A1664:Q3993,16,0)</f>
        <v>R1026</v>
      </c>
      <c r="Q1665" s="42">
        <f>VLOOKUP(A1665,'Data _Transformation'!A1664:Q3993,17,0)</f>
        <v>57</v>
      </c>
    </row>
    <row r="1666" spans="1:17" ht="15.6" x14ac:dyDescent="0.3">
      <c r="A1666" s="41" t="s">
        <v>3556</v>
      </c>
      <c r="B1666" s="14" t="str">
        <f>VLOOKUP(A1666,'Data _Transformation'!A1665:Q3994,2,FALSE)</f>
        <v xml:space="preserve">  Bob R</v>
      </c>
      <c r="C1666" s="14">
        <f>VLOOKUP(A1666,'Data _Transformation'!A1665:Q3994,3,FALSE)</f>
        <v>40.26</v>
      </c>
      <c r="D1666" s="14">
        <f>VLOOKUP(A1666,'Data _Transformation'!A1665:Q3994,4,FALSE)</f>
        <v>9.92</v>
      </c>
      <c r="E1666" s="14" t="str">
        <f>VLOOKUP(A1666,'Data _Transformation'!A1665:Q3994,5,FALSE)</f>
        <v>Yes</v>
      </c>
      <c r="F1666" s="14" t="str">
        <f>VLOOKUP(A1666,'Data _Transformation'!A1665:Q3994,6,FALSE)</f>
        <v>No</v>
      </c>
      <c r="G1666" s="14" t="str">
        <f>VLOOKUP(A1666,'Data _Transformation'!A1665:Q3994,7,FALSE)</f>
        <v>No</v>
      </c>
      <c r="H1666" s="14">
        <f>VLOOKUP(A1666,'Data _Transformation'!A1665:Q3994,8,FALSE)</f>
        <v>0</v>
      </c>
      <c r="I1666" s="14" t="str">
        <f>VLOOKUP(A1666,'Data _Transformation'!A1665:Q3994,9,FALSE)</f>
        <v>Nonsmoker</v>
      </c>
      <c r="J1666" s="14" t="str">
        <f>VLOOKUP(A1666,'Data _Transformation'!A1665:Q3994,10,FALSE)</f>
        <v>Obesity</v>
      </c>
      <c r="K1666" s="14" t="str">
        <f>VLOOKUP(A1666,'Data _Transformation'!A1665:Q3994,11,FALSE)</f>
        <v>Diabetes</v>
      </c>
      <c r="L1666" s="39">
        <f>VLOOKUP(A1666,'Data _Transformation'!A1665:Q3994,12,FALSE)</f>
        <v>27738</v>
      </c>
      <c r="M1666" s="40">
        <f>VLOOKUP(A1666,'Data _Transformation'!A1665:Q3994,13,FALSE)</f>
        <v>14819</v>
      </c>
      <c r="N1666" s="14" t="str">
        <f>VLOOKUP(A1666,'Data _Transformation'!A1665:Q3994,14,FALSE)</f>
        <v>tier - 2</v>
      </c>
      <c r="O1666" s="14" t="str">
        <f>VLOOKUP(A1666,'Data _Transformation'!A1665:Q3994,15,FALSE)</f>
        <v>tier - 3</v>
      </c>
      <c r="P1666" s="14" t="str">
        <f>VLOOKUP(A1666,'Data _Transformation'!A1665:Q3994,16,0)</f>
        <v>R1023</v>
      </c>
      <c r="Q1666" s="42">
        <f>VLOOKUP(A1666,'Data _Transformation'!A1665:Q3994,17,0)</f>
        <v>47</v>
      </c>
    </row>
    <row r="1667" spans="1:17" ht="15.6" x14ac:dyDescent="0.3">
      <c r="A1667" s="41" t="s">
        <v>3551</v>
      </c>
      <c r="B1667" s="14" t="str">
        <f>VLOOKUP(A1667,'Data _Transformation'!A1666:Q3995,2,FALSE)</f>
        <v xml:space="preserve">  Stephanie J</v>
      </c>
      <c r="C1667" s="14">
        <f>VLOOKUP(A1667,'Data _Transformation'!A1666:Q3995,3,FALSE)</f>
        <v>25.6</v>
      </c>
      <c r="D1667" s="14">
        <f>VLOOKUP(A1667,'Data _Transformation'!A1666:Q3995,4,FALSE)</f>
        <v>6.03</v>
      </c>
      <c r="E1667" s="14" t="str">
        <f>VLOOKUP(A1667,'Data _Transformation'!A1666:Q3995,5,FALSE)</f>
        <v>No</v>
      </c>
      <c r="F1667" s="14" t="str">
        <f>VLOOKUP(A1667,'Data _Transformation'!A1666:Q3995,6,FALSE)</f>
        <v>No</v>
      </c>
      <c r="G1667" s="14" t="str">
        <f>VLOOKUP(A1667,'Data _Transformation'!A1666:Q3995,7,FALSE)</f>
        <v>Yes</v>
      </c>
      <c r="H1667" s="14">
        <f>VLOOKUP(A1667,'Data _Transformation'!A1666:Q3995,8,FALSE)</f>
        <v>1</v>
      </c>
      <c r="I1667" s="14" t="str">
        <f>VLOOKUP(A1667,'Data _Transformation'!A1666:Q3995,9,FALSE)</f>
        <v>Nonsmoker</v>
      </c>
      <c r="J1667" s="14" t="str">
        <f>VLOOKUP(A1667,'Data _Transformation'!A1666:Q3995,10,FALSE)</f>
        <v>Over weight</v>
      </c>
      <c r="K1667" s="14" t="str">
        <f>VLOOKUP(A1667,'Data _Transformation'!A1666:Q3995,11,FALSE)</f>
        <v>Prediabetes</v>
      </c>
      <c r="L1667" s="39">
        <f>VLOOKUP(A1667,'Data _Transformation'!A1666:Q3995,12,FALSE)</f>
        <v>29146</v>
      </c>
      <c r="M1667" s="40">
        <f>VLOOKUP(A1667,'Data _Transformation'!A1666:Q3995,13,FALSE)</f>
        <v>14839.34</v>
      </c>
      <c r="N1667" s="14" t="str">
        <f>VLOOKUP(A1667,'Data _Transformation'!A1666:Q3995,14,FALSE)</f>
        <v>tier - 2</v>
      </c>
      <c r="O1667" s="14" t="str">
        <f>VLOOKUP(A1667,'Data _Transformation'!A1666:Q3995,15,FALSE)</f>
        <v>tier - 3</v>
      </c>
      <c r="P1667" s="14" t="str">
        <f>VLOOKUP(A1667,'Data _Transformation'!A1666:Q3995,16,0)</f>
        <v>R1026</v>
      </c>
      <c r="Q1667" s="42">
        <f>VLOOKUP(A1667,'Data _Transformation'!A1666:Q3995,17,0)</f>
        <v>43</v>
      </c>
    </row>
    <row r="1668" spans="1:17" ht="15.6" x14ac:dyDescent="0.3">
      <c r="A1668" s="41" t="s">
        <v>3548</v>
      </c>
      <c r="B1668" s="14" t="str">
        <f>VLOOKUP(A1668,'Data _Transformation'!A1667:Q3996,2,FALSE)</f>
        <v xml:space="preserve">  Jake</v>
      </c>
      <c r="C1668" s="14">
        <f>VLOOKUP(A1668,'Data _Transformation'!A1667:Q3996,3,FALSE)</f>
        <v>33.549999999999997</v>
      </c>
      <c r="D1668" s="14">
        <f>VLOOKUP(A1668,'Data _Transformation'!A1667:Q3996,4,FALSE)</f>
        <v>10.9</v>
      </c>
      <c r="E1668" s="14" t="str">
        <f>VLOOKUP(A1668,'Data _Transformation'!A1667:Q3996,5,FALSE)</f>
        <v>Yes</v>
      </c>
      <c r="F1668" s="14" t="str">
        <f>VLOOKUP(A1668,'Data _Transformation'!A1667:Q3996,6,FALSE)</f>
        <v>No</v>
      </c>
      <c r="G1668" s="14" t="str">
        <f>VLOOKUP(A1668,'Data _Transformation'!A1667:Q3996,7,FALSE)</f>
        <v>No</v>
      </c>
      <c r="H1668" s="14">
        <f>VLOOKUP(A1668,'Data _Transformation'!A1667:Q3996,8,FALSE)</f>
        <v>0</v>
      </c>
      <c r="I1668" s="14" t="str">
        <f>VLOOKUP(A1668,'Data _Transformation'!A1667:Q3996,9,FALSE)</f>
        <v>Nonsmoker</v>
      </c>
      <c r="J1668" s="14" t="str">
        <f>VLOOKUP(A1668,'Data _Transformation'!A1667:Q3996,10,FALSE)</f>
        <v>Obesity</v>
      </c>
      <c r="K1668" s="14" t="str">
        <f>VLOOKUP(A1668,'Data _Transformation'!A1667:Q3996,11,FALSE)</f>
        <v>Diabetes</v>
      </c>
      <c r="L1668" s="39">
        <f>VLOOKUP(A1668,'Data _Transformation'!A1667:Q3996,12,FALSE)</f>
        <v>29742</v>
      </c>
      <c r="M1668" s="40">
        <f>VLOOKUP(A1668,'Data _Transformation'!A1667:Q3996,13,FALSE)</f>
        <v>14843.96</v>
      </c>
      <c r="N1668" s="14" t="str">
        <f>VLOOKUP(A1668,'Data _Transformation'!A1667:Q3996,14,FALSE)</f>
        <v>tier - 2</v>
      </c>
      <c r="O1668" s="14" t="str">
        <f>VLOOKUP(A1668,'Data _Transformation'!A1667:Q3996,15,FALSE)</f>
        <v>tier - 3</v>
      </c>
      <c r="P1668" s="14" t="str">
        <f>VLOOKUP(A1668,'Data _Transformation'!A1667:Q3996,16,0)</f>
        <v>R1026</v>
      </c>
      <c r="Q1668" s="42">
        <f>VLOOKUP(A1668,'Data _Transformation'!A1667:Q3996,17,0)</f>
        <v>42</v>
      </c>
    </row>
    <row r="1669" spans="1:17" ht="15.6" x14ac:dyDescent="0.3">
      <c r="A1669" s="41" t="s">
        <v>3543</v>
      </c>
      <c r="B1669" s="14" t="str">
        <f>VLOOKUP(A1669,'Data _Transformation'!A1668:Q3997,2,FALSE)</f>
        <v xml:space="preserve">  Alison L</v>
      </c>
      <c r="C1669" s="14">
        <f>VLOOKUP(A1669,'Data _Transformation'!A1668:Q3997,3,FALSE)</f>
        <v>16.690000000000001</v>
      </c>
      <c r="D1669" s="14">
        <f>VLOOKUP(A1669,'Data _Transformation'!A1668:Q3997,4,FALSE)</f>
        <v>10.66</v>
      </c>
      <c r="E1669" s="14" t="str">
        <f>VLOOKUP(A1669,'Data _Transformation'!A1668:Q3997,5,FALSE)</f>
        <v>No</v>
      </c>
      <c r="F1669" s="14" t="str">
        <f>VLOOKUP(A1669,'Data _Transformation'!A1668:Q3997,6,FALSE)</f>
        <v>No</v>
      </c>
      <c r="G1669" s="14" t="str">
        <f>VLOOKUP(A1669,'Data _Transformation'!A1668:Q3997,7,FALSE)</f>
        <v>No</v>
      </c>
      <c r="H1669" s="14">
        <f>VLOOKUP(A1669,'Data _Transformation'!A1668:Q3997,8,FALSE)</f>
        <v>0</v>
      </c>
      <c r="I1669" s="14" t="str">
        <f>VLOOKUP(A1669,'Data _Transformation'!A1668:Q3997,9,FALSE)</f>
        <v>Nonsmoker</v>
      </c>
      <c r="J1669" s="14" t="str">
        <f>VLOOKUP(A1669,'Data _Transformation'!A1668:Q3997,10,FALSE)</f>
        <v>Under weight</v>
      </c>
      <c r="K1669" s="14" t="str">
        <f>VLOOKUP(A1669,'Data _Transformation'!A1668:Q3997,11,FALSE)</f>
        <v>Diabetes</v>
      </c>
      <c r="L1669" s="39">
        <f>VLOOKUP(A1669,'Data _Transformation'!A1668:Q3997,12,FALSE)</f>
        <v>25883</v>
      </c>
      <c r="M1669" s="40">
        <f>VLOOKUP(A1669,'Data _Transformation'!A1668:Q3997,13,FALSE)</f>
        <v>14847.63</v>
      </c>
      <c r="N1669" s="14" t="str">
        <f>VLOOKUP(A1669,'Data _Transformation'!A1668:Q3997,14,FALSE)</f>
        <v>tier - 2</v>
      </c>
      <c r="O1669" s="14" t="str">
        <f>VLOOKUP(A1669,'Data _Transformation'!A1668:Q3997,15,FALSE)</f>
        <v>tier - 2</v>
      </c>
      <c r="P1669" s="14" t="str">
        <f>VLOOKUP(A1669,'Data _Transformation'!A1668:Q3997,16,0)</f>
        <v>R1023</v>
      </c>
      <c r="Q1669" s="42">
        <f>VLOOKUP(A1669,'Data _Transformation'!A1668:Q3997,17,0)</f>
        <v>52</v>
      </c>
    </row>
    <row r="1670" spans="1:17" ht="15.6" x14ac:dyDescent="0.3">
      <c r="A1670" s="41" t="s">
        <v>3540</v>
      </c>
      <c r="B1670" s="14" t="str">
        <f>VLOOKUP(A1670,'Data _Transformation'!A1669:Q3998,2,FALSE)</f>
        <v xml:space="preserve">  Lindsay M</v>
      </c>
      <c r="C1670" s="14">
        <f>VLOOKUP(A1670,'Data _Transformation'!A1669:Q3998,3,FALSE)</f>
        <v>19.95</v>
      </c>
      <c r="D1670" s="14">
        <f>VLOOKUP(A1670,'Data _Transformation'!A1669:Q3998,4,FALSE)</f>
        <v>4.05</v>
      </c>
      <c r="E1670" s="14" t="str">
        <f>VLOOKUP(A1670,'Data _Transformation'!A1669:Q3998,5,FALSE)</f>
        <v>No</v>
      </c>
      <c r="F1670" s="14" t="str">
        <f>VLOOKUP(A1670,'Data _Transformation'!A1669:Q3998,6,FALSE)</f>
        <v>No</v>
      </c>
      <c r="G1670" s="14" t="str">
        <f>VLOOKUP(A1670,'Data _Transformation'!A1669:Q3998,7,FALSE)</f>
        <v>No</v>
      </c>
      <c r="H1670" s="14">
        <f>VLOOKUP(A1670,'Data _Transformation'!A1669:Q3998,8,FALSE)</f>
        <v>1</v>
      </c>
      <c r="I1670" s="14" t="str">
        <f>VLOOKUP(A1670,'Data _Transformation'!A1669:Q3998,9,FALSE)</f>
        <v>Nonsmoker</v>
      </c>
      <c r="J1670" s="14" t="str">
        <f>VLOOKUP(A1670,'Data _Transformation'!A1669:Q3998,10,FALSE)</f>
        <v>Normal weight</v>
      </c>
      <c r="K1670" s="14" t="str">
        <f>VLOOKUP(A1670,'Data _Transformation'!A1669:Q3998,11,FALSE)</f>
        <v>Normal</v>
      </c>
      <c r="L1670" s="39">
        <f>VLOOKUP(A1670,'Data _Transformation'!A1669:Q3998,12,FALSE)</f>
        <v>21475</v>
      </c>
      <c r="M1670" s="40">
        <f>VLOOKUP(A1670,'Data _Transformation'!A1669:Q3998,13,FALSE)</f>
        <v>14901.52</v>
      </c>
      <c r="N1670" s="14" t="str">
        <f>VLOOKUP(A1670,'Data _Transformation'!A1669:Q3998,14,FALSE)</f>
        <v>tier - 2</v>
      </c>
      <c r="O1670" s="14" t="str">
        <f>VLOOKUP(A1670,'Data _Transformation'!A1669:Q3998,15,FALSE)</f>
        <v>tier - 2</v>
      </c>
      <c r="P1670" s="14" t="str">
        <f>VLOOKUP(A1670,'Data _Transformation'!A1669:Q3998,16,0)</f>
        <v>R1024</v>
      </c>
      <c r="Q1670" s="42">
        <f>VLOOKUP(A1670,'Data _Transformation'!A1669:Q3998,17,0)</f>
        <v>64</v>
      </c>
    </row>
    <row r="1671" spans="1:17" ht="15.6" x14ac:dyDescent="0.3">
      <c r="A1671" s="41" t="s">
        <v>3535</v>
      </c>
      <c r="B1671" s="14" t="str">
        <f>VLOOKUP(A1671,'Data _Transformation'!A1670:Q3999,2,FALSE)</f>
        <v xml:space="preserve">  Guillaume</v>
      </c>
      <c r="C1671" s="14">
        <f>VLOOKUP(A1671,'Data _Transformation'!A1670:Q3999,3,FALSE)</f>
        <v>17.55</v>
      </c>
      <c r="D1671" s="14">
        <f>VLOOKUP(A1671,'Data _Transformation'!A1670:Q3999,4,FALSE)</f>
        <v>4.2300000000000004</v>
      </c>
      <c r="E1671" s="14" t="str">
        <f>VLOOKUP(A1671,'Data _Transformation'!A1670:Q3999,5,FALSE)</f>
        <v>No</v>
      </c>
      <c r="F1671" s="14" t="str">
        <f>VLOOKUP(A1671,'Data _Transformation'!A1670:Q3999,6,FALSE)</f>
        <v>No</v>
      </c>
      <c r="G1671" s="14" t="str">
        <f>VLOOKUP(A1671,'Data _Transformation'!A1670:Q3999,7,FALSE)</f>
        <v>No</v>
      </c>
      <c r="H1671" s="14">
        <f>VLOOKUP(A1671,'Data _Transformation'!A1670:Q3999,8,FALSE)</f>
        <v>2</v>
      </c>
      <c r="I1671" s="14" t="str">
        <f>VLOOKUP(A1671,'Data _Transformation'!A1670:Q3999,9,FALSE)</f>
        <v>Nonsmoker</v>
      </c>
      <c r="J1671" s="14" t="str">
        <f>VLOOKUP(A1671,'Data _Transformation'!A1670:Q3999,10,FALSE)</f>
        <v>Under weight</v>
      </c>
      <c r="K1671" s="14" t="str">
        <f>VLOOKUP(A1671,'Data _Transformation'!A1670:Q3999,11,FALSE)</f>
        <v>Normal</v>
      </c>
      <c r="L1671" s="39">
        <f>VLOOKUP(A1671,'Data _Transformation'!A1670:Q3999,12,FALSE)</f>
        <v>29771</v>
      </c>
      <c r="M1671" s="40">
        <f>VLOOKUP(A1671,'Data _Transformation'!A1670:Q3999,13,FALSE)</f>
        <v>14908.27</v>
      </c>
      <c r="N1671" s="14" t="str">
        <f>VLOOKUP(A1671,'Data _Transformation'!A1670:Q3999,14,FALSE)</f>
        <v>tier - 2</v>
      </c>
      <c r="O1671" s="14" t="str">
        <f>VLOOKUP(A1671,'Data _Transformation'!A1670:Q3999,15,FALSE)</f>
        <v>tier - 1</v>
      </c>
      <c r="P1671" s="14" t="str">
        <f>VLOOKUP(A1671,'Data _Transformation'!A1670:Q3999,16,0)</f>
        <v>R1011</v>
      </c>
      <c r="Q1671" s="42">
        <f>VLOOKUP(A1671,'Data _Transformation'!A1670:Q3999,17,0)</f>
        <v>41</v>
      </c>
    </row>
    <row r="1672" spans="1:17" ht="15.6" x14ac:dyDescent="0.3">
      <c r="A1672" s="41" t="s">
        <v>3530</v>
      </c>
      <c r="B1672" s="14" t="str">
        <f>VLOOKUP(A1672,'Data _Transformation'!A1671:Q4000,2,FALSE)</f>
        <v xml:space="preserve">  Kaylee</v>
      </c>
      <c r="C1672" s="14">
        <f>VLOOKUP(A1672,'Data _Transformation'!A1671:Q4000,3,FALSE)</f>
        <v>22.01</v>
      </c>
      <c r="D1672" s="14">
        <f>VLOOKUP(A1672,'Data _Transformation'!A1671:Q4000,4,FALSE)</f>
        <v>5.01</v>
      </c>
      <c r="E1672" s="14" t="str">
        <f>VLOOKUP(A1672,'Data _Transformation'!A1671:Q4000,5,FALSE)</f>
        <v>No</v>
      </c>
      <c r="F1672" s="14" t="str">
        <f>VLOOKUP(A1672,'Data _Transformation'!A1671:Q4000,6,FALSE)</f>
        <v>No</v>
      </c>
      <c r="G1672" s="14" t="str">
        <f>VLOOKUP(A1672,'Data _Transformation'!A1671:Q4000,7,FALSE)</f>
        <v>No</v>
      </c>
      <c r="H1672" s="14">
        <f>VLOOKUP(A1672,'Data _Transformation'!A1671:Q4000,8,FALSE)</f>
        <v>1</v>
      </c>
      <c r="I1672" s="14" t="str">
        <f>VLOOKUP(A1672,'Data _Transformation'!A1671:Q4000,9,FALSE)</f>
        <v>Nonsmoker</v>
      </c>
      <c r="J1672" s="14" t="str">
        <f>VLOOKUP(A1672,'Data _Transformation'!A1671:Q4000,10,FALSE)</f>
        <v>Normal weight</v>
      </c>
      <c r="K1672" s="14" t="str">
        <f>VLOOKUP(A1672,'Data _Transformation'!A1671:Q4000,11,FALSE)</f>
        <v>Normal</v>
      </c>
      <c r="L1672" s="39">
        <f>VLOOKUP(A1672,'Data _Transformation'!A1671:Q4000,12,FALSE)</f>
        <v>25150</v>
      </c>
      <c r="M1672" s="40">
        <f>VLOOKUP(A1672,'Data _Transformation'!A1671:Q4000,13,FALSE)</f>
        <v>14926.97</v>
      </c>
      <c r="N1672" s="14" t="str">
        <f>VLOOKUP(A1672,'Data _Transformation'!A1671:Q4000,14,FALSE)</f>
        <v>tier - 2</v>
      </c>
      <c r="O1672" s="14" t="str">
        <f>VLOOKUP(A1672,'Data _Transformation'!A1671:Q4000,15,FALSE)</f>
        <v>tier - 2</v>
      </c>
      <c r="P1672" s="14" t="str">
        <f>VLOOKUP(A1672,'Data _Transformation'!A1671:Q4000,16,0)</f>
        <v>R1012</v>
      </c>
      <c r="Q1672" s="42">
        <f>VLOOKUP(A1672,'Data _Transformation'!A1671:Q4000,17,0)</f>
        <v>54</v>
      </c>
    </row>
    <row r="1673" spans="1:17" ht="15.6" x14ac:dyDescent="0.3">
      <c r="A1673" s="41" t="s">
        <v>3526</v>
      </c>
      <c r="B1673" s="14" t="str">
        <f>VLOOKUP(A1673,'Data _Transformation'!A1672:Q4001,2,FALSE)</f>
        <v xml:space="preserve">  Theresa</v>
      </c>
      <c r="C1673" s="14">
        <f>VLOOKUP(A1673,'Data _Transformation'!A1672:Q4001,3,FALSE)</f>
        <v>41.8</v>
      </c>
      <c r="D1673" s="14">
        <f>VLOOKUP(A1673,'Data _Transformation'!A1672:Q4001,4,FALSE)</f>
        <v>5.82</v>
      </c>
      <c r="E1673" s="14" t="str">
        <f>VLOOKUP(A1673,'Data _Transformation'!A1672:Q4001,5,FALSE)</f>
        <v>Yes</v>
      </c>
      <c r="F1673" s="14" t="str">
        <f>VLOOKUP(A1673,'Data _Transformation'!A1672:Q4001,6,FALSE)</f>
        <v>No</v>
      </c>
      <c r="G1673" s="14" t="str">
        <f>VLOOKUP(A1673,'Data _Transformation'!A1672:Q4001,7,FALSE)</f>
        <v>Yes</v>
      </c>
      <c r="H1673" s="14">
        <f>VLOOKUP(A1673,'Data _Transformation'!A1672:Q4001,8,FALSE)</f>
        <v>1</v>
      </c>
      <c r="I1673" s="14" t="str">
        <f>VLOOKUP(A1673,'Data _Transformation'!A1672:Q4001,9,FALSE)</f>
        <v>Nonsmoker</v>
      </c>
      <c r="J1673" s="14" t="str">
        <f>VLOOKUP(A1673,'Data _Transformation'!A1672:Q4001,10,FALSE)</f>
        <v>Obesity</v>
      </c>
      <c r="K1673" s="14" t="str">
        <f>VLOOKUP(A1673,'Data _Transformation'!A1672:Q4001,11,FALSE)</f>
        <v>Prediabetes</v>
      </c>
      <c r="L1673" s="39">
        <f>VLOOKUP(A1673,'Data _Transformation'!A1672:Q4001,12,FALSE)</f>
        <v>22979</v>
      </c>
      <c r="M1673" s="40">
        <f>VLOOKUP(A1673,'Data _Transformation'!A1672:Q4001,13,FALSE)</f>
        <v>14945.34</v>
      </c>
      <c r="N1673" s="14" t="str">
        <f>VLOOKUP(A1673,'Data _Transformation'!A1672:Q4001,14,FALSE)</f>
        <v>tier - 2</v>
      </c>
      <c r="O1673" s="14" t="str">
        <f>VLOOKUP(A1673,'Data _Transformation'!A1672:Q4001,15,FALSE)</f>
        <v>tier - 1</v>
      </c>
      <c r="P1673" s="14" t="str">
        <f>VLOOKUP(A1673,'Data _Transformation'!A1672:Q4001,16,0)</f>
        <v>R1021</v>
      </c>
      <c r="Q1673" s="42">
        <f>VLOOKUP(A1673,'Data _Transformation'!A1672:Q4001,17,0)</f>
        <v>60</v>
      </c>
    </row>
    <row r="1674" spans="1:17" ht="15.6" x14ac:dyDescent="0.3">
      <c r="A1674" s="41" t="s">
        <v>3522</v>
      </c>
      <c r="B1674" s="14" t="str">
        <f>VLOOKUP(A1674,'Data _Transformation'!A1673:Q4002,2,FALSE)</f>
        <v xml:space="preserve">  Travis G</v>
      </c>
      <c r="C1674" s="14">
        <f>VLOOKUP(A1674,'Data _Transformation'!A1673:Q4002,3,FALSE)</f>
        <v>19.170000000000002</v>
      </c>
      <c r="D1674" s="14">
        <f>VLOOKUP(A1674,'Data _Transformation'!A1673:Q4002,4,FALSE)</f>
        <v>7.94</v>
      </c>
      <c r="E1674" s="14" t="str">
        <f>VLOOKUP(A1674,'Data _Transformation'!A1673:Q4002,5,FALSE)</f>
        <v>No</v>
      </c>
      <c r="F1674" s="14" t="str">
        <f>VLOOKUP(A1674,'Data _Transformation'!A1673:Q4002,6,FALSE)</f>
        <v>No</v>
      </c>
      <c r="G1674" s="14" t="str">
        <f>VLOOKUP(A1674,'Data _Transformation'!A1673:Q4002,7,FALSE)</f>
        <v>No</v>
      </c>
      <c r="H1674" s="14">
        <f>VLOOKUP(A1674,'Data _Transformation'!A1673:Q4002,8,FALSE)</f>
        <v>0</v>
      </c>
      <c r="I1674" s="14" t="str">
        <f>VLOOKUP(A1674,'Data _Transformation'!A1673:Q4002,9,FALSE)</f>
        <v>Nonsmoker</v>
      </c>
      <c r="J1674" s="14" t="str">
        <f>VLOOKUP(A1674,'Data _Transformation'!A1673:Q4002,10,FALSE)</f>
        <v>Normal weight</v>
      </c>
      <c r="K1674" s="14" t="str">
        <f>VLOOKUP(A1674,'Data _Transformation'!A1673:Q4002,11,FALSE)</f>
        <v>Diabetes</v>
      </c>
      <c r="L1674" s="39">
        <f>VLOOKUP(A1674,'Data _Transformation'!A1673:Q4002,12,FALSE)</f>
        <v>21395</v>
      </c>
      <c r="M1674" s="40">
        <f>VLOOKUP(A1674,'Data _Transformation'!A1673:Q4002,13,FALSE)</f>
        <v>14988.43</v>
      </c>
      <c r="N1674" s="14" t="str">
        <f>VLOOKUP(A1674,'Data _Transformation'!A1673:Q4002,14,FALSE)</f>
        <v>tier - 2</v>
      </c>
      <c r="O1674" s="14" t="str">
        <f>VLOOKUP(A1674,'Data _Transformation'!A1673:Q4002,15,FALSE)</f>
        <v>tier - 3</v>
      </c>
      <c r="P1674" s="14" t="str">
        <f>VLOOKUP(A1674,'Data _Transformation'!A1673:Q4002,16,0)</f>
        <v>R1011</v>
      </c>
      <c r="Q1674" s="42">
        <f>VLOOKUP(A1674,'Data _Transformation'!A1673:Q4002,17,0)</f>
        <v>64</v>
      </c>
    </row>
    <row r="1675" spans="1:17" ht="15.6" x14ac:dyDescent="0.3">
      <c r="A1675" s="41" t="s">
        <v>3517</v>
      </c>
      <c r="B1675" s="14" t="str">
        <f>VLOOKUP(A1675,'Data _Transformation'!A1674:Q4003,2,FALSE)</f>
        <v xml:space="preserve">  Emma L</v>
      </c>
      <c r="C1675" s="14">
        <f>VLOOKUP(A1675,'Data _Transformation'!A1674:Q4003,3,FALSE)</f>
        <v>32.799999999999997</v>
      </c>
      <c r="D1675" s="14">
        <f>VLOOKUP(A1675,'Data _Transformation'!A1674:Q4003,4,FALSE)</f>
        <v>6.16</v>
      </c>
      <c r="E1675" s="14" t="str">
        <f>VLOOKUP(A1675,'Data _Transformation'!A1674:Q4003,5,FALSE)</f>
        <v>Yes</v>
      </c>
      <c r="F1675" s="14" t="str">
        <f>VLOOKUP(A1675,'Data _Transformation'!A1674:Q4003,6,FALSE)</f>
        <v>No</v>
      </c>
      <c r="G1675" s="14" t="str">
        <f>VLOOKUP(A1675,'Data _Transformation'!A1674:Q4003,7,FALSE)</f>
        <v>Yes</v>
      </c>
      <c r="H1675" s="14">
        <f>VLOOKUP(A1675,'Data _Transformation'!A1674:Q4003,8,FALSE)</f>
        <v>1</v>
      </c>
      <c r="I1675" s="14" t="str">
        <f>VLOOKUP(A1675,'Data _Transformation'!A1674:Q4003,9,FALSE)</f>
        <v>Nonsmoker</v>
      </c>
      <c r="J1675" s="14" t="str">
        <f>VLOOKUP(A1675,'Data _Transformation'!A1674:Q4003,10,FALSE)</f>
        <v>Obesity</v>
      </c>
      <c r="K1675" s="14" t="str">
        <f>VLOOKUP(A1675,'Data _Transformation'!A1674:Q4003,11,FALSE)</f>
        <v>Prediabetes</v>
      </c>
      <c r="L1675" s="39">
        <f>VLOOKUP(A1675,'Data _Transformation'!A1674:Q4003,12,FALSE)</f>
        <v>34913</v>
      </c>
      <c r="M1675" s="40">
        <f>VLOOKUP(A1675,'Data _Transformation'!A1674:Q4003,13,FALSE)</f>
        <v>15006.58</v>
      </c>
      <c r="N1675" s="14" t="str">
        <f>VLOOKUP(A1675,'Data _Transformation'!A1674:Q4003,14,FALSE)</f>
        <v>tier - 2</v>
      </c>
      <c r="O1675" s="14" t="str">
        <f>VLOOKUP(A1675,'Data _Transformation'!A1674:Q4003,15,FALSE)</f>
        <v>tier - 2</v>
      </c>
      <c r="P1675" s="14" t="str">
        <f>VLOOKUP(A1675,'Data _Transformation'!A1674:Q4003,16,0)</f>
        <v>R1024</v>
      </c>
      <c r="Q1675" s="42">
        <f>VLOOKUP(A1675,'Data _Transformation'!A1674:Q4003,17,0)</f>
        <v>27</v>
      </c>
    </row>
    <row r="1676" spans="1:17" ht="15.6" x14ac:dyDescent="0.3">
      <c r="A1676" s="41" t="s">
        <v>3512</v>
      </c>
      <c r="B1676" s="14" t="str">
        <f>VLOOKUP(A1676,'Data _Transformation'!A1675:Q4004,2,FALSE)</f>
        <v xml:space="preserve">  Linda</v>
      </c>
      <c r="C1676" s="14">
        <f>VLOOKUP(A1676,'Data _Transformation'!A1675:Q4004,3,FALSE)</f>
        <v>35.814999999999998</v>
      </c>
      <c r="D1676" s="14">
        <f>VLOOKUP(A1676,'Data _Transformation'!A1675:Q4004,4,FALSE)</f>
        <v>4.1500000000000004</v>
      </c>
      <c r="E1676" s="14" t="str">
        <f>VLOOKUP(A1676,'Data _Transformation'!A1675:Q4004,5,FALSE)</f>
        <v>No</v>
      </c>
      <c r="F1676" s="14" t="str">
        <f>VLOOKUP(A1676,'Data _Transformation'!A1675:Q4004,6,FALSE)</f>
        <v>No</v>
      </c>
      <c r="G1676" s="14" t="str">
        <f>VLOOKUP(A1676,'Data _Transformation'!A1675:Q4004,7,FALSE)</f>
        <v>No</v>
      </c>
      <c r="H1676" s="14">
        <f>VLOOKUP(A1676,'Data _Transformation'!A1675:Q4004,8,FALSE)</f>
        <v>1</v>
      </c>
      <c r="I1676" s="14" t="str">
        <f>VLOOKUP(A1676,'Data _Transformation'!A1675:Q4004,9,FALSE)</f>
        <v>Nonsmoker</v>
      </c>
      <c r="J1676" s="14" t="str">
        <f>VLOOKUP(A1676,'Data _Transformation'!A1675:Q4004,10,FALSE)</f>
        <v>Obesity</v>
      </c>
      <c r="K1676" s="14" t="str">
        <f>VLOOKUP(A1676,'Data _Transformation'!A1675:Q4004,11,FALSE)</f>
        <v>Normal</v>
      </c>
      <c r="L1676" s="39">
        <f>VLOOKUP(A1676,'Data _Transformation'!A1675:Q4004,12,FALSE)</f>
        <v>22136</v>
      </c>
      <c r="M1676" s="40">
        <f>VLOOKUP(A1676,'Data _Transformation'!A1675:Q4004,13,FALSE)</f>
        <v>15019.76</v>
      </c>
      <c r="N1676" s="14" t="str">
        <f>VLOOKUP(A1676,'Data _Transformation'!A1675:Q4004,14,FALSE)</f>
        <v>tier - 2</v>
      </c>
      <c r="O1676" s="14" t="str">
        <f>VLOOKUP(A1676,'Data _Transformation'!A1675:Q4004,15,FALSE)</f>
        <v>tier - 2</v>
      </c>
      <c r="P1676" s="14" t="str">
        <f>VLOOKUP(A1676,'Data _Transformation'!A1675:Q4004,16,0)</f>
        <v>R1012</v>
      </c>
      <c r="Q1676" s="42">
        <f>VLOOKUP(A1676,'Data _Transformation'!A1675:Q4004,17,0)</f>
        <v>62</v>
      </c>
    </row>
    <row r="1677" spans="1:17" ht="15.6" x14ac:dyDescent="0.3">
      <c r="A1677" s="41" t="s">
        <v>3508</v>
      </c>
      <c r="B1677" s="14" t="str">
        <f>VLOOKUP(A1677,'Data _Transformation'!A1676:Q4005,2,FALSE)</f>
        <v xml:space="preserve">  Owen R</v>
      </c>
      <c r="C1677" s="14">
        <f>VLOOKUP(A1677,'Data _Transformation'!A1676:Q4005,3,FALSE)</f>
        <v>24.3</v>
      </c>
      <c r="D1677" s="14">
        <f>VLOOKUP(A1677,'Data _Transformation'!A1676:Q4005,4,FALSE)</f>
        <v>6.23</v>
      </c>
      <c r="E1677" s="14" t="str">
        <f>VLOOKUP(A1677,'Data _Transformation'!A1676:Q4005,5,FALSE)</f>
        <v>No</v>
      </c>
      <c r="F1677" s="14" t="str">
        <f>VLOOKUP(A1677,'Data _Transformation'!A1676:Q4005,6,FALSE)</f>
        <v>No</v>
      </c>
      <c r="G1677" s="14" t="str">
        <f>VLOOKUP(A1677,'Data _Transformation'!A1676:Q4005,7,FALSE)</f>
        <v>No</v>
      </c>
      <c r="H1677" s="14">
        <f>VLOOKUP(A1677,'Data _Transformation'!A1676:Q4005,8,FALSE)</f>
        <v>0</v>
      </c>
      <c r="I1677" s="14" t="str">
        <f>VLOOKUP(A1677,'Data _Transformation'!A1676:Q4005,9,FALSE)</f>
        <v>Nonsmoker</v>
      </c>
      <c r="J1677" s="14" t="str">
        <f>VLOOKUP(A1677,'Data _Transformation'!A1676:Q4005,10,FALSE)</f>
        <v>Normal weight</v>
      </c>
      <c r="K1677" s="14" t="str">
        <f>VLOOKUP(A1677,'Data _Transformation'!A1676:Q4005,11,FALSE)</f>
        <v>Prediabetes</v>
      </c>
      <c r="L1677" s="39">
        <f>VLOOKUP(A1677,'Data _Transformation'!A1676:Q4005,12,FALSE)</f>
        <v>29184</v>
      </c>
      <c r="M1677" s="40">
        <f>VLOOKUP(A1677,'Data _Transformation'!A1676:Q4005,13,FALSE)</f>
        <v>15025.76</v>
      </c>
      <c r="N1677" s="14" t="str">
        <f>VLOOKUP(A1677,'Data _Transformation'!A1676:Q4005,14,FALSE)</f>
        <v>tier - 2</v>
      </c>
      <c r="O1677" s="14" t="str">
        <f>VLOOKUP(A1677,'Data _Transformation'!A1676:Q4005,15,FALSE)</f>
        <v>tier - 1</v>
      </c>
      <c r="P1677" s="14" t="str">
        <f>VLOOKUP(A1677,'Data _Transformation'!A1676:Q4005,16,0)</f>
        <v>R1011</v>
      </c>
      <c r="Q1677" s="42">
        <f>VLOOKUP(A1677,'Data _Transformation'!A1676:Q4005,17,0)</f>
        <v>43</v>
      </c>
    </row>
    <row r="1678" spans="1:17" ht="15.6" x14ac:dyDescent="0.3">
      <c r="A1678" s="41" t="s">
        <v>3504</v>
      </c>
      <c r="B1678" s="14" t="str">
        <f>VLOOKUP(A1678,'Data _Transformation'!A1677:Q4006,2,FALSE)</f>
        <v xml:space="preserve">  Jacob</v>
      </c>
      <c r="C1678" s="14">
        <f>VLOOKUP(A1678,'Data _Transformation'!A1677:Q4006,3,FALSE)</f>
        <v>19.059999999999999</v>
      </c>
      <c r="D1678" s="14">
        <f>VLOOKUP(A1678,'Data _Transformation'!A1677:Q4006,4,FALSE)</f>
        <v>7.41</v>
      </c>
      <c r="E1678" s="14" t="str">
        <f>VLOOKUP(A1678,'Data _Transformation'!A1677:Q4006,5,FALSE)</f>
        <v>No</v>
      </c>
      <c r="F1678" s="14" t="str">
        <f>VLOOKUP(A1678,'Data _Transformation'!A1677:Q4006,6,FALSE)</f>
        <v>No</v>
      </c>
      <c r="G1678" s="14" t="str">
        <f>VLOOKUP(A1678,'Data _Transformation'!A1677:Q4006,7,FALSE)</f>
        <v>No</v>
      </c>
      <c r="H1678" s="14">
        <f>VLOOKUP(A1678,'Data _Transformation'!A1677:Q4006,8,FALSE)</f>
        <v>0</v>
      </c>
      <c r="I1678" s="14" t="str">
        <f>VLOOKUP(A1678,'Data _Transformation'!A1677:Q4006,9,FALSE)</f>
        <v>Nonsmoker</v>
      </c>
      <c r="J1678" s="14" t="str">
        <f>VLOOKUP(A1678,'Data _Transformation'!A1677:Q4006,10,FALSE)</f>
        <v>Normal weight</v>
      </c>
      <c r="K1678" s="14" t="str">
        <f>VLOOKUP(A1678,'Data _Transformation'!A1677:Q4006,11,FALSE)</f>
        <v>Diabetes</v>
      </c>
      <c r="L1678" s="39">
        <f>VLOOKUP(A1678,'Data _Transformation'!A1677:Q4006,12,FALSE)</f>
        <v>25822</v>
      </c>
      <c r="M1678" s="40">
        <f>VLOOKUP(A1678,'Data _Transformation'!A1677:Q4006,13,FALSE)</f>
        <v>15026.3</v>
      </c>
      <c r="N1678" s="14" t="str">
        <f>VLOOKUP(A1678,'Data _Transformation'!A1677:Q4006,14,FALSE)</f>
        <v>tier - 2</v>
      </c>
      <c r="O1678" s="14" t="str">
        <f>VLOOKUP(A1678,'Data _Transformation'!A1677:Q4006,15,FALSE)</f>
        <v>tier - 3</v>
      </c>
      <c r="P1678" s="14" t="str">
        <f>VLOOKUP(A1678,'Data _Transformation'!A1677:Q4006,16,0)</f>
        <v>R1011</v>
      </c>
      <c r="Q1678" s="42">
        <f>VLOOKUP(A1678,'Data _Transformation'!A1677:Q4006,17,0)</f>
        <v>52</v>
      </c>
    </row>
    <row r="1679" spans="1:17" ht="15.6" x14ac:dyDescent="0.3">
      <c r="A1679" s="41" t="s">
        <v>3499</v>
      </c>
      <c r="B1679" s="14" t="str">
        <f>VLOOKUP(A1679,'Data _Transformation'!A1678:Q4007,2,FALSE)</f>
        <v xml:space="preserve">  Jacqueline</v>
      </c>
      <c r="C1679" s="14">
        <f>VLOOKUP(A1679,'Data _Transformation'!A1678:Q4007,3,FALSE)</f>
        <v>33.25</v>
      </c>
      <c r="D1679" s="14">
        <f>VLOOKUP(A1679,'Data _Transformation'!A1678:Q4007,4,FALSE)</f>
        <v>5.62</v>
      </c>
      <c r="E1679" s="14" t="str">
        <f>VLOOKUP(A1679,'Data _Transformation'!A1678:Q4007,5,FALSE)</f>
        <v>Yes</v>
      </c>
      <c r="F1679" s="14" t="str">
        <f>VLOOKUP(A1679,'Data _Transformation'!A1678:Q4007,6,FALSE)</f>
        <v>No</v>
      </c>
      <c r="G1679" s="14" t="str">
        <f>VLOOKUP(A1679,'Data _Transformation'!A1678:Q4007,7,FALSE)</f>
        <v>No</v>
      </c>
      <c r="H1679" s="14">
        <f>VLOOKUP(A1679,'Data _Transformation'!A1678:Q4007,8,FALSE)</f>
        <v>1</v>
      </c>
      <c r="I1679" s="14" t="str">
        <f>VLOOKUP(A1679,'Data _Transformation'!A1678:Q4007,9,FALSE)</f>
        <v>Nonsmoker</v>
      </c>
      <c r="J1679" s="14" t="str">
        <f>VLOOKUP(A1679,'Data _Transformation'!A1678:Q4007,10,FALSE)</f>
        <v>Obesity</v>
      </c>
      <c r="K1679" s="14" t="str">
        <f>VLOOKUP(A1679,'Data _Transformation'!A1678:Q4007,11,FALSE)</f>
        <v>Normal</v>
      </c>
      <c r="L1679" s="39">
        <f>VLOOKUP(A1679,'Data _Transformation'!A1678:Q4007,12,FALSE)</f>
        <v>26160</v>
      </c>
      <c r="M1679" s="40">
        <f>VLOOKUP(A1679,'Data _Transformation'!A1678:Q4007,13,FALSE)</f>
        <v>15038.51</v>
      </c>
      <c r="N1679" s="14" t="str">
        <f>VLOOKUP(A1679,'Data _Transformation'!A1678:Q4007,14,FALSE)</f>
        <v>tier - 2</v>
      </c>
      <c r="O1679" s="14" t="str">
        <f>VLOOKUP(A1679,'Data _Transformation'!A1678:Q4007,15,FALSE)</f>
        <v>tier - 3</v>
      </c>
      <c r="P1679" s="14" t="str">
        <f>VLOOKUP(A1679,'Data _Transformation'!A1678:Q4007,16,0)</f>
        <v>R1023</v>
      </c>
      <c r="Q1679" s="42">
        <f>VLOOKUP(A1679,'Data _Transformation'!A1678:Q4007,17,0)</f>
        <v>51</v>
      </c>
    </row>
    <row r="1680" spans="1:17" ht="15.6" x14ac:dyDescent="0.3">
      <c r="A1680" s="41" t="s">
        <v>3494</v>
      </c>
      <c r="B1680" s="14" t="str">
        <f>VLOOKUP(A1680,'Data _Transformation'!A1679:Q4008,2,FALSE)</f>
        <v xml:space="preserve">  Yefeng</v>
      </c>
      <c r="C1680" s="14">
        <f>VLOOKUP(A1680,'Data _Transformation'!A1679:Q4008,3,FALSE)</f>
        <v>21.37</v>
      </c>
      <c r="D1680" s="14">
        <f>VLOOKUP(A1680,'Data _Transformation'!A1679:Q4008,4,FALSE)</f>
        <v>4.54</v>
      </c>
      <c r="E1680" s="14" t="str">
        <f>VLOOKUP(A1680,'Data _Transformation'!A1679:Q4008,5,FALSE)</f>
        <v>Yes</v>
      </c>
      <c r="F1680" s="14" t="str">
        <f>VLOOKUP(A1680,'Data _Transformation'!A1679:Q4008,6,FALSE)</f>
        <v>No</v>
      </c>
      <c r="G1680" s="14" t="str">
        <f>VLOOKUP(A1680,'Data _Transformation'!A1679:Q4008,7,FALSE)</f>
        <v>Yes</v>
      </c>
      <c r="H1680" s="14">
        <f>VLOOKUP(A1680,'Data _Transformation'!A1679:Q4008,8,FALSE)</f>
        <v>1</v>
      </c>
      <c r="I1680" s="14" t="str">
        <f>VLOOKUP(A1680,'Data _Transformation'!A1679:Q4008,9,FALSE)</f>
        <v>Nonsmoker</v>
      </c>
      <c r="J1680" s="14" t="str">
        <f>VLOOKUP(A1680,'Data _Transformation'!A1679:Q4008,10,FALSE)</f>
        <v>Normal weight</v>
      </c>
      <c r="K1680" s="14" t="str">
        <f>VLOOKUP(A1680,'Data _Transformation'!A1679:Q4008,11,FALSE)</f>
        <v>Normal</v>
      </c>
      <c r="L1680" s="39">
        <f>VLOOKUP(A1680,'Data _Transformation'!A1679:Q4008,12,FALSE)</f>
        <v>25001</v>
      </c>
      <c r="M1680" s="40">
        <f>VLOOKUP(A1680,'Data _Transformation'!A1679:Q4008,13,FALSE)</f>
        <v>15052.68</v>
      </c>
      <c r="N1680" s="14" t="str">
        <f>VLOOKUP(A1680,'Data _Transformation'!A1679:Q4008,14,FALSE)</f>
        <v>tier - 2</v>
      </c>
      <c r="O1680" s="14" t="str">
        <f>VLOOKUP(A1680,'Data _Transformation'!A1679:Q4008,15,FALSE)</f>
        <v>tier - 2</v>
      </c>
      <c r="P1680" s="14" t="str">
        <f>VLOOKUP(A1680,'Data _Transformation'!A1679:Q4008,16,0)</f>
        <v>R1022</v>
      </c>
      <c r="Q1680" s="42">
        <f>VLOOKUP(A1680,'Data _Transformation'!A1679:Q4008,17,0)</f>
        <v>54</v>
      </c>
    </row>
    <row r="1681" spans="1:17" ht="15.6" x14ac:dyDescent="0.3">
      <c r="A1681" s="41" t="s">
        <v>3489</v>
      </c>
      <c r="B1681" s="14" t="str">
        <f>VLOOKUP(A1681,'Data _Transformation'!A1680:Q4009,2,FALSE)</f>
        <v xml:space="preserve">  Thomas J</v>
      </c>
      <c r="C1681" s="14">
        <f>VLOOKUP(A1681,'Data _Transformation'!A1680:Q4009,3,FALSE)</f>
        <v>34.43</v>
      </c>
      <c r="D1681" s="14">
        <f>VLOOKUP(A1681,'Data _Transformation'!A1680:Q4009,4,FALSE)</f>
        <v>8.6199999999999992</v>
      </c>
      <c r="E1681" s="14" t="str">
        <f>VLOOKUP(A1681,'Data _Transformation'!A1680:Q4009,5,FALSE)</f>
        <v>Yes</v>
      </c>
      <c r="F1681" s="14" t="str">
        <f>VLOOKUP(A1681,'Data _Transformation'!A1680:Q4009,6,FALSE)</f>
        <v>No</v>
      </c>
      <c r="G1681" s="14" t="str">
        <f>VLOOKUP(A1681,'Data _Transformation'!A1680:Q4009,7,FALSE)</f>
        <v>No</v>
      </c>
      <c r="H1681" s="14">
        <f>VLOOKUP(A1681,'Data _Transformation'!A1680:Q4009,8,FALSE)</f>
        <v>1</v>
      </c>
      <c r="I1681" s="14" t="str">
        <f>VLOOKUP(A1681,'Data _Transformation'!A1680:Q4009,9,FALSE)</f>
        <v>Nonsmoker</v>
      </c>
      <c r="J1681" s="14" t="str">
        <f>VLOOKUP(A1681,'Data _Transformation'!A1680:Q4009,10,FALSE)</f>
        <v>Obesity</v>
      </c>
      <c r="K1681" s="14" t="str">
        <f>VLOOKUP(A1681,'Data _Transformation'!A1680:Q4009,11,FALSE)</f>
        <v>Diabetes</v>
      </c>
      <c r="L1681" s="39">
        <f>VLOOKUP(A1681,'Data _Transformation'!A1680:Q4009,12,FALSE)</f>
        <v>27693</v>
      </c>
      <c r="M1681" s="40">
        <f>VLOOKUP(A1681,'Data _Transformation'!A1680:Q4009,13,FALSE)</f>
        <v>15090.35</v>
      </c>
      <c r="N1681" s="14" t="str">
        <f>VLOOKUP(A1681,'Data _Transformation'!A1680:Q4009,14,FALSE)</f>
        <v>tier - 2</v>
      </c>
      <c r="O1681" s="14" t="str">
        <f>VLOOKUP(A1681,'Data _Transformation'!A1680:Q4009,15,FALSE)</f>
        <v>tier - 1</v>
      </c>
      <c r="P1681" s="14" t="str">
        <f>VLOOKUP(A1681,'Data _Transformation'!A1680:Q4009,16,0)</f>
        <v>R1023</v>
      </c>
      <c r="Q1681" s="42">
        <f>VLOOKUP(A1681,'Data _Transformation'!A1680:Q4009,17,0)</f>
        <v>47</v>
      </c>
    </row>
    <row r="1682" spans="1:17" ht="15.6" x14ac:dyDescent="0.3">
      <c r="A1682" s="41" t="s">
        <v>3484</v>
      </c>
      <c r="B1682" s="14" t="str">
        <f>VLOOKUP(A1682,'Data _Transformation'!A1681:Q4010,2,FALSE)</f>
        <v xml:space="preserve">  Ken</v>
      </c>
      <c r="C1682" s="14">
        <f>VLOOKUP(A1682,'Data _Transformation'!A1681:Q4010,3,FALSE)</f>
        <v>20.86</v>
      </c>
      <c r="D1682" s="14">
        <f>VLOOKUP(A1682,'Data _Transformation'!A1681:Q4010,4,FALSE)</f>
        <v>4.3600000000000003</v>
      </c>
      <c r="E1682" s="14" t="str">
        <f>VLOOKUP(A1682,'Data _Transformation'!A1681:Q4010,5,FALSE)</f>
        <v>Yes</v>
      </c>
      <c r="F1682" s="14" t="str">
        <f>VLOOKUP(A1682,'Data _Transformation'!A1681:Q4010,6,FALSE)</f>
        <v>No</v>
      </c>
      <c r="G1682" s="14" t="str">
        <f>VLOOKUP(A1682,'Data _Transformation'!A1681:Q4010,7,FALSE)</f>
        <v>No</v>
      </c>
      <c r="H1682" s="14">
        <f>VLOOKUP(A1682,'Data _Transformation'!A1681:Q4010,8,FALSE)</f>
        <v>0</v>
      </c>
      <c r="I1682" s="14" t="str">
        <f>VLOOKUP(A1682,'Data _Transformation'!A1681:Q4010,9,FALSE)</f>
        <v>Nonsmoker</v>
      </c>
      <c r="J1682" s="14" t="str">
        <f>VLOOKUP(A1682,'Data _Transformation'!A1681:Q4010,10,FALSE)</f>
        <v>Normal weight</v>
      </c>
      <c r="K1682" s="14" t="str">
        <f>VLOOKUP(A1682,'Data _Transformation'!A1681:Q4010,11,FALSE)</f>
        <v>Normal</v>
      </c>
      <c r="L1682" s="39">
        <f>VLOOKUP(A1682,'Data _Transformation'!A1681:Q4010,12,FALSE)</f>
        <v>26610</v>
      </c>
      <c r="M1682" s="40">
        <f>VLOOKUP(A1682,'Data _Transformation'!A1681:Q4010,13,FALSE)</f>
        <v>15103.69</v>
      </c>
      <c r="N1682" s="14" t="str">
        <f>VLOOKUP(A1682,'Data _Transformation'!A1681:Q4010,14,FALSE)</f>
        <v>tier - 2</v>
      </c>
      <c r="O1682" s="14" t="str">
        <f>VLOOKUP(A1682,'Data _Transformation'!A1681:Q4010,15,FALSE)</f>
        <v>tier - 1</v>
      </c>
      <c r="P1682" s="14" t="str">
        <f>VLOOKUP(A1682,'Data _Transformation'!A1681:Q4010,16,0)</f>
        <v>R1012</v>
      </c>
      <c r="Q1682" s="42">
        <f>VLOOKUP(A1682,'Data _Transformation'!A1681:Q4010,17,0)</f>
        <v>50</v>
      </c>
    </row>
    <row r="1683" spans="1:17" ht="15.6" x14ac:dyDescent="0.3">
      <c r="A1683" s="41" t="s">
        <v>3479</v>
      </c>
      <c r="B1683" s="14" t="str">
        <f>VLOOKUP(A1683,'Data _Transformation'!A1682:Q4011,2,FALSE)</f>
        <v xml:space="preserve">  Annie E</v>
      </c>
      <c r="C1683" s="14">
        <f>VLOOKUP(A1683,'Data _Transformation'!A1682:Q4011,3,FALSE)</f>
        <v>18.34</v>
      </c>
      <c r="D1683" s="14">
        <f>VLOOKUP(A1683,'Data _Transformation'!A1682:Q4011,4,FALSE)</f>
        <v>10.01</v>
      </c>
      <c r="E1683" s="14" t="str">
        <f>VLOOKUP(A1683,'Data _Transformation'!A1682:Q4011,5,FALSE)</f>
        <v>No</v>
      </c>
      <c r="F1683" s="14" t="str">
        <f>VLOOKUP(A1683,'Data _Transformation'!A1682:Q4011,6,FALSE)</f>
        <v>No</v>
      </c>
      <c r="G1683" s="14" t="str">
        <f>VLOOKUP(A1683,'Data _Transformation'!A1682:Q4011,7,FALSE)</f>
        <v>No</v>
      </c>
      <c r="H1683" s="14">
        <f>VLOOKUP(A1683,'Data _Transformation'!A1682:Q4011,8,FALSE)</f>
        <v>0</v>
      </c>
      <c r="I1683" s="14" t="str">
        <f>VLOOKUP(A1683,'Data _Transformation'!A1682:Q4011,9,FALSE)</f>
        <v>Nonsmoker</v>
      </c>
      <c r="J1683" s="14" t="str">
        <f>VLOOKUP(A1683,'Data _Transformation'!A1682:Q4011,10,FALSE)</f>
        <v>Under weight</v>
      </c>
      <c r="K1683" s="14" t="str">
        <f>VLOOKUP(A1683,'Data _Transformation'!A1682:Q4011,11,FALSE)</f>
        <v>Diabetes</v>
      </c>
      <c r="L1683" s="39">
        <f>VLOOKUP(A1683,'Data _Transformation'!A1682:Q4011,12,FALSE)</f>
        <v>28738</v>
      </c>
      <c r="M1683" s="40">
        <f>VLOOKUP(A1683,'Data _Transformation'!A1682:Q4011,13,FALSE)</f>
        <v>15123.19</v>
      </c>
      <c r="N1683" s="14" t="str">
        <f>VLOOKUP(A1683,'Data _Transformation'!A1682:Q4011,14,FALSE)</f>
        <v>tier - 2</v>
      </c>
      <c r="O1683" s="14" t="str">
        <f>VLOOKUP(A1683,'Data _Transformation'!A1682:Q4011,15,FALSE)</f>
        <v>tier - 1</v>
      </c>
      <c r="P1683" s="14" t="str">
        <f>VLOOKUP(A1683,'Data _Transformation'!A1682:Q4011,16,0)</f>
        <v>R1011</v>
      </c>
      <c r="Q1683" s="42">
        <f>VLOOKUP(A1683,'Data _Transformation'!A1682:Q4011,17,0)</f>
        <v>44</v>
      </c>
    </row>
    <row r="1684" spans="1:17" ht="15.6" x14ac:dyDescent="0.3">
      <c r="A1684" s="41" t="s">
        <v>3474</v>
      </c>
      <c r="B1684" s="14" t="str">
        <f>VLOOKUP(A1684,'Data _Transformation'!A1683:Q4012,2,FALSE)</f>
        <v xml:space="preserve">  Noel K</v>
      </c>
      <c r="C1684" s="14">
        <f>VLOOKUP(A1684,'Data _Transformation'!A1683:Q4012,3,FALSE)</f>
        <v>34.15</v>
      </c>
      <c r="D1684" s="14">
        <f>VLOOKUP(A1684,'Data _Transformation'!A1683:Q4012,4,FALSE)</f>
        <v>5.42</v>
      </c>
      <c r="E1684" s="14" t="str">
        <f>VLOOKUP(A1684,'Data _Transformation'!A1683:Q4012,5,FALSE)</f>
        <v>No</v>
      </c>
      <c r="F1684" s="14" t="str">
        <f>VLOOKUP(A1684,'Data _Transformation'!A1683:Q4012,6,FALSE)</f>
        <v>No</v>
      </c>
      <c r="G1684" s="14" t="str">
        <f>VLOOKUP(A1684,'Data _Transformation'!A1683:Q4012,7,FALSE)</f>
        <v>No</v>
      </c>
      <c r="H1684" s="14">
        <f>VLOOKUP(A1684,'Data _Transformation'!A1683:Q4012,8,FALSE)</f>
        <v>0</v>
      </c>
      <c r="I1684" s="14" t="str">
        <f>VLOOKUP(A1684,'Data _Transformation'!A1683:Q4012,9,FALSE)</f>
        <v>Nonsmoker</v>
      </c>
      <c r="J1684" s="14" t="str">
        <f>VLOOKUP(A1684,'Data _Transformation'!A1683:Q4012,10,FALSE)</f>
        <v>Obesity</v>
      </c>
      <c r="K1684" s="14" t="str">
        <f>VLOOKUP(A1684,'Data _Transformation'!A1683:Q4012,11,FALSE)</f>
        <v>Normal</v>
      </c>
      <c r="L1684" s="39">
        <f>VLOOKUP(A1684,'Data _Transformation'!A1683:Q4012,12,FALSE)</f>
        <v>26262</v>
      </c>
      <c r="M1684" s="40">
        <f>VLOOKUP(A1684,'Data _Transformation'!A1683:Q4012,13,FALSE)</f>
        <v>15150.44</v>
      </c>
      <c r="N1684" s="14" t="str">
        <f>VLOOKUP(A1684,'Data _Transformation'!A1683:Q4012,14,FALSE)</f>
        <v>tier - 2</v>
      </c>
      <c r="O1684" s="14" t="str">
        <f>VLOOKUP(A1684,'Data _Transformation'!A1683:Q4012,15,FALSE)</f>
        <v>tier - 1</v>
      </c>
      <c r="P1684" s="14" t="str">
        <f>VLOOKUP(A1684,'Data _Transformation'!A1683:Q4012,16,0)</f>
        <v>R1023</v>
      </c>
      <c r="Q1684" s="42">
        <f>VLOOKUP(A1684,'Data _Transformation'!A1683:Q4012,17,0)</f>
        <v>51</v>
      </c>
    </row>
    <row r="1685" spans="1:17" ht="15.6" x14ac:dyDescent="0.3">
      <c r="A1685" s="41" t="s">
        <v>3469</v>
      </c>
      <c r="B1685" s="14" t="str">
        <f>VLOOKUP(A1685,'Data _Transformation'!A1684:Q4013,2,FALSE)</f>
        <v xml:space="preserve">  Mark S</v>
      </c>
      <c r="C1685" s="14">
        <f>VLOOKUP(A1685,'Data _Transformation'!A1684:Q4013,3,FALSE)</f>
        <v>18.350000000000001</v>
      </c>
      <c r="D1685" s="14">
        <f>VLOOKUP(A1685,'Data _Transformation'!A1684:Q4013,4,FALSE)</f>
        <v>5.12</v>
      </c>
      <c r="E1685" s="14" t="str">
        <f>VLOOKUP(A1685,'Data _Transformation'!A1684:Q4013,5,FALSE)</f>
        <v>No</v>
      </c>
      <c r="F1685" s="14" t="str">
        <f>VLOOKUP(A1685,'Data _Transformation'!A1684:Q4013,6,FALSE)</f>
        <v>No</v>
      </c>
      <c r="G1685" s="14" t="str">
        <f>VLOOKUP(A1685,'Data _Transformation'!A1684:Q4013,7,FALSE)</f>
        <v>No</v>
      </c>
      <c r="H1685" s="14">
        <f>VLOOKUP(A1685,'Data _Transformation'!A1684:Q4013,8,FALSE)</f>
        <v>0</v>
      </c>
      <c r="I1685" s="14" t="str">
        <f>VLOOKUP(A1685,'Data _Transformation'!A1684:Q4013,9,FALSE)</f>
        <v>Nonsmoker</v>
      </c>
      <c r="J1685" s="14" t="str">
        <f>VLOOKUP(A1685,'Data _Transformation'!A1684:Q4013,10,FALSE)</f>
        <v>Under weight</v>
      </c>
      <c r="K1685" s="14" t="str">
        <f>VLOOKUP(A1685,'Data _Transformation'!A1684:Q4013,11,FALSE)</f>
        <v>Normal</v>
      </c>
      <c r="L1685" s="39">
        <f>VLOOKUP(A1685,'Data _Transformation'!A1684:Q4013,12,FALSE)</f>
        <v>22944</v>
      </c>
      <c r="M1685" s="40">
        <f>VLOOKUP(A1685,'Data _Transformation'!A1684:Q4013,13,FALSE)</f>
        <v>15161.25</v>
      </c>
      <c r="N1685" s="14" t="str">
        <f>VLOOKUP(A1685,'Data _Transformation'!A1684:Q4013,14,FALSE)</f>
        <v>tier - 2</v>
      </c>
      <c r="O1685" s="14" t="str">
        <f>VLOOKUP(A1685,'Data _Transformation'!A1684:Q4013,15,FALSE)</f>
        <v>tier - 2</v>
      </c>
      <c r="P1685" s="14" t="str">
        <f>VLOOKUP(A1685,'Data _Transformation'!A1684:Q4013,16,0)</f>
        <v>R1012</v>
      </c>
      <c r="Q1685" s="42">
        <f>VLOOKUP(A1685,'Data _Transformation'!A1684:Q4013,17,0)</f>
        <v>60</v>
      </c>
    </row>
    <row r="1686" spans="1:17" ht="15.6" x14ac:dyDescent="0.3">
      <c r="A1686" s="41" t="s">
        <v>3464</v>
      </c>
      <c r="B1686" s="14" t="str">
        <f>VLOOKUP(A1686,'Data _Transformation'!A1685:Q4014,2,FALSE)</f>
        <v xml:space="preserve">  Federica</v>
      </c>
      <c r="C1686" s="14">
        <f>VLOOKUP(A1686,'Data _Transformation'!A1685:Q4014,3,FALSE)</f>
        <v>22.13</v>
      </c>
      <c r="D1686" s="14">
        <f>VLOOKUP(A1686,'Data _Transformation'!A1685:Q4014,4,FALSE)</f>
        <v>9.1999999999999993</v>
      </c>
      <c r="E1686" s="14" t="str">
        <f>VLOOKUP(A1686,'Data _Transformation'!A1685:Q4014,5,FALSE)</f>
        <v>Yes</v>
      </c>
      <c r="F1686" s="14" t="str">
        <f>VLOOKUP(A1686,'Data _Transformation'!A1685:Q4014,6,FALSE)</f>
        <v>No</v>
      </c>
      <c r="G1686" s="14" t="str">
        <f>VLOOKUP(A1686,'Data _Transformation'!A1685:Q4014,7,FALSE)</f>
        <v>No</v>
      </c>
      <c r="H1686" s="14">
        <f>VLOOKUP(A1686,'Data _Transformation'!A1685:Q4014,8,FALSE)</f>
        <v>0</v>
      </c>
      <c r="I1686" s="14" t="str">
        <f>VLOOKUP(A1686,'Data _Transformation'!A1685:Q4014,9,FALSE)</f>
        <v>Nonsmoker</v>
      </c>
      <c r="J1686" s="14" t="str">
        <f>VLOOKUP(A1686,'Data _Transformation'!A1685:Q4014,10,FALSE)</f>
        <v>Normal weight</v>
      </c>
      <c r="K1686" s="14" t="str">
        <f>VLOOKUP(A1686,'Data _Transformation'!A1685:Q4014,11,FALSE)</f>
        <v>Diabetes</v>
      </c>
      <c r="L1686" s="39">
        <f>VLOOKUP(A1686,'Data _Transformation'!A1685:Q4014,12,FALSE)</f>
        <v>21705</v>
      </c>
      <c r="M1686" s="40">
        <f>VLOOKUP(A1686,'Data _Transformation'!A1685:Q4014,13,FALSE)</f>
        <v>15161.53</v>
      </c>
      <c r="N1686" s="14" t="str">
        <f>VLOOKUP(A1686,'Data _Transformation'!A1685:Q4014,14,FALSE)</f>
        <v>tier - 2</v>
      </c>
      <c r="O1686" s="14" t="str">
        <f>VLOOKUP(A1686,'Data _Transformation'!A1685:Q4014,15,FALSE)</f>
        <v>tier - 1</v>
      </c>
      <c r="P1686" s="14" t="str">
        <f>VLOOKUP(A1686,'Data _Transformation'!A1685:Q4014,16,0)</f>
        <v>R1013</v>
      </c>
      <c r="Q1686" s="42">
        <f>VLOOKUP(A1686,'Data _Transformation'!A1685:Q4014,17,0)</f>
        <v>64</v>
      </c>
    </row>
    <row r="1687" spans="1:17" ht="15.6" x14ac:dyDescent="0.3">
      <c r="A1687" s="41" t="s">
        <v>3458</v>
      </c>
      <c r="B1687" s="14" t="str">
        <f>VLOOKUP(A1687,'Data _Transformation'!A1686:Q4015,2,FALSE)</f>
        <v xml:space="preserve">  Pamela L</v>
      </c>
      <c r="C1687" s="14">
        <f>VLOOKUP(A1687,'Data _Transformation'!A1686:Q4015,3,FALSE)</f>
        <v>22.51</v>
      </c>
      <c r="D1687" s="14">
        <f>VLOOKUP(A1687,'Data _Transformation'!A1686:Q4015,4,FALSE)</f>
        <v>6.08</v>
      </c>
      <c r="E1687" s="14" t="str">
        <f>VLOOKUP(A1687,'Data _Transformation'!A1686:Q4015,5,FALSE)</f>
        <v>Yes</v>
      </c>
      <c r="F1687" s="14" t="str">
        <f>VLOOKUP(A1687,'Data _Transformation'!A1686:Q4015,6,FALSE)</f>
        <v>No</v>
      </c>
      <c r="G1687" s="14" t="str">
        <f>VLOOKUP(A1687,'Data _Transformation'!A1686:Q4015,7,FALSE)</f>
        <v>No</v>
      </c>
      <c r="H1687" s="14">
        <f>VLOOKUP(A1687,'Data _Transformation'!A1686:Q4015,8,FALSE)</f>
        <v>1</v>
      </c>
      <c r="I1687" s="14" t="str">
        <f>VLOOKUP(A1687,'Data _Transformation'!A1686:Q4015,9,FALSE)</f>
        <v>Nonsmoker</v>
      </c>
      <c r="J1687" s="14" t="str">
        <f>VLOOKUP(A1687,'Data _Transformation'!A1686:Q4015,10,FALSE)</f>
        <v>Normal weight</v>
      </c>
      <c r="K1687" s="14" t="str">
        <f>VLOOKUP(A1687,'Data _Transformation'!A1686:Q4015,11,FALSE)</f>
        <v>Prediabetes</v>
      </c>
      <c r="L1687" s="39">
        <f>VLOOKUP(A1687,'Data _Transformation'!A1686:Q4015,12,FALSE)</f>
        <v>21887</v>
      </c>
      <c r="M1687" s="40">
        <f>VLOOKUP(A1687,'Data _Transformation'!A1686:Q4015,13,FALSE)</f>
        <v>15170.07</v>
      </c>
      <c r="N1687" s="14" t="str">
        <f>VLOOKUP(A1687,'Data _Transformation'!A1686:Q4015,14,FALSE)</f>
        <v>tier - 2</v>
      </c>
      <c r="O1687" s="14" t="str">
        <f>VLOOKUP(A1687,'Data _Transformation'!A1686:Q4015,15,FALSE)</f>
        <v>tier - 3</v>
      </c>
      <c r="P1687" s="14" t="str">
        <f>VLOOKUP(A1687,'Data _Transformation'!A1686:Q4015,16,0)</f>
        <v>R1011</v>
      </c>
      <c r="Q1687" s="42">
        <f>VLOOKUP(A1687,'Data _Transformation'!A1686:Q4015,17,0)</f>
        <v>63</v>
      </c>
    </row>
    <row r="1688" spans="1:17" ht="15.6" x14ac:dyDescent="0.3">
      <c r="A1688" s="41" t="s">
        <v>3453</v>
      </c>
      <c r="B1688" s="14" t="str">
        <f>VLOOKUP(A1688,'Data _Transformation'!A1687:Q4016,2,FALSE)</f>
        <v xml:space="preserve">  Andrew W</v>
      </c>
      <c r="C1688" s="14">
        <f>VLOOKUP(A1688,'Data _Transformation'!A1687:Q4016,3,FALSE)</f>
        <v>31</v>
      </c>
      <c r="D1688" s="14">
        <f>VLOOKUP(A1688,'Data _Transformation'!A1687:Q4016,4,FALSE)</f>
        <v>4.7699999999999996</v>
      </c>
      <c r="E1688" s="14" t="str">
        <f>VLOOKUP(A1688,'Data _Transformation'!A1687:Q4016,5,FALSE)</f>
        <v>No</v>
      </c>
      <c r="F1688" s="14" t="str">
        <f>VLOOKUP(A1688,'Data _Transformation'!A1687:Q4016,6,FALSE)</f>
        <v>No</v>
      </c>
      <c r="G1688" s="14" t="str">
        <f>VLOOKUP(A1688,'Data _Transformation'!A1687:Q4016,7,FALSE)</f>
        <v>No</v>
      </c>
      <c r="H1688" s="14">
        <f>VLOOKUP(A1688,'Data _Transformation'!A1687:Q4016,8,FALSE)</f>
        <v>1</v>
      </c>
      <c r="I1688" s="14" t="str">
        <f>VLOOKUP(A1688,'Data _Transformation'!A1687:Q4016,9,FALSE)</f>
        <v>Nonsmoker</v>
      </c>
      <c r="J1688" s="14" t="str">
        <f>VLOOKUP(A1688,'Data _Transformation'!A1687:Q4016,10,FALSE)</f>
        <v>Obesity</v>
      </c>
      <c r="K1688" s="14" t="str">
        <f>VLOOKUP(A1688,'Data _Transformation'!A1687:Q4016,11,FALSE)</f>
        <v>Normal</v>
      </c>
      <c r="L1688" s="39">
        <f>VLOOKUP(A1688,'Data _Transformation'!A1687:Q4016,12,FALSE)</f>
        <v>22814</v>
      </c>
      <c r="M1688" s="40">
        <f>VLOOKUP(A1688,'Data _Transformation'!A1687:Q4016,13,FALSE)</f>
        <v>15174.81</v>
      </c>
      <c r="N1688" s="14" t="str">
        <f>VLOOKUP(A1688,'Data _Transformation'!A1687:Q4016,14,FALSE)</f>
        <v>tier - 2</v>
      </c>
      <c r="O1688" s="14" t="str">
        <f>VLOOKUP(A1688,'Data _Transformation'!A1687:Q4016,15,FALSE)</f>
        <v>tier - 1</v>
      </c>
      <c r="P1688" s="14" t="str">
        <f>VLOOKUP(A1688,'Data _Transformation'!A1687:Q4016,16,0)</f>
        <v>R1012</v>
      </c>
      <c r="Q1688" s="42">
        <f>VLOOKUP(A1688,'Data _Transformation'!A1687:Q4016,17,0)</f>
        <v>60</v>
      </c>
    </row>
    <row r="1689" spans="1:17" ht="15.6" x14ac:dyDescent="0.3">
      <c r="A1689" s="41" t="s">
        <v>3448</v>
      </c>
      <c r="B1689" s="14" t="str">
        <f>VLOOKUP(A1689,'Data _Transformation'!A1688:Q4017,2,FALSE)</f>
        <v xml:space="preserve">  Randall</v>
      </c>
      <c r="C1689" s="14">
        <f>VLOOKUP(A1689,'Data _Transformation'!A1688:Q4017,3,FALSE)</f>
        <v>28.27</v>
      </c>
      <c r="D1689" s="14">
        <f>VLOOKUP(A1689,'Data _Transformation'!A1688:Q4017,4,FALSE)</f>
        <v>4.62</v>
      </c>
      <c r="E1689" s="14" t="str">
        <f>VLOOKUP(A1689,'Data _Transformation'!A1688:Q4017,5,FALSE)</f>
        <v>No</v>
      </c>
      <c r="F1689" s="14" t="str">
        <f>VLOOKUP(A1689,'Data _Transformation'!A1688:Q4017,6,FALSE)</f>
        <v>No</v>
      </c>
      <c r="G1689" s="14" t="str">
        <f>VLOOKUP(A1689,'Data _Transformation'!A1688:Q4017,7,FALSE)</f>
        <v>No</v>
      </c>
      <c r="H1689" s="14">
        <f>VLOOKUP(A1689,'Data _Transformation'!A1688:Q4017,8,FALSE)</f>
        <v>1</v>
      </c>
      <c r="I1689" s="14" t="str">
        <f>VLOOKUP(A1689,'Data _Transformation'!A1688:Q4017,9,FALSE)</f>
        <v>Nonsmoker</v>
      </c>
      <c r="J1689" s="14" t="str">
        <f>VLOOKUP(A1689,'Data _Transformation'!A1688:Q4017,10,FALSE)</f>
        <v>Over weight</v>
      </c>
      <c r="K1689" s="14" t="str">
        <f>VLOOKUP(A1689,'Data _Transformation'!A1688:Q4017,11,FALSE)</f>
        <v>Normal</v>
      </c>
      <c r="L1689" s="39">
        <f>VLOOKUP(A1689,'Data _Transformation'!A1688:Q4017,12,FALSE)</f>
        <v>28817</v>
      </c>
      <c r="M1689" s="40">
        <f>VLOOKUP(A1689,'Data _Transformation'!A1688:Q4017,13,FALSE)</f>
        <v>15207.92</v>
      </c>
      <c r="N1689" s="14" t="str">
        <f>VLOOKUP(A1689,'Data _Transformation'!A1688:Q4017,14,FALSE)</f>
        <v>tier - 2</v>
      </c>
      <c r="O1689" s="14" t="str">
        <f>VLOOKUP(A1689,'Data _Transformation'!A1688:Q4017,15,FALSE)</f>
        <v>tier - 1</v>
      </c>
      <c r="P1689" s="14" t="str">
        <f>VLOOKUP(A1689,'Data _Transformation'!A1688:Q4017,16,0)</f>
        <v>R1012</v>
      </c>
      <c r="Q1689" s="42">
        <f>VLOOKUP(A1689,'Data _Transformation'!A1688:Q4017,17,0)</f>
        <v>44</v>
      </c>
    </row>
    <row r="1690" spans="1:17" ht="15.6" x14ac:dyDescent="0.3">
      <c r="A1690" s="41" t="s">
        <v>3443</v>
      </c>
      <c r="B1690" s="14" t="str">
        <f>VLOOKUP(A1690,'Data _Transformation'!A1689:Q4018,2,FALSE)</f>
        <v xml:space="preserve">  Tracy L</v>
      </c>
      <c r="C1690" s="14">
        <f>VLOOKUP(A1690,'Data _Transformation'!A1689:Q4018,3,FALSE)</f>
        <v>29.92</v>
      </c>
      <c r="D1690" s="14">
        <f>VLOOKUP(A1690,'Data _Transformation'!A1689:Q4018,4,FALSE)</f>
        <v>9.07</v>
      </c>
      <c r="E1690" s="14" t="str">
        <f>VLOOKUP(A1690,'Data _Transformation'!A1689:Q4018,5,FALSE)</f>
        <v>Yes</v>
      </c>
      <c r="F1690" s="14" t="str">
        <f>VLOOKUP(A1690,'Data _Transformation'!A1689:Q4018,6,FALSE)</f>
        <v>No</v>
      </c>
      <c r="G1690" s="14" t="str">
        <f>VLOOKUP(A1690,'Data _Transformation'!A1689:Q4018,7,FALSE)</f>
        <v>No</v>
      </c>
      <c r="H1690" s="14">
        <f>VLOOKUP(A1690,'Data _Transformation'!A1689:Q4018,8,FALSE)</f>
        <v>1</v>
      </c>
      <c r="I1690" s="14" t="str">
        <f>VLOOKUP(A1690,'Data _Transformation'!A1689:Q4018,9,FALSE)</f>
        <v>Nonsmoker</v>
      </c>
      <c r="J1690" s="14" t="str">
        <f>VLOOKUP(A1690,'Data _Transformation'!A1689:Q4018,10,FALSE)</f>
        <v>Over weight</v>
      </c>
      <c r="K1690" s="14" t="str">
        <f>VLOOKUP(A1690,'Data _Transformation'!A1689:Q4018,11,FALSE)</f>
        <v>Diabetes</v>
      </c>
      <c r="L1690" s="39">
        <f>VLOOKUP(A1690,'Data _Transformation'!A1689:Q4018,12,FALSE)</f>
        <v>22122</v>
      </c>
      <c r="M1690" s="40">
        <f>VLOOKUP(A1690,'Data _Transformation'!A1689:Q4018,13,FALSE)</f>
        <v>15230.32</v>
      </c>
      <c r="N1690" s="14" t="str">
        <f>VLOOKUP(A1690,'Data _Transformation'!A1689:Q4018,14,FALSE)</f>
        <v>tier - 2</v>
      </c>
      <c r="O1690" s="14" t="str">
        <f>VLOOKUP(A1690,'Data _Transformation'!A1689:Q4018,15,FALSE)</f>
        <v>tier - 2</v>
      </c>
      <c r="P1690" s="14" t="str">
        <f>VLOOKUP(A1690,'Data _Transformation'!A1689:Q4018,16,0)</f>
        <v>R1024</v>
      </c>
      <c r="Q1690" s="42">
        <f>VLOOKUP(A1690,'Data _Transformation'!A1689:Q4018,17,0)</f>
        <v>62</v>
      </c>
    </row>
    <row r="1691" spans="1:17" ht="15.6" x14ac:dyDescent="0.3">
      <c r="A1691" s="41" t="s">
        <v>3437</v>
      </c>
      <c r="B1691" s="14" t="str">
        <f>VLOOKUP(A1691,'Data _Transformation'!A1690:Q4019,2,FALSE)</f>
        <v xml:space="preserve">  Azelie</v>
      </c>
      <c r="C1691" s="14">
        <f>VLOOKUP(A1691,'Data _Transformation'!A1690:Q4019,3,FALSE)</f>
        <v>25.9</v>
      </c>
      <c r="D1691" s="14">
        <f>VLOOKUP(A1691,'Data _Transformation'!A1690:Q4019,4,FALSE)</f>
        <v>9.1199999999999992</v>
      </c>
      <c r="E1691" s="14" t="str">
        <f>VLOOKUP(A1691,'Data _Transformation'!A1690:Q4019,5,FALSE)</f>
        <v>Yes</v>
      </c>
      <c r="F1691" s="14" t="str">
        <f>VLOOKUP(A1691,'Data _Transformation'!A1690:Q4019,6,FALSE)</f>
        <v>No</v>
      </c>
      <c r="G1691" s="14" t="str">
        <f>VLOOKUP(A1691,'Data _Transformation'!A1690:Q4019,7,FALSE)</f>
        <v>No</v>
      </c>
      <c r="H1691" s="14">
        <f>VLOOKUP(A1691,'Data _Transformation'!A1690:Q4019,8,FALSE)</f>
        <v>1</v>
      </c>
      <c r="I1691" s="14" t="str">
        <f>VLOOKUP(A1691,'Data _Transformation'!A1690:Q4019,9,FALSE)</f>
        <v>Nonsmoker</v>
      </c>
      <c r="J1691" s="14" t="str">
        <f>VLOOKUP(A1691,'Data _Transformation'!A1690:Q4019,10,FALSE)</f>
        <v>Over weight</v>
      </c>
      <c r="K1691" s="14" t="str">
        <f>VLOOKUP(A1691,'Data _Transformation'!A1690:Q4019,11,FALSE)</f>
        <v>Diabetes</v>
      </c>
      <c r="L1691" s="39">
        <f>VLOOKUP(A1691,'Data _Transformation'!A1690:Q4019,12,FALSE)</f>
        <v>25462</v>
      </c>
      <c r="M1691" s="40">
        <f>VLOOKUP(A1691,'Data _Transformation'!A1690:Q4019,13,FALSE)</f>
        <v>15260.52</v>
      </c>
      <c r="N1691" s="14" t="str">
        <f>VLOOKUP(A1691,'Data _Transformation'!A1690:Q4019,14,FALSE)</f>
        <v>tier - 2</v>
      </c>
      <c r="O1691" s="14" t="str">
        <f>VLOOKUP(A1691,'Data _Transformation'!A1690:Q4019,15,FALSE)</f>
        <v>tier - 2</v>
      </c>
      <c r="P1691" s="14" t="str">
        <f>VLOOKUP(A1691,'Data _Transformation'!A1690:Q4019,16,0)</f>
        <v>R1023</v>
      </c>
      <c r="Q1691" s="42">
        <f>VLOOKUP(A1691,'Data _Transformation'!A1690:Q4019,17,0)</f>
        <v>53</v>
      </c>
    </row>
    <row r="1692" spans="1:17" ht="15.6" x14ac:dyDescent="0.3">
      <c r="A1692" s="41" t="s">
        <v>3432</v>
      </c>
      <c r="B1692" s="14" t="str">
        <f>VLOOKUP(A1692,'Data _Transformation'!A1691:Q4020,2,FALSE)</f>
        <v xml:space="preserve">  Monica M</v>
      </c>
      <c r="C1692" s="14">
        <f>VLOOKUP(A1692,'Data _Transformation'!A1691:Q4020,3,FALSE)</f>
        <v>27.74</v>
      </c>
      <c r="D1692" s="14">
        <f>VLOOKUP(A1692,'Data _Transformation'!A1691:Q4020,4,FALSE)</f>
        <v>7.32</v>
      </c>
      <c r="E1692" s="14" t="str">
        <f>VLOOKUP(A1692,'Data _Transformation'!A1691:Q4020,5,FALSE)</f>
        <v>Yes</v>
      </c>
      <c r="F1692" s="14" t="str">
        <f>VLOOKUP(A1692,'Data _Transformation'!A1691:Q4020,6,FALSE)</f>
        <v>No</v>
      </c>
      <c r="G1692" s="14" t="str">
        <f>VLOOKUP(A1692,'Data _Transformation'!A1691:Q4020,7,FALSE)</f>
        <v>No</v>
      </c>
      <c r="H1692" s="14">
        <f>VLOOKUP(A1692,'Data _Transformation'!A1691:Q4020,8,FALSE)</f>
        <v>1</v>
      </c>
      <c r="I1692" s="14" t="str">
        <f>VLOOKUP(A1692,'Data _Transformation'!A1691:Q4020,9,FALSE)</f>
        <v>Nonsmoker</v>
      </c>
      <c r="J1692" s="14" t="str">
        <f>VLOOKUP(A1692,'Data _Transformation'!A1691:Q4020,10,FALSE)</f>
        <v>Over weight</v>
      </c>
      <c r="K1692" s="14" t="str">
        <f>VLOOKUP(A1692,'Data _Transformation'!A1691:Q4020,11,FALSE)</f>
        <v>Diabetes</v>
      </c>
      <c r="L1692" s="39">
        <f>VLOOKUP(A1692,'Data _Transformation'!A1691:Q4020,12,FALSE)</f>
        <v>23358</v>
      </c>
      <c r="M1692" s="40">
        <f>VLOOKUP(A1692,'Data _Transformation'!A1691:Q4020,13,FALSE)</f>
        <v>15322.77</v>
      </c>
      <c r="N1692" s="14" t="str">
        <f>VLOOKUP(A1692,'Data _Transformation'!A1691:Q4020,14,FALSE)</f>
        <v>tier - 2</v>
      </c>
      <c r="O1692" s="14" t="str">
        <f>VLOOKUP(A1692,'Data _Transformation'!A1691:Q4020,15,FALSE)</f>
        <v>tier - 3</v>
      </c>
      <c r="P1692" s="14" t="str">
        <f>VLOOKUP(A1692,'Data _Transformation'!A1691:Q4020,16,0)</f>
        <v>R1021</v>
      </c>
      <c r="Q1692" s="42">
        <f>VLOOKUP(A1692,'Data _Transformation'!A1691:Q4020,17,0)</f>
        <v>59</v>
      </c>
    </row>
    <row r="1693" spans="1:17" ht="15.6" x14ac:dyDescent="0.3">
      <c r="A1693" s="41" t="s">
        <v>3431</v>
      </c>
      <c r="B1693" s="14" t="str">
        <f>VLOOKUP(A1693,'Data _Transformation'!A1692:Q4021,2,FALSE)</f>
        <v xml:space="preserve">  Katarina K</v>
      </c>
      <c r="C1693" s="14">
        <f>VLOOKUP(A1693,'Data _Transformation'!A1692:Q4021,3,FALSE)</f>
        <v>17.260000000000002</v>
      </c>
      <c r="D1693" s="14">
        <f>VLOOKUP(A1693,'Data _Transformation'!A1692:Q4021,4,FALSE)</f>
        <v>11.73</v>
      </c>
      <c r="E1693" s="14" t="str">
        <f>VLOOKUP(A1693,'Data _Transformation'!A1692:Q4021,5,FALSE)</f>
        <v>No</v>
      </c>
      <c r="F1693" s="14" t="str">
        <f>VLOOKUP(A1693,'Data _Transformation'!A1692:Q4021,6,FALSE)</f>
        <v>No</v>
      </c>
      <c r="G1693" s="14" t="str">
        <f>VLOOKUP(A1693,'Data _Transformation'!A1692:Q4021,7,FALSE)</f>
        <v>No</v>
      </c>
      <c r="H1693" s="14">
        <f>VLOOKUP(A1693,'Data _Transformation'!A1692:Q4021,8,FALSE)</f>
        <v>2</v>
      </c>
      <c r="I1693" s="14" t="str">
        <f>VLOOKUP(A1693,'Data _Transformation'!A1692:Q4021,9,FALSE)</f>
        <v>Nonsmoker</v>
      </c>
      <c r="J1693" s="14" t="str">
        <f>VLOOKUP(A1693,'Data _Transformation'!A1692:Q4021,10,FALSE)</f>
        <v>Under weight</v>
      </c>
      <c r="K1693" s="14" t="str">
        <f>VLOOKUP(A1693,'Data _Transformation'!A1692:Q4021,11,FALSE)</f>
        <v>Diabetes</v>
      </c>
      <c r="L1693" s="39">
        <f>VLOOKUP(A1693,'Data _Transformation'!A1692:Q4021,12,FALSE)</f>
        <v>37086</v>
      </c>
      <c r="M1693" s="40">
        <f>VLOOKUP(A1693,'Data _Transformation'!A1692:Q4021,13,FALSE)</f>
        <v>15359.1</v>
      </c>
      <c r="N1693" s="14" t="str">
        <f>VLOOKUP(A1693,'Data _Transformation'!A1692:Q4021,14,FALSE)</f>
        <v>tier - 2</v>
      </c>
      <c r="O1693" s="14" t="str">
        <f>VLOOKUP(A1693,'Data _Transformation'!A1692:Q4021,15,FALSE)</f>
        <v>tier - 3</v>
      </c>
      <c r="P1693" s="14" t="str">
        <f>VLOOKUP(A1693,'Data _Transformation'!A1692:Q4021,16,0)</f>
        <v>R1024</v>
      </c>
      <c r="Q1693" s="42">
        <f>VLOOKUP(A1693,'Data _Transformation'!A1692:Q4021,17,0)</f>
        <v>21</v>
      </c>
    </row>
    <row r="1694" spans="1:17" ht="15.6" x14ac:dyDescent="0.3">
      <c r="A1694" s="41" t="s">
        <v>3427</v>
      </c>
      <c r="B1694" s="14" t="str">
        <f>VLOOKUP(A1694,'Data _Transformation'!A1693:Q4022,2,FALSE)</f>
        <v xml:space="preserve">  Jamie L</v>
      </c>
      <c r="C1694" s="14">
        <f>VLOOKUP(A1694,'Data _Transformation'!A1693:Q4022,3,FALSE)</f>
        <v>19.855</v>
      </c>
      <c r="D1694" s="14">
        <f>VLOOKUP(A1694,'Data _Transformation'!A1693:Q4022,4,FALSE)</f>
        <v>6.64</v>
      </c>
      <c r="E1694" s="14" t="str">
        <f>VLOOKUP(A1694,'Data _Transformation'!A1693:Q4022,5,FALSE)</f>
        <v>Yes</v>
      </c>
      <c r="F1694" s="14" t="str">
        <f>VLOOKUP(A1694,'Data _Transformation'!A1693:Q4022,6,FALSE)</f>
        <v>No</v>
      </c>
      <c r="G1694" s="14" t="str">
        <f>VLOOKUP(A1694,'Data _Transformation'!A1693:Q4022,7,FALSE)</f>
        <v>No</v>
      </c>
      <c r="H1694" s="14">
        <f>VLOOKUP(A1694,'Data _Transformation'!A1693:Q4022,8,FALSE)</f>
        <v>1</v>
      </c>
      <c r="I1694" s="14" t="str">
        <f>VLOOKUP(A1694,'Data _Transformation'!A1693:Q4022,9,FALSE)</f>
        <v>Nonsmoker</v>
      </c>
      <c r="J1694" s="14" t="str">
        <f>VLOOKUP(A1694,'Data _Transformation'!A1693:Q4022,10,FALSE)</f>
        <v>Normal weight</v>
      </c>
      <c r="K1694" s="14" t="str">
        <f>VLOOKUP(A1694,'Data _Transformation'!A1693:Q4022,11,FALSE)</f>
        <v>Diabetes</v>
      </c>
      <c r="L1694" s="39">
        <f>VLOOKUP(A1694,'Data _Transformation'!A1693:Q4022,12,FALSE)</f>
        <v>32494</v>
      </c>
      <c r="M1694" s="40">
        <f>VLOOKUP(A1694,'Data _Transformation'!A1693:Q4022,13,FALSE)</f>
        <v>15361.5</v>
      </c>
      <c r="N1694" s="14" t="str">
        <f>VLOOKUP(A1694,'Data _Transformation'!A1693:Q4022,14,FALSE)</f>
        <v>tier - 2</v>
      </c>
      <c r="O1694" s="14" t="str">
        <f>VLOOKUP(A1694,'Data _Transformation'!A1693:Q4022,15,FALSE)</f>
        <v>tier - 3</v>
      </c>
      <c r="P1694" s="14" t="str">
        <f>VLOOKUP(A1694,'Data _Transformation'!A1693:Q4022,16,0)</f>
        <v>R1023</v>
      </c>
      <c r="Q1694" s="42">
        <f>VLOOKUP(A1694,'Data _Transformation'!A1693:Q4022,17,0)</f>
        <v>34</v>
      </c>
    </row>
    <row r="1695" spans="1:17" ht="15.6" x14ac:dyDescent="0.3">
      <c r="A1695" s="41" t="s">
        <v>3425</v>
      </c>
      <c r="B1695" s="14" t="str">
        <f>VLOOKUP(A1695,'Data _Transformation'!A1694:Q4023,2,FALSE)</f>
        <v xml:space="preserve">  Brian</v>
      </c>
      <c r="C1695" s="14">
        <f>VLOOKUP(A1695,'Data _Transformation'!A1694:Q4023,3,FALSE)</f>
        <v>41.69</v>
      </c>
      <c r="D1695" s="14">
        <f>VLOOKUP(A1695,'Data _Transformation'!A1694:Q4023,4,FALSE)</f>
        <v>5.78</v>
      </c>
      <c r="E1695" s="14" t="str">
        <f>VLOOKUP(A1695,'Data _Transformation'!A1694:Q4023,5,FALSE)</f>
        <v>No</v>
      </c>
      <c r="F1695" s="14" t="str">
        <f>VLOOKUP(A1695,'Data _Transformation'!A1694:Q4023,6,FALSE)</f>
        <v>No</v>
      </c>
      <c r="G1695" s="14" t="str">
        <f>VLOOKUP(A1695,'Data _Transformation'!A1694:Q4023,7,FALSE)</f>
        <v>No</v>
      </c>
      <c r="H1695" s="14">
        <f>VLOOKUP(A1695,'Data _Transformation'!A1694:Q4023,8,FALSE)</f>
        <v>0</v>
      </c>
      <c r="I1695" s="14" t="str">
        <f>VLOOKUP(A1695,'Data _Transformation'!A1694:Q4023,9,FALSE)</f>
        <v>Nonsmoker</v>
      </c>
      <c r="J1695" s="14" t="str">
        <f>VLOOKUP(A1695,'Data _Transformation'!A1694:Q4023,10,FALSE)</f>
        <v>Obesity</v>
      </c>
      <c r="K1695" s="14" t="str">
        <f>VLOOKUP(A1695,'Data _Transformation'!A1694:Q4023,11,FALSE)</f>
        <v>Prediabetes</v>
      </c>
      <c r="L1695" s="39">
        <f>VLOOKUP(A1695,'Data _Transformation'!A1694:Q4023,12,FALSE)</f>
        <v>25037</v>
      </c>
      <c r="M1695" s="40">
        <f>VLOOKUP(A1695,'Data _Transformation'!A1694:Q4023,13,FALSE)</f>
        <v>15363.77</v>
      </c>
      <c r="N1695" s="14" t="str">
        <f>VLOOKUP(A1695,'Data _Transformation'!A1694:Q4023,14,FALSE)</f>
        <v>tier - 2</v>
      </c>
      <c r="O1695" s="14" t="str">
        <f>VLOOKUP(A1695,'Data _Transformation'!A1694:Q4023,15,FALSE)</f>
        <v>tier - 1</v>
      </c>
      <c r="P1695" s="14" t="str">
        <f>VLOOKUP(A1695,'Data _Transformation'!A1694:Q4023,16,0)</f>
        <v>R1026</v>
      </c>
      <c r="Q1695" s="42">
        <f>VLOOKUP(A1695,'Data _Transformation'!A1694:Q4023,17,0)</f>
        <v>54</v>
      </c>
    </row>
    <row r="1696" spans="1:17" ht="15.6" x14ac:dyDescent="0.3">
      <c r="A1696" s="41" t="s">
        <v>3420</v>
      </c>
      <c r="B1696" s="14" t="str">
        <f>VLOOKUP(A1696,'Data _Transformation'!A1695:Q4024,2,FALSE)</f>
        <v xml:space="preserve">  Stacey L</v>
      </c>
      <c r="C1696" s="14">
        <f>VLOOKUP(A1696,'Data _Transformation'!A1695:Q4024,3,FALSE)</f>
        <v>16.12</v>
      </c>
      <c r="D1696" s="14">
        <f>VLOOKUP(A1696,'Data _Transformation'!A1695:Q4024,4,FALSE)</f>
        <v>10.45</v>
      </c>
      <c r="E1696" s="14" t="str">
        <f>VLOOKUP(A1696,'Data _Transformation'!A1695:Q4024,5,FALSE)</f>
        <v>No</v>
      </c>
      <c r="F1696" s="14" t="str">
        <f>VLOOKUP(A1696,'Data _Transformation'!A1695:Q4024,6,FALSE)</f>
        <v>No</v>
      </c>
      <c r="G1696" s="14" t="str">
        <f>VLOOKUP(A1696,'Data _Transformation'!A1695:Q4024,7,FALSE)</f>
        <v>No</v>
      </c>
      <c r="H1696" s="14">
        <f>VLOOKUP(A1696,'Data _Transformation'!A1695:Q4024,8,FALSE)</f>
        <v>0</v>
      </c>
      <c r="I1696" s="14" t="str">
        <f>VLOOKUP(A1696,'Data _Transformation'!A1695:Q4024,9,FALSE)</f>
        <v>Nonsmoker</v>
      </c>
      <c r="J1696" s="14" t="str">
        <f>VLOOKUP(A1696,'Data _Transformation'!A1695:Q4024,10,FALSE)</f>
        <v>Under weight</v>
      </c>
      <c r="K1696" s="14" t="str">
        <f>VLOOKUP(A1696,'Data _Transformation'!A1695:Q4024,11,FALSE)</f>
        <v>Diabetes</v>
      </c>
      <c r="L1696" s="39">
        <f>VLOOKUP(A1696,'Data _Transformation'!A1695:Q4024,12,FALSE)</f>
        <v>22895</v>
      </c>
      <c r="M1696" s="40">
        <f>VLOOKUP(A1696,'Data _Transformation'!A1695:Q4024,13,FALSE)</f>
        <v>15368.22</v>
      </c>
      <c r="N1696" s="14" t="str">
        <f>VLOOKUP(A1696,'Data _Transformation'!A1695:Q4024,14,FALSE)</f>
        <v>tier - 2</v>
      </c>
      <c r="O1696" s="14" t="str">
        <f>VLOOKUP(A1696,'Data _Transformation'!A1695:Q4024,15,FALSE)</f>
        <v>tier - 2</v>
      </c>
      <c r="P1696" s="14" t="str">
        <f>VLOOKUP(A1696,'Data _Transformation'!A1695:Q4024,16,0)</f>
        <v>R1011</v>
      </c>
      <c r="Q1696" s="42">
        <f>VLOOKUP(A1696,'Data _Transformation'!A1695:Q4024,17,0)</f>
        <v>60</v>
      </c>
    </row>
    <row r="1697" spans="1:17" ht="15.6" x14ac:dyDescent="0.3">
      <c r="A1697" s="41" t="s">
        <v>3415</v>
      </c>
      <c r="B1697" s="14" t="str">
        <f>VLOOKUP(A1697,'Data _Transformation'!A1696:Q4025,2,FALSE)</f>
        <v xml:space="preserve">  Stephen</v>
      </c>
      <c r="C1697" s="14">
        <f>VLOOKUP(A1697,'Data _Transformation'!A1696:Q4025,3,FALSE)</f>
        <v>37.43</v>
      </c>
      <c r="D1697" s="14">
        <f>VLOOKUP(A1697,'Data _Transformation'!A1696:Q4025,4,FALSE)</f>
        <v>4.5199999999999996</v>
      </c>
      <c r="E1697" s="14" t="str">
        <f>VLOOKUP(A1697,'Data _Transformation'!A1696:Q4025,5,FALSE)</f>
        <v>No</v>
      </c>
      <c r="F1697" s="14" t="str">
        <f>VLOOKUP(A1697,'Data _Transformation'!A1696:Q4025,6,FALSE)</f>
        <v>No</v>
      </c>
      <c r="G1697" s="14" t="str">
        <f>VLOOKUP(A1697,'Data _Transformation'!A1696:Q4025,7,FALSE)</f>
        <v>No</v>
      </c>
      <c r="H1697" s="14">
        <f>VLOOKUP(A1697,'Data _Transformation'!A1696:Q4025,8,FALSE)</f>
        <v>1</v>
      </c>
      <c r="I1697" s="14" t="str">
        <f>VLOOKUP(A1697,'Data _Transformation'!A1696:Q4025,9,FALSE)</f>
        <v>Nonsmoker</v>
      </c>
      <c r="J1697" s="14" t="str">
        <f>VLOOKUP(A1697,'Data _Transformation'!A1696:Q4025,10,FALSE)</f>
        <v>Obesity</v>
      </c>
      <c r="K1697" s="14" t="str">
        <f>VLOOKUP(A1697,'Data _Transformation'!A1696:Q4025,11,FALSE)</f>
        <v>Normal</v>
      </c>
      <c r="L1697" s="39">
        <f>VLOOKUP(A1697,'Data _Transformation'!A1696:Q4025,12,FALSE)</f>
        <v>23624</v>
      </c>
      <c r="M1697" s="40">
        <f>VLOOKUP(A1697,'Data _Transformation'!A1696:Q4025,13,FALSE)</f>
        <v>15377.77</v>
      </c>
      <c r="N1697" s="14" t="str">
        <f>VLOOKUP(A1697,'Data _Transformation'!A1696:Q4025,14,FALSE)</f>
        <v>tier - 2</v>
      </c>
      <c r="O1697" s="14" t="str">
        <f>VLOOKUP(A1697,'Data _Transformation'!A1696:Q4025,15,FALSE)</f>
        <v>tier - 2</v>
      </c>
      <c r="P1697" s="14" t="str">
        <f>VLOOKUP(A1697,'Data _Transformation'!A1696:Q4025,16,0)</f>
        <v>R1012</v>
      </c>
      <c r="Q1697" s="42">
        <f>VLOOKUP(A1697,'Data _Transformation'!A1696:Q4025,17,0)</f>
        <v>58</v>
      </c>
    </row>
    <row r="1698" spans="1:17" ht="15.6" x14ac:dyDescent="0.3">
      <c r="A1698" s="41" t="s">
        <v>3412</v>
      </c>
      <c r="B1698" s="14" t="str">
        <f>VLOOKUP(A1698,'Data _Transformation'!A1697:Q4026,2,FALSE)</f>
        <v xml:space="preserve">  Joshua</v>
      </c>
      <c r="C1698" s="14">
        <f>VLOOKUP(A1698,'Data _Transformation'!A1697:Q4026,3,FALSE)</f>
        <v>31.065000000000001</v>
      </c>
      <c r="D1698" s="14">
        <f>VLOOKUP(A1698,'Data _Transformation'!A1697:Q4026,4,FALSE)</f>
        <v>5.71</v>
      </c>
      <c r="E1698" s="14" t="str">
        <f>VLOOKUP(A1698,'Data _Transformation'!A1697:Q4026,5,FALSE)</f>
        <v>No</v>
      </c>
      <c r="F1698" s="14" t="str">
        <f>VLOOKUP(A1698,'Data _Transformation'!A1697:Q4026,6,FALSE)</f>
        <v>No</v>
      </c>
      <c r="G1698" s="14" t="str">
        <f>VLOOKUP(A1698,'Data _Transformation'!A1697:Q4026,7,FALSE)</f>
        <v>No</v>
      </c>
      <c r="H1698" s="14">
        <f>VLOOKUP(A1698,'Data _Transformation'!A1697:Q4026,8,FALSE)</f>
        <v>0</v>
      </c>
      <c r="I1698" s="14" t="str">
        <f>VLOOKUP(A1698,'Data _Transformation'!A1697:Q4026,9,FALSE)</f>
        <v>Nonsmoker</v>
      </c>
      <c r="J1698" s="14" t="str">
        <f>VLOOKUP(A1698,'Data _Transformation'!A1697:Q4026,10,FALSE)</f>
        <v>Obesity</v>
      </c>
      <c r="K1698" s="14" t="str">
        <f>VLOOKUP(A1698,'Data _Transformation'!A1697:Q4026,11,FALSE)</f>
        <v>Prediabetes</v>
      </c>
      <c r="L1698" s="39">
        <f>VLOOKUP(A1698,'Data _Transformation'!A1697:Q4026,12,FALSE)</f>
        <v>33171</v>
      </c>
      <c r="M1698" s="40">
        <f>VLOOKUP(A1698,'Data _Transformation'!A1697:Q4026,13,FALSE)</f>
        <v>15440.2</v>
      </c>
      <c r="N1698" s="14" t="str">
        <f>VLOOKUP(A1698,'Data _Transformation'!A1697:Q4026,14,FALSE)</f>
        <v>tier - 2</v>
      </c>
      <c r="O1698" s="14" t="str">
        <f>VLOOKUP(A1698,'Data _Transformation'!A1697:Q4026,15,FALSE)</f>
        <v>tier - 1</v>
      </c>
      <c r="P1698" s="14" t="str">
        <f>VLOOKUP(A1698,'Data _Transformation'!A1697:Q4026,16,0)</f>
        <v>R1012</v>
      </c>
      <c r="Q1698" s="42">
        <f>VLOOKUP(A1698,'Data _Transformation'!A1697:Q4026,17,0)</f>
        <v>32</v>
      </c>
    </row>
    <row r="1699" spans="1:17" ht="15.6" x14ac:dyDescent="0.3">
      <c r="A1699" s="41" t="s">
        <v>3408</v>
      </c>
      <c r="B1699" s="14" t="str">
        <f>VLOOKUP(A1699,'Data _Transformation'!A1698:Q4027,2,FALSE)</f>
        <v xml:space="preserve">  Josh</v>
      </c>
      <c r="C1699" s="14">
        <f>VLOOKUP(A1699,'Data _Transformation'!A1698:Q4027,3,FALSE)</f>
        <v>25.08</v>
      </c>
      <c r="D1699" s="14">
        <f>VLOOKUP(A1699,'Data _Transformation'!A1698:Q4027,4,FALSE)</f>
        <v>4.7699999999999996</v>
      </c>
      <c r="E1699" s="14" t="str">
        <f>VLOOKUP(A1699,'Data _Transformation'!A1698:Q4027,5,FALSE)</f>
        <v>No</v>
      </c>
      <c r="F1699" s="14" t="str">
        <f>VLOOKUP(A1699,'Data _Transformation'!A1698:Q4027,6,FALSE)</f>
        <v>No</v>
      </c>
      <c r="G1699" s="14" t="str">
        <f>VLOOKUP(A1699,'Data _Transformation'!A1698:Q4027,7,FALSE)</f>
        <v>No</v>
      </c>
      <c r="H1699" s="14">
        <f>VLOOKUP(A1699,'Data _Transformation'!A1698:Q4027,8,FALSE)</f>
        <v>0</v>
      </c>
      <c r="I1699" s="14" t="str">
        <f>VLOOKUP(A1699,'Data _Transformation'!A1698:Q4027,9,FALSE)</f>
        <v>Nonsmoker</v>
      </c>
      <c r="J1699" s="14" t="str">
        <f>VLOOKUP(A1699,'Data _Transformation'!A1698:Q4027,10,FALSE)</f>
        <v>Over weight</v>
      </c>
      <c r="K1699" s="14" t="str">
        <f>VLOOKUP(A1699,'Data _Transformation'!A1698:Q4027,11,FALSE)</f>
        <v>Normal</v>
      </c>
      <c r="L1699" s="39">
        <f>VLOOKUP(A1699,'Data _Transformation'!A1698:Q4027,12,FALSE)</f>
        <v>27961</v>
      </c>
      <c r="M1699" s="40">
        <f>VLOOKUP(A1699,'Data _Transformation'!A1698:Q4027,13,FALSE)</f>
        <v>15450.48</v>
      </c>
      <c r="N1699" s="14" t="str">
        <f>VLOOKUP(A1699,'Data _Transformation'!A1698:Q4027,14,FALSE)</f>
        <v>tier - 2</v>
      </c>
      <c r="O1699" s="14" t="str">
        <f>VLOOKUP(A1699,'Data _Transformation'!A1698:Q4027,15,FALSE)</f>
        <v>tier - 1</v>
      </c>
      <c r="P1699" s="14" t="str">
        <f>VLOOKUP(A1699,'Data _Transformation'!A1698:Q4027,16,0)</f>
        <v>R1026</v>
      </c>
      <c r="Q1699" s="42">
        <f>VLOOKUP(A1699,'Data _Transformation'!A1698:Q4027,17,0)</f>
        <v>46</v>
      </c>
    </row>
    <row r="1700" spans="1:17" ht="15.6" x14ac:dyDescent="0.3">
      <c r="A1700" s="41" t="s">
        <v>3404</v>
      </c>
      <c r="B1700" s="14" t="str">
        <f>VLOOKUP(A1700,'Data _Transformation'!A1699:Q4028,2,FALSE)</f>
        <v xml:space="preserve">  Heather</v>
      </c>
      <c r="C1700" s="14">
        <f>VLOOKUP(A1700,'Data _Transformation'!A1699:Q4028,3,FALSE)</f>
        <v>15.2</v>
      </c>
      <c r="D1700" s="14">
        <f>VLOOKUP(A1700,'Data _Transformation'!A1699:Q4028,4,FALSE)</f>
        <v>7.81</v>
      </c>
      <c r="E1700" s="14" t="str">
        <f>VLOOKUP(A1700,'Data _Transformation'!A1699:Q4028,5,FALSE)</f>
        <v>Yes</v>
      </c>
      <c r="F1700" s="14" t="str">
        <f>VLOOKUP(A1700,'Data _Transformation'!A1699:Q4028,6,FALSE)</f>
        <v>No</v>
      </c>
      <c r="G1700" s="14" t="str">
        <f>VLOOKUP(A1700,'Data _Transformation'!A1699:Q4028,7,FALSE)</f>
        <v>No</v>
      </c>
      <c r="H1700" s="14">
        <f>VLOOKUP(A1700,'Data _Transformation'!A1699:Q4028,8,FALSE)</f>
        <v>1</v>
      </c>
      <c r="I1700" s="14" t="str">
        <f>VLOOKUP(A1700,'Data _Transformation'!A1699:Q4028,9,FALSE)</f>
        <v>Nonsmoker</v>
      </c>
      <c r="J1700" s="14" t="str">
        <f>VLOOKUP(A1700,'Data _Transformation'!A1699:Q4028,10,FALSE)</f>
        <v>Under weight</v>
      </c>
      <c r="K1700" s="14" t="str">
        <f>VLOOKUP(A1700,'Data _Transformation'!A1699:Q4028,11,FALSE)</f>
        <v>Diabetes</v>
      </c>
      <c r="L1700" s="39">
        <f>VLOOKUP(A1700,'Data _Transformation'!A1699:Q4028,12,FALSE)</f>
        <v>38185</v>
      </c>
      <c r="M1700" s="40">
        <f>VLOOKUP(A1700,'Data _Transformation'!A1699:Q4028,13,FALSE)</f>
        <v>15518.18</v>
      </c>
      <c r="N1700" s="14" t="str">
        <f>VLOOKUP(A1700,'Data _Transformation'!A1699:Q4028,14,FALSE)</f>
        <v>tier - 2</v>
      </c>
      <c r="O1700" s="14" t="str">
        <f>VLOOKUP(A1700,'Data _Transformation'!A1699:Q4028,15,FALSE)</f>
        <v>tier - 3</v>
      </c>
      <c r="P1700" s="14" t="str">
        <f>VLOOKUP(A1700,'Data _Transformation'!A1699:Q4028,16,0)</f>
        <v>R1015</v>
      </c>
      <c r="Q1700" s="42">
        <f>VLOOKUP(A1700,'Data _Transformation'!A1699:Q4028,17,0)</f>
        <v>18</v>
      </c>
    </row>
    <row r="1701" spans="1:17" ht="15.6" x14ac:dyDescent="0.3">
      <c r="A1701" s="41" t="s">
        <v>3401</v>
      </c>
      <c r="B1701" s="14" t="str">
        <f>VLOOKUP(A1701,'Data _Transformation'!A1700:Q4029,2,FALSE)</f>
        <v xml:space="preserve">  James C</v>
      </c>
      <c r="C1701" s="14">
        <f>VLOOKUP(A1701,'Data _Transformation'!A1700:Q4029,3,FALSE)</f>
        <v>22.34</v>
      </c>
      <c r="D1701" s="14">
        <f>VLOOKUP(A1701,'Data _Transformation'!A1700:Q4029,4,FALSE)</f>
        <v>5.19</v>
      </c>
      <c r="E1701" s="14" t="str">
        <f>VLOOKUP(A1701,'Data _Transformation'!A1700:Q4029,5,FALSE)</f>
        <v>Yes</v>
      </c>
      <c r="F1701" s="14" t="str">
        <f>VLOOKUP(A1701,'Data _Transformation'!A1700:Q4029,6,FALSE)</f>
        <v>No</v>
      </c>
      <c r="G1701" s="14" t="str">
        <f>VLOOKUP(A1701,'Data _Transformation'!A1700:Q4029,7,FALSE)</f>
        <v>No</v>
      </c>
      <c r="H1701" s="14">
        <f>VLOOKUP(A1701,'Data _Transformation'!A1700:Q4029,8,FALSE)</f>
        <v>0</v>
      </c>
      <c r="I1701" s="14" t="str">
        <f>VLOOKUP(A1701,'Data _Transformation'!A1700:Q4029,9,FALSE)</f>
        <v>Nonsmoker</v>
      </c>
      <c r="J1701" s="14" t="str">
        <f>VLOOKUP(A1701,'Data _Transformation'!A1700:Q4029,10,FALSE)</f>
        <v>Normal weight</v>
      </c>
      <c r="K1701" s="14" t="str">
        <f>VLOOKUP(A1701,'Data _Transformation'!A1700:Q4029,11,FALSE)</f>
        <v>Normal</v>
      </c>
      <c r="L1701" s="39">
        <f>VLOOKUP(A1701,'Data _Transformation'!A1700:Q4029,12,FALSE)</f>
        <v>27208</v>
      </c>
      <c r="M1701" s="40">
        <f>VLOOKUP(A1701,'Data _Transformation'!A1700:Q4029,13,FALSE)</f>
        <v>15532.16</v>
      </c>
      <c r="N1701" s="14" t="str">
        <f>VLOOKUP(A1701,'Data _Transformation'!A1700:Q4029,14,FALSE)</f>
        <v>tier - 2</v>
      </c>
      <c r="O1701" s="14" t="str">
        <f>VLOOKUP(A1701,'Data _Transformation'!A1700:Q4029,15,FALSE)</f>
        <v>tier - 2</v>
      </c>
      <c r="P1701" s="14" t="str">
        <f>VLOOKUP(A1701,'Data _Transformation'!A1700:Q4029,16,0)</f>
        <v>R1026</v>
      </c>
      <c r="Q1701" s="42">
        <f>VLOOKUP(A1701,'Data _Transformation'!A1700:Q4029,17,0)</f>
        <v>48</v>
      </c>
    </row>
    <row r="1702" spans="1:17" ht="15.6" x14ac:dyDescent="0.3">
      <c r="A1702" s="41" t="s">
        <v>3396</v>
      </c>
      <c r="B1702" s="14" t="str">
        <f>VLOOKUP(A1702,'Data _Transformation'!A1701:Q4030,2,FALSE)</f>
        <v xml:space="preserve">  Kim</v>
      </c>
      <c r="C1702" s="14">
        <f>VLOOKUP(A1702,'Data _Transformation'!A1701:Q4030,3,FALSE)</f>
        <v>40.15</v>
      </c>
      <c r="D1702" s="14">
        <f>VLOOKUP(A1702,'Data _Transformation'!A1701:Q4030,4,FALSE)</f>
        <v>5.93</v>
      </c>
      <c r="E1702" s="14" t="str">
        <f>VLOOKUP(A1702,'Data _Transformation'!A1701:Q4030,5,FALSE)</f>
        <v>No</v>
      </c>
      <c r="F1702" s="14" t="str">
        <f>VLOOKUP(A1702,'Data _Transformation'!A1701:Q4030,6,FALSE)</f>
        <v>No</v>
      </c>
      <c r="G1702" s="14" t="str">
        <f>VLOOKUP(A1702,'Data _Transformation'!A1701:Q4030,7,FALSE)</f>
        <v>No</v>
      </c>
      <c r="H1702" s="14">
        <f>VLOOKUP(A1702,'Data _Transformation'!A1701:Q4030,8,FALSE)</f>
        <v>1</v>
      </c>
      <c r="I1702" s="14" t="str">
        <f>VLOOKUP(A1702,'Data _Transformation'!A1701:Q4030,9,FALSE)</f>
        <v>Nonsmoker</v>
      </c>
      <c r="J1702" s="14" t="str">
        <f>VLOOKUP(A1702,'Data _Transformation'!A1701:Q4030,10,FALSE)</f>
        <v>Obesity</v>
      </c>
      <c r="K1702" s="14" t="str">
        <f>VLOOKUP(A1702,'Data _Transformation'!A1701:Q4030,11,FALSE)</f>
        <v>Prediabetes</v>
      </c>
      <c r="L1702" s="39">
        <f>VLOOKUP(A1702,'Data _Transformation'!A1701:Q4030,12,FALSE)</f>
        <v>21825</v>
      </c>
      <c r="M1702" s="40">
        <f>VLOOKUP(A1702,'Data _Transformation'!A1701:Q4030,13,FALSE)</f>
        <v>15555.19</v>
      </c>
      <c r="N1702" s="14" t="str">
        <f>VLOOKUP(A1702,'Data _Transformation'!A1701:Q4030,14,FALSE)</f>
        <v>tier - 2</v>
      </c>
      <c r="O1702" s="14" t="str">
        <f>VLOOKUP(A1702,'Data _Transformation'!A1701:Q4030,15,FALSE)</f>
        <v>tier - 3</v>
      </c>
      <c r="P1702" s="14" t="str">
        <f>VLOOKUP(A1702,'Data _Transformation'!A1701:Q4030,16,0)</f>
        <v>R1012</v>
      </c>
      <c r="Q1702" s="42">
        <f>VLOOKUP(A1702,'Data _Transformation'!A1701:Q4030,17,0)</f>
        <v>63</v>
      </c>
    </row>
    <row r="1703" spans="1:17" ht="15.6" x14ac:dyDescent="0.3">
      <c r="A1703" s="41" t="s">
        <v>3393</v>
      </c>
      <c r="B1703" s="14" t="str">
        <f>VLOOKUP(A1703,'Data _Transformation'!A1702:Q4031,2,FALSE)</f>
        <v xml:space="preserve">  Marie E</v>
      </c>
      <c r="C1703" s="14">
        <f>VLOOKUP(A1703,'Data _Transformation'!A1702:Q4031,3,FALSE)</f>
        <v>37.729999999999997</v>
      </c>
      <c r="D1703" s="14">
        <f>VLOOKUP(A1703,'Data _Transformation'!A1702:Q4031,4,FALSE)</f>
        <v>6.29</v>
      </c>
      <c r="E1703" s="14" t="str">
        <f>VLOOKUP(A1703,'Data _Transformation'!A1702:Q4031,5,FALSE)</f>
        <v>No</v>
      </c>
      <c r="F1703" s="14" t="str">
        <f>VLOOKUP(A1703,'Data _Transformation'!A1702:Q4031,6,FALSE)</f>
        <v>No</v>
      </c>
      <c r="G1703" s="14" t="str">
        <f>VLOOKUP(A1703,'Data _Transformation'!A1702:Q4031,7,FALSE)</f>
        <v>No</v>
      </c>
      <c r="H1703" s="14">
        <f>VLOOKUP(A1703,'Data _Transformation'!A1702:Q4031,8,FALSE)</f>
        <v>1</v>
      </c>
      <c r="I1703" s="14" t="str">
        <f>VLOOKUP(A1703,'Data _Transformation'!A1702:Q4031,9,FALSE)</f>
        <v>Nonsmoker</v>
      </c>
      <c r="J1703" s="14" t="str">
        <f>VLOOKUP(A1703,'Data _Transformation'!A1702:Q4031,10,FALSE)</f>
        <v>Obesity</v>
      </c>
      <c r="K1703" s="14" t="str">
        <f>VLOOKUP(A1703,'Data _Transformation'!A1702:Q4031,11,FALSE)</f>
        <v>Prediabetes</v>
      </c>
      <c r="L1703" s="39">
        <f>VLOOKUP(A1703,'Data _Transformation'!A1702:Q4031,12,FALSE)</f>
        <v>27240</v>
      </c>
      <c r="M1703" s="40">
        <f>VLOOKUP(A1703,'Data _Transformation'!A1702:Q4031,13,FALSE)</f>
        <v>15556.67</v>
      </c>
      <c r="N1703" s="14" t="str">
        <f>VLOOKUP(A1703,'Data _Transformation'!A1702:Q4031,14,FALSE)</f>
        <v>tier - 2</v>
      </c>
      <c r="O1703" s="14" t="str">
        <f>VLOOKUP(A1703,'Data _Transformation'!A1702:Q4031,15,FALSE)</f>
        <v>tier - 2</v>
      </c>
      <c r="P1703" s="14" t="str">
        <f>VLOOKUP(A1703,'Data _Transformation'!A1702:Q4031,16,0)</f>
        <v>R1012</v>
      </c>
      <c r="Q1703" s="42">
        <f>VLOOKUP(A1703,'Data _Transformation'!A1702:Q4031,17,0)</f>
        <v>48</v>
      </c>
    </row>
    <row r="1704" spans="1:17" ht="15.6" x14ac:dyDescent="0.3">
      <c r="A1704" s="41" t="s">
        <v>3389</v>
      </c>
      <c r="B1704" s="14" t="str">
        <f>VLOOKUP(A1704,'Data _Transformation'!A1703:Q4032,2,FALSE)</f>
        <v xml:space="preserve">  Dariusz</v>
      </c>
      <c r="C1704" s="14">
        <f>VLOOKUP(A1704,'Data _Transformation'!A1703:Q4032,3,FALSE)</f>
        <v>25.35</v>
      </c>
      <c r="D1704" s="14">
        <f>VLOOKUP(A1704,'Data _Transformation'!A1703:Q4032,4,FALSE)</f>
        <v>4.9000000000000004</v>
      </c>
      <c r="E1704" s="14" t="str">
        <f>VLOOKUP(A1704,'Data _Transformation'!A1703:Q4032,5,FALSE)</f>
        <v>No</v>
      </c>
      <c r="F1704" s="14" t="str">
        <f>VLOOKUP(A1704,'Data _Transformation'!A1703:Q4032,6,FALSE)</f>
        <v>No</v>
      </c>
      <c r="G1704" s="14" t="str">
        <f>VLOOKUP(A1704,'Data _Transformation'!A1703:Q4032,7,FALSE)</f>
        <v>No</v>
      </c>
      <c r="H1704" s="14">
        <f>VLOOKUP(A1704,'Data _Transformation'!A1703:Q4032,8,FALSE)</f>
        <v>0</v>
      </c>
      <c r="I1704" s="14" t="str">
        <f>VLOOKUP(A1704,'Data _Transformation'!A1703:Q4032,9,FALSE)</f>
        <v>Nonsmoker</v>
      </c>
      <c r="J1704" s="14" t="str">
        <f>VLOOKUP(A1704,'Data _Transformation'!A1703:Q4032,10,FALSE)</f>
        <v>Over weight</v>
      </c>
      <c r="K1704" s="14" t="str">
        <f>VLOOKUP(A1704,'Data _Transformation'!A1703:Q4032,11,FALSE)</f>
        <v>Normal</v>
      </c>
      <c r="L1704" s="39">
        <f>VLOOKUP(A1704,'Data _Transformation'!A1703:Q4032,12,FALSE)</f>
        <v>24043</v>
      </c>
      <c r="M1704" s="40">
        <f>VLOOKUP(A1704,'Data _Transformation'!A1703:Q4032,13,FALSE)</f>
        <v>15608.58</v>
      </c>
      <c r="N1704" s="14" t="str">
        <f>VLOOKUP(A1704,'Data _Transformation'!A1703:Q4032,14,FALSE)</f>
        <v>tier - 2</v>
      </c>
      <c r="O1704" s="14" t="str">
        <f>VLOOKUP(A1704,'Data _Transformation'!A1703:Q4032,15,FALSE)</f>
        <v>tier - 2</v>
      </c>
      <c r="P1704" s="14" t="str">
        <f>VLOOKUP(A1704,'Data _Transformation'!A1703:Q4032,16,0)</f>
        <v>R1026</v>
      </c>
      <c r="Q1704" s="42">
        <f>VLOOKUP(A1704,'Data _Transformation'!A1703:Q4032,17,0)</f>
        <v>57</v>
      </c>
    </row>
    <row r="1705" spans="1:17" ht="15.6" x14ac:dyDescent="0.3">
      <c r="A1705" s="41" t="s">
        <v>3385</v>
      </c>
      <c r="B1705" s="14" t="str">
        <f>VLOOKUP(A1705,'Data _Transformation'!A1704:Q4033,2,FALSE)</f>
        <v xml:space="preserve">  Jessica E</v>
      </c>
      <c r="C1705" s="14">
        <f>VLOOKUP(A1705,'Data _Transformation'!A1704:Q4033,3,FALSE)</f>
        <v>26.41</v>
      </c>
      <c r="D1705" s="14">
        <f>VLOOKUP(A1705,'Data _Transformation'!A1704:Q4033,4,FALSE)</f>
        <v>5.07</v>
      </c>
      <c r="E1705" s="14" t="str">
        <f>VLOOKUP(A1705,'Data _Transformation'!A1704:Q4033,5,FALSE)</f>
        <v>Yes</v>
      </c>
      <c r="F1705" s="14" t="str">
        <f>VLOOKUP(A1705,'Data _Transformation'!A1704:Q4033,6,FALSE)</f>
        <v>No</v>
      </c>
      <c r="G1705" s="14" t="str">
        <f>VLOOKUP(A1705,'Data _Transformation'!A1704:Q4033,7,FALSE)</f>
        <v>No</v>
      </c>
      <c r="H1705" s="14">
        <f>VLOOKUP(A1705,'Data _Transformation'!A1704:Q4033,8,FALSE)</f>
        <v>1</v>
      </c>
      <c r="I1705" s="14" t="str">
        <f>VLOOKUP(A1705,'Data _Transformation'!A1704:Q4033,9,FALSE)</f>
        <v>Nonsmoker</v>
      </c>
      <c r="J1705" s="14" t="str">
        <f>VLOOKUP(A1705,'Data _Transformation'!A1704:Q4033,10,FALSE)</f>
        <v>Over weight</v>
      </c>
      <c r="K1705" s="14" t="str">
        <f>VLOOKUP(A1705,'Data _Transformation'!A1704:Q4033,11,FALSE)</f>
        <v>Normal</v>
      </c>
      <c r="L1705" s="39">
        <f>VLOOKUP(A1705,'Data _Transformation'!A1704:Q4033,12,FALSE)</f>
        <v>22073</v>
      </c>
      <c r="M1705" s="40">
        <f>VLOOKUP(A1705,'Data _Transformation'!A1704:Q4033,13,FALSE)</f>
        <v>15612.19</v>
      </c>
      <c r="N1705" s="14" t="str">
        <f>VLOOKUP(A1705,'Data _Transformation'!A1704:Q4033,14,FALSE)</f>
        <v>tier - 2</v>
      </c>
      <c r="O1705" s="14" t="str">
        <f>VLOOKUP(A1705,'Data _Transformation'!A1704:Q4033,15,FALSE)</f>
        <v>tier - 2</v>
      </c>
      <c r="P1705" s="14" t="str">
        <f>VLOOKUP(A1705,'Data _Transformation'!A1704:Q4033,16,0)</f>
        <v>R1012</v>
      </c>
      <c r="Q1705" s="42">
        <f>VLOOKUP(A1705,'Data _Transformation'!A1704:Q4033,17,0)</f>
        <v>63</v>
      </c>
    </row>
    <row r="1706" spans="1:17" ht="15.6" x14ac:dyDescent="0.3">
      <c r="A1706" s="41" t="s">
        <v>3383</v>
      </c>
      <c r="B1706" s="14" t="str">
        <f>VLOOKUP(A1706,'Data _Transformation'!A1705:Q4034,2,FALSE)</f>
        <v xml:space="preserve">  Kristen</v>
      </c>
      <c r="C1706" s="14">
        <f>VLOOKUP(A1706,'Data _Transformation'!A1705:Q4034,3,FALSE)</f>
        <v>27.6</v>
      </c>
      <c r="D1706" s="14">
        <f>VLOOKUP(A1706,'Data _Transformation'!A1705:Q4034,4,FALSE)</f>
        <v>5.33</v>
      </c>
      <c r="E1706" s="14" t="str">
        <f>VLOOKUP(A1706,'Data _Transformation'!A1705:Q4034,5,FALSE)</f>
        <v>No</v>
      </c>
      <c r="F1706" s="14" t="str">
        <f>VLOOKUP(A1706,'Data _Transformation'!A1705:Q4034,6,FALSE)</f>
        <v>No</v>
      </c>
      <c r="G1706" s="14" t="str">
        <f>VLOOKUP(A1706,'Data _Transformation'!A1705:Q4034,7,FALSE)</f>
        <v>No</v>
      </c>
      <c r="H1706" s="14">
        <f>VLOOKUP(A1706,'Data _Transformation'!A1705:Q4034,8,FALSE)</f>
        <v>1</v>
      </c>
      <c r="I1706" s="14" t="str">
        <f>VLOOKUP(A1706,'Data _Transformation'!A1705:Q4034,9,FALSE)</f>
        <v>Nonsmoker</v>
      </c>
      <c r="J1706" s="14" t="str">
        <f>VLOOKUP(A1706,'Data _Transformation'!A1705:Q4034,10,FALSE)</f>
        <v>Over weight</v>
      </c>
      <c r="K1706" s="14" t="str">
        <f>VLOOKUP(A1706,'Data _Transformation'!A1705:Q4034,11,FALSE)</f>
        <v>Normal</v>
      </c>
      <c r="L1706" s="39">
        <f>VLOOKUP(A1706,'Data _Transformation'!A1705:Q4034,12,FALSE)</f>
        <v>32499</v>
      </c>
      <c r="M1706" s="40">
        <f>VLOOKUP(A1706,'Data _Transformation'!A1705:Q4034,13,FALSE)</f>
        <v>15646.28</v>
      </c>
      <c r="N1706" s="14" t="str">
        <f>VLOOKUP(A1706,'Data _Transformation'!A1705:Q4034,14,FALSE)</f>
        <v>tier - 2</v>
      </c>
      <c r="O1706" s="14" t="str">
        <f>VLOOKUP(A1706,'Data _Transformation'!A1705:Q4034,15,FALSE)</f>
        <v>tier - 2</v>
      </c>
      <c r="P1706" s="14" t="str">
        <f>VLOOKUP(A1706,'Data _Transformation'!A1705:Q4034,16,0)</f>
        <v>R1011</v>
      </c>
      <c r="Q1706" s="42">
        <f>VLOOKUP(A1706,'Data _Transformation'!A1705:Q4034,17,0)</f>
        <v>34</v>
      </c>
    </row>
    <row r="1707" spans="1:17" ht="15.6" x14ac:dyDescent="0.3">
      <c r="A1707" s="41" t="s">
        <v>3382</v>
      </c>
      <c r="B1707" s="14" t="str">
        <f>VLOOKUP(A1707,'Data _Transformation'!A1706:Q4035,2,FALSE)</f>
        <v xml:space="preserve">  Jose Guadalupe P</v>
      </c>
      <c r="C1707" s="14">
        <f>VLOOKUP(A1707,'Data _Transformation'!A1706:Q4035,3,FALSE)</f>
        <v>33.82</v>
      </c>
      <c r="D1707" s="14">
        <f>VLOOKUP(A1707,'Data _Transformation'!A1706:Q4035,4,FALSE)</f>
        <v>8.93</v>
      </c>
      <c r="E1707" s="14" t="str">
        <f>VLOOKUP(A1707,'Data _Transformation'!A1706:Q4035,5,FALSE)</f>
        <v>Yes</v>
      </c>
      <c r="F1707" s="14" t="str">
        <f>VLOOKUP(A1707,'Data _Transformation'!A1706:Q4035,6,FALSE)</f>
        <v>No</v>
      </c>
      <c r="G1707" s="14" t="str">
        <f>VLOOKUP(A1707,'Data _Transformation'!A1706:Q4035,7,FALSE)</f>
        <v>No</v>
      </c>
      <c r="H1707" s="14">
        <f>VLOOKUP(A1707,'Data _Transformation'!A1706:Q4035,8,FALSE)</f>
        <v>1</v>
      </c>
      <c r="I1707" s="14" t="str">
        <f>VLOOKUP(A1707,'Data _Transformation'!A1706:Q4035,9,FALSE)</f>
        <v>Nonsmoker</v>
      </c>
      <c r="J1707" s="14" t="str">
        <f>VLOOKUP(A1707,'Data _Transformation'!A1706:Q4035,10,FALSE)</f>
        <v>Obesity</v>
      </c>
      <c r="K1707" s="14" t="str">
        <f>VLOOKUP(A1707,'Data _Transformation'!A1706:Q4035,11,FALSE)</f>
        <v>Diabetes</v>
      </c>
      <c r="L1707" s="39">
        <f>VLOOKUP(A1707,'Data _Transformation'!A1706:Q4035,12,FALSE)</f>
        <v>26841</v>
      </c>
      <c r="M1707" s="40">
        <f>VLOOKUP(A1707,'Data _Transformation'!A1706:Q4035,13,FALSE)</f>
        <v>15670.3</v>
      </c>
      <c r="N1707" s="14" t="str">
        <f>VLOOKUP(A1707,'Data _Transformation'!A1706:Q4035,14,FALSE)</f>
        <v>tier - 2</v>
      </c>
      <c r="O1707" s="14" t="str">
        <f>VLOOKUP(A1707,'Data _Transformation'!A1706:Q4035,15,FALSE)</f>
        <v>tier - 2</v>
      </c>
      <c r="P1707" s="14" t="str">
        <f>VLOOKUP(A1707,'Data _Transformation'!A1706:Q4035,16,0)</f>
        <v>R1026</v>
      </c>
      <c r="Q1707" s="42">
        <f>VLOOKUP(A1707,'Data _Transformation'!A1706:Q4035,17,0)</f>
        <v>49</v>
      </c>
    </row>
    <row r="1708" spans="1:17" ht="15.6" x14ac:dyDescent="0.3">
      <c r="A1708" s="41" t="s">
        <v>3380</v>
      </c>
      <c r="B1708" s="14" t="str">
        <f>VLOOKUP(A1708,'Data _Transformation'!A1707:Q4036,2,FALSE)</f>
        <v xml:space="preserve">  Cynthia</v>
      </c>
      <c r="C1708" s="14">
        <f>VLOOKUP(A1708,'Data _Transformation'!A1707:Q4036,3,FALSE)</f>
        <v>32.9</v>
      </c>
      <c r="D1708" s="14">
        <f>VLOOKUP(A1708,'Data _Transformation'!A1707:Q4036,4,FALSE)</f>
        <v>4.3499999999999996</v>
      </c>
      <c r="E1708" s="14" t="str">
        <f>VLOOKUP(A1708,'Data _Transformation'!A1707:Q4036,5,FALSE)</f>
        <v>No</v>
      </c>
      <c r="F1708" s="14" t="str">
        <f>VLOOKUP(A1708,'Data _Transformation'!A1707:Q4036,6,FALSE)</f>
        <v>No</v>
      </c>
      <c r="G1708" s="14" t="str">
        <f>VLOOKUP(A1708,'Data _Transformation'!A1707:Q4036,7,FALSE)</f>
        <v>No</v>
      </c>
      <c r="H1708" s="14">
        <f>VLOOKUP(A1708,'Data _Transformation'!A1707:Q4036,8,FALSE)</f>
        <v>0</v>
      </c>
      <c r="I1708" s="14" t="str">
        <f>VLOOKUP(A1708,'Data _Transformation'!A1707:Q4036,9,FALSE)</f>
        <v>Nonsmoker</v>
      </c>
      <c r="J1708" s="14" t="str">
        <f>VLOOKUP(A1708,'Data _Transformation'!A1707:Q4036,10,FALSE)</f>
        <v>Obesity</v>
      </c>
      <c r="K1708" s="14" t="str">
        <f>VLOOKUP(A1708,'Data _Transformation'!A1707:Q4036,11,FALSE)</f>
        <v>Normal</v>
      </c>
      <c r="L1708" s="39">
        <f>VLOOKUP(A1708,'Data _Transformation'!A1707:Q4036,12,FALSE)</f>
        <v>28023</v>
      </c>
      <c r="M1708" s="40">
        <f>VLOOKUP(A1708,'Data _Transformation'!A1707:Q4036,13,FALSE)</f>
        <v>15698.86</v>
      </c>
      <c r="N1708" s="14" t="str">
        <f>VLOOKUP(A1708,'Data _Transformation'!A1707:Q4036,14,FALSE)</f>
        <v>tier - 2</v>
      </c>
      <c r="O1708" s="14" t="str">
        <f>VLOOKUP(A1708,'Data _Transformation'!A1707:Q4036,15,FALSE)</f>
        <v>tier - 2</v>
      </c>
      <c r="P1708" s="14" t="str">
        <f>VLOOKUP(A1708,'Data _Transformation'!A1707:Q4036,16,0)</f>
        <v>R1012</v>
      </c>
      <c r="Q1708" s="42">
        <f>VLOOKUP(A1708,'Data _Transformation'!A1707:Q4036,17,0)</f>
        <v>46</v>
      </c>
    </row>
    <row r="1709" spans="1:17" ht="15.6" x14ac:dyDescent="0.3">
      <c r="A1709" s="41" t="s">
        <v>3377</v>
      </c>
      <c r="B1709" s="14" t="str">
        <f>VLOOKUP(A1709,'Data _Transformation'!A1708:Q4037,2,FALSE)</f>
        <v xml:space="preserve">  Tyler</v>
      </c>
      <c r="C1709" s="14">
        <f>VLOOKUP(A1709,'Data _Transformation'!A1708:Q4037,3,FALSE)</f>
        <v>30.875</v>
      </c>
      <c r="D1709" s="14">
        <f>VLOOKUP(A1709,'Data _Transformation'!A1708:Q4037,4,FALSE)</f>
        <v>9.5399999999999991</v>
      </c>
      <c r="E1709" s="14" t="str">
        <f>VLOOKUP(A1709,'Data _Transformation'!A1708:Q4037,5,FALSE)</f>
        <v>Yes</v>
      </c>
      <c r="F1709" s="14" t="str">
        <f>VLOOKUP(A1709,'Data _Transformation'!A1708:Q4037,6,FALSE)</f>
        <v>No</v>
      </c>
      <c r="G1709" s="14" t="str">
        <f>VLOOKUP(A1709,'Data _Transformation'!A1708:Q4037,7,FALSE)</f>
        <v>No</v>
      </c>
      <c r="H1709" s="14">
        <f>VLOOKUP(A1709,'Data _Transformation'!A1708:Q4037,8,FALSE)</f>
        <v>1</v>
      </c>
      <c r="I1709" s="14" t="str">
        <f>VLOOKUP(A1709,'Data _Transformation'!A1708:Q4037,9,FALSE)</f>
        <v>Nonsmoker</v>
      </c>
      <c r="J1709" s="14" t="str">
        <f>VLOOKUP(A1709,'Data _Transformation'!A1708:Q4037,10,FALSE)</f>
        <v>Obesity</v>
      </c>
      <c r="K1709" s="14" t="str">
        <f>VLOOKUP(A1709,'Data _Transformation'!A1708:Q4037,11,FALSE)</f>
        <v>Diabetes</v>
      </c>
      <c r="L1709" s="39">
        <f>VLOOKUP(A1709,'Data _Transformation'!A1708:Q4037,12,FALSE)</f>
        <v>27270</v>
      </c>
      <c r="M1709" s="40">
        <f>VLOOKUP(A1709,'Data _Transformation'!A1708:Q4037,13,FALSE)</f>
        <v>15746.62</v>
      </c>
      <c r="N1709" s="14" t="str">
        <f>VLOOKUP(A1709,'Data _Transformation'!A1708:Q4037,14,FALSE)</f>
        <v>tier - 2</v>
      </c>
      <c r="O1709" s="14" t="str">
        <f>VLOOKUP(A1709,'Data _Transformation'!A1708:Q4037,15,FALSE)</f>
        <v>tier - 1</v>
      </c>
      <c r="P1709" s="14" t="str">
        <f>VLOOKUP(A1709,'Data _Transformation'!A1708:Q4037,16,0)</f>
        <v>R1012</v>
      </c>
      <c r="Q1709" s="42">
        <f>VLOOKUP(A1709,'Data _Transformation'!A1708:Q4037,17,0)</f>
        <v>48</v>
      </c>
    </row>
    <row r="1710" spans="1:17" ht="15.6" x14ac:dyDescent="0.3">
      <c r="A1710" s="41" t="s">
        <v>3372</v>
      </c>
      <c r="B1710" s="14" t="str">
        <f>VLOOKUP(A1710,'Data _Transformation'!A1709:Q4038,2,FALSE)</f>
        <v xml:space="preserve">  Holly J</v>
      </c>
      <c r="C1710" s="14">
        <f>VLOOKUP(A1710,'Data _Transformation'!A1709:Q4038,3,FALSE)</f>
        <v>32.64</v>
      </c>
      <c r="D1710" s="14">
        <f>VLOOKUP(A1710,'Data _Transformation'!A1709:Q4038,4,FALSE)</f>
        <v>5.91</v>
      </c>
      <c r="E1710" s="14" t="str">
        <f>VLOOKUP(A1710,'Data _Transformation'!A1709:Q4038,5,FALSE)</f>
        <v>No</v>
      </c>
      <c r="F1710" s="14" t="str">
        <f>VLOOKUP(A1710,'Data _Transformation'!A1709:Q4038,6,FALSE)</f>
        <v>No</v>
      </c>
      <c r="G1710" s="14" t="str">
        <f>VLOOKUP(A1710,'Data _Transformation'!A1709:Q4038,7,FALSE)</f>
        <v>No</v>
      </c>
      <c r="H1710" s="14">
        <f>VLOOKUP(A1710,'Data _Transformation'!A1709:Q4038,8,FALSE)</f>
        <v>0</v>
      </c>
      <c r="I1710" s="14" t="str">
        <f>VLOOKUP(A1710,'Data _Transformation'!A1709:Q4038,9,FALSE)</f>
        <v>Nonsmoker</v>
      </c>
      <c r="J1710" s="14" t="str">
        <f>VLOOKUP(A1710,'Data _Transformation'!A1709:Q4038,10,FALSE)</f>
        <v>Obesity</v>
      </c>
      <c r="K1710" s="14" t="str">
        <f>VLOOKUP(A1710,'Data _Transformation'!A1709:Q4038,11,FALSE)</f>
        <v>Prediabetes</v>
      </c>
      <c r="L1710" s="39">
        <f>VLOOKUP(A1710,'Data _Transformation'!A1709:Q4038,12,FALSE)</f>
        <v>35712</v>
      </c>
      <c r="M1710" s="40">
        <f>VLOOKUP(A1710,'Data _Transformation'!A1709:Q4038,13,FALSE)</f>
        <v>15817.99</v>
      </c>
      <c r="N1710" s="14" t="str">
        <f>VLOOKUP(A1710,'Data _Transformation'!A1709:Q4038,14,FALSE)</f>
        <v>tier - 2</v>
      </c>
      <c r="O1710" s="14" t="str">
        <f>VLOOKUP(A1710,'Data _Transformation'!A1709:Q4038,15,FALSE)</f>
        <v>tier - 2</v>
      </c>
      <c r="P1710" s="14" t="str">
        <f>VLOOKUP(A1710,'Data _Transformation'!A1709:Q4038,16,0)</f>
        <v>R1012</v>
      </c>
      <c r="Q1710" s="42">
        <f>VLOOKUP(A1710,'Data _Transformation'!A1709:Q4038,17,0)</f>
        <v>25</v>
      </c>
    </row>
    <row r="1711" spans="1:17" ht="15.6" x14ac:dyDescent="0.3">
      <c r="A1711" s="41" t="s">
        <v>3367</v>
      </c>
      <c r="B1711" s="14" t="str">
        <f>VLOOKUP(A1711,'Data _Transformation'!A1710:Q4039,2,FALSE)</f>
        <v xml:space="preserve">  Kristen</v>
      </c>
      <c r="C1711" s="14">
        <f>VLOOKUP(A1711,'Data _Transformation'!A1710:Q4039,3,FALSE)</f>
        <v>22.135000000000002</v>
      </c>
      <c r="D1711" s="14">
        <f>VLOOKUP(A1711,'Data _Transformation'!A1710:Q4039,4,FALSE)</f>
        <v>5.0999999999999996</v>
      </c>
      <c r="E1711" s="14" t="str">
        <f>VLOOKUP(A1711,'Data _Transformation'!A1710:Q4039,5,FALSE)</f>
        <v>No</v>
      </c>
      <c r="F1711" s="14" t="str">
        <f>VLOOKUP(A1711,'Data _Transformation'!A1710:Q4039,6,FALSE)</f>
        <v>No</v>
      </c>
      <c r="G1711" s="14" t="str">
        <f>VLOOKUP(A1711,'Data _Transformation'!A1710:Q4039,7,FALSE)</f>
        <v>No</v>
      </c>
      <c r="H1711" s="14">
        <f>VLOOKUP(A1711,'Data _Transformation'!A1710:Q4039,8,FALSE)</f>
        <v>0</v>
      </c>
      <c r="I1711" s="14" t="str">
        <f>VLOOKUP(A1711,'Data _Transformation'!A1710:Q4039,9,FALSE)</f>
        <v>Nonsmoker</v>
      </c>
      <c r="J1711" s="14" t="str">
        <f>VLOOKUP(A1711,'Data _Transformation'!A1710:Q4039,10,FALSE)</f>
        <v>Normal weight</v>
      </c>
      <c r="K1711" s="14" t="str">
        <f>VLOOKUP(A1711,'Data _Transformation'!A1710:Q4039,11,FALSE)</f>
        <v>Normal</v>
      </c>
      <c r="L1711" s="39">
        <f>VLOOKUP(A1711,'Data _Transformation'!A1710:Q4039,12,FALSE)</f>
        <v>30859</v>
      </c>
      <c r="M1711" s="40">
        <f>VLOOKUP(A1711,'Data _Transformation'!A1710:Q4039,13,FALSE)</f>
        <v>15820.7</v>
      </c>
      <c r="N1711" s="14" t="str">
        <f>VLOOKUP(A1711,'Data _Transformation'!A1710:Q4039,14,FALSE)</f>
        <v>tier - 2</v>
      </c>
      <c r="O1711" s="14" t="str">
        <f>VLOOKUP(A1711,'Data _Transformation'!A1710:Q4039,15,FALSE)</f>
        <v>tier - 3</v>
      </c>
      <c r="P1711" s="14" t="str">
        <f>VLOOKUP(A1711,'Data _Transformation'!A1710:Q4039,16,0)</f>
        <v>R1011</v>
      </c>
      <c r="Q1711" s="42">
        <f>VLOOKUP(A1711,'Data _Transformation'!A1710:Q4039,17,0)</f>
        <v>38</v>
      </c>
    </row>
    <row r="1712" spans="1:17" ht="15.6" x14ac:dyDescent="0.3">
      <c r="A1712" s="41" t="s">
        <v>3364</v>
      </c>
      <c r="B1712" s="14" t="str">
        <f>VLOOKUP(A1712,'Data _Transformation'!A1711:Q4040,2,FALSE)</f>
        <v xml:space="preserve">  Thomas</v>
      </c>
      <c r="C1712" s="14">
        <f>VLOOKUP(A1712,'Data _Transformation'!A1711:Q4040,3,FALSE)</f>
        <v>16.53</v>
      </c>
      <c r="D1712" s="14">
        <f>VLOOKUP(A1712,'Data _Transformation'!A1711:Q4040,4,FALSE)</f>
        <v>5.08</v>
      </c>
      <c r="E1712" s="14" t="str">
        <f>VLOOKUP(A1712,'Data _Transformation'!A1711:Q4040,5,FALSE)</f>
        <v>No</v>
      </c>
      <c r="F1712" s="14" t="str">
        <f>VLOOKUP(A1712,'Data _Transformation'!A1711:Q4040,6,FALSE)</f>
        <v>No</v>
      </c>
      <c r="G1712" s="14" t="str">
        <f>VLOOKUP(A1712,'Data _Transformation'!A1711:Q4040,7,FALSE)</f>
        <v>No</v>
      </c>
      <c r="H1712" s="14">
        <f>VLOOKUP(A1712,'Data _Transformation'!A1711:Q4040,8,FALSE)</f>
        <v>2</v>
      </c>
      <c r="I1712" s="14" t="str">
        <f>VLOOKUP(A1712,'Data _Transformation'!A1711:Q4040,9,FALSE)</f>
        <v>Nonsmoker</v>
      </c>
      <c r="J1712" s="14" t="str">
        <f>VLOOKUP(A1712,'Data _Transformation'!A1711:Q4040,10,FALSE)</f>
        <v>Under weight</v>
      </c>
      <c r="K1712" s="14" t="str">
        <f>VLOOKUP(A1712,'Data _Transformation'!A1711:Q4040,11,FALSE)</f>
        <v>Normal</v>
      </c>
      <c r="L1712" s="39">
        <f>VLOOKUP(A1712,'Data _Transformation'!A1711:Q4040,12,FALSE)</f>
        <v>30266</v>
      </c>
      <c r="M1712" s="40">
        <f>VLOOKUP(A1712,'Data _Transformation'!A1711:Q4040,13,FALSE)</f>
        <v>15828.82</v>
      </c>
      <c r="N1712" s="14" t="str">
        <f>VLOOKUP(A1712,'Data _Transformation'!A1711:Q4040,14,FALSE)</f>
        <v>tier - 2</v>
      </c>
      <c r="O1712" s="14" t="str">
        <f>VLOOKUP(A1712,'Data _Transformation'!A1711:Q4040,15,FALSE)</f>
        <v>tier - 3</v>
      </c>
      <c r="P1712" s="14" t="str">
        <f>VLOOKUP(A1712,'Data _Transformation'!A1711:Q4040,16,0)</f>
        <v>R1011</v>
      </c>
      <c r="Q1712" s="42">
        <f>VLOOKUP(A1712,'Data _Transformation'!A1711:Q4040,17,0)</f>
        <v>40</v>
      </c>
    </row>
    <row r="1713" spans="1:17" ht="15.6" x14ac:dyDescent="0.3">
      <c r="A1713" s="41" t="s">
        <v>3359</v>
      </c>
      <c r="B1713" s="14" t="str">
        <f>VLOOKUP(A1713,'Data _Transformation'!A1712:Q4041,2,FALSE)</f>
        <v xml:space="preserve">  Tricity M</v>
      </c>
      <c r="C1713" s="14">
        <f>VLOOKUP(A1713,'Data _Transformation'!A1712:Q4041,3,FALSE)</f>
        <v>32.774999999999999</v>
      </c>
      <c r="D1713" s="14">
        <f>VLOOKUP(A1713,'Data _Transformation'!A1712:Q4041,4,FALSE)</f>
        <v>4.75</v>
      </c>
      <c r="E1713" s="14" t="str">
        <f>VLOOKUP(A1713,'Data _Transformation'!A1712:Q4041,5,FALSE)</f>
        <v>No</v>
      </c>
      <c r="F1713" s="14" t="str">
        <f>VLOOKUP(A1713,'Data _Transformation'!A1712:Q4041,6,FALSE)</f>
        <v>No</v>
      </c>
      <c r="G1713" s="14" t="str">
        <f>VLOOKUP(A1713,'Data _Transformation'!A1712:Q4041,7,FALSE)</f>
        <v>No</v>
      </c>
      <c r="H1713" s="14">
        <f>VLOOKUP(A1713,'Data _Transformation'!A1712:Q4041,8,FALSE)</f>
        <v>0</v>
      </c>
      <c r="I1713" s="14" t="str">
        <f>VLOOKUP(A1713,'Data _Transformation'!A1712:Q4041,9,FALSE)</f>
        <v>Nonsmoker</v>
      </c>
      <c r="J1713" s="14" t="str">
        <f>VLOOKUP(A1713,'Data _Transformation'!A1712:Q4041,10,FALSE)</f>
        <v>Obesity</v>
      </c>
      <c r="K1713" s="14" t="str">
        <f>VLOOKUP(A1713,'Data _Transformation'!A1712:Q4041,11,FALSE)</f>
        <v>Normal</v>
      </c>
      <c r="L1713" s="39">
        <f>VLOOKUP(A1713,'Data _Transformation'!A1712:Q4041,12,FALSE)</f>
        <v>23005</v>
      </c>
      <c r="M1713" s="40">
        <f>VLOOKUP(A1713,'Data _Transformation'!A1712:Q4041,13,FALSE)</f>
        <v>15840.81</v>
      </c>
      <c r="N1713" s="14" t="str">
        <f>VLOOKUP(A1713,'Data _Transformation'!A1712:Q4041,14,FALSE)</f>
        <v>tier - 2</v>
      </c>
      <c r="O1713" s="14" t="str">
        <f>VLOOKUP(A1713,'Data _Transformation'!A1712:Q4041,15,FALSE)</f>
        <v>tier - 1</v>
      </c>
      <c r="P1713" s="14" t="str">
        <f>VLOOKUP(A1713,'Data _Transformation'!A1712:Q4041,16,0)</f>
        <v>R1022</v>
      </c>
      <c r="Q1713" s="42">
        <f>VLOOKUP(A1713,'Data _Transformation'!A1712:Q4041,17,0)</f>
        <v>60</v>
      </c>
    </row>
    <row r="1714" spans="1:17" ht="15.6" x14ac:dyDescent="0.3">
      <c r="A1714" s="41" t="s">
        <v>3354</v>
      </c>
      <c r="B1714" s="14" t="str">
        <f>VLOOKUP(A1714,'Data _Transformation'!A1713:Q4042,2,FALSE)</f>
        <v xml:space="preserve">  Sarah A</v>
      </c>
      <c r="C1714" s="14">
        <f>VLOOKUP(A1714,'Data _Transformation'!A1713:Q4042,3,FALSE)</f>
        <v>30.9</v>
      </c>
      <c r="D1714" s="14">
        <f>VLOOKUP(A1714,'Data _Transformation'!A1713:Q4042,4,FALSE)</f>
        <v>6.05</v>
      </c>
      <c r="E1714" s="14" t="str">
        <f>VLOOKUP(A1714,'Data _Transformation'!A1713:Q4042,5,FALSE)</f>
        <v>No</v>
      </c>
      <c r="F1714" s="14" t="str">
        <f>VLOOKUP(A1714,'Data _Transformation'!A1713:Q4042,6,FALSE)</f>
        <v>No</v>
      </c>
      <c r="G1714" s="14" t="str">
        <f>VLOOKUP(A1714,'Data _Transformation'!A1713:Q4042,7,FALSE)</f>
        <v>No</v>
      </c>
      <c r="H1714" s="14">
        <f>VLOOKUP(A1714,'Data _Transformation'!A1713:Q4042,8,FALSE)</f>
        <v>1</v>
      </c>
      <c r="I1714" s="14" t="str">
        <f>VLOOKUP(A1714,'Data _Transformation'!A1713:Q4042,9,FALSE)</f>
        <v>Nonsmoker</v>
      </c>
      <c r="J1714" s="14" t="str">
        <f>VLOOKUP(A1714,'Data _Transformation'!A1713:Q4042,10,FALSE)</f>
        <v>Obesity</v>
      </c>
      <c r="K1714" s="14" t="str">
        <f>VLOOKUP(A1714,'Data _Transformation'!A1713:Q4042,11,FALSE)</f>
        <v>Prediabetes</v>
      </c>
      <c r="L1714" s="39">
        <f>VLOOKUP(A1714,'Data _Transformation'!A1713:Q4042,12,FALSE)</f>
        <v>29506</v>
      </c>
      <c r="M1714" s="40">
        <f>VLOOKUP(A1714,'Data _Transformation'!A1713:Q4042,13,FALSE)</f>
        <v>15922.29</v>
      </c>
      <c r="N1714" s="14" t="str">
        <f>VLOOKUP(A1714,'Data _Transformation'!A1713:Q4042,14,FALSE)</f>
        <v>tier - 2</v>
      </c>
      <c r="O1714" s="14" t="str">
        <f>VLOOKUP(A1714,'Data _Transformation'!A1713:Q4042,15,FALSE)</f>
        <v>tier - 3</v>
      </c>
      <c r="P1714" s="14" t="str">
        <f>VLOOKUP(A1714,'Data _Transformation'!A1713:Q4042,16,0)</f>
        <v>R1026</v>
      </c>
      <c r="Q1714" s="42">
        <f>VLOOKUP(A1714,'Data _Transformation'!A1713:Q4042,17,0)</f>
        <v>42</v>
      </c>
    </row>
    <row r="1715" spans="1:17" ht="15.6" x14ac:dyDescent="0.3">
      <c r="A1715" s="41" t="s">
        <v>3350</v>
      </c>
      <c r="B1715" s="14" t="str">
        <f>VLOOKUP(A1715,'Data _Transformation'!A1714:Q4043,2,FALSE)</f>
        <v xml:space="preserve">  Lisa M</v>
      </c>
      <c r="C1715" s="14">
        <f>VLOOKUP(A1715,'Data _Transformation'!A1714:Q4043,3,FALSE)</f>
        <v>15.58</v>
      </c>
      <c r="D1715" s="14">
        <f>VLOOKUP(A1715,'Data _Transformation'!A1714:Q4043,4,FALSE)</f>
        <v>11.56</v>
      </c>
      <c r="E1715" s="14" t="str">
        <f>VLOOKUP(A1715,'Data _Transformation'!A1714:Q4043,5,FALSE)</f>
        <v>No</v>
      </c>
      <c r="F1715" s="14" t="str">
        <f>VLOOKUP(A1715,'Data _Transformation'!A1714:Q4043,6,FALSE)</f>
        <v>No</v>
      </c>
      <c r="G1715" s="14" t="str">
        <f>VLOOKUP(A1715,'Data _Transformation'!A1714:Q4043,7,FALSE)</f>
        <v>No</v>
      </c>
      <c r="H1715" s="14">
        <f>VLOOKUP(A1715,'Data _Transformation'!A1714:Q4043,8,FALSE)</f>
        <v>0</v>
      </c>
      <c r="I1715" s="14" t="str">
        <f>VLOOKUP(A1715,'Data _Transformation'!A1714:Q4043,9,FALSE)</f>
        <v>Nonsmoker</v>
      </c>
      <c r="J1715" s="14" t="str">
        <f>VLOOKUP(A1715,'Data _Transformation'!A1714:Q4043,10,FALSE)</f>
        <v>Under weight</v>
      </c>
      <c r="K1715" s="14" t="str">
        <f>VLOOKUP(A1715,'Data _Transformation'!A1714:Q4043,11,FALSE)</f>
        <v>Diabetes</v>
      </c>
      <c r="L1715" s="39">
        <f>VLOOKUP(A1715,'Data _Transformation'!A1714:Q4043,12,FALSE)</f>
        <v>30156</v>
      </c>
      <c r="M1715" s="40">
        <f>VLOOKUP(A1715,'Data _Transformation'!A1714:Q4043,13,FALSE)</f>
        <v>15965.29</v>
      </c>
      <c r="N1715" s="14" t="str">
        <f>VLOOKUP(A1715,'Data _Transformation'!A1714:Q4043,14,FALSE)</f>
        <v>tier - 2</v>
      </c>
      <c r="O1715" s="14" t="str">
        <f>VLOOKUP(A1715,'Data _Transformation'!A1714:Q4043,15,FALSE)</f>
        <v>tier - 1</v>
      </c>
      <c r="P1715" s="14" t="str">
        <f>VLOOKUP(A1715,'Data _Transformation'!A1714:Q4043,16,0)</f>
        <v>R1012</v>
      </c>
      <c r="Q1715" s="42">
        <f>VLOOKUP(A1715,'Data _Transformation'!A1714:Q4043,17,0)</f>
        <v>40</v>
      </c>
    </row>
    <row r="1716" spans="1:17" ht="15.6" x14ac:dyDescent="0.3">
      <c r="A1716" s="41" t="s">
        <v>3345</v>
      </c>
      <c r="B1716" s="14" t="str">
        <f>VLOOKUP(A1716,'Data _Transformation'!A1715:Q4044,2,FALSE)</f>
        <v xml:space="preserve">  Tracy A</v>
      </c>
      <c r="C1716" s="14">
        <f>VLOOKUP(A1716,'Data _Transformation'!A1715:Q4044,3,FALSE)</f>
        <v>26.315000000000001</v>
      </c>
      <c r="D1716" s="14">
        <f>VLOOKUP(A1716,'Data _Transformation'!A1715:Q4044,4,FALSE)</f>
        <v>5.76</v>
      </c>
      <c r="E1716" s="14" t="str">
        <f>VLOOKUP(A1716,'Data _Transformation'!A1715:Q4044,5,FALSE)</f>
        <v>No</v>
      </c>
      <c r="F1716" s="14" t="str">
        <f>VLOOKUP(A1716,'Data _Transformation'!A1715:Q4044,6,FALSE)</f>
        <v>No</v>
      </c>
      <c r="G1716" s="14" t="str">
        <f>VLOOKUP(A1716,'Data _Transformation'!A1715:Q4044,7,FALSE)</f>
        <v>No</v>
      </c>
      <c r="H1716" s="14">
        <f>VLOOKUP(A1716,'Data _Transformation'!A1715:Q4044,8,FALSE)</f>
        <v>0</v>
      </c>
      <c r="I1716" s="14" t="str">
        <f>VLOOKUP(A1716,'Data _Transformation'!A1715:Q4044,9,FALSE)</f>
        <v>Nonsmoker</v>
      </c>
      <c r="J1716" s="14" t="str">
        <f>VLOOKUP(A1716,'Data _Transformation'!A1715:Q4044,10,FALSE)</f>
        <v>Over weight</v>
      </c>
      <c r="K1716" s="14" t="str">
        <f>VLOOKUP(A1716,'Data _Transformation'!A1715:Q4044,11,FALSE)</f>
        <v>Prediabetes</v>
      </c>
      <c r="L1716" s="39">
        <f>VLOOKUP(A1716,'Data _Transformation'!A1715:Q4044,12,FALSE)</f>
        <v>29483</v>
      </c>
      <c r="M1716" s="40">
        <f>VLOOKUP(A1716,'Data _Transformation'!A1715:Q4044,13,FALSE)</f>
        <v>15966.19</v>
      </c>
      <c r="N1716" s="14" t="str">
        <f>VLOOKUP(A1716,'Data _Transformation'!A1715:Q4044,14,FALSE)</f>
        <v>tier - 2</v>
      </c>
      <c r="O1716" s="14" t="str">
        <f>VLOOKUP(A1716,'Data _Transformation'!A1715:Q4044,15,FALSE)</f>
        <v>tier - 2</v>
      </c>
      <c r="P1716" s="14" t="str">
        <f>VLOOKUP(A1716,'Data _Transformation'!A1715:Q4044,16,0)</f>
        <v>R1012</v>
      </c>
      <c r="Q1716" s="42">
        <f>VLOOKUP(A1716,'Data _Transformation'!A1715:Q4044,17,0)</f>
        <v>42</v>
      </c>
    </row>
    <row r="1717" spans="1:17" ht="15.6" x14ac:dyDescent="0.3">
      <c r="A1717" s="41" t="s">
        <v>3341</v>
      </c>
      <c r="B1717" s="14" t="str">
        <f>VLOOKUP(A1717,'Data _Transformation'!A1716:Q4045,2,FALSE)</f>
        <v xml:space="preserve">  Patrick</v>
      </c>
      <c r="C1717" s="14">
        <f>VLOOKUP(A1717,'Data _Transformation'!A1716:Q4045,3,FALSE)</f>
        <v>35.61</v>
      </c>
      <c r="D1717" s="14">
        <f>VLOOKUP(A1717,'Data _Transformation'!A1716:Q4045,4,FALSE)</f>
        <v>5.65</v>
      </c>
      <c r="E1717" s="14" t="str">
        <f>VLOOKUP(A1717,'Data _Transformation'!A1716:Q4045,5,FALSE)</f>
        <v>No</v>
      </c>
      <c r="F1717" s="14" t="str">
        <f>VLOOKUP(A1717,'Data _Transformation'!A1716:Q4045,6,FALSE)</f>
        <v>yes</v>
      </c>
      <c r="G1717" s="14" t="str">
        <f>VLOOKUP(A1717,'Data _Transformation'!A1716:Q4045,7,FALSE)</f>
        <v>No</v>
      </c>
      <c r="H1717" s="14">
        <f>VLOOKUP(A1717,'Data _Transformation'!A1716:Q4045,8,FALSE)</f>
        <v>1</v>
      </c>
      <c r="I1717" s="14" t="str">
        <f>VLOOKUP(A1717,'Data _Transformation'!A1716:Q4045,9,FALSE)</f>
        <v>Nonsmoker</v>
      </c>
      <c r="J1717" s="14" t="str">
        <f>VLOOKUP(A1717,'Data _Transformation'!A1716:Q4045,10,FALSE)</f>
        <v>Obesity</v>
      </c>
      <c r="K1717" s="14" t="str">
        <f>VLOOKUP(A1717,'Data _Transformation'!A1716:Q4045,11,FALSE)</f>
        <v>Normal</v>
      </c>
      <c r="L1717" s="39">
        <f>VLOOKUP(A1717,'Data _Transformation'!A1716:Q4045,12,FALSE)</f>
        <v>32482</v>
      </c>
      <c r="M1717" s="40">
        <f>VLOOKUP(A1717,'Data _Transformation'!A1716:Q4045,13,FALSE)</f>
        <v>16059.06</v>
      </c>
      <c r="N1717" s="14" t="str">
        <f>VLOOKUP(A1717,'Data _Transformation'!A1716:Q4045,14,FALSE)</f>
        <v>tier - 2</v>
      </c>
      <c r="O1717" s="14" t="str">
        <f>VLOOKUP(A1717,'Data _Transformation'!A1716:Q4045,15,FALSE)</f>
        <v>tier - 3</v>
      </c>
      <c r="P1717" s="14" t="str">
        <f>VLOOKUP(A1717,'Data _Transformation'!A1716:Q4045,16,0)</f>
        <v>R1012</v>
      </c>
      <c r="Q1717" s="42">
        <f>VLOOKUP(A1717,'Data _Transformation'!A1716:Q4045,17,0)</f>
        <v>34</v>
      </c>
    </row>
    <row r="1718" spans="1:17" ht="15.6" x14ac:dyDescent="0.3">
      <c r="A1718" s="41" t="s">
        <v>3336</v>
      </c>
      <c r="B1718" s="14" t="str">
        <f>VLOOKUP(A1718,'Data _Transformation'!A1717:Q4046,2,FALSE)</f>
        <v xml:space="preserve">  Trent</v>
      </c>
      <c r="C1718" s="14">
        <f>VLOOKUP(A1718,'Data _Transformation'!A1717:Q4046,3,FALSE)</f>
        <v>37.56</v>
      </c>
      <c r="D1718" s="14">
        <f>VLOOKUP(A1718,'Data _Transformation'!A1717:Q4046,4,FALSE)</f>
        <v>5.88</v>
      </c>
      <c r="E1718" s="14" t="str">
        <f>VLOOKUP(A1718,'Data _Transformation'!A1717:Q4046,5,FALSE)</f>
        <v>No</v>
      </c>
      <c r="F1718" s="14" t="str">
        <f>VLOOKUP(A1718,'Data _Transformation'!A1717:Q4046,6,FALSE)</f>
        <v>yes</v>
      </c>
      <c r="G1718" s="14" t="str">
        <f>VLOOKUP(A1718,'Data _Transformation'!A1717:Q4046,7,FALSE)</f>
        <v>No</v>
      </c>
      <c r="H1718" s="14">
        <f>VLOOKUP(A1718,'Data _Transformation'!A1717:Q4046,8,FALSE)</f>
        <v>1</v>
      </c>
      <c r="I1718" s="14" t="str">
        <f>VLOOKUP(A1718,'Data _Transformation'!A1717:Q4046,9,FALSE)</f>
        <v>Nonsmoker</v>
      </c>
      <c r="J1718" s="14" t="str">
        <f>VLOOKUP(A1718,'Data _Transformation'!A1717:Q4046,10,FALSE)</f>
        <v>Obesity</v>
      </c>
      <c r="K1718" s="14" t="str">
        <f>VLOOKUP(A1718,'Data _Transformation'!A1717:Q4046,11,FALSE)</f>
        <v>Prediabetes</v>
      </c>
      <c r="L1718" s="39">
        <f>VLOOKUP(A1718,'Data _Transformation'!A1717:Q4046,12,FALSE)</f>
        <v>28749</v>
      </c>
      <c r="M1718" s="40">
        <f>VLOOKUP(A1718,'Data _Transformation'!A1717:Q4046,13,FALSE)</f>
        <v>16062.89</v>
      </c>
      <c r="N1718" s="14" t="str">
        <f>VLOOKUP(A1718,'Data _Transformation'!A1717:Q4046,14,FALSE)</f>
        <v>tier - 2</v>
      </c>
      <c r="O1718" s="14" t="str">
        <f>VLOOKUP(A1718,'Data _Transformation'!A1717:Q4046,15,FALSE)</f>
        <v>tier - 2</v>
      </c>
      <c r="P1718" s="14" t="str">
        <f>VLOOKUP(A1718,'Data _Transformation'!A1717:Q4046,16,0)</f>
        <v>R1026</v>
      </c>
      <c r="Q1718" s="42">
        <f>VLOOKUP(A1718,'Data _Transformation'!A1717:Q4046,17,0)</f>
        <v>44</v>
      </c>
    </row>
    <row r="1719" spans="1:17" ht="15.6" x14ac:dyDescent="0.3">
      <c r="A1719" s="41" t="s">
        <v>3332</v>
      </c>
      <c r="B1719" s="14" t="str">
        <f>VLOOKUP(A1719,'Data _Transformation'!A1718:Q4047,2,FALSE)</f>
        <v xml:space="preserve">  Julie</v>
      </c>
      <c r="C1719" s="14">
        <f>VLOOKUP(A1719,'Data _Transformation'!A1718:Q4047,3,FALSE)</f>
        <v>15.49</v>
      </c>
      <c r="D1719" s="14">
        <f>VLOOKUP(A1719,'Data _Transformation'!A1718:Q4047,4,FALSE)</f>
        <v>9.6</v>
      </c>
      <c r="E1719" s="14" t="str">
        <f>VLOOKUP(A1719,'Data _Transformation'!A1718:Q4047,5,FALSE)</f>
        <v>No</v>
      </c>
      <c r="F1719" s="14" t="str">
        <f>VLOOKUP(A1719,'Data _Transformation'!A1718:Q4047,6,FALSE)</f>
        <v>No</v>
      </c>
      <c r="G1719" s="14" t="str">
        <f>VLOOKUP(A1719,'Data _Transformation'!A1718:Q4047,7,FALSE)</f>
        <v>No</v>
      </c>
      <c r="H1719" s="14">
        <f>VLOOKUP(A1719,'Data _Transformation'!A1718:Q4047,8,FALSE)</f>
        <v>0</v>
      </c>
      <c r="I1719" s="14" t="str">
        <f>VLOOKUP(A1719,'Data _Transformation'!A1718:Q4047,9,FALSE)</f>
        <v>Nonsmoker</v>
      </c>
      <c r="J1719" s="14" t="str">
        <f>VLOOKUP(A1719,'Data _Transformation'!A1718:Q4047,10,FALSE)</f>
        <v>Under weight</v>
      </c>
      <c r="K1719" s="14" t="str">
        <f>VLOOKUP(A1719,'Data _Transformation'!A1718:Q4047,11,FALSE)</f>
        <v>Diabetes</v>
      </c>
      <c r="L1719" s="39">
        <f>VLOOKUP(A1719,'Data _Transformation'!A1718:Q4047,12,FALSE)</f>
        <v>21480</v>
      </c>
      <c r="M1719" s="40">
        <f>VLOOKUP(A1719,'Data _Transformation'!A1718:Q4047,13,FALSE)</f>
        <v>16069.08</v>
      </c>
      <c r="N1719" s="14" t="str">
        <f>VLOOKUP(A1719,'Data _Transformation'!A1718:Q4047,14,FALSE)</f>
        <v>tier - 2</v>
      </c>
      <c r="O1719" s="14" t="str">
        <f>VLOOKUP(A1719,'Data _Transformation'!A1718:Q4047,15,FALSE)</f>
        <v>tier - 2</v>
      </c>
      <c r="P1719" s="14" t="str">
        <f>VLOOKUP(A1719,'Data _Transformation'!A1718:Q4047,16,0)</f>
        <v>R1024</v>
      </c>
      <c r="Q1719" s="42">
        <f>VLOOKUP(A1719,'Data _Transformation'!A1718:Q4047,17,0)</f>
        <v>64</v>
      </c>
    </row>
    <row r="1720" spans="1:17" ht="15.6" x14ac:dyDescent="0.3">
      <c r="A1720" s="41" t="s">
        <v>3328</v>
      </c>
      <c r="B1720" s="14" t="str">
        <f>VLOOKUP(A1720,'Data _Transformation'!A1719:Q4048,2,FALSE)</f>
        <v xml:space="preserve">  Sawomir</v>
      </c>
      <c r="C1720" s="14">
        <f>VLOOKUP(A1720,'Data _Transformation'!A1719:Q4048,3,FALSE)</f>
        <v>23.48</v>
      </c>
      <c r="D1720" s="14">
        <f>VLOOKUP(A1720,'Data _Transformation'!A1719:Q4048,4,FALSE)</f>
        <v>6.24</v>
      </c>
      <c r="E1720" s="14" t="str">
        <f>VLOOKUP(A1720,'Data _Transformation'!A1719:Q4048,5,FALSE)</f>
        <v>No</v>
      </c>
      <c r="F1720" s="14" t="str">
        <f>VLOOKUP(A1720,'Data _Transformation'!A1719:Q4048,6,FALSE)</f>
        <v>No</v>
      </c>
      <c r="G1720" s="14" t="str">
        <f>VLOOKUP(A1720,'Data _Transformation'!A1719:Q4048,7,FALSE)</f>
        <v>No</v>
      </c>
      <c r="H1720" s="14">
        <f>VLOOKUP(A1720,'Data _Transformation'!A1719:Q4048,8,FALSE)</f>
        <v>1</v>
      </c>
      <c r="I1720" s="14" t="str">
        <f>VLOOKUP(A1720,'Data _Transformation'!A1719:Q4048,9,FALSE)</f>
        <v>Nonsmoker</v>
      </c>
      <c r="J1720" s="14" t="str">
        <f>VLOOKUP(A1720,'Data _Transformation'!A1719:Q4048,10,FALSE)</f>
        <v>Normal weight</v>
      </c>
      <c r="K1720" s="14" t="str">
        <f>VLOOKUP(A1720,'Data _Transformation'!A1719:Q4048,11,FALSE)</f>
        <v>Prediabetes</v>
      </c>
      <c r="L1720" s="39">
        <f>VLOOKUP(A1720,'Data _Transformation'!A1719:Q4048,12,FALSE)</f>
        <v>21357</v>
      </c>
      <c r="M1720" s="40">
        <f>VLOOKUP(A1720,'Data _Transformation'!A1719:Q4048,13,FALSE)</f>
        <v>16085.13</v>
      </c>
      <c r="N1720" s="14" t="str">
        <f>VLOOKUP(A1720,'Data _Transformation'!A1719:Q4048,14,FALSE)</f>
        <v>tier - 2</v>
      </c>
      <c r="O1720" s="14" t="str">
        <f>VLOOKUP(A1720,'Data _Transformation'!A1719:Q4048,15,FALSE)</f>
        <v>tier - 2</v>
      </c>
      <c r="P1720" s="14" t="str">
        <f>VLOOKUP(A1720,'Data _Transformation'!A1719:Q4048,16,0)</f>
        <v>R1013</v>
      </c>
      <c r="Q1720" s="42">
        <f>VLOOKUP(A1720,'Data _Transformation'!A1719:Q4048,17,0)</f>
        <v>64</v>
      </c>
    </row>
    <row r="1721" spans="1:17" ht="15.6" x14ac:dyDescent="0.3">
      <c r="A1721" s="41" t="s">
        <v>3323</v>
      </c>
      <c r="B1721" s="14" t="str">
        <f>VLOOKUP(A1721,'Data _Transformation'!A1720:Q4049,2,FALSE)</f>
        <v xml:space="preserve">  Micah</v>
      </c>
      <c r="C1721" s="14">
        <f>VLOOKUP(A1721,'Data _Transformation'!A1720:Q4049,3,FALSE)</f>
        <v>30.02</v>
      </c>
      <c r="D1721" s="14">
        <f>VLOOKUP(A1721,'Data _Transformation'!A1720:Q4049,4,FALSE)</f>
        <v>7.63</v>
      </c>
      <c r="E1721" s="14" t="str">
        <f>VLOOKUP(A1721,'Data _Transformation'!A1720:Q4049,5,FALSE)</f>
        <v>Yes</v>
      </c>
      <c r="F1721" s="14" t="str">
        <f>VLOOKUP(A1721,'Data _Transformation'!A1720:Q4049,6,FALSE)</f>
        <v>No</v>
      </c>
      <c r="G1721" s="14" t="str">
        <f>VLOOKUP(A1721,'Data _Transformation'!A1720:Q4049,7,FALSE)</f>
        <v>No</v>
      </c>
      <c r="H1721" s="14">
        <f>VLOOKUP(A1721,'Data _Transformation'!A1720:Q4049,8,FALSE)</f>
        <v>1</v>
      </c>
      <c r="I1721" s="14" t="str">
        <f>VLOOKUP(A1721,'Data _Transformation'!A1720:Q4049,9,FALSE)</f>
        <v>Nonsmoker</v>
      </c>
      <c r="J1721" s="14" t="str">
        <f>VLOOKUP(A1721,'Data _Transformation'!A1720:Q4049,10,FALSE)</f>
        <v>Obesity</v>
      </c>
      <c r="K1721" s="14" t="str">
        <f>VLOOKUP(A1721,'Data _Transformation'!A1720:Q4049,11,FALSE)</f>
        <v>Diabetes</v>
      </c>
      <c r="L1721" s="39">
        <f>VLOOKUP(A1721,'Data _Transformation'!A1720:Q4049,12,FALSE)</f>
        <v>31286</v>
      </c>
      <c r="M1721" s="40">
        <f>VLOOKUP(A1721,'Data _Transformation'!A1720:Q4049,13,FALSE)</f>
        <v>16097.94</v>
      </c>
      <c r="N1721" s="14" t="str">
        <f>VLOOKUP(A1721,'Data _Transformation'!A1720:Q4049,14,FALSE)</f>
        <v>tier - 2</v>
      </c>
      <c r="O1721" s="14" t="str">
        <f>VLOOKUP(A1721,'Data _Transformation'!A1720:Q4049,15,FALSE)</f>
        <v>tier - 3</v>
      </c>
      <c r="P1721" s="14" t="str">
        <f>VLOOKUP(A1721,'Data _Transformation'!A1720:Q4049,16,0)</f>
        <v>R1012</v>
      </c>
      <c r="Q1721" s="42">
        <f>VLOOKUP(A1721,'Data _Transformation'!A1720:Q4049,17,0)</f>
        <v>37</v>
      </c>
    </row>
    <row r="1722" spans="1:17" ht="15.6" x14ac:dyDescent="0.3">
      <c r="A1722" s="41" t="s">
        <v>3318</v>
      </c>
      <c r="B1722" s="14" t="str">
        <f>VLOOKUP(A1722,'Data _Transformation'!A1721:Q4050,2,FALSE)</f>
        <v xml:space="preserve">  Kelly H</v>
      </c>
      <c r="C1722" s="14">
        <f>VLOOKUP(A1722,'Data _Transformation'!A1721:Q4050,3,FALSE)</f>
        <v>26.885000000000002</v>
      </c>
      <c r="D1722" s="14">
        <f>VLOOKUP(A1722,'Data _Transformation'!A1721:Q4050,4,FALSE)</f>
        <v>8.66</v>
      </c>
      <c r="E1722" s="14" t="str">
        <f>VLOOKUP(A1722,'Data _Transformation'!A1721:Q4050,5,FALSE)</f>
        <v>Yes</v>
      </c>
      <c r="F1722" s="14" t="str">
        <f>VLOOKUP(A1722,'Data _Transformation'!A1721:Q4050,6,FALSE)</f>
        <v>No</v>
      </c>
      <c r="G1722" s="14" t="str">
        <f>VLOOKUP(A1722,'Data _Transformation'!A1721:Q4050,7,FALSE)</f>
        <v>No</v>
      </c>
      <c r="H1722" s="14">
        <f>VLOOKUP(A1722,'Data _Transformation'!A1721:Q4050,8,FALSE)</f>
        <v>1</v>
      </c>
      <c r="I1722" s="14" t="str">
        <f>VLOOKUP(A1722,'Data _Transformation'!A1721:Q4050,9,FALSE)</f>
        <v>Nonsmoker</v>
      </c>
      <c r="J1722" s="14" t="str">
        <f>VLOOKUP(A1722,'Data _Transformation'!A1721:Q4050,10,FALSE)</f>
        <v>Over weight</v>
      </c>
      <c r="K1722" s="14" t="str">
        <f>VLOOKUP(A1722,'Data _Transformation'!A1721:Q4050,11,FALSE)</f>
        <v>Diabetes</v>
      </c>
      <c r="L1722" s="39">
        <f>VLOOKUP(A1722,'Data _Transformation'!A1721:Q4050,12,FALSE)</f>
        <v>34189</v>
      </c>
      <c r="M1722" s="40">
        <f>VLOOKUP(A1722,'Data _Transformation'!A1721:Q4050,13,FALSE)</f>
        <v>16115.3</v>
      </c>
      <c r="N1722" s="14" t="str">
        <f>VLOOKUP(A1722,'Data _Transformation'!A1721:Q4050,14,FALSE)</f>
        <v>tier - 2</v>
      </c>
      <c r="O1722" s="14" t="str">
        <f>VLOOKUP(A1722,'Data _Transformation'!A1721:Q4050,15,FALSE)</f>
        <v>tier - 1</v>
      </c>
      <c r="P1722" s="14" t="str">
        <f>VLOOKUP(A1722,'Data _Transformation'!A1721:Q4050,16,0)</f>
        <v>R1024</v>
      </c>
      <c r="Q1722" s="42">
        <f>VLOOKUP(A1722,'Data _Transformation'!A1721:Q4050,17,0)</f>
        <v>29</v>
      </c>
    </row>
    <row r="1723" spans="1:17" ht="15.6" x14ac:dyDescent="0.3">
      <c r="A1723" s="41" t="s">
        <v>3313</v>
      </c>
      <c r="B1723" s="14" t="str">
        <f>VLOOKUP(A1723,'Data _Transformation'!A1722:Q4051,2,FALSE)</f>
        <v xml:space="preserve">  Lindsay M</v>
      </c>
      <c r="C1723" s="14">
        <f>VLOOKUP(A1723,'Data _Transformation'!A1722:Q4051,3,FALSE)</f>
        <v>25.84</v>
      </c>
      <c r="D1723" s="14">
        <f>VLOOKUP(A1723,'Data _Transformation'!A1722:Q4051,4,FALSE)</f>
        <v>8.5500000000000007</v>
      </c>
      <c r="E1723" s="14" t="str">
        <f>VLOOKUP(A1723,'Data _Transformation'!A1722:Q4051,5,FALSE)</f>
        <v>Yes</v>
      </c>
      <c r="F1723" s="14" t="str">
        <f>VLOOKUP(A1723,'Data _Transformation'!A1722:Q4051,6,FALSE)</f>
        <v>No</v>
      </c>
      <c r="G1723" s="14" t="str">
        <f>VLOOKUP(A1723,'Data _Transformation'!A1722:Q4051,7,FALSE)</f>
        <v>No</v>
      </c>
      <c r="H1723" s="14">
        <f>VLOOKUP(A1723,'Data _Transformation'!A1722:Q4051,8,FALSE)</f>
        <v>1</v>
      </c>
      <c r="I1723" s="14" t="str">
        <f>VLOOKUP(A1723,'Data _Transformation'!A1722:Q4051,9,FALSE)</f>
        <v>Nonsmoker</v>
      </c>
      <c r="J1723" s="14" t="str">
        <f>VLOOKUP(A1723,'Data _Transformation'!A1722:Q4051,10,FALSE)</f>
        <v>Over weight</v>
      </c>
      <c r="K1723" s="14" t="str">
        <f>VLOOKUP(A1723,'Data _Transformation'!A1722:Q4051,11,FALSE)</f>
        <v>Diabetes</v>
      </c>
      <c r="L1723" s="39">
        <f>VLOOKUP(A1723,'Data _Transformation'!A1722:Q4051,12,FALSE)</f>
        <v>32056</v>
      </c>
      <c r="M1723" s="40">
        <f>VLOOKUP(A1723,'Data _Transformation'!A1722:Q4051,13,FALSE)</f>
        <v>16122.65</v>
      </c>
      <c r="N1723" s="14" t="str">
        <f>VLOOKUP(A1723,'Data _Transformation'!A1722:Q4051,14,FALSE)</f>
        <v>tier - 2</v>
      </c>
      <c r="O1723" s="14" t="str">
        <f>VLOOKUP(A1723,'Data _Transformation'!A1722:Q4051,15,FALSE)</f>
        <v>tier - 1</v>
      </c>
      <c r="P1723" s="14" t="str">
        <f>VLOOKUP(A1723,'Data _Transformation'!A1722:Q4051,16,0)</f>
        <v>R1011</v>
      </c>
      <c r="Q1723" s="42">
        <f>VLOOKUP(A1723,'Data _Transformation'!A1722:Q4051,17,0)</f>
        <v>35</v>
      </c>
    </row>
    <row r="1724" spans="1:17" ht="15.6" x14ac:dyDescent="0.3">
      <c r="A1724" s="41" t="s">
        <v>3308</v>
      </c>
      <c r="B1724" s="14" t="str">
        <f>VLOOKUP(A1724,'Data _Transformation'!A1723:Q4052,2,FALSE)</f>
        <v xml:space="preserve">  Austen G</v>
      </c>
      <c r="C1724" s="14">
        <f>VLOOKUP(A1724,'Data _Transformation'!A1723:Q4052,3,FALSE)</f>
        <v>27.454999999999998</v>
      </c>
      <c r="D1724" s="14">
        <f>VLOOKUP(A1724,'Data _Transformation'!A1723:Q4052,4,FALSE)</f>
        <v>4.54</v>
      </c>
      <c r="E1724" s="14" t="str">
        <f>VLOOKUP(A1724,'Data _Transformation'!A1723:Q4052,5,FALSE)</f>
        <v>No</v>
      </c>
      <c r="F1724" s="14" t="str">
        <f>VLOOKUP(A1724,'Data _Transformation'!A1723:Q4052,6,FALSE)</f>
        <v>No</v>
      </c>
      <c r="G1724" s="14" t="str">
        <f>VLOOKUP(A1724,'Data _Transformation'!A1723:Q4052,7,FALSE)</f>
        <v>No</v>
      </c>
      <c r="H1724" s="14">
        <f>VLOOKUP(A1724,'Data _Transformation'!A1723:Q4052,8,FALSE)</f>
        <v>0</v>
      </c>
      <c r="I1724" s="14" t="str">
        <f>VLOOKUP(A1724,'Data _Transformation'!A1723:Q4052,9,FALSE)</f>
        <v>Nonsmoker</v>
      </c>
      <c r="J1724" s="14" t="str">
        <f>VLOOKUP(A1724,'Data _Transformation'!A1723:Q4052,10,FALSE)</f>
        <v>Over weight</v>
      </c>
      <c r="K1724" s="14" t="str">
        <f>VLOOKUP(A1724,'Data _Transformation'!A1723:Q4052,11,FALSE)</f>
        <v>Normal</v>
      </c>
      <c r="L1724" s="39">
        <f>VLOOKUP(A1724,'Data _Transformation'!A1723:Q4052,12,FALSE)</f>
        <v>34315</v>
      </c>
      <c r="M1724" s="40">
        <f>VLOOKUP(A1724,'Data _Transformation'!A1723:Q4052,13,FALSE)</f>
        <v>16138.76</v>
      </c>
      <c r="N1724" s="14" t="str">
        <f>VLOOKUP(A1724,'Data _Transformation'!A1723:Q4052,14,FALSE)</f>
        <v>tier - 2</v>
      </c>
      <c r="O1724" s="14" t="str">
        <f>VLOOKUP(A1724,'Data _Transformation'!A1723:Q4052,15,FALSE)</f>
        <v>tier - 3</v>
      </c>
      <c r="P1724" s="14" t="str">
        <f>VLOOKUP(A1724,'Data _Transformation'!A1723:Q4052,16,0)</f>
        <v>R1017</v>
      </c>
      <c r="Q1724" s="42">
        <f>VLOOKUP(A1724,'Data _Transformation'!A1723:Q4052,17,0)</f>
        <v>29</v>
      </c>
    </row>
    <row r="1725" spans="1:17" ht="15.6" x14ac:dyDescent="0.3">
      <c r="A1725" s="41" t="s">
        <v>3303</v>
      </c>
      <c r="B1725" s="14" t="str">
        <f>VLOOKUP(A1725,'Data _Transformation'!A1724:Q4053,2,FALSE)</f>
        <v xml:space="preserve">  Tory J</v>
      </c>
      <c r="C1725" s="14">
        <f>VLOOKUP(A1725,'Data _Transformation'!A1724:Q4053,3,FALSE)</f>
        <v>24.605</v>
      </c>
      <c r="D1725" s="14">
        <f>VLOOKUP(A1725,'Data _Transformation'!A1724:Q4053,4,FALSE)</f>
        <v>5.7</v>
      </c>
      <c r="E1725" s="14" t="str">
        <f>VLOOKUP(A1725,'Data _Transformation'!A1724:Q4053,5,FALSE)</f>
        <v>No</v>
      </c>
      <c r="F1725" s="14" t="str">
        <f>VLOOKUP(A1725,'Data _Transformation'!A1724:Q4053,6,FALSE)</f>
        <v>No</v>
      </c>
      <c r="G1725" s="14" t="str">
        <f>VLOOKUP(A1725,'Data _Transformation'!A1724:Q4053,7,FALSE)</f>
        <v>No</v>
      </c>
      <c r="H1725" s="14">
        <f>VLOOKUP(A1725,'Data _Transformation'!A1724:Q4053,8,FALSE)</f>
        <v>0</v>
      </c>
      <c r="I1725" s="14" t="str">
        <f>VLOOKUP(A1725,'Data _Transformation'!A1724:Q4053,9,FALSE)</f>
        <v>Nonsmoker</v>
      </c>
      <c r="J1725" s="14" t="str">
        <f>VLOOKUP(A1725,'Data _Transformation'!A1724:Q4053,10,FALSE)</f>
        <v>Normal weight</v>
      </c>
      <c r="K1725" s="14" t="str">
        <f>VLOOKUP(A1725,'Data _Transformation'!A1724:Q4053,11,FALSE)</f>
        <v>Prediabetes</v>
      </c>
      <c r="L1725" s="39">
        <f>VLOOKUP(A1725,'Data _Transformation'!A1724:Q4053,12,FALSE)</f>
        <v>30138</v>
      </c>
      <c r="M1725" s="40">
        <f>VLOOKUP(A1725,'Data _Transformation'!A1724:Q4053,13,FALSE)</f>
        <v>16152.04</v>
      </c>
      <c r="N1725" s="14" t="str">
        <f>VLOOKUP(A1725,'Data _Transformation'!A1724:Q4053,14,FALSE)</f>
        <v>tier - 2</v>
      </c>
      <c r="O1725" s="14" t="str">
        <f>VLOOKUP(A1725,'Data _Transformation'!A1724:Q4053,15,FALSE)</f>
        <v>tier - 1</v>
      </c>
      <c r="P1725" s="14" t="str">
        <f>VLOOKUP(A1725,'Data _Transformation'!A1724:Q4053,16,0)</f>
        <v>R1026</v>
      </c>
      <c r="Q1725" s="42">
        <f>VLOOKUP(A1725,'Data _Transformation'!A1724:Q4053,17,0)</f>
        <v>40</v>
      </c>
    </row>
    <row r="1726" spans="1:17" ht="15.6" x14ac:dyDescent="0.3">
      <c r="A1726" s="41" t="s">
        <v>3298</v>
      </c>
      <c r="B1726" s="14" t="str">
        <f>VLOOKUP(A1726,'Data _Transformation'!A1725:Q4054,2,FALSE)</f>
        <v xml:space="preserve">  Robert J</v>
      </c>
      <c r="C1726" s="14">
        <f>VLOOKUP(A1726,'Data _Transformation'!A1725:Q4054,3,FALSE)</f>
        <v>30.8</v>
      </c>
      <c r="D1726" s="14">
        <f>VLOOKUP(A1726,'Data _Transformation'!A1725:Q4054,4,FALSE)</f>
        <v>5.07</v>
      </c>
      <c r="E1726" s="14" t="str">
        <f>VLOOKUP(A1726,'Data _Transformation'!A1725:Q4054,5,FALSE)</f>
        <v>No</v>
      </c>
      <c r="F1726" s="14" t="str">
        <f>VLOOKUP(A1726,'Data _Transformation'!A1725:Q4054,6,FALSE)</f>
        <v>No</v>
      </c>
      <c r="G1726" s="14" t="str">
        <f>VLOOKUP(A1726,'Data _Transformation'!A1725:Q4054,7,FALSE)</f>
        <v>No</v>
      </c>
      <c r="H1726" s="14">
        <f>VLOOKUP(A1726,'Data _Transformation'!A1725:Q4054,8,FALSE)</f>
        <v>0</v>
      </c>
      <c r="I1726" s="14" t="str">
        <f>VLOOKUP(A1726,'Data _Transformation'!A1725:Q4054,9,FALSE)</f>
        <v>Nonsmoker</v>
      </c>
      <c r="J1726" s="14" t="str">
        <f>VLOOKUP(A1726,'Data _Transformation'!A1725:Q4054,10,FALSE)</f>
        <v>Obesity</v>
      </c>
      <c r="K1726" s="14" t="str">
        <f>VLOOKUP(A1726,'Data _Transformation'!A1725:Q4054,11,FALSE)</f>
        <v>Normal</v>
      </c>
      <c r="L1726" s="39">
        <f>VLOOKUP(A1726,'Data _Transformation'!A1725:Q4054,12,FALSE)</f>
        <v>27283</v>
      </c>
      <c r="M1726" s="40">
        <f>VLOOKUP(A1726,'Data _Transformation'!A1725:Q4054,13,FALSE)</f>
        <v>16190.97</v>
      </c>
      <c r="N1726" s="14" t="str">
        <f>VLOOKUP(A1726,'Data _Transformation'!A1725:Q4054,14,FALSE)</f>
        <v>tier - 2</v>
      </c>
      <c r="O1726" s="14" t="str">
        <f>VLOOKUP(A1726,'Data _Transformation'!A1725:Q4054,15,FALSE)</f>
        <v>tier - 3</v>
      </c>
      <c r="P1726" s="14" t="str">
        <f>VLOOKUP(A1726,'Data _Transformation'!A1725:Q4054,16,0)</f>
        <v>R1012</v>
      </c>
      <c r="Q1726" s="42">
        <f>VLOOKUP(A1726,'Data _Transformation'!A1725:Q4054,17,0)</f>
        <v>48</v>
      </c>
    </row>
    <row r="1727" spans="1:17" ht="15.6" x14ac:dyDescent="0.3">
      <c r="A1727" s="41" t="s">
        <v>3295</v>
      </c>
      <c r="B1727" s="14" t="str">
        <f>VLOOKUP(A1727,'Data _Transformation'!A1726:Q4055,2,FALSE)</f>
        <v xml:space="preserve">  Steph</v>
      </c>
      <c r="C1727" s="14">
        <f>VLOOKUP(A1727,'Data _Transformation'!A1726:Q4055,3,FALSE)</f>
        <v>34.799999999999997</v>
      </c>
      <c r="D1727" s="14">
        <f>VLOOKUP(A1727,'Data _Transformation'!A1726:Q4055,4,FALSE)</f>
        <v>4.38</v>
      </c>
      <c r="E1727" s="14" t="str">
        <f>VLOOKUP(A1727,'Data _Transformation'!A1726:Q4055,5,FALSE)</f>
        <v>No</v>
      </c>
      <c r="F1727" s="14" t="str">
        <f>VLOOKUP(A1727,'Data _Transformation'!A1726:Q4055,6,FALSE)</f>
        <v>No</v>
      </c>
      <c r="G1727" s="14" t="str">
        <f>VLOOKUP(A1727,'Data _Transformation'!A1726:Q4055,7,FALSE)</f>
        <v>No</v>
      </c>
      <c r="H1727" s="14">
        <f>VLOOKUP(A1727,'Data _Transformation'!A1726:Q4055,8,FALSE)</f>
        <v>1</v>
      </c>
      <c r="I1727" s="14" t="str">
        <f>VLOOKUP(A1727,'Data _Transformation'!A1726:Q4055,9,FALSE)</f>
        <v>Nonsmoker</v>
      </c>
      <c r="J1727" s="14" t="str">
        <f>VLOOKUP(A1727,'Data _Transformation'!A1726:Q4055,10,FALSE)</f>
        <v>Obesity</v>
      </c>
      <c r="K1727" s="14" t="str">
        <f>VLOOKUP(A1727,'Data _Transformation'!A1726:Q4055,11,FALSE)</f>
        <v>Normal</v>
      </c>
      <c r="L1727" s="39">
        <f>VLOOKUP(A1727,'Data _Transformation'!A1726:Q4055,12,FALSE)</f>
        <v>32361</v>
      </c>
      <c r="M1727" s="40">
        <f>VLOOKUP(A1727,'Data _Transformation'!A1726:Q4055,13,FALSE)</f>
        <v>16199.1</v>
      </c>
      <c r="N1727" s="14" t="str">
        <f>VLOOKUP(A1727,'Data _Transformation'!A1726:Q4055,14,FALSE)</f>
        <v>tier - 2</v>
      </c>
      <c r="O1727" s="14" t="str">
        <f>VLOOKUP(A1727,'Data _Transformation'!A1726:Q4055,15,FALSE)</f>
        <v>tier - 2</v>
      </c>
      <c r="P1727" s="14" t="str">
        <f>VLOOKUP(A1727,'Data _Transformation'!A1726:Q4055,16,0)</f>
        <v>R1012</v>
      </c>
      <c r="Q1727" s="42">
        <f>VLOOKUP(A1727,'Data _Transformation'!A1726:Q4055,17,0)</f>
        <v>34</v>
      </c>
    </row>
    <row r="1728" spans="1:17" ht="15.6" x14ac:dyDescent="0.3">
      <c r="A1728" s="41" t="s">
        <v>3290</v>
      </c>
      <c r="B1728" s="14" t="str">
        <f>VLOOKUP(A1728,'Data _Transformation'!A1727:Q4056,2,FALSE)</f>
        <v xml:space="preserve">  Kate</v>
      </c>
      <c r="C1728" s="14">
        <f>VLOOKUP(A1728,'Data _Transformation'!A1727:Q4056,3,FALSE)</f>
        <v>34.21</v>
      </c>
      <c r="D1728" s="14">
        <f>VLOOKUP(A1728,'Data _Transformation'!A1727:Q4056,4,FALSE)</f>
        <v>4.54</v>
      </c>
      <c r="E1728" s="14" t="str">
        <f>VLOOKUP(A1728,'Data _Transformation'!A1727:Q4056,5,FALSE)</f>
        <v>No</v>
      </c>
      <c r="F1728" s="14" t="str">
        <f>VLOOKUP(A1728,'Data _Transformation'!A1727:Q4056,6,FALSE)</f>
        <v>No</v>
      </c>
      <c r="G1728" s="14" t="str">
        <f>VLOOKUP(A1728,'Data _Transformation'!A1727:Q4056,7,FALSE)</f>
        <v>No</v>
      </c>
      <c r="H1728" s="14">
        <f>VLOOKUP(A1728,'Data _Transformation'!A1727:Q4056,8,FALSE)</f>
        <v>1</v>
      </c>
      <c r="I1728" s="14" t="str">
        <f>VLOOKUP(A1728,'Data _Transformation'!A1727:Q4056,9,FALSE)</f>
        <v>Nonsmoker</v>
      </c>
      <c r="J1728" s="14" t="str">
        <f>VLOOKUP(A1728,'Data _Transformation'!A1727:Q4056,10,FALSE)</f>
        <v>Obesity</v>
      </c>
      <c r="K1728" s="14" t="str">
        <f>VLOOKUP(A1728,'Data _Transformation'!A1727:Q4056,11,FALSE)</f>
        <v>Normal</v>
      </c>
      <c r="L1728" s="39">
        <f>VLOOKUP(A1728,'Data _Transformation'!A1727:Q4056,12,FALSE)</f>
        <v>32376</v>
      </c>
      <c r="M1728" s="40">
        <f>VLOOKUP(A1728,'Data _Transformation'!A1727:Q4056,13,FALSE)</f>
        <v>16205.88</v>
      </c>
      <c r="N1728" s="14" t="str">
        <f>VLOOKUP(A1728,'Data _Transformation'!A1727:Q4056,14,FALSE)</f>
        <v>tier - 2</v>
      </c>
      <c r="O1728" s="14" t="str">
        <f>VLOOKUP(A1728,'Data _Transformation'!A1727:Q4056,15,FALSE)</f>
        <v>tier - 1</v>
      </c>
      <c r="P1728" s="14" t="str">
        <f>VLOOKUP(A1728,'Data _Transformation'!A1727:Q4056,16,0)</f>
        <v>R1012</v>
      </c>
      <c r="Q1728" s="42">
        <f>VLOOKUP(A1728,'Data _Transformation'!A1727:Q4056,17,0)</f>
        <v>34</v>
      </c>
    </row>
    <row r="1729" spans="1:17" ht="15.6" x14ac:dyDescent="0.3">
      <c r="A1729" s="41" t="s">
        <v>3287</v>
      </c>
      <c r="B1729" s="14" t="str">
        <f>VLOOKUP(A1729,'Data _Transformation'!A1728:Q4057,2,FALSE)</f>
        <v xml:space="preserve">  Kristina</v>
      </c>
      <c r="C1729" s="14">
        <f>VLOOKUP(A1729,'Data _Transformation'!A1728:Q4057,3,FALSE)</f>
        <v>31</v>
      </c>
      <c r="D1729" s="14">
        <f>VLOOKUP(A1729,'Data _Transformation'!A1728:Q4057,4,FALSE)</f>
        <v>5.38</v>
      </c>
      <c r="E1729" s="14" t="str">
        <f>VLOOKUP(A1729,'Data _Transformation'!A1728:Q4057,5,FALSE)</f>
        <v>No</v>
      </c>
      <c r="F1729" s="14" t="str">
        <f>VLOOKUP(A1729,'Data _Transformation'!A1728:Q4057,6,FALSE)</f>
        <v>No</v>
      </c>
      <c r="G1729" s="14" t="str">
        <f>VLOOKUP(A1729,'Data _Transformation'!A1728:Q4057,7,FALSE)</f>
        <v>No</v>
      </c>
      <c r="H1729" s="14">
        <f>VLOOKUP(A1729,'Data _Transformation'!A1728:Q4057,8,FALSE)</f>
        <v>1</v>
      </c>
      <c r="I1729" s="14" t="str">
        <f>VLOOKUP(A1729,'Data _Transformation'!A1728:Q4057,9,FALSE)</f>
        <v>Nonsmoker</v>
      </c>
      <c r="J1729" s="14" t="str">
        <f>VLOOKUP(A1729,'Data _Transformation'!A1728:Q4057,10,FALSE)</f>
        <v>Obesity</v>
      </c>
      <c r="K1729" s="14" t="str">
        <f>VLOOKUP(A1729,'Data _Transformation'!A1728:Q4057,11,FALSE)</f>
        <v>Normal</v>
      </c>
      <c r="L1729" s="39">
        <f>VLOOKUP(A1729,'Data _Transformation'!A1728:Q4057,12,FALSE)</f>
        <v>37507</v>
      </c>
      <c r="M1729" s="40">
        <f>VLOOKUP(A1729,'Data _Transformation'!A1728:Q4057,13,FALSE)</f>
        <v>16232.85</v>
      </c>
      <c r="N1729" s="14" t="str">
        <f>VLOOKUP(A1729,'Data _Transformation'!A1728:Q4057,14,FALSE)</f>
        <v>tier - 2</v>
      </c>
      <c r="O1729" s="14" t="str">
        <f>VLOOKUP(A1729,'Data _Transformation'!A1728:Q4057,15,FALSE)</f>
        <v>tier - 1</v>
      </c>
      <c r="P1729" s="14" t="str">
        <f>VLOOKUP(A1729,'Data _Transformation'!A1728:Q4057,16,0)</f>
        <v>R1011</v>
      </c>
      <c r="Q1729" s="42">
        <f>VLOOKUP(A1729,'Data _Transformation'!A1728:Q4057,17,0)</f>
        <v>20</v>
      </c>
    </row>
    <row r="1730" spans="1:17" ht="15.6" x14ac:dyDescent="0.3">
      <c r="A1730" s="41" t="s">
        <v>3286</v>
      </c>
      <c r="B1730" s="14" t="str">
        <f>VLOOKUP(A1730,'Data _Transformation'!A1729:Q4058,2,FALSE)</f>
        <v xml:space="preserve">  Flo</v>
      </c>
      <c r="C1730" s="14">
        <f>VLOOKUP(A1730,'Data _Transformation'!A1729:Q4058,3,FALSE)</f>
        <v>26.125</v>
      </c>
      <c r="D1730" s="14">
        <f>VLOOKUP(A1730,'Data _Transformation'!A1729:Q4058,4,FALSE)</f>
        <v>5.55</v>
      </c>
      <c r="E1730" s="14" t="str">
        <f>VLOOKUP(A1730,'Data _Transformation'!A1729:Q4058,5,FALSE)</f>
        <v>No</v>
      </c>
      <c r="F1730" s="14" t="str">
        <f>VLOOKUP(A1730,'Data _Transformation'!A1729:Q4058,6,FALSE)</f>
        <v>No</v>
      </c>
      <c r="G1730" s="14" t="str">
        <f>VLOOKUP(A1730,'Data _Transformation'!A1729:Q4058,7,FALSE)</f>
        <v>No</v>
      </c>
      <c r="H1730" s="14">
        <f>VLOOKUP(A1730,'Data _Transformation'!A1729:Q4058,8,FALSE)</f>
        <v>1</v>
      </c>
      <c r="I1730" s="14" t="str">
        <f>VLOOKUP(A1730,'Data _Transformation'!A1729:Q4058,9,FALSE)</f>
        <v>Nonsmoker</v>
      </c>
      <c r="J1730" s="14" t="str">
        <f>VLOOKUP(A1730,'Data _Transformation'!A1729:Q4058,10,FALSE)</f>
        <v>Over weight</v>
      </c>
      <c r="K1730" s="14" t="str">
        <f>VLOOKUP(A1730,'Data _Transformation'!A1729:Q4058,11,FALSE)</f>
        <v>Normal</v>
      </c>
      <c r="L1730" s="39">
        <f>VLOOKUP(A1730,'Data _Transformation'!A1729:Q4058,12,FALSE)</f>
        <v>26510</v>
      </c>
      <c r="M1730" s="40">
        <f>VLOOKUP(A1730,'Data _Transformation'!A1729:Q4058,13,FALSE)</f>
        <v>16267.32</v>
      </c>
      <c r="N1730" s="14" t="str">
        <f>VLOOKUP(A1730,'Data _Transformation'!A1729:Q4058,14,FALSE)</f>
        <v>tier - 2</v>
      </c>
      <c r="O1730" s="14" t="str">
        <f>VLOOKUP(A1730,'Data _Transformation'!A1729:Q4058,15,FALSE)</f>
        <v>tier - 2</v>
      </c>
      <c r="P1730" s="14" t="str">
        <f>VLOOKUP(A1730,'Data _Transformation'!A1729:Q4058,16,0)</f>
        <v>R1023</v>
      </c>
      <c r="Q1730" s="42">
        <f>VLOOKUP(A1730,'Data _Transformation'!A1729:Q4058,17,0)</f>
        <v>50</v>
      </c>
    </row>
    <row r="1731" spans="1:17" ht="15.6" x14ac:dyDescent="0.3">
      <c r="A1731" s="41" t="s">
        <v>3283</v>
      </c>
      <c r="B1731" s="14" t="str">
        <f>VLOOKUP(A1731,'Data _Transformation'!A1730:Q4059,2,FALSE)</f>
        <v xml:space="preserve">  Sarah P</v>
      </c>
      <c r="C1731" s="14">
        <f>VLOOKUP(A1731,'Data _Transformation'!A1730:Q4059,3,FALSE)</f>
        <v>30.13</v>
      </c>
      <c r="D1731" s="14">
        <f>VLOOKUP(A1731,'Data _Transformation'!A1730:Q4059,4,FALSE)</f>
        <v>4.03</v>
      </c>
      <c r="E1731" s="14" t="str">
        <f>VLOOKUP(A1731,'Data _Transformation'!A1730:Q4059,5,FALSE)</f>
        <v>Yes</v>
      </c>
      <c r="F1731" s="14" t="str">
        <f>VLOOKUP(A1731,'Data _Transformation'!A1730:Q4059,6,FALSE)</f>
        <v>No</v>
      </c>
      <c r="G1731" s="14" t="str">
        <f>VLOOKUP(A1731,'Data _Transformation'!A1730:Q4059,7,FALSE)</f>
        <v>No</v>
      </c>
      <c r="H1731" s="14">
        <f>VLOOKUP(A1731,'Data _Transformation'!A1730:Q4059,8,FALSE)</f>
        <v>1</v>
      </c>
      <c r="I1731" s="14" t="str">
        <f>VLOOKUP(A1731,'Data _Transformation'!A1730:Q4059,9,FALSE)</f>
        <v>Nonsmoker</v>
      </c>
      <c r="J1731" s="14" t="str">
        <f>VLOOKUP(A1731,'Data _Transformation'!A1730:Q4059,10,FALSE)</f>
        <v>Obesity</v>
      </c>
      <c r="K1731" s="14" t="str">
        <f>VLOOKUP(A1731,'Data _Transformation'!A1730:Q4059,11,FALSE)</f>
        <v>Normal</v>
      </c>
      <c r="L1731" s="39">
        <f>VLOOKUP(A1731,'Data _Transformation'!A1730:Q4059,12,FALSE)</f>
        <v>37857</v>
      </c>
      <c r="M1731" s="40">
        <f>VLOOKUP(A1731,'Data _Transformation'!A1730:Q4059,13,FALSE)</f>
        <v>16297.85</v>
      </c>
      <c r="N1731" s="14" t="str">
        <f>VLOOKUP(A1731,'Data _Transformation'!A1730:Q4059,14,FALSE)</f>
        <v>tier - 2</v>
      </c>
      <c r="O1731" s="14" t="str">
        <f>VLOOKUP(A1731,'Data _Transformation'!A1730:Q4059,15,FALSE)</f>
        <v>tier - 3</v>
      </c>
      <c r="P1731" s="14" t="str">
        <f>VLOOKUP(A1731,'Data _Transformation'!A1730:Q4059,16,0)</f>
        <v>R1011</v>
      </c>
      <c r="Q1731" s="42">
        <f>VLOOKUP(A1731,'Data _Transformation'!A1730:Q4059,17,0)</f>
        <v>19</v>
      </c>
    </row>
    <row r="1732" spans="1:17" ht="15.6" x14ac:dyDescent="0.3">
      <c r="A1732" s="41" t="s">
        <v>3278</v>
      </c>
      <c r="B1732" s="14" t="str">
        <f>VLOOKUP(A1732,'Data _Transformation'!A1731:Q4060,2,FALSE)</f>
        <v xml:space="preserve">  Anabel</v>
      </c>
      <c r="C1732" s="14">
        <f>VLOOKUP(A1732,'Data _Transformation'!A1731:Q4060,3,FALSE)</f>
        <v>34.19</v>
      </c>
      <c r="D1732" s="14">
        <f>VLOOKUP(A1732,'Data _Transformation'!A1731:Q4060,4,FALSE)</f>
        <v>4.1900000000000004</v>
      </c>
      <c r="E1732" s="14" t="str">
        <f>VLOOKUP(A1732,'Data _Transformation'!A1731:Q4060,5,FALSE)</f>
        <v>No</v>
      </c>
      <c r="F1732" s="14" t="str">
        <f>VLOOKUP(A1732,'Data _Transformation'!A1731:Q4060,6,FALSE)</f>
        <v>No</v>
      </c>
      <c r="G1732" s="14" t="str">
        <f>VLOOKUP(A1732,'Data _Transformation'!A1731:Q4060,7,FALSE)</f>
        <v>No</v>
      </c>
      <c r="H1732" s="14">
        <f>VLOOKUP(A1732,'Data _Transformation'!A1731:Q4060,8,FALSE)</f>
        <v>0</v>
      </c>
      <c r="I1732" s="14" t="str">
        <f>VLOOKUP(A1732,'Data _Transformation'!A1731:Q4060,9,FALSE)</f>
        <v>Nonsmoker</v>
      </c>
      <c r="J1732" s="14" t="str">
        <f>VLOOKUP(A1732,'Data _Transformation'!A1731:Q4060,10,FALSE)</f>
        <v>Obesity</v>
      </c>
      <c r="K1732" s="14" t="str">
        <f>VLOOKUP(A1732,'Data _Transformation'!A1731:Q4060,11,FALSE)</f>
        <v>Normal</v>
      </c>
      <c r="L1732" s="39">
        <f>VLOOKUP(A1732,'Data _Transformation'!A1731:Q4060,12,FALSE)</f>
        <v>25423</v>
      </c>
      <c r="M1732" s="40">
        <f>VLOOKUP(A1732,'Data _Transformation'!A1731:Q4060,13,FALSE)</f>
        <v>16311.05</v>
      </c>
      <c r="N1732" s="14" t="str">
        <f>VLOOKUP(A1732,'Data _Transformation'!A1731:Q4060,14,FALSE)</f>
        <v>tier - 2</v>
      </c>
      <c r="O1732" s="14" t="str">
        <f>VLOOKUP(A1732,'Data _Transformation'!A1731:Q4060,15,FALSE)</f>
        <v>tier - 3</v>
      </c>
      <c r="P1732" s="14" t="str">
        <f>VLOOKUP(A1732,'Data _Transformation'!A1731:Q4060,16,0)</f>
        <v>R1026</v>
      </c>
      <c r="Q1732" s="42">
        <f>VLOOKUP(A1732,'Data _Transformation'!A1731:Q4060,17,0)</f>
        <v>53</v>
      </c>
    </row>
    <row r="1733" spans="1:17" ht="15.6" x14ac:dyDescent="0.3">
      <c r="A1733" s="41" t="s">
        <v>3274</v>
      </c>
      <c r="B1733" s="14" t="str">
        <f>VLOOKUP(A1733,'Data _Transformation'!A1732:Q4061,2,FALSE)</f>
        <v xml:space="preserve">  Ian</v>
      </c>
      <c r="C1733" s="14">
        <f>VLOOKUP(A1733,'Data _Transformation'!A1732:Q4061,3,FALSE)</f>
        <v>22.515000000000001</v>
      </c>
      <c r="D1733" s="14">
        <f>VLOOKUP(A1733,'Data _Transformation'!A1732:Q4061,4,FALSE)</f>
        <v>4.37</v>
      </c>
      <c r="E1733" s="14" t="str">
        <f>VLOOKUP(A1733,'Data _Transformation'!A1732:Q4061,5,FALSE)</f>
        <v>No</v>
      </c>
      <c r="F1733" s="14" t="str">
        <f>VLOOKUP(A1733,'Data _Transformation'!A1732:Q4061,6,FALSE)</f>
        <v>No</v>
      </c>
      <c r="G1733" s="14" t="str">
        <f>VLOOKUP(A1733,'Data _Transformation'!A1732:Q4061,7,FALSE)</f>
        <v>Yes</v>
      </c>
      <c r="H1733" s="14">
        <f>VLOOKUP(A1733,'Data _Transformation'!A1732:Q4061,8,FALSE)</f>
        <v>1</v>
      </c>
      <c r="I1733" s="14" t="str">
        <f>VLOOKUP(A1733,'Data _Transformation'!A1732:Q4061,9,FALSE)</f>
        <v>Nonsmoker</v>
      </c>
      <c r="J1733" s="14" t="str">
        <f>VLOOKUP(A1733,'Data _Transformation'!A1732:Q4061,10,FALSE)</f>
        <v>Normal weight</v>
      </c>
      <c r="K1733" s="14" t="str">
        <f>VLOOKUP(A1733,'Data _Transformation'!A1732:Q4061,11,FALSE)</f>
        <v>Normal</v>
      </c>
      <c r="L1733" s="39">
        <f>VLOOKUP(A1733,'Data _Transformation'!A1732:Q4061,12,FALSE)</f>
        <v>24081</v>
      </c>
      <c r="M1733" s="40">
        <f>VLOOKUP(A1733,'Data _Transformation'!A1732:Q4061,13,FALSE)</f>
        <v>16351.42</v>
      </c>
      <c r="N1733" s="14" t="str">
        <f>VLOOKUP(A1733,'Data _Transformation'!A1732:Q4061,14,FALSE)</f>
        <v>tier - 2</v>
      </c>
      <c r="O1733" s="14" t="str">
        <f>VLOOKUP(A1733,'Data _Transformation'!A1732:Q4061,15,FALSE)</f>
        <v>tier - 3</v>
      </c>
      <c r="P1733" s="14" t="str">
        <f>VLOOKUP(A1733,'Data _Transformation'!A1732:Q4061,16,0)</f>
        <v>R1026</v>
      </c>
      <c r="Q1733" s="42">
        <f>VLOOKUP(A1733,'Data _Transformation'!A1732:Q4061,17,0)</f>
        <v>57</v>
      </c>
    </row>
    <row r="1734" spans="1:17" ht="15.6" x14ac:dyDescent="0.3">
      <c r="A1734" s="41" t="s">
        <v>3270</v>
      </c>
      <c r="B1734" s="14" t="str">
        <f>VLOOKUP(A1734,'Data _Transformation'!A1733:Q4062,2,FALSE)</f>
        <v xml:space="preserve">  Alex</v>
      </c>
      <c r="C1734" s="14">
        <f>VLOOKUP(A1734,'Data _Transformation'!A1733:Q4062,3,FALSE)</f>
        <v>18.239999999999998</v>
      </c>
      <c r="D1734" s="14">
        <f>VLOOKUP(A1734,'Data _Transformation'!A1733:Q4062,4,FALSE)</f>
        <v>5.31</v>
      </c>
      <c r="E1734" s="14" t="str">
        <f>VLOOKUP(A1734,'Data _Transformation'!A1733:Q4062,5,FALSE)</f>
        <v>Yes</v>
      </c>
      <c r="F1734" s="14" t="str">
        <f>VLOOKUP(A1734,'Data _Transformation'!A1733:Q4062,6,FALSE)</f>
        <v>No</v>
      </c>
      <c r="G1734" s="14" t="str">
        <f>VLOOKUP(A1734,'Data _Transformation'!A1733:Q4062,7,FALSE)</f>
        <v>Yes</v>
      </c>
      <c r="H1734" s="14">
        <f>VLOOKUP(A1734,'Data _Transformation'!A1733:Q4062,8,FALSE)</f>
        <v>1</v>
      </c>
      <c r="I1734" s="14" t="str">
        <f>VLOOKUP(A1734,'Data _Transformation'!A1733:Q4062,9,FALSE)</f>
        <v>Nonsmoker</v>
      </c>
      <c r="J1734" s="14" t="str">
        <f>VLOOKUP(A1734,'Data _Transformation'!A1733:Q4062,10,FALSE)</f>
        <v>Under weight</v>
      </c>
      <c r="K1734" s="14" t="str">
        <f>VLOOKUP(A1734,'Data _Transformation'!A1733:Q4062,11,FALSE)</f>
        <v>Normal</v>
      </c>
      <c r="L1734" s="39">
        <f>VLOOKUP(A1734,'Data _Transformation'!A1733:Q4062,12,FALSE)</f>
        <v>34970</v>
      </c>
      <c r="M1734" s="40">
        <f>VLOOKUP(A1734,'Data _Transformation'!A1733:Q4062,13,FALSE)</f>
        <v>16420.490000000002</v>
      </c>
      <c r="N1734" s="14" t="str">
        <f>VLOOKUP(A1734,'Data _Transformation'!A1733:Q4062,14,FALSE)</f>
        <v>tier - 2</v>
      </c>
      <c r="O1734" s="14" t="str">
        <f>VLOOKUP(A1734,'Data _Transformation'!A1733:Q4062,15,FALSE)</f>
        <v>tier - 3</v>
      </c>
      <c r="P1734" s="14" t="str">
        <f>VLOOKUP(A1734,'Data _Transformation'!A1733:Q4062,16,0)</f>
        <v>R1012</v>
      </c>
      <c r="Q1734" s="42">
        <f>VLOOKUP(A1734,'Data _Transformation'!A1733:Q4062,17,0)</f>
        <v>27</v>
      </c>
    </row>
    <row r="1735" spans="1:17" ht="15.6" x14ac:dyDescent="0.3">
      <c r="A1735" s="41" t="s">
        <v>3264</v>
      </c>
      <c r="B1735" s="14" t="str">
        <f>VLOOKUP(A1735,'Data _Transformation'!A1734:Q4063,2,FALSE)</f>
        <v xml:space="preserve">  Richard J</v>
      </c>
      <c r="C1735" s="14">
        <f>VLOOKUP(A1735,'Data _Transformation'!A1734:Q4063,3,FALSE)</f>
        <v>37.28</v>
      </c>
      <c r="D1735" s="14">
        <f>VLOOKUP(A1735,'Data _Transformation'!A1734:Q4063,4,FALSE)</f>
        <v>4.66</v>
      </c>
      <c r="E1735" s="14" t="str">
        <f>VLOOKUP(A1735,'Data _Transformation'!A1734:Q4063,5,FALSE)</f>
        <v>No</v>
      </c>
      <c r="F1735" s="14" t="str">
        <f>VLOOKUP(A1735,'Data _Transformation'!A1734:Q4063,6,FALSE)</f>
        <v>yes</v>
      </c>
      <c r="G1735" s="14" t="str">
        <f>VLOOKUP(A1735,'Data _Transformation'!A1734:Q4063,7,FALSE)</f>
        <v>No</v>
      </c>
      <c r="H1735" s="14">
        <f>VLOOKUP(A1735,'Data _Transformation'!A1734:Q4063,8,FALSE)</f>
        <v>1</v>
      </c>
      <c r="I1735" s="14" t="str">
        <f>VLOOKUP(A1735,'Data _Transformation'!A1734:Q4063,9,FALSE)</f>
        <v>Nonsmoker</v>
      </c>
      <c r="J1735" s="14" t="str">
        <f>VLOOKUP(A1735,'Data _Transformation'!A1734:Q4063,10,FALSE)</f>
        <v>Obesity</v>
      </c>
      <c r="K1735" s="14" t="str">
        <f>VLOOKUP(A1735,'Data _Transformation'!A1734:Q4063,11,FALSE)</f>
        <v>Normal</v>
      </c>
      <c r="L1735" s="39">
        <f>VLOOKUP(A1735,'Data _Transformation'!A1734:Q4063,12,FALSE)</f>
        <v>37975</v>
      </c>
      <c r="M1735" s="40">
        <f>VLOOKUP(A1735,'Data _Transformation'!A1734:Q4063,13,FALSE)</f>
        <v>16450.89</v>
      </c>
      <c r="N1735" s="14" t="str">
        <f>VLOOKUP(A1735,'Data _Transformation'!A1734:Q4063,14,FALSE)</f>
        <v>tier - 2</v>
      </c>
      <c r="O1735" s="14" t="str">
        <f>VLOOKUP(A1735,'Data _Transformation'!A1734:Q4063,15,FALSE)</f>
        <v>tier - 1</v>
      </c>
      <c r="P1735" s="14" t="str">
        <f>VLOOKUP(A1735,'Data _Transformation'!A1734:Q4063,16,0)</f>
        <v>R1012</v>
      </c>
      <c r="Q1735" s="42">
        <f>VLOOKUP(A1735,'Data _Transformation'!A1734:Q4063,17,0)</f>
        <v>19</v>
      </c>
    </row>
    <row r="1736" spans="1:17" ht="15.6" x14ac:dyDescent="0.3">
      <c r="A1736" s="41" t="s">
        <v>3259</v>
      </c>
      <c r="B1736" s="14" t="str">
        <f>VLOOKUP(A1736,'Data _Transformation'!A1735:Q4064,2,FALSE)</f>
        <v xml:space="preserve">  Jacqueline N</v>
      </c>
      <c r="C1736" s="14">
        <f>VLOOKUP(A1736,'Data _Transformation'!A1735:Q4064,3,FALSE)</f>
        <v>18.2</v>
      </c>
      <c r="D1736" s="14">
        <f>VLOOKUP(A1736,'Data _Transformation'!A1735:Q4064,4,FALSE)</f>
        <v>6.19</v>
      </c>
      <c r="E1736" s="14" t="str">
        <f>VLOOKUP(A1736,'Data _Transformation'!A1735:Q4064,5,FALSE)</f>
        <v>No</v>
      </c>
      <c r="F1736" s="14" t="str">
        <f>VLOOKUP(A1736,'Data _Transformation'!A1735:Q4064,6,FALSE)</f>
        <v>No</v>
      </c>
      <c r="G1736" s="14" t="str">
        <f>VLOOKUP(A1736,'Data _Transformation'!A1735:Q4064,7,FALSE)</f>
        <v>Yes</v>
      </c>
      <c r="H1736" s="14">
        <f>VLOOKUP(A1736,'Data _Transformation'!A1735:Q4064,8,FALSE)</f>
        <v>1</v>
      </c>
      <c r="I1736" s="14" t="str">
        <f>VLOOKUP(A1736,'Data _Transformation'!A1735:Q4064,9,FALSE)</f>
        <v>Nonsmoker</v>
      </c>
      <c r="J1736" s="14" t="str">
        <f>VLOOKUP(A1736,'Data _Transformation'!A1735:Q4064,10,FALSE)</f>
        <v>Under weight</v>
      </c>
      <c r="K1736" s="14" t="str">
        <f>VLOOKUP(A1736,'Data _Transformation'!A1735:Q4064,11,FALSE)</f>
        <v>Prediabetes</v>
      </c>
      <c r="L1736" s="39">
        <f>VLOOKUP(A1736,'Data _Transformation'!A1735:Q4064,12,FALSE)</f>
        <v>21468</v>
      </c>
      <c r="M1736" s="40">
        <f>VLOOKUP(A1736,'Data _Transformation'!A1735:Q4064,13,FALSE)</f>
        <v>16455.71</v>
      </c>
      <c r="N1736" s="14" t="str">
        <f>VLOOKUP(A1736,'Data _Transformation'!A1735:Q4064,14,FALSE)</f>
        <v>tier - 2</v>
      </c>
      <c r="O1736" s="14" t="str">
        <f>VLOOKUP(A1736,'Data _Transformation'!A1735:Q4064,15,FALSE)</f>
        <v>tier - 2</v>
      </c>
      <c r="P1736" s="14" t="str">
        <f>VLOOKUP(A1736,'Data _Transformation'!A1735:Q4064,16,0)</f>
        <v>R1012</v>
      </c>
      <c r="Q1736" s="42">
        <f>VLOOKUP(A1736,'Data _Transformation'!A1735:Q4064,17,0)</f>
        <v>64</v>
      </c>
    </row>
    <row r="1737" spans="1:17" ht="15.6" x14ac:dyDescent="0.3">
      <c r="A1737" s="41" t="s">
        <v>3255</v>
      </c>
      <c r="B1737" s="14" t="str">
        <f>VLOOKUP(A1737,'Data _Transformation'!A1736:Q4065,2,FALSE)</f>
        <v xml:space="preserve">  Cindy</v>
      </c>
      <c r="C1737" s="14">
        <f>VLOOKUP(A1737,'Data _Transformation'!A1736:Q4065,3,FALSE)</f>
        <v>20.53</v>
      </c>
      <c r="D1737" s="14">
        <f>VLOOKUP(A1737,'Data _Transformation'!A1736:Q4065,4,FALSE)</f>
        <v>4.8600000000000003</v>
      </c>
      <c r="E1737" s="14" t="str">
        <f>VLOOKUP(A1737,'Data _Transformation'!A1736:Q4065,5,FALSE)</f>
        <v>No</v>
      </c>
      <c r="F1737" s="14" t="str">
        <f>VLOOKUP(A1737,'Data _Transformation'!A1736:Q4065,6,FALSE)</f>
        <v>No</v>
      </c>
      <c r="G1737" s="14" t="str">
        <f>VLOOKUP(A1737,'Data _Transformation'!A1736:Q4065,7,FALSE)</f>
        <v>No</v>
      </c>
      <c r="H1737" s="14">
        <f>VLOOKUP(A1737,'Data _Transformation'!A1736:Q4065,8,FALSE)</f>
        <v>1</v>
      </c>
      <c r="I1737" s="14" t="str">
        <f>VLOOKUP(A1737,'Data _Transformation'!A1736:Q4065,9,FALSE)</f>
        <v>Nonsmoker</v>
      </c>
      <c r="J1737" s="14" t="str">
        <f>VLOOKUP(A1737,'Data _Transformation'!A1736:Q4065,10,FALSE)</f>
        <v>Normal weight</v>
      </c>
      <c r="K1737" s="14" t="str">
        <f>VLOOKUP(A1737,'Data _Transformation'!A1736:Q4065,11,FALSE)</f>
        <v>Normal</v>
      </c>
      <c r="L1737" s="39">
        <f>VLOOKUP(A1737,'Data _Transformation'!A1736:Q4065,12,FALSE)</f>
        <v>35056</v>
      </c>
      <c r="M1737" s="40">
        <f>VLOOKUP(A1737,'Data _Transformation'!A1736:Q4065,13,FALSE)</f>
        <v>16577.78</v>
      </c>
      <c r="N1737" s="14" t="str">
        <f>VLOOKUP(A1737,'Data _Transformation'!A1736:Q4065,14,FALSE)</f>
        <v>tier - 2</v>
      </c>
      <c r="O1737" s="14" t="str">
        <f>VLOOKUP(A1737,'Data _Transformation'!A1736:Q4065,15,FALSE)</f>
        <v>tier - 1</v>
      </c>
      <c r="P1737" s="14" t="str">
        <f>VLOOKUP(A1737,'Data _Transformation'!A1736:Q4065,16,0)</f>
        <v>R1013</v>
      </c>
      <c r="Q1737" s="42">
        <f>VLOOKUP(A1737,'Data _Transformation'!A1736:Q4065,17,0)</f>
        <v>27</v>
      </c>
    </row>
    <row r="1738" spans="1:17" ht="15.6" x14ac:dyDescent="0.3">
      <c r="A1738" s="41" t="s">
        <v>3245</v>
      </c>
      <c r="B1738" s="14" t="str">
        <f>VLOOKUP(A1738,'Data _Transformation'!A1737:Q4066,2,FALSE)</f>
        <v xml:space="preserve">  Marcia</v>
      </c>
      <c r="C1738" s="14">
        <f>VLOOKUP(A1738,'Data _Transformation'!A1737:Q4066,3,FALSE)</f>
        <v>23.79</v>
      </c>
      <c r="D1738" s="14">
        <f>VLOOKUP(A1738,'Data _Transformation'!A1737:Q4066,4,FALSE)</f>
        <v>4.74</v>
      </c>
      <c r="E1738" s="14" t="str">
        <f>VLOOKUP(A1738,'Data _Transformation'!A1737:Q4066,5,FALSE)</f>
        <v>No</v>
      </c>
      <c r="F1738" s="14" t="str">
        <f>VLOOKUP(A1738,'Data _Transformation'!A1737:Q4066,6,FALSE)</f>
        <v>No</v>
      </c>
      <c r="G1738" s="14" t="str">
        <f>VLOOKUP(A1738,'Data _Transformation'!A1737:Q4066,7,FALSE)</f>
        <v>No</v>
      </c>
      <c r="H1738" s="14">
        <f>VLOOKUP(A1738,'Data _Transformation'!A1737:Q4066,8,FALSE)</f>
        <v>0</v>
      </c>
      <c r="I1738" s="14" t="str">
        <f>VLOOKUP(A1738,'Data _Transformation'!A1737:Q4066,9,FALSE)</f>
        <v>Nonsmoker</v>
      </c>
      <c r="J1738" s="14" t="str">
        <f>VLOOKUP(A1738,'Data _Transformation'!A1737:Q4066,10,FALSE)</f>
        <v>Normal weight</v>
      </c>
      <c r="K1738" s="14" t="str">
        <f>VLOOKUP(A1738,'Data _Transformation'!A1737:Q4066,11,FALSE)</f>
        <v>Normal</v>
      </c>
      <c r="L1738" s="39">
        <f>VLOOKUP(A1738,'Data _Transformation'!A1737:Q4066,12,FALSE)</f>
        <v>37067</v>
      </c>
      <c r="M1738" s="40">
        <f>VLOOKUP(A1738,'Data _Transformation'!A1737:Q4066,13,FALSE)</f>
        <v>16586.5</v>
      </c>
      <c r="N1738" s="14" t="str">
        <f>VLOOKUP(A1738,'Data _Transformation'!A1737:Q4066,14,FALSE)</f>
        <v>tier - 2</v>
      </c>
      <c r="O1738" s="14" t="str">
        <f>VLOOKUP(A1738,'Data _Transformation'!A1737:Q4066,15,FALSE)</f>
        <v>tier - 1</v>
      </c>
      <c r="P1738" s="14" t="str">
        <f>VLOOKUP(A1738,'Data _Transformation'!A1737:Q4066,16,0)</f>
        <v>R1013</v>
      </c>
      <c r="Q1738" s="42">
        <f>VLOOKUP(A1738,'Data _Transformation'!A1737:Q4066,17,0)</f>
        <v>21</v>
      </c>
    </row>
    <row r="1739" spans="1:17" ht="15.6" x14ac:dyDescent="0.3">
      <c r="A1739" s="41" t="s">
        <v>3240</v>
      </c>
      <c r="B1739" s="14" t="str">
        <f>VLOOKUP(A1739,'Data _Transformation'!A1738:Q4067,2,FALSE)</f>
        <v xml:space="preserve">  Samantha R</v>
      </c>
      <c r="C1739" s="14">
        <f>VLOOKUP(A1739,'Data _Transformation'!A1738:Q4067,3,FALSE)</f>
        <v>29.8</v>
      </c>
      <c r="D1739" s="14">
        <f>VLOOKUP(A1739,'Data _Transformation'!A1738:Q4067,4,FALSE)</f>
        <v>6.03</v>
      </c>
      <c r="E1739" s="14" t="str">
        <f>VLOOKUP(A1739,'Data _Transformation'!A1738:Q4067,5,FALSE)</f>
        <v>No</v>
      </c>
      <c r="F1739" s="14" t="str">
        <f>VLOOKUP(A1739,'Data _Transformation'!A1738:Q4067,6,FALSE)</f>
        <v>No</v>
      </c>
      <c r="G1739" s="14" t="str">
        <f>VLOOKUP(A1739,'Data _Transformation'!A1738:Q4067,7,FALSE)</f>
        <v>No</v>
      </c>
      <c r="H1739" s="14">
        <f>VLOOKUP(A1739,'Data _Transformation'!A1738:Q4067,8,FALSE)</f>
        <v>0</v>
      </c>
      <c r="I1739" s="14" t="str">
        <f>VLOOKUP(A1739,'Data _Transformation'!A1738:Q4067,9,FALSE)</f>
        <v>Nonsmoker</v>
      </c>
      <c r="J1739" s="14" t="str">
        <f>VLOOKUP(A1739,'Data _Transformation'!A1738:Q4067,10,FALSE)</f>
        <v>Over weight</v>
      </c>
      <c r="K1739" s="14" t="str">
        <f>VLOOKUP(A1739,'Data _Transformation'!A1738:Q4067,11,FALSE)</f>
        <v>Prediabetes</v>
      </c>
      <c r="L1739" s="39">
        <f>VLOOKUP(A1739,'Data _Transformation'!A1738:Q4067,12,FALSE)</f>
        <v>23187</v>
      </c>
      <c r="M1739" s="40">
        <f>VLOOKUP(A1739,'Data _Transformation'!A1738:Q4067,13,FALSE)</f>
        <v>16587.96</v>
      </c>
      <c r="N1739" s="14" t="str">
        <f>VLOOKUP(A1739,'Data _Transformation'!A1738:Q4067,14,FALSE)</f>
        <v>tier - 2</v>
      </c>
      <c r="O1739" s="14" t="str">
        <f>VLOOKUP(A1739,'Data _Transformation'!A1738:Q4067,15,FALSE)</f>
        <v>tier - 2</v>
      </c>
      <c r="P1739" s="14" t="str">
        <f>VLOOKUP(A1739,'Data _Transformation'!A1738:Q4067,16,0)</f>
        <v>R1023</v>
      </c>
      <c r="Q1739" s="42">
        <f>VLOOKUP(A1739,'Data _Transformation'!A1738:Q4067,17,0)</f>
        <v>59</v>
      </c>
    </row>
    <row r="1740" spans="1:17" ht="15.6" x14ac:dyDescent="0.3">
      <c r="A1740" s="41" t="s">
        <v>3236</v>
      </c>
      <c r="B1740" s="14" t="str">
        <f>VLOOKUP(A1740,'Data _Transformation'!A1739:Q4068,2,FALSE)</f>
        <v xml:space="preserve">  Katie</v>
      </c>
      <c r="C1740" s="14">
        <f>VLOOKUP(A1740,'Data _Transformation'!A1739:Q4068,3,FALSE)</f>
        <v>31.54</v>
      </c>
      <c r="D1740" s="14">
        <f>VLOOKUP(A1740,'Data _Transformation'!A1739:Q4068,4,FALSE)</f>
        <v>4.71</v>
      </c>
      <c r="E1740" s="14" t="str">
        <f>VLOOKUP(A1740,'Data _Transformation'!A1739:Q4068,5,FALSE)</f>
        <v>No</v>
      </c>
      <c r="F1740" s="14" t="str">
        <f>VLOOKUP(A1740,'Data _Transformation'!A1739:Q4068,6,FALSE)</f>
        <v>No</v>
      </c>
      <c r="G1740" s="14" t="str">
        <f>VLOOKUP(A1740,'Data _Transformation'!A1739:Q4068,7,FALSE)</f>
        <v>No</v>
      </c>
      <c r="H1740" s="14">
        <f>VLOOKUP(A1740,'Data _Transformation'!A1739:Q4068,8,FALSE)</f>
        <v>0</v>
      </c>
      <c r="I1740" s="14" t="str">
        <f>VLOOKUP(A1740,'Data _Transformation'!A1739:Q4068,9,FALSE)</f>
        <v>Nonsmoker</v>
      </c>
      <c r="J1740" s="14" t="str">
        <f>VLOOKUP(A1740,'Data _Transformation'!A1739:Q4068,10,FALSE)</f>
        <v>Obesity</v>
      </c>
      <c r="K1740" s="14" t="str">
        <f>VLOOKUP(A1740,'Data _Transformation'!A1739:Q4068,11,FALSE)</f>
        <v>Normal</v>
      </c>
      <c r="L1740" s="39">
        <f>VLOOKUP(A1740,'Data _Transformation'!A1739:Q4068,12,FALSE)</f>
        <v>25759</v>
      </c>
      <c r="M1740" s="40">
        <f>VLOOKUP(A1740,'Data _Transformation'!A1739:Q4068,13,FALSE)</f>
        <v>16600.16</v>
      </c>
      <c r="N1740" s="14" t="str">
        <f>VLOOKUP(A1740,'Data _Transformation'!A1739:Q4068,14,FALSE)</f>
        <v>tier - 2</v>
      </c>
      <c r="O1740" s="14" t="str">
        <f>VLOOKUP(A1740,'Data _Transformation'!A1739:Q4068,15,FALSE)</f>
        <v>tier - 2</v>
      </c>
      <c r="P1740" s="14" t="str">
        <f>VLOOKUP(A1740,'Data _Transformation'!A1739:Q4068,16,0)</f>
        <v>R1011</v>
      </c>
      <c r="Q1740" s="42">
        <f>VLOOKUP(A1740,'Data _Transformation'!A1739:Q4068,17,0)</f>
        <v>52</v>
      </c>
    </row>
    <row r="1741" spans="1:17" ht="15.6" x14ac:dyDescent="0.3">
      <c r="A1741" s="41" t="s">
        <v>3233</v>
      </c>
      <c r="B1741" s="14" t="str">
        <f>VLOOKUP(A1741,'Data _Transformation'!A1740:Q4069,2,FALSE)</f>
        <v xml:space="preserve">  John P</v>
      </c>
      <c r="C1741" s="14">
        <f>VLOOKUP(A1741,'Data _Transformation'!A1740:Q4069,3,FALSE)</f>
        <v>20.82</v>
      </c>
      <c r="D1741" s="14">
        <f>VLOOKUP(A1741,'Data _Transformation'!A1740:Q4069,4,FALSE)</f>
        <v>5.55</v>
      </c>
      <c r="E1741" s="14" t="str">
        <f>VLOOKUP(A1741,'Data _Transformation'!A1740:Q4069,5,FALSE)</f>
        <v>No</v>
      </c>
      <c r="F1741" s="14" t="str">
        <f>VLOOKUP(A1741,'Data _Transformation'!A1740:Q4069,6,FALSE)</f>
        <v>No</v>
      </c>
      <c r="G1741" s="14" t="str">
        <f>VLOOKUP(A1741,'Data _Transformation'!A1740:Q4069,7,FALSE)</f>
        <v>No</v>
      </c>
      <c r="H1741" s="14">
        <f>VLOOKUP(A1741,'Data _Transformation'!A1740:Q4069,8,FALSE)</f>
        <v>1</v>
      </c>
      <c r="I1741" s="14" t="str">
        <f>VLOOKUP(A1741,'Data _Transformation'!A1740:Q4069,9,FALSE)</f>
        <v>Nonsmoker</v>
      </c>
      <c r="J1741" s="14" t="str">
        <f>VLOOKUP(A1741,'Data _Transformation'!A1740:Q4069,10,FALSE)</f>
        <v>Normal weight</v>
      </c>
      <c r="K1741" s="14" t="str">
        <f>VLOOKUP(A1741,'Data _Transformation'!A1740:Q4069,11,FALSE)</f>
        <v>Normal</v>
      </c>
      <c r="L1741" s="39">
        <f>VLOOKUP(A1741,'Data _Transformation'!A1740:Q4069,12,FALSE)</f>
        <v>27599</v>
      </c>
      <c r="M1741" s="40">
        <f>VLOOKUP(A1741,'Data _Transformation'!A1740:Q4069,13,FALSE)</f>
        <v>16602.18</v>
      </c>
      <c r="N1741" s="14" t="str">
        <f>VLOOKUP(A1741,'Data _Transformation'!A1740:Q4069,14,FALSE)</f>
        <v>tier - 2</v>
      </c>
      <c r="O1741" s="14" t="str">
        <f>VLOOKUP(A1741,'Data _Transformation'!A1740:Q4069,15,FALSE)</f>
        <v>tier - 1</v>
      </c>
      <c r="P1741" s="14" t="str">
        <f>VLOOKUP(A1741,'Data _Transformation'!A1740:Q4069,16,0)</f>
        <v>R1026</v>
      </c>
      <c r="Q1741" s="42">
        <f>VLOOKUP(A1741,'Data _Transformation'!A1740:Q4069,17,0)</f>
        <v>47</v>
      </c>
    </row>
    <row r="1742" spans="1:17" ht="15.6" x14ac:dyDescent="0.3">
      <c r="A1742" s="41" t="s">
        <v>3229</v>
      </c>
      <c r="B1742" s="14" t="str">
        <f>VLOOKUP(A1742,'Data _Transformation'!A1741:Q4070,2,FALSE)</f>
        <v xml:space="preserve">  Rachel</v>
      </c>
      <c r="C1742" s="14">
        <f>VLOOKUP(A1742,'Data _Transformation'!A1741:Q4070,3,FALSE)</f>
        <v>38.83</v>
      </c>
      <c r="D1742" s="14">
        <f>VLOOKUP(A1742,'Data _Transformation'!A1741:Q4070,4,FALSE)</f>
        <v>4.78</v>
      </c>
      <c r="E1742" s="14" t="str">
        <f>VLOOKUP(A1742,'Data _Transformation'!A1741:Q4070,5,FALSE)</f>
        <v>No</v>
      </c>
      <c r="F1742" s="14" t="str">
        <f>VLOOKUP(A1742,'Data _Transformation'!A1741:Q4070,6,FALSE)</f>
        <v>No</v>
      </c>
      <c r="G1742" s="14" t="str">
        <f>VLOOKUP(A1742,'Data _Transformation'!A1741:Q4070,7,FALSE)</f>
        <v>Yes</v>
      </c>
      <c r="H1742" s="14">
        <f>VLOOKUP(A1742,'Data _Transformation'!A1741:Q4070,8,FALSE)</f>
        <v>1</v>
      </c>
      <c r="I1742" s="14" t="str">
        <f>VLOOKUP(A1742,'Data _Transformation'!A1741:Q4070,9,FALSE)</f>
        <v>Nonsmoker</v>
      </c>
      <c r="J1742" s="14" t="str">
        <f>VLOOKUP(A1742,'Data _Transformation'!A1741:Q4070,10,FALSE)</f>
        <v>Obesity</v>
      </c>
      <c r="K1742" s="14" t="str">
        <f>VLOOKUP(A1742,'Data _Transformation'!A1741:Q4070,11,FALSE)</f>
        <v>Normal</v>
      </c>
      <c r="L1742" s="39">
        <f>VLOOKUP(A1742,'Data _Transformation'!A1741:Q4070,12,FALSE)</f>
        <v>28393</v>
      </c>
      <c r="M1742" s="40">
        <f>VLOOKUP(A1742,'Data _Transformation'!A1741:Q4070,13,FALSE)</f>
        <v>16631.61</v>
      </c>
      <c r="N1742" s="14" t="str">
        <f>VLOOKUP(A1742,'Data _Transformation'!A1741:Q4070,14,FALSE)</f>
        <v>tier - 2</v>
      </c>
      <c r="O1742" s="14" t="str">
        <f>VLOOKUP(A1742,'Data _Transformation'!A1741:Q4070,15,FALSE)</f>
        <v>tier - 1</v>
      </c>
      <c r="P1742" s="14" t="str">
        <f>VLOOKUP(A1742,'Data _Transformation'!A1741:Q4070,16,0)</f>
        <v>R1012</v>
      </c>
      <c r="Q1742" s="42">
        <f>VLOOKUP(A1742,'Data _Transformation'!A1741:Q4070,17,0)</f>
        <v>45</v>
      </c>
    </row>
    <row r="1743" spans="1:17" ht="15.6" x14ac:dyDescent="0.3">
      <c r="A1743" s="41" t="s">
        <v>3224</v>
      </c>
      <c r="B1743" s="14" t="str">
        <f>VLOOKUP(A1743,'Data _Transformation'!A1742:Q4071,2,FALSE)</f>
        <v xml:space="preserve">  Isabelle</v>
      </c>
      <c r="C1743" s="14">
        <f>VLOOKUP(A1743,'Data _Transformation'!A1742:Q4071,3,FALSE)</f>
        <v>23.44</v>
      </c>
      <c r="D1743" s="14">
        <f>VLOOKUP(A1743,'Data _Transformation'!A1742:Q4071,4,FALSE)</f>
        <v>4.6500000000000004</v>
      </c>
      <c r="E1743" s="14" t="str">
        <f>VLOOKUP(A1743,'Data _Transformation'!A1742:Q4071,5,FALSE)</f>
        <v>Yes</v>
      </c>
      <c r="F1743" s="14" t="str">
        <f>VLOOKUP(A1743,'Data _Transformation'!A1742:Q4071,6,FALSE)</f>
        <v>No</v>
      </c>
      <c r="G1743" s="14" t="str">
        <f>VLOOKUP(A1743,'Data _Transformation'!A1742:Q4071,7,FALSE)</f>
        <v>No</v>
      </c>
      <c r="H1743" s="14">
        <f>VLOOKUP(A1743,'Data _Transformation'!A1742:Q4071,8,FALSE)</f>
        <v>1</v>
      </c>
      <c r="I1743" s="14" t="str">
        <f>VLOOKUP(A1743,'Data _Transformation'!A1742:Q4071,9,FALSE)</f>
        <v>Nonsmoker</v>
      </c>
      <c r="J1743" s="14" t="str">
        <f>VLOOKUP(A1743,'Data _Transformation'!A1742:Q4071,10,FALSE)</f>
        <v>Normal weight</v>
      </c>
      <c r="K1743" s="14" t="str">
        <f>VLOOKUP(A1743,'Data _Transformation'!A1742:Q4071,11,FALSE)</f>
        <v>Normal</v>
      </c>
      <c r="L1743" s="39">
        <f>VLOOKUP(A1743,'Data _Transformation'!A1742:Q4071,12,FALSE)</f>
        <v>34278</v>
      </c>
      <c r="M1743" s="40">
        <f>VLOOKUP(A1743,'Data _Transformation'!A1742:Q4071,13,FALSE)</f>
        <v>16657.72</v>
      </c>
      <c r="N1743" s="14" t="str">
        <f>VLOOKUP(A1743,'Data _Transformation'!A1742:Q4071,14,FALSE)</f>
        <v>tier - 2</v>
      </c>
      <c r="O1743" s="14" t="str">
        <f>VLOOKUP(A1743,'Data _Transformation'!A1742:Q4071,15,FALSE)</f>
        <v>tier - 1</v>
      </c>
      <c r="P1743" s="14" t="str">
        <f>VLOOKUP(A1743,'Data _Transformation'!A1742:Q4071,16,0)</f>
        <v>R1024</v>
      </c>
      <c r="Q1743" s="42">
        <f>VLOOKUP(A1743,'Data _Transformation'!A1742:Q4071,17,0)</f>
        <v>29</v>
      </c>
    </row>
    <row r="1744" spans="1:17" ht="15.6" x14ac:dyDescent="0.3">
      <c r="A1744" s="41" t="s">
        <v>3219</v>
      </c>
      <c r="B1744" s="14" t="str">
        <f>VLOOKUP(A1744,'Data _Transformation'!A1743:Q4072,2,FALSE)</f>
        <v xml:space="preserve">  Neil</v>
      </c>
      <c r="C1744" s="14">
        <f>VLOOKUP(A1744,'Data _Transformation'!A1743:Q4072,3,FALSE)</f>
        <v>24.13</v>
      </c>
      <c r="D1744" s="14">
        <f>VLOOKUP(A1744,'Data _Transformation'!A1743:Q4072,4,FALSE)</f>
        <v>5.2</v>
      </c>
      <c r="E1744" s="14" t="str">
        <f>VLOOKUP(A1744,'Data _Transformation'!A1743:Q4072,5,FALSE)</f>
        <v>No</v>
      </c>
      <c r="F1744" s="14" t="str">
        <f>VLOOKUP(A1744,'Data _Transformation'!A1743:Q4072,6,FALSE)</f>
        <v>No</v>
      </c>
      <c r="G1744" s="14" t="str">
        <f>VLOOKUP(A1744,'Data _Transformation'!A1743:Q4072,7,FALSE)</f>
        <v>No</v>
      </c>
      <c r="H1744" s="14">
        <f>VLOOKUP(A1744,'Data _Transformation'!A1743:Q4072,8,FALSE)</f>
        <v>1</v>
      </c>
      <c r="I1744" s="14" t="str">
        <f>VLOOKUP(A1744,'Data _Transformation'!A1743:Q4072,9,FALSE)</f>
        <v>Nonsmoker</v>
      </c>
      <c r="J1744" s="14" t="str">
        <f>VLOOKUP(A1744,'Data _Transformation'!A1743:Q4072,10,FALSE)</f>
        <v>Normal weight</v>
      </c>
      <c r="K1744" s="14" t="str">
        <f>VLOOKUP(A1744,'Data _Transformation'!A1743:Q4072,11,FALSE)</f>
        <v>Normal</v>
      </c>
      <c r="L1744" s="39">
        <f>VLOOKUP(A1744,'Data _Transformation'!A1743:Q4072,12,FALSE)</f>
        <v>27269</v>
      </c>
      <c r="M1744" s="40">
        <f>VLOOKUP(A1744,'Data _Transformation'!A1743:Q4072,13,FALSE)</f>
        <v>16770.990000000002</v>
      </c>
      <c r="N1744" s="14" t="str">
        <f>VLOOKUP(A1744,'Data _Transformation'!A1743:Q4072,14,FALSE)</f>
        <v>tier - 2</v>
      </c>
      <c r="O1744" s="14" t="str">
        <f>VLOOKUP(A1744,'Data _Transformation'!A1743:Q4072,15,FALSE)</f>
        <v>tier - 1</v>
      </c>
      <c r="P1744" s="14" t="str">
        <f>VLOOKUP(A1744,'Data _Transformation'!A1743:Q4072,16,0)</f>
        <v>R1012</v>
      </c>
      <c r="Q1744" s="42">
        <f>VLOOKUP(A1744,'Data _Transformation'!A1743:Q4072,17,0)</f>
        <v>48</v>
      </c>
    </row>
    <row r="1745" spans="1:17" ht="15.6" x14ac:dyDescent="0.3">
      <c r="A1745" s="41" t="s">
        <v>3214</v>
      </c>
      <c r="B1745" s="14" t="str">
        <f>VLOOKUP(A1745,'Data _Transformation'!A1744:Q4073,2,FALSE)</f>
        <v xml:space="preserve">  Tom</v>
      </c>
      <c r="C1745" s="14">
        <f>VLOOKUP(A1745,'Data _Transformation'!A1744:Q4073,3,FALSE)</f>
        <v>42.13</v>
      </c>
      <c r="D1745" s="14">
        <f>VLOOKUP(A1745,'Data _Transformation'!A1744:Q4073,4,FALSE)</f>
        <v>4.54</v>
      </c>
      <c r="E1745" s="14" t="str">
        <f>VLOOKUP(A1745,'Data _Transformation'!A1744:Q4073,5,FALSE)</f>
        <v>Yes</v>
      </c>
      <c r="F1745" s="14" t="str">
        <f>VLOOKUP(A1745,'Data _Transformation'!A1744:Q4073,6,FALSE)</f>
        <v>No</v>
      </c>
      <c r="G1745" s="14" t="str">
        <f>VLOOKUP(A1745,'Data _Transformation'!A1744:Q4073,7,FALSE)</f>
        <v>No</v>
      </c>
      <c r="H1745" s="14">
        <f>VLOOKUP(A1745,'Data _Transformation'!A1744:Q4073,8,FALSE)</f>
        <v>1</v>
      </c>
      <c r="I1745" s="14" t="str">
        <f>VLOOKUP(A1745,'Data _Transformation'!A1744:Q4073,9,FALSE)</f>
        <v>Nonsmoker</v>
      </c>
      <c r="J1745" s="14" t="str">
        <f>VLOOKUP(A1745,'Data _Transformation'!A1744:Q4073,10,FALSE)</f>
        <v>Obesity</v>
      </c>
      <c r="K1745" s="14" t="str">
        <f>VLOOKUP(A1745,'Data _Transformation'!A1744:Q4073,11,FALSE)</f>
        <v>Normal</v>
      </c>
      <c r="L1745" s="39">
        <f>VLOOKUP(A1745,'Data _Transformation'!A1744:Q4073,12,FALSE)</f>
        <v>32774</v>
      </c>
      <c r="M1745" s="40">
        <f>VLOOKUP(A1745,'Data _Transformation'!A1744:Q4073,13,FALSE)</f>
        <v>16776.3</v>
      </c>
      <c r="N1745" s="14" t="str">
        <f>VLOOKUP(A1745,'Data _Transformation'!A1744:Q4073,14,FALSE)</f>
        <v>tier - 2</v>
      </c>
      <c r="O1745" s="14" t="str">
        <f>VLOOKUP(A1745,'Data _Transformation'!A1744:Q4073,15,FALSE)</f>
        <v>tier - 2</v>
      </c>
      <c r="P1745" s="14" t="str">
        <f>VLOOKUP(A1745,'Data _Transformation'!A1744:Q4073,16,0)</f>
        <v>R1024</v>
      </c>
      <c r="Q1745" s="42">
        <f>VLOOKUP(A1745,'Data _Transformation'!A1744:Q4073,17,0)</f>
        <v>33</v>
      </c>
    </row>
    <row r="1746" spans="1:17" ht="15.6" x14ac:dyDescent="0.3">
      <c r="A1746" s="41" t="s">
        <v>3210</v>
      </c>
      <c r="B1746" s="14" t="str">
        <f>VLOOKUP(A1746,'Data _Transformation'!A1745:Q4074,2,FALSE)</f>
        <v xml:space="preserve">  Nathan</v>
      </c>
      <c r="C1746" s="14">
        <f>VLOOKUP(A1746,'Data _Transformation'!A1745:Q4074,3,FALSE)</f>
        <v>17.86</v>
      </c>
      <c r="D1746" s="14">
        <f>VLOOKUP(A1746,'Data _Transformation'!A1745:Q4074,4,FALSE)</f>
        <v>4.1100000000000003</v>
      </c>
      <c r="E1746" s="14" t="str">
        <f>VLOOKUP(A1746,'Data _Transformation'!A1745:Q4074,5,FALSE)</f>
        <v>No</v>
      </c>
      <c r="F1746" s="14" t="str">
        <f>VLOOKUP(A1746,'Data _Transformation'!A1745:Q4074,6,FALSE)</f>
        <v>No</v>
      </c>
      <c r="G1746" s="14" t="str">
        <f>VLOOKUP(A1746,'Data _Transformation'!A1745:Q4074,7,FALSE)</f>
        <v>No</v>
      </c>
      <c r="H1746" s="14">
        <f>VLOOKUP(A1746,'Data _Transformation'!A1745:Q4074,8,FALSE)</f>
        <v>1</v>
      </c>
      <c r="I1746" s="14" t="str">
        <f>VLOOKUP(A1746,'Data _Transformation'!A1745:Q4074,9,FALSE)</f>
        <v>Nonsmoker</v>
      </c>
      <c r="J1746" s="14" t="str">
        <f>VLOOKUP(A1746,'Data _Transformation'!A1745:Q4074,10,FALSE)</f>
        <v>Under weight</v>
      </c>
      <c r="K1746" s="14" t="str">
        <f>VLOOKUP(A1746,'Data _Transformation'!A1745:Q4074,11,FALSE)</f>
        <v>Normal</v>
      </c>
      <c r="L1746" s="39">
        <f>VLOOKUP(A1746,'Data _Transformation'!A1745:Q4074,12,FALSE)</f>
        <v>22856</v>
      </c>
      <c r="M1746" s="40">
        <f>VLOOKUP(A1746,'Data _Transformation'!A1745:Q4074,13,FALSE)</f>
        <v>16779.400000000001</v>
      </c>
      <c r="N1746" s="14" t="str">
        <f>VLOOKUP(A1746,'Data _Transformation'!A1745:Q4074,14,FALSE)</f>
        <v>tier - 2</v>
      </c>
      <c r="O1746" s="14" t="str">
        <f>VLOOKUP(A1746,'Data _Transformation'!A1745:Q4074,15,FALSE)</f>
        <v>tier - 2</v>
      </c>
      <c r="P1746" s="14" t="str">
        <f>VLOOKUP(A1746,'Data _Transformation'!A1745:Q4074,16,0)</f>
        <v>R1026</v>
      </c>
      <c r="Q1746" s="42">
        <f>VLOOKUP(A1746,'Data _Transformation'!A1745:Q4074,17,0)</f>
        <v>60</v>
      </c>
    </row>
    <row r="1747" spans="1:17" ht="15.6" x14ac:dyDescent="0.3">
      <c r="A1747" s="41" t="s">
        <v>3206</v>
      </c>
      <c r="B1747" s="14" t="str">
        <f>VLOOKUP(A1747,'Data _Transformation'!A1746:Q4075,2,FALSE)</f>
        <v xml:space="preserve">  Kelli N</v>
      </c>
      <c r="C1747" s="14">
        <f>VLOOKUP(A1747,'Data _Transformation'!A1746:Q4075,3,FALSE)</f>
        <v>32.78</v>
      </c>
      <c r="D1747" s="14">
        <f>VLOOKUP(A1747,'Data _Transformation'!A1746:Q4075,4,FALSE)</f>
        <v>4.63</v>
      </c>
      <c r="E1747" s="14" t="str">
        <f>VLOOKUP(A1747,'Data _Transformation'!A1746:Q4075,5,FALSE)</f>
        <v>No</v>
      </c>
      <c r="F1747" s="14" t="str">
        <f>VLOOKUP(A1747,'Data _Transformation'!A1746:Q4075,6,FALSE)</f>
        <v>No</v>
      </c>
      <c r="G1747" s="14" t="str">
        <f>VLOOKUP(A1747,'Data _Transformation'!A1746:Q4075,7,FALSE)</f>
        <v>No</v>
      </c>
      <c r="H1747" s="14">
        <f>VLOOKUP(A1747,'Data _Transformation'!A1746:Q4075,8,FALSE)</f>
        <v>0</v>
      </c>
      <c r="I1747" s="14" t="str">
        <f>VLOOKUP(A1747,'Data _Transformation'!A1746:Q4075,9,FALSE)</f>
        <v>Nonsmoker</v>
      </c>
      <c r="J1747" s="14" t="str">
        <f>VLOOKUP(A1747,'Data _Transformation'!A1746:Q4075,10,FALSE)</f>
        <v>Obesity</v>
      </c>
      <c r="K1747" s="14" t="str">
        <f>VLOOKUP(A1747,'Data _Transformation'!A1746:Q4075,11,FALSE)</f>
        <v>Normal</v>
      </c>
      <c r="L1747" s="39">
        <f>VLOOKUP(A1747,'Data _Transformation'!A1746:Q4075,12,FALSE)</f>
        <v>34991</v>
      </c>
      <c r="M1747" s="40">
        <f>VLOOKUP(A1747,'Data _Transformation'!A1746:Q4075,13,FALSE)</f>
        <v>16796.41</v>
      </c>
      <c r="N1747" s="14" t="str">
        <f>VLOOKUP(A1747,'Data _Transformation'!A1746:Q4075,14,FALSE)</f>
        <v>tier - 2</v>
      </c>
      <c r="O1747" s="14" t="str">
        <f>VLOOKUP(A1747,'Data _Transformation'!A1746:Q4075,15,FALSE)</f>
        <v>tier - 3</v>
      </c>
      <c r="P1747" s="14" t="str">
        <f>VLOOKUP(A1747,'Data _Transformation'!A1746:Q4075,16,0)</f>
        <v>R1024</v>
      </c>
      <c r="Q1747" s="42">
        <f>VLOOKUP(A1747,'Data _Transformation'!A1746:Q4075,17,0)</f>
        <v>27</v>
      </c>
    </row>
    <row r="1748" spans="1:17" ht="15.6" x14ac:dyDescent="0.3">
      <c r="A1748" s="41" t="s">
        <v>3201</v>
      </c>
      <c r="B1748" s="14" t="str">
        <f>VLOOKUP(A1748,'Data _Transformation'!A1747:Q4076,2,FALSE)</f>
        <v xml:space="preserve">  Scott M</v>
      </c>
      <c r="C1748" s="14">
        <f>VLOOKUP(A1748,'Data _Transformation'!A1747:Q4076,3,FALSE)</f>
        <v>23.9</v>
      </c>
      <c r="D1748" s="14">
        <f>VLOOKUP(A1748,'Data _Transformation'!A1747:Q4076,4,FALSE)</f>
        <v>6.06</v>
      </c>
      <c r="E1748" s="14" t="str">
        <f>VLOOKUP(A1748,'Data _Transformation'!A1747:Q4076,5,FALSE)</f>
        <v>Yes</v>
      </c>
      <c r="F1748" s="14" t="str">
        <f>VLOOKUP(A1748,'Data _Transformation'!A1747:Q4076,6,FALSE)</f>
        <v>No</v>
      </c>
      <c r="G1748" s="14" t="str">
        <f>VLOOKUP(A1748,'Data _Transformation'!A1747:Q4076,7,FALSE)</f>
        <v>Yes</v>
      </c>
      <c r="H1748" s="14">
        <f>VLOOKUP(A1748,'Data _Transformation'!A1747:Q4076,8,FALSE)</f>
        <v>1</v>
      </c>
      <c r="I1748" s="14" t="str">
        <f>VLOOKUP(A1748,'Data _Transformation'!A1747:Q4076,9,FALSE)</f>
        <v>Nonsmoker</v>
      </c>
      <c r="J1748" s="14" t="str">
        <f>VLOOKUP(A1748,'Data _Transformation'!A1747:Q4076,10,FALSE)</f>
        <v>Normal weight</v>
      </c>
      <c r="K1748" s="14" t="str">
        <f>VLOOKUP(A1748,'Data _Transformation'!A1747:Q4076,11,FALSE)</f>
        <v>Prediabetes</v>
      </c>
      <c r="L1748" s="39">
        <f>VLOOKUP(A1748,'Data _Transformation'!A1747:Q4076,12,FALSE)</f>
        <v>27249</v>
      </c>
      <c r="M1748" s="40">
        <f>VLOOKUP(A1748,'Data _Transformation'!A1747:Q4076,13,FALSE)</f>
        <v>16841.32</v>
      </c>
      <c r="N1748" s="14" t="str">
        <f>VLOOKUP(A1748,'Data _Transformation'!A1747:Q4076,14,FALSE)</f>
        <v>tier - 2</v>
      </c>
      <c r="O1748" s="14" t="str">
        <f>VLOOKUP(A1748,'Data _Transformation'!A1747:Q4076,15,FALSE)</f>
        <v>tier - 3</v>
      </c>
      <c r="P1748" s="14" t="str">
        <f>VLOOKUP(A1748,'Data _Transformation'!A1747:Q4076,16,0)</f>
        <v>R1011</v>
      </c>
      <c r="Q1748" s="42">
        <f>VLOOKUP(A1748,'Data _Transformation'!A1747:Q4076,17,0)</f>
        <v>48</v>
      </c>
    </row>
    <row r="1749" spans="1:17" ht="15.6" x14ac:dyDescent="0.3">
      <c r="A1749" s="41" t="s">
        <v>3197</v>
      </c>
      <c r="B1749" s="14" t="str">
        <f>VLOOKUP(A1749,'Data _Transformation'!A1748:Q4077,2,FALSE)</f>
        <v xml:space="preserve">  Grant A</v>
      </c>
      <c r="C1749" s="14">
        <f>VLOOKUP(A1749,'Data _Transformation'!A1748:Q4077,3,FALSE)</f>
        <v>15.47</v>
      </c>
      <c r="D1749" s="14">
        <f>VLOOKUP(A1749,'Data _Transformation'!A1748:Q4077,4,FALSE)</f>
        <v>8.43</v>
      </c>
      <c r="E1749" s="14" t="str">
        <f>VLOOKUP(A1749,'Data _Transformation'!A1748:Q4077,5,FALSE)</f>
        <v>No</v>
      </c>
      <c r="F1749" s="14" t="str">
        <f>VLOOKUP(A1749,'Data _Transformation'!A1748:Q4077,6,FALSE)</f>
        <v>No</v>
      </c>
      <c r="G1749" s="14" t="str">
        <f>VLOOKUP(A1749,'Data _Transformation'!A1748:Q4077,7,FALSE)</f>
        <v>No</v>
      </c>
      <c r="H1749" s="14">
        <f>VLOOKUP(A1749,'Data _Transformation'!A1748:Q4077,8,FALSE)</f>
        <v>0</v>
      </c>
      <c r="I1749" s="14" t="str">
        <f>VLOOKUP(A1749,'Data _Transformation'!A1748:Q4077,9,FALSE)</f>
        <v>Nonsmoker</v>
      </c>
      <c r="J1749" s="14" t="str">
        <f>VLOOKUP(A1749,'Data _Transformation'!A1748:Q4077,10,FALSE)</f>
        <v>Under weight</v>
      </c>
      <c r="K1749" s="14" t="str">
        <f>VLOOKUP(A1749,'Data _Transformation'!A1748:Q4077,11,FALSE)</f>
        <v>Diabetes</v>
      </c>
      <c r="L1749" s="39">
        <f>VLOOKUP(A1749,'Data _Transformation'!A1748:Q4077,12,FALSE)</f>
        <v>37874</v>
      </c>
      <c r="M1749" s="40">
        <f>VLOOKUP(A1749,'Data _Transformation'!A1748:Q4077,13,FALSE)</f>
        <v>16884.919999999998</v>
      </c>
      <c r="N1749" s="14" t="str">
        <f>VLOOKUP(A1749,'Data _Transformation'!A1748:Q4077,14,FALSE)</f>
        <v>tier - 2</v>
      </c>
      <c r="O1749" s="14" t="str">
        <f>VLOOKUP(A1749,'Data _Transformation'!A1748:Q4077,15,FALSE)</f>
        <v>tier - 2</v>
      </c>
      <c r="P1749" s="14" t="str">
        <f>VLOOKUP(A1749,'Data _Transformation'!A1748:Q4077,16,0)</f>
        <v>R1011</v>
      </c>
      <c r="Q1749" s="42">
        <f>VLOOKUP(A1749,'Data _Transformation'!A1748:Q4077,17,0)</f>
        <v>19</v>
      </c>
    </row>
    <row r="1750" spans="1:17" ht="15.6" x14ac:dyDescent="0.3">
      <c r="A1750" s="41" t="s">
        <v>3194</v>
      </c>
      <c r="B1750" s="14" t="str">
        <f>VLOOKUP(A1750,'Data _Transformation'!A1749:Q4078,2,FALSE)</f>
        <v xml:space="preserve">  Jonathan C</v>
      </c>
      <c r="C1750" s="14">
        <f>VLOOKUP(A1750,'Data _Transformation'!A1749:Q4078,3,FALSE)</f>
        <v>28.54</v>
      </c>
      <c r="D1750" s="14">
        <f>VLOOKUP(A1750,'Data _Transformation'!A1749:Q4078,4,FALSE)</f>
        <v>5.51</v>
      </c>
      <c r="E1750" s="14" t="str">
        <f>VLOOKUP(A1750,'Data _Transformation'!A1749:Q4078,5,FALSE)</f>
        <v>No</v>
      </c>
      <c r="F1750" s="14" t="str">
        <f>VLOOKUP(A1750,'Data _Transformation'!A1749:Q4078,6,FALSE)</f>
        <v>No</v>
      </c>
      <c r="G1750" s="14" t="str">
        <f>VLOOKUP(A1750,'Data _Transformation'!A1749:Q4078,7,FALSE)</f>
        <v>Yes</v>
      </c>
      <c r="H1750" s="14">
        <f>VLOOKUP(A1750,'Data _Transformation'!A1749:Q4078,8,FALSE)</f>
        <v>1</v>
      </c>
      <c r="I1750" s="14" t="str">
        <f>VLOOKUP(A1750,'Data _Transformation'!A1749:Q4078,9,FALSE)</f>
        <v>Nonsmoker</v>
      </c>
      <c r="J1750" s="14" t="str">
        <f>VLOOKUP(A1750,'Data _Transformation'!A1749:Q4078,10,FALSE)</f>
        <v>Over weight</v>
      </c>
      <c r="K1750" s="14" t="str">
        <f>VLOOKUP(A1750,'Data _Transformation'!A1749:Q4078,11,FALSE)</f>
        <v>Normal</v>
      </c>
      <c r="L1750" s="39">
        <f>VLOOKUP(A1750,'Data _Transformation'!A1749:Q4078,12,FALSE)</f>
        <v>25132</v>
      </c>
      <c r="M1750" s="40">
        <f>VLOOKUP(A1750,'Data _Transformation'!A1749:Q4078,13,FALSE)</f>
        <v>16903.5</v>
      </c>
      <c r="N1750" s="14" t="str">
        <f>VLOOKUP(A1750,'Data _Transformation'!A1749:Q4078,14,FALSE)</f>
        <v>tier - 2</v>
      </c>
      <c r="O1750" s="14" t="str">
        <f>VLOOKUP(A1750,'Data _Transformation'!A1749:Q4078,15,FALSE)</f>
        <v>tier - 3</v>
      </c>
      <c r="P1750" s="14" t="str">
        <f>VLOOKUP(A1750,'Data _Transformation'!A1749:Q4078,16,0)</f>
        <v>R1012</v>
      </c>
      <c r="Q1750" s="42">
        <f>VLOOKUP(A1750,'Data _Transformation'!A1749:Q4078,17,0)</f>
        <v>54</v>
      </c>
    </row>
    <row r="1751" spans="1:17" ht="15.6" x14ac:dyDescent="0.3">
      <c r="A1751" s="41" t="s">
        <v>3191</v>
      </c>
      <c r="B1751" s="14" t="str">
        <f>VLOOKUP(A1751,'Data _Transformation'!A1750:Q4079,2,FALSE)</f>
        <v xml:space="preserve">  Rachael M</v>
      </c>
      <c r="C1751" s="14">
        <f>VLOOKUP(A1751,'Data _Transformation'!A1750:Q4079,3,FALSE)</f>
        <v>18.54</v>
      </c>
      <c r="D1751" s="14">
        <f>VLOOKUP(A1751,'Data _Transformation'!A1750:Q4079,4,FALSE)</f>
        <v>4.95</v>
      </c>
      <c r="E1751" s="14" t="str">
        <f>VLOOKUP(A1751,'Data _Transformation'!A1750:Q4079,5,FALSE)</f>
        <v>No</v>
      </c>
      <c r="F1751" s="14" t="str">
        <f>VLOOKUP(A1751,'Data _Transformation'!A1750:Q4079,6,FALSE)</f>
        <v>No</v>
      </c>
      <c r="G1751" s="14" t="str">
        <f>VLOOKUP(A1751,'Data _Transformation'!A1750:Q4079,7,FALSE)</f>
        <v>No</v>
      </c>
      <c r="H1751" s="14">
        <f>VLOOKUP(A1751,'Data _Transformation'!A1750:Q4079,8,FALSE)</f>
        <v>0</v>
      </c>
      <c r="I1751" s="14" t="str">
        <f>VLOOKUP(A1751,'Data _Transformation'!A1750:Q4079,9,FALSE)</f>
        <v>Nonsmoker</v>
      </c>
      <c r="J1751" s="14" t="str">
        <f>VLOOKUP(A1751,'Data _Transformation'!A1750:Q4079,10,FALSE)</f>
        <v>Normal weight</v>
      </c>
      <c r="K1751" s="14" t="str">
        <f>VLOOKUP(A1751,'Data _Transformation'!A1750:Q4079,11,FALSE)</f>
        <v>Normal</v>
      </c>
      <c r="L1751" s="39">
        <f>VLOOKUP(A1751,'Data _Transformation'!A1750:Q4079,12,FALSE)</f>
        <v>28362</v>
      </c>
      <c r="M1751" s="40">
        <f>VLOOKUP(A1751,'Data _Transformation'!A1750:Q4079,13,FALSE)</f>
        <v>16921.09</v>
      </c>
      <c r="N1751" s="14" t="str">
        <f>VLOOKUP(A1751,'Data _Transformation'!A1750:Q4079,14,FALSE)</f>
        <v>tier - 2</v>
      </c>
      <c r="O1751" s="14" t="str">
        <f>VLOOKUP(A1751,'Data _Transformation'!A1750:Q4079,15,FALSE)</f>
        <v>tier - 3</v>
      </c>
      <c r="P1751" s="14" t="str">
        <f>VLOOKUP(A1751,'Data _Transformation'!A1750:Q4079,16,0)</f>
        <v>R1023</v>
      </c>
      <c r="Q1751" s="42">
        <f>VLOOKUP(A1751,'Data _Transformation'!A1750:Q4079,17,0)</f>
        <v>45</v>
      </c>
    </row>
    <row r="1752" spans="1:17" ht="15.6" x14ac:dyDescent="0.3">
      <c r="A1752" s="41" t="s">
        <v>3186</v>
      </c>
      <c r="B1752" s="14" t="str">
        <f>VLOOKUP(A1752,'Data _Transformation'!A1751:Q4080,2,FALSE)</f>
        <v xml:space="preserve">  Pilar</v>
      </c>
      <c r="C1752" s="14">
        <f>VLOOKUP(A1752,'Data _Transformation'!A1751:Q4080,3,FALSE)</f>
        <v>32.18</v>
      </c>
      <c r="D1752" s="14">
        <f>VLOOKUP(A1752,'Data _Transformation'!A1751:Q4080,4,FALSE)</f>
        <v>6.44</v>
      </c>
      <c r="E1752" s="14" t="str">
        <f>VLOOKUP(A1752,'Data _Transformation'!A1751:Q4080,5,FALSE)</f>
        <v>Yes</v>
      </c>
      <c r="F1752" s="14" t="str">
        <f>VLOOKUP(A1752,'Data _Transformation'!A1751:Q4080,6,FALSE)</f>
        <v>No</v>
      </c>
      <c r="G1752" s="14" t="str">
        <f>VLOOKUP(A1752,'Data _Transformation'!A1751:Q4080,7,FALSE)</f>
        <v>Yes</v>
      </c>
      <c r="H1752" s="14">
        <f>VLOOKUP(A1752,'Data _Transformation'!A1751:Q4080,8,FALSE)</f>
        <v>1</v>
      </c>
      <c r="I1752" s="14" t="str">
        <f>VLOOKUP(A1752,'Data _Transformation'!A1751:Q4080,9,FALSE)</f>
        <v>Nonsmoker</v>
      </c>
      <c r="J1752" s="14" t="str">
        <f>VLOOKUP(A1752,'Data _Transformation'!A1751:Q4080,10,FALSE)</f>
        <v>Obesity</v>
      </c>
      <c r="K1752" s="14" t="str">
        <f>VLOOKUP(A1752,'Data _Transformation'!A1751:Q4080,11,FALSE)</f>
        <v>Diabetes</v>
      </c>
      <c r="L1752" s="39">
        <f>VLOOKUP(A1752,'Data _Transformation'!A1751:Q4080,12,FALSE)</f>
        <v>29418</v>
      </c>
      <c r="M1752" s="40">
        <f>VLOOKUP(A1752,'Data _Transformation'!A1751:Q4080,13,FALSE)</f>
        <v>16990.55</v>
      </c>
      <c r="N1752" s="14" t="str">
        <f>VLOOKUP(A1752,'Data _Transformation'!A1751:Q4080,14,FALSE)</f>
        <v>tier - 2</v>
      </c>
      <c r="O1752" s="14" t="str">
        <f>VLOOKUP(A1752,'Data _Transformation'!A1751:Q4080,15,FALSE)</f>
        <v>tier - 3</v>
      </c>
      <c r="P1752" s="14" t="str">
        <f>VLOOKUP(A1752,'Data _Transformation'!A1751:Q4080,16,0)</f>
        <v>R1012</v>
      </c>
      <c r="Q1752" s="42">
        <f>VLOOKUP(A1752,'Data _Transformation'!A1751:Q4080,17,0)</f>
        <v>42</v>
      </c>
    </row>
    <row r="1753" spans="1:17" ht="15.6" x14ac:dyDescent="0.3">
      <c r="A1753" s="41" t="s">
        <v>3180</v>
      </c>
      <c r="B1753" s="14" t="str">
        <f>VLOOKUP(A1753,'Data _Transformation'!A1752:Q4081,2,FALSE)</f>
        <v xml:space="preserve">  Kyle M</v>
      </c>
      <c r="C1753" s="14">
        <f>VLOOKUP(A1753,'Data _Transformation'!A1752:Q4081,3,FALSE)</f>
        <v>37.380000000000003</v>
      </c>
      <c r="D1753" s="14">
        <f>VLOOKUP(A1753,'Data _Transformation'!A1752:Q4081,4,FALSE)</f>
        <v>6.05</v>
      </c>
      <c r="E1753" s="14" t="str">
        <f>VLOOKUP(A1753,'Data _Transformation'!A1752:Q4081,5,FALSE)</f>
        <v>Yes</v>
      </c>
      <c r="F1753" s="14" t="str">
        <f>VLOOKUP(A1753,'Data _Transformation'!A1752:Q4081,6,FALSE)</f>
        <v>No</v>
      </c>
      <c r="G1753" s="14" t="str">
        <f>VLOOKUP(A1753,'Data _Transformation'!A1752:Q4081,7,FALSE)</f>
        <v>No</v>
      </c>
      <c r="H1753" s="14">
        <f>VLOOKUP(A1753,'Data _Transformation'!A1752:Q4081,8,FALSE)</f>
        <v>0</v>
      </c>
      <c r="I1753" s="14" t="str">
        <f>VLOOKUP(A1753,'Data _Transformation'!A1752:Q4081,9,FALSE)</f>
        <v>Nonsmoker</v>
      </c>
      <c r="J1753" s="14" t="str">
        <f>VLOOKUP(A1753,'Data _Transformation'!A1752:Q4081,10,FALSE)</f>
        <v>Obesity</v>
      </c>
      <c r="K1753" s="14" t="str">
        <f>VLOOKUP(A1753,'Data _Transformation'!A1752:Q4081,11,FALSE)</f>
        <v>Prediabetes</v>
      </c>
      <c r="L1753" s="39">
        <f>VLOOKUP(A1753,'Data _Transformation'!A1752:Q4081,12,FALSE)</f>
        <v>26167</v>
      </c>
      <c r="M1753" s="40">
        <f>VLOOKUP(A1753,'Data _Transformation'!A1752:Q4081,13,FALSE)</f>
        <v>17016.009999999998</v>
      </c>
      <c r="N1753" s="14" t="str">
        <f>VLOOKUP(A1753,'Data _Transformation'!A1752:Q4081,14,FALSE)</f>
        <v>tier - 2</v>
      </c>
      <c r="O1753" s="14" t="str">
        <f>VLOOKUP(A1753,'Data _Transformation'!A1752:Q4081,15,FALSE)</f>
        <v>tier - 2</v>
      </c>
      <c r="P1753" s="14" t="str">
        <f>VLOOKUP(A1753,'Data _Transformation'!A1752:Q4081,16,0)</f>
        <v>R1023</v>
      </c>
      <c r="Q1753" s="42">
        <f>VLOOKUP(A1753,'Data _Transformation'!A1752:Q4081,17,0)</f>
        <v>51</v>
      </c>
    </row>
    <row r="1754" spans="1:17" ht="15.6" x14ac:dyDescent="0.3">
      <c r="A1754" s="41" t="s">
        <v>3173</v>
      </c>
      <c r="B1754" s="14" t="str">
        <f>VLOOKUP(A1754,'Data _Transformation'!A1753:Q4082,2,FALSE)</f>
        <v xml:space="preserve">  Christie</v>
      </c>
      <c r="C1754" s="14">
        <f>VLOOKUP(A1754,'Data _Transformation'!A1753:Q4082,3,FALSE)</f>
        <v>31.12</v>
      </c>
      <c r="D1754" s="14">
        <f>VLOOKUP(A1754,'Data _Transformation'!A1753:Q4082,4,FALSE)</f>
        <v>4.76</v>
      </c>
      <c r="E1754" s="14" t="str">
        <f>VLOOKUP(A1754,'Data _Transformation'!A1753:Q4082,5,FALSE)</f>
        <v>Yes</v>
      </c>
      <c r="F1754" s="14" t="str">
        <f>VLOOKUP(A1754,'Data _Transformation'!A1753:Q4082,6,FALSE)</f>
        <v>No</v>
      </c>
      <c r="G1754" s="14" t="str">
        <f>VLOOKUP(A1754,'Data _Transformation'!A1753:Q4082,7,FALSE)</f>
        <v>Yes</v>
      </c>
      <c r="H1754" s="14">
        <f>VLOOKUP(A1754,'Data _Transformation'!A1753:Q4082,8,FALSE)</f>
        <v>1</v>
      </c>
      <c r="I1754" s="14" t="str">
        <f>VLOOKUP(A1754,'Data _Transformation'!A1753:Q4082,9,FALSE)</f>
        <v>Nonsmoker</v>
      </c>
      <c r="J1754" s="14" t="str">
        <f>VLOOKUP(A1754,'Data _Transformation'!A1753:Q4082,10,FALSE)</f>
        <v>Obesity</v>
      </c>
      <c r="K1754" s="14" t="str">
        <f>VLOOKUP(A1754,'Data _Transformation'!A1753:Q4082,11,FALSE)</f>
        <v>Normal</v>
      </c>
      <c r="L1754" s="39">
        <f>VLOOKUP(A1754,'Data _Transformation'!A1753:Q4082,12,FALSE)</f>
        <v>35226</v>
      </c>
      <c r="M1754" s="40">
        <f>VLOOKUP(A1754,'Data _Transformation'!A1753:Q4082,13,FALSE)</f>
        <v>17043.34</v>
      </c>
      <c r="N1754" s="14" t="str">
        <f>VLOOKUP(A1754,'Data _Transformation'!A1753:Q4082,14,FALSE)</f>
        <v>tier - 2</v>
      </c>
      <c r="O1754" s="14" t="str">
        <f>VLOOKUP(A1754,'Data _Transformation'!A1753:Q4082,15,FALSE)</f>
        <v>tier - 3</v>
      </c>
      <c r="P1754" s="14" t="str">
        <f>VLOOKUP(A1754,'Data _Transformation'!A1753:Q4082,16,0)</f>
        <v>R1013</v>
      </c>
      <c r="Q1754" s="42">
        <f>VLOOKUP(A1754,'Data _Transformation'!A1753:Q4082,17,0)</f>
        <v>26</v>
      </c>
    </row>
    <row r="1755" spans="1:17" ht="15.6" x14ac:dyDescent="0.3">
      <c r="A1755" s="41" t="s">
        <v>3167</v>
      </c>
      <c r="B1755" s="14" t="str">
        <f>VLOOKUP(A1755,'Data _Transformation'!A1754:Q4083,2,FALSE)</f>
        <v xml:space="preserve">  David A</v>
      </c>
      <c r="C1755" s="14">
        <f>VLOOKUP(A1755,'Data _Transformation'!A1754:Q4083,3,FALSE)</f>
        <v>22.01</v>
      </c>
      <c r="D1755" s="14">
        <f>VLOOKUP(A1755,'Data _Transformation'!A1754:Q4083,4,FALSE)</f>
        <v>6.72</v>
      </c>
      <c r="E1755" s="14" t="str">
        <f>VLOOKUP(A1755,'Data _Transformation'!A1754:Q4083,5,FALSE)</f>
        <v>Yes</v>
      </c>
      <c r="F1755" s="14" t="str">
        <f>VLOOKUP(A1755,'Data _Transformation'!A1754:Q4083,6,FALSE)</f>
        <v>No</v>
      </c>
      <c r="G1755" s="14" t="str">
        <f>VLOOKUP(A1755,'Data _Transformation'!A1754:Q4083,7,FALSE)</f>
        <v>No</v>
      </c>
      <c r="H1755" s="14">
        <f>VLOOKUP(A1755,'Data _Transformation'!A1754:Q4083,8,FALSE)</f>
        <v>1</v>
      </c>
      <c r="I1755" s="14" t="str">
        <f>VLOOKUP(A1755,'Data _Transformation'!A1754:Q4083,9,FALSE)</f>
        <v>Nonsmoker</v>
      </c>
      <c r="J1755" s="14" t="str">
        <f>VLOOKUP(A1755,'Data _Transformation'!A1754:Q4083,10,FALSE)</f>
        <v>Normal weight</v>
      </c>
      <c r="K1755" s="14" t="str">
        <f>VLOOKUP(A1755,'Data _Transformation'!A1754:Q4083,11,FALSE)</f>
        <v>Diabetes</v>
      </c>
      <c r="L1755" s="39">
        <f>VLOOKUP(A1755,'Data _Transformation'!A1754:Q4083,12,FALSE)</f>
        <v>37981</v>
      </c>
      <c r="M1755" s="40">
        <f>VLOOKUP(A1755,'Data _Transformation'!A1754:Q4083,13,FALSE)</f>
        <v>17081.080000000002</v>
      </c>
      <c r="N1755" s="14" t="str">
        <f>VLOOKUP(A1755,'Data _Transformation'!A1754:Q4083,14,FALSE)</f>
        <v>tier - 2</v>
      </c>
      <c r="O1755" s="14" t="str">
        <f>VLOOKUP(A1755,'Data _Transformation'!A1754:Q4083,15,FALSE)</f>
        <v>tier - 2</v>
      </c>
      <c r="P1755" s="14" t="str">
        <f>VLOOKUP(A1755,'Data _Transformation'!A1754:Q4083,16,0)</f>
        <v>R1011</v>
      </c>
      <c r="Q1755" s="42">
        <f>VLOOKUP(A1755,'Data _Transformation'!A1754:Q4083,17,0)</f>
        <v>19</v>
      </c>
    </row>
    <row r="1756" spans="1:17" ht="15.6" x14ac:dyDescent="0.3">
      <c r="A1756" s="41" t="s">
        <v>3161</v>
      </c>
      <c r="B1756" s="14" t="str">
        <f>VLOOKUP(A1756,'Data _Transformation'!A1755:Q4084,2,FALSE)</f>
        <v xml:space="preserve">  Masahiro</v>
      </c>
      <c r="C1756" s="14">
        <f>VLOOKUP(A1756,'Data _Transformation'!A1755:Q4084,3,FALSE)</f>
        <v>27.645</v>
      </c>
      <c r="D1756" s="14">
        <f>VLOOKUP(A1756,'Data _Transformation'!A1755:Q4084,4,FALSE)</f>
        <v>5.7</v>
      </c>
      <c r="E1756" s="14" t="str">
        <f>VLOOKUP(A1756,'Data _Transformation'!A1755:Q4084,5,FALSE)</f>
        <v>No</v>
      </c>
      <c r="F1756" s="14" t="str">
        <f>VLOOKUP(A1756,'Data _Transformation'!A1755:Q4084,6,FALSE)</f>
        <v>No</v>
      </c>
      <c r="G1756" s="14" t="str">
        <f>VLOOKUP(A1756,'Data _Transformation'!A1755:Q4084,7,FALSE)</f>
        <v>No</v>
      </c>
      <c r="H1756" s="14">
        <f>VLOOKUP(A1756,'Data _Transformation'!A1755:Q4084,8,FALSE)</f>
        <v>0</v>
      </c>
      <c r="I1756" s="14" t="str">
        <f>VLOOKUP(A1756,'Data _Transformation'!A1755:Q4084,9,FALSE)</f>
        <v>Nonsmoker</v>
      </c>
      <c r="J1756" s="14" t="str">
        <f>VLOOKUP(A1756,'Data _Transformation'!A1755:Q4084,10,FALSE)</f>
        <v>Over weight</v>
      </c>
      <c r="K1756" s="14" t="str">
        <f>VLOOKUP(A1756,'Data _Transformation'!A1755:Q4084,11,FALSE)</f>
        <v>Prediabetes</v>
      </c>
      <c r="L1756" s="39">
        <f>VLOOKUP(A1756,'Data _Transformation'!A1755:Q4084,12,FALSE)</f>
        <v>37435</v>
      </c>
      <c r="M1756" s="40">
        <f>VLOOKUP(A1756,'Data _Transformation'!A1755:Q4084,13,FALSE)</f>
        <v>17085.27</v>
      </c>
      <c r="N1756" s="14" t="str">
        <f>VLOOKUP(A1756,'Data _Transformation'!A1755:Q4084,14,FALSE)</f>
        <v>tier - 2</v>
      </c>
      <c r="O1756" s="14" t="str">
        <f>VLOOKUP(A1756,'Data _Transformation'!A1755:Q4084,15,FALSE)</f>
        <v>tier - 3</v>
      </c>
      <c r="P1756" s="14" t="str">
        <f>VLOOKUP(A1756,'Data _Transformation'!A1755:Q4084,16,0)</f>
        <v>R1013</v>
      </c>
      <c r="Q1756" s="42">
        <f>VLOOKUP(A1756,'Data _Transformation'!A1755:Q4084,17,0)</f>
        <v>20</v>
      </c>
    </row>
    <row r="1757" spans="1:17" ht="15.6" x14ac:dyDescent="0.3">
      <c r="A1757" s="41" t="s">
        <v>3156</v>
      </c>
      <c r="B1757" s="14" t="str">
        <f>VLOOKUP(A1757,'Data _Transformation'!A1756:Q4085,2,FALSE)</f>
        <v xml:space="preserve">  Logan B</v>
      </c>
      <c r="C1757" s="14">
        <f>VLOOKUP(A1757,'Data _Transformation'!A1756:Q4085,3,FALSE)</f>
        <v>29.64</v>
      </c>
      <c r="D1757" s="14">
        <f>VLOOKUP(A1757,'Data _Transformation'!A1756:Q4085,4,FALSE)</f>
        <v>5.31</v>
      </c>
      <c r="E1757" s="14" t="str">
        <f>VLOOKUP(A1757,'Data _Transformation'!A1756:Q4085,5,FALSE)</f>
        <v>Yes</v>
      </c>
      <c r="F1757" s="14" t="str">
        <f>VLOOKUP(A1757,'Data _Transformation'!A1756:Q4085,6,FALSE)</f>
        <v>No</v>
      </c>
      <c r="G1757" s="14" t="str">
        <f>VLOOKUP(A1757,'Data _Transformation'!A1756:Q4085,7,FALSE)</f>
        <v>No</v>
      </c>
      <c r="H1757" s="14">
        <f>VLOOKUP(A1757,'Data _Transformation'!A1756:Q4085,8,FALSE)</f>
        <v>0</v>
      </c>
      <c r="I1757" s="14" t="str">
        <f>VLOOKUP(A1757,'Data _Transformation'!A1756:Q4085,9,FALSE)</f>
        <v>Nonsmoker</v>
      </c>
      <c r="J1757" s="14" t="str">
        <f>VLOOKUP(A1757,'Data _Transformation'!A1756:Q4085,10,FALSE)</f>
        <v>Over weight</v>
      </c>
      <c r="K1757" s="14" t="str">
        <f>VLOOKUP(A1757,'Data _Transformation'!A1756:Q4085,11,FALSE)</f>
        <v>Normal</v>
      </c>
      <c r="L1757" s="39">
        <f>VLOOKUP(A1757,'Data _Transformation'!A1756:Q4085,12,FALSE)</f>
        <v>35949</v>
      </c>
      <c r="M1757" s="40">
        <f>VLOOKUP(A1757,'Data _Transformation'!A1756:Q4085,13,FALSE)</f>
        <v>17128.43</v>
      </c>
      <c r="N1757" s="14" t="str">
        <f>VLOOKUP(A1757,'Data _Transformation'!A1756:Q4085,14,FALSE)</f>
        <v>tier - 2</v>
      </c>
      <c r="O1757" s="14" t="str">
        <f>VLOOKUP(A1757,'Data _Transformation'!A1756:Q4085,15,FALSE)</f>
        <v>tier - 3</v>
      </c>
      <c r="P1757" s="14" t="str">
        <f>VLOOKUP(A1757,'Data _Transformation'!A1756:Q4085,16,0)</f>
        <v>R1016</v>
      </c>
      <c r="Q1757" s="42">
        <f>VLOOKUP(A1757,'Data _Transformation'!A1756:Q4085,17,0)</f>
        <v>25</v>
      </c>
    </row>
    <row r="1758" spans="1:17" ht="15.6" x14ac:dyDescent="0.3">
      <c r="A1758" s="41" t="s">
        <v>3151</v>
      </c>
      <c r="B1758" s="14" t="str">
        <f>VLOOKUP(A1758,'Data _Transformation'!A1757:Q4086,2,FALSE)</f>
        <v xml:space="preserve">  Stephanie L</v>
      </c>
      <c r="C1758" s="14">
        <f>VLOOKUP(A1758,'Data _Transformation'!A1757:Q4086,3,FALSE)</f>
        <v>33.700000000000003</v>
      </c>
      <c r="D1758" s="14">
        <f>VLOOKUP(A1758,'Data _Transformation'!A1757:Q4086,4,FALSE)</f>
        <v>4.32</v>
      </c>
      <c r="E1758" s="14" t="str">
        <f>VLOOKUP(A1758,'Data _Transformation'!A1757:Q4086,5,FALSE)</f>
        <v>Yes</v>
      </c>
      <c r="F1758" s="14" t="str">
        <f>VLOOKUP(A1758,'Data _Transformation'!A1757:Q4086,6,FALSE)</f>
        <v>No</v>
      </c>
      <c r="G1758" s="14" t="str">
        <f>VLOOKUP(A1758,'Data _Transformation'!A1757:Q4086,7,FALSE)</f>
        <v>No</v>
      </c>
      <c r="H1758" s="14">
        <f>VLOOKUP(A1758,'Data _Transformation'!A1757:Q4086,8,FALSE)</f>
        <v>1</v>
      </c>
      <c r="I1758" s="14" t="str">
        <f>VLOOKUP(A1758,'Data _Transformation'!A1757:Q4086,9,FALSE)</f>
        <v>Nonsmoker</v>
      </c>
      <c r="J1758" s="14" t="str">
        <f>VLOOKUP(A1758,'Data _Transformation'!A1757:Q4086,10,FALSE)</f>
        <v>Obesity</v>
      </c>
      <c r="K1758" s="14" t="str">
        <f>VLOOKUP(A1758,'Data _Transformation'!A1757:Q4086,11,FALSE)</f>
        <v>Normal</v>
      </c>
      <c r="L1758" s="39">
        <f>VLOOKUP(A1758,'Data _Transformation'!A1757:Q4086,12,FALSE)</f>
        <v>24001</v>
      </c>
      <c r="M1758" s="40">
        <f>VLOOKUP(A1758,'Data _Transformation'!A1757:Q4086,13,FALSE)</f>
        <v>17172.27</v>
      </c>
      <c r="N1758" s="14" t="str">
        <f>VLOOKUP(A1758,'Data _Transformation'!A1757:Q4086,14,FALSE)</f>
        <v>tier - 2</v>
      </c>
      <c r="O1758" s="14" t="str">
        <f>VLOOKUP(A1758,'Data _Transformation'!A1757:Q4086,15,FALSE)</f>
        <v>tier - 2</v>
      </c>
      <c r="P1758" s="14" t="str">
        <f>VLOOKUP(A1758,'Data _Transformation'!A1757:Q4086,16,0)</f>
        <v>R1026</v>
      </c>
      <c r="Q1758" s="42">
        <f>VLOOKUP(A1758,'Data _Transformation'!A1757:Q4086,17,0)</f>
        <v>57</v>
      </c>
    </row>
    <row r="1759" spans="1:17" ht="15.6" x14ac:dyDescent="0.3">
      <c r="A1759" s="41" t="s">
        <v>3146</v>
      </c>
      <c r="B1759" s="14" t="str">
        <f>VLOOKUP(A1759,'Data _Transformation'!A1758:Q4087,2,FALSE)</f>
        <v xml:space="preserve">  Angela H</v>
      </c>
      <c r="C1759" s="14">
        <f>VLOOKUP(A1759,'Data _Transformation'!A1758:Q4087,3,FALSE)</f>
        <v>27.5</v>
      </c>
      <c r="D1759" s="14">
        <f>VLOOKUP(A1759,'Data _Transformation'!A1758:Q4087,4,FALSE)</f>
        <v>4.2300000000000004</v>
      </c>
      <c r="E1759" s="14" t="str">
        <f>VLOOKUP(A1759,'Data _Transformation'!A1758:Q4087,5,FALSE)</f>
        <v>Yes</v>
      </c>
      <c r="F1759" s="14" t="str">
        <f>VLOOKUP(A1759,'Data _Transformation'!A1758:Q4087,6,FALSE)</f>
        <v>No</v>
      </c>
      <c r="G1759" s="14" t="str">
        <f>VLOOKUP(A1759,'Data _Transformation'!A1758:Q4087,7,FALSE)</f>
        <v>No</v>
      </c>
      <c r="H1759" s="14">
        <f>VLOOKUP(A1759,'Data _Transformation'!A1758:Q4087,8,FALSE)</f>
        <v>1</v>
      </c>
      <c r="I1759" s="14" t="str">
        <f>VLOOKUP(A1759,'Data _Transformation'!A1758:Q4087,9,FALSE)</f>
        <v>Nonsmoker</v>
      </c>
      <c r="J1759" s="14" t="str">
        <f>VLOOKUP(A1759,'Data _Transformation'!A1758:Q4087,10,FALSE)</f>
        <v>Over weight</v>
      </c>
      <c r="K1759" s="14" t="str">
        <f>VLOOKUP(A1759,'Data _Transformation'!A1758:Q4087,11,FALSE)</f>
        <v>Normal</v>
      </c>
      <c r="L1759" s="39">
        <f>VLOOKUP(A1759,'Data _Transformation'!A1758:Q4087,12,FALSE)</f>
        <v>23535</v>
      </c>
      <c r="M1759" s="40">
        <f>VLOOKUP(A1759,'Data _Transformation'!A1758:Q4087,13,FALSE)</f>
        <v>17174.52</v>
      </c>
      <c r="N1759" s="14" t="str">
        <f>VLOOKUP(A1759,'Data _Transformation'!A1758:Q4087,14,FALSE)</f>
        <v>tier - 2</v>
      </c>
      <c r="O1759" s="14" t="str">
        <f>VLOOKUP(A1759,'Data _Transformation'!A1758:Q4087,15,FALSE)</f>
        <v>tier - 2</v>
      </c>
      <c r="P1759" s="14" t="str">
        <f>VLOOKUP(A1759,'Data _Transformation'!A1758:Q4087,16,0)</f>
        <v>R1012</v>
      </c>
      <c r="Q1759" s="42">
        <f>VLOOKUP(A1759,'Data _Transformation'!A1758:Q4087,17,0)</f>
        <v>59</v>
      </c>
    </row>
    <row r="1760" spans="1:17" ht="15.6" x14ac:dyDescent="0.3">
      <c r="A1760" s="41" t="s">
        <v>3140</v>
      </c>
      <c r="B1760" s="14" t="str">
        <f>VLOOKUP(A1760,'Data _Transformation'!A1759:Q4088,2,FALSE)</f>
        <v xml:space="preserve">  Britt K</v>
      </c>
      <c r="C1760" s="14">
        <f>VLOOKUP(A1760,'Data _Transformation'!A1759:Q4088,3,FALSE)</f>
        <v>16.12</v>
      </c>
      <c r="D1760" s="14">
        <f>VLOOKUP(A1760,'Data _Transformation'!A1759:Q4088,4,FALSE)</f>
        <v>6.09</v>
      </c>
      <c r="E1760" s="14" t="str">
        <f>VLOOKUP(A1760,'Data _Transformation'!A1759:Q4088,5,FALSE)</f>
        <v>No</v>
      </c>
      <c r="F1760" s="14" t="str">
        <f>VLOOKUP(A1760,'Data _Transformation'!A1759:Q4088,6,FALSE)</f>
        <v>No</v>
      </c>
      <c r="G1760" s="14" t="str">
        <f>VLOOKUP(A1760,'Data _Transformation'!A1759:Q4088,7,FALSE)</f>
        <v>No</v>
      </c>
      <c r="H1760" s="14">
        <f>VLOOKUP(A1760,'Data _Transformation'!A1759:Q4088,8,FALSE)</f>
        <v>0</v>
      </c>
      <c r="I1760" s="14" t="str">
        <f>VLOOKUP(A1760,'Data _Transformation'!A1759:Q4088,9,FALSE)</f>
        <v>Nonsmoker</v>
      </c>
      <c r="J1760" s="14" t="str">
        <f>VLOOKUP(A1760,'Data _Transformation'!A1759:Q4088,10,FALSE)</f>
        <v>Under weight</v>
      </c>
      <c r="K1760" s="14" t="str">
        <f>VLOOKUP(A1760,'Data _Transformation'!A1759:Q4088,11,FALSE)</f>
        <v>Prediabetes</v>
      </c>
      <c r="L1760" s="39">
        <f>VLOOKUP(A1760,'Data _Transformation'!A1759:Q4088,12,FALSE)</f>
        <v>38217</v>
      </c>
      <c r="M1760" s="40">
        <f>VLOOKUP(A1760,'Data _Transformation'!A1759:Q4088,13,FALSE)</f>
        <v>17178.68</v>
      </c>
      <c r="N1760" s="14" t="str">
        <f>VLOOKUP(A1760,'Data _Transformation'!A1759:Q4088,14,FALSE)</f>
        <v>tier - 2</v>
      </c>
      <c r="O1760" s="14" t="str">
        <f>VLOOKUP(A1760,'Data _Transformation'!A1759:Q4088,15,FALSE)</f>
        <v>tier - 2</v>
      </c>
      <c r="P1760" s="14" t="str">
        <f>VLOOKUP(A1760,'Data _Transformation'!A1759:Q4088,16,0)</f>
        <v>R1019</v>
      </c>
      <c r="Q1760" s="42">
        <f>VLOOKUP(A1760,'Data _Transformation'!A1759:Q4088,17,0)</f>
        <v>18</v>
      </c>
    </row>
    <row r="1761" spans="1:17" ht="15.6" x14ac:dyDescent="0.3">
      <c r="A1761" s="41" t="s">
        <v>3133</v>
      </c>
      <c r="B1761" s="14" t="str">
        <f>VLOOKUP(A1761,'Data _Transformation'!A1760:Q4089,2,FALSE)</f>
        <v xml:space="preserve">  Joyce R</v>
      </c>
      <c r="C1761" s="14">
        <f>VLOOKUP(A1761,'Data _Transformation'!A1760:Q4089,3,FALSE)</f>
        <v>26.73</v>
      </c>
      <c r="D1761" s="14">
        <f>VLOOKUP(A1761,'Data _Transformation'!A1760:Q4089,4,FALSE)</f>
        <v>4.74</v>
      </c>
      <c r="E1761" s="14" t="str">
        <f>VLOOKUP(A1761,'Data _Transformation'!A1760:Q4089,5,FALSE)</f>
        <v>Yes</v>
      </c>
      <c r="F1761" s="14" t="str">
        <f>VLOOKUP(A1761,'Data _Transformation'!A1760:Q4089,6,FALSE)</f>
        <v>No</v>
      </c>
      <c r="G1761" s="14" t="str">
        <f>VLOOKUP(A1761,'Data _Transformation'!A1760:Q4089,7,FALSE)</f>
        <v>No</v>
      </c>
      <c r="H1761" s="14">
        <f>VLOOKUP(A1761,'Data _Transformation'!A1760:Q4089,8,FALSE)</f>
        <v>1</v>
      </c>
      <c r="I1761" s="14" t="str">
        <f>VLOOKUP(A1761,'Data _Transformation'!A1760:Q4089,9,FALSE)</f>
        <v>Nonsmoker</v>
      </c>
      <c r="J1761" s="14" t="str">
        <f>VLOOKUP(A1761,'Data _Transformation'!A1760:Q4089,10,FALSE)</f>
        <v>Over weight</v>
      </c>
      <c r="K1761" s="14" t="str">
        <f>VLOOKUP(A1761,'Data _Transformation'!A1760:Q4089,11,FALSE)</f>
        <v>Normal</v>
      </c>
      <c r="L1761" s="39">
        <f>VLOOKUP(A1761,'Data _Transformation'!A1760:Q4089,12,FALSE)</f>
        <v>30246</v>
      </c>
      <c r="M1761" s="40">
        <f>VLOOKUP(A1761,'Data _Transformation'!A1760:Q4089,13,FALSE)</f>
        <v>17179.52</v>
      </c>
      <c r="N1761" s="14" t="str">
        <f>VLOOKUP(A1761,'Data _Transformation'!A1760:Q4089,14,FALSE)</f>
        <v>tier - 2</v>
      </c>
      <c r="O1761" s="14" t="str">
        <f>VLOOKUP(A1761,'Data _Transformation'!A1760:Q4089,15,FALSE)</f>
        <v>tier - 1</v>
      </c>
      <c r="P1761" s="14" t="str">
        <f>VLOOKUP(A1761,'Data _Transformation'!A1760:Q4089,16,0)</f>
        <v>R1013</v>
      </c>
      <c r="Q1761" s="42">
        <f>VLOOKUP(A1761,'Data _Transformation'!A1760:Q4089,17,0)</f>
        <v>40</v>
      </c>
    </row>
    <row r="1762" spans="1:17" ht="15.6" x14ac:dyDescent="0.3">
      <c r="A1762" s="41" t="s">
        <v>3127</v>
      </c>
      <c r="B1762" s="14" t="str">
        <f>VLOOKUP(A1762,'Data _Transformation'!A1761:Q4090,2,FALSE)</f>
        <v xml:space="preserve">  Ben</v>
      </c>
      <c r="C1762" s="14">
        <f>VLOOKUP(A1762,'Data _Transformation'!A1761:Q4090,3,FALSE)</f>
        <v>37.25</v>
      </c>
      <c r="D1762" s="14">
        <f>VLOOKUP(A1762,'Data _Transformation'!A1761:Q4090,4,FALSE)</f>
        <v>6.23</v>
      </c>
      <c r="E1762" s="14" t="str">
        <f>VLOOKUP(A1762,'Data _Transformation'!A1761:Q4090,5,FALSE)</f>
        <v>Yes</v>
      </c>
      <c r="F1762" s="14" t="str">
        <f>VLOOKUP(A1762,'Data _Transformation'!A1761:Q4090,6,FALSE)</f>
        <v>No</v>
      </c>
      <c r="G1762" s="14" t="str">
        <f>VLOOKUP(A1762,'Data _Transformation'!A1761:Q4090,7,FALSE)</f>
        <v>No</v>
      </c>
      <c r="H1762" s="14">
        <f>VLOOKUP(A1762,'Data _Transformation'!A1761:Q4090,8,FALSE)</f>
        <v>0</v>
      </c>
      <c r="I1762" s="14" t="str">
        <f>VLOOKUP(A1762,'Data _Transformation'!A1761:Q4090,9,FALSE)</f>
        <v>Nonsmoker</v>
      </c>
      <c r="J1762" s="14" t="str">
        <f>VLOOKUP(A1762,'Data _Transformation'!A1761:Q4090,10,FALSE)</f>
        <v>Obesity</v>
      </c>
      <c r="K1762" s="14" t="str">
        <f>VLOOKUP(A1762,'Data _Transformation'!A1761:Q4090,11,FALSE)</f>
        <v>Prediabetes</v>
      </c>
      <c r="L1762" s="39">
        <f>VLOOKUP(A1762,'Data _Transformation'!A1761:Q4090,12,FALSE)</f>
        <v>27631</v>
      </c>
      <c r="M1762" s="40">
        <f>VLOOKUP(A1762,'Data _Transformation'!A1761:Q4090,13,FALSE)</f>
        <v>17253.43</v>
      </c>
      <c r="N1762" s="14" t="str">
        <f>VLOOKUP(A1762,'Data _Transformation'!A1761:Q4090,14,FALSE)</f>
        <v>tier - 2</v>
      </c>
      <c r="O1762" s="14" t="str">
        <f>VLOOKUP(A1762,'Data _Transformation'!A1761:Q4090,15,FALSE)</f>
        <v>tier - 3</v>
      </c>
      <c r="P1762" s="14" t="str">
        <f>VLOOKUP(A1762,'Data _Transformation'!A1761:Q4090,16,0)</f>
        <v>R1026</v>
      </c>
      <c r="Q1762" s="42">
        <f>VLOOKUP(A1762,'Data _Transformation'!A1761:Q4090,17,0)</f>
        <v>47</v>
      </c>
    </row>
    <row r="1763" spans="1:17" ht="15.6" x14ac:dyDescent="0.3">
      <c r="A1763" s="41" t="s">
        <v>3122</v>
      </c>
      <c r="B1763" s="14" t="str">
        <f>VLOOKUP(A1763,'Data _Transformation'!A1762:Q4091,2,FALSE)</f>
        <v xml:space="preserve">  Sarah M</v>
      </c>
      <c r="C1763" s="14">
        <f>VLOOKUP(A1763,'Data _Transformation'!A1762:Q4091,3,FALSE)</f>
        <v>23.56</v>
      </c>
      <c r="D1763" s="14">
        <f>VLOOKUP(A1763,'Data _Transformation'!A1762:Q4091,4,FALSE)</f>
        <v>5.45</v>
      </c>
      <c r="E1763" s="14" t="str">
        <f>VLOOKUP(A1763,'Data _Transformation'!A1762:Q4091,5,FALSE)</f>
        <v>Yes</v>
      </c>
      <c r="F1763" s="14" t="str">
        <f>VLOOKUP(A1763,'Data _Transformation'!A1762:Q4091,6,FALSE)</f>
        <v>No</v>
      </c>
      <c r="G1763" s="14" t="str">
        <f>VLOOKUP(A1763,'Data _Transformation'!A1762:Q4091,7,FALSE)</f>
        <v>No</v>
      </c>
      <c r="H1763" s="14">
        <f>VLOOKUP(A1763,'Data _Transformation'!A1762:Q4091,8,FALSE)</f>
        <v>1</v>
      </c>
      <c r="I1763" s="14" t="str">
        <f>VLOOKUP(A1763,'Data _Transformation'!A1762:Q4091,9,FALSE)</f>
        <v>Nonsmoker</v>
      </c>
      <c r="J1763" s="14" t="str">
        <f>VLOOKUP(A1763,'Data _Transformation'!A1762:Q4091,10,FALSE)</f>
        <v>Normal weight</v>
      </c>
      <c r="K1763" s="14" t="str">
        <f>VLOOKUP(A1763,'Data _Transformation'!A1762:Q4091,11,FALSE)</f>
        <v>Normal</v>
      </c>
      <c r="L1763" s="39">
        <f>VLOOKUP(A1763,'Data _Transformation'!A1762:Q4091,12,FALSE)</f>
        <v>23204</v>
      </c>
      <c r="M1763" s="40">
        <f>VLOOKUP(A1763,'Data _Transformation'!A1762:Q4091,13,FALSE)</f>
        <v>17337.580000000002</v>
      </c>
      <c r="N1763" s="14" t="str">
        <f>VLOOKUP(A1763,'Data _Transformation'!A1762:Q4091,14,FALSE)</f>
        <v>tier - 2</v>
      </c>
      <c r="O1763" s="14" t="str">
        <f>VLOOKUP(A1763,'Data _Transformation'!A1762:Q4091,15,FALSE)</f>
        <v>tier - 3</v>
      </c>
      <c r="P1763" s="14" t="str">
        <f>VLOOKUP(A1763,'Data _Transformation'!A1762:Q4091,16,0)</f>
        <v>R1023</v>
      </c>
      <c r="Q1763" s="42">
        <f>VLOOKUP(A1763,'Data _Transformation'!A1762:Q4091,17,0)</f>
        <v>59</v>
      </c>
    </row>
    <row r="1764" spans="1:17" ht="15.6" x14ac:dyDescent="0.3">
      <c r="A1764" s="41" t="s">
        <v>3121</v>
      </c>
      <c r="B1764" s="14" t="str">
        <f>VLOOKUP(A1764,'Data _Transformation'!A1763:Q4092,2,FALSE)</f>
        <v xml:space="preserve">  Sarah</v>
      </c>
      <c r="C1764" s="14">
        <f>VLOOKUP(A1764,'Data _Transformation'!A1763:Q4092,3,FALSE)</f>
        <v>15.84</v>
      </c>
      <c r="D1764" s="14">
        <f>VLOOKUP(A1764,'Data _Transformation'!A1763:Q4092,4,FALSE)</f>
        <v>10.34</v>
      </c>
      <c r="E1764" s="14" t="str">
        <f>VLOOKUP(A1764,'Data _Transformation'!A1763:Q4092,5,FALSE)</f>
        <v>No</v>
      </c>
      <c r="F1764" s="14" t="str">
        <f>VLOOKUP(A1764,'Data _Transformation'!A1763:Q4092,6,FALSE)</f>
        <v>No</v>
      </c>
      <c r="G1764" s="14" t="str">
        <f>VLOOKUP(A1764,'Data _Transformation'!A1763:Q4092,7,FALSE)</f>
        <v>No</v>
      </c>
      <c r="H1764" s="14">
        <f>VLOOKUP(A1764,'Data _Transformation'!A1763:Q4092,8,FALSE)</f>
        <v>2</v>
      </c>
      <c r="I1764" s="14" t="str">
        <f>VLOOKUP(A1764,'Data _Transformation'!A1763:Q4092,9,FALSE)</f>
        <v>Nonsmoker</v>
      </c>
      <c r="J1764" s="14" t="str">
        <f>VLOOKUP(A1764,'Data _Transformation'!A1763:Q4092,10,FALSE)</f>
        <v>Under weight</v>
      </c>
      <c r="K1764" s="14" t="str">
        <f>VLOOKUP(A1764,'Data _Transformation'!A1763:Q4092,11,FALSE)</f>
        <v>Diabetes</v>
      </c>
      <c r="L1764" s="39">
        <f>VLOOKUP(A1764,'Data _Transformation'!A1763:Q4092,12,FALSE)</f>
        <v>37926</v>
      </c>
      <c r="M1764" s="40">
        <f>VLOOKUP(A1764,'Data _Transformation'!A1763:Q4092,13,FALSE)</f>
        <v>17352.68</v>
      </c>
      <c r="N1764" s="14" t="str">
        <f>VLOOKUP(A1764,'Data _Transformation'!A1763:Q4092,14,FALSE)</f>
        <v>tier - 2</v>
      </c>
      <c r="O1764" s="14" t="str">
        <f>VLOOKUP(A1764,'Data _Transformation'!A1763:Q4092,15,FALSE)</f>
        <v>tier - 3</v>
      </c>
      <c r="P1764" s="14" t="str">
        <f>VLOOKUP(A1764,'Data _Transformation'!A1763:Q4092,16,0)</f>
        <v>R1012</v>
      </c>
      <c r="Q1764" s="42">
        <f>VLOOKUP(A1764,'Data _Transformation'!A1763:Q4092,17,0)</f>
        <v>19</v>
      </c>
    </row>
    <row r="1765" spans="1:17" ht="15.6" x14ac:dyDescent="0.3">
      <c r="A1765" s="41" t="s">
        <v>3114</v>
      </c>
      <c r="B1765" s="14" t="str">
        <f>VLOOKUP(A1765,'Data _Transformation'!A1764:Q4093,2,FALSE)</f>
        <v xml:space="preserve">  Katie</v>
      </c>
      <c r="C1765" s="14">
        <f>VLOOKUP(A1765,'Data _Transformation'!A1764:Q4093,3,FALSE)</f>
        <v>36.630000000000003</v>
      </c>
      <c r="D1765" s="14">
        <f>VLOOKUP(A1765,'Data _Transformation'!A1764:Q4093,4,FALSE)</f>
        <v>5.15</v>
      </c>
      <c r="E1765" s="14" t="str">
        <f>VLOOKUP(A1765,'Data _Transformation'!A1764:Q4093,5,FALSE)</f>
        <v>No</v>
      </c>
      <c r="F1765" s="14" t="str">
        <f>VLOOKUP(A1765,'Data _Transformation'!A1764:Q4093,6,FALSE)</f>
        <v>No</v>
      </c>
      <c r="G1765" s="14" t="str">
        <f>VLOOKUP(A1765,'Data _Transformation'!A1764:Q4093,7,FALSE)</f>
        <v>No</v>
      </c>
      <c r="H1765" s="14">
        <f>VLOOKUP(A1765,'Data _Transformation'!A1764:Q4093,8,FALSE)</f>
        <v>0</v>
      </c>
      <c r="I1765" s="14" t="str">
        <f>VLOOKUP(A1765,'Data _Transformation'!A1764:Q4093,9,FALSE)</f>
        <v>Nonsmoker</v>
      </c>
      <c r="J1765" s="14" t="str">
        <f>VLOOKUP(A1765,'Data _Transformation'!A1764:Q4093,10,FALSE)</f>
        <v>Obesity</v>
      </c>
      <c r="K1765" s="14" t="str">
        <f>VLOOKUP(A1765,'Data _Transformation'!A1764:Q4093,11,FALSE)</f>
        <v>Normal</v>
      </c>
      <c r="L1765" s="39">
        <f>VLOOKUP(A1765,'Data _Transformation'!A1764:Q4093,12,FALSE)</f>
        <v>33895</v>
      </c>
      <c r="M1765" s="40">
        <f>VLOOKUP(A1765,'Data _Transformation'!A1764:Q4093,13,FALSE)</f>
        <v>17361.77</v>
      </c>
      <c r="N1765" s="14" t="str">
        <f>VLOOKUP(A1765,'Data _Transformation'!A1764:Q4093,14,FALSE)</f>
        <v>tier - 2</v>
      </c>
      <c r="O1765" s="14" t="str">
        <f>VLOOKUP(A1765,'Data _Transformation'!A1764:Q4093,15,FALSE)</f>
        <v>tier - 1</v>
      </c>
      <c r="P1765" s="14" t="str">
        <f>VLOOKUP(A1765,'Data _Transformation'!A1764:Q4093,16,0)</f>
        <v>R1012</v>
      </c>
      <c r="Q1765" s="42">
        <f>VLOOKUP(A1765,'Data _Transformation'!A1764:Q4093,17,0)</f>
        <v>30</v>
      </c>
    </row>
    <row r="1766" spans="1:17" ht="15.6" x14ac:dyDescent="0.3">
      <c r="A1766" s="41" t="s">
        <v>3107</v>
      </c>
      <c r="B1766" s="14" t="str">
        <f>VLOOKUP(A1766,'Data _Transformation'!A1765:Q4094,2,FALSE)</f>
        <v xml:space="preserve">  Michaela L</v>
      </c>
      <c r="C1766" s="14">
        <f>VLOOKUP(A1766,'Data _Transformation'!A1765:Q4094,3,FALSE)</f>
        <v>16.47</v>
      </c>
      <c r="D1766" s="14">
        <f>VLOOKUP(A1766,'Data _Transformation'!A1765:Q4094,4,FALSE)</f>
        <v>11.72</v>
      </c>
      <c r="E1766" s="14" t="str">
        <f>VLOOKUP(A1766,'Data _Transformation'!A1765:Q4094,5,FALSE)</f>
        <v>No</v>
      </c>
      <c r="F1766" s="14" t="str">
        <f>VLOOKUP(A1766,'Data _Transformation'!A1765:Q4094,6,FALSE)</f>
        <v>No</v>
      </c>
      <c r="G1766" s="14" t="str">
        <f>VLOOKUP(A1766,'Data _Transformation'!A1765:Q4094,7,FALSE)</f>
        <v>No</v>
      </c>
      <c r="H1766" s="14">
        <f>VLOOKUP(A1766,'Data _Transformation'!A1765:Q4094,8,FALSE)</f>
        <v>0</v>
      </c>
      <c r="I1766" s="14" t="str">
        <f>VLOOKUP(A1766,'Data _Transformation'!A1765:Q4094,9,FALSE)</f>
        <v>Nonsmoker</v>
      </c>
      <c r="J1766" s="14" t="str">
        <f>VLOOKUP(A1766,'Data _Transformation'!A1765:Q4094,10,FALSE)</f>
        <v>Under weight</v>
      </c>
      <c r="K1766" s="14" t="str">
        <f>VLOOKUP(A1766,'Data _Transformation'!A1765:Q4094,11,FALSE)</f>
        <v>Diabetes</v>
      </c>
      <c r="L1766" s="39">
        <f>VLOOKUP(A1766,'Data _Transformation'!A1765:Q4094,12,FALSE)</f>
        <v>37927</v>
      </c>
      <c r="M1766" s="40">
        <f>VLOOKUP(A1766,'Data _Transformation'!A1765:Q4094,13,FALSE)</f>
        <v>17468.98</v>
      </c>
      <c r="N1766" s="14" t="str">
        <f>VLOOKUP(A1766,'Data _Transformation'!A1765:Q4094,14,FALSE)</f>
        <v>tier - 2</v>
      </c>
      <c r="O1766" s="14" t="str">
        <f>VLOOKUP(A1766,'Data _Transformation'!A1765:Q4094,15,FALSE)</f>
        <v>tier - 1</v>
      </c>
      <c r="P1766" s="14" t="str">
        <f>VLOOKUP(A1766,'Data _Transformation'!A1765:Q4094,16,0)</f>
        <v>R1012</v>
      </c>
      <c r="Q1766" s="42">
        <f>VLOOKUP(A1766,'Data _Transformation'!A1765:Q4094,17,0)</f>
        <v>19</v>
      </c>
    </row>
    <row r="1767" spans="1:17" ht="15.6" x14ac:dyDescent="0.3">
      <c r="A1767" s="41" t="s">
        <v>3100</v>
      </c>
      <c r="B1767" s="14" t="str">
        <f>VLOOKUP(A1767,'Data _Transformation'!A1766:Q4095,2,FALSE)</f>
        <v xml:space="preserve">  Shalaleh</v>
      </c>
      <c r="C1767" s="14">
        <f>VLOOKUP(A1767,'Data _Transformation'!A1766:Q4095,3,FALSE)</f>
        <v>25.8</v>
      </c>
      <c r="D1767" s="14">
        <f>VLOOKUP(A1767,'Data _Transformation'!A1766:Q4095,4,FALSE)</f>
        <v>5.29</v>
      </c>
      <c r="E1767" s="14" t="str">
        <f>VLOOKUP(A1767,'Data _Transformation'!A1766:Q4095,5,FALSE)</f>
        <v>No</v>
      </c>
      <c r="F1767" s="14" t="str">
        <f>VLOOKUP(A1767,'Data _Transformation'!A1766:Q4095,6,FALSE)</f>
        <v>No</v>
      </c>
      <c r="G1767" s="14" t="str">
        <f>VLOOKUP(A1767,'Data _Transformation'!A1766:Q4095,7,FALSE)</f>
        <v>No</v>
      </c>
      <c r="H1767" s="14">
        <f>VLOOKUP(A1767,'Data _Transformation'!A1766:Q4095,8,FALSE)</f>
        <v>0</v>
      </c>
      <c r="I1767" s="14" t="str">
        <f>VLOOKUP(A1767,'Data _Transformation'!A1766:Q4095,9,FALSE)</f>
        <v>Nonsmoker</v>
      </c>
      <c r="J1767" s="14" t="str">
        <f>VLOOKUP(A1767,'Data _Transformation'!A1766:Q4095,10,FALSE)</f>
        <v>Over weight</v>
      </c>
      <c r="K1767" s="14" t="str">
        <f>VLOOKUP(A1767,'Data _Transformation'!A1766:Q4095,11,FALSE)</f>
        <v>Normal</v>
      </c>
      <c r="L1767" s="39">
        <f>VLOOKUP(A1767,'Data _Transformation'!A1766:Q4095,12,FALSE)</f>
        <v>26092</v>
      </c>
      <c r="M1767" s="40">
        <f>VLOOKUP(A1767,'Data _Transformation'!A1766:Q4095,13,FALSE)</f>
        <v>17479.53</v>
      </c>
      <c r="N1767" s="14" t="str">
        <f>VLOOKUP(A1767,'Data _Transformation'!A1766:Q4095,14,FALSE)</f>
        <v>tier - 1</v>
      </c>
      <c r="O1767" s="14" t="str">
        <f>VLOOKUP(A1767,'Data _Transformation'!A1766:Q4095,15,FALSE)</f>
        <v>tier - 1</v>
      </c>
      <c r="P1767" s="14" t="str">
        <f>VLOOKUP(A1767,'Data _Transformation'!A1766:Q4095,16,0)</f>
        <v>R1012</v>
      </c>
      <c r="Q1767" s="42">
        <f>VLOOKUP(A1767,'Data _Transformation'!A1766:Q4095,17,0)</f>
        <v>52</v>
      </c>
    </row>
    <row r="1768" spans="1:17" ht="15.6" x14ac:dyDescent="0.3">
      <c r="A1768" s="41" t="s">
        <v>3091</v>
      </c>
      <c r="B1768" s="14" t="str">
        <f>VLOOKUP(A1768,'Data _Transformation'!A1767:Q4096,2,FALSE)</f>
        <v xml:space="preserve">  Karen</v>
      </c>
      <c r="C1768" s="14">
        <f>VLOOKUP(A1768,'Data _Transformation'!A1767:Q4096,3,FALSE)</f>
        <v>23.6</v>
      </c>
      <c r="D1768" s="14">
        <f>VLOOKUP(A1768,'Data _Transformation'!A1767:Q4096,4,FALSE)</f>
        <v>4.33</v>
      </c>
      <c r="E1768" s="14" t="str">
        <f>VLOOKUP(A1768,'Data _Transformation'!A1767:Q4096,5,FALSE)</f>
        <v>No</v>
      </c>
      <c r="F1768" s="14" t="str">
        <f>VLOOKUP(A1768,'Data _Transformation'!A1767:Q4096,6,FALSE)</f>
        <v>No</v>
      </c>
      <c r="G1768" s="14" t="str">
        <f>VLOOKUP(A1768,'Data _Transformation'!A1767:Q4096,7,FALSE)</f>
        <v>No</v>
      </c>
      <c r="H1768" s="14">
        <f>VLOOKUP(A1768,'Data _Transformation'!A1767:Q4096,8,FALSE)</f>
        <v>0</v>
      </c>
      <c r="I1768" s="14" t="str">
        <f>VLOOKUP(A1768,'Data _Transformation'!A1767:Q4096,9,FALSE)</f>
        <v>Nonsmoker</v>
      </c>
      <c r="J1768" s="14" t="str">
        <f>VLOOKUP(A1768,'Data _Transformation'!A1767:Q4096,10,FALSE)</f>
        <v>Normal weight</v>
      </c>
      <c r="K1768" s="14" t="str">
        <f>VLOOKUP(A1768,'Data _Transformation'!A1767:Q4096,11,FALSE)</f>
        <v>Normal</v>
      </c>
      <c r="L1768" s="39">
        <f>VLOOKUP(A1768,'Data _Transformation'!A1767:Q4096,12,FALSE)</f>
        <v>33236</v>
      </c>
      <c r="M1768" s="40">
        <f>VLOOKUP(A1768,'Data _Transformation'!A1767:Q4096,13,FALSE)</f>
        <v>17496.310000000001</v>
      </c>
      <c r="N1768" s="14" t="str">
        <f>VLOOKUP(A1768,'Data _Transformation'!A1767:Q4096,14,FALSE)</f>
        <v>tier - 1</v>
      </c>
      <c r="O1768" s="14" t="str">
        <f>VLOOKUP(A1768,'Data _Transformation'!A1767:Q4096,15,FALSE)</f>
        <v>tier - 2</v>
      </c>
      <c r="P1768" s="14" t="str">
        <f>VLOOKUP(A1768,'Data _Transformation'!A1767:Q4096,16,0)</f>
        <v>R1011</v>
      </c>
      <c r="Q1768" s="42">
        <f>VLOOKUP(A1768,'Data _Transformation'!A1767:Q4096,17,0)</f>
        <v>32</v>
      </c>
    </row>
    <row r="1769" spans="1:17" ht="15.6" x14ac:dyDescent="0.3">
      <c r="A1769" s="41" t="s">
        <v>3071</v>
      </c>
      <c r="B1769" s="14" t="str">
        <f>VLOOKUP(A1769,'Data _Transformation'!A1768:Q4097,2,FALSE)</f>
        <v xml:space="preserve">  Zuzana</v>
      </c>
      <c r="C1769" s="14">
        <f>VLOOKUP(A1769,'Data _Transformation'!A1768:Q4097,3,FALSE)</f>
        <v>32.11</v>
      </c>
      <c r="D1769" s="14">
        <f>VLOOKUP(A1769,'Data _Transformation'!A1768:Q4097,4,FALSE)</f>
        <v>6.24</v>
      </c>
      <c r="E1769" s="14" t="str">
        <f>VLOOKUP(A1769,'Data _Transformation'!A1768:Q4097,5,FALSE)</f>
        <v>No</v>
      </c>
      <c r="F1769" s="14" t="str">
        <f>VLOOKUP(A1769,'Data _Transformation'!A1768:Q4097,6,FALSE)</f>
        <v>No</v>
      </c>
      <c r="G1769" s="14" t="str">
        <f>VLOOKUP(A1769,'Data _Transformation'!A1768:Q4097,7,FALSE)</f>
        <v>Yes</v>
      </c>
      <c r="H1769" s="14">
        <f>VLOOKUP(A1769,'Data _Transformation'!A1768:Q4097,8,FALSE)</f>
        <v>1</v>
      </c>
      <c r="I1769" s="14" t="str">
        <f>VLOOKUP(A1769,'Data _Transformation'!A1768:Q4097,9,FALSE)</f>
        <v>Nonsmoker</v>
      </c>
      <c r="J1769" s="14" t="str">
        <f>VLOOKUP(A1769,'Data _Transformation'!A1768:Q4097,10,FALSE)</f>
        <v>Obesity</v>
      </c>
      <c r="K1769" s="14" t="str">
        <f>VLOOKUP(A1769,'Data _Transformation'!A1768:Q4097,11,FALSE)</f>
        <v>Prediabetes</v>
      </c>
      <c r="L1769" s="39">
        <f>VLOOKUP(A1769,'Data _Transformation'!A1768:Q4097,12,FALSE)</f>
        <v>23909</v>
      </c>
      <c r="M1769" s="40">
        <f>VLOOKUP(A1769,'Data _Transformation'!A1768:Q4097,13,FALSE)</f>
        <v>17505.650000000001</v>
      </c>
      <c r="N1769" s="14" t="str">
        <f>VLOOKUP(A1769,'Data _Transformation'!A1768:Q4097,14,FALSE)</f>
        <v>tier - 1</v>
      </c>
      <c r="O1769" s="14" t="str">
        <f>VLOOKUP(A1769,'Data _Transformation'!A1768:Q4097,15,FALSE)</f>
        <v>tier - 2</v>
      </c>
      <c r="P1769" s="14" t="str">
        <f>VLOOKUP(A1769,'Data _Transformation'!A1768:Q4097,16,0)</f>
        <v>R1023</v>
      </c>
      <c r="Q1769" s="42">
        <f>VLOOKUP(A1769,'Data _Transformation'!A1768:Q4097,17,0)</f>
        <v>57</v>
      </c>
    </row>
    <row r="1770" spans="1:17" ht="15.6" x14ac:dyDescent="0.3">
      <c r="A1770" s="41" t="s">
        <v>3065</v>
      </c>
      <c r="B1770" s="14" t="str">
        <f>VLOOKUP(A1770,'Data _Transformation'!A1769:Q4098,2,FALSE)</f>
        <v xml:space="preserve">  Daniel J</v>
      </c>
      <c r="C1770" s="14">
        <f>VLOOKUP(A1770,'Data _Transformation'!A1769:Q4098,3,FALSE)</f>
        <v>30.114999999999998</v>
      </c>
      <c r="D1770" s="14">
        <f>VLOOKUP(A1770,'Data _Transformation'!A1769:Q4098,4,FALSE)</f>
        <v>11.61</v>
      </c>
      <c r="E1770" s="14" t="str">
        <f>VLOOKUP(A1770,'Data _Transformation'!A1769:Q4098,5,FALSE)</f>
        <v>No</v>
      </c>
      <c r="F1770" s="14" t="str">
        <f>VLOOKUP(A1770,'Data _Transformation'!A1769:Q4098,6,FALSE)</f>
        <v>No</v>
      </c>
      <c r="G1770" s="14" t="str">
        <f>VLOOKUP(A1770,'Data _Transformation'!A1769:Q4098,7,FALSE)</f>
        <v>No</v>
      </c>
      <c r="H1770" s="14">
        <f>VLOOKUP(A1770,'Data _Transformation'!A1769:Q4098,8,FALSE)</f>
        <v>0</v>
      </c>
      <c r="I1770" s="14" t="str">
        <f>VLOOKUP(A1770,'Data _Transformation'!A1769:Q4098,9,FALSE)</f>
        <v>Nonsmoker</v>
      </c>
      <c r="J1770" s="14" t="str">
        <f>VLOOKUP(A1770,'Data _Transformation'!A1769:Q4098,10,FALSE)</f>
        <v>Obesity</v>
      </c>
      <c r="K1770" s="14" t="str">
        <f>VLOOKUP(A1770,'Data _Transformation'!A1769:Q4098,11,FALSE)</f>
        <v>Diabetes</v>
      </c>
      <c r="L1770" s="39">
        <f>VLOOKUP(A1770,'Data _Transformation'!A1769:Q4098,12,FALSE)</f>
        <v>25031</v>
      </c>
      <c r="M1770" s="40">
        <f>VLOOKUP(A1770,'Data _Transformation'!A1769:Q4098,13,FALSE)</f>
        <v>17507.47</v>
      </c>
      <c r="N1770" s="14" t="str">
        <f>VLOOKUP(A1770,'Data _Transformation'!A1769:Q4098,14,FALSE)</f>
        <v>tier - 1</v>
      </c>
      <c r="O1770" s="14" t="str">
        <f>VLOOKUP(A1770,'Data _Transformation'!A1769:Q4098,15,FALSE)</f>
        <v>tier - 1</v>
      </c>
      <c r="P1770" s="14" t="str">
        <f>VLOOKUP(A1770,'Data _Transformation'!A1769:Q4098,16,0)</f>
        <v>R1026</v>
      </c>
      <c r="Q1770" s="42">
        <f>VLOOKUP(A1770,'Data _Transformation'!A1769:Q4098,17,0)</f>
        <v>54</v>
      </c>
    </row>
    <row r="1771" spans="1:17" ht="15.6" x14ac:dyDescent="0.3">
      <c r="A1771" s="41" t="s">
        <v>3061</v>
      </c>
      <c r="B1771" s="14" t="str">
        <f>VLOOKUP(A1771,'Data _Transformation'!A1770:Q4099,2,FALSE)</f>
        <v xml:space="preserve">  Alexandra</v>
      </c>
      <c r="C1771" s="14">
        <f>VLOOKUP(A1771,'Data _Transformation'!A1770:Q4099,3,FALSE)</f>
        <v>20.28</v>
      </c>
      <c r="D1771" s="14">
        <f>VLOOKUP(A1771,'Data _Transformation'!A1770:Q4099,4,FALSE)</f>
        <v>11.07</v>
      </c>
      <c r="E1771" s="14" t="str">
        <f>VLOOKUP(A1771,'Data _Transformation'!A1770:Q4099,5,FALSE)</f>
        <v>Yes</v>
      </c>
      <c r="F1771" s="14" t="str">
        <f>VLOOKUP(A1771,'Data _Transformation'!A1770:Q4099,6,FALSE)</f>
        <v>No</v>
      </c>
      <c r="G1771" s="14" t="str">
        <f>VLOOKUP(A1771,'Data _Transformation'!A1770:Q4099,7,FALSE)</f>
        <v>No</v>
      </c>
      <c r="H1771" s="14">
        <f>VLOOKUP(A1771,'Data _Transformation'!A1770:Q4099,8,FALSE)</f>
        <v>0</v>
      </c>
      <c r="I1771" s="14" t="str">
        <f>VLOOKUP(A1771,'Data _Transformation'!A1770:Q4099,9,FALSE)</f>
        <v>Nonsmoker</v>
      </c>
      <c r="J1771" s="14" t="str">
        <f>VLOOKUP(A1771,'Data _Transformation'!A1770:Q4099,10,FALSE)</f>
        <v>Normal weight</v>
      </c>
      <c r="K1771" s="14" t="str">
        <f>VLOOKUP(A1771,'Data _Transformation'!A1770:Q4099,11,FALSE)</f>
        <v>Diabetes</v>
      </c>
      <c r="L1771" s="39">
        <f>VLOOKUP(A1771,'Data _Transformation'!A1770:Q4099,12,FALSE)</f>
        <v>23331</v>
      </c>
      <c r="M1771" s="40">
        <f>VLOOKUP(A1771,'Data _Transformation'!A1770:Q4099,13,FALSE)</f>
        <v>17556.88</v>
      </c>
      <c r="N1771" s="14" t="str">
        <f>VLOOKUP(A1771,'Data _Transformation'!A1770:Q4099,14,FALSE)</f>
        <v>tier - 1</v>
      </c>
      <c r="O1771" s="14" t="str">
        <f>VLOOKUP(A1771,'Data _Transformation'!A1770:Q4099,15,FALSE)</f>
        <v>tier - 2</v>
      </c>
      <c r="P1771" s="14" t="str">
        <f>VLOOKUP(A1771,'Data _Transformation'!A1770:Q4099,16,0)</f>
        <v>R1012</v>
      </c>
      <c r="Q1771" s="42">
        <f>VLOOKUP(A1771,'Data _Transformation'!A1770:Q4099,17,0)</f>
        <v>59</v>
      </c>
    </row>
    <row r="1772" spans="1:17" ht="15.6" x14ac:dyDescent="0.3">
      <c r="A1772" s="41" t="s">
        <v>3053</v>
      </c>
      <c r="B1772" s="14" t="str">
        <f>VLOOKUP(A1772,'Data _Transformation'!A1771:Q4100,2,FALSE)</f>
        <v xml:space="preserve">  Jessica</v>
      </c>
      <c r="C1772" s="14">
        <f>VLOOKUP(A1772,'Data _Transformation'!A1771:Q4100,3,FALSE)</f>
        <v>20.234999999999999</v>
      </c>
      <c r="D1772" s="14">
        <f>VLOOKUP(A1772,'Data _Transformation'!A1771:Q4100,4,FALSE)</f>
        <v>5.19</v>
      </c>
      <c r="E1772" s="14" t="str">
        <f>VLOOKUP(A1772,'Data _Transformation'!A1771:Q4100,5,FALSE)</f>
        <v>No</v>
      </c>
      <c r="F1772" s="14" t="str">
        <f>VLOOKUP(A1772,'Data _Transformation'!A1771:Q4100,6,FALSE)</f>
        <v>No</v>
      </c>
      <c r="G1772" s="14" t="str">
        <f>VLOOKUP(A1772,'Data _Transformation'!A1771:Q4100,7,FALSE)</f>
        <v>Yes</v>
      </c>
      <c r="H1772" s="14">
        <f>VLOOKUP(A1772,'Data _Transformation'!A1771:Q4100,8,FALSE)</f>
        <v>1</v>
      </c>
      <c r="I1772" s="14" t="str">
        <f>VLOOKUP(A1772,'Data _Transformation'!A1771:Q4100,9,FALSE)</f>
        <v>Nonsmoker</v>
      </c>
      <c r="J1772" s="14" t="str">
        <f>VLOOKUP(A1772,'Data _Transformation'!A1771:Q4100,10,FALSE)</f>
        <v>Normal weight</v>
      </c>
      <c r="K1772" s="14" t="str">
        <f>VLOOKUP(A1772,'Data _Transformation'!A1771:Q4100,11,FALSE)</f>
        <v>Normal</v>
      </c>
      <c r="L1772" s="39">
        <f>VLOOKUP(A1772,'Data _Transformation'!A1771:Q4100,12,FALSE)</f>
        <v>37493</v>
      </c>
      <c r="M1772" s="40">
        <f>VLOOKUP(A1772,'Data _Transformation'!A1771:Q4100,13,FALSE)</f>
        <v>17560.38</v>
      </c>
      <c r="N1772" s="14" t="str">
        <f>VLOOKUP(A1772,'Data _Transformation'!A1771:Q4100,14,FALSE)</f>
        <v>tier - 1</v>
      </c>
      <c r="O1772" s="14" t="str">
        <f>VLOOKUP(A1772,'Data _Transformation'!A1771:Q4100,15,FALSE)</f>
        <v>tier - 1</v>
      </c>
      <c r="P1772" s="14" t="str">
        <f>VLOOKUP(A1772,'Data _Transformation'!A1771:Q4100,16,0)</f>
        <v>R1012</v>
      </c>
      <c r="Q1772" s="42">
        <f>VLOOKUP(A1772,'Data _Transformation'!A1771:Q4100,17,0)</f>
        <v>20</v>
      </c>
    </row>
    <row r="1773" spans="1:17" ht="15.6" x14ac:dyDescent="0.3">
      <c r="A1773" s="41" t="s">
        <v>3047</v>
      </c>
      <c r="B1773" s="14" t="str">
        <f>VLOOKUP(A1773,'Data _Transformation'!A1772:Q4101,2,FALSE)</f>
        <v xml:space="preserve">  Matthew M</v>
      </c>
      <c r="C1773" s="14">
        <f>VLOOKUP(A1773,'Data _Transformation'!A1772:Q4101,3,FALSE)</f>
        <v>25.27</v>
      </c>
      <c r="D1773" s="14">
        <f>VLOOKUP(A1773,'Data _Transformation'!A1772:Q4101,4,FALSE)</f>
        <v>5.7</v>
      </c>
      <c r="E1773" s="14" t="str">
        <f>VLOOKUP(A1773,'Data _Transformation'!A1772:Q4101,5,FALSE)</f>
        <v>Yes</v>
      </c>
      <c r="F1773" s="14" t="str">
        <f>VLOOKUP(A1773,'Data _Transformation'!A1772:Q4101,6,FALSE)</f>
        <v>No</v>
      </c>
      <c r="G1773" s="14" t="str">
        <f>VLOOKUP(A1773,'Data _Transformation'!A1772:Q4101,7,FALSE)</f>
        <v>No</v>
      </c>
      <c r="H1773" s="14">
        <f>VLOOKUP(A1773,'Data _Transformation'!A1772:Q4101,8,FALSE)</f>
        <v>1</v>
      </c>
      <c r="I1773" s="14" t="str">
        <f>VLOOKUP(A1773,'Data _Transformation'!A1772:Q4101,9,FALSE)</f>
        <v>Nonsmoker</v>
      </c>
      <c r="J1773" s="14" t="str">
        <f>VLOOKUP(A1773,'Data _Transformation'!A1772:Q4101,10,FALSE)</f>
        <v>Over weight</v>
      </c>
      <c r="K1773" s="14" t="str">
        <f>VLOOKUP(A1773,'Data _Transformation'!A1772:Q4101,11,FALSE)</f>
        <v>Prediabetes</v>
      </c>
      <c r="L1773" s="39">
        <f>VLOOKUP(A1773,'Data _Transformation'!A1772:Q4101,12,FALSE)</f>
        <v>25775</v>
      </c>
      <c r="M1773" s="40">
        <f>VLOOKUP(A1773,'Data _Transformation'!A1772:Q4101,13,FALSE)</f>
        <v>17584.72</v>
      </c>
      <c r="N1773" s="14" t="str">
        <f>VLOOKUP(A1773,'Data _Transformation'!A1772:Q4101,14,FALSE)</f>
        <v>tier - 1</v>
      </c>
      <c r="O1773" s="14" t="str">
        <f>VLOOKUP(A1773,'Data _Transformation'!A1772:Q4101,15,FALSE)</f>
        <v>tier - 3</v>
      </c>
      <c r="P1773" s="14" t="str">
        <f>VLOOKUP(A1773,'Data _Transformation'!A1772:Q4101,16,0)</f>
        <v>R1012</v>
      </c>
      <c r="Q1773" s="42">
        <f>VLOOKUP(A1773,'Data _Transformation'!A1772:Q4101,17,0)</f>
        <v>52</v>
      </c>
    </row>
    <row r="1774" spans="1:17" ht="15.6" x14ac:dyDescent="0.3">
      <c r="A1774" s="41" t="s">
        <v>3041</v>
      </c>
      <c r="B1774" s="14" t="str">
        <f>VLOOKUP(A1774,'Data _Transformation'!A1773:Q4102,2,FALSE)</f>
        <v xml:space="preserve">  Nadine A</v>
      </c>
      <c r="C1774" s="14">
        <f>VLOOKUP(A1774,'Data _Transformation'!A1773:Q4102,3,FALSE)</f>
        <v>24.24</v>
      </c>
      <c r="D1774" s="14">
        <f>VLOOKUP(A1774,'Data _Transformation'!A1773:Q4102,4,FALSE)</f>
        <v>6.15</v>
      </c>
      <c r="E1774" s="14" t="str">
        <f>VLOOKUP(A1774,'Data _Transformation'!A1773:Q4102,5,FALSE)</f>
        <v>No</v>
      </c>
      <c r="F1774" s="14" t="str">
        <f>VLOOKUP(A1774,'Data _Transformation'!A1773:Q4102,6,FALSE)</f>
        <v>No</v>
      </c>
      <c r="G1774" s="14" t="str">
        <f>VLOOKUP(A1774,'Data _Transformation'!A1773:Q4102,7,FALSE)</f>
        <v>No</v>
      </c>
      <c r="H1774" s="14">
        <f>VLOOKUP(A1774,'Data _Transformation'!A1773:Q4102,8,FALSE)</f>
        <v>0</v>
      </c>
      <c r="I1774" s="14" t="str">
        <f>VLOOKUP(A1774,'Data _Transformation'!A1773:Q4102,9,FALSE)</f>
        <v>Nonsmoker</v>
      </c>
      <c r="J1774" s="14" t="str">
        <f>VLOOKUP(A1774,'Data _Transformation'!A1773:Q4102,10,FALSE)</f>
        <v>Normal weight</v>
      </c>
      <c r="K1774" s="14" t="str">
        <f>VLOOKUP(A1774,'Data _Transformation'!A1773:Q4102,11,FALSE)</f>
        <v>Prediabetes</v>
      </c>
      <c r="L1774" s="39">
        <f>VLOOKUP(A1774,'Data _Transformation'!A1773:Q4102,12,FALSE)</f>
        <v>33171</v>
      </c>
      <c r="M1774" s="40">
        <f>VLOOKUP(A1774,'Data _Transformation'!A1773:Q4102,13,FALSE)</f>
        <v>17626.240000000002</v>
      </c>
      <c r="N1774" s="14" t="str">
        <f>VLOOKUP(A1774,'Data _Transformation'!A1773:Q4102,14,FALSE)</f>
        <v>tier - 1</v>
      </c>
      <c r="O1774" s="14" t="str">
        <f>VLOOKUP(A1774,'Data _Transformation'!A1773:Q4102,15,FALSE)</f>
        <v>tier - 3</v>
      </c>
      <c r="P1774" s="14" t="str">
        <f>VLOOKUP(A1774,'Data _Transformation'!A1773:Q4102,16,0)</f>
        <v>R1013</v>
      </c>
      <c r="Q1774" s="42">
        <f>VLOOKUP(A1774,'Data _Transformation'!A1773:Q4102,17,0)</f>
        <v>32</v>
      </c>
    </row>
    <row r="1775" spans="1:17" ht="15.6" x14ac:dyDescent="0.3">
      <c r="A1775" s="41" t="s">
        <v>3036</v>
      </c>
      <c r="B1775" s="14" t="str">
        <f>VLOOKUP(A1775,'Data _Transformation'!A1774:Q4103,2,FALSE)</f>
        <v xml:space="preserve">  Peter J</v>
      </c>
      <c r="C1775" s="14">
        <f>VLOOKUP(A1775,'Data _Transformation'!A1774:Q4103,3,FALSE)</f>
        <v>35.75</v>
      </c>
      <c r="D1775" s="14">
        <f>VLOOKUP(A1775,'Data _Transformation'!A1774:Q4103,4,FALSE)</f>
        <v>5.07</v>
      </c>
      <c r="E1775" s="14" t="str">
        <f>VLOOKUP(A1775,'Data _Transformation'!A1774:Q4103,5,FALSE)</f>
        <v>No</v>
      </c>
      <c r="F1775" s="14" t="str">
        <f>VLOOKUP(A1775,'Data _Transformation'!A1774:Q4103,6,FALSE)</f>
        <v>No</v>
      </c>
      <c r="G1775" s="14" t="str">
        <f>VLOOKUP(A1775,'Data _Transformation'!A1774:Q4103,7,FALSE)</f>
        <v>No</v>
      </c>
      <c r="H1775" s="14">
        <f>VLOOKUP(A1775,'Data _Transformation'!A1774:Q4103,8,FALSE)</f>
        <v>0</v>
      </c>
      <c r="I1775" s="14" t="str">
        <f>VLOOKUP(A1775,'Data _Transformation'!A1774:Q4103,9,FALSE)</f>
        <v>Nonsmoker</v>
      </c>
      <c r="J1775" s="14" t="str">
        <f>VLOOKUP(A1775,'Data _Transformation'!A1774:Q4103,10,FALSE)</f>
        <v>Obesity</v>
      </c>
      <c r="K1775" s="14" t="str">
        <f>VLOOKUP(A1775,'Data _Transformation'!A1774:Q4103,11,FALSE)</f>
        <v>Normal</v>
      </c>
      <c r="L1775" s="39">
        <f>VLOOKUP(A1775,'Data _Transformation'!A1774:Q4103,12,FALSE)</f>
        <v>34516</v>
      </c>
      <c r="M1775" s="40">
        <f>VLOOKUP(A1775,'Data _Transformation'!A1774:Q4103,13,FALSE)</f>
        <v>17663.14</v>
      </c>
      <c r="N1775" s="14" t="str">
        <f>VLOOKUP(A1775,'Data _Transformation'!A1774:Q4103,14,FALSE)</f>
        <v>tier - 1</v>
      </c>
      <c r="O1775" s="14" t="str">
        <f>VLOOKUP(A1775,'Data _Transformation'!A1774:Q4103,15,FALSE)</f>
        <v>tier - 3</v>
      </c>
      <c r="P1775" s="14" t="str">
        <f>VLOOKUP(A1775,'Data _Transformation'!A1774:Q4103,16,0)</f>
        <v>R1013</v>
      </c>
      <c r="Q1775" s="42">
        <f>VLOOKUP(A1775,'Data _Transformation'!A1774:Q4103,17,0)</f>
        <v>28</v>
      </c>
    </row>
    <row r="1776" spans="1:17" ht="15.6" x14ac:dyDescent="0.3">
      <c r="A1776" s="41" t="s">
        <v>3031</v>
      </c>
      <c r="B1776" s="14" t="str">
        <f>VLOOKUP(A1776,'Data _Transformation'!A1775:Q4104,2,FALSE)</f>
        <v xml:space="preserve">  Colleen M</v>
      </c>
      <c r="C1776" s="14">
        <f>VLOOKUP(A1776,'Data _Transformation'!A1775:Q4104,3,FALSE)</f>
        <v>29.92</v>
      </c>
      <c r="D1776" s="14">
        <f>VLOOKUP(A1776,'Data _Transformation'!A1775:Q4104,4,FALSE)</f>
        <v>10.97</v>
      </c>
      <c r="E1776" s="14" t="str">
        <f>VLOOKUP(A1776,'Data _Transformation'!A1775:Q4104,5,FALSE)</f>
        <v>Yes</v>
      </c>
      <c r="F1776" s="14" t="str">
        <f>VLOOKUP(A1776,'Data _Transformation'!A1775:Q4104,6,FALSE)</f>
        <v>No</v>
      </c>
      <c r="G1776" s="14" t="str">
        <f>VLOOKUP(A1776,'Data _Transformation'!A1775:Q4104,7,FALSE)</f>
        <v>No</v>
      </c>
      <c r="H1776" s="14">
        <f>VLOOKUP(A1776,'Data _Transformation'!A1775:Q4104,8,FALSE)</f>
        <v>1</v>
      </c>
      <c r="I1776" s="14" t="str">
        <f>VLOOKUP(A1776,'Data _Transformation'!A1775:Q4104,9,FALSE)</f>
        <v>Nonsmoker</v>
      </c>
      <c r="J1776" s="14" t="str">
        <f>VLOOKUP(A1776,'Data _Transformation'!A1775:Q4104,10,FALSE)</f>
        <v>Over weight</v>
      </c>
      <c r="K1776" s="14" t="str">
        <f>VLOOKUP(A1776,'Data _Transformation'!A1775:Q4104,11,FALSE)</f>
        <v>Diabetes</v>
      </c>
      <c r="L1776" s="39">
        <f>VLOOKUP(A1776,'Data _Transformation'!A1775:Q4104,12,FALSE)</f>
        <v>37816</v>
      </c>
      <c r="M1776" s="40">
        <f>VLOOKUP(A1776,'Data _Transformation'!A1775:Q4104,13,FALSE)</f>
        <v>17748.509999999998</v>
      </c>
      <c r="N1776" s="14" t="str">
        <f>VLOOKUP(A1776,'Data _Transformation'!A1775:Q4104,14,FALSE)</f>
        <v>tier - 1</v>
      </c>
      <c r="O1776" s="14" t="str">
        <f>VLOOKUP(A1776,'Data _Transformation'!A1775:Q4104,15,FALSE)</f>
        <v>tier - 1</v>
      </c>
      <c r="P1776" s="14" t="str">
        <f>VLOOKUP(A1776,'Data _Transformation'!A1775:Q4104,16,0)</f>
        <v>R1012</v>
      </c>
      <c r="Q1776" s="42">
        <f>VLOOKUP(A1776,'Data _Transformation'!A1775:Q4104,17,0)</f>
        <v>19</v>
      </c>
    </row>
    <row r="1777" spans="1:17" ht="15.6" x14ac:dyDescent="0.3">
      <c r="A1777" s="41" t="s">
        <v>3026</v>
      </c>
      <c r="B1777" s="14" t="str">
        <f>VLOOKUP(A1777,'Data _Transformation'!A1776:Q4105,2,FALSE)</f>
        <v xml:space="preserve">  Julie A</v>
      </c>
      <c r="C1777" s="14">
        <f>VLOOKUP(A1777,'Data _Transformation'!A1776:Q4105,3,FALSE)</f>
        <v>26.2</v>
      </c>
      <c r="D1777" s="14">
        <f>VLOOKUP(A1777,'Data _Transformation'!A1776:Q4105,4,FALSE)</f>
        <v>10.93</v>
      </c>
      <c r="E1777" s="14" t="str">
        <f>VLOOKUP(A1777,'Data _Transformation'!A1776:Q4105,5,FALSE)</f>
        <v>Yes</v>
      </c>
      <c r="F1777" s="14" t="str">
        <f>VLOOKUP(A1777,'Data _Transformation'!A1776:Q4105,6,FALSE)</f>
        <v>No</v>
      </c>
      <c r="G1777" s="14" t="str">
        <f>VLOOKUP(A1777,'Data _Transformation'!A1776:Q4105,7,FALSE)</f>
        <v>No</v>
      </c>
      <c r="H1777" s="14">
        <f>VLOOKUP(A1777,'Data _Transformation'!A1776:Q4105,8,FALSE)</f>
        <v>1</v>
      </c>
      <c r="I1777" s="14" t="str">
        <f>VLOOKUP(A1777,'Data _Transformation'!A1776:Q4105,9,FALSE)</f>
        <v>Nonsmoker</v>
      </c>
      <c r="J1777" s="14" t="str">
        <f>VLOOKUP(A1777,'Data _Transformation'!A1776:Q4105,10,FALSE)</f>
        <v>Over weight</v>
      </c>
      <c r="K1777" s="14" t="str">
        <f>VLOOKUP(A1777,'Data _Transformation'!A1776:Q4105,11,FALSE)</f>
        <v>Diabetes</v>
      </c>
      <c r="L1777" s="39">
        <f>VLOOKUP(A1777,'Data _Transformation'!A1776:Q4105,12,FALSE)</f>
        <v>24279</v>
      </c>
      <c r="M1777" s="40">
        <f>VLOOKUP(A1777,'Data _Transformation'!A1776:Q4105,13,FALSE)</f>
        <v>17777.73</v>
      </c>
      <c r="N1777" s="14" t="str">
        <f>VLOOKUP(A1777,'Data _Transformation'!A1776:Q4105,14,FALSE)</f>
        <v>tier - 1</v>
      </c>
      <c r="O1777" s="14" t="str">
        <f>VLOOKUP(A1777,'Data _Transformation'!A1776:Q4105,15,FALSE)</f>
        <v>tier - 3</v>
      </c>
      <c r="P1777" s="14" t="str">
        <f>VLOOKUP(A1777,'Data _Transformation'!A1776:Q4105,16,0)</f>
        <v>R1012</v>
      </c>
      <c r="Q1777" s="42">
        <f>VLOOKUP(A1777,'Data _Transformation'!A1776:Q4105,17,0)</f>
        <v>56</v>
      </c>
    </row>
    <row r="1778" spans="1:17" ht="15.6" x14ac:dyDescent="0.3">
      <c r="A1778" s="41" t="s">
        <v>3020</v>
      </c>
      <c r="B1778" s="14" t="str">
        <f>VLOOKUP(A1778,'Data _Transformation'!A1777:Q4106,2,FALSE)</f>
        <v xml:space="preserve">  Douglas W</v>
      </c>
      <c r="C1778" s="14">
        <f>VLOOKUP(A1778,'Data _Transformation'!A1777:Q4106,3,FALSE)</f>
        <v>26.695</v>
      </c>
      <c r="D1778" s="14">
        <f>VLOOKUP(A1778,'Data _Transformation'!A1777:Q4106,4,FALSE)</f>
        <v>4.21</v>
      </c>
      <c r="E1778" s="14" t="str">
        <f>VLOOKUP(A1778,'Data _Transformation'!A1777:Q4106,5,FALSE)</f>
        <v>Yes</v>
      </c>
      <c r="F1778" s="14" t="str">
        <f>VLOOKUP(A1778,'Data _Transformation'!A1777:Q4106,6,FALSE)</f>
        <v>No</v>
      </c>
      <c r="G1778" s="14" t="str">
        <f>VLOOKUP(A1778,'Data _Transformation'!A1777:Q4106,7,FALSE)</f>
        <v>Yes</v>
      </c>
      <c r="H1778" s="14">
        <f>VLOOKUP(A1778,'Data _Transformation'!A1777:Q4106,8,FALSE)</f>
        <v>1</v>
      </c>
      <c r="I1778" s="14" t="str">
        <f>VLOOKUP(A1778,'Data _Transformation'!A1777:Q4106,9,FALSE)</f>
        <v>Nonsmoker</v>
      </c>
      <c r="J1778" s="14" t="str">
        <f>VLOOKUP(A1778,'Data _Transformation'!A1777:Q4106,10,FALSE)</f>
        <v>Over weight</v>
      </c>
      <c r="K1778" s="14" t="str">
        <f>VLOOKUP(A1778,'Data _Transformation'!A1777:Q4106,11,FALSE)</f>
        <v>Normal</v>
      </c>
      <c r="L1778" s="39">
        <f>VLOOKUP(A1778,'Data _Transformation'!A1777:Q4106,12,FALSE)</f>
        <v>29138</v>
      </c>
      <c r="M1778" s="40">
        <f>VLOOKUP(A1778,'Data _Transformation'!A1777:Q4106,13,FALSE)</f>
        <v>17779.939999999999</v>
      </c>
      <c r="N1778" s="14" t="str">
        <f>VLOOKUP(A1778,'Data _Transformation'!A1777:Q4106,14,FALSE)</f>
        <v>tier - 1</v>
      </c>
      <c r="O1778" s="14" t="str">
        <f>VLOOKUP(A1778,'Data _Transformation'!A1777:Q4106,15,FALSE)</f>
        <v>tier - 2</v>
      </c>
      <c r="P1778" s="14" t="str">
        <f>VLOOKUP(A1778,'Data _Transformation'!A1777:Q4106,16,0)</f>
        <v>R1012</v>
      </c>
      <c r="Q1778" s="42">
        <f>VLOOKUP(A1778,'Data _Transformation'!A1777:Q4106,17,0)</f>
        <v>43</v>
      </c>
    </row>
    <row r="1779" spans="1:17" ht="15.6" x14ac:dyDescent="0.3">
      <c r="A1779" s="41" t="s">
        <v>3014</v>
      </c>
      <c r="B1779" s="14" t="str">
        <f>VLOOKUP(A1779,'Data _Transformation'!A1778:Q4107,2,FALSE)</f>
        <v xml:space="preserve">  Catherine</v>
      </c>
      <c r="C1779" s="14">
        <f>VLOOKUP(A1779,'Data _Transformation'!A1778:Q4107,3,FALSE)</f>
        <v>23.16</v>
      </c>
      <c r="D1779" s="14">
        <f>VLOOKUP(A1779,'Data _Transformation'!A1778:Q4107,4,FALSE)</f>
        <v>5.5</v>
      </c>
      <c r="E1779" s="14" t="str">
        <f>VLOOKUP(A1779,'Data _Transformation'!A1778:Q4107,5,FALSE)</f>
        <v>No</v>
      </c>
      <c r="F1779" s="14" t="str">
        <f>VLOOKUP(A1779,'Data _Transformation'!A1778:Q4107,6,FALSE)</f>
        <v>No</v>
      </c>
      <c r="G1779" s="14" t="str">
        <f>VLOOKUP(A1779,'Data _Transformation'!A1778:Q4107,7,FALSE)</f>
        <v>No</v>
      </c>
      <c r="H1779" s="14">
        <f>VLOOKUP(A1779,'Data _Transformation'!A1778:Q4107,8,FALSE)</f>
        <v>0</v>
      </c>
      <c r="I1779" s="14" t="str">
        <f>VLOOKUP(A1779,'Data _Transformation'!A1778:Q4107,9,FALSE)</f>
        <v>Nonsmoker</v>
      </c>
      <c r="J1779" s="14" t="str">
        <f>VLOOKUP(A1779,'Data _Transformation'!A1778:Q4107,10,FALSE)</f>
        <v>Normal weight</v>
      </c>
      <c r="K1779" s="14" t="str">
        <f>VLOOKUP(A1779,'Data _Transformation'!A1778:Q4107,11,FALSE)</f>
        <v>Normal</v>
      </c>
      <c r="L1779" s="39">
        <f>VLOOKUP(A1779,'Data _Transformation'!A1778:Q4107,12,FALSE)</f>
        <v>23353</v>
      </c>
      <c r="M1779" s="40">
        <f>VLOOKUP(A1779,'Data _Transformation'!A1778:Q4107,13,FALSE)</f>
        <v>17832.599999999999</v>
      </c>
      <c r="N1779" s="14" t="str">
        <f>VLOOKUP(A1779,'Data _Transformation'!A1778:Q4107,14,FALSE)</f>
        <v>tier - 1</v>
      </c>
      <c r="O1779" s="14" t="str">
        <f>VLOOKUP(A1779,'Data _Transformation'!A1778:Q4107,15,FALSE)</f>
        <v>tier - 2</v>
      </c>
      <c r="P1779" s="14" t="str">
        <f>VLOOKUP(A1779,'Data _Transformation'!A1778:Q4107,16,0)</f>
        <v>R1012</v>
      </c>
      <c r="Q1779" s="42">
        <f>VLOOKUP(A1779,'Data _Transformation'!A1778:Q4107,17,0)</f>
        <v>59</v>
      </c>
    </row>
    <row r="1780" spans="1:17" ht="15.6" x14ac:dyDescent="0.3">
      <c r="A1780" s="41" t="s">
        <v>3009</v>
      </c>
      <c r="B1780" s="14" t="str">
        <f>VLOOKUP(A1780,'Data _Transformation'!A1779:Q4108,2,FALSE)</f>
        <v xml:space="preserve">  James A</v>
      </c>
      <c r="C1780" s="14">
        <f>VLOOKUP(A1780,'Data _Transformation'!A1779:Q4108,3,FALSE)</f>
        <v>32.585000000000001</v>
      </c>
      <c r="D1780" s="14">
        <f>VLOOKUP(A1780,'Data _Transformation'!A1779:Q4108,4,FALSE)</f>
        <v>4.93</v>
      </c>
      <c r="E1780" s="14" t="str">
        <f>VLOOKUP(A1780,'Data _Transformation'!A1779:Q4108,5,FALSE)</f>
        <v>Yes</v>
      </c>
      <c r="F1780" s="14" t="str">
        <f>VLOOKUP(A1780,'Data _Transformation'!A1779:Q4108,6,FALSE)</f>
        <v>No</v>
      </c>
      <c r="G1780" s="14" t="str">
        <f>VLOOKUP(A1780,'Data _Transformation'!A1779:Q4108,7,FALSE)</f>
        <v>No</v>
      </c>
      <c r="H1780" s="14">
        <f>VLOOKUP(A1780,'Data _Transformation'!A1779:Q4108,8,FALSE)</f>
        <v>1</v>
      </c>
      <c r="I1780" s="14" t="str">
        <f>VLOOKUP(A1780,'Data _Transformation'!A1779:Q4108,9,FALSE)</f>
        <v>Nonsmoker</v>
      </c>
      <c r="J1780" s="14" t="str">
        <f>VLOOKUP(A1780,'Data _Transformation'!A1779:Q4108,10,FALSE)</f>
        <v>Obesity</v>
      </c>
      <c r="K1780" s="14" t="str">
        <f>VLOOKUP(A1780,'Data _Transformation'!A1779:Q4108,11,FALSE)</f>
        <v>Normal</v>
      </c>
      <c r="L1780" s="39">
        <f>VLOOKUP(A1780,'Data _Transformation'!A1779:Q4108,12,FALSE)</f>
        <v>28106</v>
      </c>
      <c r="M1780" s="40">
        <f>VLOOKUP(A1780,'Data _Transformation'!A1779:Q4108,13,FALSE)</f>
        <v>17862.919999999998</v>
      </c>
      <c r="N1780" s="14" t="str">
        <f>VLOOKUP(A1780,'Data _Transformation'!A1779:Q4108,14,FALSE)</f>
        <v>tier - 1</v>
      </c>
      <c r="O1780" s="14" t="str">
        <f>VLOOKUP(A1780,'Data _Transformation'!A1779:Q4108,15,FALSE)</f>
        <v>tier - 2</v>
      </c>
      <c r="P1780" s="14" t="str">
        <f>VLOOKUP(A1780,'Data _Transformation'!A1779:Q4108,16,0)</f>
        <v>R1012</v>
      </c>
      <c r="Q1780" s="42">
        <f>VLOOKUP(A1780,'Data _Transformation'!A1779:Q4108,17,0)</f>
        <v>46</v>
      </c>
    </row>
    <row r="1781" spans="1:17" ht="15.6" x14ac:dyDescent="0.3">
      <c r="A1781" s="41" t="s">
        <v>3004</v>
      </c>
      <c r="B1781" s="14" t="str">
        <f>VLOOKUP(A1781,'Data _Transformation'!A1780:Q4109,2,FALSE)</f>
        <v xml:space="preserve">  Youngseong</v>
      </c>
      <c r="C1781" s="14">
        <f>VLOOKUP(A1781,'Data _Transformation'!A1780:Q4109,3,FALSE)</f>
        <v>33.97</v>
      </c>
      <c r="D1781" s="14">
        <f>VLOOKUP(A1781,'Data _Transformation'!A1780:Q4109,4,FALSE)</f>
        <v>5.6</v>
      </c>
      <c r="E1781" s="14" t="str">
        <f>VLOOKUP(A1781,'Data _Transformation'!A1780:Q4109,5,FALSE)</f>
        <v>Yes</v>
      </c>
      <c r="F1781" s="14" t="str">
        <f>VLOOKUP(A1781,'Data _Transformation'!A1780:Q4109,6,FALSE)</f>
        <v>No</v>
      </c>
      <c r="G1781" s="14" t="str">
        <f>VLOOKUP(A1781,'Data _Transformation'!A1780:Q4109,7,FALSE)</f>
        <v>No</v>
      </c>
      <c r="H1781" s="14">
        <f>VLOOKUP(A1781,'Data _Transformation'!A1780:Q4109,8,FALSE)</f>
        <v>0</v>
      </c>
      <c r="I1781" s="14" t="str">
        <f>VLOOKUP(A1781,'Data _Transformation'!A1780:Q4109,9,FALSE)</f>
        <v>Nonsmoker</v>
      </c>
      <c r="J1781" s="14" t="str">
        <f>VLOOKUP(A1781,'Data _Transformation'!A1780:Q4109,10,FALSE)</f>
        <v>Obesity</v>
      </c>
      <c r="K1781" s="14" t="str">
        <f>VLOOKUP(A1781,'Data _Transformation'!A1780:Q4109,11,FALSE)</f>
        <v>Normal</v>
      </c>
      <c r="L1781" s="39">
        <f>VLOOKUP(A1781,'Data _Transformation'!A1780:Q4109,12,FALSE)</f>
        <v>35668</v>
      </c>
      <c r="M1781" s="40">
        <f>VLOOKUP(A1781,'Data _Transformation'!A1780:Q4109,13,FALSE)</f>
        <v>17878.900000000001</v>
      </c>
      <c r="N1781" s="14" t="str">
        <f>VLOOKUP(A1781,'Data _Transformation'!A1780:Q4109,14,FALSE)</f>
        <v>tier - 1</v>
      </c>
      <c r="O1781" s="14" t="str">
        <f>VLOOKUP(A1781,'Data _Transformation'!A1780:Q4109,15,FALSE)</f>
        <v>tier - 2</v>
      </c>
      <c r="P1781" s="14" t="str">
        <f>VLOOKUP(A1781,'Data _Transformation'!A1780:Q4109,16,0)</f>
        <v>R1024</v>
      </c>
      <c r="Q1781" s="42">
        <f>VLOOKUP(A1781,'Data _Transformation'!A1780:Q4109,17,0)</f>
        <v>25</v>
      </c>
    </row>
    <row r="1782" spans="1:17" ht="15.6" x14ac:dyDescent="0.3">
      <c r="A1782" s="41" t="s">
        <v>2999</v>
      </c>
      <c r="B1782" s="14" t="str">
        <f>VLOOKUP(A1782,'Data _Transformation'!A1781:Q4110,2,FALSE)</f>
        <v xml:space="preserve">  John</v>
      </c>
      <c r="C1782" s="14">
        <f>VLOOKUP(A1782,'Data _Transformation'!A1781:Q4110,3,FALSE)</f>
        <v>16.57</v>
      </c>
      <c r="D1782" s="14">
        <f>VLOOKUP(A1782,'Data _Transformation'!A1781:Q4110,4,FALSE)</f>
        <v>9.99</v>
      </c>
      <c r="E1782" s="14" t="str">
        <f>VLOOKUP(A1782,'Data _Transformation'!A1781:Q4110,5,FALSE)</f>
        <v>No</v>
      </c>
      <c r="F1782" s="14" t="str">
        <f>VLOOKUP(A1782,'Data _Transformation'!A1781:Q4110,6,FALSE)</f>
        <v>No</v>
      </c>
      <c r="G1782" s="14" t="str">
        <f>VLOOKUP(A1782,'Data _Transformation'!A1781:Q4110,7,FALSE)</f>
        <v>No</v>
      </c>
      <c r="H1782" s="14">
        <f>VLOOKUP(A1782,'Data _Transformation'!A1781:Q4110,8,FALSE)</f>
        <v>0</v>
      </c>
      <c r="I1782" s="14" t="str">
        <f>VLOOKUP(A1782,'Data _Transformation'!A1781:Q4110,9,FALSE)</f>
        <v>Nonsmoker</v>
      </c>
      <c r="J1782" s="14" t="str">
        <f>VLOOKUP(A1782,'Data _Transformation'!A1781:Q4110,10,FALSE)</f>
        <v>Under weight</v>
      </c>
      <c r="K1782" s="14" t="str">
        <f>VLOOKUP(A1782,'Data _Transformation'!A1781:Q4110,11,FALSE)</f>
        <v>Diabetes</v>
      </c>
      <c r="L1782" s="39">
        <f>VLOOKUP(A1782,'Data _Transformation'!A1781:Q4110,12,FALSE)</f>
        <v>29171</v>
      </c>
      <c r="M1782" s="40">
        <f>VLOOKUP(A1782,'Data _Transformation'!A1781:Q4110,13,FALSE)</f>
        <v>17882.669999999998</v>
      </c>
      <c r="N1782" s="14" t="str">
        <f>VLOOKUP(A1782,'Data _Transformation'!A1781:Q4110,14,FALSE)</f>
        <v>tier - 1</v>
      </c>
      <c r="O1782" s="14" t="str">
        <f>VLOOKUP(A1782,'Data _Transformation'!A1781:Q4110,15,FALSE)</f>
        <v>tier - 3</v>
      </c>
      <c r="P1782" s="14" t="str">
        <f>VLOOKUP(A1782,'Data _Transformation'!A1781:Q4110,16,0)</f>
        <v>R1012</v>
      </c>
      <c r="Q1782" s="42">
        <f>VLOOKUP(A1782,'Data _Transformation'!A1781:Q4110,17,0)</f>
        <v>43</v>
      </c>
    </row>
    <row r="1783" spans="1:17" ht="15.6" x14ac:dyDescent="0.3">
      <c r="A1783" s="41" t="s">
        <v>2993</v>
      </c>
      <c r="B1783" s="14" t="str">
        <f>VLOOKUP(A1783,'Data _Transformation'!A1782:Q4111,2,FALSE)</f>
        <v xml:space="preserve">  Brandon S</v>
      </c>
      <c r="C1783" s="14">
        <f>VLOOKUP(A1783,'Data _Transformation'!A1782:Q4111,3,FALSE)</f>
        <v>17.55</v>
      </c>
      <c r="D1783" s="14">
        <f>VLOOKUP(A1783,'Data _Transformation'!A1782:Q4111,4,FALSE)</f>
        <v>5.93</v>
      </c>
      <c r="E1783" s="14" t="str">
        <f>VLOOKUP(A1783,'Data _Transformation'!A1782:Q4111,5,FALSE)</f>
        <v>No</v>
      </c>
      <c r="F1783" s="14" t="str">
        <f>VLOOKUP(A1783,'Data _Transformation'!A1782:Q4111,6,FALSE)</f>
        <v>No</v>
      </c>
      <c r="G1783" s="14" t="str">
        <f>VLOOKUP(A1783,'Data _Transformation'!A1782:Q4111,7,FALSE)</f>
        <v>Yes</v>
      </c>
      <c r="H1783" s="14">
        <f>VLOOKUP(A1783,'Data _Transformation'!A1782:Q4111,8,FALSE)</f>
        <v>1</v>
      </c>
      <c r="I1783" s="14" t="str">
        <f>VLOOKUP(A1783,'Data _Transformation'!A1782:Q4111,9,FALSE)</f>
        <v>Nonsmoker</v>
      </c>
      <c r="J1783" s="14" t="str">
        <f>VLOOKUP(A1783,'Data _Transformation'!A1782:Q4111,10,FALSE)</f>
        <v>Under weight</v>
      </c>
      <c r="K1783" s="14" t="str">
        <f>VLOOKUP(A1783,'Data _Transformation'!A1782:Q4111,11,FALSE)</f>
        <v>Prediabetes</v>
      </c>
      <c r="L1783" s="39">
        <f>VLOOKUP(A1783,'Data _Transformation'!A1782:Q4111,12,FALSE)</f>
        <v>32846</v>
      </c>
      <c r="M1783" s="40">
        <f>VLOOKUP(A1783,'Data _Transformation'!A1782:Q4111,13,FALSE)</f>
        <v>17904.53</v>
      </c>
      <c r="N1783" s="14" t="str">
        <f>VLOOKUP(A1783,'Data _Transformation'!A1782:Q4111,14,FALSE)</f>
        <v>tier - 1</v>
      </c>
      <c r="O1783" s="14" t="str">
        <f>VLOOKUP(A1783,'Data _Transformation'!A1782:Q4111,15,FALSE)</f>
        <v>tier - 2</v>
      </c>
      <c r="P1783" s="14" t="str">
        <f>VLOOKUP(A1783,'Data _Transformation'!A1782:Q4111,16,0)</f>
        <v>R1017</v>
      </c>
      <c r="Q1783" s="42">
        <f>VLOOKUP(A1783,'Data _Transformation'!A1782:Q4111,17,0)</f>
        <v>33</v>
      </c>
    </row>
    <row r="1784" spans="1:17" ht="15.6" x14ac:dyDescent="0.3">
      <c r="A1784" s="41" t="s">
        <v>2987</v>
      </c>
      <c r="B1784" s="14" t="str">
        <f>VLOOKUP(A1784,'Data _Transformation'!A1783:Q4112,2,FALSE)</f>
        <v xml:space="preserve">  Sean P</v>
      </c>
      <c r="C1784" s="14">
        <f>VLOOKUP(A1784,'Data _Transformation'!A1783:Q4112,3,FALSE)</f>
        <v>29.41</v>
      </c>
      <c r="D1784" s="14">
        <f>VLOOKUP(A1784,'Data _Transformation'!A1783:Q4112,4,FALSE)</f>
        <v>6.29</v>
      </c>
      <c r="E1784" s="14" t="str">
        <f>VLOOKUP(A1784,'Data _Transformation'!A1783:Q4112,5,FALSE)</f>
        <v>Yes</v>
      </c>
      <c r="F1784" s="14" t="str">
        <f>VLOOKUP(A1784,'Data _Transformation'!A1783:Q4112,6,FALSE)</f>
        <v>No</v>
      </c>
      <c r="G1784" s="14" t="str">
        <f>VLOOKUP(A1784,'Data _Transformation'!A1783:Q4112,7,FALSE)</f>
        <v>No</v>
      </c>
      <c r="H1784" s="14">
        <f>VLOOKUP(A1784,'Data _Transformation'!A1783:Q4112,8,FALSE)</f>
        <v>1</v>
      </c>
      <c r="I1784" s="14" t="str">
        <f>VLOOKUP(A1784,'Data _Transformation'!A1783:Q4112,9,FALSE)</f>
        <v>Nonsmoker</v>
      </c>
      <c r="J1784" s="14" t="str">
        <f>VLOOKUP(A1784,'Data _Transformation'!A1783:Q4112,10,FALSE)</f>
        <v>Over weight</v>
      </c>
      <c r="K1784" s="14" t="str">
        <f>VLOOKUP(A1784,'Data _Transformation'!A1783:Q4112,11,FALSE)</f>
        <v>Prediabetes</v>
      </c>
      <c r="L1784" s="39">
        <f>VLOOKUP(A1784,'Data _Transformation'!A1783:Q4112,12,FALSE)</f>
        <v>28415</v>
      </c>
      <c r="M1784" s="40">
        <f>VLOOKUP(A1784,'Data _Transformation'!A1783:Q4112,13,FALSE)</f>
        <v>17929.3</v>
      </c>
      <c r="N1784" s="14" t="str">
        <f>VLOOKUP(A1784,'Data _Transformation'!A1783:Q4112,14,FALSE)</f>
        <v>tier - 1</v>
      </c>
      <c r="O1784" s="14" t="str">
        <f>VLOOKUP(A1784,'Data _Transformation'!A1783:Q4112,15,FALSE)</f>
        <v>tier - 2</v>
      </c>
      <c r="P1784" s="14" t="str">
        <f>VLOOKUP(A1784,'Data _Transformation'!A1783:Q4112,16,0)</f>
        <v>R1013</v>
      </c>
      <c r="Q1784" s="42">
        <f>VLOOKUP(A1784,'Data _Transformation'!A1783:Q4112,17,0)</f>
        <v>45</v>
      </c>
    </row>
    <row r="1785" spans="1:17" ht="15.6" x14ac:dyDescent="0.3">
      <c r="A1785" s="41" t="s">
        <v>2982</v>
      </c>
      <c r="B1785" s="14" t="str">
        <f>VLOOKUP(A1785,'Data _Transformation'!A1784:Q4113,2,FALSE)</f>
        <v xml:space="preserve">  Scott</v>
      </c>
      <c r="C1785" s="14">
        <f>VLOOKUP(A1785,'Data _Transformation'!A1784:Q4113,3,FALSE)</f>
        <v>17.91</v>
      </c>
      <c r="D1785" s="14">
        <f>VLOOKUP(A1785,'Data _Transformation'!A1784:Q4113,4,FALSE)</f>
        <v>5.65</v>
      </c>
      <c r="E1785" s="14" t="str">
        <f>VLOOKUP(A1785,'Data _Transformation'!A1784:Q4113,5,FALSE)</f>
        <v>No</v>
      </c>
      <c r="F1785" s="14" t="str">
        <f>VLOOKUP(A1785,'Data _Transformation'!A1784:Q4113,6,FALSE)</f>
        <v>No</v>
      </c>
      <c r="G1785" s="14" t="str">
        <f>VLOOKUP(A1785,'Data _Transformation'!A1784:Q4113,7,FALSE)</f>
        <v>No</v>
      </c>
      <c r="H1785" s="14">
        <f>VLOOKUP(A1785,'Data _Transformation'!A1784:Q4113,8,FALSE)</f>
        <v>1</v>
      </c>
      <c r="I1785" s="14" t="str">
        <f>VLOOKUP(A1785,'Data _Transformation'!A1784:Q4113,9,FALSE)</f>
        <v>Nonsmoker</v>
      </c>
      <c r="J1785" s="14" t="str">
        <f>VLOOKUP(A1785,'Data _Transformation'!A1784:Q4113,10,FALSE)</f>
        <v>Under weight</v>
      </c>
      <c r="K1785" s="14" t="str">
        <f>VLOOKUP(A1785,'Data _Transformation'!A1784:Q4113,11,FALSE)</f>
        <v>Normal</v>
      </c>
      <c r="L1785" s="39">
        <f>VLOOKUP(A1785,'Data _Transformation'!A1784:Q4113,12,FALSE)</f>
        <v>37162</v>
      </c>
      <c r="M1785" s="40">
        <f>VLOOKUP(A1785,'Data _Transformation'!A1784:Q4113,13,FALSE)</f>
        <v>17942.11</v>
      </c>
      <c r="N1785" s="14" t="str">
        <f>VLOOKUP(A1785,'Data _Transformation'!A1784:Q4113,14,FALSE)</f>
        <v>tier - 1</v>
      </c>
      <c r="O1785" s="14" t="str">
        <f>VLOOKUP(A1785,'Data _Transformation'!A1784:Q4113,15,FALSE)</f>
        <v>tier - 2</v>
      </c>
      <c r="P1785" s="14" t="str">
        <f>VLOOKUP(A1785,'Data _Transformation'!A1784:Q4113,16,0)</f>
        <v>R1011</v>
      </c>
      <c r="Q1785" s="42">
        <f>VLOOKUP(A1785,'Data _Transformation'!A1784:Q4113,17,0)</f>
        <v>21</v>
      </c>
    </row>
    <row r="1786" spans="1:17" ht="15.6" x14ac:dyDescent="0.3">
      <c r="A1786" s="41" t="s">
        <v>2977</v>
      </c>
      <c r="B1786" s="14" t="str">
        <f>VLOOKUP(A1786,'Data _Transformation'!A1785:Q4114,2,FALSE)</f>
        <v xml:space="preserve">  Janez</v>
      </c>
      <c r="C1786" s="14">
        <f>VLOOKUP(A1786,'Data _Transformation'!A1785:Q4114,3,FALSE)</f>
        <v>31.57</v>
      </c>
      <c r="D1786" s="14">
        <f>VLOOKUP(A1786,'Data _Transformation'!A1785:Q4114,4,FALSE)</f>
        <v>6.15</v>
      </c>
      <c r="E1786" s="14" t="str">
        <f>VLOOKUP(A1786,'Data _Transformation'!A1785:Q4114,5,FALSE)</f>
        <v>No</v>
      </c>
      <c r="F1786" s="14" t="str">
        <f>VLOOKUP(A1786,'Data _Transformation'!A1785:Q4114,6,FALSE)</f>
        <v>No</v>
      </c>
      <c r="G1786" s="14" t="str">
        <f>VLOOKUP(A1786,'Data _Transformation'!A1785:Q4114,7,FALSE)</f>
        <v>No</v>
      </c>
      <c r="H1786" s="14">
        <f>VLOOKUP(A1786,'Data _Transformation'!A1785:Q4114,8,FALSE)</f>
        <v>1</v>
      </c>
      <c r="I1786" s="14" t="str">
        <f>VLOOKUP(A1786,'Data _Transformation'!A1785:Q4114,9,FALSE)</f>
        <v>Nonsmoker</v>
      </c>
      <c r="J1786" s="14" t="str">
        <f>VLOOKUP(A1786,'Data _Transformation'!A1785:Q4114,10,FALSE)</f>
        <v>Obesity</v>
      </c>
      <c r="K1786" s="14" t="str">
        <f>VLOOKUP(A1786,'Data _Transformation'!A1785:Q4114,11,FALSE)</f>
        <v>Prediabetes</v>
      </c>
      <c r="L1786" s="39">
        <f>VLOOKUP(A1786,'Data _Transformation'!A1785:Q4114,12,FALSE)</f>
        <v>27572</v>
      </c>
      <c r="M1786" s="40">
        <f>VLOOKUP(A1786,'Data _Transformation'!A1785:Q4114,13,FALSE)</f>
        <v>18031.16</v>
      </c>
      <c r="N1786" s="14" t="str">
        <f>VLOOKUP(A1786,'Data _Transformation'!A1785:Q4114,14,FALSE)</f>
        <v>tier - 1</v>
      </c>
      <c r="O1786" s="14" t="str">
        <f>VLOOKUP(A1786,'Data _Transformation'!A1785:Q4114,15,FALSE)</f>
        <v>tier - 3</v>
      </c>
      <c r="P1786" s="14" t="str">
        <f>VLOOKUP(A1786,'Data _Transformation'!A1785:Q4114,16,0)</f>
        <v>R1023</v>
      </c>
      <c r="Q1786" s="42">
        <f>VLOOKUP(A1786,'Data _Transformation'!A1785:Q4114,17,0)</f>
        <v>47</v>
      </c>
    </row>
    <row r="1787" spans="1:17" ht="15.6" x14ac:dyDescent="0.3">
      <c r="A1787" s="41" t="s">
        <v>2972</v>
      </c>
      <c r="B1787" s="14" t="str">
        <f>VLOOKUP(A1787,'Data _Transformation'!A1786:Q4115,2,FALSE)</f>
        <v xml:space="preserve">  John I</v>
      </c>
      <c r="C1787" s="14">
        <f>VLOOKUP(A1787,'Data _Transformation'!A1786:Q4115,3,FALSE)</f>
        <v>33.18</v>
      </c>
      <c r="D1787" s="14">
        <f>VLOOKUP(A1787,'Data _Transformation'!A1786:Q4115,4,FALSE)</f>
        <v>5.22</v>
      </c>
      <c r="E1787" s="14" t="str">
        <f>VLOOKUP(A1787,'Data _Transformation'!A1786:Q4115,5,FALSE)</f>
        <v>No</v>
      </c>
      <c r="F1787" s="14" t="str">
        <f>VLOOKUP(A1787,'Data _Transformation'!A1786:Q4115,6,FALSE)</f>
        <v>yes</v>
      </c>
      <c r="G1787" s="14" t="str">
        <f>VLOOKUP(A1787,'Data _Transformation'!A1786:Q4115,7,FALSE)</f>
        <v>No</v>
      </c>
      <c r="H1787" s="14">
        <f>VLOOKUP(A1787,'Data _Transformation'!A1786:Q4115,8,FALSE)</f>
        <v>1</v>
      </c>
      <c r="I1787" s="14" t="str">
        <f>VLOOKUP(A1787,'Data _Transformation'!A1786:Q4115,9,FALSE)</f>
        <v>Nonsmoker</v>
      </c>
      <c r="J1787" s="14" t="str">
        <f>VLOOKUP(A1787,'Data _Transformation'!A1786:Q4115,10,FALSE)</f>
        <v>Obesity</v>
      </c>
      <c r="K1787" s="14" t="str">
        <f>VLOOKUP(A1787,'Data _Transformation'!A1786:Q4115,11,FALSE)</f>
        <v>Normal</v>
      </c>
      <c r="L1787" s="39">
        <f>VLOOKUP(A1787,'Data _Transformation'!A1786:Q4115,12,FALSE)</f>
        <v>24032</v>
      </c>
      <c r="M1787" s="40">
        <f>VLOOKUP(A1787,'Data _Transformation'!A1786:Q4115,13,FALSE)</f>
        <v>18031.189999999999</v>
      </c>
      <c r="N1787" s="14" t="str">
        <f>VLOOKUP(A1787,'Data _Transformation'!A1786:Q4115,14,FALSE)</f>
        <v>tier - 1</v>
      </c>
      <c r="O1787" s="14" t="str">
        <f>VLOOKUP(A1787,'Data _Transformation'!A1786:Q4115,15,FALSE)</f>
        <v>tier - 2</v>
      </c>
      <c r="P1787" s="14" t="str">
        <f>VLOOKUP(A1787,'Data _Transformation'!A1786:Q4115,16,0)</f>
        <v>R1012</v>
      </c>
      <c r="Q1787" s="42">
        <f>VLOOKUP(A1787,'Data _Transformation'!A1786:Q4115,17,0)</f>
        <v>57</v>
      </c>
    </row>
    <row r="1788" spans="1:17" ht="15.6" x14ac:dyDescent="0.3">
      <c r="A1788" s="41" t="s">
        <v>2967</v>
      </c>
      <c r="B1788" s="14" t="str">
        <f>VLOOKUP(A1788,'Data _Transformation'!A1787:Q4116,2,FALSE)</f>
        <v xml:space="preserve">  Heather</v>
      </c>
      <c r="C1788" s="14">
        <f>VLOOKUP(A1788,'Data _Transformation'!A1787:Q4116,3,FALSE)</f>
        <v>37</v>
      </c>
      <c r="D1788" s="14">
        <f>VLOOKUP(A1788,'Data _Transformation'!A1787:Q4116,4,FALSE)</f>
        <v>11.66</v>
      </c>
      <c r="E1788" s="14" t="str">
        <f>VLOOKUP(A1788,'Data _Transformation'!A1787:Q4116,5,FALSE)</f>
        <v>No</v>
      </c>
      <c r="F1788" s="14" t="str">
        <f>VLOOKUP(A1788,'Data _Transformation'!A1787:Q4116,6,FALSE)</f>
        <v>No</v>
      </c>
      <c r="G1788" s="14" t="str">
        <f>VLOOKUP(A1788,'Data _Transformation'!A1787:Q4116,7,FALSE)</f>
        <v>No</v>
      </c>
      <c r="H1788" s="14">
        <f>VLOOKUP(A1788,'Data _Transformation'!A1787:Q4116,8,FALSE)</f>
        <v>0</v>
      </c>
      <c r="I1788" s="14" t="str">
        <f>VLOOKUP(A1788,'Data _Transformation'!A1787:Q4116,9,FALSE)</f>
        <v>Nonsmoker</v>
      </c>
      <c r="J1788" s="14" t="str">
        <f>VLOOKUP(A1788,'Data _Transformation'!A1787:Q4116,10,FALSE)</f>
        <v>Obesity</v>
      </c>
      <c r="K1788" s="14" t="str">
        <f>VLOOKUP(A1788,'Data _Transformation'!A1787:Q4116,11,FALSE)</f>
        <v>Diabetes</v>
      </c>
      <c r="L1788" s="39">
        <f>VLOOKUP(A1788,'Data _Transformation'!A1787:Q4116,12,FALSE)</f>
        <v>36457</v>
      </c>
      <c r="M1788" s="40">
        <f>VLOOKUP(A1788,'Data _Transformation'!A1787:Q4116,13,FALSE)</f>
        <v>18033.97</v>
      </c>
      <c r="N1788" s="14" t="str">
        <f>VLOOKUP(A1788,'Data _Transformation'!A1787:Q4116,14,FALSE)</f>
        <v>tier - 1</v>
      </c>
      <c r="O1788" s="14" t="str">
        <f>VLOOKUP(A1788,'Data _Transformation'!A1787:Q4116,15,FALSE)</f>
        <v>tier - 1</v>
      </c>
      <c r="P1788" s="14" t="str">
        <f>VLOOKUP(A1788,'Data _Transformation'!A1787:Q4116,16,0)</f>
        <v>R1012</v>
      </c>
      <c r="Q1788" s="42">
        <f>VLOOKUP(A1788,'Data _Transformation'!A1787:Q4116,17,0)</f>
        <v>23</v>
      </c>
    </row>
    <row r="1789" spans="1:17" ht="15.6" x14ac:dyDescent="0.3">
      <c r="A1789" s="41" t="s">
        <v>2962</v>
      </c>
      <c r="B1789" s="14" t="str">
        <f>VLOOKUP(A1789,'Data _Transformation'!A1788:Q4117,2,FALSE)</f>
        <v xml:space="preserve">  Michael</v>
      </c>
      <c r="C1789" s="14">
        <f>VLOOKUP(A1789,'Data _Transformation'!A1788:Q4117,3,FALSE)</f>
        <v>18.905000000000001</v>
      </c>
      <c r="D1789" s="14">
        <f>VLOOKUP(A1789,'Data _Transformation'!A1788:Q4117,4,FALSE)</f>
        <v>4.91</v>
      </c>
      <c r="E1789" s="14" t="str">
        <f>VLOOKUP(A1789,'Data _Transformation'!A1788:Q4117,5,FALSE)</f>
        <v>Yes</v>
      </c>
      <c r="F1789" s="14" t="str">
        <f>VLOOKUP(A1789,'Data _Transformation'!A1788:Q4117,6,FALSE)</f>
        <v>No</v>
      </c>
      <c r="G1789" s="14" t="str">
        <f>VLOOKUP(A1789,'Data _Transformation'!A1788:Q4117,7,FALSE)</f>
        <v>No</v>
      </c>
      <c r="H1789" s="14">
        <f>VLOOKUP(A1789,'Data _Transformation'!A1788:Q4117,8,FALSE)</f>
        <v>1</v>
      </c>
      <c r="I1789" s="14" t="str">
        <f>VLOOKUP(A1789,'Data _Transformation'!A1788:Q4117,9,FALSE)</f>
        <v>Nonsmoker</v>
      </c>
      <c r="J1789" s="14" t="str">
        <f>VLOOKUP(A1789,'Data _Transformation'!A1788:Q4117,10,FALSE)</f>
        <v>Normal weight</v>
      </c>
      <c r="K1789" s="14" t="str">
        <f>VLOOKUP(A1789,'Data _Transformation'!A1788:Q4117,11,FALSE)</f>
        <v>Normal</v>
      </c>
      <c r="L1789" s="39">
        <f>VLOOKUP(A1789,'Data _Transformation'!A1788:Q4117,12,FALSE)</f>
        <v>34162</v>
      </c>
      <c r="M1789" s="40">
        <f>VLOOKUP(A1789,'Data _Transformation'!A1788:Q4117,13,FALSE)</f>
        <v>18157.88</v>
      </c>
      <c r="N1789" s="14" t="str">
        <f>VLOOKUP(A1789,'Data _Transformation'!A1788:Q4117,14,FALSE)</f>
        <v>tier - 1</v>
      </c>
      <c r="O1789" s="14" t="str">
        <f>VLOOKUP(A1789,'Data _Transformation'!A1788:Q4117,15,FALSE)</f>
        <v>tier - 1</v>
      </c>
      <c r="P1789" s="14" t="str">
        <f>VLOOKUP(A1789,'Data _Transformation'!A1788:Q4117,16,0)</f>
        <v>R1012</v>
      </c>
      <c r="Q1789" s="42">
        <f>VLOOKUP(A1789,'Data _Transformation'!A1788:Q4117,17,0)</f>
        <v>29</v>
      </c>
    </row>
    <row r="1790" spans="1:17" ht="15.6" x14ac:dyDescent="0.3">
      <c r="A1790" s="41" t="s">
        <v>2957</v>
      </c>
      <c r="B1790" s="14" t="str">
        <f>VLOOKUP(A1790,'Data _Transformation'!A1789:Q4118,2,FALSE)</f>
        <v xml:space="preserve">  Kathleen</v>
      </c>
      <c r="C1790" s="14">
        <f>VLOOKUP(A1790,'Data _Transformation'!A1789:Q4118,3,FALSE)</f>
        <v>20.03</v>
      </c>
      <c r="D1790" s="14">
        <f>VLOOKUP(A1790,'Data _Transformation'!A1789:Q4118,4,FALSE)</f>
        <v>9.25</v>
      </c>
      <c r="E1790" s="14" t="str">
        <f>VLOOKUP(A1790,'Data _Transformation'!A1789:Q4118,5,FALSE)</f>
        <v>Yes</v>
      </c>
      <c r="F1790" s="14" t="str">
        <f>VLOOKUP(A1790,'Data _Transformation'!A1789:Q4118,6,FALSE)</f>
        <v>No</v>
      </c>
      <c r="G1790" s="14" t="str">
        <f>VLOOKUP(A1790,'Data _Transformation'!A1789:Q4118,7,FALSE)</f>
        <v>No</v>
      </c>
      <c r="H1790" s="14">
        <f>VLOOKUP(A1790,'Data _Transformation'!A1789:Q4118,8,FALSE)</f>
        <v>0</v>
      </c>
      <c r="I1790" s="14" t="str">
        <f>VLOOKUP(A1790,'Data _Transformation'!A1789:Q4118,9,FALSE)</f>
        <v>Nonsmoker</v>
      </c>
      <c r="J1790" s="14" t="str">
        <f>VLOOKUP(A1790,'Data _Transformation'!A1789:Q4118,10,FALSE)</f>
        <v>Normal weight</v>
      </c>
      <c r="K1790" s="14" t="str">
        <f>VLOOKUP(A1790,'Data _Transformation'!A1789:Q4118,11,FALSE)</f>
        <v>Diabetes</v>
      </c>
      <c r="L1790" s="39">
        <f>VLOOKUP(A1790,'Data _Transformation'!A1789:Q4118,12,FALSE)</f>
        <v>23196</v>
      </c>
      <c r="M1790" s="40">
        <f>VLOOKUP(A1790,'Data _Transformation'!A1789:Q4118,13,FALSE)</f>
        <v>18208.34</v>
      </c>
      <c r="N1790" s="14" t="str">
        <f>VLOOKUP(A1790,'Data _Transformation'!A1789:Q4118,14,FALSE)</f>
        <v>tier - 1</v>
      </c>
      <c r="O1790" s="14" t="str">
        <f>VLOOKUP(A1790,'Data _Transformation'!A1789:Q4118,15,FALSE)</f>
        <v>tier - 2</v>
      </c>
      <c r="P1790" s="14" t="str">
        <f>VLOOKUP(A1790,'Data _Transformation'!A1789:Q4118,16,0)</f>
        <v>R1026</v>
      </c>
      <c r="Q1790" s="42">
        <f>VLOOKUP(A1790,'Data _Transformation'!A1789:Q4118,17,0)</f>
        <v>59</v>
      </c>
    </row>
    <row r="1791" spans="1:17" ht="15.6" x14ac:dyDescent="0.3">
      <c r="A1791" s="41" t="s">
        <v>2950</v>
      </c>
      <c r="B1791" s="14" t="str">
        <f>VLOOKUP(A1791,'Data _Transformation'!A1790:Q4119,2,FALSE)</f>
        <v xml:space="preserve">  Ryan M</v>
      </c>
      <c r="C1791" s="14">
        <f>VLOOKUP(A1791,'Data _Transformation'!A1790:Q4119,3,FALSE)</f>
        <v>16.7</v>
      </c>
      <c r="D1791" s="14">
        <f>VLOOKUP(A1791,'Data _Transformation'!A1790:Q4119,4,FALSE)</f>
        <v>11.48</v>
      </c>
      <c r="E1791" s="14" t="str">
        <f>VLOOKUP(A1791,'Data _Transformation'!A1790:Q4119,5,FALSE)</f>
        <v>No</v>
      </c>
      <c r="F1791" s="14" t="str">
        <f>VLOOKUP(A1791,'Data _Transformation'!A1790:Q4119,6,FALSE)</f>
        <v>No</v>
      </c>
      <c r="G1791" s="14" t="str">
        <f>VLOOKUP(A1791,'Data _Transformation'!A1790:Q4119,7,FALSE)</f>
        <v>No</v>
      </c>
      <c r="H1791" s="14">
        <f>VLOOKUP(A1791,'Data _Transformation'!A1790:Q4119,8,FALSE)</f>
        <v>0</v>
      </c>
      <c r="I1791" s="14" t="str">
        <f>VLOOKUP(A1791,'Data _Transformation'!A1790:Q4119,9,FALSE)</f>
        <v>Nonsmoker</v>
      </c>
      <c r="J1791" s="14" t="str">
        <f>VLOOKUP(A1791,'Data _Transformation'!A1790:Q4119,10,FALSE)</f>
        <v>Under weight</v>
      </c>
      <c r="K1791" s="14" t="str">
        <f>VLOOKUP(A1791,'Data _Transformation'!A1790:Q4119,11,FALSE)</f>
        <v>Diabetes</v>
      </c>
      <c r="L1791" s="39">
        <f>VLOOKUP(A1791,'Data _Transformation'!A1790:Q4119,12,FALSE)</f>
        <v>35596</v>
      </c>
      <c r="M1791" s="40">
        <f>VLOOKUP(A1791,'Data _Transformation'!A1790:Q4119,13,FALSE)</f>
        <v>18218.16</v>
      </c>
      <c r="N1791" s="14" t="str">
        <f>VLOOKUP(A1791,'Data _Transformation'!A1790:Q4119,14,FALSE)</f>
        <v>tier - 1</v>
      </c>
      <c r="O1791" s="14" t="str">
        <f>VLOOKUP(A1791,'Data _Transformation'!A1790:Q4119,15,FALSE)</f>
        <v>tier - 1</v>
      </c>
      <c r="P1791" s="14" t="str">
        <f>VLOOKUP(A1791,'Data _Transformation'!A1790:Q4119,16,0)</f>
        <v>R1013</v>
      </c>
      <c r="Q1791" s="42">
        <f>VLOOKUP(A1791,'Data _Transformation'!A1790:Q4119,17,0)</f>
        <v>25</v>
      </c>
    </row>
    <row r="1792" spans="1:17" ht="15.6" x14ac:dyDescent="0.3">
      <c r="A1792" s="41" t="s">
        <v>2945</v>
      </c>
      <c r="B1792" s="14" t="str">
        <f>VLOOKUP(A1792,'Data _Transformation'!A1791:Q4120,2,FALSE)</f>
        <v xml:space="preserve">  Sara</v>
      </c>
      <c r="C1792" s="14">
        <f>VLOOKUP(A1792,'Data _Transformation'!A1791:Q4120,3,FALSE)</f>
        <v>39.82</v>
      </c>
      <c r="D1792" s="14">
        <f>VLOOKUP(A1792,'Data _Transformation'!A1791:Q4120,4,FALSE)</f>
        <v>6.06</v>
      </c>
      <c r="E1792" s="14" t="str">
        <f>VLOOKUP(A1792,'Data _Transformation'!A1791:Q4120,5,FALSE)</f>
        <v>No</v>
      </c>
      <c r="F1792" s="14" t="str">
        <f>VLOOKUP(A1792,'Data _Transformation'!A1791:Q4120,6,FALSE)</f>
        <v>No</v>
      </c>
      <c r="G1792" s="14" t="str">
        <f>VLOOKUP(A1792,'Data _Transformation'!A1791:Q4120,7,FALSE)</f>
        <v>No</v>
      </c>
      <c r="H1792" s="14">
        <f>VLOOKUP(A1792,'Data _Transformation'!A1791:Q4120,8,FALSE)</f>
        <v>0</v>
      </c>
      <c r="I1792" s="14" t="str">
        <f>VLOOKUP(A1792,'Data _Transformation'!A1791:Q4120,9,FALSE)</f>
        <v>Nonsmoker</v>
      </c>
      <c r="J1792" s="14" t="str">
        <f>VLOOKUP(A1792,'Data _Transformation'!A1791:Q4120,10,FALSE)</f>
        <v>Obesity</v>
      </c>
      <c r="K1792" s="14" t="str">
        <f>VLOOKUP(A1792,'Data _Transformation'!A1791:Q4120,11,FALSE)</f>
        <v>Prediabetes</v>
      </c>
      <c r="L1792" s="39">
        <f>VLOOKUP(A1792,'Data _Transformation'!A1791:Q4120,12,FALSE)</f>
        <v>38240</v>
      </c>
      <c r="M1792" s="40">
        <f>VLOOKUP(A1792,'Data _Transformation'!A1791:Q4120,13,FALSE)</f>
        <v>18223.45</v>
      </c>
      <c r="N1792" s="14" t="str">
        <f>VLOOKUP(A1792,'Data _Transformation'!A1791:Q4120,14,FALSE)</f>
        <v>tier - 1</v>
      </c>
      <c r="O1792" s="14" t="str">
        <f>VLOOKUP(A1792,'Data _Transformation'!A1791:Q4120,15,FALSE)</f>
        <v>tier - 3</v>
      </c>
      <c r="P1792" s="14" t="str">
        <f>VLOOKUP(A1792,'Data _Transformation'!A1791:Q4120,16,0)</f>
        <v>R1013</v>
      </c>
      <c r="Q1792" s="42">
        <f>VLOOKUP(A1792,'Data _Transformation'!A1791:Q4120,17,0)</f>
        <v>18</v>
      </c>
    </row>
    <row r="1793" spans="1:17" ht="15.6" x14ac:dyDescent="0.3">
      <c r="A1793" s="41" t="s">
        <v>2940</v>
      </c>
      <c r="B1793" s="14" t="str">
        <f>VLOOKUP(A1793,'Data _Transformation'!A1792:Q4121,2,FALSE)</f>
        <v xml:space="preserve">  Deniz</v>
      </c>
      <c r="C1793" s="14">
        <f>VLOOKUP(A1793,'Data _Transformation'!A1792:Q4121,3,FALSE)</f>
        <v>22.04</v>
      </c>
      <c r="D1793" s="14">
        <f>VLOOKUP(A1793,'Data _Transformation'!A1792:Q4121,4,FALSE)</f>
        <v>5.86</v>
      </c>
      <c r="E1793" s="14" t="str">
        <f>VLOOKUP(A1793,'Data _Transformation'!A1792:Q4121,5,FALSE)</f>
        <v>No</v>
      </c>
      <c r="F1793" s="14" t="str">
        <f>VLOOKUP(A1793,'Data _Transformation'!A1792:Q4121,6,FALSE)</f>
        <v>No</v>
      </c>
      <c r="G1793" s="14" t="str">
        <f>VLOOKUP(A1793,'Data _Transformation'!A1792:Q4121,7,FALSE)</f>
        <v>No</v>
      </c>
      <c r="H1793" s="14">
        <f>VLOOKUP(A1793,'Data _Transformation'!A1792:Q4121,8,FALSE)</f>
        <v>1</v>
      </c>
      <c r="I1793" s="14" t="str">
        <f>VLOOKUP(A1793,'Data _Transformation'!A1792:Q4121,9,FALSE)</f>
        <v>Nonsmoker</v>
      </c>
      <c r="J1793" s="14" t="str">
        <f>VLOOKUP(A1793,'Data _Transformation'!A1792:Q4121,10,FALSE)</f>
        <v>Normal weight</v>
      </c>
      <c r="K1793" s="14" t="str">
        <f>VLOOKUP(A1793,'Data _Transformation'!A1792:Q4121,11,FALSE)</f>
        <v>Prediabetes</v>
      </c>
      <c r="L1793" s="39">
        <f>VLOOKUP(A1793,'Data _Transformation'!A1792:Q4121,12,FALSE)</f>
        <v>34914</v>
      </c>
      <c r="M1793" s="40">
        <f>VLOOKUP(A1793,'Data _Transformation'!A1792:Q4121,13,FALSE)</f>
        <v>18246.5</v>
      </c>
      <c r="N1793" s="14" t="str">
        <f>VLOOKUP(A1793,'Data _Transformation'!A1792:Q4121,14,FALSE)</f>
        <v>tier - 1</v>
      </c>
      <c r="O1793" s="14" t="str">
        <f>VLOOKUP(A1793,'Data _Transformation'!A1792:Q4121,15,FALSE)</f>
        <v>tier - 1</v>
      </c>
      <c r="P1793" s="14" t="str">
        <f>VLOOKUP(A1793,'Data _Transformation'!A1792:Q4121,16,0)</f>
        <v>R1013</v>
      </c>
      <c r="Q1793" s="42">
        <f>VLOOKUP(A1793,'Data _Transformation'!A1792:Q4121,17,0)</f>
        <v>27</v>
      </c>
    </row>
    <row r="1794" spans="1:17" ht="15.6" x14ac:dyDescent="0.3">
      <c r="A1794" s="41" t="s">
        <v>2935</v>
      </c>
      <c r="B1794" s="14" t="str">
        <f>VLOOKUP(A1794,'Data _Transformation'!A1793:Q4122,2,FALSE)</f>
        <v xml:space="preserve">  Shannon L</v>
      </c>
      <c r="C1794" s="14">
        <f>VLOOKUP(A1794,'Data _Transformation'!A1793:Q4122,3,FALSE)</f>
        <v>28.27</v>
      </c>
      <c r="D1794" s="14">
        <f>VLOOKUP(A1794,'Data _Transformation'!A1793:Q4122,4,FALSE)</f>
        <v>5.33</v>
      </c>
      <c r="E1794" s="14" t="str">
        <f>VLOOKUP(A1794,'Data _Transformation'!A1793:Q4122,5,FALSE)</f>
        <v>No</v>
      </c>
      <c r="F1794" s="14" t="str">
        <f>VLOOKUP(A1794,'Data _Transformation'!A1793:Q4122,6,FALSE)</f>
        <v>No</v>
      </c>
      <c r="G1794" s="14" t="str">
        <f>VLOOKUP(A1794,'Data _Transformation'!A1793:Q4122,7,FALSE)</f>
        <v>No</v>
      </c>
      <c r="H1794" s="14">
        <f>VLOOKUP(A1794,'Data _Transformation'!A1793:Q4122,8,FALSE)</f>
        <v>0</v>
      </c>
      <c r="I1794" s="14" t="str">
        <f>VLOOKUP(A1794,'Data _Transformation'!A1793:Q4122,9,FALSE)</f>
        <v>Nonsmoker</v>
      </c>
      <c r="J1794" s="14" t="str">
        <f>VLOOKUP(A1794,'Data _Transformation'!A1793:Q4122,10,FALSE)</f>
        <v>Over weight</v>
      </c>
      <c r="K1794" s="14" t="str">
        <f>VLOOKUP(A1794,'Data _Transformation'!A1793:Q4122,11,FALSE)</f>
        <v>Normal</v>
      </c>
      <c r="L1794" s="39">
        <f>VLOOKUP(A1794,'Data _Transformation'!A1793:Q4122,12,FALSE)</f>
        <v>33963</v>
      </c>
      <c r="M1794" s="40">
        <f>VLOOKUP(A1794,'Data _Transformation'!A1793:Q4122,13,FALSE)</f>
        <v>18259.22</v>
      </c>
      <c r="N1794" s="14" t="str">
        <f>VLOOKUP(A1794,'Data _Transformation'!A1793:Q4122,14,FALSE)</f>
        <v>tier - 1</v>
      </c>
      <c r="O1794" s="14" t="str">
        <f>VLOOKUP(A1794,'Data _Transformation'!A1793:Q4122,15,FALSE)</f>
        <v>tier - 3</v>
      </c>
      <c r="P1794" s="14" t="str">
        <f>VLOOKUP(A1794,'Data _Transformation'!A1793:Q4122,16,0)</f>
        <v>R1011</v>
      </c>
      <c r="Q1794" s="42">
        <f>VLOOKUP(A1794,'Data _Transformation'!A1793:Q4122,17,0)</f>
        <v>30</v>
      </c>
    </row>
    <row r="1795" spans="1:17" ht="15.6" x14ac:dyDescent="0.3">
      <c r="A1795" s="41" t="s">
        <v>2930</v>
      </c>
      <c r="B1795" s="14" t="str">
        <f>VLOOKUP(A1795,'Data _Transformation'!A1794:Q4123,2,FALSE)</f>
        <v xml:space="preserve">  Kaitlin M</v>
      </c>
      <c r="C1795" s="14">
        <f>VLOOKUP(A1795,'Data _Transformation'!A1794:Q4123,3,FALSE)</f>
        <v>18.5</v>
      </c>
      <c r="D1795" s="14">
        <f>VLOOKUP(A1795,'Data _Transformation'!A1794:Q4123,4,FALSE)</f>
        <v>5.33</v>
      </c>
      <c r="E1795" s="14" t="str">
        <f>VLOOKUP(A1795,'Data _Transformation'!A1794:Q4123,5,FALSE)</f>
        <v>No</v>
      </c>
      <c r="F1795" s="14" t="str">
        <f>VLOOKUP(A1795,'Data _Transformation'!A1794:Q4123,6,FALSE)</f>
        <v>No</v>
      </c>
      <c r="G1795" s="14" t="str">
        <f>VLOOKUP(A1795,'Data _Transformation'!A1794:Q4123,7,FALSE)</f>
        <v>No</v>
      </c>
      <c r="H1795" s="14">
        <f>VLOOKUP(A1795,'Data _Transformation'!A1794:Q4123,8,FALSE)</f>
        <v>0</v>
      </c>
      <c r="I1795" s="14" t="str">
        <f>VLOOKUP(A1795,'Data _Transformation'!A1794:Q4123,9,FALSE)</f>
        <v>Nonsmoker</v>
      </c>
      <c r="J1795" s="14" t="str">
        <f>VLOOKUP(A1795,'Data _Transformation'!A1794:Q4123,10,FALSE)</f>
        <v>Normal weight</v>
      </c>
      <c r="K1795" s="14" t="str">
        <f>VLOOKUP(A1795,'Data _Transformation'!A1794:Q4123,11,FALSE)</f>
        <v>Normal</v>
      </c>
      <c r="L1795" s="39">
        <f>VLOOKUP(A1795,'Data _Transformation'!A1794:Q4123,12,FALSE)</f>
        <v>34884</v>
      </c>
      <c r="M1795" s="40">
        <f>VLOOKUP(A1795,'Data _Transformation'!A1794:Q4123,13,FALSE)</f>
        <v>18310.740000000002</v>
      </c>
      <c r="N1795" s="14" t="str">
        <f>VLOOKUP(A1795,'Data _Transformation'!A1794:Q4123,14,FALSE)</f>
        <v>tier - 1</v>
      </c>
      <c r="O1795" s="14" t="str">
        <f>VLOOKUP(A1795,'Data _Transformation'!A1794:Q4123,15,FALSE)</f>
        <v>tier - 3</v>
      </c>
      <c r="P1795" s="14" t="str">
        <f>VLOOKUP(A1795,'Data _Transformation'!A1794:Q4123,16,0)</f>
        <v>R1012</v>
      </c>
      <c r="Q1795" s="42">
        <f>VLOOKUP(A1795,'Data _Transformation'!A1794:Q4123,17,0)</f>
        <v>27</v>
      </c>
    </row>
    <row r="1796" spans="1:17" ht="15.6" x14ac:dyDescent="0.3">
      <c r="A1796" s="41" t="s">
        <v>2924</v>
      </c>
      <c r="B1796" s="14" t="str">
        <f>VLOOKUP(A1796,'Data _Transformation'!A1795:Q4124,2,FALSE)</f>
        <v xml:space="preserve">  Alfredo</v>
      </c>
      <c r="C1796" s="14">
        <f>VLOOKUP(A1796,'Data _Transformation'!A1795:Q4124,3,FALSE)</f>
        <v>38.6</v>
      </c>
      <c r="D1796" s="14">
        <f>VLOOKUP(A1796,'Data _Transformation'!A1795:Q4124,4,FALSE)</f>
        <v>6.02</v>
      </c>
      <c r="E1796" s="14" t="str">
        <f>VLOOKUP(A1796,'Data _Transformation'!A1795:Q4124,5,FALSE)</f>
        <v>No</v>
      </c>
      <c r="F1796" s="14" t="str">
        <f>VLOOKUP(A1796,'Data _Transformation'!A1795:Q4124,6,FALSE)</f>
        <v>No</v>
      </c>
      <c r="G1796" s="14" t="str">
        <f>VLOOKUP(A1796,'Data _Transformation'!A1795:Q4124,7,FALSE)</f>
        <v>No</v>
      </c>
      <c r="H1796" s="14">
        <f>VLOOKUP(A1796,'Data _Transformation'!A1795:Q4124,8,FALSE)</f>
        <v>1</v>
      </c>
      <c r="I1796" s="14" t="str">
        <f>VLOOKUP(A1796,'Data _Transformation'!A1795:Q4124,9,FALSE)</f>
        <v>Nonsmoker</v>
      </c>
      <c r="J1796" s="14" t="str">
        <f>VLOOKUP(A1796,'Data _Transformation'!A1795:Q4124,10,FALSE)</f>
        <v>Obesity</v>
      </c>
      <c r="K1796" s="14" t="str">
        <f>VLOOKUP(A1796,'Data _Transformation'!A1795:Q4124,11,FALSE)</f>
        <v>Prediabetes</v>
      </c>
      <c r="L1796" s="39">
        <f>VLOOKUP(A1796,'Data _Transformation'!A1795:Q4124,12,FALSE)</f>
        <v>36509</v>
      </c>
      <c r="M1796" s="40">
        <f>VLOOKUP(A1796,'Data _Transformation'!A1795:Q4124,13,FALSE)</f>
        <v>18328.240000000002</v>
      </c>
      <c r="N1796" s="14" t="str">
        <f>VLOOKUP(A1796,'Data _Transformation'!A1795:Q4124,14,FALSE)</f>
        <v>tier - 1</v>
      </c>
      <c r="O1796" s="14" t="str">
        <f>VLOOKUP(A1796,'Data _Transformation'!A1795:Q4124,15,FALSE)</f>
        <v>tier - 2</v>
      </c>
      <c r="P1796" s="14" t="str">
        <f>VLOOKUP(A1796,'Data _Transformation'!A1795:Q4124,16,0)</f>
        <v>R1013</v>
      </c>
      <c r="Q1796" s="42">
        <f>VLOOKUP(A1796,'Data _Transformation'!A1795:Q4124,17,0)</f>
        <v>23</v>
      </c>
    </row>
    <row r="1797" spans="1:17" ht="15.6" x14ac:dyDescent="0.3">
      <c r="A1797" s="41" t="s">
        <v>2920</v>
      </c>
      <c r="B1797" s="14" t="str">
        <f>VLOOKUP(A1797,'Data _Transformation'!A1796:Q4125,2,FALSE)</f>
        <v xml:space="preserve">  Kristen</v>
      </c>
      <c r="C1797" s="14">
        <f>VLOOKUP(A1797,'Data _Transformation'!A1796:Q4125,3,FALSE)</f>
        <v>43.12</v>
      </c>
      <c r="D1797" s="14">
        <f>VLOOKUP(A1797,'Data _Transformation'!A1796:Q4125,4,FALSE)</f>
        <v>6.25</v>
      </c>
      <c r="E1797" s="14" t="str">
        <f>VLOOKUP(A1797,'Data _Transformation'!A1796:Q4125,5,FALSE)</f>
        <v>No</v>
      </c>
      <c r="F1797" s="14" t="str">
        <f>VLOOKUP(A1797,'Data _Transformation'!A1796:Q4125,6,FALSE)</f>
        <v>No</v>
      </c>
      <c r="G1797" s="14" t="str">
        <f>VLOOKUP(A1797,'Data _Transformation'!A1796:Q4125,7,FALSE)</f>
        <v>No</v>
      </c>
      <c r="H1797" s="14">
        <f>VLOOKUP(A1797,'Data _Transformation'!A1796:Q4125,8,FALSE)</f>
        <v>1</v>
      </c>
      <c r="I1797" s="14" t="str">
        <f>VLOOKUP(A1797,'Data _Transformation'!A1796:Q4125,9,FALSE)</f>
        <v>Nonsmoker</v>
      </c>
      <c r="J1797" s="14" t="str">
        <f>VLOOKUP(A1797,'Data _Transformation'!A1796:Q4125,10,FALSE)</f>
        <v>Obesity</v>
      </c>
      <c r="K1797" s="14" t="str">
        <f>VLOOKUP(A1797,'Data _Transformation'!A1796:Q4125,11,FALSE)</f>
        <v>Prediabetes</v>
      </c>
      <c r="L1797" s="39">
        <f>VLOOKUP(A1797,'Data _Transformation'!A1796:Q4125,12,FALSE)</f>
        <v>23646</v>
      </c>
      <c r="M1797" s="40">
        <f>VLOOKUP(A1797,'Data _Transformation'!A1796:Q4125,13,FALSE)</f>
        <v>18443.11</v>
      </c>
      <c r="N1797" s="14" t="str">
        <f>VLOOKUP(A1797,'Data _Transformation'!A1796:Q4125,14,FALSE)</f>
        <v>tier - 1</v>
      </c>
      <c r="O1797" s="14" t="str">
        <f>VLOOKUP(A1797,'Data _Transformation'!A1796:Q4125,15,FALSE)</f>
        <v>tier - 2</v>
      </c>
      <c r="P1797" s="14" t="str">
        <f>VLOOKUP(A1797,'Data _Transformation'!A1796:Q4125,16,0)</f>
        <v>R1012</v>
      </c>
      <c r="Q1797" s="42">
        <f>VLOOKUP(A1797,'Data _Transformation'!A1796:Q4125,17,0)</f>
        <v>58</v>
      </c>
    </row>
    <row r="1798" spans="1:17" ht="15.6" x14ac:dyDescent="0.3">
      <c r="A1798" s="41" t="s">
        <v>2915</v>
      </c>
      <c r="B1798" s="14" t="str">
        <f>VLOOKUP(A1798,'Data _Transformation'!A1797:Q4126,2,FALSE)</f>
        <v xml:space="preserve">  Daniel</v>
      </c>
      <c r="C1798" s="14">
        <f>VLOOKUP(A1798,'Data _Transformation'!A1797:Q4126,3,FALSE)</f>
        <v>30.5</v>
      </c>
      <c r="D1798" s="14">
        <f>VLOOKUP(A1798,'Data _Transformation'!A1797:Q4126,4,FALSE)</f>
        <v>4.8099999999999996</v>
      </c>
      <c r="E1798" s="14" t="str">
        <f>VLOOKUP(A1798,'Data _Transformation'!A1797:Q4126,5,FALSE)</f>
        <v>No</v>
      </c>
      <c r="F1798" s="14" t="str">
        <f>VLOOKUP(A1798,'Data _Transformation'!A1797:Q4126,6,FALSE)</f>
        <v>No</v>
      </c>
      <c r="G1798" s="14" t="str">
        <f>VLOOKUP(A1798,'Data _Transformation'!A1797:Q4126,7,FALSE)</f>
        <v>No</v>
      </c>
      <c r="H1798" s="14">
        <f>VLOOKUP(A1798,'Data _Transformation'!A1797:Q4126,8,FALSE)</f>
        <v>1</v>
      </c>
      <c r="I1798" s="14" t="str">
        <f>VLOOKUP(A1798,'Data _Transformation'!A1797:Q4126,9,FALSE)</f>
        <v>Nonsmoker</v>
      </c>
      <c r="J1798" s="14" t="str">
        <f>VLOOKUP(A1798,'Data _Transformation'!A1797:Q4126,10,FALSE)</f>
        <v>Obesity</v>
      </c>
      <c r="K1798" s="14" t="str">
        <f>VLOOKUP(A1798,'Data _Transformation'!A1797:Q4126,11,FALSE)</f>
        <v>Normal</v>
      </c>
      <c r="L1798" s="39">
        <f>VLOOKUP(A1798,'Data _Transformation'!A1797:Q4126,12,FALSE)</f>
        <v>31636</v>
      </c>
      <c r="M1798" s="40">
        <f>VLOOKUP(A1798,'Data _Transformation'!A1797:Q4126,13,FALSE)</f>
        <v>18608.259999999998</v>
      </c>
      <c r="N1798" s="14" t="str">
        <f>VLOOKUP(A1798,'Data _Transformation'!A1797:Q4126,14,FALSE)</f>
        <v>tier - 1</v>
      </c>
      <c r="O1798" s="14" t="str">
        <f>VLOOKUP(A1798,'Data _Transformation'!A1797:Q4126,15,FALSE)</f>
        <v>tier - 3</v>
      </c>
      <c r="P1798" s="14" t="str">
        <f>VLOOKUP(A1798,'Data _Transformation'!A1797:Q4126,16,0)</f>
        <v>R1011</v>
      </c>
      <c r="Q1798" s="42">
        <f>VLOOKUP(A1798,'Data _Transformation'!A1797:Q4126,17,0)</f>
        <v>36</v>
      </c>
    </row>
    <row r="1799" spans="1:17" ht="15.6" x14ac:dyDescent="0.3">
      <c r="A1799" s="41" t="s">
        <v>2910</v>
      </c>
      <c r="B1799" s="14" t="str">
        <f>VLOOKUP(A1799,'Data _Transformation'!A1798:Q4127,2,FALSE)</f>
        <v xml:space="preserve">  Jonathan</v>
      </c>
      <c r="C1799" s="14">
        <f>VLOOKUP(A1799,'Data _Transformation'!A1798:Q4127,3,FALSE)</f>
        <v>27.61</v>
      </c>
      <c r="D1799" s="14">
        <f>VLOOKUP(A1799,'Data _Transformation'!A1798:Q4127,4,FALSE)</f>
        <v>4.5999999999999996</v>
      </c>
      <c r="E1799" s="14" t="str">
        <f>VLOOKUP(A1799,'Data _Transformation'!A1798:Q4127,5,FALSE)</f>
        <v>No</v>
      </c>
      <c r="F1799" s="14" t="str">
        <f>VLOOKUP(A1799,'Data _Transformation'!A1798:Q4127,6,FALSE)</f>
        <v>No</v>
      </c>
      <c r="G1799" s="14" t="str">
        <f>VLOOKUP(A1799,'Data _Transformation'!A1798:Q4127,7,FALSE)</f>
        <v>No</v>
      </c>
      <c r="H1799" s="14">
        <f>VLOOKUP(A1799,'Data _Transformation'!A1798:Q4127,8,FALSE)</f>
        <v>1</v>
      </c>
      <c r="I1799" s="14" t="str">
        <f>VLOOKUP(A1799,'Data _Transformation'!A1798:Q4127,9,FALSE)</f>
        <v>Nonsmoker</v>
      </c>
      <c r="J1799" s="14" t="str">
        <f>VLOOKUP(A1799,'Data _Transformation'!A1798:Q4127,10,FALSE)</f>
        <v>Over weight</v>
      </c>
      <c r="K1799" s="14" t="str">
        <f>VLOOKUP(A1799,'Data _Transformation'!A1798:Q4127,11,FALSE)</f>
        <v>Normal</v>
      </c>
      <c r="L1799" s="39">
        <f>VLOOKUP(A1799,'Data _Transformation'!A1798:Q4127,12,FALSE)</f>
        <v>36061</v>
      </c>
      <c r="M1799" s="40">
        <f>VLOOKUP(A1799,'Data _Transformation'!A1798:Q4127,13,FALSE)</f>
        <v>18648.419999999998</v>
      </c>
      <c r="N1799" s="14" t="str">
        <f>VLOOKUP(A1799,'Data _Transformation'!A1798:Q4127,14,FALSE)</f>
        <v>tier - 1</v>
      </c>
      <c r="O1799" s="14" t="str">
        <f>VLOOKUP(A1799,'Data _Transformation'!A1798:Q4127,15,FALSE)</f>
        <v>tier - 1</v>
      </c>
      <c r="P1799" s="14" t="str">
        <f>VLOOKUP(A1799,'Data _Transformation'!A1798:Q4127,16,0)</f>
        <v>R1019</v>
      </c>
      <c r="Q1799" s="42">
        <f>VLOOKUP(A1799,'Data _Transformation'!A1798:Q4127,17,0)</f>
        <v>24</v>
      </c>
    </row>
    <row r="1800" spans="1:17" ht="15.6" x14ac:dyDescent="0.3">
      <c r="A1800" s="41" t="s">
        <v>2907</v>
      </c>
      <c r="B1800" s="14" t="str">
        <f>VLOOKUP(A1800,'Data _Transformation'!A1799:Q4128,2,FALSE)</f>
        <v xml:space="preserve">  Troy</v>
      </c>
      <c r="C1800" s="14">
        <f>VLOOKUP(A1800,'Data _Transformation'!A1799:Q4128,3,FALSE)</f>
        <v>27.1</v>
      </c>
      <c r="D1800" s="14">
        <f>VLOOKUP(A1800,'Data _Transformation'!A1799:Q4128,4,FALSE)</f>
        <v>5.08</v>
      </c>
      <c r="E1800" s="14" t="str">
        <f>VLOOKUP(A1800,'Data _Transformation'!A1799:Q4128,5,FALSE)</f>
        <v>No</v>
      </c>
      <c r="F1800" s="14" t="str">
        <f>VLOOKUP(A1800,'Data _Transformation'!A1799:Q4128,6,FALSE)</f>
        <v>No</v>
      </c>
      <c r="G1800" s="14" t="str">
        <f>VLOOKUP(A1800,'Data _Transformation'!A1799:Q4128,7,FALSE)</f>
        <v>No</v>
      </c>
      <c r="H1800" s="14">
        <f>VLOOKUP(A1800,'Data _Transformation'!A1799:Q4128,8,FALSE)</f>
        <v>1</v>
      </c>
      <c r="I1800" s="14" t="str">
        <f>VLOOKUP(A1800,'Data _Transformation'!A1799:Q4128,9,FALSE)</f>
        <v>Nonsmoker</v>
      </c>
      <c r="J1800" s="14" t="str">
        <f>VLOOKUP(A1800,'Data _Transformation'!A1799:Q4128,10,FALSE)</f>
        <v>Over weight</v>
      </c>
      <c r="K1800" s="14" t="str">
        <f>VLOOKUP(A1800,'Data _Transformation'!A1799:Q4128,11,FALSE)</f>
        <v>Normal</v>
      </c>
      <c r="L1800" s="39">
        <f>VLOOKUP(A1800,'Data _Transformation'!A1799:Q4128,12,FALSE)</f>
        <v>25858</v>
      </c>
      <c r="M1800" s="40">
        <f>VLOOKUP(A1800,'Data _Transformation'!A1799:Q4128,13,FALSE)</f>
        <v>18682.740000000002</v>
      </c>
      <c r="N1800" s="14" t="str">
        <f>VLOOKUP(A1800,'Data _Transformation'!A1799:Q4128,14,FALSE)</f>
        <v>tier - 1</v>
      </c>
      <c r="O1800" s="14" t="str">
        <f>VLOOKUP(A1800,'Data _Transformation'!A1799:Q4128,15,FALSE)</f>
        <v>tier - 3</v>
      </c>
      <c r="P1800" s="14" t="str">
        <f>VLOOKUP(A1800,'Data _Transformation'!A1799:Q4128,16,0)</f>
        <v>R1012</v>
      </c>
      <c r="Q1800" s="42">
        <f>VLOOKUP(A1800,'Data _Transformation'!A1799:Q4128,17,0)</f>
        <v>52</v>
      </c>
    </row>
    <row r="1801" spans="1:17" ht="15.6" x14ac:dyDescent="0.3">
      <c r="A1801" s="41" t="s">
        <v>2902</v>
      </c>
      <c r="B1801" s="14" t="str">
        <f>VLOOKUP(A1801,'Data _Transformation'!A1800:Q4129,2,FALSE)</f>
        <v xml:space="preserve">  Daniel C</v>
      </c>
      <c r="C1801" s="14">
        <f>VLOOKUP(A1801,'Data _Transformation'!A1800:Q4129,3,FALSE)</f>
        <v>35.93</v>
      </c>
      <c r="D1801" s="14">
        <f>VLOOKUP(A1801,'Data _Transformation'!A1800:Q4129,4,FALSE)</f>
        <v>5.43</v>
      </c>
      <c r="E1801" s="14" t="str">
        <f>VLOOKUP(A1801,'Data _Transformation'!A1800:Q4129,5,FALSE)</f>
        <v>No</v>
      </c>
      <c r="F1801" s="14" t="str">
        <f>VLOOKUP(A1801,'Data _Transformation'!A1800:Q4129,6,FALSE)</f>
        <v>yes</v>
      </c>
      <c r="G1801" s="14" t="str">
        <f>VLOOKUP(A1801,'Data _Transformation'!A1800:Q4129,7,FALSE)</f>
        <v>No</v>
      </c>
      <c r="H1801" s="14">
        <f>VLOOKUP(A1801,'Data _Transformation'!A1800:Q4129,8,FALSE)</f>
        <v>1</v>
      </c>
      <c r="I1801" s="14" t="str">
        <f>VLOOKUP(A1801,'Data _Transformation'!A1800:Q4129,9,FALSE)</f>
        <v>Nonsmoker</v>
      </c>
      <c r="J1801" s="14" t="str">
        <f>VLOOKUP(A1801,'Data _Transformation'!A1800:Q4129,10,FALSE)</f>
        <v>Obesity</v>
      </c>
      <c r="K1801" s="14" t="str">
        <f>VLOOKUP(A1801,'Data _Transformation'!A1800:Q4129,11,FALSE)</f>
        <v>Normal</v>
      </c>
      <c r="L1801" s="39">
        <f>VLOOKUP(A1801,'Data _Transformation'!A1800:Q4129,12,FALSE)</f>
        <v>24714</v>
      </c>
      <c r="M1801" s="40">
        <f>VLOOKUP(A1801,'Data _Transformation'!A1800:Q4129,13,FALSE)</f>
        <v>18694.689999999999</v>
      </c>
      <c r="N1801" s="14" t="str">
        <f>VLOOKUP(A1801,'Data _Transformation'!A1800:Q4129,14,FALSE)</f>
        <v>tier - 1</v>
      </c>
      <c r="O1801" s="14" t="str">
        <f>VLOOKUP(A1801,'Data _Transformation'!A1800:Q4129,15,FALSE)</f>
        <v>tier - 1</v>
      </c>
      <c r="P1801" s="14" t="str">
        <f>VLOOKUP(A1801,'Data _Transformation'!A1800:Q4129,16,0)</f>
        <v>R1023</v>
      </c>
      <c r="Q1801" s="42">
        <f>VLOOKUP(A1801,'Data _Transformation'!A1800:Q4129,17,0)</f>
        <v>55</v>
      </c>
    </row>
    <row r="1802" spans="1:17" ht="15.6" x14ac:dyDescent="0.3">
      <c r="A1802" s="41" t="s">
        <v>2897</v>
      </c>
      <c r="B1802" s="14" t="str">
        <f>VLOOKUP(A1802,'Data _Transformation'!A1801:Q4130,2,FALSE)</f>
        <v xml:space="preserve">  Lauren</v>
      </c>
      <c r="C1802" s="14">
        <f>VLOOKUP(A1802,'Data _Transformation'!A1801:Q4130,3,FALSE)</f>
        <v>32.68</v>
      </c>
      <c r="D1802" s="14">
        <f>VLOOKUP(A1802,'Data _Transformation'!A1801:Q4130,4,FALSE)</f>
        <v>5.44</v>
      </c>
      <c r="E1802" s="14" t="str">
        <f>VLOOKUP(A1802,'Data _Transformation'!A1801:Q4130,5,FALSE)</f>
        <v>No</v>
      </c>
      <c r="F1802" s="14" t="str">
        <f>VLOOKUP(A1802,'Data _Transformation'!A1801:Q4130,6,FALSE)</f>
        <v>No</v>
      </c>
      <c r="G1802" s="14" t="str">
        <f>VLOOKUP(A1802,'Data _Transformation'!A1801:Q4130,7,FALSE)</f>
        <v>No</v>
      </c>
      <c r="H1802" s="14">
        <f>VLOOKUP(A1802,'Data _Transformation'!A1801:Q4130,8,FALSE)</f>
        <v>0</v>
      </c>
      <c r="I1802" s="14" t="str">
        <f>VLOOKUP(A1802,'Data _Transformation'!A1801:Q4130,9,FALSE)</f>
        <v>Nonsmoker</v>
      </c>
      <c r="J1802" s="14" t="str">
        <f>VLOOKUP(A1802,'Data _Transformation'!A1801:Q4130,10,FALSE)</f>
        <v>Obesity</v>
      </c>
      <c r="K1802" s="14" t="str">
        <f>VLOOKUP(A1802,'Data _Transformation'!A1801:Q4130,11,FALSE)</f>
        <v>Normal</v>
      </c>
      <c r="L1802" s="39">
        <f>VLOOKUP(A1802,'Data _Transformation'!A1801:Q4130,12,FALSE)</f>
        <v>33965</v>
      </c>
      <c r="M1802" s="40">
        <f>VLOOKUP(A1802,'Data _Transformation'!A1801:Q4130,13,FALSE)</f>
        <v>18765.88</v>
      </c>
      <c r="N1802" s="14" t="str">
        <f>VLOOKUP(A1802,'Data _Transformation'!A1801:Q4130,14,FALSE)</f>
        <v>tier - 1</v>
      </c>
      <c r="O1802" s="14" t="str">
        <f>VLOOKUP(A1802,'Data _Transformation'!A1801:Q4130,15,FALSE)</f>
        <v>tier - 2</v>
      </c>
      <c r="P1802" s="14" t="str">
        <f>VLOOKUP(A1802,'Data _Transformation'!A1801:Q4130,16,0)</f>
        <v>R1012</v>
      </c>
      <c r="Q1802" s="42">
        <f>VLOOKUP(A1802,'Data _Transformation'!A1801:Q4130,17,0)</f>
        <v>30</v>
      </c>
    </row>
    <row r="1803" spans="1:17" ht="15.6" x14ac:dyDescent="0.3">
      <c r="A1803" s="41" t="s">
        <v>2892</v>
      </c>
      <c r="B1803" s="14" t="str">
        <f>VLOOKUP(A1803,'Data _Transformation'!A1802:Q4131,2,FALSE)</f>
        <v xml:space="preserve">  Jennefer</v>
      </c>
      <c r="C1803" s="14">
        <f>VLOOKUP(A1803,'Data _Transformation'!A1802:Q4131,3,FALSE)</f>
        <v>20.74</v>
      </c>
      <c r="D1803" s="14">
        <f>VLOOKUP(A1803,'Data _Transformation'!A1802:Q4131,4,FALSE)</f>
        <v>11.69</v>
      </c>
      <c r="E1803" s="14" t="str">
        <f>VLOOKUP(A1803,'Data _Transformation'!A1802:Q4131,5,FALSE)</f>
        <v>Yes</v>
      </c>
      <c r="F1803" s="14" t="str">
        <f>VLOOKUP(A1803,'Data _Transformation'!A1802:Q4131,6,FALSE)</f>
        <v>No</v>
      </c>
      <c r="G1803" s="14" t="str">
        <f>VLOOKUP(A1803,'Data _Transformation'!A1802:Q4131,7,FALSE)</f>
        <v>No</v>
      </c>
      <c r="H1803" s="14">
        <f>VLOOKUP(A1803,'Data _Transformation'!A1802:Q4131,8,FALSE)</f>
        <v>1</v>
      </c>
      <c r="I1803" s="14" t="str">
        <f>VLOOKUP(A1803,'Data _Transformation'!A1802:Q4131,9,FALSE)</f>
        <v>Nonsmoker</v>
      </c>
      <c r="J1803" s="14" t="str">
        <f>VLOOKUP(A1803,'Data _Transformation'!A1802:Q4131,10,FALSE)</f>
        <v>Normal weight</v>
      </c>
      <c r="K1803" s="14" t="str">
        <f>VLOOKUP(A1803,'Data _Transformation'!A1802:Q4131,11,FALSE)</f>
        <v>Diabetes</v>
      </c>
      <c r="L1803" s="39">
        <f>VLOOKUP(A1803,'Data _Transformation'!A1802:Q4131,12,FALSE)</f>
        <v>29178</v>
      </c>
      <c r="M1803" s="40">
        <f>VLOOKUP(A1803,'Data _Transformation'!A1802:Q4131,13,FALSE)</f>
        <v>18767.740000000002</v>
      </c>
      <c r="N1803" s="14" t="str">
        <f>VLOOKUP(A1803,'Data _Transformation'!A1802:Q4131,14,FALSE)</f>
        <v>tier - 1</v>
      </c>
      <c r="O1803" s="14" t="str">
        <f>VLOOKUP(A1803,'Data _Transformation'!A1802:Q4131,15,FALSE)</f>
        <v>tier - 1</v>
      </c>
      <c r="P1803" s="14" t="str">
        <f>VLOOKUP(A1803,'Data _Transformation'!A1802:Q4131,16,0)</f>
        <v>R1013</v>
      </c>
      <c r="Q1803" s="42">
        <f>VLOOKUP(A1803,'Data _Transformation'!A1802:Q4131,17,0)</f>
        <v>43</v>
      </c>
    </row>
    <row r="1804" spans="1:17" ht="15.6" x14ac:dyDescent="0.3">
      <c r="A1804" s="41" t="s">
        <v>2887</v>
      </c>
      <c r="B1804" s="14" t="str">
        <f>VLOOKUP(A1804,'Data _Transformation'!A1803:Q4132,2,FALSE)</f>
        <v xml:space="preserve">  Tracey L</v>
      </c>
      <c r="C1804" s="14">
        <f>VLOOKUP(A1804,'Data _Transformation'!A1803:Q4132,3,FALSE)</f>
        <v>15.57</v>
      </c>
      <c r="D1804" s="14">
        <f>VLOOKUP(A1804,'Data _Transformation'!A1803:Q4132,4,FALSE)</f>
        <v>6.07</v>
      </c>
      <c r="E1804" s="14" t="str">
        <f>VLOOKUP(A1804,'Data _Transformation'!A1803:Q4132,5,FALSE)</f>
        <v>No</v>
      </c>
      <c r="F1804" s="14" t="str">
        <f>VLOOKUP(A1804,'Data _Transformation'!A1803:Q4132,6,FALSE)</f>
        <v>No</v>
      </c>
      <c r="G1804" s="14" t="str">
        <f>VLOOKUP(A1804,'Data _Transformation'!A1803:Q4132,7,FALSE)</f>
        <v>No</v>
      </c>
      <c r="H1804" s="14">
        <f>VLOOKUP(A1804,'Data _Transformation'!A1803:Q4132,8,FALSE)</f>
        <v>0</v>
      </c>
      <c r="I1804" s="14" t="str">
        <f>VLOOKUP(A1804,'Data _Transformation'!A1803:Q4132,9,FALSE)</f>
        <v>Nonsmoker</v>
      </c>
      <c r="J1804" s="14" t="str">
        <f>VLOOKUP(A1804,'Data _Transformation'!A1803:Q4132,10,FALSE)</f>
        <v>Under weight</v>
      </c>
      <c r="K1804" s="14" t="str">
        <f>VLOOKUP(A1804,'Data _Transformation'!A1803:Q4132,11,FALSE)</f>
        <v>Prediabetes</v>
      </c>
      <c r="L1804" s="39">
        <f>VLOOKUP(A1804,'Data _Transformation'!A1803:Q4132,12,FALSE)</f>
        <v>35031</v>
      </c>
      <c r="M1804" s="40">
        <f>VLOOKUP(A1804,'Data _Transformation'!A1803:Q4132,13,FALSE)</f>
        <v>18804.75</v>
      </c>
      <c r="N1804" s="14" t="str">
        <f>VLOOKUP(A1804,'Data _Transformation'!A1803:Q4132,14,FALSE)</f>
        <v>tier - 1</v>
      </c>
      <c r="O1804" s="14" t="str">
        <f>VLOOKUP(A1804,'Data _Transformation'!A1803:Q4132,15,FALSE)</f>
        <v>tier - 1</v>
      </c>
      <c r="P1804" s="14" t="str">
        <f>VLOOKUP(A1804,'Data _Transformation'!A1803:Q4132,16,0)</f>
        <v>R1012</v>
      </c>
      <c r="Q1804" s="42">
        <f>VLOOKUP(A1804,'Data _Transformation'!A1803:Q4132,17,0)</f>
        <v>27</v>
      </c>
    </row>
    <row r="1805" spans="1:17" ht="15.6" x14ac:dyDescent="0.3">
      <c r="A1805" s="41" t="s">
        <v>2883</v>
      </c>
      <c r="B1805" s="14" t="str">
        <f>VLOOKUP(A1805,'Data _Transformation'!A1804:Q4133,2,FALSE)</f>
        <v xml:space="preserve">  Ashley</v>
      </c>
      <c r="C1805" s="14">
        <f>VLOOKUP(A1805,'Data _Transformation'!A1804:Q4133,3,FALSE)</f>
        <v>23.844999999999999</v>
      </c>
      <c r="D1805" s="14">
        <f>VLOOKUP(A1805,'Data _Transformation'!A1804:Q4133,4,FALSE)</f>
        <v>4.3600000000000003</v>
      </c>
      <c r="E1805" s="14" t="str">
        <f>VLOOKUP(A1805,'Data _Transformation'!A1804:Q4133,5,FALSE)</f>
        <v>No</v>
      </c>
      <c r="F1805" s="14" t="str">
        <f>VLOOKUP(A1805,'Data _Transformation'!A1804:Q4133,6,FALSE)</f>
        <v>No</v>
      </c>
      <c r="G1805" s="14" t="str">
        <f>VLOOKUP(A1805,'Data _Transformation'!A1804:Q4133,7,FALSE)</f>
        <v>No</v>
      </c>
      <c r="H1805" s="14">
        <f>VLOOKUP(A1805,'Data _Transformation'!A1804:Q4133,8,FALSE)</f>
        <v>0</v>
      </c>
      <c r="I1805" s="14" t="str">
        <f>VLOOKUP(A1805,'Data _Transformation'!A1804:Q4133,9,FALSE)</f>
        <v>Nonsmoker</v>
      </c>
      <c r="J1805" s="14" t="str">
        <f>VLOOKUP(A1805,'Data _Transformation'!A1804:Q4133,10,FALSE)</f>
        <v>Normal weight</v>
      </c>
      <c r="K1805" s="14" t="str">
        <f>VLOOKUP(A1805,'Data _Transformation'!A1804:Q4133,11,FALSE)</f>
        <v>Normal</v>
      </c>
      <c r="L1805" s="39">
        <f>VLOOKUP(A1805,'Data _Transformation'!A1804:Q4133,12,FALSE)</f>
        <v>29143</v>
      </c>
      <c r="M1805" s="40">
        <f>VLOOKUP(A1805,'Data _Transformation'!A1804:Q4133,13,FALSE)</f>
        <v>18806.150000000001</v>
      </c>
      <c r="N1805" s="14" t="str">
        <f>VLOOKUP(A1805,'Data _Transformation'!A1804:Q4133,14,FALSE)</f>
        <v>tier - 1</v>
      </c>
      <c r="O1805" s="14" t="str">
        <f>VLOOKUP(A1805,'Data _Transformation'!A1804:Q4133,15,FALSE)</f>
        <v>tier - 2</v>
      </c>
      <c r="P1805" s="14" t="str">
        <f>VLOOKUP(A1805,'Data _Transformation'!A1804:Q4133,16,0)</f>
        <v>R1013</v>
      </c>
      <c r="Q1805" s="42">
        <f>VLOOKUP(A1805,'Data _Transformation'!A1804:Q4133,17,0)</f>
        <v>43</v>
      </c>
    </row>
    <row r="1806" spans="1:17" ht="15.6" x14ac:dyDescent="0.3">
      <c r="A1806" s="41" t="s">
        <v>2878</v>
      </c>
      <c r="B1806" s="14" t="str">
        <f>VLOOKUP(A1806,'Data _Transformation'!A1805:Q4134,2,FALSE)</f>
        <v xml:space="preserve">  Cindy</v>
      </c>
      <c r="C1806" s="14">
        <f>VLOOKUP(A1806,'Data _Transformation'!A1805:Q4134,3,FALSE)</f>
        <v>22.895</v>
      </c>
      <c r="D1806" s="14">
        <f>VLOOKUP(A1806,'Data _Transformation'!A1805:Q4134,4,FALSE)</f>
        <v>5.24</v>
      </c>
      <c r="E1806" s="14" t="str">
        <f>VLOOKUP(A1806,'Data _Transformation'!A1805:Q4134,5,FALSE)</f>
        <v>No</v>
      </c>
      <c r="F1806" s="14" t="str">
        <f>VLOOKUP(A1806,'Data _Transformation'!A1805:Q4134,6,FALSE)</f>
        <v>No</v>
      </c>
      <c r="G1806" s="14" t="str">
        <f>VLOOKUP(A1806,'Data _Transformation'!A1805:Q4134,7,FALSE)</f>
        <v>No</v>
      </c>
      <c r="H1806" s="14">
        <f>VLOOKUP(A1806,'Data _Transformation'!A1805:Q4134,8,FALSE)</f>
        <v>1</v>
      </c>
      <c r="I1806" s="14" t="str">
        <f>VLOOKUP(A1806,'Data _Transformation'!A1805:Q4134,9,FALSE)</f>
        <v>Nonsmoker</v>
      </c>
      <c r="J1806" s="14" t="str">
        <f>VLOOKUP(A1806,'Data _Transformation'!A1805:Q4134,10,FALSE)</f>
        <v>Normal weight</v>
      </c>
      <c r="K1806" s="14" t="str">
        <f>VLOOKUP(A1806,'Data _Transformation'!A1805:Q4134,11,FALSE)</f>
        <v>Normal</v>
      </c>
      <c r="L1806" s="39">
        <f>VLOOKUP(A1806,'Data _Transformation'!A1805:Q4134,12,FALSE)</f>
        <v>22998</v>
      </c>
      <c r="M1806" s="40">
        <f>VLOOKUP(A1806,'Data _Transformation'!A1805:Q4134,13,FALSE)</f>
        <v>18815.53</v>
      </c>
      <c r="N1806" s="14" t="str">
        <f>VLOOKUP(A1806,'Data _Transformation'!A1805:Q4134,14,FALSE)</f>
        <v>tier - 1</v>
      </c>
      <c r="O1806" s="14" t="str">
        <f>VLOOKUP(A1806,'Data _Transformation'!A1805:Q4134,15,FALSE)</f>
        <v>tier - 1</v>
      </c>
      <c r="P1806" s="14" t="str">
        <f>VLOOKUP(A1806,'Data _Transformation'!A1805:Q4134,16,0)</f>
        <v>R1023</v>
      </c>
      <c r="Q1806" s="42">
        <f>VLOOKUP(A1806,'Data _Transformation'!A1805:Q4134,17,0)</f>
        <v>60</v>
      </c>
    </row>
    <row r="1807" spans="1:17" ht="15.6" x14ac:dyDescent="0.3">
      <c r="A1807" s="41" t="s">
        <v>2872</v>
      </c>
      <c r="B1807" s="14" t="str">
        <f>VLOOKUP(A1807,'Data _Transformation'!A1806:Q4135,2,FALSE)</f>
        <v xml:space="preserve">  Esther</v>
      </c>
      <c r="C1807" s="14">
        <f>VLOOKUP(A1807,'Data _Transformation'!A1806:Q4135,3,FALSE)</f>
        <v>21.945</v>
      </c>
      <c r="D1807" s="14">
        <f>VLOOKUP(A1807,'Data _Transformation'!A1806:Q4135,4,FALSE)</f>
        <v>5.37</v>
      </c>
      <c r="E1807" s="14" t="str">
        <f>VLOOKUP(A1807,'Data _Transformation'!A1806:Q4135,5,FALSE)</f>
        <v>No</v>
      </c>
      <c r="F1807" s="14" t="str">
        <f>VLOOKUP(A1807,'Data _Transformation'!A1806:Q4135,6,FALSE)</f>
        <v>No</v>
      </c>
      <c r="G1807" s="14" t="str">
        <f>VLOOKUP(A1807,'Data _Transformation'!A1806:Q4135,7,FALSE)</f>
        <v>No</v>
      </c>
      <c r="H1807" s="14">
        <f>VLOOKUP(A1807,'Data _Transformation'!A1806:Q4135,8,FALSE)</f>
        <v>1</v>
      </c>
      <c r="I1807" s="14" t="str">
        <f>VLOOKUP(A1807,'Data _Transformation'!A1806:Q4135,9,FALSE)</f>
        <v>Nonsmoker</v>
      </c>
      <c r="J1807" s="14" t="str">
        <f>VLOOKUP(A1807,'Data _Transformation'!A1806:Q4135,10,FALSE)</f>
        <v>Normal weight</v>
      </c>
      <c r="K1807" s="14" t="str">
        <f>VLOOKUP(A1807,'Data _Transformation'!A1806:Q4135,11,FALSE)</f>
        <v>Normal</v>
      </c>
      <c r="L1807" s="39">
        <f>VLOOKUP(A1807,'Data _Transformation'!A1806:Q4135,12,FALSE)</f>
        <v>37826</v>
      </c>
      <c r="M1807" s="40">
        <f>VLOOKUP(A1807,'Data _Transformation'!A1806:Q4135,13,FALSE)</f>
        <v>18838.7</v>
      </c>
      <c r="N1807" s="14" t="str">
        <f>VLOOKUP(A1807,'Data _Transformation'!A1806:Q4135,14,FALSE)</f>
        <v>tier - 1</v>
      </c>
      <c r="O1807" s="14" t="str">
        <f>VLOOKUP(A1807,'Data _Transformation'!A1806:Q4135,15,FALSE)</f>
        <v>tier - 3</v>
      </c>
      <c r="P1807" s="14" t="str">
        <f>VLOOKUP(A1807,'Data _Transformation'!A1806:Q4135,16,0)</f>
        <v>R1012</v>
      </c>
      <c r="Q1807" s="42">
        <f>VLOOKUP(A1807,'Data _Transformation'!A1806:Q4135,17,0)</f>
        <v>19</v>
      </c>
    </row>
    <row r="1808" spans="1:17" ht="15.6" x14ac:dyDescent="0.3">
      <c r="A1808" s="41" t="s">
        <v>2867</v>
      </c>
      <c r="B1808" s="14" t="str">
        <f>VLOOKUP(A1808,'Data _Transformation'!A1807:Q4136,2,FALSE)</f>
        <v xml:space="preserve">  Jackie</v>
      </c>
      <c r="C1808" s="14">
        <f>VLOOKUP(A1808,'Data _Transformation'!A1807:Q4136,3,FALSE)</f>
        <v>19.47</v>
      </c>
      <c r="D1808" s="14">
        <f>VLOOKUP(A1808,'Data _Transformation'!A1807:Q4136,4,FALSE)</f>
        <v>6.6</v>
      </c>
      <c r="E1808" s="14" t="str">
        <f>VLOOKUP(A1808,'Data _Transformation'!A1807:Q4136,5,FALSE)</f>
        <v>Yes</v>
      </c>
      <c r="F1808" s="14" t="str">
        <f>VLOOKUP(A1808,'Data _Transformation'!A1807:Q4136,6,FALSE)</f>
        <v>No</v>
      </c>
      <c r="G1808" s="14" t="str">
        <f>VLOOKUP(A1808,'Data _Transformation'!A1807:Q4136,7,FALSE)</f>
        <v>No</v>
      </c>
      <c r="H1808" s="14">
        <f>VLOOKUP(A1808,'Data _Transformation'!A1807:Q4136,8,FALSE)</f>
        <v>0</v>
      </c>
      <c r="I1808" s="14" t="str">
        <f>VLOOKUP(A1808,'Data _Transformation'!A1807:Q4136,9,FALSE)</f>
        <v>Nonsmoker</v>
      </c>
      <c r="J1808" s="14" t="str">
        <f>VLOOKUP(A1808,'Data _Transformation'!A1807:Q4136,10,FALSE)</f>
        <v>Normal weight</v>
      </c>
      <c r="K1808" s="14" t="str">
        <f>VLOOKUP(A1808,'Data _Transformation'!A1807:Q4136,11,FALSE)</f>
        <v>Diabetes</v>
      </c>
      <c r="L1808" s="39">
        <f>VLOOKUP(A1808,'Data _Transformation'!A1807:Q4136,12,FALSE)</f>
        <v>23351</v>
      </c>
      <c r="M1808" s="40">
        <f>VLOOKUP(A1808,'Data _Transformation'!A1807:Q4136,13,FALSE)</f>
        <v>18883.330000000002</v>
      </c>
      <c r="N1808" s="14" t="str">
        <f>VLOOKUP(A1808,'Data _Transformation'!A1807:Q4136,14,FALSE)</f>
        <v>tier - 1</v>
      </c>
      <c r="O1808" s="14" t="str">
        <f>VLOOKUP(A1808,'Data _Transformation'!A1807:Q4136,15,FALSE)</f>
        <v>tier - 1</v>
      </c>
      <c r="P1808" s="14" t="str">
        <f>VLOOKUP(A1808,'Data _Transformation'!A1807:Q4136,16,0)</f>
        <v>R1026</v>
      </c>
      <c r="Q1808" s="42">
        <f>VLOOKUP(A1808,'Data _Transformation'!A1807:Q4136,17,0)</f>
        <v>59</v>
      </c>
    </row>
    <row r="1809" spans="1:17" ht="15.6" x14ac:dyDescent="0.3">
      <c r="A1809" s="41" t="s">
        <v>2862</v>
      </c>
      <c r="B1809" s="14" t="str">
        <f>VLOOKUP(A1809,'Data _Transformation'!A1808:Q4137,2,FALSE)</f>
        <v xml:space="preserve">  Timothy P</v>
      </c>
      <c r="C1809" s="14">
        <f>VLOOKUP(A1809,'Data _Transformation'!A1808:Q4137,3,FALSE)</f>
        <v>15.61</v>
      </c>
      <c r="D1809" s="14">
        <f>VLOOKUP(A1809,'Data _Transformation'!A1808:Q4137,4,FALSE)</f>
        <v>5.77</v>
      </c>
      <c r="E1809" s="14" t="str">
        <f>VLOOKUP(A1809,'Data _Transformation'!A1808:Q4137,5,FALSE)</f>
        <v>No</v>
      </c>
      <c r="F1809" s="14" t="str">
        <f>VLOOKUP(A1809,'Data _Transformation'!A1808:Q4137,6,FALSE)</f>
        <v>No</v>
      </c>
      <c r="G1809" s="14" t="str">
        <f>VLOOKUP(A1809,'Data _Transformation'!A1808:Q4137,7,FALSE)</f>
        <v>No</v>
      </c>
      <c r="H1809" s="14">
        <f>VLOOKUP(A1809,'Data _Transformation'!A1808:Q4137,8,FALSE)</f>
        <v>0</v>
      </c>
      <c r="I1809" s="14" t="str">
        <f>VLOOKUP(A1809,'Data _Transformation'!A1808:Q4137,9,FALSE)</f>
        <v>Nonsmoker</v>
      </c>
      <c r="J1809" s="14" t="str">
        <f>VLOOKUP(A1809,'Data _Transformation'!A1808:Q4137,10,FALSE)</f>
        <v>Under weight</v>
      </c>
      <c r="K1809" s="14" t="str">
        <f>VLOOKUP(A1809,'Data _Transformation'!A1808:Q4137,11,FALSE)</f>
        <v>Prediabetes</v>
      </c>
      <c r="L1809" s="39">
        <f>VLOOKUP(A1809,'Data _Transformation'!A1808:Q4137,12,FALSE)</f>
        <v>34969</v>
      </c>
      <c r="M1809" s="40">
        <f>VLOOKUP(A1809,'Data _Transformation'!A1808:Q4137,13,FALSE)</f>
        <v>18903.490000000002</v>
      </c>
      <c r="N1809" s="14" t="str">
        <f>VLOOKUP(A1809,'Data _Transformation'!A1808:Q4137,14,FALSE)</f>
        <v>tier - 1</v>
      </c>
      <c r="O1809" s="14" t="str">
        <f>VLOOKUP(A1809,'Data _Transformation'!A1808:Q4137,15,FALSE)</f>
        <v>tier - 2</v>
      </c>
      <c r="P1809" s="14" t="str">
        <f>VLOOKUP(A1809,'Data _Transformation'!A1808:Q4137,16,0)</f>
        <v>R1024</v>
      </c>
      <c r="Q1809" s="42">
        <f>VLOOKUP(A1809,'Data _Transformation'!A1808:Q4137,17,0)</f>
        <v>27</v>
      </c>
    </row>
    <row r="1810" spans="1:17" ht="15.6" x14ac:dyDescent="0.3">
      <c r="A1810" s="41" t="s">
        <v>2857</v>
      </c>
      <c r="B1810" s="14" t="str">
        <f>VLOOKUP(A1810,'Data _Transformation'!A1809:Q4138,2,FALSE)</f>
        <v xml:space="preserve">  Lauren</v>
      </c>
      <c r="C1810" s="14">
        <f>VLOOKUP(A1810,'Data _Transformation'!A1809:Q4138,3,FALSE)</f>
        <v>28.6</v>
      </c>
      <c r="D1810" s="14">
        <f>VLOOKUP(A1810,'Data _Transformation'!A1809:Q4138,4,FALSE)</f>
        <v>6.08</v>
      </c>
      <c r="E1810" s="14" t="str">
        <f>VLOOKUP(A1810,'Data _Transformation'!A1809:Q4138,5,FALSE)</f>
        <v>No</v>
      </c>
      <c r="F1810" s="14" t="str">
        <f>VLOOKUP(A1810,'Data _Transformation'!A1809:Q4138,6,FALSE)</f>
        <v>No</v>
      </c>
      <c r="G1810" s="14" t="str">
        <f>VLOOKUP(A1810,'Data _Transformation'!A1809:Q4138,7,FALSE)</f>
        <v>Yes</v>
      </c>
      <c r="H1810" s="14">
        <f>VLOOKUP(A1810,'Data _Transformation'!A1809:Q4138,8,FALSE)</f>
        <v>1</v>
      </c>
      <c r="I1810" s="14" t="str">
        <f>VLOOKUP(A1810,'Data _Transformation'!A1809:Q4138,9,FALSE)</f>
        <v>Nonsmoker</v>
      </c>
      <c r="J1810" s="14" t="str">
        <f>VLOOKUP(A1810,'Data _Transformation'!A1809:Q4138,10,FALSE)</f>
        <v>Over weight</v>
      </c>
      <c r="K1810" s="14" t="str">
        <f>VLOOKUP(A1810,'Data _Transformation'!A1809:Q4138,11,FALSE)</f>
        <v>Prediabetes</v>
      </c>
      <c r="L1810" s="39">
        <f>VLOOKUP(A1810,'Data _Transformation'!A1809:Q4138,12,FALSE)</f>
        <v>25418</v>
      </c>
      <c r="M1810" s="40">
        <f>VLOOKUP(A1810,'Data _Transformation'!A1809:Q4138,13,FALSE)</f>
        <v>18932.810000000001</v>
      </c>
      <c r="N1810" s="14" t="str">
        <f>VLOOKUP(A1810,'Data _Transformation'!A1809:Q4138,14,FALSE)</f>
        <v>tier - 1</v>
      </c>
      <c r="O1810" s="14" t="str">
        <f>VLOOKUP(A1810,'Data _Transformation'!A1809:Q4138,15,FALSE)</f>
        <v>tier - 3</v>
      </c>
      <c r="P1810" s="14" t="str">
        <f>VLOOKUP(A1810,'Data _Transformation'!A1809:Q4138,16,0)</f>
        <v>R1012</v>
      </c>
      <c r="Q1810" s="42">
        <f>VLOOKUP(A1810,'Data _Transformation'!A1809:Q4138,17,0)</f>
        <v>53</v>
      </c>
    </row>
    <row r="1811" spans="1:17" ht="15.6" x14ac:dyDescent="0.3">
      <c r="A1811" s="41" t="s">
        <v>2851</v>
      </c>
      <c r="B1811" s="14" t="str">
        <f>VLOOKUP(A1811,'Data _Transformation'!A1810:Q4139,2,FALSE)</f>
        <v xml:space="preserve">  Benjamin</v>
      </c>
      <c r="C1811" s="14">
        <f>VLOOKUP(A1811,'Data _Transformation'!A1810:Q4139,3,FALSE)</f>
        <v>46.53</v>
      </c>
      <c r="D1811" s="14">
        <f>VLOOKUP(A1811,'Data _Transformation'!A1810:Q4139,4,FALSE)</f>
        <v>4.16</v>
      </c>
      <c r="E1811" s="14" t="str">
        <f>VLOOKUP(A1811,'Data _Transformation'!A1810:Q4139,5,FALSE)</f>
        <v>No</v>
      </c>
      <c r="F1811" s="14" t="str">
        <f>VLOOKUP(A1811,'Data _Transformation'!A1810:Q4139,6,FALSE)</f>
        <v>No</v>
      </c>
      <c r="G1811" s="14" t="str">
        <f>VLOOKUP(A1811,'Data _Transformation'!A1810:Q4139,7,FALSE)</f>
        <v>No</v>
      </c>
      <c r="H1811" s="14">
        <f>VLOOKUP(A1811,'Data _Transformation'!A1810:Q4139,8,FALSE)</f>
        <v>0</v>
      </c>
      <c r="I1811" s="14" t="str">
        <f>VLOOKUP(A1811,'Data _Transformation'!A1810:Q4139,9,FALSE)</f>
        <v>Nonsmoker</v>
      </c>
      <c r="J1811" s="14" t="str">
        <f>VLOOKUP(A1811,'Data _Transformation'!A1810:Q4139,10,FALSE)</f>
        <v>Obesity</v>
      </c>
      <c r="K1811" s="14" t="str">
        <f>VLOOKUP(A1811,'Data _Transformation'!A1810:Q4139,11,FALSE)</f>
        <v>Normal</v>
      </c>
      <c r="L1811" s="39">
        <f>VLOOKUP(A1811,'Data _Transformation'!A1810:Q4139,12,FALSE)</f>
        <v>23304</v>
      </c>
      <c r="M1811" s="40">
        <f>VLOOKUP(A1811,'Data _Transformation'!A1810:Q4139,13,FALSE)</f>
        <v>18954.560000000001</v>
      </c>
      <c r="N1811" s="14" t="str">
        <f>VLOOKUP(A1811,'Data _Transformation'!A1810:Q4139,14,FALSE)</f>
        <v>tier - 1</v>
      </c>
      <c r="O1811" s="14" t="str">
        <f>VLOOKUP(A1811,'Data _Transformation'!A1810:Q4139,15,FALSE)</f>
        <v>tier - 1</v>
      </c>
      <c r="P1811" s="14" t="str">
        <f>VLOOKUP(A1811,'Data _Transformation'!A1810:Q4139,16,0)</f>
        <v>R1026</v>
      </c>
      <c r="Q1811" s="42">
        <f>VLOOKUP(A1811,'Data _Transformation'!A1810:Q4139,17,0)</f>
        <v>59</v>
      </c>
    </row>
    <row r="1812" spans="1:17" ht="15.6" x14ac:dyDescent="0.3">
      <c r="A1812" s="41" t="s">
        <v>2845</v>
      </c>
      <c r="B1812" s="14" t="str">
        <f>VLOOKUP(A1812,'Data _Transformation'!A1811:Q4140,2,FALSE)</f>
        <v xml:space="preserve">  Hugo M</v>
      </c>
      <c r="C1812" s="14">
        <f>VLOOKUP(A1812,'Data _Transformation'!A1811:Q4140,3,FALSE)</f>
        <v>34.99</v>
      </c>
      <c r="D1812" s="14">
        <f>VLOOKUP(A1812,'Data _Transformation'!A1811:Q4140,4,FALSE)</f>
        <v>5.0999999999999996</v>
      </c>
      <c r="E1812" s="14" t="str">
        <f>VLOOKUP(A1812,'Data _Transformation'!A1811:Q4140,5,FALSE)</f>
        <v>No</v>
      </c>
      <c r="F1812" s="14" t="str">
        <f>VLOOKUP(A1812,'Data _Transformation'!A1811:Q4140,6,FALSE)</f>
        <v>No</v>
      </c>
      <c r="G1812" s="14" t="str">
        <f>VLOOKUP(A1812,'Data _Transformation'!A1811:Q4140,7,FALSE)</f>
        <v>Yes</v>
      </c>
      <c r="H1812" s="14">
        <f>VLOOKUP(A1812,'Data _Transformation'!A1811:Q4140,8,FALSE)</f>
        <v>1</v>
      </c>
      <c r="I1812" s="14" t="str">
        <f>VLOOKUP(A1812,'Data _Transformation'!A1811:Q4140,9,FALSE)</f>
        <v>Nonsmoker</v>
      </c>
      <c r="J1812" s="14" t="str">
        <f>VLOOKUP(A1812,'Data _Transformation'!A1811:Q4140,10,FALSE)</f>
        <v>Obesity</v>
      </c>
      <c r="K1812" s="14" t="str">
        <f>VLOOKUP(A1812,'Data _Transformation'!A1811:Q4140,11,FALSE)</f>
        <v>Normal</v>
      </c>
      <c r="L1812" s="39">
        <f>VLOOKUP(A1812,'Data _Transformation'!A1811:Q4140,12,FALSE)</f>
        <v>36013</v>
      </c>
      <c r="M1812" s="40">
        <f>VLOOKUP(A1812,'Data _Transformation'!A1811:Q4140,13,FALSE)</f>
        <v>18955.22</v>
      </c>
      <c r="N1812" s="14" t="str">
        <f>VLOOKUP(A1812,'Data _Transformation'!A1811:Q4140,14,FALSE)</f>
        <v>tier - 1</v>
      </c>
      <c r="O1812" s="14" t="str">
        <f>VLOOKUP(A1812,'Data _Transformation'!A1811:Q4140,15,FALSE)</f>
        <v>tier - 3</v>
      </c>
      <c r="P1812" s="14" t="str">
        <f>VLOOKUP(A1812,'Data _Transformation'!A1811:Q4140,16,0)</f>
        <v>R1011</v>
      </c>
      <c r="Q1812" s="42">
        <f>VLOOKUP(A1812,'Data _Transformation'!A1811:Q4140,17,0)</f>
        <v>24</v>
      </c>
    </row>
    <row r="1813" spans="1:17" ht="15.6" x14ac:dyDescent="0.3">
      <c r="A1813" s="41" t="s">
        <v>2840</v>
      </c>
      <c r="B1813" s="14" t="str">
        <f>VLOOKUP(A1813,'Data _Transformation'!A1812:Q4141,2,FALSE)</f>
        <v xml:space="preserve">  Daniel J</v>
      </c>
      <c r="C1813" s="14">
        <f>VLOOKUP(A1813,'Data _Transformation'!A1812:Q4141,3,FALSE)</f>
        <v>17.05</v>
      </c>
      <c r="D1813" s="14">
        <f>VLOOKUP(A1813,'Data _Transformation'!A1812:Q4141,4,FALSE)</f>
        <v>5.3</v>
      </c>
      <c r="E1813" s="14" t="str">
        <f>VLOOKUP(A1813,'Data _Transformation'!A1812:Q4141,5,FALSE)</f>
        <v>No</v>
      </c>
      <c r="F1813" s="14" t="str">
        <f>VLOOKUP(A1813,'Data _Transformation'!A1812:Q4141,6,FALSE)</f>
        <v>No</v>
      </c>
      <c r="G1813" s="14" t="str">
        <f>VLOOKUP(A1813,'Data _Transformation'!A1812:Q4141,7,FALSE)</f>
        <v>Yes</v>
      </c>
      <c r="H1813" s="14">
        <f>VLOOKUP(A1813,'Data _Transformation'!A1812:Q4141,8,FALSE)</f>
        <v>1</v>
      </c>
      <c r="I1813" s="14" t="str">
        <f>VLOOKUP(A1813,'Data _Transformation'!A1812:Q4141,9,FALSE)</f>
        <v>Nonsmoker</v>
      </c>
      <c r="J1813" s="14" t="str">
        <f>VLOOKUP(A1813,'Data _Transformation'!A1812:Q4141,10,FALSE)</f>
        <v>Under weight</v>
      </c>
      <c r="K1813" s="14" t="str">
        <f>VLOOKUP(A1813,'Data _Transformation'!A1812:Q4141,11,FALSE)</f>
        <v>Normal</v>
      </c>
      <c r="L1813" s="39">
        <f>VLOOKUP(A1813,'Data _Transformation'!A1812:Q4141,12,FALSE)</f>
        <v>33938</v>
      </c>
      <c r="M1813" s="40">
        <f>VLOOKUP(A1813,'Data _Transformation'!A1812:Q4141,13,FALSE)</f>
        <v>18963.169999999998</v>
      </c>
      <c r="N1813" s="14" t="str">
        <f>VLOOKUP(A1813,'Data _Transformation'!A1812:Q4141,14,FALSE)</f>
        <v>tier - 1</v>
      </c>
      <c r="O1813" s="14" t="str">
        <f>VLOOKUP(A1813,'Data _Transformation'!A1812:Q4141,15,FALSE)</f>
        <v>tier - 1</v>
      </c>
      <c r="P1813" s="14" t="str">
        <f>VLOOKUP(A1813,'Data _Transformation'!A1812:Q4141,16,0)</f>
        <v>R1013</v>
      </c>
      <c r="Q1813" s="42">
        <f>VLOOKUP(A1813,'Data _Transformation'!A1812:Q4141,17,0)</f>
        <v>30</v>
      </c>
    </row>
    <row r="1814" spans="1:17" ht="15.6" x14ac:dyDescent="0.3">
      <c r="A1814" s="41" t="s">
        <v>2835</v>
      </c>
      <c r="B1814" s="14" t="str">
        <f>VLOOKUP(A1814,'Data _Transformation'!A1813:Q4142,2,FALSE)</f>
        <v xml:space="preserve">  Justin R</v>
      </c>
      <c r="C1814" s="14">
        <f>VLOOKUP(A1814,'Data _Transformation'!A1813:Q4142,3,FALSE)</f>
        <v>37.18</v>
      </c>
      <c r="D1814" s="14">
        <f>VLOOKUP(A1814,'Data _Transformation'!A1813:Q4142,4,FALSE)</f>
        <v>4.9000000000000004</v>
      </c>
      <c r="E1814" s="14" t="str">
        <f>VLOOKUP(A1814,'Data _Transformation'!A1813:Q4142,5,FALSE)</f>
        <v>No</v>
      </c>
      <c r="F1814" s="14" t="str">
        <f>VLOOKUP(A1814,'Data _Transformation'!A1813:Q4142,6,FALSE)</f>
        <v>No</v>
      </c>
      <c r="G1814" s="14" t="str">
        <f>VLOOKUP(A1814,'Data _Transformation'!A1813:Q4142,7,FALSE)</f>
        <v>No</v>
      </c>
      <c r="H1814" s="14">
        <f>VLOOKUP(A1814,'Data _Transformation'!A1813:Q4142,8,FALSE)</f>
        <v>0</v>
      </c>
      <c r="I1814" s="14" t="str">
        <f>VLOOKUP(A1814,'Data _Transformation'!A1813:Q4142,9,FALSE)</f>
        <v>Nonsmoker</v>
      </c>
      <c r="J1814" s="14" t="str">
        <f>VLOOKUP(A1814,'Data _Transformation'!A1813:Q4142,10,FALSE)</f>
        <v>Obesity</v>
      </c>
      <c r="K1814" s="14" t="str">
        <f>VLOOKUP(A1814,'Data _Transformation'!A1813:Q4142,11,FALSE)</f>
        <v>Normal</v>
      </c>
      <c r="L1814" s="39">
        <f>VLOOKUP(A1814,'Data _Transformation'!A1813:Q4142,12,FALSE)</f>
        <v>32440</v>
      </c>
      <c r="M1814" s="40">
        <f>VLOOKUP(A1814,'Data _Transformation'!A1813:Q4142,13,FALSE)</f>
        <v>18972.5</v>
      </c>
      <c r="N1814" s="14" t="str">
        <f>VLOOKUP(A1814,'Data _Transformation'!A1813:Q4142,14,FALSE)</f>
        <v>tier - 1</v>
      </c>
      <c r="O1814" s="14" t="str">
        <f>VLOOKUP(A1814,'Data _Transformation'!A1813:Q4142,15,FALSE)</f>
        <v>tier - 3</v>
      </c>
      <c r="P1814" s="14" t="str">
        <f>VLOOKUP(A1814,'Data _Transformation'!A1813:Q4142,16,0)</f>
        <v>R1013</v>
      </c>
      <c r="Q1814" s="42">
        <f>VLOOKUP(A1814,'Data _Transformation'!A1813:Q4142,17,0)</f>
        <v>34</v>
      </c>
    </row>
    <row r="1815" spans="1:17" ht="15.6" x14ac:dyDescent="0.3">
      <c r="A1815" s="41" t="s">
        <v>2827</v>
      </c>
      <c r="B1815" s="14" t="str">
        <f>VLOOKUP(A1815,'Data _Transformation'!A1814:Q4143,2,FALSE)</f>
        <v xml:space="preserve">  Colin</v>
      </c>
      <c r="C1815" s="14">
        <f>VLOOKUP(A1815,'Data _Transformation'!A1814:Q4143,3,FALSE)</f>
        <v>35.200000000000003</v>
      </c>
      <c r="D1815" s="14">
        <f>VLOOKUP(A1815,'Data _Transformation'!A1814:Q4143,4,FALSE)</f>
        <v>5.55</v>
      </c>
      <c r="E1815" s="14" t="str">
        <f>VLOOKUP(A1815,'Data _Transformation'!A1814:Q4143,5,FALSE)</f>
        <v>No</v>
      </c>
      <c r="F1815" s="14" t="str">
        <f>VLOOKUP(A1815,'Data _Transformation'!A1814:Q4143,6,FALSE)</f>
        <v>No</v>
      </c>
      <c r="G1815" s="14" t="str">
        <f>VLOOKUP(A1815,'Data _Transformation'!A1814:Q4143,7,FALSE)</f>
        <v>No</v>
      </c>
      <c r="H1815" s="14">
        <f>VLOOKUP(A1815,'Data _Transformation'!A1814:Q4143,8,FALSE)</f>
        <v>0</v>
      </c>
      <c r="I1815" s="14" t="str">
        <f>VLOOKUP(A1815,'Data _Transformation'!A1814:Q4143,9,FALSE)</f>
        <v>Nonsmoker</v>
      </c>
      <c r="J1815" s="14" t="str">
        <f>VLOOKUP(A1815,'Data _Transformation'!A1814:Q4143,10,FALSE)</f>
        <v>Obesity</v>
      </c>
      <c r="K1815" s="14" t="str">
        <f>VLOOKUP(A1815,'Data _Transformation'!A1814:Q4143,11,FALSE)</f>
        <v>Normal</v>
      </c>
      <c r="L1815" s="39">
        <f>VLOOKUP(A1815,'Data _Transformation'!A1814:Q4143,12,FALSE)</f>
        <v>30669</v>
      </c>
      <c r="M1815" s="40">
        <f>VLOOKUP(A1815,'Data _Transformation'!A1814:Q4143,13,FALSE)</f>
        <v>19023.259999999998</v>
      </c>
      <c r="N1815" s="14" t="str">
        <f>VLOOKUP(A1815,'Data _Transformation'!A1814:Q4143,14,FALSE)</f>
        <v>tier - 1</v>
      </c>
      <c r="O1815" s="14" t="str">
        <f>VLOOKUP(A1815,'Data _Transformation'!A1814:Q4143,15,FALSE)</f>
        <v>tier - 3</v>
      </c>
      <c r="P1815" s="14" t="str">
        <f>VLOOKUP(A1815,'Data _Transformation'!A1814:Q4143,16,0)</f>
        <v>R1011</v>
      </c>
      <c r="Q1815" s="42">
        <f>VLOOKUP(A1815,'Data _Transformation'!A1814:Q4143,17,0)</f>
        <v>39</v>
      </c>
    </row>
    <row r="1816" spans="1:17" ht="15.6" x14ac:dyDescent="0.3">
      <c r="A1816" s="41" t="s">
        <v>2822</v>
      </c>
      <c r="B1816" s="14" t="str">
        <f>VLOOKUP(A1816,'Data _Transformation'!A1815:Q4144,2,FALSE)</f>
        <v xml:space="preserve">  Rob</v>
      </c>
      <c r="C1816" s="14">
        <f>VLOOKUP(A1816,'Data _Transformation'!A1815:Q4144,3,FALSE)</f>
        <v>37.335000000000001</v>
      </c>
      <c r="D1816" s="14">
        <f>VLOOKUP(A1816,'Data _Transformation'!A1815:Q4144,4,FALSE)</f>
        <v>4.95</v>
      </c>
      <c r="E1816" s="14" t="str">
        <f>VLOOKUP(A1816,'Data _Transformation'!A1815:Q4144,5,FALSE)</f>
        <v>No</v>
      </c>
      <c r="F1816" s="14" t="str">
        <f>VLOOKUP(A1816,'Data _Transformation'!A1815:Q4144,6,FALSE)</f>
        <v>No</v>
      </c>
      <c r="G1816" s="14" t="str">
        <f>VLOOKUP(A1816,'Data _Transformation'!A1815:Q4144,7,FALSE)</f>
        <v>No</v>
      </c>
      <c r="H1816" s="14">
        <f>VLOOKUP(A1816,'Data _Transformation'!A1815:Q4144,8,FALSE)</f>
        <v>0</v>
      </c>
      <c r="I1816" s="14" t="str">
        <f>VLOOKUP(A1816,'Data _Transformation'!A1815:Q4144,9,FALSE)</f>
        <v>Nonsmoker</v>
      </c>
      <c r="J1816" s="14" t="str">
        <f>VLOOKUP(A1816,'Data _Transformation'!A1815:Q4144,10,FALSE)</f>
        <v>Obesity</v>
      </c>
      <c r="K1816" s="14" t="str">
        <f>VLOOKUP(A1816,'Data _Transformation'!A1815:Q4144,11,FALSE)</f>
        <v>Normal</v>
      </c>
      <c r="L1816" s="39">
        <f>VLOOKUP(A1816,'Data _Transformation'!A1815:Q4144,12,FALSE)</f>
        <v>32664</v>
      </c>
      <c r="M1816" s="40">
        <f>VLOOKUP(A1816,'Data _Transformation'!A1815:Q4144,13,FALSE)</f>
        <v>19040.88</v>
      </c>
      <c r="N1816" s="14" t="str">
        <f>VLOOKUP(A1816,'Data _Transformation'!A1815:Q4144,14,FALSE)</f>
        <v>tier - 1</v>
      </c>
      <c r="O1816" s="14" t="str">
        <f>VLOOKUP(A1816,'Data _Transformation'!A1815:Q4144,15,FALSE)</f>
        <v>tier - 3</v>
      </c>
      <c r="P1816" s="14" t="str">
        <f>VLOOKUP(A1816,'Data _Transformation'!A1815:Q4144,16,0)</f>
        <v>R1011</v>
      </c>
      <c r="Q1816" s="42">
        <f>VLOOKUP(A1816,'Data _Transformation'!A1815:Q4144,17,0)</f>
        <v>34</v>
      </c>
    </row>
    <row r="1817" spans="1:17" ht="15.6" x14ac:dyDescent="0.3">
      <c r="A1817" s="41" t="s">
        <v>2816</v>
      </c>
      <c r="B1817" s="14" t="str">
        <f>VLOOKUP(A1817,'Data _Transformation'!A1816:Q4145,2,FALSE)</f>
        <v xml:space="preserve">  Patrick</v>
      </c>
      <c r="C1817" s="14">
        <f>VLOOKUP(A1817,'Data _Transformation'!A1816:Q4145,3,FALSE)</f>
        <v>27.265000000000001</v>
      </c>
      <c r="D1817" s="14">
        <f>VLOOKUP(A1817,'Data _Transformation'!A1816:Q4145,4,FALSE)</f>
        <v>6.46</v>
      </c>
      <c r="E1817" s="14" t="str">
        <f>VLOOKUP(A1817,'Data _Transformation'!A1816:Q4145,5,FALSE)</f>
        <v>Yes</v>
      </c>
      <c r="F1817" s="14" t="str">
        <f>VLOOKUP(A1817,'Data _Transformation'!A1816:Q4145,6,FALSE)</f>
        <v>No</v>
      </c>
      <c r="G1817" s="14" t="str">
        <f>VLOOKUP(A1817,'Data _Transformation'!A1816:Q4145,7,FALSE)</f>
        <v>No</v>
      </c>
      <c r="H1817" s="14">
        <f>VLOOKUP(A1817,'Data _Transformation'!A1816:Q4145,8,FALSE)</f>
        <v>0</v>
      </c>
      <c r="I1817" s="14" t="str">
        <f>VLOOKUP(A1817,'Data _Transformation'!A1816:Q4145,9,FALSE)</f>
        <v>Nonsmoker</v>
      </c>
      <c r="J1817" s="14" t="str">
        <f>VLOOKUP(A1817,'Data _Transformation'!A1816:Q4145,10,FALSE)</f>
        <v>Over weight</v>
      </c>
      <c r="K1817" s="14" t="str">
        <f>VLOOKUP(A1817,'Data _Transformation'!A1816:Q4145,11,FALSE)</f>
        <v>Diabetes</v>
      </c>
      <c r="L1817" s="39">
        <f>VLOOKUP(A1817,'Data _Transformation'!A1816:Q4145,12,FALSE)</f>
        <v>34240</v>
      </c>
      <c r="M1817" s="40">
        <f>VLOOKUP(A1817,'Data _Transformation'!A1816:Q4145,13,FALSE)</f>
        <v>19107.78</v>
      </c>
      <c r="N1817" s="14" t="str">
        <f>VLOOKUP(A1817,'Data _Transformation'!A1816:Q4145,14,FALSE)</f>
        <v>tier - 1</v>
      </c>
      <c r="O1817" s="14" t="str">
        <f>VLOOKUP(A1817,'Data _Transformation'!A1816:Q4145,15,FALSE)</f>
        <v>tier - 2</v>
      </c>
      <c r="P1817" s="14" t="str">
        <f>VLOOKUP(A1817,'Data _Transformation'!A1816:Q4145,16,0)</f>
        <v>R1013</v>
      </c>
      <c r="Q1817" s="42">
        <f>VLOOKUP(A1817,'Data _Transformation'!A1816:Q4145,17,0)</f>
        <v>29</v>
      </c>
    </row>
    <row r="1818" spans="1:17" ht="15.6" x14ac:dyDescent="0.3">
      <c r="A1818" s="41" t="s">
        <v>2811</v>
      </c>
      <c r="B1818" s="14" t="str">
        <f>VLOOKUP(A1818,'Data _Transformation'!A1817:Q4146,2,FALSE)</f>
        <v xml:space="preserve">  Austin D</v>
      </c>
      <c r="C1818" s="14">
        <f>VLOOKUP(A1818,'Data _Transformation'!A1817:Q4146,3,FALSE)</f>
        <v>30.8</v>
      </c>
      <c r="D1818" s="14">
        <f>VLOOKUP(A1818,'Data _Transformation'!A1817:Q4146,4,FALSE)</f>
        <v>4.9000000000000004</v>
      </c>
      <c r="E1818" s="14" t="str">
        <f>VLOOKUP(A1818,'Data _Transformation'!A1817:Q4146,5,FALSE)</f>
        <v>Yes</v>
      </c>
      <c r="F1818" s="14" t="str">
        <f>VLOOKUP(A1818,'Data _Transformation'!A1817:Q4146,6,FALSE)</f>
        <v>No</v>
      </c>
      <c r="G1818" s="14" t="str">
        <f>VLOOKUP(A1818,'Data _Transformation'!A1817:Q4146,7,FALSE)</f>
        <v>No</v>
      </c>
      <c r="H1818" s="14">
        <f>VLOOKUP(A1818,'Data _Transformation'!A1817:Q4146,8,FALSE)</f>
        <v>0</v>
      </c>
      <c r="I1818" s="14" t="str">
        <f>VLOOKUP(A1818,'Data _Transformation'!A1817:Q4146,9,FALSE)</f>
        <v>Nonsmoker</v>
      </c>
      <c r="J1818" s="14" t="str">
        <f>VLOOKUP(A1818,'Data _Transformation'!A1817:Q4146,10,FALSE)</f>
        <v>Obesity</v>
      </c>
      <c r="K1818" s="14" t="str">
        <f>VLOOKUP(A1818,'Data _Transformation'!A1817:Q4146,11,FALSE)</f>
        <v>Normal</v>
      </c>
      <c r="L1818" s="39">
        <f>VLOOKUP(A1818,'Data _Transformation'!A1817:Q4146,12,FALSE)</f>
        <v>29038</v>
      </c>
      <c r="M1818" s="40">
        <f>VLOOKUP(A1818,'Data _Transformation'!A1817:Q4146,13,FALSE)</f>
        <v>19144.580000000002</v>
      </c>
      <c r="N1818" s="14" t="str">
        <f>VLOOKUP(A1818,'Data _Transformation'!A1817:Q4146,14,FALSE)</f>
        <v>tier - 1</v>
      </c>
      <c r="O1818" s="14" t="str">
        <f>VLOOKUP(A1818,'Data _Transformation'!A1817:Q4146,15,FALSE)</f>
        <v>tier - 1</v>
      </c>
      <c r="P1818" s="14" t="str">
        <f>VLOOKUP(A1818,'Data _Transformation'!A1817:Q4146,16,0)</f>
        <v>R1024</v>
      </c>
      <c r="Q1818" s="42">
        <f>VLOOKUP(A1818,'Data _Transformation'!A1817:Q4146,17,0)</f>
        <v>43</v>
      </c>
    </row>
    <row r="1819" spans="1:17" ht="15.6" x14ac:dyDescent="0.3">
      <c r="A1819" s="41" t="s">
        <v>2806</v>
      </c>
      <c r="B1819" s="14" t="str">
        <f>VLOOKUP(A1819,'Data _Transformation'!A1818:Q4147,2,FALSE)</f>
        <v xml:space="preserve">  Brittany</v>
      </c>
      <c r="C1819" s="14">
        <f>VLOOKUP(A1819,'Data _Transformation'!A1818:Q4147,3,FALSE)</f>
        <v>30.21</v>
      </c>
      <c r="D1819" s="14">
        <f>VLOOKUP(A1819,'Data _Transformation'!A1818:Q4147,4,FALSE)</f>
        <v>5.21</v>
      </c>
      <c r="E1819" s="14" t="str">
        <f>VLOOKUP(A1819,'Data _Transformation'!A1818:Q4147,5,FALSE)</f>
        <v>No</v>
      </c>
      <c r="F1819" s="14" t="str">
        <f>VLOOKUP(A1819,'Data _Transformation'!A1818:Q4147,6,FALSE)</f>
        <v>No</v>
      </c>
      <c r="G1819" s="14" t="str">
        <f>VLOOKUP(A1819,'Data _Transformation'!A1818:Q4147,7,FALSE)</f>
        <v>No</v>
      </c>
      <c r="H1819" s="14">
        <f>VLOOKUP(A1819,'Data _Transformation'!A1818:Q4147,8,FALSE)</f>
        <v>1</v>
      </c>
      <c r="I1819" s="14" t="str">
        <f>VLOOKUP(A1819,'Data _Transformation'!A1818:Q4147,9,FALSE)</f>
        <v>Nonsmoker</v>
      </c>
      <c r="J1819" s="14" t="str">
        <f>VLOOKUP(A1819,'Data _Transformation'!A1818:Q4147,10,FALSE)</f>
        <v>Obesity</v>
      </c>
      <c r="K1819" s="14" t="str">
        <f>VLOOKUP(A1819,'Data _Transformation'!A1818:Q4147,11,FALSE)</f>
        <v>Normal</v>
      </c>
      <c r="L1819" s="39">
        <f>VLOOKUP(A1819,'Data _Transformation'!A1818:Q4147,12,FALSE)</f>
        <v>33497</v>
      </c>
      <c r="M1819" s="40">
        <f>VLOOKUP(A1819,'Data _Transformation'!A1818:Q4147,13,FALSE)</f>
        <v>19199.939999999999</v>
      </c>
      <c r="N1819" s="14" t="str">
        <f>VLOOKUP(A1819,'Data _Transformation'!A1818:Q4147,14,FALSE)</f>
        <v>tier - 1</v>
      </c>
      <c r="O1819" s="14" t="str">
        <f>VLOOKUP(A1819,'Data _Transformation'!A1818:Q4147,15,FALSE)</f>
        <v>tier - 3</v>
      </c>
      <c r="P1819" s="14" t="str">
        <f>VLOOKUP(A1819,'Data _Transformation'!A1818:Q4147,16,0)</f>
        <v>R1011</v>
      </c>
      <c r="Q1819" s="42">
        <f>VLOOKUP(A1819,'Data _Transformation'!A1818:Q4147,17,0)</f>
        <v>31</v>
      </c>
    </row>
    <row r="1820" spans="1:17" ht="15.6" x14ac:dyDescent="0.3">
      <c r="A1820" s="41" t="s">
        <v>2801</v>
      </c>
      <c r="B1820" s="14" t="str">
        <f>VLOOKUP(A1820,'Data _Transformation'!A1819:Q4148,2,FALSE)</f>
        <v xml:space="preserve">  Matthew T</v>
      </c>
      <c r="C1820" s="14">
        <f>VLOOKUP(A1820,'Data _Transformation'!A1819:Q4148,3,FALSE)</f>
        <v>35.340000000000003</v>
      </c>
      <c r="D1820" s="14">
        <f>VLOOKUP(A1820,'Data _Transformation'!A1819:Q4148,4,FALSE)</f>
        <v>4.13</v>
      </c>
      <c r="E1820" s="14" t="str">
        <f>VLOOKUP(A1820,'Data _Transformation'!A1819:Q4148,5,FALSE)</f>
        <v>No</v>
      </c>
      <c r="F1820" s="14" t="str">
        <f>VLOOKUP(A1820,'Data _Transformation'!A1819:Q4148,6,FALSE)</f>
        <v>yes</v>
      </c>
      <c r="G1820" s="14" t="str">
        <f>VLOOKUP(A1820,'Data _Transformation'!A1819:Q4148,7,FALSE)</f>
        <v>No</v>
      </c>
      <c r="H1820" s="14">
        <f>VLOOKUP(A1820,'Data _Transformation'!A1819:Q4148,8,FALSE)</f>
        <v>1</v>
      </c>
      <c r="I1820" s="14" t="str">
        <f>VLOOKUP(A1820,'Data _Transformation'!A1819:Q4148,9,FALSE)</f>
        <v>Nonsmoker</v>
      </c>
      <c r="J1820" s="14" t="str">
        <f>VLOOKUP(A1820,'Data _Transformation'!A1819:Q4148,10,FALSE)</f>
        <v>Obesity</v>
      </c>
      <c r="K1820" s="14" t="str">
        <f>VLOOKUP(A1820,'Data _Transformation'!A1819:Q4148,11,FALSE)</f>
        <v>Normal</v>
      </c>
      <c r="L1820" s="39">
        <f>VLOOKUP(A1820,'Data _Transformation'!A1819:Q4148,12,FALSE)</f>
        <v>31409</v>
      </c>
      <c r="M1820" s="40">
        <f>VLOOKUP(A1820,'Data _Transformation'!A1819:Q4148,13,FALSE)</f>
        <v>19214.71</v>
      </c>
      <c r="N1820" s="14" t="str">
        <f>VLOOKUP(A1820,'Data _Transformation'!A1819:Q4148,14,FALSE)</f>
        <v>tier - 1</v>
      </c>
      <c r="O1820" s="14" t="str">
        <f>VLOOKUP(A1820,'Data _Transformation'!A1819:Q4148,15,FALSE)</f>
        <v>tier - 3</v>
      </c>
      <c r="P1820" s="14" t="str">
        <f>VLOOKUP(A1820,'Data _Transformation'!A1819:Q4148,16,0)</f>
        <v>R1013</v>
      </c>
      <c r="Q1820" s="42">
        <f>VLOOKUP(A1820,'Data _Transformation'!A1819:Q4148,17,0)</f>
        <v>37</v>
      </c>
    </row>
    <row r="1821" spans="1:17" ht="15.6" x14ac:dyDescent="0.3">
      <c r="A1821" s="41" t="s">
        <v>2796</v>
      </c>
      <c r="B1821" s="14" t="str">
        <f>VLOOKUP(A1821,'Data _Transformation'!A1820:Q4149,2,FALSE)</f>
        <v xml:space="preserve">  Becky G</v>
      </c>
      <c r="C1821" s="14">
        <f>VLOOKUP(A1821,'Data _Transformation'!A1820:Q4149,3,FALSE)</f>
        <v>26.695</v>
      </c>
      <c r="D1821" s="14">
        <f>VLOOKUP(A1821,'Data _Transformation'!A1820:Q4149,4,FALSE)</f>
        <v>5.28</v>
      </c>
      <c r="E1821" s="14" t="str">
        <f>VLOOKUP(A1821,'Data _Transformation'!A1820:Q4149,5,FALSE)</f>
        <v>No</v>
      </c>
      <c r="F1821" s="14" t="str">
        <f>VLOOKUP(A1821,'Data _Transformation'!A1820:Q4149,6,FALSE)</f>
        <v>No</v>
      </c>
      <c r="G1821" s="14" t="str">
        <f>VLOOKUP(A1821,'Data _Transformation'!A1820:Q4149,7,FALSE)</f>
        <v>No</v>
      </c>
      <c r="H1821" s="14">
        <f>VLOOKUP(A1821,'Data _Transformation'!A1820:Q4149,8,FALSE)</f>
        <v>0</v>
      </c>
      <c r="I1821" s="14" t="str">
        <f>VLOOKUP(A1821,'Data _Transformation'!A1820:Q4149,9,FALSE)</f>
        <v>Nonsmoker</v>
      </c>
      <c r="J1821" s="14" t="str">
        <f>VLOOKUP(A1821,'Data _Transformation'!A1820:Q4149,10,FALSE)</f>
        <v>Over weight</v>
      </c>
      <c r="K1821" s="14" t="str">
        <f>VLOOKUP(A1821,'Data _Transformation'!A1820:Q4149,11,FALSE)</f>
        <v>Normal</v>
      </c>
      <c r="L1821" s="39">
        <f>VLOOKUP(A1821,'Data _Transformation'!A1820:Q4149,12,FALSE)</f>
        <v>24682</v>
      </c>
      <c r="M1821" s="40">
        <f>VLOOKUP(A1821,'Data _Transformation'!A1820:Q4149,13,FALSE)</f>
        <v>19259.96</v>
      </c>
      <c r="N1821" s="14" t="str">
        <f>VLOOKUP(A1821,'Data _Transformation'!A1820:Q4149,14,FALSE)</f>
        <v>tier - 1</v>
      </c>
      <c r="O1821" s="14" t="str">
        <f>VLOOKUP(A1821,'Data _Transformation'!A1820:Q4149,15,FALSE)</f>
        <v>tier - 1</v>
      </c>
      <c r="P1821" s="14" t="str">
        <f>VLOOKUP(A1821,'Data _Transformation'!A1820:Q4149,16,0)</f>
        <v>R1012</v>
      </c>
      <c r="Q1821" s="42">
        <f>VLOOKUP(A1821,'Data _Transformation'!A1820:Q4149,17,0)</f>
        <v>55</v>
      </c>
    </row>
    <row r="1822" spans="1:17" ht="15.6" x14ac:dyDescent="0.3">
      <c r="A1822" s="41" t="s">
        <v>2792</v>
      </c>
      <c r="B1822" s="14" t="str">
        <f>VLOOKUP(A1822,'Data _Transformation'!A1821:Q4150,2,FALSE)</f>
        <v xml:space="preserve">  Virginie</v>
      </c>
      <c r="C1822" s="14">
        <f>VLOOKUP(A1822,'Data _Transformation'!A1821:Q4150,3,FALSE)</f>
        <v>29.355</v>
      </c>
      <c r="D1822" s="14">
        <f>VLOOKUP(A1822,'Data _Transformation'!A1821:Q4150,4,FALSE)</f>
        <v>4.68</v>
      </c>
      <c r="E1822" s="14" t="str">
        <f>VLOOKUP(A1822,'Data _Transformation'!A1821:Q4150,5,FALSE)</f>
        <v>Yes</v>
      </c>
      <c r="F1822" s="14" t="str">
        <f>VLOOKUP(A1822,'Data _Transformation'!A1821:Q4150,6,FALSE)</f>
        <v>No</v>
      </c>
      <c r="G1822" s="14" t="str">
        <f>VLOOKUP(A1822,'Data _Transformation'!A1821:Q4150,7,FALSE)</f>
        <v>No</v>
      </c>
      <c r="H1822" s="14">
        <f>VLOOKUP(A1822,'Data _Transformation'!A1821:Q4150,8,FALSE)</f>
        <v>0</v>
      </c>
      <c r="I1822" s="14" t="str">
        <f>VLOOKUP(A1822,'Data _Transformation'!A1821:Q4150,9,FALSE)</f>
        <v>Nonsmoker</v>
      </c>
      <c r="J1822" s="14" t="str">
        <f>VLOOKUP(A1822,'Data _Transformation'!A1821:Q4150,10,FALSE)</f>
        <v>Over weight</v>
      </c>
      <c r="K1822" s="14" t="str">
        <f>VLOOKUP(A1822,'Data _Transformation'!A1821:Q4150,11,FALSE)</f>
        <v>Normal</v>
      </c>
      <c r="L1822" s="39">
        <f>VLOOKUP(A1822,'Data _Transformation'!A1821:Q4150,12,FALSE)</f>
        <v>24426</v>
      </c>
      <c r="M1822" s="40">
        <f>VLOOKUP(A1822,'Data _Transformation'!A1821:Q4150,13,FALSE)</f>
        <v>19321.060000000001</v>
      </c>
      <c r="N1822" s="14" t="str">
        <f>VLOOKUP(A1822,'Data _Transformation'!A1821:Q4150,14,FALSE)</f>
        <v>tier - 1</v>
      </c>
      <c r="O1822" s="14" t="str">
        <f>VLOOKUP(A1822,'Data _Transformation'!A1821:Q4150,15,FALSE)</f>
        <v>tier - 1</v>
      </c>
      <c r="P1822" s="14" t="str">
        <f>VLOOKUP(A1822,'Data _Transformation'!A1821:Q4150,16,0)</f>
        <v>R1012</v>
      </c>
      <c r="Q1822" s="42">
        <f>VLOOKUP(A1822,'Data _Transformation'!A1821:Q4150,17,0)</f>
        <v>56</v>
      </c>
    </row>
    <row r="1823" spans="1:17" ht="15.6" x14ac:dyDescent="0.3">
      <c r="A1823" s="41" t="s">
        <v>2787</v>
      </c>
      <c r="B1823" s="14" t="str">
        <f>VLOOKUP(A1823,'Data _Transformation'!A1822:Q4151,2,FALSE)</f>
        <v xml:space="preserve">  Allison A</v>
      </c>
      <c r="C1823" s="14">
        <f>VLOOKUP(A1823,'Data _Transformation'!A1822:Q4151,3,FALSE)</f>
        <v>29.59</v>
      </c>
      <c r="D1823" s="14">
        <f>VLOOKUP(A1823,'Data _Transformation'!A1822:Q4151,4,FALSE)</f>
        <v>4.0599999999999996</v>
      </c>
      <c r="E1823" s="14" t="str">
        <f>VLOOKUP(A1823,'Data _Transformation'!A1822:Q4151,5,FALSE)</f>
        <v>No</v>
      </c>
      <c r="F1823" s="14" t="str">
        <f>VLOOKUP(A1823,'Data _Transformation'!A1822:Q4151,6,FALSE)</f>
        <v>No</v>
      </c>
      <c r="G1823" s="14" t="str">
        <f>VLOOKUP(A1823,'Data _Transformation'!A1822:Q4151,7,FALSE)</f>
        <v>No</v>
      </c>
      <c r="H1823" s="14">
        <f>VLOOKUP(A1823,'Data _Transformation'!A1822:Q4151,8,FALSE)</f>
        <v>0</v>
      </c>
      <c r="I1823" s="14" t="str">
        <f>VLOOKUP(A1823,'Data _Transformation'!A1822:Q4151,9,FALSE)</f>
        <v>Nonsmoker</v>
      </c>
      <c r="J1823" s="14" t="str">
        <f>VLOOKUP(A1823,'Data _Transformation'!A1822:Q4151,10,FALSE)</f>
        <v>Over weight</v>
      </c>
      <c r="K1823" s="14" t="str">
        <f>VLOOKUP(A1823,'Data _Transformation'!A1822:Q4151,11,FALSE)</f>
        <v>Normal</v>
      </c>
      <c r="L1823" s="39">
        <f>VLOOKUP(A1823,'Data _Transformation'!A1822:Q4151,12,FALSE)</f>
        <v>33474</v>
      </c>
      <c r="M1823" s="40">
        <f>VLOOKUP(A1823,'Data _Transformation'!A1822:Q4151,13,FALSE)</f>
        <v>19350.37</v>
      </c>
      <c r="N1823" s="14" t="str">
        <f>VLOOKUP(A1823,'Data _Transformation'!A1822:Q4151,14,FALSE)</f>
        <v>tier - 1</v>
      </c>
      <c r="O1823" s="14" t="str">
        <f>VLOOKUP(A1823,'Data _Transformation'!A1822:Q4151,15,FALSE)</f>
        <v>tier - 3</v>
      </c>
      <c r="P1823" s="14" t="str">
        <f>VLOOKUP(A1823,'Data _Transformation'!A1822:Q4151,16,0)</f>
        <v>R1013</v>
      </c>
      <c r="Q1823" s="42">
        <f>VLOOKUP(A1823,'Data _Transformation'!A1822:Q4151,17,0)</f>
        <v>31</v>
      </c>
    </row>
    <row r="1824" spans="1:17" ht="15.6" x14ac:dyDescent="0.3">
      <c r="A1824" s="41" t="s">
        <v>2781</v>
      </c>
      <c r="B1824" s="14" t="str">
        <f>VLOOKUP(A1824,'Data _Transformation'!A1823:Q4152,2,FALSE)</f>
        <v xml:space="preserve">  Julie</v>
      </c>
      <c r="C1824" s="14">
        <f>VLOOKUP(A1824,'Data _Transformation'!A1823:Q4152,3,FALSE)</f>
        <v>31.35</v>
      </c>
      <c r="D1824" s="14">
        <f>VLOOKUP(A1824,'Data _Transformation'!A1823:Q4152,4,FALSE)</f>
        <v>4.2</v>
      </c>
      <c r="E1824" s="14" t="str">
        <f>VLOOKUP(A1824,'Data _Transformation'!A1823:Q4152,5,FALSE)</f>
        <v>No</v>
      </c>
      <c r="F1824" s="14" t="str">
        <f>VLOOKUP(A1824,'Data _Transformation'!A1823:Q4152,6,FALSE)</f>
        <v>yes</v>
      </c>
      <c r="G1824" s="14" t="str">
        <f>VLOOKUP(A1824,'Data _Transformation'!A1823:Q4152,7,FALSE)</f>
        <v>No</v>
      </c>
      <c r="H1824" s="14">
        <f>VLOOKUP(A1824,'Data _Transformation'!A1823:Q4152,8,FALSE)</f>
        <v>1</v>
      </c>
      <c r="I1824" s="14" t="str">
        <f>VLOOKUP(A1824,'Data _Transformation'!A1823:Q4152,9,FALSE)</f>
        <v>Nonsmoker</v>
      </c>
      <c r="J1824" s="14" t="str">
        <f>VLOOKUP(A1824,'Data _Transformation'!A1823:Q4152,10,FALSE)</f>
        <v>Obesity</v>
      </c>
      <c r="K1824" s="14" t="str">
        <f>VLOOKUP(A1824,'Data _Transformation'!A1823:Q4152,11,FALSE)</f>
        <v>Normal</v>
      </c>
      <c r="L1824" s="39">
        <f>VLOOKUP(A1824,'Data _Transformation'!A1823:Q4152,12,FALSE)</f>
        <v>31958</v>
      </c>
      <c r="M1824" s="40">
        <f>VLOOKUP(A1824,'Data _Transformation'!A1823:Q4152,13,FALSE)</f>
        <v>19362</v>
      </c>
      <c r="N1824" s="14" t="str">
        <f>VLOOKUP(A1824,'Data _Transformation'!A1823:Q4152,14,FALSE)</f>
        <v>tier - 1</v>
      </c>
      <c r="O1824" s="14" t="str">
        <f>VLOOKUP(A1824,'Data _Transformation'!A1823:Q4152,15,FALSE)</f>
        <v>tier - 3</v>
      </c>
      <c r="P1824" s="14" t="str">
        <f>VLOOKUP(A1824,'Data _Transformation'!A1823:Q4152,16,0)</f>
        <v>R1013</v>
      </c>
      <c r="Q1824" s="42">
        <f>VLOOKUP(A1824,'Data _Transformation'!A1823:Q4152,17,0)</f>
        <v>35</v>
      </c>
    </row>
    <row r="1825" spans="1:17" ht="15.6" x14ac:dyDescent="0.3">
      <c r="A1825" s="41" t="s">
        <v>2778</v>
      </c>
      <c r="B1825" s="14" t="str">
        <f>VLOOKUP(A1825,'Data _Transformation'!A1824:Q4153,2,FALSE)</f>
        <v xml:space="preserve">  Katherine</v>
      </c>
      <c r="C1825" s="14">
        <f>VLOOKUP(A1825,'Data _Transformation'!A1824:Q4153,3,FALSE)</f>
        <v>20.52</v>
      </c>
      <c r="D1825" s="14">
        <f>VLOOKUP(A1825,'Data _Transformation'!A1824:Q4153,4,FALSE)</f>
        <v>4.83</v>
      </c>
      <c r="E1825" s="14" t="str">
        <f>VLOOKUP(A1825,'Data _Transformation'!A1824:Q4153,5,FALSE)</f>
        <v>No</v>
      </c>
      <c r="F1825" s="14" t="str">
        <f>VLOOKUP(A1825,'Data _Transformation'!A1824:Q4153,6,FALSE)</f>
        <v>No</v>
      </c>
      <c r="G1825" s="14" t="str">
        <f>VLOOKUP(A1825,'Data _Transformation'!A1824:Q4153,7,FALSE)</f>
        <v>No</v>
      </c>
      <c r="H1825" s="14">
        <f>VLOOKUP(A1825,'Data _Transformation'!A1824:Q4153,8,FALSE)</f>
        <v>0</v>
      </c>
      <c r="I1825" s="14" t="str">
        <f>VLOOKUP(A1825,'Data _Transformation'!A1824:Q4153,9,FALSE)</f>
        <v>Nonsmoker</v>
      </c>
      <c r="J1825" s="14" t="str">
        <f>VLOOKUP(A1825,'Data _Transformation'!A1824:Q4153,10,FALSE)</f>
        <v>Normal weight</v>
      </c>
      <c r="K1825" s="14" t="str">
        <f>VLOOKUP(A1825,'Data _Transformation'!A1824:Q4153,11,FALSE)</f>
        <v>Normal</v>
      </c>
      <c r="L1825" s="39">
        <f>VLOOKUP(A1825,'Data _Transformation'!A1824:Q4153,12,FALSE)</f>
        <v>34218</v>
      </c>
      <c r="M1825" s="40">
        <f>VLOOKUP(A1825,'Data _Transformation'!A1824:Q4153,13,FALSE)</f>
        <v>19442.349999999999</v>
      </c>
      <c r="N1825" s="14" t="str">
        <f>VLOOKUP(A1825,'Data _Transformation'!A1824:Q4153,14,FALSE)</f>
        <v>tier - 1</v>
      </c>
      <c r="O1825" s="14" t="str">
        <f>VLOOKUP(A1825,'Data _Transformation'!A1824:Q4153,15,FALSE)</f>
        <v>tier - 3</v>
      </c>
      <c r="P1825" s="14" t="str">
        <f>VLOOKUP(A1825,'Data _Transformation'!A1824:Q4153,16,0)</f>
        <v>R1012</v>
      </c>
      <c r="Q1825" s="42">
        <f>VLOOKUP(A1825,'Data _Transformation'!A1824:Q4153,17,0)</f>
        <v>29</v>
      </c>
    </row>
    <row r="1826" spans="1:17" ht="15.6" x14ac:dyDescent="0.3">
      <c r="A1826" s="41" t="s">
        <v>2777</v>
      </c>
      <c r="B1826" s="14" t="str">
        <f>VLOOKUP(A1826,'Data _Transformation'!A1825:Q4154,2,FALSE)</f>
        <v xml:space="preserve">  Caleb</v>
      </c>
      <c r="C1826" s="14">
        <f>VLOOKUP(A1826,'Data _Transformation'!A1825:Q4154,3,FALSE)</f>
        <v>42.9</v>
      </c>
      <c r="D1826" s="14">
        <f>VLOOKUP(A1826,'Data _Transformation'!A1825:Q4154,4,FALSE)</f>
        <v>4.87</v>
      </c>
      <c r="E1826" s="14" t="str">
        <f>VLOOKUP(A1826,'Data _Transformation'!A1825:Q4154,5,FALSE)</f>
        <v>Yes</v>
      </c>
      <c r="F1826" s="14" t="str">
        <f>VLOOKUP(A1826,'Data _Transformation'!A1825:Q4154,6,FALSE)</f>
        <v>No</v>
      </c>
      <c r="G1826" s="14" t="str">
        <f>VLOOKUP(A1826,'Data _Transformation'!A1825:Q4154,7,FALSE)</f>
        <v>No</v>
      </c>
      <c r="H1826" s="14">
        <f>VLOOKUP(A1826,'Data _Transformation'!A1825:Q4154,8,FALSE)</f>
        <v>1</v>
      </c>
      <c r="I1826" s="14" t="str">
        <f>VLOOKUP(A1826,'Data _Transformation'!A1825:Q4154,9,FALSE)</f>
        <v>Nonsmoker</v>
      </c>
      <c r="J1826" s="14" t="str">
        <f>VLOOKUP(A1826,'Data _Transformation'!A1825:Q4154,10,FALSE)</f>
        <v>Obesity</v>
      </c>
      <c r="K1826" s="14" t="str">
        <f>VLOOKUP(A1826,'Data _Transformation'!A1825:Q4154,11,FALSE)</f>
        <v>Normal</v>
      </c>
      <c r="L1826" s="39">
        <f>VLOOKUP(A1826,'Data _Transformation'!A1825:Q4154,12,FALSE)</f>
        <v>30300</v>
      </c>
      <c r="M1826" s="40">
        <f>VLOOKUP(A1826,'Data _Transformation'!A1825:Q4154,13,FALSE)</f>
        <v>19444.27</v>
      </c>
      <c r="N1826" s="14" t="str">
        <f>VLOOKUP(A1826,'Data _Transformation'!A1825:Q4154,14,FALSE)</f>
        <v>tier - 1</v>
      </c>
      <c r="O1826" s="14" t="str">
        <f>VLOOKUP(A1826,'Data _Transformation'!A1825:Q4154,15,FALSE)</f>
        <v>tier - 1</v>
      </c>
      <c r="P1826" s="14" t="str">
        <f>VLOOKUP(A1826,'Data _Transformation'!A1825:Q4154,16,0)</f>
        <v>R1013</v>
      </c>
      <c r="Q1826" s="42">
        <f>VLOOKUP(A1826,'Data _Transformation'!A1825:Q4154,17,0)</f>
        <v>40</v>
      </c>
    </row>
    <row r="1827" spans="1:17" ht="15.6" x14ac:dyDescent="0.3">
      <c r="A1827" s="41" t="s">
        <v>2776</v>
      </c>
      <c r="B1827" s="14" t="str">
        <f>VLOOKUP(A1827,'Data _Transformation'!A1826:Q4155,2,FALSE)</f>
        <v xml:space="preserve">  Jaime</v>
      </c>
      <c r="C1827" s="14">
        <f>VLOOKUP(A1827,'Data _Transformation'!A1826:Q4155,3,FALSE)</f>
        <v>24.6</v>
      </c>
      <c r="D1827" s="14">
        <f>VLOOKUP(A1827,'Data _Transformation'!A1826:Q4155,4,FALSE)</f>
        <v>5.86</v>
      </c>
      <c r="E1827" s="14" t="str">
        <f>VLOOKUP(A1827,'Data _Transformation'!A1826:Q4155,5,FALSE)</f>
        <v>No</v>
      </c>
      <c r="F1827" s="14" t="str">
        <f>VLOOKUP(A1827,'Data _Transformation'!A1826:Q4155,6,FALSE)</f>
        <v>No</v>
      </c>
      <c r="G1827" s="14" t="str">
        <f>VLOOKUP(A1827,'Data _Transformation'!A1826:Q4155,7,FALSE)</f>
        <v>Yes</v>
      </c>
      <c r="H1827" s="14">
        <f>VLOOKUP(A1827,'Data _Transformation'!A1826:Q4155,8,FALSE)</f>
        <v>1</v>
      </c>
      <c r="I1827" s="14" t="str">
        <f>VLOOKUP(A1827,'Data _Transformation'!A1826:Q4155,9,FALSE)</f>
        <v>Nonsmoker</v>
      </c>
      <c r="J1827" s="14" t="str">
        <f>VLOOKUP(A1827,'Data _Transformation'!A1826:Q4155,10,FALSE)</f>
        <v>Normal weight</v>
      </c>
      <c r="K1827" s="14" t="str">
        <f>VLOOKUP(A1827,'Data _Transformation'!A1826:Q4155,11,FALSE)</f>
        <v>Prediabetes</v>
      </c>
      <c r="L1827" s="39">
        <f>VLOOKUP(A1827,'Data _Transformation'!A1826:Q4155,12,FALSE)</f>
        <v>32111</v>
      </c>
      <c r="M1827" s="40">
        <f>VLOOKUP(A1827,'Data _Transformation'!A1826:Q4155,13,FALSE)</f>
        <v>19496.72</v>
      </c>
      <c r="N1827" s="14" t="str">
        <f>VLOOKUP(A1827,'Data _Transformation'!A1826:Q4155,14,FALSE)</f>
        <v>tier - 1</v>
      </c>
      <c r="O1827" s="14" t="str">
        <f>VLOOKUP(A1827,'Data _Transformation'!A1826:Q4155,15,FALSE)</f>
        <v>tier - 3</v>
      </c>
      <c r="P1827" s="14" t="str">
        <f>VLOOKUP(A1827,'Data _Transformation'!A1826:Q4155,16,0)</f>
        <v>R1019</v>
      </c>
      <c r="Q1827" s="42">
        <f>VLOOKUP(A1827,'Data _Transformation'!A1826:Q4155,17,0)</f>
        <v>35</v>
      </c>
    </row>
    <row r="1828" spans="1:17" ht="15.6" x14ac:dyDescent="0.3">
      <c r="A1828" s="41" t="s">
        <v>2773</v>
      </c>
      <c r="B1828" s="14" t="str">
        <f>VLOOKUP(A1828,'Data _Transformation'!A1827:Q4156,2,FALSE)</f>
        <v xml:space="preserve">  Hannah</v>
      </c>
      <c r="C1828" s="14">
        <f>VLOOKUP(A1828,'Data _Transformation'!A1827:Q4156,3,FALSE)</f>
        <v>28.405000000000001</v>
      </c>
      <c r="D1828" s="14">
        <f>VLOOKUP(A1828,'Data _Transformation'!A1827:Q4156,4,FALSE)</f>
        <v>4.12</v>
      </c>
      <c r="E1828" s="14" t="str">
        <f>VLOOKUP(A1828,'Data _Transformation'!A1827:Q4156,5,FALSE)</f>
        <v>No</v>
      </c>
      <c r="F1828" s="14" t="str">
        <f>VLOOKUP(A1828,'Data _Transformation'!A1827:Q4156,6,FALSE)</f>
        <v>No</v>
      </c>
      <c r="G1828" s="14" t="str">
        <f>VLOOKUP(A1828,'Data _Transformation'!A1827:Q4156,7,FALSE)</f>
        <v>No</v>
      </c>
      <c r="H1828" s="14">
        <f>VLOOKUP(A1828,'Data _Transformation'!A1827:Q4156,8,FALSE)</f>
        <v>1</v>
      </c>
      <c r="I1828" s="14" t="str">
        <f>VLOOKUP(A1828,'Data _Transformation'!A1827:Q4156,9,FALSE)</f>
        <v>Nonsmoker</v>
      </c>
      <c r="J1828" s="14" t="str">
        <f>VLOOKUP(A1828,'Data _Transformation'!A1827:Q4156,10,FALSE)</f>
        <v>Over weight</v>
      </c>
      <c r="K1828" s="14" t="str">
        <f>VLOOKUP(A1828,'Data _Transformation'!A1827:Q4156,11,FALSE)</f>
        <v>Normal</v>
      </c>
      <c r="L1828" s="39">
        <f>VLOOKUP(A1828,'Data _Transformation'!A1827:Q4156,12,FALSE)</f>
        <v>29533</v>
      </c>
      <c r="M1828" s="40">
        <f>VLOOKUP(A1828,'Data _Transformation'!A1827:Q4156,13,FALSE)</f>
        <v>19515.54</v>
      </c>
      <c r="N1828" s="14" t="str">
        <f>VLOOKUP(A1828,'Data _Transformation'!A1827:Q4156,14,FALSE)</f>
        <v>tier - 1</v>
      </c>
      <c r="O1828" s="14" t="str">
        <f>VLOOKUP(A1828,'Data _Transformation'!A1827:Q4156,15,FALSE)</f>
        <v>tier - 1</v>
      </c>
      <c r="P1828" s="14" t="str">
        <f>VLOOKUP(A1828,'Data _Transformation'!A1827:Q4156,16,0)</f>
        <v>R1013</v>
      </c>
      <c r="Q1828" s="42">
        <f>VLOOKUP(A1828,'Data _Transformation'!A1827:Q4156,17,0)</f>
        <v>42</v>
      </c>
    </row>
    <row r="1829" spans="1:17" ht="15.6" x14ac:dyDescent="0.3">
      <c r="A1829" s="41" t="s">
        <v>2768</v>
      </c>
      <c r="B1829" s="14" t="str">
        <f>VLOOKUP(A1829,'Data _Transformation'!A1828:Q4157,2,FALSE)</f>
        <v xml:space="preserve">  Zachariah</v>
      </c>
      <c r="C1829" s="14">
        <f>VLOOKUP(A1829,'Data _Transformation'!A1828:Q4157,3,FALSE)</f>
        <v>34.674999999999997</v>
      </c>
      <c r="D1829" s="14">
        <f>VLOOKUP(A1829,'Data _Transformation'!A1828:Q4157,4,FALSE)</f>
        <v>5.71</v>
      </c>
      <c r="E1829" s="14" t="str">
        <f>VLOOKUP(A1829,'Data _Transformation'!A1828:Q4157,5,FALSE)</f>
        <v>Yes</v>
      </c>
      <c r="F1829" s="14" t="str">
        <f>VLOOKUP(A1829,'Data _Transformation'!A1828:Q4157,6,FALSE)</f>
        <v>No</v>
      </c>
      <c r="G1829" s="14" t="str">
        <f>VLOOKUP(A1829,'Data _Transformation'!A1828:Q4157,7,FALSE)</f>
        <v>No</v>
      </c>
      <c r="H1829" s="14">
        <f>VLOOKUP(A1829,'Data _Transformation'!A1828:Q4157,8,FALSE)</f>
        <v>1</v>
      </c>
      <c r="I1829" s="14" t="str">
        <f>VLOOKUP(A1829,'Data _Transformation'!A1828:Q4157,9,FALSE)</f>
        <v>Nonsmoker</v>
      </c>
      <c r="J1829" s="14" t="str">
        <f>VLOOKUP(A1829,'Data _Transformation'!A1828:Q4157,10,FALSE)</f>
        <v>Obesity</v>
      </c>
      <c r="K1829" s="14" t="str">
        <f>VLOOKUP(A1829,'Data _Transformation'!A1828:Q4157,11,FALSE)</f>
        <v>Prediabetes</v>
      </c>
      <c r="L1829" s="39">
        <f>VLOOKUP(A1829,'Data _Transformation'!A1828:Q4157,12,FALSE)</f>
        <v>33835</v>
      </c>
      <c r="M1829" s="40">
        <f>VLOOKUP(A1829,'Data _Transformation'!A1828:Q4157,13,FALSE)</f>
        <v>19521.97</v>
      </c>
      <c r="N1829" s="14" t="str">
        <f>VLOOKUP(A1829,'Data _Transformation'!A1828:Q4157,14,FALSE)</f>
        <v>tier - 1</v>
      </c>
      <c r="O1829" s="14" t="str">
        <f>VLOOKUP(A1829,'Data _Transformation'!A1828:Q4157,15,FALSE)</f>
        <v>tier - 2</v>
      </c>
      <c r="P1829" s="14" t="str">
        <f>VLOOKUP(A1829,'Data _Transformation'!A1828:Q4157,16,0)</f>
        <v>R1013</v>
      </c>
      <c r="Q1829" s="42">
        <f>VLOOKUP(A1829,'Data _Transformation'!A1828:Q4157,17,0)</f>
        <v>30</v>
      </c>
    </row>
    <row r="1830" spans="1:17" ht="15.6" x14ac:dyDescent="0.3">
      <c r="A1830" s="41" t="s">
        <v>2760</v>
      </c>
      <c r="B1830" s="14" t="str">
        <f>VLOOKUP(A1830,'Data _Transformation'!A1829:Q4158,2,FALSE)</f>
        <v xml:space="preserve">  Patricia A</v>
      </c>
      <c r="C1830" s="14">
        <f>VLOOKUP(A1830,'Data _Transformation'!A1829:Q4158,3,FALSE)</f>
        <v>18.850000000000001</v>
      </c>
      <c r="D1830" s="14">
        <f>VLOOKUP(A1830,'Data _Transformation'!A1829:Q4158,4,FALSE)</f>
        <v>6.03</v>
      </c>
      <c r="E1830" s="14" t="str">
        <f>VLOOKUP(A1830,'Data _Transformation'!A1829:Q4158,5,FALSE)</f>
        <v>No</v>
      </c>
      <c r="F1830" s="14" t="str">
        <f>VLOOKUP(A1830,'Data _Transformation'!A1829:Q4158,6,FALSE)</f>
        <v>No</v>
      </c>
      <c r="G1830" s="14" t="str">
        <f>VLOOKUP(A1830,'Data _Transformation'!A1829:Q4158,7,FALSE)</f>
        <v>No</v>
      </c>
      <c r="H1830" s="14">
        <f>VLOOKUP(A1830,'Data _Transformation'!A1829:Q4158,8,FALSE)</f>
        <v>1</v>
      </c>
      <c r="I1830" s="14" t="str">
        <f>VLOOKUP(A1830,'Data _Transformation'!A1829:Q4158,9,FALSE)</f>
        <v>Nonsmoker</v>
      </c>
      <c r="J1830" s="14" t="str">
        <f>VLOOKUP(A1830,'Data _Transformation'!A1829:Q4158,10,FALSE)</f>
        <v>Normal weight</v>
      </c>
      <c r="K1830" s="14" t="str">
        <f>VLOOKUP(A1830,'Data _Transformation'!A1829:Q4158,11,FALSE)</f>
        <v>Prediabetes</v>
      </c>
      <c r="L1830" s="39">
        <f>VLOOKUP(A1830,'Data _Transformation'!A1829:Q4158,12,FALSE)</f>
        <v>31307</v>
      </c>
      <c r="M1830" s="40">
        <f>VLOOKUP(A1830,'Data _Transformation'!A1829:Q4158,13,FALSE)</f>
        <v>19539.240000000002</v>
      </c>
      <c r="N1830" s="14" t="str">
        <f>VLOOKUP(A1830,'Data _Transformation'!A1829:Q4158,14,FALSE)</f>
        <v>tier - 1</v>
      </c>
      <c r="O1830" s="14" t="str">
        <f>VLOOKUP(A1830,'Data _Transformation'!A1829:Q4158,15,FALSE)</f>
        <v>tier - 1</v>
      </c>
      <c r="P1830" s="14" t="str">
        <f>VLOOKUP(A1830,'Data _Transformation'!A1829:Q4158,16,0)</f>
        <v>R1013</v>
      </c>
      <c r="Q1830" s="42">
        <f>VLOOKUP(A1830,'Data _Transformation'!A1829:Q4158,17,0)</f>
        <v>37</v>
      </c>
    </row>
    <row r="1831" spans="1:17" ht="15.6" x14ac:dyDescent="0.3">
      <c r="A1831" s="41" t="s">
        <v>2751</v>
      </c>
      <c r="B1831" s="14" t="str">
        <f>VLOOKUP(A1831,'Data _Transformation'!A1830:Q4159,2,FALSE)</f>
        <v xml:space="preserve">  Elizabeth A</v>
      </c>
      <c r="C1831" s="14">
        <f>VLOOKUP(A1831,'Data _Transformation'!A1830:Q4159,3,FALSE)</f>
        <v>34.130000000000003</v>
      </c>
      <c r="D1831" s="14">
        <f>VLOOKUP(A1831,'Data _Transformation'!A1830:Q4159,4,FALSE)</f>
        <v>5.65</v>
      </c>
      <c r="E1831" s="14" t="str">
        <f>VLOOKUP(A1831,'Data _Transformation'!A1830:Q4159,5,FALSE)</f>
        <v>No</v>
      </c>
      <c r="F1831" s="14" t="str">
        <f>VLOOKUP(A1831,'Data _Transformation'!A1830:Q4159,6,FALSE)</f>
        <v>No</v>
      </c>
      <c r="G1831" s="14" t="str">
        <f>VLOOKUP(A1831,'Data _Transformation'!A1830:Q4159,7,FALSE)</f>
        <v>Yes</v>
      </c>
      <c r="H1831" s="14">
        <f>VLOOKUP(A1831,'Data _Transformation'!A1830:Q4159,8,FALSE)</f>
        <v>1</v>
      </c>
      <c r="I1831" s="14" t="str">
        <f>VLOOKUP(A1831,'Data _Transformation'!A1830:Q4159,9,FALSE)</f>
        <v>Nonsmoker</v>
      </c>
      <c r="J1831" s="14" t="str">
        <f>VLOOKUP(A1831,'Data _Transformation'!A1830:Q4159,10,FALSE)</f>
        <v>Obesity</v>
      </c>
      <c r="K1831" s="14" t="str">
        <f>VLOOKUP(A1831,'Data _Transformation'!A1830:Q4159,11,FALSE)</f>
        <v>Normal</v>
      </c>
      <c r="L1831" s="39">
        <f>VLOOKUP(A1831,'Data _Transformation'!A1830:Q4159,12,FALSE)</f>
        <v>23206</v>
      </c>
      <c r="M1831" s="40">
        <f>VLOOKUP(A1831,'Data _Transformation'!A1830:Q4159,13,FALSE)</f>
        <v>19551.34</v>
      </c>
      <c r="N1831" s="14" t="str">
        <f>VLOOKUP(A1831,'Data _Transformation'!A1830:Q4159,14,FALSE)</f>
        <v>tier - 1</v>
      </c>
      <c r="O1831" s="14" t="str">
        <f>VLOOKUP(A1831,'Data _Transformation'!A1830:Q4159,15,FALSE)</f>
        <v>tier - 3</v>
      </c>
      <c r="P1831" s="14" t="str">
        <f>VLOOKUP(A1831,'Data _Transformation'!A1830:Q4159,16,0)</f>
        <v>R1012</v>
      </c>
      <c r="Q1831" s="42">
        <f>VLOOKUP(A1831,'Data _Transformation'!A1830:Q4159,17,0)</f>
        <v>59</v>
      </c>
    </row>
    <row r="1832" spans="1:17" ht="15.6" x14ac:dyDescent="0.3">
      <c r="A1832" s="41" t="s">
        <v>2744</v>
      </c>
      <c r="B1832" s="14" t="str">
        <f>VLOOKUP(A1832,'Data _Transformation'!A1831:Q4160,2,FALSE)</f>
        <v xml:space="preserve">  Benjamin</v>
      </c>
      <c r="C1832" s="14">
        <f>VLOOKUP(A1832,'Data _Transformation'!A1831:Q4160,3,FALSE)</f>
        <v>17.34</v>
      </c>
      <c r="D1832" s="14">
        <f>VLOOKUP(A1832,'Data _Transformation'!A1831:Q4160,4,FALSE)</f>
        <v>5.05</v>
      </c>
      <c r="E1832" s="14" t="str">
        <f>VLOOKUP(A1832,'Data _Transformation'!A1831:Q4160,5,FALSE)</f>
        <v>No</v>
      </c>
      <c r="F1832" s="14" t="str">
        <f>VLOOKUP(A1832,'Data _Transformation'!A1831:Q4160,6,FALSE)</f>
        <v>No</v>
      </c>
      <c r="G1832" s="14" t="str">
        <f>VLOOKUP(A1832,'Data _Transformation'!A1831:Q4160,7,FALSE)</f>
        <v>No</v>
      </c>
      <c r="H1832" s="14">
        <f>VLOOKUP(A1832,'Data _Transformation'!A1831:Q4160,8,FALSE)</f>
        <v>0</v>
      </c>
      <c r="I1832" s="14" t="str">
        <f>VLOOKUP(A1832,'Data _Transformation'!A1831:Q4160,9,FALSE)</f>
        <v>Nonsmoker</v>
      </c>
      <c r="J1832" s="14" t="str">
        <f>VLOOKUP(A1832,'Data _Transformation'!A1831:Q4160,10,FALSE)</f>
        <v>Under weight</v>
      </c>
      <c r="K1832" s="14" t="str">
        <f>VLOOKUP(A1832,'Data _Transformation'!A1831:Q4160,11,FALSE)</f>
        <v>Normal</v>
      </c>
      <c r="L1832" s="39">
        <f>VLOOKUP(A1832,'Data _Transformation'!A1831:Q4160,12,FALSE)</f>
        <v>28757</v>
      </c>
      <c r="M1832" s="40">
        <f>VLOOKUP(A1832,'Data _Transformation'!A1831:Q4160,13,FALSE)</f>
        <v>19594.810000000001</v>
      </c>
      <c r="N1832" s="14" t="str">
        <f>VLOOKUP(A1832,'Data _Transformation'!A1831:Q4160,14,FALSE)</f>
        <v>tier - 1</v>
      </c>
      <c r="O1832" s="14" t="str">
        <f>VLOOKUP(A1832,'Data _Transformation'!A1831:Q4160,15,FALSE)</f>
        <v>tier - 1</v>
      </c>
      <c r="P1832" s="14" t="str">
        <f>VLOOKUP(A1832,'Data _Transformation'!A1831:Q4160,16,0)</f>
        <v>R1024</v>
      </c>
      <c r="Q1832" s="42">
        <f>VLOOKUP(A1832,'Data _Transformation'!A1831:Q4160,17,0)</f>
        <v>44</v>
      </c>
    </row>
    <row r="1833" spans="1:17" ht="15.6" x14ac:dyDescent="0.3">
      <c r="A1833" s="41" t="s">
        <v>2738</v>
      </c>
      <c r="B1833" s="14" t="str">
        <f>VLOOKUP(A1833,'Data _Transformation'!A1832:Q4161,2,FALSE)</f>
        <v xml:space="preserve">  Breno</v>
      </c>
      <c r="C1833" s="14">
        <f>VLOOKUP(A1833,'Data _Transformation'!A1832:Q4161,3,FALSE)</f>
        <v>17.440000000000001</v>
      </c>
      <c r="D1833" s="14">
        <f>VLOOKUP(A1833,'Data _Transformation'!A1832:Q4161,4,FALSE)</f>
        <v>6.26</v>
      </c>
      <c r="E1833" s="14" t="str">
        <f>VLOOKUP(A1833,'Data _Transformation'!A1832:Q4161,5,FALSE)</f>
        <v>No</v>
      </c>
      <c r="F1833" s="14" t="str">
        <f>VLOOKUP(A1833,'Data _Transformation'!A1832:Q4161,6,FALSE)</f>
        <v>No</v>
      </c>
      <c r="G1833" s="14" t="str">
        <f>VLOOKUP(A1833,'Data _Transformation'!A1832:Q4161,7,FALSE)</f>
        <v>No</v>
      </c>
      <c r="H1833" s="14">
        <f>VLOOKUP(A1833,'Data _Transformation'!A1832:Q4161,8,FALSE)</f>
        <v>0</v>
      </c>
      <c r="I1833" s="14" t="str">
        <f>VLOOKUP(A1833,'Data _Transformation'!A1832:Q4161,9,FALSE)</f>
        <v>Nonsmoker</v>
      </c>
      <c r="J1833" s="14" t="str">
        <f>VLOOKUP(A1833,'Data _Transformation'!A1832:Q4161,10,FALSE)</f>
        <v>Under weight</v>
      </c>
      <c r="K1833" s="14" t="str">
        <f>VLOOKUP(A1833,'Data _Transformation'!A1832:Q4161,11,FALSE)</f>
        <v>Prediabetes</v>
      </c>
      <c r="L1833" s="39">
        <f>VLOOKUP(A1833,'Data _Transformation'!A1832:Q4161,12,FALSE)</f>
        <v>34573</v>
      </c>
      <c r="M1833" s="40">
        <f>VLOOKUP(A1833,'Data _Transformation'!A1832:Q4161,13,FALSE)</f>
        <v>19673.34</v>
      </c>
      <c r="N1833" s="14" t="str">
        <f>VLOOKUP(A1833,'Data _Transformation'!A1832:Q4161,14,FALSE)</f>
        <v>tier - 1</v>
      </c>
      <c r="O1833" s="14" t="str">
        <f>VLOOKUP(A1833,'Data _Transformation'!A1832:Q4161,15,FALSE)</f>
        <v>tier - 2</v>
      </c>
      <c r="P1833" s="14" t="str">
        <f>VLOOKUP(A1833,'Data _Transformation'!A1832:Q4161,16,0)</f>
        <v>R1012</v>
      </c>
      <c r="Q1833" s="42">
        <f>VLOOKUP(A1833,'Data _Transformation'!A1832:Q4161,17,0)</f>
        <v>28</v>
      </c>
    </row>
    <row r="1834" spans="1:17" ht="15.6" x14ac:dyDescent="0.3">
      <c r="A1834" s="41" t="s">
        <v>2731</v>
      </c>
      <c r="B1834" s="14" t="str">
        <f>VLOOKUP(A1834,'Data _Transformation'!A1833:Q4162,2,FALSE)</f>
        <v xml:space="preserve">  Takaya</v>
      </c>
      <c r="C1834" s="14">
        <f>VLOOKUP(A1834,'Data _Transformation'!A1833:Q4162,3,FALSE)</f>
        <v>33.659999999999997</v>
      </c>
      <c r="D1834" s="14">
        <f>VLOOKUP(A1834,'Data _Transformation'!A1833:Q4162,4,FALSE)</f>
        <v>4.08</v>
      </c>
      <c r="E1834" s="14" t="str">
        <f>VLOOKUP(A1834,'Data _Transformation'!A1833:Q4162,5,FALSE)</f>
        <v>Yes</v>
      </c>
      <c r="F1834" s="14" t="str">
        <f>VLOOKUP(A1834,'Data _Transformation'!A1833:Q4162,6,FALSE)</f>
        <v>No</v>
      </c>
      <c r="G1834" s="14" t="str">
        <f>VLOOKUP(A1834,'Data _Transformation'!A1833:Q4162,7,FALSE)</f>
        <v>Yes</v>
      </c>
      <c r="H1834" s="14">
        <f>VLOOKUP(A1834,'Data _Transformation'!A1833:Q4162,8,FALSE)</f>
        <v>1</v>
      </c>
      <c r="I1834" s="14" t="str">
        <f>VLOOKUP(A1834,'Data _Transformation'!A1833:Q4162,9,FALSE)</f>
        <v>Nonsmoker</v>
      </c>
      <c r="J1834" s="14" t="str">
        <f>VLOOKUP(A1834,'Data _Transformation'!A1833:Q4162,10,FALSE)</f>
        <v>Obesity</v>
      </c>
      <c r="K1834" s="14" t="str">
        <f>VLOOKUP(A1834,'Data _Transformation'!A1833:Q4162,11,FALSE)</f>
        <v>Normal</v>
      </c>
      <c r="L1834" s="39">
        <f>VLOOKUP(A1834,'Data _Transformation'!A1833:Q4162,12,FALSE)</f>
        <v>33093</v>
      </c>
      <c r="M1834" s="40">
        <f>VLOOKUP(A1834,'Data _Transformation'!A1833:Q4162,13,FALSE)</f>
        <v>19719.689999999999</v>
      </c>
      <c r="N1834" s="14" t="str">
        <f>VLOOKUP(A1834,'Data _Transformation'!A1833:Q4162,14,FALSE)</f>
        <v>tier - 1</v>
      </c>
      <c r="O1834" s="14" t="str">
        <f>VLOOKUP(A1834,'Data _Transformation'!A1833:Q4162,15,FALSE)</f>
        <v>tier - 2</v>
      </c>
      <c r="P1834" s="14" t="str">
        <f>VLOOKUP(A1834,'Data _Transformation'!A1833:Q4162,16,0)</f>
        <v>R1013</v>
      </c>
      <c r="Q1834" s="42">
        <f>VLOOKUP(A1834,'Data _Transformation'!A1833:Q4162,17,0)</f>
        <v>32</v>
      </c>
    </row>
    <row r="1835" spans="1:17" ht="15.6" x14ac:dyDescent="0.3">
      <c r="A1835" s="41" t="s">
        <v>2726</v>
      </c>
      <c r="B1835" s="14" t="str">
        <f>VLOOKUP(A1835,'Data _Transformation'!A1834:Q4163,2,FALSE)</f>
        <v xml:space="preserve">  Thomas IV</v>
      </c>
      <c r="C1835" s="14">
        <f>VLOOKUP(A1835,'Data _Transformation'!A1834:Q4163,3,FALSE)</f>
        <v>21.375</v>
      </c>
      <c r="D1835" s="14">
        <f>VLOOKUP(A1835,'Data _Transformation'!A1834:Q4163,4,FALSE)</f>
        <v>6.19</v>
      </c>
      <c r="E1835" s="14" t="str">
        <f>VLOOKUP(A1835,'Data _Transformation'!A1834:Q4163,5,FALSE)</f>
        <v>Yes</v>
      </c>
      <c r="F1835" s="14" t="str">
        <f>VLOOKUP(A1835,'Data _Transformation'!A1834:Q4163,6,FALSE)</f>
        <v>No</v>
      </c>
      <c r="G1835" s="14" t="str">
        <f>VLOOKUP(A1835,'Data _Transformation'!A1834:Q4163,7,FALSE)</f>
        <v>No</v>
      </c>
      <c r="H1835" s="14">
        <f>VLOOKUP(A1835,'Data _Transformation'!A1834:Q4163,8,FALSE)</f>
        <v>1</v>
      </c>
      <c r="I1835" s="14" t="str">
        <f>VLOOKUP(A1835,'Data _Transformation'!A1834:Q4163,9,FALSE)</f>
        <v>Nonsmoker</v>
      </c>
      <c r="J1835" s="14" t="str">
        <f>VLOOKUP(A1835,'Data _Transformation'!A1834:Q4163,10,FALSE)</f>
        <v>Normal weight</v>
      </c>
      <c r="K1835" s="14" t="str">
        <f>VLOOKUP(A1835,'Data _Transformation'!A1834:Q4163,11,FALSE)</f>
        <v>Prediabetes</v>
      </c>
      <c r="L1835" s="39">
        <f>VLOOKUP(A1835,'Data _Transformation'!A1834:Q4163,12,FALSE)</f>
        <v>26464</v>
      </c>
      <c r="M1835" s="40">
        <f>VLOOKUP(A1835,'Data _Transformation'!A1834:Q4163,13,FALSE)</f>
        <v>19749.38</v>
      </c>
      <c r="N1835" s="14" t="str">
        <f>VLOOKUP(A1835,'Data _Transformation'!A1834:Q4163,14,FALSE)</f>
        <v>tier - 1</v>
      </c>
      <c r="O1835" s="14" t="str">
        <f>VLOOKUP(A1835,'Data _Transformation'!A1834:Q4163,15,FALSE)</f>
        <v>tier - 3</v>
      </c>
      <c r="P1835" s="14" t="str">
        <f>VLOOKUP(A1835,'Data _Transformation'!A1834:Q4163,16,0)</f>
        <v>R1013</v>
      </c>
      <c r="Q1835" s="42">
        <f>VLOOKUP(A1835,'Data _Transformation'!A1834:Q4163,17,0)</f>
        <v>50</v>
      </c>
    </row>
    <row r="1836" spans="1:17" ht="15.6" x14ac:dyDescent="0.3">
      <c r="A1836" s="41" t="s">
        <v>2720</v>
      </c>
      <c r="B1836" s="14" t="str">
        <f>VLOOKUP(A1836,'Data _Transformation'!A1835:Q4164,2,FALSE)</f>
        <v xml:space="preserve">  Bradley E</v>
      </c>
      <c r="C1836" s="14">
        <f>VLOOKUP(A1836,'Data _Transformation'!A1835:Q4164,3,FALSE)</f>
        <v>27.14</v>
      </c>
      <c r="D1836" s="14">
        <f>VLOOKUP(A1836,'Data _Transformation'!A1835:Q4164,4,FALSE)</f>
        <v>6.01</v>
      </c>
      <c r="E1836" s="14" t="str">
        <f>VLOOKUP(A1836,'Data _Transformation'!A1835:Q4164,5,FALSE)</f>
        <v>No</v>
      </c>
      <c r="F1836" s="14" t="str">
        <f>VLOOKUP(A1836,'Data _Transformation'!A1835:Q4164,6,FALSE)</f>
        <v>No</v>
      </c>
      <c r="G1836" s="14" t="str">
        <f>VLOOKUP(A1836,'Data _Transformation'!A1835:Q4164,7,FALSE)</f>
        <v>No</v>
      </c>
      <c r="H1836" s="14">
        <f>VLOOKUP(A1836,'Data _Transformation'!A1835:Q4164,8,FALSE)</f>
        <v>1</v>
      </c>
      <c r="I1836" s="14" t="str">
        <f>VLOOKUP(A1836,'Data _Transformation'!A1835:Q4164,9,FALSE)</f>
        <v>Nonsmoker</v>
      </c>
      <c r="J1836" s="14" t="str">
        <f>VLOOKUP(A1836,'Data _Transformation'!A1835:Q4164,10,FALSE)</f>
        <v>Over weight</v>
      </c>
      <c r="K1836" s="14" t="str">
        <f>VLOOKUP(A1836,'Data _Transformation'!A1835:Q4164,11,FALSE)</f>
        <v>Prediabetes</v>
      </c>
      <c r="L1836" s="39">
        <f>VLOOKUP(A1836,'Data _Transformation'!A1835:Q4164,12,FALSE)</f>
        <v>29158</v>
      </c>
      <c r="M1836" s="40">
        <f>VLOOKUP(A1836,'Data _Transformation'!A1835:Q4164,13,FALSE)</f>
        <v>19798.05</v>
      </c>
      <c r="N1836" s="14" t="str">
        <f>VLOOKUP(A1836,'Data _Transformation'!A1835:Q4164,14,FALSE)</f>
        <v>tier - 1</v>
      </c>
      <c r="O1836" s="14" t="str">
        <f>VLOOKUP(A1836,'Data _Transformation'!A1835:Q4164,15,FALSE)</f>
        <v>tier - 1</v>
      </c>
      <c r="P1836" s="14" t="str">
        <f>VLOOKUP(A1836,'Data _Transformation'!A1835:Q4164,16,0)</f>
        <v>R1024</v>
      </c>
      <c r="Q1836" s="42">
        <f>VLOOKUP(A1836,'Data _Transformation'!A1835:Q4164,17,0)</f>
        <v>43</v>
      </c>
    </row>
    <row r="1837" spans="1:17" ht="15.6" x14ac:dyDescent="0.3">
      <c r="A1837" s="41" t="s">
        <v>2715</v>
      </c>
      <c r="B1837" s="14" t="str">
        <f>VLOOKUP(A1837,'Data _Transformation'!A1836:Q4165,2,FALSE)</f>
        <v xml:space="preserve">  Megan</v>
      </c>
      <c r="C1837" s="14">
        <f>VLOOKUP(A1837,'Data _Transformation'!A1836:Q4165,3,FALSE)</f>
        <v>35.78</v>
      </c>
      <c r="D1837" s="14">
        <f>VLOOKUP(A1837,'Data _Transformation'!A1836:Q4165,4,FALSE)</f>
        <v>6.07</v>
      </c>
      <c r="E1837" s="14" t="str">
        <f>VLOOKUP(A1837,'Data _Transformation'!A1836:Q4165,5,FALSE)</f>
        <v>No</v>
      </c>
      <c r="F1837" s="14" t="str">
        <f>VLOOKUP(A1837,'Data _Transformation'!A1836:Q4165,6,FALSE)</f>
        <v>yes</v>
      </c>
      <c r="G1837" s="14" t="str">
        <f>VLOOKUP(A1837,'Data _Transformation'!A1836:Q4165,7,FALSE)</f>
        <v>No</v>
      </c>
      <c r="H1837" s="14">
        <f>VLOOKUP(A1837,'Data _Transformation'!A1836:Q4165,8,FALSE)</f>
        <v>1</v>
      </c>
      <c r="I1837" s="14" t="str">
        <f>VLOOKUP(A1837,'Data _Transformation'!A1836:Q4165,9,FALSE)</f>
        <v>Nonsmoker</v>
      </c>
      <c r="J1837" s="14" t="str">
        <f>VLOOKUP(A1837,'Data _Transformation'!A1836:Q4165,10,FALSE)</f>
        <v>Obesity</v>
      </c>
      <c r="K1837" s="14" t="str">
        <f>VLOOKUP(A1837,'Data _Transformation'!A1836:Q4165,11,FALSE)</f>
        <v>Prediabetes</v>
      </c>
      <c r="L1837" s="39">
        <f>VLOOKUP(A1837,'Data _Transformation'!A1836:Q4165,12,FALSE)</f>
        <v>35721</v>
      </c>
      <c r="M1837" s="40">
        <f>VLOOKUP(A1837,'Data _Transformation'!A1836:Q4165,13,FALSE)</f>
        <v>19933.46</v>
      </c>
      <c r="N1837" s="14" t="str">
        <f>VLOOKUP(A1837,'Data _Transformation'!A1836:Q4165,14,FALSE)</f>
        <v>tier - 1</v>
      </c>
      <c r="O1837" s="14" t="str">
        <f>VLOOKUP(A1837,'Data _Transformation'!A1836:Q4165,15,FALSE)</f>
        <v>tier - 3</v>
      </c>
      <c r="P1837" s="14" t="str">
        <f>VLOOKUP(A1837,'Data _Transformation'!A1836:Q4165,16,0)</f>
        <v>R1011</v>
      </c>
      <c r="Q1837" s="42">
        <f>VLOOKUP(A1837,'Data _Transformation'!A1836:Q4165,17,0)</f>
        <v>25</v>
      </c>
    </row>
    <row r="1838" spans="1:17" ht="15.6" x14ac:dyDescent="0.3">
      <c r="A1838" s="41" t="s">
        <v>2708</v>
      </c>
      <c r="B1838" s="14" t="str">
        <f>VLOOKUP(A1838,'Data _Transformation'!A1837:Q4166,2,FALSE)</f>
        <v xml:space="preserve">  Ruby J</v>
      </c>
      <c r="C1838" s="14">
        <f>VLOOKUP(A1838,'Data _Transformation'!A1837:Q4166,3,FALSE)</f>
        <v>34.96</v>
      </c>
      <c r="D1838" s="14">
        <f>VLOOKUP(A1838,'Data _Transformation'!A1837:Q4166,4,FALSE)</f>
        <v>5.63</v>
      </c>
      <c r="E1838" s="14" t="str">
        <f>VLOOKUP(A1838,'Data _Transformation'!A1837:Q4166,5,FALSE)</f>
        <v>No</v>
      </c>
      <c r="F1838" s="14" t="str">
        <f>VLOOKUP(A1838,'Data _Transformation'!A1837:Q4166,6,FALSE)</f>
        <v>No</v>
      </c>
      <c r="G1838" s="14" t="str">
        <f>VLOOKUP(A1838,'Data _Transformation'!A1837:Q4166,7,FALSE)</f>
        <v>No</v>
      </c>
      <c r="H1838" s="14">
        <f>VLOOKUP(A1838,'Data _Transformation'!A1837:Q4166,8,FALSE)</f>
        <v>0</v>
      </c>
      <c r="I1838" s="14" t="str">
        <f>VLOOKUP(A1838,'Data _Transformation'!A1837:Q4166,9,FALSE)</f>
        <v>Nonsmoker</v>
      </c>
      <c r="J1838" s="14" t="str">
        <f>VLOOKUP(A1838,'Data _Transformation'!A1837:Q4166,10,FALSE)</f>
        <v>Obesity</v>
      </c>
      <c r="K1838" s="14" t="str">
        <f>VLOOKUP(A1838,'Data _Transformation'!A1837:Q4166,11,FALSE)</f>
        <v>Normal</v>
      </c>
      <c r="L1838" s="39">
        <f>VLOOKUP(A1838,'Data _Transformation'!A1837:Q4166,12,FALSE)</f>
        <v>29503</v>
      </c>
      <c r="M1838" s="40">
        <f>VLOOKUP(A1838,'Data _Transformation'!A1837:Q4166,13,FALSE)</f>
        <v>19964.75</v>
      </c>
      <c r="N1838" s="14" t="str">
        <f>VLOOKUP(A1838,'Data _Transformation'!A1837:Q4166,14,FALSE)</f>
        <v>tier - 1</v>
      </c>
      <c r="O1838" s="14" t="str">
        <f>VLOOKUP(A1838,'Data _Transformation'!A1837:Q4166,15,FALSE)</f>
        <v>tier - 2</v>
      </c>
      <c r="P1838" s="14" t="str">
        <f>VLOOKUP(A1838,'Data _Transformation'!A1837:Q4166,16,0)</f>
        <v>R1024</v>
      </c>
      <c r="Q1838" s="42">
        <f>VLOOKUP(A1838,'Data _Transformation'!A1837:Q4166,17,0)</f>
        <v>42</v>
      </c>
    </row>
    <row r="1839" spans="1:17" ht="15.6" x14ac:dyDescent="0.3">
      <c r="A1839" s="41" t="s">
        <v>2703</v>
      </c>
      <c r="B1839" s="14" t="str">
        <f>VLOOKUP(A1839,'Data _Transformation'!A1838:Q4167,2,FALSE)</f>
        <v xml:space="preserve">  Bart</v>
      </c>
      <c r="C1839" s="14">
        <f>VLOOKUP(A1839,'Data _Transformation'!A1838:Q4167,3,FALSE)</f>
        <v>38.39</v>
      </c>
      <c r="D1839" s="14">
        <f>VLOOKUP(A1839,'Data _Transformation'!A1838:Q4167,4,FALSE)</f>
        <v>6.05</v>
      </c>
      <c r="E1839" s="14" t="str">
        <f>VLOOKUP(A1839,'Data _Transformation'!A1838:Q4167,5,FALSE)</f>
        <v>No</v>
      </c>
      <c r="F1839" s="14" t="str">
        <f>VLOOKUP(A1839,'Data _Transformation'!A1838:Q4167,6,FALSE)</f>
        <v>No</v>
      </c>
      <c r="G1839" s="14" t="str">
        <f>VLOOKUP(A1839,'Data _Transformation'!A1838:Q4167,7,FALSE)</f>
        <v>No</v>
      </c>
      <c r="H1839" s="14">
        <f>VLOOKUP(A1839,'Data _Transformation'!A1838:Q4167,8,FALSE)</f>
        <v>0</v>
      </c>
      <c r="I1839" s="14" t="str">
        <f>VLOOKUP(A1839,'Data _Transformation'!A1838:Q4167,9,FALSE)</f>
        <v>Nonsmoker</v>
      </c>
      <c r="J1839" s="14" t="str">
        <f>VLOOKUP(A1839,'Data _Transformation'!A1838:Q4167,10,FALSE)</f>
        <v>Obesity</v>
      </c>
      <c r="K1839" s="14" t="str">
        <f>VLOOKUP(A1839,'Data _Transformation'!A1838:Q4167,11,FALSE)</f>
        <v>Prediabetes</v>
      </c>
      <c r="L1839" s="39">
        <f>VLOOKUP(A1839,'Data _Transformation'!A1838:Q4167,12,FALSE)</f>
        <v>24329</v>
      </c>
      <c r="M1839" s="40">
        <f>VLOOKUP(A1839,'Data _Transformation'!A1838:Q4167,13,FALSE)</f>
        <v>19995.29</v>
      </c>
      <c r="N1839" s="14" t="str">
        <f>VLOOKUP(A1839,'Data _Transformation'!A1838:Q4167,14,FALSE)</f>
        <v>tier - 1</v>
      </c>
      <c r="O1839" s="14" t="str">
        <f>VLOOKUP(A1839,'Data _Transformation'!A1838:Q4167,15,FALSE)</f>
        <v>tier - 3</v>
      </c>
      <c r="P1839" s="14" t="str">
        <f>VLOOKUP(A1839,'Data _Transformation'!A1838:Q4167,16,0)</f>
        <v>R1026</v>
      </c>
      <c r="Q1839" s="42">
        <f>VLOOKUP(A1839,'Data _Transformation'!A1838:Q4167,17,0)</f>
        <v>56</v>
      </c>
    </row>
    <row r="1840" spans="1:17" ht="15.6" x14ac:dyDescent="0.3">
      <c r="A1840" s="41" t="s">
        <v>2696</v>
      </c>
      <c r="B1840" s="14" t="str">
        <f>VLOOKUP(A1840,'Data _Transformation'!A1839:Q4168,2,FALSE)</f>
        <v xml:space="preserve">  Robert A</v>
      </c>
      <c r="C1840" s="14">
        <f>VLOOKUP(A1840,'Data _Transformation'!A1839:Q4168,3,FALSE)</f>
        <v>33.82</v>
      </c>
      <c r="D1840" s="14">
        <f>VLOOKUP(A1840,'Data _Transformation'!A1839:Q4168,4,FALSE)</f>
        <v>4.6500000000000004</v>
      </c>
      <c r="E1840" s="14" t="str">
        <f>VLOOKUP(A1840,'Data _Transformation'!A1839:Q4168,5,FALSE)</f>
        <v>No</v>
      </c>
      <c r="F1840" s="14" t="str">
        <f>VLOOKUP(A1840,'Data _Transformation'!A1839:Q4168,6,FALSE)</f>
        <v>No</v>
      </c>
      <c r="G1840" s="14" t="str">
        <f>VLOOKUP(A1840,'Data _Transformation'!A1839:Q4168,7,FALSE)</f>
        <v>No</v>
      </c>
      <c r="H1840" s="14">
        <f>VLOOKUP(A1840,'Data _Transformation'!A1839:Q4168,8,FALSE)</f>
        <v>0</v>
      </c>
      <c r="I1840" s="14" t="str">
        <f>VLOOKUP(A1840,'Data _Transformation'!A1839:Q4168,9,FALSE)</f>
        <v>Nonsmoker</v>
      </c>
      <c r="J1840" s="14" t="str">
        <f>VLOOKUP(A1840,'Data _Transformation'!A1839:Q4168,10,FALSE)</f>
        <v>Obesity</v>
      </c>
      <c r="K1840" s="14" t="str">
        <f>VLOOKUP(A1840,'Data _Transformation'!A1839:Q4168,11,FALSE)</f>
        <v>Normal</v>
      </c>
      <c r="L1840" s="39">
        <f>VLOOKUP(A1840,'Data _Transformation'!A1839:Q4168,12,FALSE)</f>
        <v>32349</v>
      </c>
      <c r="M1840" s="40">
        <f>VLOOKUP(A1840,'Data _Transformation'!A1839:Q4168,13,FALSE)</f>
        <v>20009.63</v>
      </c>
      <c r="N1840" s="14" t="str">
        <f>VLOOKUP(A1840,'Data _Transformation'!A1839:Q4168,14,FALSE)</f>
        <v>tier - 2</v>
      </c>
      <c r="O1840" s="14" t="str">
        <f>VLOOKUP(A1840,'Data _Transformation'!A1839:Q4168,15,FALSE)</f>
        <v>tier - 1</v>
      </c>
      <c r="P1840" s="14" t="str">
        <f>VLOOKUP(A1840,'Data _Transformation'!A1839:Q4168,16,0)</f>
        <v>R1012</v>
      </c>
      <c r="Q1840" s="42">
        <f>VLOOKUP(A1840,'Data _Transformation'!A1839:Q4168,17,0)</f>
        <v>34</v>
      </c>
    </row>
    <row r="1841" spans="1:17" ht="15.6" x14ac:dyDescent="0.3">
      <c r="A1841" s="41" t="s">
        <v>2689</v>
      </c>
      <c r="B1841" s="14" t="str">
        <f>VLOOKUP(A1841,'Data _Transformation'!A1840:Q4169,2,FALSE)</f>
        <v xml:space="preserve">  Adam</v>
      </c>
      <c r="C1841" s="14">
        <f>VLOOKUP(A1841,'Data _Transformation'!A1840:Q4169,3,FALSE)</f>
        <v>27.835000000000001</v>
      </c>
      <c r="D1841" s="14">
        <f>VLOOKUP(A1841,'Data _Transformation'!A1840:Q4169,4,FALSE)</f>
        <v>5.37</v>
      </c>
      <c r="E1841" s="14" t="str">
        <f>VLOOKUP(A1841,'Data _Transformation'!A1840:Q4169,5,FALSE)</f>
        <v>No</v>
      </c>
      <c r="F1841" s="14" t="str">
        <f>VLOOKUP(A1841,'Data _Transformation'!A1840:Q4169,6,FALSE)</f>
        <v>No</v>
      </c>
      <c r="G1841" s="14" t="str">
        <f>VLOOKUP(A1841,'Data _Transformation'!A1840:Q4169,7,FALSE)</f>
        <v>No</v>
      </c>
      <c r="H1841" s="14">
        <f>VLOOKUP(A1841,'Data _Transformation'!A1840:Q4169,8,FALSE)</f>
        <v>0</v>
      </c>
      <c r="I1841" s="14" t="str">
        <f>VLOOKUP(A1841,'Data _Transformation'!A1840:Q4169,9,FALSE)</f>
        <v>Nonsmoker</v>
      </c>
      <c r="J1841" s="14" t="str">
        <f>VLOOKUP(A1841,'Data _Transformation'!A1840:Q4169,10,FALSE)</f>
        <v>Over weight</v>
      </c>
      <c r="K1841" s="14" t="str">
        <f>VLOOKUP(A1841,'Data _Transformation'!A1840:Q4169,11,FALSE)</f>
        <v>Normal</v>
      </c>
      <c r="L1841" s="39">
        <f>VLOOKUP(A1841,'Data _Transformation'!A1840:Q4169,12,FALSE)</f>
        <v>30595</v>
      </c>
      <c r="M1841" s="40">
        <f>VLOOKUP(A1841,'Data _Transformation'!A1840:Q4169,13,FALSE)</f>
        <v>20149.32</v>
      </c>
      <c r="N1841" s="14" t="str">
        <f>VLOOKUP(A1841,'Data _Transformation'!A1840:Q4169,14,FALSE)</f>
        <v>tier - 2</v>
      </c>
      <c r="O1841" s="14" t="str">
        <f>VLOOKUP(A1841,'Data _Transformation'!A1840:Q4169,15,FALSE)</f>
        <v>tier - 1</v>
      </c>
      <c r="P1841" s="14" t="str">
        <f>VLOOKUP(A1841,'Data _Transformation'!A1840:Q4169,16,0)</f>
        <v>R1016</v>
      </c>
      <c r="Q1841" s="42">
        <f>VLOOKUP(A1841,'Data _Transformation'!A1840:Q4169,17,0)</f>
        <v>39</v>
      </c>
    </row>
    <row r="1842" spans="1:17" ht="15.6" x14ac:dyDescent="0.3">
      <c r="A1842" s="41" t="s">
        <v>2682</v>
      </c>
      <c r="B1842" s="14" t="str">
        <f>VLOOKUP(A1842,'Data _Transformation'!A1841:Q4170,2,FALSE)</f>
        <v xml:space="preserve">  Yemane Adhane</v>
      </c>
      <c r="C1842" s="14">
        <f>VLOOKUP(A1842,'Data _Transformation'!A1841:Q4170,3,FALSE)</f>
        <v>33</v>
      </c>
      <c r="D1842" s="14">
        <f>VLOOKUP(A1842,'Data _Transformation'!A1841:Q4170,4,FALSE)</f>
        <v>5.39</v>
      </c>
      <c r="E1842" s="14" t="str">
        <f>VLOOKUP(A1842,'Data _Transformation'!A1841:Q4170,5,FALSE)</f>
        <v>No</v>
      </c>
      <c r="F1842" s="14" t="str">
        <f>VLOOKUP(A1842,'Data _Transformation'!A1841:Q4170,6,FALSE)</f>
        <v>No</v>
      </c>
      <c r="G1842" s="14" t="str">
        <f>VLOOKUP(A1842,'Data _Transformation'!A1841:Q4170,7,FALSE)</f>
        <v>No</v>
      </c>
      <c r="H1842" s="14">
        <f>VLOOKUP(A1842,'Data _Transformation'!A1841:Q4170,8,FALSE)</f>
        <v>0</v>
      </c>
      <c r="I1842" s="14" t="str">
        <f>VLOOKUP(A1842,'Data _Transformation'!A1841:Q4170,9,FALSE)</f>
        <v>Nonsmoker</v>
      </c>
      <c r="J1842" s="14" t="str">
        <f>VLOOKUP(A1842,'Data _Transformation'!A1841:Q4170,10,FALSE)</f>
        <v>Obesity</v>
      </c>
      <c r="K1842" s="14" t="str">
        <f>VLOOKUP(A1842,'Data _Transformation'!A1841:Q4170,11,FALSE)</f>
        <v>Normal</v>
      </c>
      <c r="L1842" s="39">
        <f>VLOOKUP(A1842,'Data _Transformation'!A1841:Q4170,12,FALSE)</f>
        <v>37446</v>
      </c>
      <c r="M1842" s="40">
        <f>VLOOKUP(A1842,'Data _Transformation'!A1841:Q4170,13,FALSE)</f>
        <v>20167.34</v>
      </c>
      <c r="N1842" s="14" t="str">
        <f>VLOOKUP(A1842,'Data _Transformation'!A1841:Q4170,14,FALSE)</f>
        <v>tier - 3</v>
      </c>
      <c r="O1842" s="14" t="str">
        <f>VLOOKUP(A1842,'Data _Transformation'!A1841:Q4170,15,FALSE)</f>
        <v>tier - 3</v>
      </c>
      <c r="P1842" s="14" t="str">
        <f>VLOOKUP(A1842,'Data _Transformation'!A1841:Q4170,16,0)</f>
        <v>R1011</v>
      </c>
      <c r="Q1842" s="42">
        <f>VLOOKUP(A1842,'Data _Transformation'!A1841:Q4170,17,0)</f>
        <v>20</v>
      </c>
    </row>
    <row r="1843" spans="1:17" ht="15.6" x14ac:dyDescent="0.3">
      <c r="A1843" s="41" t="s">
        <v>2675</v>
      </c>
      <c r="B1843" s="14" t="str">
        <f>VLOOKUP(A1843,'Data _Transformation'!A1842:Q4171,2,FALSE)</f>
        <v xml:space="preserve">  Jesse A</v>
      </c>
      <c r="C1843" s="14">
        <f>VLOOKUP(A1843,'Data _Transformation'!A1842:Q4171,3,FALSE)</f>
        <v>26.885000000000002</v>
      </c>
      <c r="D1843" s="14">
        <f>VLOOKUP(A1843,'Data _Transformation'!A1842:Q4171,4,FALSE)</f>
        <v>5.86</v>
      </c>
      <c r="E1843" s="14" t="str">
        <f>VLOOKUP(A1843,'Data _Transformation'!A1842:Q4171,5,FALSE)</f>
        <v>No</v>
      </c>
      <c r="F1843" s="14" t="str">
        <f>VLOOKUP(A1843,'Data _Transformation'!A1842:Q4171,6,FALSE)</f>
        <v>No</v>
      </c>
      <c r="G1843" s="14" t="str">
        <f>VLOOKUP(A1843,'Data _Transformation'!A1842:Q4171,7,FALSE)</f>
        <v>No</v>
      </c>
      <c r="H1843" s="14">
        <f>VLOOKUP(A1843,'Data _Transformation'!A1842:Q4171,8,FALSE)</f>
        <v>0</v>
      </c>
      <c r="I1843" s="14" t="str">
        <f>VLOOKUP(A1843,'Data _Transformation'!A1842:Q4171,9,FALSE)</f>
        <v>Nonsmoker</v>
      </c>
      <c r="J1843" s="14" t="str">
        <f>VLOOKUP(A1843,'Data _Transformation'!A1842:Q4171,10,FALSE)</f>
        <v>Over weight</v>
      </c>
      <c r="K1843" s="14" t="str">
        <f>VLOOKUP(A1843,'Data _Transformation'!A1842:Q4171,11,FALSE)</f>
        <v>Prediabetes</v>
      </c>
      <c r="L1843" s="39">
        <f>VLOOKUP(A1843,'Data _Transformation'!A1842:Q4171,12,FALSE)</f>
        <v>34493</v>
      </c>
      <c r="M1843" s="40">
        <f>VLOOKUP(A1843,'Data _Transformation'!A1842:Q4171,13,FALSE)</f>
        <v>20177.669999999998</v>
      </c>
      <c r="N1843" s="14" t="str">
        <f>VLOOKUP(A1843,'Data _Transformation'!A1842:Q4171,14,FALSE)</f>
        <v>tier - 2</v>
      </c>
      <c r="O1843" s="14" t="str">
        <f>VLOOKUP(A1843,'Data _Transformation'!A1842:Q4171,15,FALSE)</f>
        <v>tier - 1</v>
      </c>
      <c r="P1843" s="14" t="str">
        <f>VLOOKUP(A1843,'Data _Transformation'!A1842:Q4171,16,0)</f>
        <v>R1011</v>
      </c>
      <c r="Q1843" s="42">
        <f>VLOOKUP(A1843,'Data _Transformation'!A1842:Q4171,17,0)</f>
        <v>29</v>
      </c>
    </row>
    <row r="1844" spans="1:17" ht="15.6" x14ac:dyDescent="0.3">
      <c r="A1844" s="41" t="s">
        <v>2668</v>
      </c>
      <c r="B1844" s="14" t="str">
        <f>VLOOKUP(A1844,'Data _Transformation'!A1843:Q4172,2,FALSE)</f>
        <v xml:space="preserve">  Bird</v>
      </c>
      <c r="C1844" s="14">
        <f>VLOOKUP(A1844,'Data _Transformation'!A1843:Q4172,3,FALSE)</f>
        <v>29.26</v>
      </c>
      <c r="D1844" s="14">
        <f>VLOOKUP(A1844,'Data _Transformation'!A1843:Q4172,4,FALSE)</f>
        <v>4.4400000000000004</v>
      </c>
      <c r="E1844" s="14" t="str">
        <f>VLOOKUP(A1844,'Data _Transformation'!A1843:Q4172,5,FALSE)</f>
        <v>No</v>
      </c>
      <c r="F1844" s="14" t="str">
        <f>VLOOKUP(A1844,'Data _Transformation'!A1843:Q4172,6,FALSE)</f>
        <v>No</v>
      </c>
      <c r="G1844" s="14" t="str">
        <f>VLOOKUP(A1844,'Data _Transformation'!A1843:Q4172,7,FALSE)</f>
        <v>No</v>
      </c>
      <c r="H1844" s="14">
        <f>VLOOKUP(A1844,'Data _Transformation'!A1843:Q4172,8,FALSE)</f>
        <v>0</v>
      </c>
      <c r="I1844" s="14" t="str">
        <f>VLOOKUP(A1844,'Data _Transformation'!A1843:Q4172,9,FALSE)</f>
        <v>Nonsmoker</v>
      </c>
      <c r="J1844" s="14" t="str">
        <f>VLOOKUP(A1844,'Data _Transformation'!A1843:Q4172,10,FALSE)</f>
        <v>Over weight</v>
      </c>
      <c r="K1844" s="14" t="str">
        <f>VLOOKUP(A1844,'Data _Transformation'!A1843:Q4172,11,FALSE)</f>
        <v>Normal</v>
      </c>
      <c r="L1844" s="39">
        <f>VLOOKUP(A1844,'Data _Transformation'!A1843:Q4172,12,FALSE)</f>
        <v>32067</v>
      </c>
      <c r="M1844" s="40">
        <f>VLOOKUP(A1844,'Data _Transformation'!A1843:Q4172,13,FALSE)</f>
        <v>20234.849999999999</v>
      </c>
      <c r="N1844" s="14" t="str">
        <f>VLOOKUP(A1844,'Data _Transformation'!A1843:Q4172,14,FALSE)</f>
        <v>tier - 2</v>
      </c>
      <c r="O1844" s="14" t="str">
        <f>VLOOKUP(A1844,'Data _Transformation'!A1843:Q4172,15,FALSE)</f>
        <v>tier - 3</v>
      </c>
      <c r="P1844" s="14" t="str">
        <f>VLOOKUP(A1844,'Data _Transformation'!A1843:Q4172,16,0)</f>
        <v>R1012</v>
      </c>
      <c r="Q1844" s="42">
        <f>VLOOKUP(A1844,'Data _Transformation'!A1843:Q4172,17,0)</f>
        <v>35</v>
      </c>
    </row>
    <row r="1845" spans="1:17" ht="15.6" x14ac:dyDescent="0.3">
      <c r="A1845" s="41" t="s">
        <v>2663</v>
      </c>
      <c r="B1845" s="14" t="str">
        <f>VLOOKUP(A1845,'Data _Transformation'!A1844:Q4173,2,FALSE)</f>
        <v xml:space="preserve">  Patrick M</v>
      </c>
      <c r="C1845" s="14">
        <f>VLOOKUP(A1845,'Data _Transformation'!A1844:Q4173,3,FALSE)</f>
        <v>26.98</v>
      </c>
      <c r="D1845" s="14">
        <f>VLOOKUP(A1845,'Data _Transformation'!A1844:Q4173,4,FALSE)</f>
        <v>4.41</v>
      </c>
      <c r="E1845" s="14" t="str">
        <f>VLOOKUP(A1845,'Data _Transformation'!A1844:Q4173,5,FALSE)</f>
        <v>No</v>
      </c>
      <c r="F1845" s="14" t="str">
        <f>VLOOKUP(A1845,'Data _Transformation'!A1844:Q4173,6,FALSE)</f>
        <v>No</v>
      </c>
      <c r="G1845" s="14" t="str">
        <f>VLOOKUP(A1845,'Data _Transformation'!A1844:Q4173,7,FALSE)</f>
        <v>No</v>
      </c>
      <c r="H1845" s="14">
        <f>VLOOKUP(A1845,'Data _Transformation'!A1844:Q4173,8,FALSE)</f>
        <v>0</v>
      </c>
      <c r="I1845" s="14" t="str">
        <f>VLOOKUP(A1845,'Data _Transformation'!A1844:Q4173,9,FALSE)</f>
        <v>Nonsmoker</v>
      </c>
      <c r="J1845" s="14" t="str">
        <f>VLOOKUP(A1845,'Data _Transformation'!A1844:Q4173,10,FALSE)</f>
        <v>Over weight</v>
      </c>
      <c r="K1845" s="14" t="str">
        <f>VLOOKUP(A1845,'Data _Transformation'!A1844:Q4173,11,FALSE)</f>
        <v>Normal</v>
      </c>
      <c r="L1845" s="39">
        <f>VLOOKUP(A1845,'Data _Transformation'!A1844:Q4173,12,FALSE)</f>
        <v>24341</v>
      </c>
      <c r="M1845" s="40">
        <f>VLOOKUP(A1845,'Data _Transformation'!A1844:Q4173,13,FALSE)</f>
        <v>20253.84</v>
      </c>
      <c r="N1845" s="14" t="str">
        <f>VLOOKUP(A1845,'Data _Transformation'!A1844:Q4173,14,FALSE)</f>
        <v>tier - 2</v>
      </c>
      <c r="O1845" s="14" t="str">
        <f>VLOOKUP(A1845,'Data _Transformation'!A1844:Q4173,15,FALSE)</f>
        <v>tier - 3</v>
      </c>
      <c r="P1845" s="14" t="str">
        <f>VLOOKUP(A1845,'Data _Transformation'!A1844:Q4173,16,0)</f>
        <v>R1012</v>
      </c>
      <c r="Q1845" s="42">
        <f>VLOOKUP(A1845,'Data _Transformation'!A1844:Q4173,17,0)</f>
        <v>56</v>
      </c>
    </row>
    <row r="1846" spans="1:17" ht="15.6" x14ac:dyDescent="0.3">
      <c r="A1846" s="41" t="s">
        <v>2658</v>
      </c>
      <c r="B1846" s="14" t="str">
        <f>VLOOKUP(A1846,'Data _Transformation'!A1845:Q4174,2,FALSE)</f>
        <v xml:space="preserve">  Kyle</v>
      </c>
      <c r="C1846" s="14">
        <f>VLOOKUP(A1846,'Data _Transformation'!A1845:Q4174,3,FALSE)</f>
        <v>32.11</v>
      </c>
      <c r="D1846" s="14">
        <f>VLOOKUP(A1846,'Data _Transformation'!A1845:Q4174,4,FALSE)</f>
        <v>5.19</v>
      </c>
      <c r="E1846" s="14" t="str">
        <f>VLOOKUP(A1846,'Data _Transformation'!A1845:Q4174,5,FALSE)</f>
        <v>No</v>
      </c>
      <c r="F1846" s="14" t="str">
        <f>VLOOKUP(A1846,'Data _Transformation'!A1845:Q4174,6,FALSE)</f>
        <v>No</v>
      </c>
      <c r="G1846" s="14" t="str">
        <f>VLOOKUP(A1846,'Data _Transformation'!A1845:Q4174,7,FALSE)</f>
        <v>Yes</v>
      </c>
      <c r="H1846" s="14">
        <f>VLOOKUP(A1846,'Data _Transformation'!A1845:Q4174,8,FALSE)</f>
        <v>1</v>
      </c>
      <c r="I1846" s="14" t="str">
        <f>VLOOKUP(A1846,'Data _Transformation'!A1845:Q4174,9,FALSE)</f>
        <v>Nonsmoker</v>
      </c>
      <c r="J1846" s="14" t="str">
        <f>VLOOKUP(A1846,'Data _Transformation'!A1845:Q4174,10,FALSE)</f>
        <v>Obesity</v>
      </c>
      <c r="K1846" s="14" t="str">
        <f>VLOOKUP(A1846,'Data _Transformation'!A1845:Q4174,11,FALSE)</f>
        <v>Normal</v>
      </c>
      <c r="L1846" s="39">
        <f>VLOOKUP(A1846,'Data _Transformation'!A1845:Q4174,12,FALSE)</f>
        <v>34219</v>
      </c>
      <c r="M1846" s="40">
        <f>VLOOKUP(A1846,'Data _Transformation'!A1845:Q4174,13,FALSE)</f>
        <v>20277.810000000001</v>
      </c>
      <c r="N1846" s="14" t="str">
        <f>VLOOKUP(A1846,'Data _Transformation'!A1845:Q4174,14,FALSE)</f>
        <v>tier - 3</v>
      </c>
      <c r="O1846" s="14" t="str">
        <f>VLOOKUP(A1846,'Data _Transformation'!A1845:Q4174,15,FALSE)</f>
        <v>tier - 3</v>
      </c>
      <c r="P1846" s="14" t="str">
        <f>VLOOKUP(A1846,'Data _Transformation'!A1845:Q4174,16,0)</f>
        <v>R1016</v>
      </c>
      <c r="Q1846" s="42">
        <f>VLOOKUP(A1846,'Data _Transformation'!A1845:Q4174,17,0)</f>
        <v>29</v>
      </c>
    </row>
    <row r="1847" spans="1:17" ht="15.6" x14ac:dyDescent="0.3">
      <c r="A1847" s="41" t="s">
        <v>2653</v>
      </c>
      <c r="B1847" s="14" t="str">
        <f>VLOOKUP(A1847,'Data _Transformation'!A1846:Q4175,2,FALSE)</f>
        <v xml:space="preserve">  Ryan</v>
      </c>
      <c r="C1847" s="14">
        <f>VLOOKUP(A1847,'Data _Transformation'!A1846:Q4175,3,FALSE)</f>
        <v>31.73</v>
      </c>
      <c r="D1847" s="14">
        <f>VLOOKUP(A1847,'Data _Transformation'!A1846:Q4175,4,FALSE)</f>
        <v>5.16</v>
      </c>
      <c r="E1847" s="14" t="str">
        <f>VLOOKUP(A1847,'Data _Transformation'!A1846:Q4175,5,FALSE)</f>
        <v>No</v>
      </c>
      <c r="F1847" s="14" t="str">
        <f>VLOOKUP(A1847,'Data _Transformation'!A1846:Q4175,6,FALSE)</f>
        <v>No</v>
      </c>
      <c r="G1847" s="14" t="str">
        <f>VLOOKUP(A1847,'Data _Transformation'!A1846:Q4175,7,FALSE)</f>
        <v>Yes</v>
      </c>
      <c r="H1847" s="14">
        <f>VLOOKUP(A1847,'Data _Transformation'!A1846:Q4175,8,FALSE)</f>
        <v>1</v>
      </c>
      <c r="I1847" s="14" t="str">
        <f>VLOOKUP(A1847,'Data _Transformation'!A1846:Q4175,9,FALSE)</f>
        <v>Nonsmoker</v>
      </c>
      <c r="J1847" s="14" t="str">
        <f>VLOOKUP(A1847,'Data _Transformation'!A1846:Q4175,10,FALSE)</f>
        <v>Obesity</v>
      </c>
      <c r="K1847" s="14" t="str">
        <f>VLOOKUP(A1847,'Data _Transformation'!A1846:Q4175,11,FALSE)</f>
        <v>Normal</v>
      </c>
      <c r="L1847" s="39">
        <f>VLOOKUP(A1847,'Data _Transformation'!A1846:Q4175,12,FALSE)</f>
        <v>31307</v>
      </c>
      <c r="M1847" s="40">
        <f>VLOOKUP(A1847,'Data _Transformation'!A1846:Q4175,13,FALSE)</f>
        <v>20296.86</v>
      </c>
      <c r="N1847" s="14" t="str">
        <f>VLOOKUP(A1847,'Data _Transformation'!A1846:Q4175,14,FALSE)</f>
        <v>tier - 3</v>
      </c>
      <c r="O1847" s="14" t="str">
        <f>VLOOKUP(A1847,'Data _Transformation'!A1846:Q4175,15,FALSE)</f>
        <v>tier - 1</v>
      </c>
      <c r="P1847" s="14" t="str">
        <f>VLOOKUP(A1847,'Data _Transformation'!A1846:Q4175,16,0)</f>
        <v>R1024</v>
      </c>
      <c r="Q1847" s="42">
        <f>VLOOKUP(A1847,'Data _Transformation'!A1846:Q4175,17,0)</f>
        <v>37</v>
      </c>
    </row>
    <row r="1848" spans="1:17" ht="15.6" x14ac:dyDescent="0.3">
      <c r="A1848" s="41" t="s">
        <v>2649</v>
      </c>
      <c r="B1848" s="14" t="str">
        <f>VLOOKUP(A1848,'Data _Transformation'!A1847:Q4176,2,FALSE)</f>
        <v xml:space="preserve">  Yuri</v>
      </c>
      <c r="C1848" s="14">
        <f>VLOOKUP(A1848,'Data _Transformation'!A1847:Q4176,3,FALSE)</f>
        <v>22.515000000000001</v>
      </c>
      <c r="D1848" s="14">
        <f>VLOOKUP(A1848,'Data _Transformation'!A1847:Q4176,4,FALSE)</f>
        <v>4.24</v>
      </c>
      <c r="E1848" s="14" t="str">
        <f>VLOOKUP(A1848,'Data _Transformation'!A1847:Q4176,5,FALSE)</f>
        <v>No</v>
      </c>
      <c r="F1848" s="14" t="str">
        <f>VLOOKUP(A1848,'Data _Transformation'!A1847:Q4176,6,FALSE)</f>
        <v>No</v>
      </c>
      <c r="G1848" s="14" t="str">
        <f>VLOOKUP(A1848,'Data _Transformation'!A1847:Q4176,7,FALSE)</f>
        <v>No</v>
      </c>
      <c r="H1848" s="14">
        <f>VLOOKUP(A1848,'Data _Transformation'!A1847:Q4176,8,FALSE)</f>
        <v>0</v>
      </c>
      <c r="I1848" s="14" t="str">
        <f>VLOOKUP(A1848,'Data _Transformation'!A1847:Q4176,9,FALSE)</f>
        <v>Nonsmoker</v>
      </c>
      <c r="J1848" s="14" t="str">
        <f>VLOOKUP(A1848,'Data _Transformation'!A1847:Q4176,10,FALSE)</f>
        <v>Normal weight</v>
      </c>
      <c r="K1848" s="14" t="str">
        <f>VLOOKUP(A1848,'Data _Transformation'!A1847:Q4176,11,FALSE)</f>
        <v>Normal</v>
      </c>
      <c r="L1848" s="39">
        <f>VLOOKUP(A1848,'Data _Transformation'!A1847:Q4176,12,FALSE)</f>
        <v>22829</v>
      </c>
      <c r="M1848" s="40">
        <f>VLOOKUP(A1848,'Data _Transformation'!A1847:Q4176,13,FALSE)</f>
        <v>20354.5</v>
      </c>
      <c r="N1848" s="14" t="str">
        <f>VLOOKUP(A1848,'Data _Transformation'!A1847:Q4176,14,FALSE)</f>
        <v>tier - 3</v>
      </c>
      <c r="O1848" s="14" t="str">
        <f>VLOOKUP(A1848,'Data _Transformation'!A1847:Q4176,15,FALSE)</f>
        <v>tier - 2</v>
      </c>
      <c r="P1848" s="14" t="str">
        <f>VLOOKUP(A1848,'Data _Transformation'!A1847:Q4176,16,0)</f>
        <v>R1026</v>
      </c>
      <c r="Q1848" s="42">
        <f>VLOOKUP(A1848,'Data _Transformation'!A1847:Q4176,17,0)</f>
        <v>60</v>
      </c>
    </row>
    <row r="1849" spans="1:17" ht="15.6" x14ac:dyDescent="0.3">
      <c r="A1849" s="41" t="s">
        <v>2644</v>
      </c>
      <c r="B1849" s="14" t="str">
        <f>VLOOKUP(A1849,'Data _Transformation'!A1848:Q4177,2,FALSE)</f>
        <v xml:space="preserve">  Ryan</v>
      </c>
      <c r="C1849" s="14">
        <f>VLOOKUP(A1849,'Data _Transformation'!A1848:Q4177,3,FALSE)</f>
        <v>25.9</v>
      </c>
      <c r="D1849" s="14">
        <f>VLOOKUP(A1849,'Data _Transformation'!A1848:Q4177,4,FALSE)</f>
        <v>5.45</v>
      </c>
      <c r="E1849" s="14" t="str">
        <f>VLOOKUP(A1849,'Data _Transformation'!A1848:Q4177,5,FALSE)</f>
        <v>No</v>
      </c>
      <c r="F1849" s="14" t="str">
        <f>VLOOKUP(A1849,'Data _Transformation'!A1848:Q4177,6,FALSE)</f>
        <v>No</v>
      </c>
      <c r="G1849" s="14" t="str">
        <f>VLOOKUP(A1849,'Data _Transformation'!A1848:Q4177,7,FALSE)</f>
        <v>No</v>
      </c>
      <c r="H1849" s="14">
        <f>VLOOKUP(A1849,'Data _Transformation'!A1848:Q4177,8,FALSE)</f>
        <v>1</v>
      </c>
      <c r="I1849" s="14" t="str">
        <f>VLOOKUP(A1849,'Data _Transformation'!A1848:Q4177,9,FALSE)</f>
        <v>Nonsmoker</v>
      </c>
      <c r="J1849" s="14" t="str">
        <f>VLOOKUP(A1849,'Data _Transformation'!A1848:Q4177,10,FALSE)</f>
        <v>Over weight</v>
      </c>
      <c r="K1849" s="14" t="str">
        <f>VLOOKUP(A1849,'Data _Transformation'!A1848:Q4177,11,FALSE)</f>
        <v>Normal</v>
      </c>
      <c r="L1849" s="39">
        <f>VLOOKUP(A1849,'Data _Transformation'!A1848:Q4177,12,FALSE)</f>
        <v>31240</v>
      </c>
      <c r="M1849" s="40">
        <f>VLOOKUP(A1849,'Data _Transformation'!A1848:Q4177,13,FALSE)</f>
        <v>20420.599999999999</v>
      </c>
      <c r="N1849" s="14" t="str">
        <f>VLOOKUP(A1849,'Data _Transformation'!A1848:Q4177,14,FALSE)</f>
        <v>tier - 3</v>
      </c>
      <c r="O1849" s="14" t="str">
        <f>VLOOKUP(A1849,'Data _Transformation'!A1848:Q4177,15,FALSE)</f>
        <v>tier - 2</v>
      </c>
      <c r="P1849" s="14" t="str">
        <f>VLOOKUP(A1849,'Data _Transformation'!A1848:Q4177,16,0)</f>
        <v>R1011</v>
      </c>
      <c r="Q1849" s="42">
        <f>VLOOKUP(A1849,'Data _Transformation'!A1848:Q4177,17,0)</f>
        <v>37</v>
      </c>
    </row>
    <row r="1850" spans="1:17" ht="15.6" x14ac:dyDescent="0.3">
      <c r="A1850" s="41" t="s">
        <v>2641</v>
      </c>
      <c r="B1850" s="14" t="str">
        <f>VLOOKUP(A1850,'Data _Transformation'!A1849:Q4178,2,FALSE)</f>
        <v xml:space="preserve">  Debbie</v>
      </c>
      <c r="C1850" s="14">
        <f>VLOOKUP(A1850,'Data _Transformation'!A1849:Q4178,3,FALSE)</f>
        <v>27.72</v>
      </c>
      <c r="D1850" s="14">
        <f>VLOOKUP(A1850,'Data _Transformation'!A1849:Q4178,4,FALSE)</f>
        <v>5.03</v>
      </c>
      <c r="E1850" s="14" t="str">
        <f>VLOOKUP(A1850,'Data _Transformation'!A1849:Q4178,5,FALSE)</f>
        <v>Yes</v>
      </c>
      <c r="F1850" s="14" t="str">
        <f>VLOOKUP(A1850,'Data _Transformation'!A1849:Q4178,6,FALSE)</f>
        <v>No</v>
      </c>
      <c r="G1850" s="14" t="str">
        <f>VLOOKUP(A1850,'Data _Transformation'!A1849:Q4178,7,FALSE)</f>
        <v>No</v>
      </c>
      <c r="H1850" s="14">
        <f>VLOOKUP(A1850,'Data _Transformation'!A1849:Q4178,8,FALSE)</f>
        <v>1</v>
      </c>
      <c r="I1850" s="14" t="str">
        <f>VLOOKUP(A1850,'Data _Transformation'!A1849:Q4178,9,FALSE)</f>
        <v>Nonsmoker</v>
      </c>
      <c r="J1850" s="14" t="str">
        <f>VLOOKUP(A1850,'Data _Transformation'!A1849:Q4178,10,FALSE)</f>
        <v>Over weight</v>
      </c>
      <c r="K1850" s="14" t="str">
        <f>VLOOKUP(A1850,'Data _Transformation'!A1849:Q4178,11,FALSE)</f>
        <v>Normal</v>
      </c>
      <c r="L1850" s="39">
        <f>VLOOKUP(A1850,'Data _Transformation'!A1849:Q4178,12,FALSE)</f>
        <v>22937</v>
      </c>
      <c r="M1850" s="40">
        <f>VLOOKUP(A1850,'Data _Transformation'!A1849:Q4178,13,FALSE)</f>
        <v>20446.849999999999</v>
      </c>
      <c r="N1850" s="14" t="str">
        <f>VLOOKUP(A1850,'Data _Transformation'!A1849:Q4178,14,FALSE)</f>
        <v>tier - 2</v>
      </c>
      <c r="O1850" s="14" t="str">
        <f>VLOOKUP(A1850,'Data _Transformation'!A1849:Q4178,15,FALSE)</f>
        <v>tier - 1</v>
      </c>
      <c r="P1850" s="14" t="str">
        <f>VLOOKUP(A1850,'Data _Transformation'!A1849:Q4178,16,0)</f>
        <v>R1012</v>
      </c>
      <c r="Q1850" s="42">
        <f>VLOOKUP(A1850,'Data _Transformation'!A1849:Q4178,17,0)</f>
        <v>60</v>
      </c>
    </row>
    <row r="1851" spans="1:17" ht="15.6" x14ac:dyDescent="0.3">
      <c r="A1851" s="41" t="s">
        <v>2638</v>
      </c>
      <c r="B1851" s="14" t="str">
        <f>VLOOKUP(A1851,'Data _Transformation'!A1850:Q4179,2,FALSE)</f>
        <v xml:space="preserve">  Mark D</v>
      </c>
      <c r="C1851" s="14">
        <f>VLOOKUP(A1851,'Data _Transformation'!A1850:Q4179,3,FALSE)</f>
        <v>31.5</v>
      </c>
      <c r="D1851" s="14">
        <f>VLOOKUP(A1851,'Data _Transformation'!A1850:Q4179,4,FALSE)</f>
        <v>9.6199999999999992</v>
      </c>
      <c r="E1851" s="14" t="str">
        <f>VLOOKUP(A1851,'Data _Transformation'!A1850:Q4179,5,FALSE)</f>
        <v>Yes</v>
      </c>
      <c r="F1851" s="14" t="str">
        <f>VLOOKUP(A1851,'Data _Transformation'!A1850:Q4179,6,FALSE)</f>
        <v>No</v>
      </c>
      <c r="G1851" s="14" t="str">
        <f>VLOOKUP(A1851,'Data _Transformation'!A1850:Q4179,7,FALSE)</f>
        <v>No</v>
      </c>
      <c r="H1851" s="14">
        <f>VLOOKUP(A1851,'Data _Transformation'!A1850:Q4179,8,FALSE)</f>
        <v>1</v>
      </c>
      <c r="I1851" s="14" t="str">
        <f>VLOOKUP(A1851,'Data _Transformation'!A1850:Q4179,9,FALSE)</f>
        <v>Nonsmoker</v>
      </c>
      <c r="J1851" s="14" t="str">
        <f>VLOOKUP(A1851,'Data _Transformation'!A1850:Q4179,10,FALSE)</f>
        <v>Obesity</v>
      </c>
      <c r="K1851" s="14" t="str">
        <f>VLOOKUP(A1851,'Data _Transformation'!A1850:Q4179,11,FALSE)</f>
        <v>Diabetes</v>
      </c>
      <c r="L1851" s="39">
        <f>VLOOKUP(A1851,'Data _Transformation'!A1850:Q4179,12,FALSE)</f>
        <v>25489</v>
      </c>
      <c r="M1851" s="40">
        <f>VLOOKUP(A1851,'Data _Transformation'!A1850:Q4179,13,FALSE)</f>
        <v>20463</v>
      </c>
      <c r="N1851" s="14" t="str">
        <f>VLOOKUP(A1851,'Data _Transformation'!A1850:Q4179,14,FALSE)</f>
        <v>tier - 2</v>
      </c>
      <c r="O1851" s="14" t="str">
        <f>VLOOKUP(A1851,'Data _Transformation'!A1850:Q4179,15,FALSE)</f>
        <v>tier - 2</v>
      </c>
      <c r="P1851" s="14" t="str">
        <f>VLOOKUP(A1851,'Data _Transformation'!A1850:Q4179,16,0)</f>
        <v>R1013</v>
      </c>
      <c r="Q1851" s="42">
        <f>VLOOKUP(A1851,'Data _Transformation'!A1850:Q4179,17,0)</f>
        <v>53</v>
      </c>
    </row>
    <row r="1852" spans="1:17" ht="15.6" x14ac:dyDescent="0.3">
      <c r="A1852" s="41" t="s">
        <v>2635</v>
      </c>
      <c r="B1852" s="14" t="str">
        <f>VLOOKUP(A1852,'Data _Transformation'!A1851:Q4180,2,FALSE)</f>
        <v xml:space="preserve">  Christopher</v>
      </c>
      <c r="C1852" s="14">
        <f>VLOOKUP(A1852,'Data _Transformation'!A1851:Q4180,3,FALSE)</f>
        <v>29.7</v>
      </c>
      <c r="D1852" s="14">
        <f>VLOOKUP(A1852,'Data _Transformation'!A1851:Q4180,4,FALSE)</f>
        <v>6.77</v>
      </c>
      <c r="E1852" s="14" t="str">
        <f>VLOOKUP(A1852,'Data _Transformation'!A1851:Q4180,5,FALSE)</f>
        <v>Yes</v>
      </c>
      <c r="F1852" s="14" t="str">
        <f>VLOOKUP(A1852,'Data _Transformation'!A1851:Q4180,6,FALSE)</f>
        <v>No</v>
      </c>
      <c r="G1852" s="14" t="str">
        <f>VLOOKUP(A1852,'Data _Transformation'!A1851:Q4180,7,FALSE)</f>
        <v>No</v>
      </c>
      <c r="H1852" s="14">
        <f>VLOOKUP(A1852,'Data _Transformation'!A1851:Q4180,8,FALSE)</f>
        <v>1</v>
      </c>
      <c r="I1852" s="14" t="str">
        <f>VLOOKUP(A1852,'Data _Transformation'!A1851:Q4180,9,FALSE)</f>
        <v>Nonsmoker</v>
      </c>
      <c r="J1852" s="14" t="str">
        <f>VLOOKUP(A1852,'Data _Transformation'!A1851:Q4180,10,FALSE)</f>
        <v>Over weight</v>
      </c>
      <c r="K1852" s="14" t="str">
        <f>VLOOKUP(A1852,'Data _Transformation'!A1851:Q4180,11,FALSE)</f>
        <v>Diabetes</v>
      </c>
      <c r="L1852" s="39">
        <f>VLOOKUP(A1852,'Data _Transformation'!A1851:Q4180,12,FALSE)</f>
        <v>24297</v>
      </c>
      <c r="M1852" s="40">
        <f>VLOOKUP(A1852,'Data _Transformation'!A1851:Q4180,13,FALSE)</f>
        <v>20568.32</v>
      </c>
      <c r="N1852" s="14" t="str">
        <f>VLOOKUP(A1852,'Data _Transformation'!A1851:Q4180,14,FALSE)</f>
        <v>tier - 3</v>
      </c>
      <c r="O1852" s="14" t="str">
        <f>VLOOKUP(A1852,'Data _Transformation'!A1851:Q4180,15,FALSE)</f>
        <v>tier - 2</v>
      </c>
      <c r="P1852" s="14" t="str">
        <f>VLOOKUP(A1852,'Data _Transformation'!A1851:Q4180,16,0)</f>
        <v>R1012</v>
      </c>
      <c r="Q1852" s="42">
        <f>VLOOKUP(A1852,'Data _Transformation'!A1851:Q4180,17,0)</f>
        <v>56</v>
      </c>
    </row>
    <row r="1853" spans="1:17" ht="15.6" x14ac:dyDescent="0.3">
      <c r="A1853" s="41" t="s">
        <v>2631</v>
      </c>
      <c r="B1853" s="14" t="str">
        <f>VLOOKUP(A1853,'Data _Transformation'!A1852:Q4181,2,FALSE)</f>
        <v xml:space="preserve">  Daniell L</v>
      </c>
      <c r="C1853" s="14">
        <f>VLOOKUP(A1853,'Data _Transformation'!A1852:Q4181,3,FALSE)</f>
        <v>21.26</v>
      </c>
      <c r="D1853" s="14">
        <f>VLOOKUP(A1853,'Data _Transformation'!A1852:Q4181,4,FALSE)</f>
        <v>5.36</v>
      </c>
      <c r="E1853" s="14" t="str">
        <f>VLOOKUP(A1853,'Data _Transformation'!A1852:Q4181,5,FALSE)</f>
        <v>Yes</v>
      </c>
      <c r="F1853" s="14" t="str">
        <f>VLOOKUP(A1853,'Data _Transformation'!A1852:Q4181,6,FALSE)</f>
        <v>No</v>
      </c>
      <c r="G1853" s="14" t="str">
        <f>VLOOKUP(A1853,'Data _Transformation'!A1852:Q4181,7,FALSE)</f>
        <v>No</v>
      </c>
      <c r="H1853" s="14">
        <f>VLOOKUP(A1853,'Data _Transformation'!A1852:Q4181,8,FALSE)</f>
        <v>1</v>
      </c>
      <c r="I1853" s="14" t="str">
        <f>VLOOKUP(A1853,'Data _Transformation'!A1852:Q4181,9,FALSE)</f>
        <v>Nonsmoker</v>
      </c>
      <c r="J1853" s="14" t="str">
        <f>VLOOKUP(A1853,'Data _Transformation'!A1852:Q4181,10,FALSE)</f>
        <v>Normal weight</v>
      </c>
      <c r="K1853" s="14" t="str">
        <f>VLOOKUP(A1853,'Data _Transformation'!A1852:Q4181,11,FALSE)</f>
        <v>Normal</v>
      </c>
      <c r="L1853" s="39">
        <f>VLOOKUP(A1853,'Data _Transformation'!A1852:Q4181,12,FALSE)</f>
        <v>24823</v>
      </c>
      <c r="M1853" s="40">
        <f>VLOOKUP(A1853,'Data _Transformation'!A1852:Q4181,13,FALSE)</f>
        <v>20630.28</v>
      </c>
      <c r="N1853" s="14" t="str">
        <f>VLOOKUP(A1853,'Data _Transformation'!A1852:Q4181,14,FALSE)</f>
        <v>tier - 2</v>
      </c>
      <c r="O1853" s="14" t="str">
        <f>VLOOKUP(A1853,'Data _Transformation'!A1852:Q4181,15,FALSE)</f>
        <v>tier - 3</v>
      </c>
      <c r="P1853" s="14" t="str">
        <f>VLOOKUP(A1853,'Data _Transformation'!A1852:Q4181,16,0)</f>
        <v>R1011</v>
      </c>
      <c r="Q1853" s="42">
        <f>VLOOKUP(A1853,'Data _Transformation'!A1852:Q4181,17,0)</f>
        <v>55</v>
      </c>
    </row>
    <row r="1854" spans="1:17" ht="15.6" x14ac:dyDescent="0.3">
      <c r="A1854" s="41" t="s">
        <v>2625</v>
      </c>
      <c r="B1854" s="14" t="str">
        <f>VLOOKUP(A1854,'Data _Transformation'!A1853:Q4182,2,FALSE)</f>
        <v xml:space="preserve">  Janne</v>
      </c>
      <c r="C1854" s="14">
        <f>VLOOKUP(A1854,'Data _Transformation'!A1853:Q4182,3,FALSE)</f>
        <v>17.09</v>
      </c>
      <c r="D1854" s="14">
        <f>VLOOKUP(A1854,'Data _Transformation'!A1853:Q4182,4,FALSE)</f>
        <v>5.69</v>
      </c>
      <c r="E1854" s="14" t="str">
        <f>VLOOKUP(A1854,'Data _Transformation'!A1853:Q4182,5,FALSE)</f>
        <v>No</v>
      </c>
      <c r="F1854" s="14" t="str">
        <f>VLOOKUP(A1854,'Data _Transformation'!A1853:Q4182,6,FALSE)</f>
        <v>No</v>
      </c>
      <c r="G1854" s="14" t="str">
        <f>VLOOKUP(A1854,'Data _Transformation'!A1853:Q4182,7,FALSE)</f>
        <v>No</v>
      </c>
      <c r="H1854" s="14">
        <f>VLOOKUP(A1854,'Data _Transformation'!A1853:Q4182,8,FALSE)</f>
        <v>0</v>
      </c>
      <c r="I1854" s="14" t="str">
        <f>VLOOKUP(A1854,'Data _Transformation'!A1853:Q4182,9,FALSE)</f>
        <v>Nonsmoker</v>
      </c>
      <c r="J1854" s="14" t="str">
        <f>VLOOKUP(A1854,'Data _Transformation'!A1853:Q4182,10,FALSE)</f>
        <v>Under weight</v>
      </c>
      <c r="K1854" s="14" t="str">
        <f>VLOOKUP(A1854,'Data _Transformation'!A1853:Q4182,11,FALSE)</f>
        <v>Normal</v>
      </c>
      <c r="L1854" s="39">
        <f>VLOOKUP(A1854,'Data _Transformation'!A1853:Q4182,12,FALSE)</f>
        <v>23955</v>
      </c>
      <c r="M1854" s="40">
        <f>VLOOKUP(A1854,'Data _Transformation'!A1853:Q4182,13,FALSE)</f>
        <v>20709.02</v>
      </c>
      <c r="N1854" s="14" t="str">
        <f>VLOOKUP(A1854,'Data _Transformation'!A1853:Q4182,14,FALSE)</f>
        <v>tier - 3</v>
      </c>
      <c r="O1854" s="14" t="str">
        <f>VLOOKUP(A1854,'Data _Transformation'!A1853:Q4182,15,FALSE)</f>
        <v>tier - 2</v>
      </c>
      <c r="P1854" s="14" t="str">
        <f>VLOOKUP(A1854,'Data _Transformation'!A1853:Q4182,16,0)</f>
        <v>R1019</v>
      </c>
      <c r="Q1854" s="42">
        <f>VLOOKUP(A1854,'Data _Transformation'!A1853:Q4182,17,0)</f>
        <v>57</v>
      </c>
    </row>
    <row r="1855" spans="1:17" ht="15.6" x14ac:dyDescent="0.3">
      <c r="A1855" s="41" t="s">
        <v>2620</v>
      </c>
      <c r="B1855" s="14" t="str">
        <f>VLOOKUP(A1855,'Data _Transformation'!A1854:Q4183,2,FALSE)</f>
        <v xml:space="preserve">  Martina</v>
      </c>
      <c r="C1855" s="14">
        <f>VLOOKUP(A1855,'Data _Transformation'!A1854:Q4183,3,FALSE)</f>
        <v>24.3</v>
      </c>
      <c r="D1855" s="14">
        <f>VLOOKUP(A1855,'Data _Transformation'!A1854:Q4183,4,FALSE)</f>
        <v>4.9000000000000004</v>
      </c>
      <c r="E1855" s="14" t="str">
        <f>VLOOKUP(A1855,'Data _Transformation'!A1854:Q4183,5,FALSE)</f>
        <v>Yes</v>
      </c>
      <c r="F1855" s="14" t="str">
        <f>VLOOKUP(A1855,'Data _Transformation'!A1854:Q4183,6,FALSE)</f>
        <v>No</v>
      </c>
      <c r="G1855" s="14" t="str">
        <f>VLOOKUP(A1855,'Data _Transformation'!A1854:Q4183,7,FALSE)</f>
        <v>Yes</v>
      </c>
      <c r="H1855" s="14">
        <f>VLOOKUP(A1855,'Data _Transformation'!A1854:Q4183,8,FALSE)</f>
        <v>1</v>
      </c>
      <c r="I1855" s="14" t="str">
        <f>VLOOKUP(A1855,'Data _Transformation'!A1854:Q4183,9,FALSE)</f>
        <v>Nonsmoker</v>
      </c>
      <c r="J1855" s="14" t="str">
        <f>VLOOKUP(A1855,'Data _Transformation'!A1854:Q4183,10,FALSE)</f>
        <v>Normal weight</v>
      </c>
      <c r="K1855" s="14" t="str">
        <f>VLOOKUP(A1855,'Data _Transformation'!A1854:Q4183,11,FALSE)</f>
        <v>Normal</v>
      </c>
      <c r="L1855" s="39">
        <f>VLOOKUP(A1855,'Data _Transformation'!A1854:Q4183,12,FALSE)</f>
        <v>33861</v>
      </c>
      <c r="M1855" s="40">
        <f>VLOOKUP(A1855,'Data _Transformation'!A1854:Q4183,13,FALSE)</f>
        <v>20745.990000000002</v>
      </c>
      <c r="N1855" s="14" t="str">
        <f>VLOOKUP(A1855,'Data _Transformation'!A1854:Q4183,14,FALSE)</f>
        <v>tier - 3</v>
      </c>
      <c r="O1855" s="14" t="str">
        <f>VLOOKUP(A1855,'Data _Transformation'!A1854:Q4183,15,FALSE)</f>
        <v>tier - 1</v>
      </c>
      <c r="P1855" s="14" t="str">
        <f>VLOOKUP(A1855,'Data _Transformation'!A1854:Q4183,16,0)</f>
        <v>R1012</v>
      </c>
      <c r="Q1855" s="42">
        <f>VLOOKUP(A1855,'Data _Transformation'!A1854:Q4183,17,0)</f>
        <v>30</v>
      </c>
    </row>
    <row r="1856" spans="1:17" ht="15.6" x14ac:dyDescent="0.3">
      <c r="A1856" s="41" t="s">
        <v>2614</v>
      </c>
      <c r="B1856" s="14" t="str">
        <f>VLOOKUP(A1856,'Data _Transformation'!A1855:Q4184,2,FALSE)</f>
        <v xml:space="preserve">  Elizabeth L</v>
      </c>
      <c r="C1856" s="14">
        <f>VLOOKUP(A1856,'Data _Transformation'!A1855:Q4184,3,FALSE)</f>
        <v>29.734999999999999</v>
      </c>
      <c r="D1856" s="14">
        <f>VLOOKUP(A1856,'Data _Transformation'!A1855:Q4184,4,FALSE)</f>
        <v>5.78</v>
      </c>
      <c r="E1856" s="14" t="str">
        <f>VLOOKUP(A1856,'Data _Transformation'!A1855:Q4184,5,FALSE)</f>
        <v>No</v>
      </c>
      <c r="F1856" s="14" t="str">
        <f>VLOOKUP(A1856,'Data _Transformation'!A1855:Q4184,6,FALSE)</f>
        <v>No</v>
      </c>
      <c r="G1856" s="14" t="str">
        <f>VLOOKUP(A1856,'Data _Transformation'!A1855:Q4184,7,FALSE)</f>
        <v>No</v>
      </c>
      <c r="H1856" s="14">
        <f>VLOOKUP(A1856,'Data _Transformation'!A1855:Q4184,8,FALSE)</f>
        <v>0</v>
      </c>
      <c r="I1856" s="14" t="str">
        <f>VLOOKUP(A1856,'Data _Transformation'!A1855:Q4184,9,FALSE)</f>
        <v>Nonsmoker</v>
      </c>
      <c r="J1856" s="14" t="str">
        <f>VLOOKUP(A1856,'Data _Transformation'!A1855:Q4184,10,FALSE)</f>
        <v>Over weight</v>
      </c>
      <c r="K1856" s="14" t="str">
        <f>VLOOKUP(A1856,'Data _Transformation'!A1855:Q4184,11,FALSE)</f>
        <v>Prediabetes</v>
      </c>
      <c r="L1856" s="39">
        <f>VLOOKUP(A1856,'Data _Transformation'!A1855:Q4184,12,FALSE)</f>
        <v>31628</v>
      </c>
      <c r="M1856" s="40">
        <f>VLOOKUP(A1856,'Data _Transformation'!A1855:Q4184,13,FALSE)</f>
        <v>20773.63</v>
      </c>
      <c r="N1856" s="14" t="str">
        <f>VLOOKUP(A1856,'Data _Transformation'!A1855:Q4184,14,FALSE)</f>
        <v>tier - 2</v>
      </c>
      <c r="O1856" s="14" t="str">
        <f>VLOOKUP(A1856,'Data _Transformation'!A1855:Q4184,15,FALSE)</f>
        <v>tier - 3</v>
      </c>
      <c r="P1856" s="14" t="str">
        <f>VLOOKUP(A1856,'Data _Transformation'!A1855:Q4184,16,0)</f>
        <v>R1017</v>
      </c>
      <c r="Q1856" s="42">
        <f>VLOOKUP(A1856,'Data _Transformation'!A1855:Q4184,17,0)</f>
        <v>36</v>
      </c>
    </row>
    <row r="1857" spans="1:17" ht="15.6" x14ac:dyDescent="0.3">
      <c r="A1857" s="41" t="s">
        <v>2605</v>
      </c>
      <c r="B1857" s="14" t="str">
        <f>VLOOKUP(A1857,'Data _Transformation'!A1856:Q4185,2,FALSE)</f>
        <v xml:space="preserve">  Stephanie C</v>
      </c>
      <c r="C1857" s="14">
        <f>VLOOKUP(A1857,'Data _Transformation'!A1856:Q4185,3,FALSE)</f>
        <v>29.26</v>
      </c>
      <c r="D1857" s="14">
        <f>VLOOKUP(A1857,'Data _Transformation'!A1856:Q4185,4,FALSE)</f>
        <v>4.7</v>
      </c>
      <c r="E1857" s="14" t="str">
        <f>VLOOKUP(A1857,'Data _Transformation'!A1856:Q4185,5,FALSE)</f>
        <v>No</v>
      </c>
      <c r="F1857" s="14" t="str">
        <f>VLOOKUP(A1857,'Data _Transformation'!A1856:Q4185,6,FALSE)</f>
        <v>No</v>
      </c>
      <c r="G1857" s="14" t="str">
        <f>VLOOKUP(A1857,'Data _Transformation'!A1856:Q4185,7,FALSE)</f>
        <v>No</v>
      </c>
      <c r="H1857" s="14">
        <f>VLOOKUP(A1857,'Data _Transformation'!A1856:Q4185,8,FALSE)</f>
        <v>0</v>
      </c>
      <c r="I1857" s="14" t="str">
        <f>VLOOKUP(A1857,'Data _Transformation'!A1856:Q4185,9,FALSE)</f>
        <v>Nonsmoker</v>
      </c>
      <c r="J1857" s="14" t="str">
        <f>VLOOKUP(A1857,'Data _Transformation'!A1856:Q4185,10,FALSE)</f>
        <v>Over weight</v>
      </c>
      <c r="K1857" s="14" t="str">
        <f>VLOOKUP(A1857,'Data _Transformation'!A1856:Q4185,11,FALSE)</f>
        <v>Normal</v>
      </c>
      <c r="L1857" s="39">
        <f>VLOOKUP(A1857,'Data _Transformation'!A1856:Q4185,12,FALSE)</f>
        <v>24723</v>
      </c>
      <c r="M1857" s="40">
        <f>VLOOKUP(A1857,'Data _Transformation'!A1856:Q4185,13,FALSE)</f>
        <v>20781.490000000002</v>
      </c>
      <c r="N1857" s="14" t="str">
        <f>VLOOKUP(A1857,'Data _Transformation'!A1856:Q4185,14,FALSE)</f>
        <v>tier - 2</v>
      </c>
      <c r="O1857" s="14" t="str">
        <f>VLOOKUP(A1857,'Data _Transformation'!A1856:Q4185,15,FALSE)</f>
        <v>tier - 3</v>
      </c>
      <c r="P1857" s="14" t="str">
        <f>VLOOKUP(A1857,'Data _Transformation'!A1856:Q4185,16,0)</f>
        <v>R1013</v>
      </c>
      <c r="Q1857" s="42">
        <f>VLOOKUP(A1857,'Data _Transformation'!A1856:Q4185,17,0)</f>
        <v>55</v>
      </c>
    </row>
    <row r="1858" spans="1:17" ht="15.6" x14ac:dyDescent="0.3">
      <c r="A1858" s="41" t="s">
        <v>2601</v>
      </c>
      <c r="B1858" s="14" t="str">
        <f>VLOOKUP(A1858,'Data _Transformation'!A1857:Q4186,2,FALSE)</f>
        <v xml:space="preserve">  Katie</v>
      </c>
      <c r="C1858" s="14">
        <f>VLOOKUP(A1858,'Data _Transformation'!A1857:Q4186,3,FALSE)</f>
        <v>33</v>
      </c>
      <c r="D1858" s="14">
        <f>VLOOKUP(A1858,'Data _Transformation'!A1857:Q4186,4,FALSE)</f>
        <v>6.28</v>
      </c>
      <c r="E1858" s="14" t="str">
        <f>VLOOKUP(A1858,'Data _Transformation'!A1857:Q4186,5,FALSE)</f>
        <v>No</v>
      </c>
      <c r="F1858" s="14" t="str">
        <f>VLOOKUP(A1858,'Data _Transformation'!A1857:Q4186,6,FALSE)</f>
        <v>No</v>
      </c>
      <c r="G1858" s="14" t="str">
        <f>VLOOKUP(A1858,'Data _Transformation'!A1857:Q4186,7,FALSE)</f>
        <v>No</v>
      </c>
      <c r="H1858" s="14">
        <f>VLOOKUP(A1858,'Data _Transformation'!A1857:Q4186,8,FALSE)</f>
        <v>0</v>
      </c>
      <c r="I1858" s="14" t="str">
        <f>VLOOKUP(A1858,'Data _Transformation'!A1857:Q4186,9,FALSE)</f>
        <v>Nonsmoker</v>
      </c>
      <c r="J1858" s="14" t="str">
        <f>VLOOKUP(A1858,'Data _Transformation'!A1857:Q4186,10,FALSE)</f>
        <v>Obesity</v>
      </c>
      <c r="K1858" s="14" t="str">
        <f>VLOOKUP(A1858,'Data _Transformation'!A1857:Q4186,11,FALSE)</f>
        <v>Prediabetes</v>
      </c>
      <c r="L1858" s="39">
        <f>VLOOKUP(A1858,'Data _Transformation'!A1857:Q4186,12,FALSE)</f>
        <v>27736</v>
      </c>
      <c r="M1858" s="40">
        <f>VLOOKUP(A1858,'Data _Transformation'!A1857:Q4186,13,FALSE)</f>
        <v>20878.78</v>
      </c>
      <c r="N1858" s="14" t="str">
        <f>VLOOKUP(A1858,'Data _Transformation'!A1857:Q4186,14,FALSE)</f>
        <v>tier - 2</v>
      </c>
      <c r="O1858" s="14" t="str">
        <f>VLOOKUP(A1858,'Data _Transformation'!A1857:Q4186,15,FALSE)</f>
        <v>tier - 1</v>
      </c>
      <c r="P1858" s="14" t="str">
        <f>VLOOKUP(A1858,'Data _Transformation'!A1857:Q4186,16,0)</f>
        <v>R1024</v>
      </c>
      <c r="Q1858" s="42">
        <f>VLOOKUP(A1858,'Data _Transformation'!A1857:Q4186,17,0)</f>
        <v>47</v>
      </c>
    </row>
    <row r="1859" spans="1:17" ht="15.6" x14ac:dyDescent="0.3">
      <c r="A1859" s="41" t="s">
        <v>2596</v>
      </c>
      <c r="B1859" s="14" t="str">
        <f>VLOOKUP(A1859,'Data _Transformation'!A1858:Q4187,2,FALSE)</f>
        <v xml:space="preserve">  Callie</v>
      </c>
      <c r="C1859" s="14">
        <f>VLOOKUP(A1859,'Data _Transformation'!A1858:Q4187,3,FALSE)</f>
        <v>31.065000000000001</v>
      </c>
      <c r="D1859" s="14">
        <f>VLOOKUP(A1859,'Data _Transformation'!A1858:Q4187,4,FALSE)</f>
        <v>4.2300000000000004</v>
      </c>
      <c r="E1859" s="14" t="str">
        <f>VLOOKUP(A1859,'Data _Transformation'!A1858:Q4187,5,FALSE)</f>
        <v>No</v>
      </c>
      <c r="F1859" s="14" t="str">
        <f>VLOOKUP(A1859,'Data _Transformation'!A1858:Q4187,6,FALSE)</f>
        <v>No</v>
      </c>
      <c r="G1859" s="14" t="str">
        <f>VLOOKUP(A1859,'Data _Transformation'!A1858:Q4187,7,FALSE)</f>
        <v>No</v>
      </c>
      <c r="H1859" s="14">
        <f>VLOOKUP(A1859,'Data _Transformation'!A1858:Q4187,8,FALSE)</f>
        <v>0</v>
      </c>
      <c r="I1859" s="14" t="str">
        <f>VLOOKUP(A1859,'Data _Transformation'!A1858:Q4187,9,FALSE)</f>
        <v>Nonsmoker</v>
      </c>
      <c r="J1859" s="14" t="str">
        <f>VLOOKUP(A1859,'Data _Transformation'!A1858:Q4187,10,FALSE)</f>
        <v>Obesity</v>
      </c>
      <c r="K1859" s="14" t="str">
        <f>VLOOKUP(A1859,'Data _Transformation'!A1858:Q4187,11,FALSE)</f>
        <v>Normal</v>
      </c>
      <c r="L1859" s="39">
        <f>VLOOKUP(A1859,'Data _Transformation'!A1858:Q4187,12,FALSE)</f>
        <v>23700</v>
      </c>
      <c r="M1859" s="40">
        <f>VLOOKUP(A1859,'Data _Transformation'!A1858:Q4187,13,FALSE)</f>
        <v>20893.060000000001</v>
      </c>
      <c r="N1859" s="14" t="str">
        <f>VLOOKUP(A1859,'Data _Transformation'!A1858:Q4187,14,FALSE)</f>
        <v>tier - 2</v>
      </c>
      <c r="O1859" s="14" t="str">
        <f>VLOOKUP(A1859,'Data _Transformation'!A1858:Q4187,15,FALSE)</f>
        <v>tier - 3</v>
      </c>
      <c r="P1859" s="14" t="str">
        <f>VLOOKUP(A1859,'Data _Transformation'!A1858:Q4187,16,0)</f>
        <v>R1012</v>
      </c>
      <c r="Q1859" s="42">
        <f>VLOOKUP(A1859,'Data _Transformation'!A1858:Q4187,17,0)</f>
        <v>58</v>
      </c>
    </row>
    <row r="1860" spans="1:17" ht="15.6" x14ac:dyDescent="0.3">
      <c r="A1860" s="41" t="s">
        <v>2590</v>
      </c>
      <c r="B1860" s="14" t="str">
        <f>VLOOKUP(A1860,'Data _Transformation'!A1859:Q4188,2,FALSE)</f>
        <v xml:space="preserve">  Inna</v>
      </c>
      <c r="C1860" s="14">
        <f>VLOOKUP(A1860,'Data _Transformation'!A1859:Q4188,3,FALSE)</f>
        <v>26.51</v>
      </c>
      <c r="D1860" s="14">
        <f>VLOOKUP(A1860,'Data _Transformation'!A1859:Q4188,4,FALSE)</f>
        <v>6.17</v>
      </c>
      <c r="E1860" s="14" t="str">
        <f>VLOOKUP(A1860,'Data _Transformation'!A1859:Q4188,5,FALSE)</f>
        <v>No</v>
      </c>
      <c r="F1860" s="14" t="str">
        <f>VLOOKUP(A1860,'Data _Transformation'!A1859:Q4188,6,FALSE)</f>
        <v>No</v>
      </c>
      <c r="G1860" s="14" t="str">
        <f>VLOOKUP(A1860,'Data _Transformation'!A1859:Q4188,7,FALSE)</f>
        <v>No</v>
      </c>
      <c r="H1860" s="14">
        <f>VLOOKUP(A1860,'Data _Transformation'!A1859:Q4188,8,FALSE)</f>
        <v>0</v>
      </c>
      <c r="I1860" s="14" t="str">
        <f>VLOOKUP(A1860,'Data _Transformation'!A1859:Q4188,9,FALSE)</f>
        <v>Nonsmoker</v>
      </c>
      <c r="J1860" s="14" t="str">
        <f>VLOOKUP(A1860,'Data _Transformation'!A1859:Q4188,10,FALSE)</f>
        <v>Over weight</v>
      </c>
      <c r="K1860" s="14" t="str">
        <f>VLOOKUP(A1860,'Data _Transformation'!A1859:Q4188,11,FALSE)</f>
        <v>Prediabetes</v>
      </c>
      <c r="L1860" s="39">
        <f>VLOOKUP(A1860,'Data _Transformation'!A1859:Q4188,12,FALSE)</f>
        <v>32108</v>
      </c>
      <c r="M1860" s="40">
        <f>VLOOKUP(A1860,'Data _Transformation'!A1859:Q4188,13,FALSE)</f>
        <v>20984.09</v>
      </c>
      <c r="N1860" s="14" t="str">
        <f>VLOOKUP(A1860,'Data _Transformation'!A1859:Q4188,14,FALSE)</f>
        <v>tier - 2</v>
      </c>
      <c r="O1860" s="14" t="str">
        <f>VLOOKUP(A1860,'Data _Transformation'!A1859:Q4188,15,FALSE)</f>
        <v>tier - 2</v>
      </c>
      <c r="P1860" s="14" t="str">
        <f>VLOOKUP(A1860,'Data _Transformation'!A1859:Q4188,16,0)</f>
        <v>R1015</v>
      </c>
      <c r="Q1860" s="42">
        <f>VLOOKUP(A1860,'Data _Transformation'!A1859:Q4188,17,0)</f>
        <v>35</v>
      </c>
    </row>
    <row r="1861" spans="1:17" ht="15.6" x14ac:dyDescent="0.3">
      <c r="A1861" s="41" t="s">
        <v>2585</v>
      </c>
      <c r="B1861" s="14" t="str">
        <f>VLOOKUP(A1861,'Data _Transformation'!A1860:Q4189,2,FALSE)</f>
        <v xml:space="preserve">  Mary K</v>
      </c>
      <c r="C1861" s="14">
        <f>VLOOKUP(A1861,'Data _Transformation'!A1860:Q4189,3,FALSE)</f>
        <v>28.88</v>
      </c>
      <c r="D1861" s="14">
        <f>VLOOKUP(A1861,'Data _Transformation'!A1860:Q4189,4,FALSE)</f>
        <v>4.96</v>
      </c>
      <c r="E1861" s="14" t="str">
        <f>VLOOKUP(A1861,'Data _Transformation'!A1860:Q4189,5,FALSE)</f>
        <v>No</v>
      </c>
      <c r="F1861" s="14" t="str">
        <f>VLOOKUP(A1861,'Data _Transformation'!A1860:Q4189,6,FALSE)</f>
        <v>No</v>
      </c>
      <c r="G1861" s="14" t="str">
        <f>VLOOKUP(A1861,'Data _Transformation'!A1860:Q4189,7,FALSE)</f>
        <v>No</v>
      </c>
      <c r="H1861" s="14">
        <f>VLOOKUP(A1861,'Data _Transformation'!A1860:Q4189,8,FALSE)</f>
        <v>0</v>
      </c>
      <c r="I1861" s="14" t="str">
        <f>VLOOKUP(A1861,'Data _Transformation'!A1860:Q4189,9,FALSE)</f>
        <v>Nonsmoker</v>
      </c>
      <c r="J1861" s="14" t="str">
        <f>VLOOKUP(A1861,'Data _Transformation'!A1860:Q4189,10,FALSE)</f>
        <v>Over weight</v>
      </c>
      <c r="K1861" s="14" t="str">
        <f>VLOOKUP(A1861,'Data _Transformation'!A1860:Q4189,11,FALSE)</f>
        <v>Normal</v>
      </c>
      <c r="L1861" s="39">
        <f>VLOOKUP(A1861,'Data _Transformation'!A1860:Q4189,12,FALSE)</f>
        <v>30499</v>
      </c>
      <c r="M1861" s="40">
        <f>VLOOKUP(A1861,'Data _Transformation'!A1860:Q4189,13,FALSE)</f>
        <v>21082.16</v>
      </c>
      <c r="N1861" s="14" t="str">
        <f>VLOOKUP(A1861,'Data _Transformation'!A1860:Q4189,14,FALSE)</f>
        <v>tier - 3</v>
      </c>
      <c r="O1861" s="14" t="str">
        <f>VLOOKUP(A1861,'Data _Transformation'!A1860:Q4189,15,FALSE)</f>
        <v>tier - 2</v>
      </c>
      <c r="P1861" s="14" t="str">
        <f>VLOOKUP(A1861,'Data _Transformation'!A1860:Q4189,16,0)</f>
        <v>R1011</v>
      </c>
      <c r="Q1861" s="42">
        <f>VLOOKUP(A1861,'Data _Transformation'!A1860:Q4189,17,0)</f>
        <v>39</v>
      </c>
    </row>
    <row r="1862" spans="1:17" ht="15.6" x14ac:dyDescent="0.3">
      <c r="A1862" s="41" t="s">
        <v>2579</v>
      </c>
      <c r="B1862" s="14" t="str">
        <f>VLOOKUP(A1862,'Data _Transformation'!A1861:Q4190,2,FALSE)</f>
        <v xml:space="preserve">  Samuel M</v>
      </c>
      <c r="C1862" s="14">
        <f>VLOOKUP(A1862,'Data _Transformation'!A1861:Q4190,3,FALSE)</f>
        <v>35.814999999999998</v>
      </c>
      <c r="D1862" s="14">
        <f>VLOOKUP(A1862,'Data _Transformation'!A1861:Q4190,4,FALSE)</f>
        <v>5.1100000000000003</v>
      </c>
      <c r="E1862" s="14" t="str">
        <f>VLOOKUP(A1862,'Data _Transformation'!A1861:Q4190,5,FALSE)</f>
        <v>Yes</v>
      </c>
      <c r="F1862" s="14" t="str">
        <f>VLOOKUP(A1862,'Data _Transformation'!A1861:Q4190,6,FALSE)</f>
        <v>No</v>
      </c>
      <c r="G1862" s="14" t="str">
        <f>VLOOKUP(A1862,'Data _Transformation'!A1861:Q4190,7,FALSE)</f>
        <v>No</v>
      </c>
      <c r="H1862" s="14">
        <f>VLOOKUP(A1862,'Data _Transformation'!A1861:Q4190,8,FALSE)</f>
        <v>1</v>
      </c>
      <c r="I1862" s="14" t="str">
        <f>VLOOKUP(A1862,'Data _Transformation'!A1861:Q4190,9,FALSE)</f>
        <v>Nonsmoker</v>
      </c>
      <c r="J1862" s="14" t="str">
        <f>VLOOKUP(A1862,'Data _Transformation'!A1861:Q4190,10,FALSE)</f>
        <v>Obesity</v>
      </c>
      <c r="K1862" s="14" t="str">
        <f>VLOOKUP(A1862,'Data _Transformation'!A1861:Q4190,11,FALSE)</f>
        <v>Normal</v>
      </c>
      <c r="L1862" s="39">
        <f>VLOOKUP(A1862,'Data _Transformation'!A1861:Q4190,12,FALSE)</f>
        <v>28452</v>
      </c>
      <c r="M1862" s="40">
        <f>VLOOKUP(A1862,'Data _Transformation'!A1861:Q4190,13,FALSE)</f>
        <v>21098.55</v>
      </c>
      <c r="N1862" s="14" t="str">
        <f>VLOOKUP(A1862,'Data _Transformation'!A1861:Q4190,14,FALSE)</f>
        <v>tier - 3</v>
      </c>
      <c r="O1862" s="14" t="str">
        <f>VLOOKUP(A1862,'Data _Transformation'!A1861:Q4190,15,FALSE)</f>
        <v>tier - 3</v>
      </c>
      <c r="P1862" s="14" t="str">
        <f>VLOOKUP(A1862,'Data _Transformation'!A1861:Q4190,16,0)</f>
        <v>R1012</v>
      </c>
      <c r="Q1862" s="42">
        <f>VLOOKUP(A1862,'Data _Transformation'!A1861:Q4190,17,0)</f>
        <v>45</v>
      </c>
    </row>
    <row r="1863" spans="1:17" ht="15.6" x14ac:dyDescent="0.3">
      <c r="A1863" s="41" t="s">
        <v>2574</v>
      </c>
      <c r="B1863" s="14" t="str">
        <f>VLOOKUP(A1863,'Data _Transformation'!A1862:Q4191,2,FALSE)</f>
        <v xml:space="preserve">  Kimberly</v>
      </c>
      <c r="C1863" s="14">
        <f>VLOOKUP(A1863,'Data _Transformation'!A1862:Q4191,3,FALSE)</f>
        <v>21.28</v>
      </c>
      <c r="D1863" s="14">
        <f>VLOOKUP(A1863,'Data _Transformation'!A1862:Q4191,4,FALSE)</f>
        <v>4.05</v>
      </c>
      <c r="E1863" s="14" t="str">
        <f>VLOOKUP(A1863,'Data _Transformation'!A1862:Q4191,5,FALSE)</f>
        <v>No</v>
      </c>
      <c r="F1863" s="14" t="str">
        <f>VLOOKUP(A1863,'Data _Transformation'!A1862:Q4191,6,FALSE)</f>
        <v>yes</v>
      </c>
      <c r="G1863" s="14" t="str">
        <f>VLOOKUP(A1863,'Data _Transformation'!A1862:Q4191,7,FALSE)</f>
        <v>No</v>
      </c>
      <c r="H1863" s="14">
        <f>VLOOKUP(A1863,'Data _Transformation'!A1862:Q4191,8,FALSE)</f>
        <v>1</v>
      </c>
      <c r="I1863" s="14" t="str">
        <f>VLOOKUP(A1863,'Data _Transformation'!A1862:Q4191,9,FALSE)</f>
        <v>Nonsmoker</v>
      </c>
      <c r="J1863" s="14" t="str">
        <f>VLOOKUP(A1863,'Data _Transformation'!A1862:Q4191,10,FALSE)</f>
        <v>Normal weight</v>
      </c>
      <c r="K1863" s="14" t="str">
        <f>VLOOKUP(A1863,'Data _Transformation'!A1862:Q4191,11,FALSE)</f>
        <v>Normal</v>
      </c>
      <c r="L1863" s="39">
        <f>VLOOKUP(A1863,'Data _Transformation'!A1862:Q4191,12,FALSE)</f>
        <v>25441</v>
      </c>
      <c r="M1863" s="40">
        <f>VLOOKUP(A1863,'Data _Transformation'!A1862:Q4191,13,FALSE)</f>
        <v>21195.82</v>
      </c>
      <c r="N1863" s="14" t="str">
        <f>VLOOKUP(A1863,'Data _Transformation'!A1862:Q4191,14,FALSE)</f>
        <v>tier - 3</v>
      </c>
      <c r="O1863" s="14" t="str">
        <f>VLOOKUP(A1863,'Data _Transformation'!A1862:Q4191,15,FALSE)</f>
        <v>tier - 1</v>
      </c>
      <c r="P1863" s="14" t="str">
        <f>VLOOKUP(A1863,'Data _Transformation'!A1862:Q4191,16,0)</f>
        <v>R1013</v>
      </c>
      <c r="Q1863" s="42">
        <f>VLOOKUP(A1863,'Data _Transformation'!A1862:Q4191,17,0)</f>
        <v>53</v>
      </c>
    </row>
    <row r="1864" spans="1:17" ht="15.6" x14ac:dyDescent="0.3">
      <c r="A1864" s="41" t="s">
        <v>2568</v>
      </c>
      <c r="B1864" s="14" t="str">
        <f>VLOOKUP(A1864,'Data _Transformation'!A1863:Q4192,2,FALSE)</f>
        <v xml:space="preserve">  Tom J</v>
      </c>
      <c r="C1864" s="14">
        <f>VLOOKUP(A1864,'Data _Transformation'!A1863:Q4192,3,FALSE)</f>
        <v>33.81</v>
      </c>
      <c r="D1864" s="14">
        <f>VLOOKUP(A1864,'Data _Transformation'!A1863:Q4192,4,FALSE)</f>
        <v>6.49</v>
      </c>
      <c r="E1864" s="14" t="str">
        <f>VLOOKUP(A1864,'Data _Transformation'!A1863:Q4192,5,FALSE)</f>
        <v>No</v>
      </c>
      <c r="F1864" s="14" t="str">
        <f>VLOOKUP(A1864,'Data _Transformation'!A1863:Q4192,6,FALSE)</f>
        <v>No</v>
      </c>
      <c r="G1864" s="14" t="str">
        <f>VLOOKUP(A1864,'Data _Transformation'!A1863:Q4192,7,FALSE)</f>
        <v>Yes</v>
      </c>
      <c r="H1864" s="14">
        <f>VLOOKUP(A1864,'Data _Transformation'!A1863:Q4192,8,FALSE)</f>
        <v>1</v>
      </c>
      <c r="I1864" s="14" t="str">
        <f>VLOOKUP(A1864,'Data _Transformation'!A1863:Q4192,9,FALSE)</f>
        <v>Nonsmoker</v>
      </c>
      <c r="J1864" s="14" t="str">
        <f>VLOOKUP(A1864,'Data _Transformation'!A1863:Q4192,10,FALSE)</f>
        <v>Obesity</v>
      </c>
      <c r="K1864" s="14" t="str">
        <f>VLOOKUP(A1864,'Data _Transformation'!A1863:Q4192,11,FALSE)</f>
        <v>Diabetes</v>
      </c>
      <c r="L1864" s="39">
        <f>VLOOKUP(A1864,'Data _Transformation'!A1863:Q4192,12,FALSE)</f>
        <v>27316</v>
      </c>
      <c r="M1864" s="40">
        <f>VLOOKUP(A1864,'Data _Transformation'!A1863:Q4192,13,FALSE)</f>
        <v>21223.68</v>
      </c>
      <c r="N1864" s="14" t="str">
        <f>VLOOKUP(A1864,'Data _Transformation'!A1863:Q4192,14,FALSE)</f>
        <v>tier - 3</v>
      </c>
      <c r="O1864" s="14" t="str">
        <f>VLOOKUP(A1864,'Data _Transformation'!A1863:Q4192,15,FALSE)</f>
        <v>tier - 2</v>
      </c>
      <c r="P1864" s="14" t="str">
        <f>VLOOKUP(A1864,'Data _Transformation'!A1863:Q4192,16,0)</f>
        <v>R1013</v>
      </c>
      <c r="Q1864" s="42">
        <f>VLOOKUP(A1864,'Data _Transformation'!A1863:Q4192,17,0)</f>
        <v>48</v>
      </c>
    </row>
    <row r="1865" spans="1:17" ht="15.6" x14ac:dyDescent="0.3">
      <c r="A1865" s="41" t="s">
        <v>2560</v>
      </c>
      <c r="B1865" s="14" t="str">
        <f>VLOOKUP(A1865,'Data _Transformation'!A1864:Q4193,2,FALSE)</f>
        <v xml:space="preserve">  Zachary</v>
      </c>
      <c r="C1865" s="14">
        <f>VLOOKUP(A1865,'Data _Transformation'!A1864:Q4193,3,FALSE)</f>
        <v>44.22</v>
      </c>
      <c r="D1865" s="14">
        <f>VLOOKUP(A1865,'Data _Transformation'!A1864:Q4193,4,FALSE)</f>
        <v>4.1900000000000004</v>
      </c>
      <c r="E1865" s="14" t="str">
        <f>VLOOKUP(A1865,'Data _Transformation'!A1864:Q4193,5,FALSE)</f>
        <v>No</v>
      </c>
      <c r="F1865" s="14" t="str">
        <f>VLOOKUP(A1865,'Data _Transformation'!A1864:Q4193,6,FALSE)</f>
        <v>No</v>
      </c>
      <c r="G1865" s="14" t="str">
        <f>VLOOKUP(A1865,'Data _Transformation'!A1864:Q4193,7,FALSE)</f>
        <v>No</v>
      </c>
      <c r="H1865" s="14">
        <f>VLOOKUP(A1865,'Data _Transformation'!A1864:Q4193,8,FALSE)</f>
        <v>1</v>
      </c>
      <c r="I1865" s="14" t="str">
        <f>VLOOKUP(A1865,'Data _Transformation'!A1864:Q4193,9,FALSE)</f>
        <v>Nonsmoker</v>
      </c>
      <c r="J1865" s="14" t="str">
        <f>VLOOKUP(A1865,'Data _Transformation'!A1864:Q4193,10,FALSE)</f>
        <v>Obesity</v>
      </c>
      <c r="K1865" s="14" t="str">
        <f>VLOOKUP(A1865,'Data _Transformation'!A1864:Q4193,11,FALSE)</f>
        <v>Normal</v>
      </c>
      <c r="L1865" s="39">
        <f>VLOOKUP(A1865,'Data _Transformation'!A1864:Q4193,12,FALSE)</f>
        <v>27275</v>
      </c>
      <c r="M1865" s="40">
        <f>VLOOKUP(A1865,'Data _Transformation'!A1864:Q4193,13,FALSE)</f>
        <v>21232.18</v>
      </c>
      <c r="N1865" s="14" t="str">
        <f>VLOOKUP(A1865,'Data _Transformation'!A1864:Q4193,14,FALSE)</f>
        <v>tier - 3</v>
      </c>
      <c r="O1865" s="14" t="str">
        <f>VLOOKUP(A1865,'Data _Transformation'!A1864:Q4193,15,FALSE)</f>
        <v>tier - 2</v>
      </c>
      <c r="P1865" s="14" t="str">
        <f>VLOOKUP(A1865,'Data _Transformation'!A1864:Q4193,16,0)</f>
        <v>R1011</v>
      </c>
      <c r="Q1865" s="42">
        <f>VLOOKUP(A1865,'Data _Transformation'!A1864:Q4193,17,0)</f>
        <v>48</v>
      </c>
    </row>
    <row r="1866" spans="1:17" ht="15.6" x14ac:dyDescent="0.3">
      <c r="A1866" s="41" t="s">
        <v>2553</v>
      </c>
      <c r="B1866" s="14" t="str">
        <f>VLOOKUP(A1866,'Data _Transformation'!A1865:Q4194,2,FALSE)</f>
        <v xml:space="preserve">  Dane</v>
      </c>
      <c r="C1866" s="14">
        <f>VLOOKUP(A1866,'Data _Transformation'!A1865:Q4194,3,FALSE)</f>
        <v>15.46</v>
      </c>
      <c r="D1866" s="14">
        <f>VLOOKUP(A1866,'Data _Transformation'!A1865:Q4194,4,FALSE)</f>
        <v>4.99</v>
      </c>
      <c r="E1866" s="14" t="str">
        <f>VLOOKUP(A1866,'Data _Transformation'!A1865:Q4194,5,FALSE)</f>
        <v>Yes</v>
      </c>
      <c r="F1866" s="14" t="str">
        <f>VLOOKUP(A1866,'Data _Transformation'!A1865:Q4194,6,FALSE)</f>
        <v>No</v>
      </c>
      <c r="G1866" s="14" t="str">
        <f>VLOOKUP(A1866,'Data _Transformation'!A1865:Q4194,7,FALSE)</f>
        <v>Yes</v>
      </c>
      <c r="H1866" s="14">
        <f>VLOOKUP(A1866,'Data _Transformation'!A1865:Q4194,8,FALSE)</f>
        <v>1</v>
      </c>
      <c r="I1866" s="14" t="str">
        <f>VLOOKUP(A1866,'Data _Transformation'!A1865:Q4194,9,FALSE)</f>
        <v>Nonsmoker</v>
      </c>
      <c r="J1866" s="14" t="str">
        <f>VLOOKUP(A1866,'Data _Transformation'!A1865:Q4194,10,FALSE)</f>
        <v>Under weight</v>
      </c>
      <c r="K1866" s="14" t="str">
        <f>VLOOKUP(A1866,'Data _Transformation'!A1865:Q4194,11,FALSE)</f>
        <v>Normal</v>
      </c>
      <c r="L1866" s="39">
        <f>VLOOKUP(A1866,'Data _Transformation'!A1865:Q4194,12,FALSE)</f>
        <v>29565</v>
      </c>
      <c r="M1866" s="40">
        <f>VLOOKUP(A1866,'Data _Transformation'!A1865:Q4194,13,FALSE)</f>
        <v>21259.38</v>
      </c>
      <c r="N1866" s="14" t="str">
        <f>VLOOKUP(A1866,'Data _Transformation'!A1865:Q4194,14,FALSE)</f>
        <v>tier - 3</v>
      </c>
      <c r="O1866" s="14" t="str">
        <f>VLOOKUP(A1866,'Data _Transformation'!A1865:Q4194,15,FALSE)</f>
        <v>tier - 3</v>
      </c>
      <c r="P1866" s="14" t="str">
        <f>VLOOKUP(A1866,'Data _Transformation'!A1865:Q4194,16,0)</f>
        <v>R1019</v>
      </c>
      <c r="Q1866" s="42">
        <f>VLOOKUP(A1866,'Data _Transformation'!A1865:Q4194,17,0)</f>
        <v>42</v>
      </c>
    </row>
    <row r="1867" spans="1:17" ht="15.6" x14ac:dyDescent="0.3">
      <c r="A1867" s="41" t="s">
        <v>2546</v>
      </c>
      <c r="B1867" s="14" t="str">
        <f>VLOOKUP(A1867,'Data _Transformation'!A1866:Q4195,2,FALSE)</f>
        <v xml:space="preserve">  Dougie J</v>
      </c>
      <c r="C1867" s="14">
        <f>VLOOKUP(A1867,'Data _Transformation'!A1866:Q4195,3,FALSE)</f>
        <v>30.3</v>
      </c>
      <c r="D1867" s="14">
        <f>VLOOKUP(A1867,'Data _Transformation'!A1866:Q4195,4,FALSE)</f>
        <v>4.7699999999999996</v>
      </c>
      <c r="E1867" s="14" t="str">
        <f>VLOOKUP(A1867,'Data _Transformation'!A1866:Q4195,5,FALSE)</f>
        <v>Yes</v>
      </c>
      <c r="F1867" s="14" t="str">
        <f>VLOOKUP(A1867,'Data _Transformation'!A1866:Q4195,6,FALSE)</f>
        <v>No</v>
      </c>
      <c r="G1867" s="14" t="str">
        <f>VLOOKUP(A1867,'Data _Transformation'!A1866:Q4195,7,FALSE)</f>
        <v>No</v>
      </c>
      <c r="H1867" s="14">
        <f>VLOOKUP(A1867,'Data _Transformation'!A1866:Q4195,8,FALSE)</f>
        <v>1</v>
      </c>
      <c r="I1867" s="14" t="str">
        <f>VLOOKUP(A1867,'Data _Transformation'!A1866:Q4195,9,FALSE)</f>
        <v>Nonsmoker</v>
      </c>
      <c r="J1867" s="14" t="str">
        <f>VLOOKUP(A1867,'Data _Transformation'!A1866:Q4195,10,FALSE)</f>
        <v>Obesity</v>
      </c>
      <c r="K1867" s="14" t="str">
        <f>VLOOKUP(A1867,'Data _Transformation'!A1866:Q4195,11,FALSE)</f>
        <v>Normal</v>
      </c>
      <c r="L1867" s="39">
        <f>VLOOKUP(A1867,'Data _Transformation'!A1866:Q4195,12,FALSE)</f>
        <v>38203</v>
      </c>
      <c r="M1867" s="40">
        <f>VLOOKUP(A1867,'Data _Transformation'!A1866:Q4195,13,FALSE)</f>
        <v>21344.85</v>
      </c>
      <c r="N1867" s="14" t="str">
        <f>VLOOKUP(A1867,'Data _Transformation'!A1866:Q4195,14,FALSE)</f>
        <v>tier - 3</v>
      </c>
      <c r="O1867" s="14" t="str">
        <f>VLOOKUP(A1867,'Data _Transformation'!A1866:Q4195,15,FALSE)</f>
        <v>tier - 1</v>
      </c>
      <c r="P1867" s="14" t="str">
        <f>VLOOKUP(A1867,'Data _Transformation'!A1866:Q4195,16,0)</f>
        <v>R1024</v>
      </c>
      <c r="Q1867" s="42">
        <f>VLOOKUP(A1867,'Data _Transformation'!A1866:Q4195,17,0)</f>
        <v>18</v>
      </c>
    </row>
    <row r="1868" spans="1:17" ht="15.6" x14ac:dyDescent="0.3">
      <c r="A1868" s="41" t="s">
        <v>2539</v>
      </c>
      <c r="B1868" s="14" t="str">
        <f>VLOOKUP(A1868,'Data _Transformation'!A1867:Q4196,2,FALSE)</f>
        <v xml:space="preserve">  Jeremiah H</v>
      </c>
      <c r="C1868" s="14">
        <f>VLOOKUP(A1868,'Data _Transformation'!A1867:Q4196,3,FALSE)</f>
        <v>16.670000000000002</v>
      </c>
      <c r="D1868" s="14">
        <f>VLOOKUP(A1868,'Data _Transformation'!A1867:Q4196,4,FALSE)</f>
        <v>5.46</v>
      </c>
      <c r="E1868" s="14" t="str">
        <f>VLOOKUP(A1868,'Data _Transformation'!A1867:Q4196,5,FALSE)</f>
        <v>No</v>
      </c>
      <c r="F1868" s="14" t="str">
        <f>VLOOKUP(A1868,'Data _Transformation'!A1867:Q4196,6,FALSE)</f>
        <v>No</v>
      </c>
      <c r="G1868" s="14" t="str">
        <f>VLOOKUP(A1868,'Data _Transformation'!A1867:Q4196,7,FALSE)</f>
        <v>No</v>
      </c>
      <c r="H1868" s="14">
        <f>VLOOKUP(A1868,'Data _Transformation'!A1867:Q4196,8,FALSE)</f>
        <v>0</v>
      </c>
      <c r="I1868" s="14" t="str">
        <f>VLOOKUP(A1868,'Data _Transformation'!A1867:Q4196,9,FALSE)</f>
        <v>Nonsmoker</v>
      </c>
      <c r="J1868" s="14" t="str">
        <f>VLOOKUP(A1868,'Data _Transformation'!A1867:Q4196,10,FALSE)</f>
        <v>Under weight</v>
      </c>
      <c r="K1868" s="14" t="str">
        <f>VLOOKUP(A1868,'Data _Transformation'!A1867:Q4196,11,FALSE)</f>
        <v>Normal</v>
      </c>
      <c r="L1868" s="39">
        <f>VLOOKUP(A1868,'Data _Transformation'!A1867:Q4196,12,FALSE)</f>
        <v>29468</v>
      </c>
      <c r="M1868" s="40">
        <f>VLOOKUP(A1868,'Data _Transformation'!A1867:Q4196,13,FALSE)</f>
        <v>21348.71</v>
      </c>
      <c r="N1868" s="14" t="str">
        <f>VLOOKUP(A1868,'Data _Transformation'!A1867:Q4196,14,FALSE)</f>
        <v>tier - 2</v>
      </c>
      <c r="O1868" s="14" t="str">
        <f>VLOOKUP(A1868,'Data _Transformation'!A1867:Q4196,15,FALSE)</f>
        <v>tier - 1</v>
      </c>
      <c r="P1868" s="14" t="str">
        <f>VLOOKUP(A1868,'Data _Transformation'!A1867:Q4196,16,0)</f>
        <v>R1012</v>
      </c>
      <c r="Q1868" s="42">
        <f>VLOOKUP(A1868,'Data _Transformation'!A1867:Q4196,17,0)</f>
        <v>42</v>
      </c>
    </row>
    <row r="1869" spans="1:17" ht="15.6" x14ac:dyDescent="0.3">
      <c r="A1869" s="41" t="s">
        <v>2536</v>
      </c>
      <c r="B1869" s="14" t="str">
        <f>VLOOKUP(A1869,'Data _Transformation'!A1868:Q4197,2,FALSE)</f>
        <v xml:space="preserve">  Ashley J</v>
      </c>
      <c r="C1869" s="14">
        <f>VLOOKUP(A1869,'Data _Transformation'!A1868:Q4197,3,FALSE)</f>
        <v>28.594999999999999</v>
      </c>
      <c r="D1869" s="14">
        <f>VLOOKUP(A1869,'Data _Transformation'!A1868:Q4197,4,FALSE)</f>
        <v>5.43</v>
      </c>
      <c r="E1869" s="14" t="str">
        <f>VLOOKUP(A1869,'Data _Transformation'!A1868:Q4197,5,FALSE)</f>
        <v>No</v>
      </c>
      <c r="F1869" s="14" t="str">
        <f>VLOOKUP(A1869,'Data _Transformation'!A1868:Q4197,6,FALSE)</f>
        <v>No</v>
      </c>
      <c r="G1869" s="14" t="str">
        <f>VLOOKUP(A1869,'Data _Transformation'!A1868:Q4197,7,FALSE)</f>
        <v>No</v>
      </c>
      <c r="H1869" s="14">
        <f>VLOOKUP(A1869,'Data _Transformation'!A1868:Q4197,8,FALSE)</f>
        <v>0</v>
      </c>
      <c r="I1869" s="14" t="str">
        <f>VLOOKUP(A1869,'Data _Transformation'!A1868:Q4197,9,FALSE)</f>
        <v>Nonsmoker</v>
      </c>
      <c r="J1869" s="14" t="str">
        <f>VLOOKUP(A1869,'Data _Transformation'!A1868:Q4197,10,FALSE)</f>
        <v>Over weight</v>
      </c>
      <c r="K1869" s="14" t="str">
        <f>VLOOKUP(A1869,'Data _Transformation'!A1868:Q4197,11,FALSE)</f>
        <v>Normal</v>
      </c>
      <c r="L1869" s="39">
        <f>VLOOKUP(A1869,'Data _Transformation'!A1868:Q4197,12,FALSE)</f>
        <v>33198</v>
      </c>
      <c r="M1869" s="40">
        <f>VLOOKUP(A1869,'Data _Transformation'!A1868:Q4197,13,FALSE)</f>
        <v>21472.48</v>
      </c>
      <c r="N1869" s="14" t="str">
        <f>VLOOKUP(A1869,'Data _Transformation'!A1868:Q4197,14,FALSE)</f>
        <v>tier - 2</v>
      </c>
      <c r="O1869" s="14" t="str">
        <f>VLOOKUP(A1869,'Data _Transformation'!A1868:Q4197,15,FALSE)</f>
        <v>tier - 2</v>
      </c>
      <c r="P1869" s="14" t="str">
        <f>VLOOKUP(A1869,'Data _Transformation'!A1868:Q4197,16,0)</f>
        <v>R1012</v>
      </c>
      <c r="Q1869" s="42">
        <f>VLOOKUP(A1869,'Data _Transformation'!A1868:Q4197,17,0)</f>
        <v>32</v>
      </c>
    </row>
    <row r="1870" spans="1:17" ht="15.6" x14ac:dyDescent="0.3">
      <c r="A1870" s="41" t="s">
        <v>2531</v>
      </c>
      <c r="B1870" s="14" t="str">
        <f>VLOOKUP(A1870,'Data _Transformation'!A1869:Q4198,2,FALSE)</f>
        <v xml:space="preserve">  Turner J</v>
      </c>
      <c r="C1870" s="14">
        <f>VLOOKUP(A1870,'Data _Transformation'!A1869:Q4198,3,FALSE)</f>
        <v>25.934999999999999</v>
      </c>
      <c r="D1870" s="14">
        <f>VLOOKUP(A1870,'Data _Transformation'!A1869:Q4198,4,FALSE)</f>
        <v>4.29</v>
      </c>
      <c r="E1870" s="14" t="str">
        <f>VLOOKUP(A1870,'Data _Transformation'!A1869:Q4198,5,FALSE)</f>
        <v>No</v>
      </c>
      <c r="F1870" s="14" t="str">
        <f>VLOOKUP(A1870,'Data _Transformation'!A1869:Q4198,6,FALSE)</f>
        <v>No</v>
      </c>
      <c r="G1870" s="14" t="str">
        <f>VLOOKUP(A1870,'Data _Transformation'!A1869:Q4198,7,FALSE)</f>
        <v>No</v>
      </c>
      <c r="H1870" s="14">
        <f>VLOOKUP(A1870,'Data _Transformation'!A1869:Q4198,8,FALSE)</f>
        <v>0</v>
      </c>
      <c r="I1870" s="14" t="str">
        <f>VLOOKUP(A1870,'Data _Transformation'!A1869:Q4198,9,FALSE)</f>
        <v>Nonsmoker</v>
      </c>
      <c r="J1870" s="14" t="str">
        <f>VLOOKUP(A1870,'Data _Transformation'!A1869:Q4198,10,FALSE)</f>
        <v>Over weight</v>
      </c>
      <c r="K1870" s="14" t="str">
        <f>VLOOKUP(A1870,'Data _Transformation'!A1869:Q4198,11,FALSE)</f>
        <v>Normal</v>
      </c>
      <c r="L1870" s="39">
        <f>VLOOKUP(A1870,'Data _Transformation'!A1869:Q4198,12,FALSE)</f>
        <v>36323</v>
      </c>
      <c r="M1870" s="40">
        <f>VLOOKUP(A1870,'Data _Transformation'!A1869:Q4198,13,FALSE)</f>
        <v>21595.38</v>
      </c>
      <c r="N1870" s="14" t="str">
        <f>VLOOKUP(A1870,'Data _Transformation'!A1869:Q4198,14,FALSE)</f>
        <v>tier - 2</v>
      </c>
      <c r="O1870" s="14" t="str">
        <f>VLOOKUP(A1870,'Data _Transformation'!A1869:Q4198,15,FALSE)</f>
        <v>tier - 3</v>
      </c>
      <c r="P1870" s="14" t="str">
        <f>VLOOKUP(A1870,'Data _Transformation'!A1869:Q4198,16,0)</f>
        <v>R1012</v>
      </c>
      <c r="Q1870" s="42">
        <f>VLOOKUP(A1870,'Data _Transformation'!A1869:Q4198,17,0)</f>
        <v>23</v>
      </c>
    </row>
    <row r="1871" spans="1:17" ht="15.6" x14ac:dyDescent="0.3">
      <c r="A1871" s="41" t="s">
        <v>2527</v>
      </c>
      <c r="B1871" s="14" t="str">
        <f>VLOOKUP(A1871,'Data _Transformation'!A1870:Q4199,2,FALSE)</f>
        <v xml:space="preserve">  Roger</v>
      </c>
      <c r="C1871" s="14">
        <f>VLOOKUP(A1871,'Data _Transformation'!A1870:Q4199,3,FALSE)</f>
        <v>27.645</v>
      </c>
      <c r="D1871" s="14">
        <f>VLOOKUP(A1871,'Data _Transformation'!A1870:Q4199,4,FALSE)</f>
        <v>5.25</v>
      </c>
      <c r="E1871" s="14" t="str">
        <f>VLOOKUP(A1871,'Data _Transformation'!A1870:Q4199,5,FALSE)</f>
        <v>No</v>
      </c>
      <c r="F1871" s="14" t="str">
        <f>VLOOKUP(A1871,'Data _Transformation'!A1870:Q4199,6,FALSE)</f>
        <v>No</v>
      </c>
      <c r="G1871" s="14" t="str">
        <f>VLOOKUP(A1871,'Data _Transformation'!A1870:Q4199,7,FALSE)</f>
        <v>No</v>
      </c>
      <c r="H1871" s="14">
        <f>VLOOKUP(A1871,'Data _Transformation'!A1870:Q4199,8,FALSE)</f>
        <v>1</v>
      </c>
      <c r="I1871" s="14" t="str">
        <f>VLOOKUP(A1871,'Data _Transformation'!A1870:Q4199,9,FALSE)</f>
        <v>Nonsmoker</v>
      </c>
      <c r="J1871" s="14" t="str">
        <f>VLOOKUP(A1871,'Data _Transformation'!A1870:Q4199,10,FALSE)</f>
        <v>Over weight</v>
      </c>
      <c r="K1871" s="14" t="str">
        <f>VLOOKUP(A1871,'Data _Transformation'!A1870:Q4199,11,FALSE)</f>
        <v>Normal</v>
      </c>
      <c r="L1871" s="39">
        <f>VLOOKUP(A1871,'Data _Transformation'!A1870:Q4199,12,FALSE)</f>
        <v>30675</v>
      </c>
      <c r="M1871" s="40">
        <f>VLOOKUP(A1871,'Data _Transformation'!A1870:Q4199,13,FALSE)</f>
        <v>21659.93</v>
      </c>
      <c r="N1871" s="14" t="str">
        <f>VLOOKUP(A1871,'Data _Transformation'!A1870:Q4199,14,FALSE)</f>
        <v>tier - 3</v>
      </c>
      <c r="O1871" s="14" t="str">
        <f>VLOOKUP(A1871,'Data _Transformation'!A1870:Q4199,15,FALSE)</f>
        <v>tier - 3</v>
      </c>
      <c r="P1871" s="14" t="str">
        <f>VLOOKUP(A1871,'Data _Transformation'!A1870:Q4199,16,0)</f>
        <v>R1024</v>
      </c>
      <c r="Q1871" s="42">
        <f>VLOOKUP(A1871,'Data _Transformation'!A1870:Q4199,17,0)</f>
        <v>39</v>
      </c>
    </row>
    <row r="1872" spans="1:17" ht="15.6" x14ac:dyDescent="0.3">
      <c r="A1872" s="41" t="s">
        <v>2523</v>
      </c>
      <c r="B1872" s="14" t="str">
        <f>VLOOKUP(A1872,'Data _Transformation'!A1871:Q4200,2,FALSE)</f>
        <v xml:space="preserve">  Pamela</v>
      </c>
      <c r="C1872" s="14">
        <f>VLOOKUP(A1872,'Data _Transformation'!A1871:Q4200,3,FALSE)</f>
        <v>30.1</v>
      </c>
      <c r="D1872" s="14">
        <f>VLOOKUP(A1872,'Data _Transformation'!A1871:Q4200,4,FALSE)</f>
        <v>4.04</v>
      </c>
      <c r="E1872" s="14" t="str">
        <f>VLOOKUP(A1872,'Data _Transformation'!A1871:Q4200,5,FALSE)</f>
        <v>No</v>
      </c>
      <c r="F1872" s="14" t="str">
        <f>VLOOKUP(A1872,'Data _Transformation'!A1871:Q4200,6,FALSE)</f>
        <v>No</v>
      </c>
      <c r="G1872" s="14" t="str">
        <f>VLOOKUP(A1872,'Data _Transformation'!A1871:Q4200,7,FALSE)</f>
        <v>No</v>
      </c>
      <c r="H1872" s="14">
        <f>VLOOKUP(A1872,'Data _Transformation'!A1871:Q4200,8,FALSE)</f>
        <v>1</v>
      </c>
      <c r="I1872" s="14" t="str">
        <f>VLOOKUP(A1872,'Data _Transformation'!A1871:Q4200,9,FALSE)</f>
        <v>Nonsmoker</v>
      </c>
      <c r="J1872" s="14" t="str">
        <f>VLOOKUP(A1872,'Data _Transformation'!A1871:Q4200,10,FALSE)</f>
        <v>Obesity</v>
      </c>
      <c r="K1872" s="14" t="str">
        <f>VLOOKUP(A1872,'Data _Transformation'!A1871:Q4200,11,FALSE)</f>
        <v>Normal</v>
      </c>
      <c r="L1872" s="39">
        <f>VLOOKUP(A1872,'Data _Transformation'!A1871:Q4200,12,FALSE)</f>
        <v>22966</v>
      </c>
      <c r="M1872" s="40">
        <f>VLOOKUP(A1872,'Data _Transformation'!A1871:Q4200,13,FALSE)</f>
        <v>21661.16</v>
      </c>
      <c r="N1872" s="14" t="str">
        <f>VLOOKUP(A1872,'Data _Transformation'!A1871:Q4200,14,FALSE)</f>
        <v>tier - 2</v>
      </c>
      <c r="O1872" s="14" t="str">
        <f>VLOOKUP(A1872,'Data _Transformation'!A1871:Q4200,15,FALSE)</f>
        <v>tier - 2</v>
      </c>
      <c r="P1872" s="14" t="str">
        <f>VLOOKUP(A1872,'Data _Transformation'!A1871:Q4200,16,0)</f>
        <v>R1012</v>
      </c>
      <c r="Q1872" s="42">
        <f>VLOOKUP(A1872,'Data _Transformation'!A1871:Q4200,17,0)</f>
        <v>60</v>
      </c>
    </row>
    <row r="1873" spans="1:17" ht="15.6" x14ac:dyDescent="0.3">
      <c r="A1873" s="41" t="s">
        <v>2518</v>
      </c>
      <c r="B1873" s="14" t="str">
        <f>VLOOKUP(A1873,'Data _Transformation'!A1872:Q4201,2,FALSE)</f>
        <v xml:space="preserve">  Allison M</v>
      </c>
      <c r="C1873" s="14">
        <f>VLOOKUP(A1873,'Data _Transformation'!A1872:Q4201,3,FALSE)</f>
        <v>26.79</v>
      </c>
      <c r="D1873" s="14">
        <f>VLOOKUP(A1873,'Data _Transformation'!A1872:Q4201,4,FALSE)</f>
        <v>5</v>
      </c>
      <c r="E1873" s="14" t="str">
        <f>VLOOKUP(A1873,'Data _Transformation'!A1872:Q4201,5,FALSE)</f>
        <v>Yes</v>
      </c>
      <c r="F1873" s="14" t="str">
        <f>VLOOKUP(A1873,'Data _Transformation'!A1872:Q4201,6,FALSE)</f>
        <v>No</v>
      </c>
      <c r="G1873" s="14" t="str">
        <f>VLOOKUP(A1873,'Data _Transformation'!A1872:Q4201,7,FALSE)</f>
        <v>Yes</v>
      </c>
      <c r="H1873" s="14">
        <f>VLOOKUP(A1873,'Data _Transformation'!A1872:Q4201,8,FALSE)</f>
        <v>1</v>
      </c>
      <c r="I1873" s="14" t="str">
        <f>VLOOKUP(A1873,'Data _Transformation'!A1872:Q4201,9,FALSE)</f>
        <v>Nonsmoker</v>
      </c>
      <c r="J1873" s="14" t="str">
        <f>VLOOKUP(A1873,'Data _Transformation'!A1872:Q4201,10,FALSE)</f>
        <v>Over weight</v>
      </c>
      <c r="K1873" s="14" t="str">
        <f>VLOOKUP(A1873,'Data _Transformation'!A1872:Q4201,11,FALSE)</f>
        <v>Normal</v>
      </c>
      <c r="L1873" s="39">
        <f>VLOOKUP(A1873,'Data _Transformation'!A1872:Q4201,12,FALSE)</f>
        <v>27959</v>
      </c>
      <c r="M1873" s="40">
        <f>VLOOKUP(A1873,'Data _Transformation'!A1872:Q4201,13,FALSE)</f>
        <v>21677.279999999999</v>
      </c>
      <c r="N1873" s="14" t="str">
        <f>VLOOKUP(A1873,'Data _Transformation'!A1872:Q4201,14,FALSE)</f>
        <v>tier - 3</v>
      </c>
      <c r="O1873" s="14" t="str">
        <f>VLOOKUP(A1873,'Data _Transformation'!A1872:Q4201,15,FALSE)</f>
        <v>tier - 1</v>
      </c>
      <c r="P1873" s="14" t="str">
        <f>VLOOKUP(A1873,'Data _Transformation'!A1872:Q4201,16,0)</f>
        <v>R1012</v>
      </c>
      <c r="Q1873" s="42">
        <f>VLOOKUP(A1873,'Data _Transformation'!A1872:Q4201,17,0)</f>
        <v>46</v>
      </c>
    </row>
    <row r="1874" spans="1:17" ht="15.6" x14ac:dyDescent="0.3">
      <c r="A1874" s="41" t="s">
        <v>2513</v>
      </c>
      <c r="B1874" s="14" t="str">
        <f>VLOOKUP(A1874,'Data _Transformation'!A1873:Q4202,2,FALSE)</f>
        <v xml:space="preserve">  Katherine H</v>
      </c>
      <c r="C1874" s="14">
        <f>VLOOKUP(A1874,'Data _Transformation'!A1873:Q4202,3,FALSE)</f>
        <v>27.1</v>
      </c>
      <c r="D1874" s="14">
        <f>VLOOKUP(A1874,'Data _Transformation'!A1873:Q4202,4,FALSE)</f>
        <v>4.01</v>
      </c>
      <c r="E1874" s="14" t="str">
        <f>VLOOKUP(A1874,'Data _Transformation'!A1873:Q4202,5,FALSE)</f>
        <v>Yes</v>
      </c>
      <c r="F1874" s="14" t="str">
        <f>VLOOKUP(A1874,'Data _Transformation'!A1873:Q4202,6,FALSE)</f>
        <v>No</v>
      </c>
      <c r="G1874" s="14" t="str">
        <f>VLOOKUP(A1874,'Data _Transformation'!A1873:Q4202,7,FALSE)</f>
        <v>No</v>
      </c>
      <c r="H1874" s="14">
        <f>VLOOKUP(A1874,'Data _Transformation'!A1873:Q4202,8,FALSE)</f>
        <v>1</v>
      </c>
      <c r="I1874" s="14" t="str">
        <f>VLOOKUP(A1874,'Data _Transformation'!A1873:Q4202,9,FALSE)</f>
        <v>Nonsmoker</v>
      </c>
      <c r="J1874" s="14" t="str">
        <f>VLOOKUP(A1874,'Data _Transformation'!A1873:Q4202,10,FALSE)</f>
        <v>Over weight</v>
      </c>
      <c r="K1874" s="14" t="str">
        <f>VLOOKUP(A1874,'Data _Transformation'!A1873:Q4202,11,FALSE)</f>
        <v>Normal</v>
      </c>
      <c r="L1874" s="39">
        <f>VLOOKUP(A1874,'Data _Transformation'!A1873:Q4202,12,FALSE)</f>
        <v>29118</v>
      </c>
      <c r="M1874" s="40">
        <f>VLOOKUP(A1874,'Data _Transformation'!A1873:Q4202,13,FALSE)</f>
        <v>21771.34</v>
      </c>
      <c r="N1874" s="14" t="str">
        <f>VLOOKUP(A1874,'Data _Transformation'!A1873:Q4202,14,FALSE)</f>
        <v>tier - 3</v>
      </c>
      <c r="O1874" s="14" t="str">
        <f>VLOOKUP(A1874,'Data _Transformation'!A1873:Q4202,15,FALSE)</f>
        <v>tier - 1</v>
      </c>
      <c r="P1874" s="14" t="str">
        <f>VLOOKUP(A1874,'Data _Transformation'!A1873:Q4202,16,0)</f>
        <v>R1024</v>
      </c>
      <c r="Q1874" s="42">
        <f>VLOOKUP(A1874,'Data _Transformation'!A1873:Q4202,17,0)</f>
        <v>43</v>
      </c>
    </row>
    <row r="1875" spans="1:17" ht="15.6" x14ac:dyDescent="0.3">
      <c r="A1875" s="41" t="s">
        <v>2508</v>
      </c>
      <c r="B1875" s="14" t="str">
        <f>VLOOKUP(A1875,'Data _Transformation'!A1874:Q4203,2,FALSE)</f>
        <v xml:space="preserve">  Robin</v>
      </c>
      <c r="C1875" s="14">
        <f>VLOOKUP(A1875,'Data _Transformation'!A1874:Q4203,3,FALSE)</f>
        <v>24.31</v>
      </c>
      <c r="D1875" s="14">
        <f>VLOOKUP(A1875,'Data _Transformation'!A1874:Q4203,4,FALSE)</f>
        <v>5.4</v>
      </c>
      <c r="E1875" s="14" t="str">
        <f>VLOOKUP(A1875,'Data _Transformation'!A1874:Q4203,5,FALSE)</f>
        <v>No</v>
      </c>
      <c r="F1875" s="14" t="str">
        <f>VLOOKUP(A1875,'Data _Transformation'!A1874:Q4203,6,FALSE)</f>
        <v>No</v>
      </c>
      <c r="G1875" s="14" t="str">
        <f>VLOOKUP(A1875,'Data _Transformation'!A1874:Q4203,7,FALSE)</f>
        <v>No</v>
      </c>
      <c r="H1875" s="14">
        <f>VLOOKUP(A1875,'Data _Transformation'!A1874:Q4203,8,FALSE)</f>
        <v>0</v>
      </c>
      <c r="I1875" s="14" t="str">
        <f>VLOOKUP(A1875,'Data _Transformation'!A1874:Q4203,9,FALSE)</f>
        <v>Nonsmoker</v>
      </c>
      <c r="J1875" s="14" t="str">
        <f>VLOOKUP(A1875,'Data _Transformation'!A1874:Q4203,10,FALSE)</f>
        <v>Normal weight</v>
      </c>
      <c r="K1875" s="14" t="str">
        <f>VLOOKUP(A1875,'Data _Transformation'!A1874:Q4203,11,FALSE)</f>
        <v>Normal</v>
      </c>
      <c r="L1875" s="39">
        <f>VLOOKUP(A1875,'Data _Transformation'!A1874:Q4203,12,FALSE)</f>
        <v>29126</v>
      </c>
      <c r="M1875" s="40">
        <f>VLOOKUP(A1875,'Data _Transformation'!A1874:Q4203,13,FALSE)</f>
        <v>21774.32</v>
      </c>
      <c r="N1875" s="14" t="str">
        <f>VLOOKUP(A1875,'Data _Transformation'!A1874:Q4203,14,FALSE)</f>
        <v>tier - 3</v>
      </c>
      <c r="O1875" s="14" t="str">
        <f>VLOOKUP(A1875,'Data _Transformation'!A1874:Q4203,15,FALSE)</f>
        <v>tier - 2</v>
      </c>
      <c r="P1875" s="14" t="str">
        <f>VLOOKUP(A1875,'Data _Transformation'!A1874:Q4203,16,0)</f>
        <v>R1012</v>
      </c>
      <c r="Q1875" s="42">
        <f>VLOOKUP(A1875,'Data _Transformation'!A1874:Q4203,17,0)</f>
        <v>43</v>
      </c>
    </row>
    <row r="1876" spans="1:17" ht="15.6" x14ac:dyDescent="0.3">
      <c r="A1876" s="41" t="s">
        <v>2503</v>
      </c>
      <c r="B1876" s="14" t="str">
        <f>VLOOKUP(A1876,'Data _Transformation'!A1875:Q4204,2,FALSE)</f>
        <v xml:space="preserve">  Terri</v>
      </c>
      <c r="C1876" s="14">
        <f>VLOOKUP(A1876,'Data _Transformation'!A1875:Q4204,3,FALSE)</f>
        <v>15.53</v>
      </c>
      <c r="D1876" s="14">
        <f>VLOOKUP(A1876,'Data _Transformation'!A1875:Q4204,4,FALSE)</f>
        <v>5.81</v>
      </c>
      <c r="E1876" s="14" t="str">
        <f>VLOOKUP(A1876,'Data _Transformation'!A1875:Q4204,5,FALSE)</f>
        <v>No</v>
      </c>
      <c r="F1876" s="14" t="str">
        <f>VLOOKUP(A1876,'Data _Transformation'!A1875:Q4204,6,FALSE)</f>
        <v>No</v>
      </c>
      <c r="G1876" s="14" t="str">
        <f>VLOOKUP(A1876,'Data _Transformation'!A1875:Q4204,7,FALSE)</f>
        <v>No</v>
      </c>
      <c r="H1876" s="14">
        <f>VLOOKUP(A1876,'Data _Transformation'!A1875:Q4204,8,FALSE)</f>
        <v>1</v>
      </c>
      <c r="I1876" s="14" t="str">
        <f>VLOOKUP(A1876,'Data _Transformation'!A1875:Q4204,9,FALSE)</f>
        <v>Nonsmoker</v>
      </c>
      <c r="J1876" s="14" t="str">
        <f>VLOOKUP(A1876,'Data _Transformation'!A1875:Q4204,10,FALSE)</f>
        <v>Under weight</v>
      </c>
      <c r="K1876" s="14" t="str">
        <f>VLOOKUP(A1876,'Data _Transformation'!A1875:Q4204,11,FALSE)</f>
        <v>Prediabetes</v>
      </c>
      <c r="L1876" s="39">
        <f>VLOOKUP(A1876,'Data _Transformation'!A1875:Q4204,12,FALSE)</f>
        <v>23250</v>
      </c>
      <c r="M1876" s="40">
        <f>VLOOKUP(A1876,'Data _Transformation'!A1875:Q4204,13,FALSE)</f>
        <v>21797</v>
      </c>
      <c r="N1876" s="14" t="str">
        <f>VLOOKUP(A1876,'Data _Transformation'!A1875:Q4204,14,FALSE)</f>
        <v>tier - 3</v>
      </c>
      <c r="O1876" s="14" t="str">
        <f>VLOOKUP(A1876,'Data _Transformation'!A1875:Q4204,15,FALSE)</f>
        <v>tier - 1</v>
      </c>
      <c r="P1876" s="14" t="str">
        <f>VLOOKUP(A1876,'Data _Transformation'!A1875:Q4204,16,0)</f>
        <v>R1011</v>
      </c>
      <c r="Q1876" s="42">
        <f>VLOOKUP(A1876,'Data _Transformation'!A1875:Q4204,17,0)</f>
        <v>59</v>
      </c>
    </row>
    <row r="1877" spans="1:17" ht="15.6" x14ac:dyDescent="0.3">
      <c r="A1877" s="41" t="s">
        <v>2498</v>
      </c>
      <c r="B1877" s="14" t="str">
        <f>VLOOKUP(A1877,'Data _Transformation'!A1876:Q4205,2,FALSE)</f>
        <v xml:space="preserve">  Eddie</v>
      </c>
      <c r="C1877" s="14">
        <f>VLOOKUP(A1877,'Data _Transformation'!A1876:Q4205,3,FALSE)</f>
        <v>30.7</v>
      </c>
      <c r="D1877" s="14">
        <f>VLOOKUP(A1877,'Data _Transformation'!A1876:Q4205,4,FALSE)</f>
        <v>5.82</v>
      </c>
      <c r="E1877" s="14" t="str">
        <f>VLOOKUP(A1877,'Data _Transformation'!A1876:Q4205,5,FALSE)</f>
        <v>No</v>
      </c>
      <c r="F1877" s="14" t="str">
        <f>VLOOKUP(A1877,'Data _Transformation'!A1876:Q4205,6,FALSE)</f>
        <v>No</v>
      </c>
      <c r="G1877" s="14" t="str">
        <f>VLOOKUP(A1877,'Data _Transformation'!A1876:Q4205,7,FALSE)</f>
        <v>No</v>
      </c>
      <c r="H1877" s="14">
        <f>VLOOKUP(A1877,'Data _Transformation'!A1876:Q4205,8,FALSE)</f>
        <v>1</v>
      </c>
      <c r="I1877" s="14" t="str">
        <f>VLOOKUP(A1877,'Data _Transformation'!A1876:Q4205,9,FALSE)</f>
        <v>Nonsmoker</v>
      </c>
      <c r="J1877" s="14" t="str">
        <f>VLOOKUP(A1877,'Data _Transformation'!A1876:Q4205,10,FALSE)</f>
        <v>Obesity</v>
      </c>
      <c r="K1877" s="14" t="str">
        <f>VLOOKUP(A1877,'Data _Transformation'!A1876:Q4205,11,FALSE)</f>
        <v>Prediabetes</v>
      </c>
      <c r="L1877" s="39">
        <f>VLOOKUP(A1877,'Data _Transformation'!A1876:Q4205,12,FALSE)</f>
        <v>29084</v>
      </c>
      <c r="M1877" s="40">
        <f>VLOOKUP(A1877,'Data _Transformation'!A1876:Q4205,13,FALSE)</f>
        <v>21880.82</v>
      </c>
      <c r="N1877" s="14" t="str">
        <f>VLOOKUP(A1877,'Data _Transformation'!A1876:Q4205,14,FALSE)</f>
        <v>tier - 3</v>
      </c>
      <c r="O1877" s="14" t="str">
        <f>VLOOKUP(A1877,'Data _Transformation'!A1876:Q4205,15,FALSE)</f>
        <v>tier - 1</v>
      </c>
      <c r="P1877" s="14" t="str">
        <f>VLOOKUP(A1877,'Data _Transformation'!A1876:Q4205,16,0)</f>
        <v>R1012</v>
      </c>
      <c r="Q1877" s="42">
        <f>VLOOKUP(A1877,'Data _Transformation'!A1876:Q4205,17,0)</f>
        <v>43</v>
      </c>
    </row>
    <row r="1878" spans="1:17" ht="15.6" x14ac:dyDescent="0.3">
      <c r="A1878" s="41" t="s">
        <v>2493</v>
      </c>
      <c r="B1878" s="14" t="str">
        <f>VLOOKUP(A1878,'Data _Transformation'!A1877:Q4206,2,FALSE)</f>
        <v xml:space="preserve">  Pamela</v>
      </c>
      <c r="C1878" s="14">
        <f>VLOOKUP(A1878,'Data _Transformation'!A1877:Q4206,3,FALSE)</f>
        <v>33.33</v>
      </c>
      <c r="D1878" s="14">
        <f>VLOOKUP(A1878,'Data _Transformation'!A1877:Q4206,4,FALSE)</f>
        <v>4.82</v>
      </c>
      <c r="E1878" s="14" t="str">
        <f>VLOOKUP(A1878,'Data _Transformation'!A1877:Q4206,5,FALSE)</f>
        <v>No</v>
      </c>
      <c r="F1878" s="14" t="str">
        <f>VLOOKUP(A1878,'Data _Transformation'!A1877:Q4206,6,FALSE)</f>
        <v>No</v>
      </c>
      <c r="G1878" s="14" t="str">
        <f>VLOOKUP(A1878,'Data _Transformation'!A1877:Q4206,7,FALSE)</f>
        <v>No</v>
      </c>
      <c r="H1878" s="14">
        <f>VLOOKUP(A1878,'Data _Transformation'!A1877:Q4206,8,FALSE)</f>
        <v>1</v>
      </c>
      <c r="I1878" s="14" t="str">
        <f>VLOOKUP(A1878,'Data _Transformation'!A1877:Q4206,9,FALSE)</f>
        <v>Nonsmoker</v>
      </c>
      <c r="J1878" s="14" t="str">
        <f>VLOOKUP(A1878,'Data _Transformation'!A1877:Q4206,10,FALSE)</f>
        <v>Obesity</v>
      </c>
      <c r="K1878" s="14" t="str">
        <f>VLOOKUP(A1878,'Data _Transformation'!A1877:Q4206,11,FALSE)</f>
        <v>Normal</v>
      </c>
      <c r="L1878" s="39">
        <f>VLOOKUP(A1878,'Data _Transformation'!A1877:Q4206,12,FALSE)</f>
        <v>37892</v>
      </c>
      <c r="M1878" s="40">
        <f>VLOOKUP(A1878,'Data _Transformation'!A1877:Q4206,13,FALSE)</f>
        <v>21882.400000000001</v>
      </c>
      <c r="N1878" s="14" t="str">
        <f>VLOOKUP(A1878,'Data _Transformation'!A1877:Q4206,14,FALSE)</f>
        <v>tier - 2</v>
      </c>
      <c r="O1878" s="14" t="str">
        <f>VLOOKUP(A1878,'Data _Transformation'!A1877:Q4206,15,FALSE)</f>
        <v>tier - 1</v>
      </c>
      <c r="P1878" s="14" t="str">
        <f>VLOOKUP(A1878,'Data _Transformation'!A1877:Q4206,16,0)</f>
        <v>R1011</v>
      </c>
      <c r="Q1878" s="42">
        <f>VLOOKUP(A1878,'Data _Transformation'!A1877:Q4206,17,0)</f>
        <v>19</v>
      </c>
    </row>
    <row r="1879" spans="1:17" ht="15.6" x14ac:dyDescent="0.3">
      <c r="A1879" s="41" t="s">
        <v>2488</v>
      </c>
      <c r="B1879" s="14" t="str">
        <f>VLOOKUP(A1879,'Data _Transformation'!A1878:Q4207,2,FALSE)</f>
        <v xml:space="preserve">  Joyce</v>
      </c>
      <c r="C1879" s="14">
        <f>VLOOKUP(A1879,'Data _Transformation'!A1878:Q4207,3,FALSE)</f>
        <v>32.4</v>
      </c>
      <c r="D1879" s="14">
        <f>VLOOKUP(A1879,'Data _Transformation'!A1878:Q4207,4,FALSE)</f>
        <v>5.08</v>
      </c>
      <c r="E1879" s="14" t="str">
        <f>VLOOKUP(A1879,'Data _Transformation'!A1878:Q4207,5,FALSE)</f>
        <v>No</v>
      </c>
      <c r="F1879" s="14" t="str">
        <f>VLOOKUP(A1879,'Data _Transformation'!A1878:Q4207,6,FALSE)</f>
        <v>No</v>
      </c>
      <c r="G1879" s="14" t="str">
        <f>VLOOKUP(A1879,'Data _Transformation'!A1878:Q4207,7,FALSE)</f>
        <v>No</v>
      </c>
      <c r="H1879" s="14">
        <f>VLOOKUP(A1879,'Data _Transformation'!A1878:Q4207,8,FALSE)</f>
        <v>1</v>
      </c>
      <c r="I1879" s="14" t="str">
        <f>VLOOKUP(A1879,'Data _Transformation'!A1878:Q4207,9,FALSE)</f>
        <v>Nonsmoker</v>
      </c>
      <c r="J1879" s="14" t="str">
        <f>VLOOKUP(A1879,'Data _Transformation'!A1878:Q4207,10,FALSE)</f>
        <v>Obesity</v>
      </c>
      <c r="K1879" s="14" t="str">
        <f>VLOOKUP(A1879,'Data _Transformation'!A1878:Q4207,11,FALSE)</f>
        <v>Normal</v>
      </c>
      <c r="L1879" s="39">
        <f>VLOOKUP(A1879,'Data _Transformation'!A1878:Q4207,12,FALSE)</f>
        <v>27747</v>
      </c>
      <c r="M1879" s="40">
        <f>VLOOKUP(A1879,'Data _Transformation'!A1878:Q4207,13,FALSE)</f>
        <v>21978.68</v>
      </c>
      <c r="N1879" s="14" t="str">
        <f>VLOOKUP(A1879,'Data _Transformation'!A1878:Q4207,14,FALSE)</f>
        <v>tier - 3</v>
      </c>
      <c r="O1879" s="14" t="str">
        <f>VLOOKUP(A1879,'Data _Transformation'!A1878:Q4207,15,FALSE)</f>
        <v>tier - 3</v>
      </c>
      <c r="P1879" s="14" t="str">
        <f>VLOOKUP(A1879,'Data _Transformation'!A1878:Q4207,16,0)</f>
        <v>R1013</v>
      </c>
      <c r="Q1879" s="42">
        <f>VLOOKUP(A1879,'Data _Transformation'!A1878:Q4207,17,0)</f>
        <v>47</v>
      </c>
    </row>
    <row r="1880" spans="1:17" ht="15.6" x14ac:dyDescent="0.3">
      <c r="A1880" s="41" t="s">
        <v>2481</v>
      </c>
      <c r="B1880" s="14" t="str">
        <f>VLOOKUP(A1880,'Data _Transformation'!A1879:Q4208,2,FALSE)</f>
        <v xml:space="preserve">  Alison W</v>
      </c>
      <c r="C1880" s="14">
        <f>VLOOKUP(A1880,'Data _Transformation'!A1879:Q4208,3,FALSE)</f>
        <v>27.93</v>
      </c>
      <c r="D1880" s="14">
        <f>VLOOKUP(A1880,'Data _Transformation'!A1879:Q4208,4,FALSE)</f>
        <v>5.59</v>
      </c>
      <c r="E1880" s="14" t="str">
        <f>VLOOKUP(A1880,'Data _Transformation'!A1879:Q4208,5,FALSE)</f>
        <v>No</v>
      </c>
      <c r="F1880" s="14" t="str">
        <f>VLOOKUP(A1880,'Data _Transformation'!A1879:Q4208,6,FALSE)</f>
        <v>No</v>
      </c>
      <c r="G1880" s="14" t="str">
        <f>VLOOKUP(A1880,'Data _Transformation'!A1879:Q4208,7,FALSE)</f>
        <v>No</v>
      </c>
      <c r="H1880" s="14">
        <f>VLOOKUP(A1880,'Data _Transformation'!A1879:Q4208,8,FALSE)</f>
        <v>1</v>
      </c>
      <c r="I1880" s="14" t="str">
        <f>VLOOKUP(A1880,'Data _Transformation'!A1879:Q4208,9,FALSE)</f>
        <v>Nonsmoker</v>
      </c>
      <c r="J1880" s="14" t="str">
        <f>VLOOKUP(A1880,'Data _Transformation'!A1879:Q4208,10,FALSE)</f>
        <v>Over weight</v>
      </c>
      <c r="K1880" s="14" t="str">
        <f>VLOOKUP(A1880,'Data _Transformation'!A1879:Q4208,11,FALSE)</f>
        <v>Normal</v>
      </c>
      <c r="L1880" s="39">
        <f>VLOOKUP(A1880,'Data _Transformation'!A1879:Q4208,12,FALSE)</f>
        <v>32795</v>
      </c>
      <c r="M1880" s="40">
        <f>VLOOKUP(A1880,'Data _Transformation'!A1879:Q4208,13,FALSE)</f>
        <v>21984.47</v>
      </c>
      <c r="N1880" s="14" t="str">
        <f>VLOOKUP(A1880,'Data _Transformation'!A1879:Q4208,14,FALSE)</f>
        <v>tier - 3</v>
      </c>
      <c r="O1880" s="14" t="str">
        <f>VLOOKUP(A1880,'Data _Transformation'!A1879:Q4208,15,FALSE)</f>
        <v>tier - 1</v>
      </c>
      <c r="P1880" s="14" t="str">
        <f>VLOOKUP(A1880,'Data _Transformation'!A1879:Q4208,16,0)</f>
        <v>R1012</v>
      </c>
      <c r="Q1880" s="42">
        <f>VLOOKUP(A1880,'Data _Transformation'!A1879:Q4208,17,0)</f>
        <v>33</v>
      </c>
    </row>
    <row r="1881" spans="1:17" ht="15.6" x14ac:dyDescent="0.3">
      <c r="A1881" s="41" t="s">
        <v>2476</v>
      </c>
      <c r="B1881" s="14" t="str">
        <f>VLOOKUP(A1881,'Data _Transformation'!A1880:Q4209,2,FALSE)</f>
        <v xml:space="preserve">  Tammara C</v>
      </c>
      <c r="C1881" s="14">
        <f>VLOOKUP(A1881,'Data _Transformation'!A1880:Q4209,3,FALSE)</f>
        <v>21.754999999999999</v>
      </c>
      <c r="D1881" s="14">
        <f>VLOOKUP(A1881,'Data _Transformation'!A1880:Q4209,4,FALSE)</f>
        <v>5.12</v>
      </c>
      <c r="E1881" s="14" t="str">
        <f>VLOOKUP(A1881,'Data _Transformation'!A1880:Q4209,5,FALSE)</f>
        <v>No</v>
      </c>
      <c r="F1881" s="14" t="str">
        <f>VLOOKUP(A1881,'Data _Transformation'!A1880:Q4209,6,FALSE)</f>
        <v>No</v>
      </c>
      <c r="G1881" s="14" t="str">
        <f>VLOOKUP(A1881,'Data _Transformation'!A1880:Q4209,7,FALSE)</f>
        <v>No</v>
      </c>
      <c r="H1881" s="14">
        <f>VLOOKUP(A1881,'Data _Transformation'!A1880:Q4209,8,FALSE)</f>
        <v>0</v>
      </c>
      <c r="I1881" s="14" t="str">
        <f>VLOOKUP(A1881,'Data _Transformation'!A1880:Q4209,9,FALSE)</f>
        <v>Nonsmoker</v>
      </c>
      <c r="J1881" s="14" t="str">
        <f>VLOOKUP(A1881,'Data _Transformation'!A1880:Q4209,10,FALSE)</f>
        <v>Normal weight</v>
      </c>
      <c r="K1881" s="14" t="str">
        <f>VLOOKUP(A1881,'Data _Transformation'!A1880:Q4209,11,FALSE)</f>
        <v>Normal</v>
      </c>
      <c r="L1881" s="39">
        <f>VLOOKUP(A1881,'Data _Transformation'!A1880:Q4209,12,FALSE)</f>
        <v>37131</v>
      </c>
      <c r="M1881" s="40">
        <f>VLOOKUP(A1881,'Data _Transformation'!A1880:Q4209,13,FALSE)</f>
        <v>22097.62</v>
      </c>
      <c r="N1881" s="14" t="str">
        <f>VLOOKUP(A1881,'Data _Transformation'!A1880:Q4209,14,FALSE)</f>
        <v>tier - 3</v>
      </c>
      <c r="O1881" s="14" t="str">
        <f>VLOOKUP(A1881,'Data _Transformation'!A1880:Q4209,15,FALSE)</f>
        <v>tier - 1</v>
      </c>
      <c r="P1881" s="14" t="str">
        <f>VLOOKUP(A1881,'Data _Transformation'!A1880:Q4209,16,0)</f>
        <v>R1011</v>
      </c>
      <c r="Q1881" s="42">
        <f>VLOOKUP(A1881,'Data _Transformation'!A1880:Q4209,17,0)</f>
        <v>21</v>
      </c>
    </row>
    <row r="1882" spans="1:17" ht="15.6" x14ac:dyDescent="0.3">
      <c r="A1882" s="41" t="s">
        <v>2471</v>
      </c>
      <c r="B1882" s="14" t="str">
        <f>VLOOKUP(A1882,'Data _Transformation'!A1881:Q4210,2,FALSE)</f>
        <v xml:space="preserve">  Dorota</v>
      </c>
      <c r="C1882" s="14">
        <f>VLOOKUP(A1882,'Data _Transformation'!A1881:Q4210,3,FALSE)</f>
        <v>25.934999999999999</v>
      </c>
      <c r="D1882" s="14">
        <f>VLOOKUP(A1882,'Data _Transformation'!A1881:Q4210,4,FALSE)</f>
        <v>4.95</v>
      </c>
      <c r="E1882" s="14" t="str">
        <f>VLOOKUP(A1882,'Data _Transformation'!A1881:Q4210,5,FALSE)</f>
        <v>No</v>
      </c>
      <c r="F1882" s="14" t="str">
        <f>VLOOKUP(A1882,'Data _Transformation'!A1881:Q4210,6,FALSE)</f>
        <v>No</v>
      </c>
      <c r="G1882" s="14" t="str">
        <f>VLOOKUP(A1882,'Data _Transformation'!A1881:Q4210,7,FALSE)</f>
        <v>No</v>
      </c>
      <c r="H1882" s="14">
        <f>VLOOKUP(A1882,'Data _Transformation'!A1881:Q4210,8,FALSE)</f>
        <v>0</v>
      </c>
      <c r="I1882" s="14" t="str">
        <f>VLOOKUP(A1882,'Data _Transformation'!A1881:Q4210,9,FALSE)</f>
        <v>Nonsmoker</v>
      </c>
      <c r="J1882" s="14" t="str">
        <f>VLOOKUP(A1882,'Data _Transformation'!A1881:Q4210,10,FALSE)</f>
        <v>Over weight</v>
      </c>
      <c r="K1882" s="14" t="str">
        <f>VLOOKUP(A1882,'Data _Transformation'!A1881:Q4210,11,FALSE)</f>
        <v>Normal</v>
      </c>
      <c r="L1882" s="39">
        <f>VLOOKUP(A1882,'Data _Transformation'!A1881:Q4210,12,FALSE)</f>
        <v>29476</v>
      </c>
      <c r="M1882" s="40">
        <f>VLOOKUP(A1882,'Data _Transformation'!A1881:Q4210,13,FALSE)</f>
        <v>22144.03</v>
      </c>
      <c r="N1882" s="14" t="str">
        <f>VLOOKUP(A1882,'Data _Transformation'!A1881:Q4210,14,FALSE)</f>
        <v>tier - 2</v>
      </c>
      <c r="O1882" s="14" t="str">
        <f>VLOOKUP(A1882,'Data _Transformation'!A1881:Q4210,15,FALSE)</f>
        <v>tier - 2</v>
      </c>
      <c r="P1882" s="14" t="str">
        <f>VLOOKUP(A1882,'Data _Transformation'!A1881:Q4210,16,0)</f>
        <v>R1011</v>
      </c>
      <c r="Q1882" s="42">
        <f>VLOOKUP(A1882,'Data _Transformation'!A1881:Q4210,17,0)</f>
        <v>42</v>
      </c>
    </row>
    <row r="1883" spans="1:17" ht="15.6" x14ac:dyDescent="0.3">
      <c r="A1883" s="41" t="s">
        <v>2465</v>
      </c>
      <c r="B1883" s="14" t="str">
        <f>VLOOKUP(A1883,'Data _Transformation'!A1882:Q4211,2,FALSE)</f>
        <v xml:space="preserve">  Jose Norberto Sr</v>
      </c>
      <c r="C1883" s="14">
        <f>VLOOKUP(A1883,'Data _Transformation'!A1882:Q4211,3,FALSE)</f>
        <v>31.5</v>
      </c>
      <c r="D1883" s="14">
        <f>VLOOKUP(A1883,'Data _Transformation'!A1882:Q4211,4,FALSE)</f>
        <v>6.16</v>
      </c>
      <c r="E1883" s="14" t="str">
        <f>VLOOKUP(A1883,'Data _Transformation'!A1882:Q4211,5,FALSE)</f>
        <v>No</v>
      </c>
      <c r="F1883" s="14" t="str">
        <f>VLOOKUP(A1883,'Data _Transformation'!A1882:Q4211,6,FALSE)</f>
        <v>No</v>
      </c>
      <c r="G1883" s="14" t="str">
        <f>VLOOKUP(A1883,'Data _Transformation'!A1882:Q4211,7,FALSE)</f>
        <v>No</v>
      </c>
      <c r="H1883" s="14">
        <f>VLOOKUP(A1883,'Data _Transformation'!A1882:Q4211,8,FALSE)</f>
        <v>0</v>
      </c>
      <c r="I1883" s="14" t="str">
        <f>VLOOKUP(A1883,'Data _Transformation'!A1882:Q4211,9,FALSE)</f>
        <v>Nonsmoker</v>
      </c>
      <c r="J1883" s="14" t="str">
        <f>VLOOKUP(A1883,'Data _Transformation'!A1882:Q4211,10,FALSE)</f>
        <v>Obesity</v>
      </c>
      <c r="K1883" s="14" t="str">
        <f>VLOOKUP(A1883,'Data _Transformation'!A1882:Q4211,11,FALSE)</f>
        <v>Prediabetes</v>
      </c>
      <c r="L1883" s="39">
        <f>VLOOKUP(A1883,'Data _Transformation'!A1882:Q4211,12,FALSE)</f>
        <v>23978</v>
      </c>
      <c r="M1883" s="40">
        <f>VLOOKUP(A1883,'Data _Transformation'!A1882:Q4211,13,FALSE)</f>
        <v>22192.44</v>
      </c>
      <c r="N1883" s="14" t="str">
        <f>VLOOKUP(A1883,'Data _Transformation'!A1882:Q4211,14,FALSE)</f>
        <v>tier - 3</v>
      </c>
      <c r="O1883" s="14" t="str">
        <f>VLOOKUP(A1883,'Data _Transformation'!A1882:Q4211,15,FALSE)</f>
        <v>tier - 1</v>
      </c>
      <c r="P1883" s="14" t="str">
        <f>VLOOKUP(A1883,'Data _Transformation'!A1882:Q4211,16,0)</f>
        <v>R1013</v>
      </c>
      <c r="Q1883" s="42">
        <f>VLOOKUP(A1883,'Data _Transformation'!A1882:Q4211,17,0)</f>
        <v>57</v>
      </c>
    </row>
    <row r="1884" spans="1:17" ht="15.6" x14ac:dyDescent="0.3">
      <c r="A1884" s="41" t="s">
        <v>2459</v>
      </c>
      <c r="B1884" s="14" t="str">
        <f>VLOOKUP(A1884,'Data _Transformation'!A1883:Q4212,2,FALSE)</f>
        <v xml:space="preserve">  Peter</v>
      </c>
      <c r="C1884" s="14">
        <f>VLOOKUP(A1884,'Data _Transformation'!A1883:Q4212,3,FALSE)</f>
        <v>30.03</v>
      </c>
      <c r="D1884" s="14">
        <f>VLOOKUP(A1884,'Data _Transformation'!A1883:Q4212,4,FALSE)</f>
        <v>6.41</v>
      </c>
      <c r="E1884" s="14" t="str">
        <f>VLOOKUP(A1884,'Data _Transformation'!A1883:Q4212,5,FALSE)</f>
        <v>No</v>
      </c>
      <c r="F1884" s="14" t="str">
        <f>VLOOKUP(A1884,'Data _Transformation'!A1883:Q4212,6,FALSE)</f>
        <v>No</v>
      </c>
      <c r="G1884" s="14" t="str">
        <f>VLOOKUP(A1884,'Data _Transformation'!A1883:Q4212,7,FALSE)</f>
        <v>No</v>
      </c>
      <c r="H1884" s="14">
        <f>VLOOKUP(A1884,'Data _Transformation'!A1883:Q4212,8,FALSE)</f>
        <v>0</v>
      </c>
      <c r="I1884" s="14" t="str">
        <f>VLOOKUP(A1884,'Data _Transformation'!A1883:Q4212,9,FALSE)</f>
        <v>Nonsmoker</v>
      </c>
      <c r="J1884" s="14" t="str">
        <f>VLOOKUP(A1884,'Data _Transformation'!A1883:Q4212,10,FALSE)</f>
        <v>Obesity</v>
      </c>
      <c r="K1884" s="14" t="str">
        <f>VLOOKUP(A1884,'Data _Transformation'!A1883:Q4212,11,FALSE)</f>
        <v>Diabetes</v>
      </c>
      <c r="L1884" s="39">
        <f>VLOOKUP(A1884,'Data _Transformation'!A1883:Q4212,12,FALSE)</f>
        <v>26100</v>
      </c>
      <c r="M1884" s="40">
        <f>VLOOKUP(A1884,'Data _Transformation'!A1883:Q4212,13,FALSE)</f>
        <v>22218.11</v>
      </c>
      <c r="N1884" s="14" t="str">
        <f>VLOOKUP(A1884,'Data _Transformation'!A1883:Q4212,14,FALSE)</f>
        <v>tier - 2</v>
      </c>
      <c r="O1884" s="14" t="str">
        <f>VLOOKUP(A1884,'Data _Transformation'!A1883:Q4212,15,FALSE)</f>
        <v>tier - 3</v>
      </c>
      <c r="P1884" s="14" t="str">
        <f>VLOOKUP(A1884,'Data _Transformation'!A1883:Q4212,16,0)</f>
        <v>R1013</v>
      </c>
      <c r="Q1884" s="42">
        <f>VLOOKUP(A1884,'Data _Transformation'!A1883:Q4212,17,0)</f>
        <v>51</v>
      </c>
    </row>
    <row r="1885" spans="1:17" ht="15.6" x14ac:dyDescent="0.3">
      <c r="A1885" s="41" t="s">
        <v>2454</v>
      </c>
      <c r="B1885" s="14" t="str">
        <f>VLOOKUP(A1885,'Data _Transformation'!A1884:Q4213,2,FALSE)</f>
        <v xml:space="preserve">  Bryant</v>
      </c>
      <c r="C1885" s="14">
        <f>VLOOKUP(A1885,'Data _Transformation'!A1884:Q4213,3,FALSE)</f>
        <v>33.479999999999997</v>
      </c>
      <c r="D1885" s="14">
        <f>VLOOKUP(A1885,'Data _Transformation'!A1884:Q4213,4,FALSE)</f>
        <v>8.94</v>
      </c>
      <c r="E1885" s="14" t="str">
        <f>VLOOKUP(A1885,'Data _Transformation'!A1884:Q4213,5,FALSE)</f>
        <v>No</v>
      </c>
      <c r="F1885" s="14" t="str">
        <f>VLOOKUP(A1885,'Data _Transformation'!A1884:Q4213,6,FALSE)</f>
        <v>No</v>
      </c>
      <c r="G1885" s="14" t="str">
        <f>VLOOKUP(A1885,'Data _Transformation'!A1884:Q4213,7,FALSE)</f>
        <v>No</v>
      </c>
      <c r="H1885" s="14">
        <f>VLOOKUP(A1885,'Data _Transformation'!A1884:Q4213,8,FALSE)</f>
        <v>0</v>
      </c>
      <c r="I1885" s="14" t="str">
        <f>VLOOKUP(A1885,'Data _Transformation'!A1884:Q4213,9,FALSE)</f>
        <v>Nonsmoker</v>
      </c>
      <c r="J1885" s="14" t="str">
        <f>VLOOKUP(A1885,'Data _Transformation'!A1884:Q4213,10,FALSE)</f>
        <v>Obesity</v>
      </c>
      <c r="K1885" s="14" t="str">
        <f>VLOOKUP(A1885,'Data _Transformation'!A1884:Q4213,11,FALSE)</f>
        <v>Diabetes</v>
      </c>
      <c r="L1885" s="39">
        <f>VLOOKUP(A1885,'Data _Transformation'!A1884:Q4213,12,FALSE)</f>
        <v>30312</v>
      </c>
      <c r="M1885" s="40">
        <f>VLOOKUP(A1885,'Data _Transformation'!A1884:Q4213,13,FALSE)</f>
        <v>22331.57</v>
      </c>
      <c r="N1885" s="14" t="str">
        <f>VLOOKUP(A1885,'Data _Transformation'!A1884:Q4213,14,FALSE)</f>
        <v>tier - 2</v>
      </c>
      <c r="O1885" s="14" t="str">
        <f>VLOOKUP(A1885,'Data _Transformation'!A1884:Q4213,15,FALSE)</f>
        <v>tier - 3</v>
      </c>
      <c r="P1885" s="14" t="str">
        <f>VLOOKUP(A1885,'Data _Transformation'!A1884:Q4213,16,0)</f>
        <v>R1024</v>
      </c>
      <c r="Q1885" s="42">
        <f>VLOOKUP(A1885,'Data _Transformation'!A1884:Q4213,17,0)</f>
        <v>40</v>
      </c>
    </row>
    <row r="1886" spans="1:17" ht="15.6" x14ac:dyDescent="0.3">
      <c r="A1886" s="41" t="s">
        <v>2449</v>
      </c>
      <c r="B1886" s="14" t="str">
        <f>VLOOKUP(A1886,'Data _Transformation'!A1885:Q4214,2,FALSE)</f>
        <v xml:space="preserve">  Christina</v>
      </c>
      <c r="C1886" s="14">
        <f>VLOOKUP(A1886,'Data _Transformation'!A1885:Q4214,3,FALSE)</f>
        <v>16.510000000000002</v>
      </c>
      <c r="D1886" s="14">
        <f>VLOOKUP(A1886,'Data _Transformation'!A1885:Q4214,4,FALSE)</f>
        <v>4.42</v>
      </c>
      <c r="E1886" s="14" t="str">
        <f>VLOOKUP(A1886,'Data _Transformation'!A1885:Q4214,5,FALSE)</f>
        <v>Yes</v>
      </c>
      <c r="F1886" s="14" t="str">
        <f>VLOOKUP(A1886,'Data _Transformation'!A1885:Q4214,6,FALSE)</f>
        <v>No</v>
      </c>
      <c r="G1886" s="14" t="str">
        <f>VLOOKUP(A1886,'Data _Transformation'!A1885:Q4214,7,FALSE)</f>
        <v>Yes</v>
      </c>
      <c r="H1886" s="14">
        <f>VLOOKUP(A1886,'Data _Transformation'!A1885:Q4214,8,FALSE)</f>
        <v>1</v>
      </c>
      <c r="I1886" s="14" t="str">
        <f>VLOOKUP(A1886,'Data _Transformation'!A1885:Q4214,9,FALSE)</f>
        <v>Nonsmoker</v>
      </c>
      <c r="J1886" s="14" t="str">
        <f>VLOOKUP(A1886,'Data _Transformation'!A1885:Q4214,10,FALSE)</f>
        <v>Under weight</v>
      </c>
      <c r="K1886" s="14" t="str">
        <f>VLOOKUP(A1886,'Data _Transformation'!A1885:Q4214,11,FALSE)</f>
        <v>Normal</v>
      </c>
      <c r="L1886" s="39">
        <f>VLOOKUP(A1886,'Data _Transformation'!A1885:Q4214,12,FALSE)</f>
        <v>36398</v>
      </c>
      <c r="M1886" s="40">
        <f>VLOOKUP(A1886,'Data _Transformation'!A1885:Q4214,13,FALSE)</f>
        <v>22395.74</v>
      </c>
      <c r="N1886" s="14" t="str">
        <f>VLOOKUP(A1886,'Data _Transformation'!A1885:Q4214,14,FALSE)</f>
        <v>tier - 3</v>
      </c>
      <c r="O1886" s="14" t="str">
        <f>VLOOKUP(A1886,'Data _Transformation'!A1885:Q4214,15,FALSE)</f>
        <v>tier - 2</v>
      </c>
      <c r="P1886" s="14" t="str">
        <f>VLOOKUP(A1886,'Data _Transformation'!A1885:Q4214,16,0)</f>
        <v>R1024</v>
      </c>
      <c r="Q1886" s="42">
        <f>VLOOKUP(A1886,'Data _Transformation'!A1885:Q4214,17,0)</f>
        <v>23</v>
      </c>
    </row>
    <row r="1887" spans="1:17" ht="15.6" x14ac:dyDescent="0.3">
      <c r="A1887" s="41" t="s">
        <v>2443</v>
      </c>
      <c r="B1887" s="14" t="str">
        <f>VLOOKUP(A1887,'Data _Transformation'!A1886:Q4215,2,FALSE)</f>
        <v xml:space="preserve">  John</v>
      </c>
      <c r="C1887" s="14">
        <f>VLOOKUP(A1887,'Data _Transformation'!A1886:Q4215,3,FALSE)</f>
        <v>33.155000000000001</v>
      </c>
      <c r="D1887" s="14">
        <f>VLOOKUP(A1887,'Data _Transformation'!A1886:Q4215,4,FALSE)</f>
        <v>5.3</v>
      </c>
      <c r="E1887" s="14" t="str">
        <f>VLOOKUP(A1887,'Data _Transformation'!A1886:Q4215,5,FALSE)</f>
        <v>Yes</v>
      </c>
      <c r="F1887" s="14" t="str">
        <f>VLOOKUP(A1887,'Data _Transformation'!A1886:Q4215,6,FALSE)</f>
        <v>No</v>
      </c>
      <c r="G1887" s="14" t="str">
        <f>VLOOKUP(A1887,'Data _Transformation'!A1886:Q4215,7,FALSE)</f>
        <v>No</v>
      </c>
      <c r="H1887" s="14">
        <f>VLOOKUP(A1887,'Data _Transformation'!A1886:Q4215,8,FALSE)</f>
        <v>1</v>
      </c>
      <c r="I1887" s="14" t="str">
        <f>VLOOKUP(A1887,'Data _Transformation'!A1886:Q4215,9,FALSE)</f>
        <v>Nonsmoker</v>
      </c>
      <c r="J1887" s="14" t="str">
        <f>VLOOKUP(A1887,'Data _Transformation'!A1886:Q4215,10,FALSE)</f>
        <v>Obesity</v>
      </c>
      <c r="K1887" s="14" t="str">
        <f>VLOOKUP(A1887,'Data _Transformation'!A1886:Q4215,11,FALSE)</f>
        <v>Normal</v>
      </c>
      <c r="L1887" s="39">
        <f>VLOOKUP(A1887,'Data _Transformation'!A1886:Q4215,12,FALSE)</f>
        <v>24337</v>
      </c>
      <c r="M1887" s="40">
        <f>VLOOKUP(A1887,'Data _Transformation'!A1886:Q4215,13,FALSE)</f>
        <v>22412.65</v>
      </c>
      <c r="N1887" s="14" t="str">
        <f>VLOOKUP(A1887,'Data _Transformation'!A1886:Q4215,14,FALSE)</f>
        <v>tier - 3</v>
      </c>
      <c r="O1887" s="14" t="str">
        <f>VLOOKUP(A1887,'Data _Transformation'!A1886:Q4215,15,FALSE)</f>
        <v>tier - 3</v>
      </c>
      <c r="P1887" s="14" t="str">
        <f>VLOOKUP(A1887,'Data _Transformation'!A1886:Q4215,16,0)</f>
        <v>R1014</v>
      </c>
      <c r="Q1887" s="42">
        <f>VLOOKUP(A1887,'Data _Transformation'!A1886:Q4215,17,0)</f>
        <v>56</v>
      </c>
    </row>
    <row r="1888" spans="1:17" ht="15.6" x14ac:dyDescent="0.3">
      <c r="A1888" s="41" t="s">
        <v>2435</v>
      </c>
      <c r="B1888" s="14" t="str">
        <f>VLOOKUP(A1888,'Data _Transformation'!A1887:Q4216,2,FALSE)</f>
        <v xml:space="preserve">  Eduardo</v>
      </c>
      <c r="C1888" s="14">
        <f>VLOOKUP(A1888,'Data _Transformation'!A1887:Q4216,3,FALSE)</f>
        <v>37.29</v>
      </c>
      <c r="D1888" s="14">
        <f>VLOOKUP(A1888,'Data _Transformation'!A1887:Q4216,4,FALSE)</f>
        <v>4.6399999999999997</v>
      </c>
      <c r="E1888" s="14" t="str">
        <f>VLOOKUP(A1888,'Data _Transformation'!A1887:Q4216,5,FALSE)</f>
        <v>No</v>
      </c>
      <c r="F1888" s="14" t="str">
        <f>VLOOKUP(A1888,'Data _Transformation'!A1887:Q4216,6,FALSE)</f>
        <v>No</v>
      </c>
      <c r="G1888" s="14" t="str">
        <f>VLOOKUP(A1888,'Data _Transformation'!A1887:Q4216,7,FALSE)</f>
        <v>Yes</v>
      </c>
      <c r="H1888" s="14">
        <f>VLOOKUP(A1888,'Data _Transformation'!A1887:Q4216,8,FALSE)</f>
        <v>1</v>
      </c>
      <c r="I1888" s="14" t="str">
        <f>VLOOKUP(A1888,'Data _Transformation'!A1887:Q4216,9,FALSE)</f>
        <v>Nonsmoker</v>
      </c>
      <c r="J1888" s="14" t="str">
        <f>VLOOKUP(A1888,'Data _Transformation'!A1887:Q4216,10,FALSE)</f>
        <v>Obesity</v>
      </c>
      <c r="K1888" s="14" t="str">
        <f>VLOOKUP(A1888,'Data _Transformation'!A1887:Q4216,11,FALSE)</f>
        <v>Normal</v>
      </c>
      <c r="L1888" s="39">
        <f>VLOOKUP(A1888,'Data _Transformation'!A1887:Q4216,12,FALSE)</f>
        <v>30671</v>
      </c>
      <c r="M1888" s="40">
        <f>VLOOKUP(A1888,'Data _Transformation'!A1887:Q4216,13,FALSE)</f>
        <v>22462.04</v>
      </c>
      <c r="N1888" s="14" t="str">
        <f>VLOOKUP(A1888,'Data _Transformation'!A1887:Q4216,14,FALSE)</f>
        <v>tier - 3</v>
      </c>
      <c r="O1888" s="14" t="str">
        <f>VLOOKUP(A1888,'Data _Transformation'!A1887:Q4216,15,FALSE)</f>
        <v>tier - 1</v>
      </c>
      <c r="P1888" s="14" t="str">
        <f>VLOOKUP(A1888,'Data _Transformation'!A1887:Q4216,16,0)</f>
        <v>R1019</v>
      </c>
      <c r="Q1888" s="42">
        <f>VLOOKUP(A1888,'Data _Transformation'!A1887:Q4216,17,0)</f>
        <v>39</v>
      </c>
    </row>
    <row r="1889" spans="1:17" ht="15.6" x14ac:dyDescent="0.3">
      <c r="A1889" s="41" t="s">
        <v>2430</v>
      </c>
      <c r="B1889" s="14" t="str">
        <f>VLOOKUP(A1889,'Data _Transformation'!A1888:Q4217,2,FALSE)</f>
        <v xml:space="preserve">  Laura M</v>
      </c>
      <c r="C1889" s="14">
        <f>VLOOKUP(A1889,'Data _Transformation'!A1888:Q4217,3,FALSE)</f>
        <v>20.23</v>
      </c>
      <c r="D1889" s="14">
        <f>VLOOKUP(A1889,'Data _Transformation'!A1888:Q4217,4,FALSE)</f>
        <v>6.16</v>
      </c>
      <c r="E1889" s="14" t="str">
        <f>VLOOKUP(A1889,'Data _Transformation'!A1888:Q4217,5,FALSE)</f>
        <v>Yes</v>
      </c>
      <c r="F1889" s="14" t="str">
        <f>VLOOKUP(A1889,'Data _Transformation'!A1888:Q4217,6,FALSE)</f>
        <v>No</v>
      </c>
      <c r="G1889" s="14" t="str">
        <f>VLOOKUP(A1889,'Data _Transformation'!A1888:Q4217,7,FALSE)</f>
        <v>No</v>
      </c>
      <c r="H1889" s="14">
        <f>VLOOKUP(A1889,'Data _Transformation'!A1888:Q4217,8,FALSE)</f>
        <v>1</v>
      </c>
      <c r="I1889" s="14" t="str">
        <f>VLOOKUP(A1889,'Data _Transformation'!A1888:Q4217,9,FALSE)</f>
        <v>Nonsmoker</v>
      </c>
      <c r="J1889" s="14" t="str">
        <f>VLOOKUP(A1889,'Data _Transformation'!A1888:Q4217,10,FALSE)</f>
        <v>Normal weight</v>
      </c>
      <c r="K1889" s="14" t="str">
        <f>VLOOKUP(A1889,'Data _Transformation'!A1888:Q4217,11,FALSE)</f>
        <v>Prediabetes</v>
      </c>
      <c r="L1889" s="39">
        <f>VLOOKUP(A1889,'Data _Transformation'!A1888:Q4217,12,FALSE)</f>
        <v>29173</v>
      </c>
      <c r="M1889" s="40">
        <f>VLOOKUP(A1889,'Data _Transformation'!A1888:Q4217,13,FALSE)</f>
        <v>22478.6</v>
      </c>
      <c r="N1889" s="14" t="str">
        <f>VLOOKUP(A1889,'Data _Transformation'!A1888:Q4217,14,FALSE)</f>
        <v>tier - 3</v>
      </c>
      <c r="O1889" s="14" t="str">
        <f>VLOOKUP(A1889,'Data _Transformation'!A1888:Q4217,15,FALSE)</f>
        <v>tier - 2</v>
      </c>
      <c r="P1889" s="14" t="str">
        <f>VLOOKUP(A1889,'Data _Transformation'!A1888:Q4217,16,0)</f>
        <v>R1011</v>
      </c>
      <c r="Q1889" s="42">
        <f>VLOOKUP(A1889,'Data _Transformation'!A1888:Q4217,17,0)</f>
        <v>43</v>
      </c>
    </row>
    <row r="1890" spans="1:17" ht="15.6" x14ac:dyDescent="0.3">
      <c r="A1890" s="41" t="s">
        <v>2425</v>
      </c>
      <c r="B1890" s="14" t="str">
        <f>VLOOKUP(A1890,'Data _Transformation'!A1889:Q4218,2,FALSE)</f>
        <v xml:space="preserve">  Charlie</v>
      </c>
      <c r="C1890" s="14">
        <f>VLOOKUP(A1890,'Data _Transformation'!A1889:Q4218,3,FALSE)</f>
        <v>28.975000000000001</v>
      </c>
      <c r="D1890" s="14">
        <f>VLOOKUP(A1890,'Data _Transformation'!A1889:Q4218,4,FALSE)</f>
        <v>4.12</v>
      </c>
      <c r="E1890" s="14" t="str">
        <f>VLOOKUP(A1890,'Data _Transformation'!A1889:Q4218,5,FALSE)</f>
        <v>No</v>
      </c>
      <c r="F1890" s="14" t="str">
        <f>VLOOKUP(A1890,'Data _Transformation'!A1889:Q4218,6,FALSE)</f>
        <v>No</v>
      </c>
      <c r="G1890" s="14" t="str">
        <f>VLOOKUP(A1890,'Data _Transformation'!A1889:Q4218,7,FALSE)</f>
        <v>Yes</v>
      </c>
      <c r="H1890" s="14">
        <f>VLOOKUP(A1890,'Data _Transformation'!A1889:Q4218,8,FALSE)</f>
        <v>1</v>
      </c>
      <c r="I1890" s="14" t="str">
        <f>VLOOKUP(A1890,'Data _Transformation'!A1889:Q4218,9,FALSE)</f>
        <v>Nonsmoker</v>
      </c>
      <c r="J1890" s="14" t="str">
        <f>VLOOKUP(A1890,'Data _Transformation'!A1889:Q4218,10,FALSE)</f>
        <v>Over weight</v>
      </c>
      <c r="K1890" s="14" t="str">
        <f>VLOOKUP(A1890,'Data _Transformation'!A1889:Q4218,11,FALSE)</f>
        <v>Normal</v>
      </c>
      <c r="L1890" s="39">
        <f>VLOOKUP(A1890,'Data _Transformation'!A1889:Q4218,12,FALSE)</f>
        <v>37827</v>
      </c>
      <c r="M1890" s="40">
        <f>VLOOKUP(A1890,'Data _Transformation'!A1889:Q4218,13,FALSE)</f>
        <v>22493.66</v>
      </c>
      <c r="N1890" s="14" t="str">
        <f>VLOOKUP(A1890,'Data _Transformation'!A1889:Q4218,14,FALSE)</f>
        <v>tier - 2</v>
      </c>
      <c r="O1890" s="14" t="str">
        <f>VLOOKUP(A1890,'Data _Transformation'!A1889:Q4218,15,FALSE)</f>
        <v>tier - 1</v>
      </c>
      <c r="P1890" s="14" t="str">
        <f>VLOOKUP(A1890,'Data _Transformation'!A1889:Q4218,16,0)</f>
        <v>R1012</v>
      </c>
      <c r="Q1890" s="42">
        <f>VLOOKUP(A1890,'Data _Transformation'!A1889:Q4218,17,0)</f>
        <v>19</v>
      </c>
    </row>
    <row r="1891" spans="1:17" ht="15.6" x14ac:dyDescent="0.3">
      <c r="A1891" s="41" t="s">
        <v>2420</v>
      </c>
      <c r="B1891" s="14" t="str">
        <f>VLOOKUP(A1891,'Data _Transformation'!A1890:Q4219,2,FALSE)</f>
        <v xml:space="preserve">  Melissa D</v>
      </c>
      <c r="C1891" s="14">
        <f>VLOOKUP(A1891,'Data _Transformation'!A1890:Q4219,3,FALSE)</f>
        <v>16.420000000000002</v>
      </c>
      <c r="D1891" s="14">
        <f>VLOOKUP(A1891,'Data _Transformation'!A1890:Q4219,4,FALSE)</f>
        <v>5.77</v>
      </c>
      <c r="E1891" s="14" t="str">
        <f>VLOOKUP(A1891,'Data _Transformation'!A1890:Q4219,5,FALSE)</f>
        <v>Yes</v>
      </c>
      <c r="F1891" s="14" t="str">
        <f>VLOOKUP(A1891,'Data _Transformation'!A1890:Q4219,6,FALSE)</f>
        <v>No</v>
      </c>
      <c r="G1891" s="14" t="str">
        <f>VLOOKUP(A1891,'Data _Transformation'!A1890:Q4219,7,FALSE)</f>
        <v>Yes</v>
      </c>
      <c r="H1891" s="14">
        <f>VLOOKUP(A1891,'Data _Transformation'!A1890:Q4219,8,FALSE)</f>
        <v>1</v>
      </c>
      <c r="I1891" s="14" t="str">
        <f>VLOOKUP(A1891,'Data _Transformation'!A1890:Q4219,9,FALSE)</f>
        <v>Nonsmoker</v>
      </c>
      <c r="J1891" s="14" t="str">
        <f>VLOOKUP(A1891,'Data _Transformation'!A1890:Q4219,10,FALSE)</f>
        <v>Under weight</v>
      </c>
      <c r="K1891" s="14" t="str">
        <f>VLOOKUP(A1891,'Data _Transformation'!A1890:Q4219,11,FALSE)</f>
        <v>Prediabetes</v>
      </c>
      <c r="L1891" s="39">
        <f>VLOOKUP(A1891,'Data _Transformation'!A1890:Q4219,12,FALSE)</f>
        <v>25881</v>
      </c>
      <c r="M1891" s="40">
        <f>VLOOKUP(A1891,'Data _Transformation'!A1890:Q4219,13,FALSE)</f>
        <v>23045.57</v>
      </c>
      <c r="N1891" s="14" t="str">
        <f>VLOOKUP(A1891,'Data _Transformation'!A1890:Q4219,14,FALSE)</f>
        <v>tier - 2</v>
      </c>
      <c r="O1891" s="14" t="str">
        <f>VLOOKUP(A1891,'Data _Transformation'!A1890:Q4219,15,FALSE)</f>
        <v>tier - 2</v>
      </c>
      <c r="P1891" s="14" t="str">
        <f>VLOOKUP(A1891,'Data _Transformation'!A1890:Q4219,16,0)</f>
        <v>R1024</v>
      </c>
      <c r="Q1891" s="42">
        <f>VLOOKUP(A1891,'Data _Transformation'!A1890:Q4219,17,0)</f>
        <v>52</v>
      </c>
    </row>
    <row r="1892" spans="1:17" ht="15.6" x14ac:dyDescent="0.3">
      <c r="A1892" s="41" t="s">
        <v>2417</v>
      </c>
      <c r="B1892" s="14" t="str">
        <f>VLOOKUP(A1892,'Data _Transformation'!A1891:Q4220,2,FALSE)</f>
        <v xml:space="preserve">  Dan C</v>
      </c>
      <c r="C1892" s="14">
        <f>VLOOKUP(A1892,'Data _Transformation'!A1891:Q4220,3,FALSE)</f>
        <v>17.559999999999999</v>
      </c>
      <c r="D1892" s="14">
        <f>VLOOKUP(A1892,'Data _Transformation'!A1891:Q4220,4,FALSE)</f>
        <v>6.2</v>
      </c>
      <c r="E1892" s="14" t="str">
        <f>VLOOKUP(A1892,'Data _Transformation'!A1891:Q4220,5,FALSE)</f>
        <v>No</v>
      </c>
      <c r="F1892" s="14" t="str">
        <f>VLOOKUP(A1892,'Data _Transformation'!A1891:Q4220,6,FALSE)</f>
        <v>No</v>
      </c>
      <c r="G1892" s="14" t="str">
        <f>VLOOKUP(A1892,'Data _Transformation'!A1891:Q4220,7,FALSE)</f>
        <v>No</v>
      </c>
      <c r="H1892" s="14">
        <f>VLOOKUP(A1892,'Data _Transformation'!A1891:Q4220,8,FALSE)</f>
        <v>1</v>
      </c>
      <c r="I1892" s="14" t="str">
        <f>VLOOKUP(A1892,'Data _Transformation'!A1891:Q4220,9,FALSE)</f>
        <v>Nonsmoker</v>
      </c>
      <c r="J1892" s="14" t="str">
        <f>VLOOKUP(A1892,'Data _Transformation'!A1891:Q4220,10,FALSE)</f>
        <v>Under weight</v>
      </c>
      <c r="K1892" s="14" t="str">
        <f>VLOOKUP(A1892,'Data _Transformation'!A1891:Q4220,11,FALSE)</f>
        <v>Prediabetes</v>
      </c>
      <c r="L1892" s="39">
        <f>VLOOKUP(A1892,'Data _Transformation'!A1891:Q4220,12,FALSE)</f>
        <v>27646</v>
      </c>
      <c r="M1892" s="40">
        <f>VLOOKUP(A1892,'Data _Transformation'!A1891:Q4220,13,FALSE)</f>
        <v>23065.42</v>
      </c>
      <c r="N1892" s="14" t="str">
        <f>VLOOKUP(A1892,'Data _Transformation'!A1891:Q4220,14,FALSE)</f>
        <v>tier - 2</v>
      </c>
      <c r="O1892" s="14" t="str">
        <f>VLOOKUP(A1892,'Data _Transformation'!A1891:Q4220,15,FALSE)</f>
        <v>tier - 2</v>
      </c>
      <c r="P1892" s="14" t="str">
        <f>VLOOKUP(A1892,'Data _Transformation'!A1891:Q4220,16,0)</f>
        <v>R1013</v>
      </c>
      <c r="Q1892" s="42">
        <f>VLOOKUP(A1892,'Data _Transformation'!A1891:Q4220,17,0)</f>
        <v>47</v>
      </c>
    </row>
    <row r="1893" spans="1:17" ht="15.6" x14ac:dyDescent="0.3">
      <c r="A1893" s="41" t="s">
        <v>2414</v>
      </c>
      <c r="B1893" s="14" t="str">
        <f>VLOOKUP(A1893,'Data _Transformation'!A1892:Q4221,2,FALSE)</f>
        <v xml:space="preserve">  Matthew</v>
      </c>
      <c r="C1893" s="14">
        <f>VLOOKUP(A1893,'Data _Transformation'!A1892:Q4221,3,FALSE)</f>
        <v>24.13</v>
      </c>
      <c r="D1893" s="14">
        <f>VLOOKUP(A1893,'Data _Transformation'!A1892:Q4221,4,FALSE)</f>
        <v>4.3899999999999997</v>
      </c>
      <c r="E1893" s="14" t="str">
        <f>VLOOKUP(A1893,'Data _Transformation'!A1892:Q4221,5,FALSE)</f>
        <v>No</v>
      </c>
      <c r="F1893" s="14" t="str">
        <f>VLOOKUP(A1893,'Data _Transformation'!A1892:Q4221,6,FALSE)</f>
        <v>No</v>
      </c>
      <c r="G1893" s="14" t="str">
        <f>VLOOKUP(A1893,'Data _Transformation'!A1892:Q4221,7,FALSE)</f>
        <v>No</v>
      </c>
      <c r="H1893" s="14">
        <f>VLOOKUP(A1893,'Data _Transformation'!A1892:Q4221,8,FALSE)</f>
        <v>1</v>
      </c>
      <c r="I1893" s="14" t="str">
        <f>VLOOKUP(A1893,'Data _Transformation'!A1892:Q4221,9,FALSE)</f>
        <v>Nonsmoker</v>
      </c>
      <c r="J1893" s="14" t="str">
        <f>VLOOKUP(A1893,'Data _Transformation'!A1892:Q4221,10,FALSE)</f>
        <v>Normal weight</v>
      </c>
      <c r="K1893" s="14" t="str">
        <f>VLOOKUP(A1893,'Data _Transformation'!A1892:Q4221,11,FALSE)</f>
        <v>Normal</v>
      </c>
      <c r="L1893" s="39">
        <f>VLOOKUP(A1893,'Data _Transformation'!A1892:Q4221,12,FALSE)</f>
        <v>37969</v>
      </c>
      <c r="M1893" s="40">
        <f>VLOOKUP(A1893,'Data _Transformation'!A1892:Q4221,13,FALSE)</f>
        <v>23082.959999999999</v>
      </c>
      <c r="N1893" s="14" t="str">
        <f>VLOOKUP(A1893,'Data _Transformation'!A1892:Q4221,14,FALSE)</f>
        <v>tier - 2</v>
      </c>
      <c r="O1893" s="14" t="str">
        <f>VLOOKUP(A1893,'Data _Transformation'!A1892:Q4221,15,FALSE)</f>
        <v>tier - 2</v>
      </c>
      <c r="P1893" s="14" t="str">
        <f>VLOOKUP(A1893,'Data _Transformation'!A1892:Q4221,16,0)</f>
        <v>R1011</v>
      </c>
      <c r="Q1893" s="42">
        <f>VLOOKUP(A1893,'Data _Transformation'!A1892:Q4221,17,0)</f>
        <v>19</v>
      </c>
    </row>
    <row r="1894" spans="1:17" ht="15.6" x14ac:dyDescent="0.3">
      <c r="A1894" s="41" t="s">
        <v>2413</v>
      </c>
      <c r="B1894" s="14" t="str">
        <f>VLOOKUP(A1894,'Data _Transformation'!A1893:Q4222,2,FALSE)</f>
        <v xml:space="preserve">  Wesley C</v>
      </c>
      <c r="C1894" s="14">
        <f>VLOOKUP(A1894,'Data _Transformation'!A1893:Q4222,3,FALSE)</f>
        <v>19.95</v>
      </c>
      <c r="D1894" s="14">
        <f>VLOOKUP(A1894,'Data _Transformation'!A1893:Q4222,4,FALSE)</f>
        <v>5.13</v>
      </c>
      <c r="E1894" s="14" t="str">
        <f>VLOOKUP(A1894,'Data _Transformation'!A1893:Q4222,5,FALSE)</f>
        <v>No</v>
      </c>
      <c r="F1894" s="14" t="str">
        <f>VLOOKUP(A1894,'Data _Transformation'!A1893:Q4222,6,FALSE)</f>
        <v>yes</v>
      </c>
      <c r="G1894" s="14" t="str">
        <f>VLOOKUP(A1894,'Data _Transformation'!A1893:Q4222,7,FALSE)</f>
        <v>No</v>
      </c>
      <c r="H1894" s="14">
        <f>VLOOKUP(A1894,'Data _Transformation'!A1893:Q4222,8,FALSE)</f>
        <v>2</v>
      </c>
      <c r="I1894" s="14" t="str">
        <f>VLOOKUP(A1894,'Data _Transformation'!A1893:Q4222,9,FALSE)</f>
        <v>Nonsmoker</v>
      </c>
      <c r="J1894" s="14" t="str">
        <f>VLOOKUP(A1894,'Data _Transformation'!A1893:Q4222,10,FALSE)</f>
        <v>Normal weight</v>
      </c>
      <c r="K1894" s="14" t="str">
        <f>VLOOKUP(A1894,'Data _Transformation'!A1893:Q4222,11,FALSE)</f>
        <v>Normal</v>
      </c>
      <c r="L1894" s="39">
        <f>VLOOKUP(A1894,'Data _Transformation'!A1893:Q4222,12,FALSE)</f>
        <v>35649</v>
      </c>
      <c r="M1894" s="40">
        <f>VLOOKUP(A1894,'Data _Transformation'!A1893:Q4222,13,FALSE)</f>
        <v>23241.47</v>
      </c>
      <c r="N1894" s="14" t="str">
        <f>VLOOKUP(A1894,'Data _Transformation'!A1893:Q4222,14,FALSE)</f>
        <v>tier - 2</v>
      </c>
      <c r="O1894" s="14" t="str">
        <f>VLOOKUP(A1894,'Data _Transformation'!A1893:Q4222,15,FALSE)</f>
        <v>tier - 3</v>
      </c>
      <c r="P1894" s="14" t="str">
        <f>VLOOKUP(A1894,'Data _Transformation'!A1893:Q4222,16,0)</f>
        <v>R1018</v>
      </c>
      <c r="Q1894" s="42">
        <f>VLOOKUP(A1894,'Data _Transformation'!A1893:Q4222,17,0)</f>
        <v>25</v>
      </c>
    </row>
    <row r="1895" spans="1:17" ht="15.6" x14ac:dyDescent="0.3">
      <c r="A1895" s="41" t="s">
        <v>2412</v>
      </c>
      <c r="B1895" s="14" t="str">
        <f>VLOOKUP(A1895,'Data _Transformation'!A1894:Q4223,2,FALSE)</f>
        <v xml:space="preserve">  Christopher</v>
      </c>
      <c r="C1895" s="14">
        <f>VLOOKUP(A1895,'Data _Transformation'!A1894:Q4223,3,FALSE)</f>
        <v>21.24</v>
      </c>
      <c r="D1895" s="14">
        <f>VLOOKUP(A1895,'Data _Transformation'!A1894:Q4223,4,FALSE)</f>
        <v>4.49</v>
      </c>
      <c r="E1895" s="14" t="str">
        <f>VLOOKUP(A1895,'Data _Transformation'!A1894:Q4223,5,FALSE)</f>
        <v>No</v>
      </c>
      <c r="F1895" s="14" t="str">
        <f>VLOOKUP(A1895,'Data _Transformation'!A1894:Q4223,6,FALSE)</f>
        <v>No</v>
      </c>
      <c r="G1895" s="14" t="str">
        <f>VLOOKUP(A1895,'Data _Transformation'!A1894:Q4223,7,FALSE)</f>
        <v>No</v>
      </c>
      <c r="H1895" s="14">
        <f>VLOOKUP(A1895,'Data _Transformation'!A1894:Q4223,8,FALSE)</f>
        <v>0</v>
      </c>
      <c r="I1895" s="14" t="str">
        <f>VLOOKUP(A1895,'Data _Transformation'!A1894:Q4223,9,FALSE)</f>
        <v>Nonsmoker</v>
      </c>
      <c r="J1895" s="14" t="str">
        <f>VLOOKUP(A1895,'Data _Transformation'!A1894:Q4223,10,FALSE)</f>
        <v>Normal weight</v>
      </c>
      <c r="K1895" s="14" t="str">
        <f>VLOOKUP(A1895,'Data _Transformation'!A1894:Q4223,11,FALSE)</f>
        <v>Normal</v>
      </c>
      <c r="L1895" s="39">
        <f>VLOOKUP(A1895,'Data _Transformation'!A1894:Q4223,12,FALSE)</f>
        <v>25521</v>
      </c>
      <c r="M1895" s="40">
        <f>VLOOKUP(A1895,'Data _Transformation'!A1894:Q4223,13,FALSE)</f>
        <v>23244.79</v>
      </c>
      <c r="N1895" s="14" t="str">
        <f>VLOOKUP(A1895,'Data _Transformation'!A1894:Q4223,14,FALSE)</f>
        <v>tier - 2</v>
      </c>
      <c r="O1895" s="14" t="str">
        <f>VLOOKUP(A1895,'Data _Transformation'!A1894:Q4223,15,FALSE)</f>
        <v>tier - 3</v>
      </c>
      <c r="P1895" s="14" t="str">
        <f>VLOOKUP(A1895,'Data _Transformation'!A1894:Q4223,16,0)</f>
        <v>R1013</v>
      </c>
      <c r="Q1895" s="42">
        <f>VLOOKUP(A1895,'Data _Transformation'!A1894:Q4223,17,0)</f>
        <v>53</v>
      </c>
    </row>
    <row r="1896" spans="1:17" ht="15.6" x14ac:dyDescent="0.3">
      <c r="A1896" s="41" t="s">
        <v>2411</v>
      </c>
      <c r="B1896" s="14" t="str">
        <f>VLOOKUP(A1896,'Data _Transformation'!A1895:Q4224,2,FALSE)</f>
        <v xml:space="preserve">  Jessica</v>
      </c>
      <c r="C1896" s="14">
        <f>VLOOKUP(A1896,'Data _Transformation'!A1895:Q4224,3,FALSE)</f>
        <v>44.22</v>
      </c>
      <c r="D1896" s="14">
        <f>VLOOKUP(A1896,'Data _Transformation'!A1895:Q4224,4,FALSE)</f>
        <v>6.35</v>
      </c>
      <c r="E1896" s="14" t="str">
        <f>VLOOKUP(A1896,'Data _Transformation'!A1895:Q4224,5,FALSE)</f>
        <v>No</v>
      </c>
      <c r="F1896" s="14" t="str">
        <f>VLOOKUP(A1896,'Data _Transformation'!A1895:Q4224,6,FALSE)</f>
        <v>No</v>
      </c>
      <c r="G1896" s="14" t="str">
        <f>VLOOKUP(A1896,'Data _Transformation'!A1895:Q4224,7,FALSE)</f>
        <v>No</v>
      </c>
      <c r="H1896" s="14">
        <f>VLOOKUP(A1896,'Data _Transformation'!A1895:Q4224,8,FALSE)</f>
        <v>0</v>
      </c>
      <c r="I1896" s="14" t="str">
        <f>VLOOKUP(A1896,'Data _Transformation'!A1895:Q4224,9,FALSE)</f>
        <v>Nonsmoker</v>
      </c>
      <c r="J1896" s="14" t="str">
        <f>VLOOKUP(A1896,'Data _Transformation'!A1895:Q4224,10,FALSE)</f>
        <v>Obesity</v>
      </c>
      <c r="K1896" s="14" t="str">
        <f>VLOOKUP(A1896,'Data _Transformation'!A1895:Q4224,11,FALSE)</f>
        <v>Prediabetes</v>
      </c>
      <c r="L1896" s="39">
        <f>VLOOKUP(A1896,'Data _Transformation'!A1895:Q4224,12,FALSE)</f>
        <v>34610</v>
      </c>
      <c r="M1896" s="40">
        <f>VLOOKUP(A1896,'Data _Transformation'!A1895:Q4224,13,FALSE)</f>
        <v>23288.93</v>
      </c>
      <c r="N1896" s="14" t="str">
        <f>VLOOKUP(A1896,'Data _Transformation'!A1895:Q4224,14,FALSE)</f>
        <v>tier - 2</v>
      </c>
      <c r="O1896" s="14" t="str">
        <f>VLOOKUP(A1896,'Data _Transformation'!A1895:Q4224,15,FALSE)</f>
        <v>tier - 3</v>
      </c>
      <c r="P1896" s="14" t="str">
        <f>VLOOKUP(A1896,'Data _Transformation'!A1895:Q4224,16,0)</f>
        <v>R1024</v>
      </c>
      <c r="Q1896" s="42">
        <f>VLOOKUP(A1896,'Data _Transformation'!A1895:Q4224,17,0)</f>
        <v>28</v>
      </c>
    </row>
    <row r="1897" spans="1:17" ht="15.6" x14ac:dyDescent="0.3">
      <c r="A1897" s="41" t="s">
        <v>2410</v>
      </c>
      <c r="B1897" s="14" t="str">
        <f>VLOOKUP(A1897,'Data _Transformation'!A1896:Q4225,2,FALSE)</f>
        <v xml:space="preserve">  Christin</v>
      </c>
      <c r="C1897" s="14">
        <f>VLOOKUP(A1897,'Data _Transformation'!A1896:Q4225,3,FALSE)</f>
        <v>41.1</v>
      </c>
      <c r="D1897" s="14">
        <f>VLOOKUP(A1897,'Data _Transformation'!A1896:Q4225,4,FALSE)</f>
        <v>5.79</v>
      </c>
      <c r="E1897" s="14" t="str">
        <f>VLOOKUP(A1897,'Data _Transformation'!A1896:Q4225,5,FALSE)</f>
        <v>No</v>
      </c>
      <c r="F1897" s="14" t="str">
        <f>VLOOKUP(A1897,'Data _Transformation'!A1896:Q4225,6,FALSE)</f>
        <v>No</v>
      </c>
      <c r="G1897" s="14" t="str">
        <f>VLOOKUP(A1897,'Data _Transformation'!A1896:Q4225,7,FALSE)</f>
        <v>No</v>
      </c>
      <c r="H1897" s="14">
        <f>VLOOKUP(A1897,'Data _Transformation'!A1896:Q4225,8,FALSE)</f>
        <v>0</v>
      </c>
      <c r="I1897" s="14" t="str">
        <f>VLOOKUP(A1897,'Data _Transformation'!A1896:Q4225,9,FALSE)</f>
        <v>Nonsmoker</v>
      </c>
      <c r="J1897" s="14" t="str">
        <f>VLOOKUP(A1897,'Data _Transformation'!A1896:Q4225,10,FALSE)</f>
        <v>Obesity</v>
      </c>
      <c r="K1897" s="14" t="str">
        <f>VLOOKUP(A1897,'Data _Transformation'!A1896:Q4225,11,FALSE)</f>
        <v>Prediabetes</v>
      </c>
      <c r="L1897" s="39">
        <f>VLOOKUP(A1897,'Data _Transformation'!A1896:Q4225,12,FALSE)</f>
        <v>26959</v>
      </c>
      <c r="M1897" s="40">
        <f>VLOOKUP(A1897,'Data _Transformation'!A1896:Q4225,13,FALSE)</f>
        <v>23306.55</v>
      </c>
      <c r="N1897" s="14" t="str">
        <f>VLOOKUP(A1897,'Data _Transformation'!A1896:Q4225,14,FALSE)</f>
        <v>tier - 2</v>
      </c>
      <c r="O1897" s="14" t="str">
        <f>VLOOKUP(A1897,'Data _Transformation'!A1896:Q4225,15,FALSE)</f>
        <v>tier - 2</v>
      </c>
      <c r="P1897" s="14" t="str">
        <f>VLOOKUP(A1897,'Data _Transformation'!A1896:Q4225,16,0)</f>
        <v>R1011</v>
      </c>
      <c r="Q1897" s="42">
        <f>VLOOKUP(A1897,'Data _Transformation'!A1896:Q4225,17,0)</f>
        <v>49</v>
      </c>
    </row>
    <row r="1898" spans="1:17" ht="15.6" x14ac:dyDescent="0.3">
      <c r="A1898" s="41" t="s">
        <v>2409</v>
      </c>
      <c r="B1898" s="14" t="str">
        <f>VLOOKUP(A1898,'Data _Transformation'!A1897:Q4226,2,FALSE)</f>
        <v xml:space="preserve">  Sara</v>
      </c>
      <c r="C1898" s="14">
        <f>VLOOKUP(A1898,'Data _Transformation'!A1897:Q4226,3,FALSE)</f>
        <v>34.200000000000003</v>
      </c>
      <c r="D1898" s="14">
        <f>VLOOKUP(A1898,'Data _Transformation'!A1897:Q4226,4,FALSE)</f>
        <v>4.78</v>
      </c>
      <c r="E1898" s="14" t="str">
        <f>VLOOKUP(A1898,'Data _Transformation'!A1897:Q4226,5,FALSE)</f>
        <v>Yes</v>
      </c>
      <c r="F1898" s="14" t="str">
        <f>VLOOKUP(A1898,'Data _Transformation'!A1897:Q4226,6,FALSE)</f>
        <v>No</v>
      </c>
      <c r="G1898" s="14" t="str">
        <f>VLOOKUP(A1898,'Data _Transformation'!A1897:Q4226,7,FALSE)</f>
        <v>No</v>
      </c>
      <c r="H1898" s="14">
        <f>VLOOKUP(A1898,'Data _Transformation'!A1897:Q4226,8,FALSE)</f>
        <v>0</v>
      </c>
      <c r="I1898" s="14" t="str">
        <f>VLOOKUP(A1898,'Data _Transformation'!A1897:Q4226,9,FALSE)</f>
        <v>Nonsmoker</v>
      </c>
      <c r="J1898" s="14" t="str">
        <f>VLOOKUP(A1898,'Data _Transformation'!A1897:Q4226,10,FALSE)</f>
        <v>Obesity</v>
      </c>
      <c r="K1898" s="14" t="str">
        <f>VLOOKUP(A1898,'Data _Transformation'!A1897:Q4226,11,FALSE)</f>
        <v>Normal</v>
      </c>
      <c r="L1898" s="39">
        <f>VLOOKUP(A1898,'Data _Transformation'!A1897:Q4226,12,FALSE)</f>
        <v>27711</v>
      </c>
      <c r="M1898" s="40">
        <f>VLOOKUP(A1898,'Data _Transformation'!A1897:Q4226,13,FALSE)</f>
        <v>23401.31</v>
      </c>
      <c r="N1898" s="14" t="str">
        <f>VLOOKUP(A1898,'Data _Transformation'!A1897:Q4226,14,FALSE)</f>
        <v>tier - 2</v>
      </c>
      <c r="O1898" s="14" t="str">
        <f>VLOOKUP(A1898,'Data _Transformation'!A1897:Q4226,15,FALSE)</f>
        <v>tier - 3</v>
      </c>
      <c r="P1898" s="14" t="str">
        <f>VLOOKUP(A1898,'Data _Transformation'!A1897:Q4226,16,0)</f>
        <v>R1024</v>
      </c>
      <c r="Q1898" s="42">
        <f>VLOOKUP(A1898,'Data _Transformation'!A1897:Q4226,17,0)</f>
        <v>47</v>
      </c>
    </row>
    <row r="1899" spans="1:17" ht="15.6" x14ac:dyDescent="0.3">
      <c r="A1899" s="41" t="s">
        <v>2408</v>
      </c>
      <c r="B1899" s="14" t="str">
        <f>VLOOKUP(A1899,'Data _Transformation'!A1898:Q4227,2,FALSE)</f>
        <v xml:space="preserve">  Elizabeth</v>
      </c>
      <c r="C1899" s="14">
        <f>VLOOKUP(A1899,'Data _Transformation'!A1898:Q4227,3,FALSE)</f>
        <v>29.92</v>
      </c>
      <c r="D1899" s="14">
        <f>VLOOKUP(A1899,'Data _Transformation'!A1898:Q4227,4,FALSE)</f>
        <v>6.02</v>
      </c>
      <c r="E1899" s="14" t="str">
        <f>VLOOKUP(A1899,'Data _Transformation'!A1898:Q4227,5,FALSE)</f>
        <v>Yes</v>
      </c>
      <c r="F1899" s="14" t="str">
        <f>VLOOKUP(A1899,'Data _Transformation'!A1898:Q4227,6,FALSE)</f>
        <v>No</v>
      </c>
      <c r="G1899" s="14" t="str">
        <f>VLOOKUP(A1899,'Data _Transformation'!A1898:Q4227,7,FALSE)</f>
        <v>No</v>
      </c>
      <c r="H1899" s="14">
        <f>VLOOKUP(A1899,'Data _Transformation'!A1898:Q4227,8,FALSE)</f>
        <v>0</v>
      </c>
      <c r="I1899" s="14" t="str">
        <f>VLOOKUP(A1899,'Data _Transformation'!A1898:Q4227,9,FALSE)</f>
        <v>Nonsmoker</v>
      </c>
      <c r="J1899" s="14" t="str">
        <f>VLOOKUP(A1899,'Data _Transformation'!A1898:Q4227,10,FALSE)</f>
        <v>Over weight</v>
      </c>
      <c r="K1899" s="14" t="str">
        <f>VLOOKUP(A1899,'Data _Transformation'!A1898:Q4227,11,FALSE)</f>
        <v>Prediabetes</v>
      </c>
      <c r="L1899" s="39">
        <f>VLOOKUP(A1899,'Data _Transformation'!A1898:Q4227,12,FALSE)</f>
        <v>30554</v>
      </c>
      <c r="M1899" s="40">
        <f>VLOOKUP(A1899,'Data _Transformation'!A1898:Q4227,13,FALSE)</f>
        <v>23563.02</v>
      </c>
      <c r="N1899" s="14" t="str">
        <f>VLOOKUP(A1899,'Data _Transformation'!A1898:Q4227,14,FALSE)</f>
        <v>tier - 2</v>
      </c>
      <c r="O1899" s="14" t="str">
        <f>VLOOKUP(A1899,'Data _Transformation'!A1898:Q4227,15,FALSE)</f>
        <v>tier - 2</v>
      </c>
      <c r="P1899" s="14" t="str">
        <f>VLOOKUP(A1899,'Data _Transformation'!A1898:Q4227,16,0)</f>
        <v>R1013</v>
      </c>
      <c r="Q1899" s="42">
        <f>VLOOKUP(A1899,'Data _Transformation'!A1898:Q4227,17,0)</f>
        <v>39</v>
      </c>
    </row>
    <row r="1900" spans="1:17" ht="15.6" x14ac:dyDescent="0.3">
      <c r="A1900" s="41" t="s">
        <v>2407</v>
      </c>
      <c r="B1900" s="14" t="str">
        <f>VLOOKUP(A1900,'Data _Transformation'!A1899:Q4228,2,FALSE)</f>
        <v xml:space="preserve">  Margaret P</v>
      </c>
      <c r="C1900" s="14">
        <f>VLOOKUP(A1900,'Data _Transformation'!A1899:Q4228,3,FALSE)</f>
        <v>28.93</v>
      </c>
      <c r="D1900" s="14">
        <f>VLOOKUP(A1900,'Data _Transformation'!A1899:Q4228,4,FALSE)</f>
        <v>4.4400000000000004</v>
      </c>
      <c r="E1900" s="14" t="str">
        <f>VLOOKUP(A1900,'Data _Transformation'!A1899:Q4228,5,FALSE)</f>
        <v>No</v>
      </c>
      <c r="F1900" s="14" t="str">
        <f>VLOOKUP(A1900,'Data _Transformation'!A1899:Q4228,6,FALSE)</f>
        <v>No</v>
      </c>
      <c r="G1900" s="14" t="str">
        <f>VLOOKUP(A1900,'Data _Transformation'!A1899:Q4228,7,FALSE)</f>
        <v>No</v>
      </c>
      <c r="H1900" s="14">
        <f>VLOOKUP(A1900,'Data _Transformation'!A1899:Q4228,8,FALSE)</f>
        <v>0</v>
      </c>
      <c r="I1900" s="14" t="str">
        <f>VLOOKUP(A1900,'Data _Transformation'!A1899:Q4228,9,FALSE)</f>
        <v>Nonsmoker</v>
      </c>
      <c r="J1900" s="14" t="str">
        <f>VLOOKUP(A1900,'Data _Transformation'!A1899:Q4228,10,FALSE)</f>
        <v>Over weight</v>
      </c>
      <c r="K1900" s="14" t="str">
        <f>VLOOKUP(A1900,'Data _Transformation'!A1899:Q4228,11,FALSE)</f>
        <v>Normal</v>
      </c>
      <c r="L1900" s="39">
        <f>VLOOKUP(A1900,'Data _Transformation'!A1899:Q4228,12,FALSE)</f>
        <v>27182</v>
      </c>
      <c r="M1900" s="40">
        <f>VLOOKUP(A1900,'Data _Transformation'!A1899:Q4228,13,FALSE)</f>
        <v>23568.27</v>
      </c>
      <c r="N1900" s="14" t="str">
        <f>VLOOKUP(A1900,'Data _Transformation'!A1899:Q4228,14,FALSE)</f>
        <v>tier - 2</v>
      </c>
      <c r="O1900" s="14" t="str">
        <f>VLOOKUP(A1900,'Data _Transformation'!A1899:Q4228,15,FALSE)</f>
        <v>tier - 2</v>
      </c>
      <c r="P1900" s="14" t="str">
        <f>VLOOKUP(A1900,'Data _Transformation'!A1899:Q4228,16,0)</f>
        <v>R1011</v>
      </c>
      <c r="Q1900" s="42">
        <f>VLOOKUP(A1900,'Data _Transformation'!A1899:Q4228,17,0)</f>
        <v>49</v>
      </c>
    </row>
    <row r="1901" spans="1:17" ht="15.6" x14ac:dyDescent="0.3">
      <c r="A1901" s="41" t="s">
        <v>2406</v>
      </c>
      <c r="B1901" s="14" t="str">
        <f>VLOOKUP(A1901,'Data _Transformation'!A1900:Q4229,2,FALSE)</f>
        <v xml:space="preserve">  Tiffany K</v>
      </c>
      <c r="C1901" s="14">
        <f>VLOOKUP(A1901,'Data _Transformation'!A1900:Q4229,3,FALSE)</f>
        <v>31.254999999999999</v>
      </c>
      <c r="D1901" s="14">
        <f>VLOOKUP(A1901,'Data _Transformation'!A1900:Q4229,4,FALSE)</f>
        <v>5.84</v>
      </c>
      <c r="E1901" s="14" t="str">
        <f>VLOOKUP(A1901,'Data _Transformation'!A1900:Q4229,5,FALSE)</f>
        <v>Yes</v>
      </c>
      <c r="F1901" s="14" t="str">
        <f>VLOOKUP(A1901,'Data _Transformation'!A1900:Q4229,6,FALSE)</f>
        <v>No</v>
      </c>
      <c r="G1901" s="14" t="str">
        <f>VLOOKUP(A1901,'Data _Transformation'!A1900:Q4229,7,FALSE)</f>
        <v>No</v>
      </c>
      <c r="H1901" s="14">
        <f>VLOOKUP(A1901,'Data _Transformation'!A1900:Q4229,8,FALSE)</f>
        <v>1</v>
      </c>
      <c r="I1901" s="14" t="str">
        <f>VLOOKUP(A1901,'Data _Transformation'!A1900:Q4229,9,FALSE)</f>
        <v>Nonsmoker</v>
      </c>
      <c r="J1901" s="14" t="str">
        <f>VLOOKUP(A1901,'Data _Transformation'!A1900:Q4229,10,FALSE)</f>
        <v>Obesity</v>
      </c>
      <c r="K1901" s="14" t="str">
        <f>VLOOKUP(A1901,'Data _Transformation'!A1900:Q4229,11,FALSE)</f>
        <v>Prediabetes</v>
      </c>
      <c r="L1901" s="39">
        <f>VLOOKUP(A1901,'Data _Transformation'!A1900:Q4229,12,FALSE)</f>
        <v>26842</v>
      </c>
      <c r="M1901" s="40">
        <f>VLOOKUP(A1901,'Data _Transformation'!A1900:Q4229,13,FALSE)</f>
        <v>23807.24</v>
      </c>
      <c r="N1901" s="14" t="str">
        <f>VLOOKUP(A1901,'Data _Transformation'!A1900:Q4229,14,FALSE)</f>
        <v>tier - 2</v>
      </c>
      <c r="O1901" s="14" t="str">
        <f>VLOOKUP(A1901,'Data _Transformation'!A1900:Q4229,15,FALSE)</f>
        <v>tier - 3</v>
      </c>
      <c r="P1901" s="14" t="str">
        <f>VLOOKUP(A1901,'Data _Transformation'!A1900:Q4229,16,0)</f>
        <v>R1012</v>
      </c>
      <c r="Q1901" s="42">
        <f>VLOOKUP(A1901,'Data _Transformation'!A1900:Q4229,17,0)</f>
        <v>49</v>
      </c>
    </row>
    <row r="1902" spans="1:17" ht="15.6" x14ac:dyDescent="0.3">
      <c r="A1902" s="41" t="s">
        <v>2401</v>
      </c>
      <c r="B1902" s="14" t="str">
        <f>VLOOKUP(A1902,'Data _Transformation'!A1901:Q4230,2,FALSE)</f>
        <v xml:space="preserve">  David M</v>
      </c>
      <c r="C1902" s="14">
        <f>VLOOKUP(A1902,'Data _Transformation'!A1901:Q4230,3,FALSE)</f>
        <v>29.83</v>
      </c>
      <c r="D1902" s="14">
        <f>VLOOKUP(A1902,'Data _Transformation'!A1901:Q4230,4,FALSE)</f>
        <v>5.39</v>
      </c>
      <c r="E1902" s="14" t="str">
        <f>VLOOKUP(A1902,'Data _Transformation'!A1901:Q4230,5,FALSE)</f>
        <v>No</v>
      </c>
      <c r="F1902" s="14" t="str">
        <f>VLOOKUP(A1902,'Data _Transformation'!A1901:Q4230,6,FALSE)</f>
        <v>No</v>
      </c>
      <c r="G1902" s="14" t="str">
        <f>VLOOKUP(A1902,'Data _Transformation'!A1901:Q4230,7,FALSE)</f>
        <v>No</v>
      </c>
      <c r="H1902" s="14">
        <f>VLOOKUP(A1902,'Data _Transformation'!A1901:Q4230,8,FALSE)</f>
        <v>0</v>
      </c>
      <c r="I1902" s="14" t="str">
        <f>VLOOKUP(A1902,'Data _Transformation'!A1901:Q4230,9,FALSE)</f>
        <v>Nonsmoker</v>
      </c>
      <c r="J1902" s="14" t="str">
        <f>VLOOKUP(A1902,'Data _Transformation'!A1901:Q4230,10,FALSE)</f>
        <v>Over weight</v>
      </c>
      <c r="K1902" s="14" t="str">
        <f>VLOOKUP(A1902,'Data _Transformation'!A1901:Q4230,11,FALSE)</f>
        <v>Normal</v>
      </c>
      <c r="L1902" s="39">
        <f>VLOOKUP(A1902,'Data _Transformation'!A1901:Q4230,12,FALSE)</f>
        <v>25788</v>
      </c>
      <c r="M1902" s="40">
        <f>VLOOKUP(A1902,'Data _Transformation'!A1901:Q4230,13,FALSE)</f>
        <v>23887.66</v>
      </c>
      <c r="N1902" s="14" t="str">
        <f>VLOOKUP(A1902,'Data _Transformation'!A1901:Q4230,14,FALSE)</f>
        <v>tier - 2</v>
      </c>
      <c r="O1902" s="14" t="str">
        <f>VLOOKUP(A1902,'Data _Transformation'!A1901:Q4230,15,FALSE)</f>
        <v>tier - 3</v>
      </c>
      <c r="P1902" s="14" t="str">
        <f>VLOOKUP(A1902,'Data _Transformation'!A1901:Q4230,16,0)</f>
        <v>R1012</v>
      </c>
      <c r="Q1902" s="42">
        <f>VLOOKUP(A1902,'Data _Transformation'!A1901:Q4230,17,0)</f>
        <v>52</v>
      </c>
    </row>
    <row r="1903" spans="1:17" ht="15.6" x14ac:dyDescent="0.3">
      <c r="A1903" s="41" t="s">
        <v>2395</v>
      </c>
      <c r="B1903" s="14" t="str">
        <f>VLOOKUP(A1903,'Data _Transformation'!A1902:Q4231,2,FALSE)</f>
        <v xml:space="preserve">  Christine E</v>
      </c>
      <c r="C1903" s="14">
        <f>VLOOKUP(A1903,'Data _Transformation'!A1902:Q4231,3,FALSE)</f>
        <v>29.59</v>
      </c>
      <c r="D1903" s="14">
        <f>VLOOKUP(A1903,'Data _Transformation'!A1902:Q4231,4,FALSE)</f>
        <v>6.16</v>
      </c>
      <c r="E1903" s="14" t="str">
        <f>VLOOKUP(A1903,'Data _Transformation'!A1902:Q4231,5,FALSE)</f>
        <v>No</v>
      </c>
      <c r="F1903" s="14" t="str">
        <f>VLOOKUP(A1903,'Data _Transformation'!A1902:Q4231,6,FALSE)</f>
        <v>No</v>
      </c>
      <c r="G1903" s="14" t="str">
        <f>VLOOKUP(A1903,'Data _Transformation'!A1902:Q4231,7,FALSE)</f>
        <v>Yes</v>
      </c>
      <c r="H1903" s="14">
        <f>VLOOKUP(A1903,'Data _Transformation'!A1902:Q4231,8,FALSE)</f>
        <v>1</v>
      </c>
      <c r="I1903" s="14" t="str">
        <f>VLOOKUP(A1903,'Data _Transformation'!A1902:Q4231,9,FALSE)</f>
        <v>Nonsmoker</v>
      </c>
      <c r="J1903" s="14" t="str">
        <f>VLOOKUP(A1903,'Data _Transformation'!A1902:Q4231,10,FALSE)</f>
        <v>Over weight</v>
      </c>
      <c r="K1903" s="14" t="str">
        <f>VLOOKUP(A1903,'Data _Transformation'!A1902:Q4231,11,FALSE)</f>
        <v>Prediabetes</v>
      </c>
      <c r="L1903" s="39">
        <f>VLOOKUP(A1903,'Data _Transformation'!A1902:Q4231,12,FALSE)</f>
        <v>26124</v>
      </c>
      <c r="M1903" s="40">
        <f>VLOOKUP(A1903,'Data _Transformation'!A1902:Q4231,13,FALSE)</f>
        <v>23967.38</v>
      </c>
      <c r="N1903" s="14" t="str">
        <f>VLOOKUP(A1903,'Data _Transformation'!A1902:Q4231,14,FALSE)</f>
        <v>tier - 2</v>
      </c>
      <c r="O1903" s="14" t="str">
        <f>VLOOKUP(A1903,'Data _Transformation'!A1902:Q4231,15,FALSE)</f>
        <v>tier - 2</v>
      </c>
      <c r="P1903" s="14" t="str">
        <f>VLOOKUP(A1903,'Data _Transformation'!A1902:Q4231,16,0)</f>
        <v>R1012</v>
      </c>
      <c r="Q1903" s="42">
        <f>VLOOKUP(A1903,'Data _Transformation'!A1902:Q4231,17,0)</f>
        <v>51</v>
      </c>
    </row>
    <row r="1904" spans="1:17" ht="15.6" x14ac:dyDescent="0.3">
      <c r="A1904" s="41" t="s">
        <v>2389</v>
      </c>
      <c r="B1904" s="14" t="str">
        <f>VLOOKUP(A1904,'Data _Transformation'!A1903:Q4232,2,FALSE)</f>
        <v xml:space="preserve">  Donna</v>
      </c>
      <c r="C1904" s="14">
        <f>VLOOKUP(A1904,'Data _Transformation'!A1903:Q4232,3,FALSE)</f>
        <v>31.16</v>
      </c>
      <c r="D1904" s="14">
        <f>VLOOKUP(A1904,'Data _Transformation'!A1903:Q4232,4,FALSE)</f>
        <v>4.49</v>
      </c>
      <c r="E1904" s="14" t="str">
        <f>VLOOKUP(A1904,'Data _Transformation'!A1903:Q4232,5,FALSE)</f>
        <v>No</v>
      </c>
      <c r="F1904" s="14" t="str">
        <f>VLOOKUP(A1904,'Data _Transformation'!A1903:Q4232,6,FALSE)</f>
        <v>No</v>
      </c>
      <c r="G1904" s="14" t="str">
        <f>VLOOKUP(A1904,'Data _Transformation'!A1903:Q4232,7,FALSE)</f>
        <v>Yes</v>
      </c>
      <c r="H1904" s="14">
        <f>VLOOKUP(A1904,'Data _Transformation'!A1903:Q4232,8,FALSE)</f>
        <v>1</v>
      </c>
      <c r="I1904" s="14" t="str">
        <f>VLOOKUP(A1904,'Data _Transformation'!A1903:Q4232,9,FALSE)</f>
        <v>Nonsmoker</v>
      </c>
      <c r="J1904" s="14" t="str">
        <f>VLOOKUP(A1904,'Data _Transformation'!A1903:Q4232,10,FALSE)</f>
        <v>Obesity</v>
      </c>
      <c r="K1904" s="14" t="str">
        <f>VLOOKUP(A1904,'Data _Transformation'!A1903:Q4232,11,FALSE)</f>
        <v>Normal</v>
      </c>
      <c r="L1904" s="39">
        <f>VLOOKUP(A1904,'Data _Transformation'!A1903:Q4232,12,FALSE)</f>
        <v>37985</v>
      </c>
      <c r="M1904" s="40">
        <f>VLOOKUP(A1904,'Data _Transformation'!A1903:Q4232,13,FALSE)</f>
        <v>24059.68</v>
      </c>
      <c r="N1904" s="14" t="str">
        <f>VLOOKUP(A1904,'Data _Transformation'!A1903:Q4232,14,FALSE)</f>
        <v>tier - 2</v>
      </c>
      <c r="O1904" s="14" t="str">
        <f>VLOOKUP(A1904,'Data _Transformation'!A1903:Q4232,15,FALSE)</f>
        <v>tier - 2</v>
      </c>
      <c r="P1904" s="14" t="str">
        <f>VLOOKUP(A1904,'Data _Transformation'!A1903:Q4232,16,0)</f>
        <v>R1012</v>
      </c>
      <c r="Q1904" s="42">
        <f>VLOOKUP(A1904,'Data _Transformation'!A1903:Q4232,17,0)</f>
        <v>19</v>
      </c>
    </row>
    <row r="1905" spans="1:17" ht="15.6" x14ac:dyDescent="0.3">
      <c r="A1905" s="41" t="s">
        <v>2381</v>
      </c>
      <c r="B1905" s="14" t="str">
        <f>VLOOKUP(A1905,'Data _Transformation'!A1904:Q4233,2,FALSE)</f>
        <v xml:space="preserve">  Rod</v>
      </c>
      <c r="C1905" s="14">
        <f>VLOOKUP(A1905,'Data _Transformation'!A1904:Q4233,3,FALSE)</f>
        <v>34.21</v>
      </c>
      <c r="D1905" s="14">
        <f>VLOOKUP(A1905,'Data _Transformation'!A1904:Q4233,4,FALSE)</f>
        <v>4.4800000000000004</v>
      </c>
      <c r="E1905" s="14" t="str">
        <f>VLOOKUP(A1905,'Data _Transformation'!A1904:Q4233,5,FALSE)</f>
        <v>Yes</v>
      </c>
      <c r="F1905" s="14" t="str">
        <f>VLOOKUP(A1905,'Data _Transformation'!A1904:Q4233,6,FALSE)</f>
        <v>No</v>
      </c>
      <c r="G1905" s="14" t="str">
        <f>VLOOKUP(A1905,'Data _Transformation'!A1904:Q4233,7,FALSE)</f>
        <v>No</v>
      </c>
      <c r="H1905" s="14">
        <f>VLOOKUP(A1905,'Data _Transformation'!A1904:Q4233,8,FALSE)</f>
        <v>1</v>
      </c>
      <c r="I1905" s="14" t="str">
        <f>VLOOKUP(A1905,'Data _Transformation'!A1904:Q4233,9,FALSE)</f>
        <v>Nonsmoker</v>
      </c>
      <c r="J1905" s="14" t="str">
        <f>VLOOKUP(A1905,'Data _Transformation'!A1904:Q4233,10,FALSE)</f>
        <v>Obesity</v>
      </c>
      <c r="K1905" s="14" t="str">
        <f>VLOOKUP(A1905,'Data _Transformation'!A1904:Q4233,11,FALSE)</f>
        <v>Normal</v>
      </c>
      <c r="L1905" s="39">
        <f>VLOOKUP(A1905,'Data _Transformation'!A1904:Q4233,12,FALSE)</f>
        <v>26828</v>
      </c>
      <c r="M1905" s="40">
        <f>VLOOKUP(A1905,'Data _Transformation'!A1904:Q4233,13,FALSE)</f>
        <v>24106.91</v>
      </c>
      <c r="N1905" s="14" t="str">
        <f>VLOOKUP(A1905,'Data _Transformation'!A1904:Q4233,14,FALSE)</f>
        <v>tier - 2</v>
      </c>
      <c r="O1905" s="14" t="str">
        <f>VLOOKUP(A1905,'Data _Transformation'!A1904:Q4233,15,FALSE)</f>
        <v>tier - 2</v>
      </c>
      <c r="P1905" s="14" t="str">
        <f>VLOOKUP(A1905,'Data _Transformation'!A1904:Q4233,16,0)</f>
        <v>R1024</v>
      </c>
      <c r="Q1905" s="42">
        <f>VLOOKUP(A1905,'Data _Transformation'!A1904:Q4233,17,0)</f>
        <v>49</v>
      </c>
    </row>
    <row r="1906" spans="1:17" ht="15.6" x14ac:dyDescent="0.3">
      <c r="A1906" s="41" t="s">
        <v>2376</v>
      </c>
      <c r="B1906" s="14" t="str">
        <f>VLOOKUP(A1906,'Data _Transformation'!A1905:Q4234,2,FALSE)</f>
        <v xml:space="preserve">  Joe</v>
      </c>
      <c r="C1906" s="14">
        <f>VLOOKUP(A1906,'Data _Transformation'!A1905:Q4234,3,FALSE)</f>
        <v>34.86</v>
      </c>
      <c r="D1906" s="14">
        <f>VLOOKUP(A1906,'Data _Transformation'!A1905:Q4234,4,FALSE)</f>
        <v>10.97</v>
      </c>
      <c r="E1906" s="14" t="str">
        <f>VLOOKUP(A1906,'Data _Transformation'!A1905:Q4234,5,FALSE)</f>
        <v>No</v>
      </c>
      <c r="F1906" s="14" t="str">
        <f>VLOOKUP(A1906,'Data _Transformation'!A1905:Q4234,6,FALSE)</f>
        <v>No</v>
      </c>
      <c r="G1906" s="14" t="str">
        <f>VLOOKUP(A1906,'Data _Transformation'!A1905:Q4234,7,FALSE)</f>
        <v>No</v>
      </c>
      <c r="H1906" s="14">
        <f>VLOOKUP(A1906,'Data _Transformation'!A1905:Q4234,8,FALSE)</f>
        <v>0</v>
      </c>
      <c r="I1906" s="14" t="str">
        <f>VLOOKUP(A1906,'Data _Transformation'!A1905:Q4234,9,FALSE)</f>
        <v>Nonsmoker</v>
      </c>
      <c r="J1906" s="14" t="str">
        <f>VLOOKUP(A1906,'Data _Transformation'!A1905:Q4234,10,FALSE)</f>
        <v>Obesity</v>
      </c>
      <c r="K1906" s="14" t="str">
        <f>VLOOKUP(A1906,'Data _Transformation'!A1905:Q4234,11,FALSE)</f>
        <v>Diabetes</v>
      </c>
      <c r="L1906" s="39">
        <f>VLOOKUP(A1906,'Data _Transformation'!A1905:Q4234,12,FALSE)</f>
        <v>27282</v>
      </c>
      <c r="M1906" s="40">
        <f>VLOOKUP(A1906,'Data _Transformation'!A1905:Q4234,13,FALSE)</f>
        <v>24180.93</v>
      </c>
      <c r="N1906" s="14" t="str">
        <f>VLOOKUP(A1906,'Data _Transformation'!A1905:Q4234,14,FALSE)</f>
        <v>tier - 2</v>
      </c>
      <c r="O1906" s="14" t="str">
        <f>VLOOKUP(A1906,'Data _Transformation'!A1905:Q4234,15,FALSE)</f>
        <v>tier - 1</v>
      </c>
      <c r="P1906" s="14" t="str">
        <f>VLOOKUP(A1906,'Data _Transformation'!A1905:Q4234,16,0)</f>
        <v>R1013</v>
      </c>
      <c r="Q1906" s="42">
        <f>VLOOKUP(A1906,'Data _Transformation'!A1905:Q4234,17,0)</f>
        <v>48</v>
      </c>
    </row>
    <row r="1907" spans="1:17" ht="15.6" x14ac:dyDescent="0.3">
      <c r="A1907" s="41" t="s">
        <v>2371</v>
      </c>
      <c r="B1907" s="14" t="str">
        <f>VLOOKUP(A1907,'Data _Transformation'!A1906:Q4235,2,FALSE)</f>
        <v xml:space="preserve">  Kayleigh</v>
      </c>
      <c r="C1907" s="14">
        <f>VLOOKUP(A1907,'Data _Transformation'!A1906:Q4235,3,FALSE)</f>
        <v>34.58</v>
      </c>
      <c r="D1907" s="14">
        <f>VLOOKUP(A1907,'Data _Transformation'!A1906:Q4235,4,FALSE)</f>
        <v>5.14</v>
      </c>
      <c r="E1907" s="14" t="str">
        <f>VLOOKUP(A1907,'Data _Transformation'!A1906:Q4235,5,FALSE)</f>
        <v>No</v>
      </c>
      <c r="F1907" s="14" t="str">
        <f>VLOOKUP(A1907,'Data _Transformation'!A1906:Q4235,6,FALSE)</f>
        <v>yes</v>
      </c>
      <c r="G1907" s="14" t="str">
        <f>VLOOKUP(A1907,'Data _Transformation'!A1906:Q4235,7,FALSE)</f>
        <v>No</v>
      </c>
      <c r="H1907" s="14">
        <f>VLOOKUP(A1907,'Data _Transformation'!A1906:Q4235,8,FALSE)</f>
        <v>2</v>
      </c>
      <c r="I1907" s="14" t="str">
        <f>VLOOKUP(A1907,'Data _Transformation'!A1906:Q4235,9,FALSE)</f>
        <v>Nonsmoker</v>
      </c>
      <c r="J1907" s="14" t="str">
        <f>VLOOKUP(A1907,'Data _Transformation'!A1906:Q4235,10,FALSE)</f>
        <v>Obesity</v>
      </c>
      <c r="K1907" s="14" t="str">
        <f>VLOOKUP(A1907,'Data _Transformation'!A1906:Q4235,11,FALSE)</f>
        <v>Normal</v>
      </c>
      <c r="L1907" s="39">
        <f>VLOOKUP(A1907,'Data _Transformation'!A1906:Q4235,12,FALSE)</f>
        <v>23727</v>
      </c>
      <c r="M1907" s="40">
        <f>VLOOKUP(A1907,'Data _Transformation'!A1906:Q4235,13,FALSE)</f>
        <v>24227.34</v>
      </c>
      <c r="N1907" s="14" t="str">
        <f>VLOOKUP(A1907,'Data _Transformation'!A1906:Q4235,14,FALSE)</f>
        <v>tier - 2</v>
      </c>
      <c r="O1907" s="14" t="str">
        <f>VLOOKUP(A1907,'Data _Transformation'!A1906:Q4235,15,FALSE)</f>
        <v>tier - 1</v>
      </c>
      <c r="P1907" s="14" t="str">
        <f>VLOOKUP(A1907,'Data _Transformation'!A1906:Q4235,16,0)</f>
        <v>R1013</v>
      </c>
      <c r="Q1907" s="42">
        <f>VLOOKUP(A1907,'Data _Transformation'!A1906:Q4235,17,0)</f>
        <v>58</v>
      </c>
    </row>
    <row r="1908" spans="1:17" ht="15.6" x14ac:dyDescent="0.3">
      <c r="A1908" s="41" t="s">
        <v>2367</v>
      </c>
      <c r="B1908" s="14" t="str">
        <f>VLOOKUP(A1908,'Data _Transformation'!A1907:Q4236,2,FALSE)</f>
        <v xml:space="preserve">  Lorcan A</v>
      </c>
      <c r="C1908" s="14">
        <f>VLOOKUP(A1908,'Data _Transformation'!A1907:Q4236,3,FALSE)</f>
        <v>17.940000000000001</v>
      </c>
      <c r="D1908" s="14">
        <f>VLOOKUP(A1908,'Data _Transformation'!A1907:Q4236,4,FALSE)</f>
        <v>5.17</v>
      </c>
      <c r="E1908" s="14" t="str">
        <f>VLOOKUP(A1908,'Data _Transformation'!A1907:Q4236,5,FALSE)</f>
        <v>Yes</v>
      </c>
      <c r="F1908" s="14" t="str">
        <f>VLOOKUP(A1908,'Data _Transformation'!A1907:Q4236,6,FALSE)</f>
        <v>No</v>
      </c>
      <c r="G1908" s="14" t="str">
        <f>VLOOKUP(A1908,'Data _Transformation'!A1907:Q4236,7,FALSE)</f>
        <v>No</v>
      </c>
      <c r="H1908" s="14">
        <f>VLOOKUP(A1908,'Data _Transformation'!A1907:Q4236,8,FALSE)</f>
        <v>0</v>
      </c>
      <c r="I1908" s="14" t="str">
        <f>VLOOKUP(A1908,'Data _Transformation'!A1907:Q4236,9,FALSE)</f>
        <v>Nonsmoker</v>
      </c>
      <c r="J1908" s="14" t="str">
        <f>VLOOKUP(A1908,'Data _Transformation'!A1907:Q4236,10,FALSE)</f>
        <v>Under weight</v>
      </c>
      <c r="K1908" s="14" t="str">
        <f>VLOOKUP(A1908,'Data _Transformation'!A1907:Q4236,11,FALSE)</f>
        <v>Normal</v>
      </c>
      <c r="L1908" s="39">
        <f>VLOOKUP(A1908,'Data _Transformation'!A1907:Q4236,12,FALSE)</f>
        <v>38202</v>
      </c>
      <c r="M1908" s="40">
        <f>VLOOKUP(A1908,'Data _Transformation'!A1907:Q4236,13,FALSE)</f>
        <v>24294.02</v>
      </c>
      <c r="N1908" s="14" t="str">
        <f>VLOOKUP(A1908,'Data _Transformation'!A1907:Q4236,14,FALSE)</f>
        <v>tier - 2</v>
      </c>
      <c r="O1908" s="14" t="str">
        <f>VLOOKUP(A1908,'Data _Transformation'!A1907:Q4236,15,FALSE)</f>
        <v>tier - 1</v>
      </c>
      <c r="P1908" s="14" t="str">
        <f>VLOOKUP(A1908,'Data _Transformation'!A1907:Q4236,16,0)</f>
        <v>R1011</v>
      </c>
      <c r="Q1908" s="42">
        <f>VLOOKUP(A1908,'Data _Transformation'!A1907:Q4236,17,0)</f>
        <v>18</v>
      </c>
    </row>
    <row r="1909" spans="1:17" ht="15.6" x14ac:dyDescent="0.3">
      <c r="A1909" s="41" t="s">
        <v>2360</v>
      </c>
      <c r="B1909" s="14" t="str">
        <f>VLOOKUP(A1909,'Data _Transformation'!A1908:Q4237,2,FALSE)</f>
        <v xml:space="preserve">  Billy</v>
      </c>
      <c r="C1909" s="14">
        <f>VLOOKUP(A1909,'Data _Transformation'!A1908:Q4237,3,FALSE)</f>
        <v>26.8</v>
      </c>
      <c r="D1909" s="14">
        <f>VLOOKUP(A1909,'Data _Transformation'!A1908:Q4237,4,FALSE)</f>
        <v>6.18</v>
      </c>
      <c r="E1909" s="14" t="str">
        <f>VLOOKUP(A1909,'Data _Transformation'!A1908:Q4237,5,FALSE)</f>
        <v>Yes</v>
      </c>
      <c r="F1909" s="14" t="str">
        <f>VLOOKUP(A1909,'Data _Transformation'!A1908:Q4237,6,FALSE)</f>
        <v>No</v>
      </c>
      <c r="G1909" s="14" t="str">
        <f>VLOOKUP(A1909,'Data _Transformation'!A1908:Q4237,7,FALSE)</f>
        <v>Yes</v>
      </c>
      <c r="H1909" s="14">
        <f>VLOOKUP(A1909,'Data _Transformation'!A1908:Q4237,8,FALSE)</f>
        <v>1</v>
      </c>
      <c r="I1909" s="14" t="str">
        <f>VLOOKUP(A1909,'Data _Transformation'!A1908:Q4237,9,FALSE)</f>
        <v>Nonsmoker</v>
      </c>
      <c r="J1909" s="14" t="str">
        <f>VLOOKUP(A1909,'Data _Transformation'!A1908:Q4237,10,FALSE)</f>
        <v>Over weight</v>
      </c>
      <c r="K1909" s="14" t="str">
        <f>VLOOKUP(A1909,'Data _Transformation'!A1908:Q4237,11,FALSE)</f>
        <v>Prediabetes</v>
      </c>
      <c r="L1909" s="39">
        <f>VLOOKUP(A1909,'Data _Transformation'!A1908:Q4237,12,FALSE)</f>
        <v>36440</v>
      </c>
      <c r="M1909" s="40">
        <f>VLOOKUP(A1909,'Data _Transformation'!A1908:Q4237,13,FALSE)</f>
        <v>24387.74</v>
      </c>
      <c r="N1909" s="14" t="str">
        <f>VLOOKUP(A1909,'Data _Transformation'!A1908:Q4237,14,FALSE)</f>
        <v>tier - 2</v>
      </c>
      <c r="O1909" s="14" t="str">
        <f>VLOOKUP(A1909,'Data _Transformation'!A1908:Q4237,15,FALSE)</f>
        <v>tier - 1</v>
      </c>
      <c r="P1909" s="14" t="str">
        <f>VLOOKUP(A1909,'Data _Transformation'!A1908:Q4237,16,0)</f>
        <v>R1011</v>
      </c>
      <c r="Q1909" s="42">
        <f>VLOOKUP(A1909,'Data _Transformation'!A1908:Q4237,17,0)</f>
        <v>23</v>
      </c>
    </row>
    <row r="1910" spans="1:17" ht="15.6" x14ac:dyDescent="0.3">
      <c r="A1910" s="41" t="s">
        <v>2351</v>
      </c>
      <c r="B1910" s="14" t="str">
        <f>VLOOKUP(A1910,'Data _Transformation'!A1909:Q4238,2,FALSE)</f>
        <v xml:space="preserve">  Paul M</v>
      </c>
      <c r="C1910" s="14">
        <f>VLOOKUP(A1910,'Data _Transformation'!A1909:Q4238,3,FALSE)</f>
        <v>17.690000000000001</v>
      </c>
      <c r="D1910" s="14">
        <f>VLOOKUP(A1910,'Data _Transformation'!A1909:Q4238,4,FALSE)</f>
        <v>9.07</v>
      </c>
      <c r="E1910" s="14" t="str">
        <f>VLOOKUP(A1910,'Data _Transformation'!A1909:Q4238,5,FALSE)</f>
        <v>Yes</v>
      </c>
      <c r="F1910" s="14" t="str">
        <f>VLOOKUP(A1910,'Data _Transformation'!A1909:Q4238,6,FALSE)</f>
        <v>No</v>
      </c>
      <c r="G1910" s="14" t="str">
        <f>VLOOKUP(A1910,'Data _Transformation'!A1909:Q4238,7,FALSE)</f>
        <v>No</v>
      </c>
      <c r="H1910" s="14">
        <f>VLOOKUP(A1910,'Data _Transformation'!A1909:Q4238,8,FALSE)</f>
        <v>0</v>
      </c>
      <c r="I1910" s="14" t="str">
        <f>VLOOKUP(A1910,'Data _Transformation'!A1909:Q4238,9,FALSE)</f>
        <v>Nonsmoker</v>
      </c>
      <c r="J1910" s="14" t="str">
        <f>VLOOKUP(A1910,'Data _Transformation'!A1909:Q4238,10,FALSE)</f>
        <v>Under weight</v>
      </c>
      <c r="K1910" s="14" t="str">
        <f>VLOOKUP(A1910,'Data _Transformation'!A1909:Q4238,11,FALSE)</f>
        <v>Diabetes</v>
      </c>
      <c r="L1910" s="39">
        <f>VLOOKUP(A1910,'Data _Transformation'!A1909:Q4238,12,FALSE)</f>
        <v>25902</v>
      </c>
      <c r="M1910" s="40">
        <f>VLOOKUP(A1910,'Data _Transformation'!A1909:Q4238,13,FALSE)</f>
        <v>24393.62</v>
      </c>
      <c r="N1910" s="14" t="str">
        <f>VLOOKUP(A1910,'Data _Transformation'!A1909:Q4238,14,FALSE)</f>
        <v>tier - 2</v>
      </c>
      <c r="O1910" s="14" t="str">
        <f>VLOOKUP(A1910,'Data _Transformation'!A1909:Q4238,15,FALSE)</f>
        <v>tier - 3</v>
      </c>
      <c r="P1910" s="14" t="str">
        <f>VLOOKUP(A1910,'Data _Transformation'!A1909:Q4238,16,0)</f>
        <v>R1012</v>
      </c>
      <c r="Q1910" s="42">
        <f>VLOOKUP(A1910,'Data _Transformation'!A1909:Q4238,17,0)</f>
        <v>52</v>
      </c>
    </row>
    <row r="1911" spans="1:17" ht="15.6" x14ac:dyDescent="0.3">
      <c r="A1911" s="41" t="s">
        <v>2346</v>
      </c>
      <c r="B1911" s="14" t="str">
        <f>VLOOKUP(A1911,'Data _Transformation'!A1910:Q4239,2,FALSE)</f>
        <v xml:space="preserve">  Brenda M</v>
      </c>
      <c r="C1911" s="14">
        <f>VLOOKUP(A1911,'Data _Transformation'!A1910:Q4239,3,FALSE)</f>
        <v>25.77</v>
      </c>
      <c r="D1911" s="14">
        <f>VLOOKUP(A1911,'Data _Transformation'!A1910:Q4239,4,FALSE)</f>
        <v>4.43</v>
      </c>
      <c r="E1911" s="14" t="str">
        <f>VLOOKUP(A1911,'Data _Transformation'!A1910:Q4239,5,FALSE)</f>
        <v>No</v>
      </c>
      <c r="F1911" s="14" t="str">
        <f>VLOOKUP(A1911,'Data _Transformation'!A1910:Q4239,6,FALSE)</f>
        <v>No</v>
      </c>
      <c r="G1911" s="14" t="str">
        <f>VLOOKUP(A1911,'Data _Transformation'!A1910:Q4239,7,FALSE)</f>
        <v>Yes</v>
      </c>
      <c r="H1911" s="14">
        <f>VLOOKUP(A1911,'Data _Transformation'!A1910:Q4239,8,FALSE)</f>
        <v>1</v>
      </c>
      <c r="I1911" s="14" t="str">
        <f>VLOOKUP(A1911,'Data _Transformation'!A1910:Q4239,9,FALSE)</f>
        <v>Nonsmoker</v>
      </c>
      <c r="J1911" s="14" t="str">
        <f>VLOOKUP(A1911,'Data _Transformation'!A1910:Q4239,10,FALSE)</f>
        <v>Over weight</v>
      </c>
      <c r="K1911" s="14" t="str">
        <f>VLOOKUP(A1911,'Data _Transformation'!A1910:Q4239,11,FALSE)</f>
        <v>Normal</v>
      </c>
      <c r="L1911" s="39">
        <f>VLOOKUP(A1911,'Data _Transformation'!A1910:Q4239,12,FALSE)</f>
        <v>25025</v>
      </c>
      <c r="M1911" s="40">
        <f>VLOOKUP(A1911,'Data _Transformation'!A1910:Q4239,13,FALSE)</f>
        <v>24476.48</v>
      </c>
      <c r="N1911" s="14" t="str">
        <f>VLOOKUP(A1911,'Data _Transformation'!A1910:Q4239,14,FALSE)</f>
        <v>tier - 2</v>
      </c>
      <c r="O1911" s="14" t="str">
        <f>VLOOKUP(A1911,'Data _Transformation'!A1910:Q4239,15,FALSE)</f>
        <v>tier - 2</v>
      </c>
      <c r="P1911" s="14" t="str">
        <f>VLOOKUP(A1911,'Data _Transformation'!A1910:Q4239,16,0)</f>
        <v>R1012</v>
      </c>
      <c r="Q1911" s="42">
        <f>VLOOKUP(A1911,'Data _Transformation'!A1910:Q4239,17,0)</f>
        <v>54</v>
      </c>
    </row>
    <row r="1912" spans="1:17" ht="15.6" x14ac:dyDescent="0.3">
      <c r="A1912" s="41" t="s">
        <v>2341</v>
      </c>
      <c r="B1912" s="14" t="str">
        <f>VLOOKUP(A1912,'Data _Transformation'!A1911:Q4240,2,FALSE)</f>
        <v xml:space="preserve">  Jeff H</v>
      </c>
      <c r="C1912" s="14">
        <f>VLOOKUP(A1912,'Data _Transformation'!A1911:Q4240,3,FALSE)</f>
        <v>34.46</v>
      </c>
      <c r="D1912" s="14">
        <f>VLOOKUP(A1912,'Data _Transformation'!A1911:Q4240,4,FALSE)</f>
        <v>4.17</v>
      </c>
      <c r="E1912" s="14" t="str">
        <f>VLOOKUP(A1912,'Data _Transformation'!A1911:Q4240,5,FALSE)</f>
        <v>No</v>
      </c>
      <c r="F1912" s="14" t="str">
        <f>VLOOKUP(A1912,'Data _Transformation'!A1911:Q4240,6,FALSE)</f>
        <v>yes</v>
      </c>
      <c r="G1912" s="14" t="str">
        <f>VLOOKUP(A1912,'Data _Transformation'!A1911:Q4240,7,FALSE)</f>
        <v>No</v>
      </c>
      <c r="H1912" s="14">
        <f>VLOOKUP(A1912,'Data _Transformation'!A1911:Q4240,8,FALSE)</f>
        <v>1</v>
      </c>
      <c r="I1912" s="14" t="str">
        <f>VLOOKUP(A1912,'Data _Transformation'!A1911:Q4240,9,FALSE)</f>
        <v>Nonsmoker</v>
      </c>
      <c r="J1912" s="14" t="str">
        <f>VLOOKUP(A1912,'Data _Transformation'!A1911:Q4240,10,FALSE)</f>
        <v>Obesity</v>
      </c>
      <c r="K1912" s="14" t="str">
        <f>VLOOKUP(A1912,'Data _Transformation'!A1911:Q4240,11,FALSE)</f>
        <v>Normal</v>
      </c>
      <c r="L1912" s="39">
        <f>VLOOKUP(A1912,'Data _Transformation'!A1911:Q4240,12,FALSE)</f>
        <v>22575</v>
      </c>
      <c r="M1912" s="40">
        <f>VLOOKUP(A1912,'Data _Transformation'!A1911:Q4240,13,FALSE)</f>
        <v>24513.09</v>
      </c>
      <c r="N1912" s="14" t="str">
        <f>VLOOKUP(A1912,'Data _Transformation'!A1911:Q4240,14,FALSE)</f>
        <v>tier - 2</v>
      </c>
      <c r="O1912" s="14" t="str">
        <f>VLOOKUP(A1912,'Data _Transformation'!A1911:Q4240,15,FALSE)</f>
        <v>tier - 2</v>
      </c>
      <c r="P1912" s="14" t="str">
        <f>VLOOKUP(A1912,'Data _Transformation'!A1911:Q4240,16,0)</f>
        <v>R1013</v>
      </c>
      <c r="Q1912" s="42">
        <f>VLOOKUP(A1912,'Data _Transformation'!A1911:Q4240,17,0)</f>
        <v>61</v>
      </c>
    </row>
    <row r="1913" spans="1:17" ht="15.6" x14ac:dyDescent="0.3">
      <c r="A1913" s="41" t="s">
        <v>2336</v>
      </c>
      <c r="B1913" s="14" t="str">
        <f>VLOOKUP(A1913,'Data _Transformation'!A1912:Q4241,2,FALSE)</f>
        <v xml:space="preserve">  Michael</v>
      </c>
      <c r="C1913" s="14">
        <f>VLOOKUP(A1913,'Data _Transformation'!A1912:Q4241,3,FALSE)</f>
        <v>30.875</v>
      </c>
      <c r="D1913" s="14">
        <f>VLOOKUP(A1913,'Data _Transformation'!A1912:Q4241,4,FALSE)</f>
        <v>4.95</v>
      </c>
      <c r="E1913" s="14" t="str">
        <f>VLOOKUP(A1913,'Data _Transformation'!A1912:Q4241,5,FALSE)</f>
        <v>Yes</v>
      </c>
      <c r="F1913" s="14" t="str">
        <f>VLOOKUP(A1913,'Data _Transformation'!A1912:Q4241,6,FALSE)</f>
        <v>No</v>
      </c>
      <c r="G1913" s="14" t="str">
        <f>VLOOKUP(A1913,'Data _Transformation'!A1912:Q4241,7,FALSE)</f>
        <v>No</v>
      </c>
      <c r="H1913" s="14">
        <f>VLOOKUP(A1913,'Data _Transformation'!A1912:Q4241,8,FALSE)</f>
        <v>0</v>
      </c>
      <c r="I1913" s="14" t="str">
        <f>VLOOKUP(A1913,'Data _Transformation'!A1912:Q4241,9,FALSE)</f>
        <v>Nonsmoker</v>
      </c>
      <c r="J1913" s="14" t="str">
        <f>VLOOKUP(A1913,'Data _Transformation'!A1912:Q4241,10,FALSE)</f>
        <v>Obesity</v>
      </c>
      <c r="K1913" s="14" t="str">
        <f>VLOOKUP(A1913,'Data _Transformation'!A1912:Q4241,11,FALSE)</f>
        <v>Normal</v>
      </c>
      <c r="L1913" s="39">
        <f>VLOOKUP(A1913,'Data _Transformation'!A1912:Q4241,12,FALSE)</f>
        <v>26556</v>
      </c>
      <c r="M1913" s="40">
        <f>VLOOKUP(A1913,'Data _Transformation'!A1912:Q4241,13,FALSE)</f>
        <v>24520.26</v>
      </c>
      <c r="N1913" s="14" t="str">
        <f>VLOOKUP(A1913,'Data _Transformation'!A1912:Q4241,14,FALSE)</f>
        <v>tier - 2</v>
      </c>
      <c r="O1913" s="14" t="str">
        <f>VLOOKUP(A1913,'Data _Transformation'!A1912:Q4241,15,FALSE)</f>
        <v>tier - 3</v>
      </c>
      <c r="P1913" s="14" t="str">
        <f>VLOOKUP(A1913,'Data _Transformation'!A1912:Q4241,16,0)</f>
        <v>R1011</v>
      </c>
      <c r="Q1913" s="42">
        <f>VLOOKUP(A1913,'Data _Transformation'!A1912:Q4241,17,0)</f>
        <v>50</v>
      </c>
    </row>
    <row r="1914" spans="1:17" ht="15.6" x14ac:dyDescent="0.3">
      <c r="A1914" s="41" t="s">
        <v>2330</v>
      </c>
      <c r="B1914" s="14" t="str">
        <f>VLOOKUP(A1914,'Data _Transformation'!A1913:Q4242,2,FALSE)</f>
        <v xml:space="preserve">  Jan</v>
      </c>
      <c r="C1914" s="14">
        <f>VLOOKUP(A1914,'Data _Transformation'!A1913:Q4242,3,FALSE)</f>
        <v>39.49</v>
      </c>
      <c r="D1914" s="14">
        <f>VLOOKUP(A1914,'Data _Transformation'!A1913:Q4242,4,FALSE)</f>
        <v>5.13</v>
      </c>
      <c r="E1914" s="14" t="str">
        <f>VLOOKUP(A1914,'Data _Transformation'!A1913:Q4242,5,FALSE)</f>
        <v>No</v>
      </c>
      <c r="F1914" s="14" t="str">
        <f>VLOOKUP(A1914,'Data _Transformation'!A1913:Q4242,6,FALSE)</f>
        <v>No</v>
      </c>
      <c r="G1914" s="14" t="str">
        <f>VLOOKUP(A1914,'Data _Transformation'!A1913:Q4242,7,FALSE)</f>
        <v>No</v>
      </c>
      <c r="H1914" s="14">
        <f>VLOOKUP(A1914,'Data _Transformation'!A1913:Q4242,8,FALSE)</f>
        <v>0</v>
      </c>
      <c r="I1914" s="14" t="str">
        <f>VLOOKUP(A1914,'Data _Transformation'!A1913:Q4242,9,FALSE)</f>
        <v>Nonsmoker</v>
      </c>
      <c r="J1914" s="14" t="str">
        <f>VLOOKUP(A1914,'Data _Transformation'!A1913:Q4242,10,FALSE)</f>
        <v>Obesity</v>
      </c>
      <c r="K1914" s="14" t="str">
        <f>VLOOKUP(A1914,'Data _Transformation'!A1913:Q4242,11,FALSE)</f>
        <v>Normal</v>
      </c>
      <c r="L1914" s="39">
        <f>VLOOKUP(A1914,'Data _Transformation'!A1913:Q4242,12,FALSE)</f>
        <v>27558</v>
      </c>
      <c r="M1914" s="40">
        <f>VLOOKUP(A1914,'Data _Transformation'!A1913:Q4242,13,FALSE)</f>
        <v>24535.7</v>
      </c>
      <c r="N1914" s="14" t="str">
        <f>VLOOKUP(A1914,'Data _Transformation'!A1913:Q4242,14,FALSE)</f>
        <v>tier - 2</v>
      </c>
      <c r="O1914" s="14" t="str">
        <f>VLOOKUP(A1914,'Data _Transformation'!A1913:Q4242,15,FALSE)</f>
        <v>tier - 2</v>
      </c>
      <c r="P1914" s="14" t="str">
        <f>VLOOKUP(A1914,'Data _Transformation'!A1913:Q4242,16,0)</f>
        <v>R1012</v>
      </c>
      <c r="Q1914" s="42">
        <f>VLOOKUP(A1914,'Data _Transformation'!A1913:Q4242,17,0)</f>
        <v>47</v>
      </c>
    </row>
    <row r="1915" spans="1:17" ht="15.6" x14ac:dyDescent="0.3">
      <c r="A1915" s="41" t="s">
        <v>2324</v>
      </c>
      <c r="B1915" s="14" t="str">
        <f>VLOOKUP(A1915,'Data _Transformation'!A1914:Q4243,2,FALSE)</f>
        <v xml:space="preserve">  Bernard</v>
      </c>
      <c r="C1915" s="14">
        <f>VLOOKUP(A1915,'Data _Transformation'!A1914:Q4243,3,FALSE)</f>
        <v>28.88</v>
      </c>
      <c r="D1915" s="14">
        <f>VLOOKUP(A1915,'Data _Transformation'!A1914:Q4243,4,FALSE)</f>
        <v>4.0999999999999996</v>
      </c>
      <c r="E1915" s="14" t="str">
        <f>VLOOKUP(A1915,'Data _Transformation'!A1914:Q4243,5,FALSE)</f>
        <v>No</v>
      </c>
      <c r="F1915" s="14" t="str">
        <f>VLOOKUP(A1915,'Data _Transformation'!A1914:Q4243,6,FALSE)</f>
        <v>No</v>
      </c>
      <c r="G1915" s="14" t="str">
        <f>VLOOKUP(A1915,'Data _Transformation'!A1914:Q4243,7,FALSE)</f>
        <v>No</v>
      </c>
      <c r="H1915" s="14">
        <f>VLOOKUP(A1915,'Data _Transformation'!A1914:Q4243,8,FALSE)</f>
        <v>0</v>
      </c>
      <c r="I1915" s="14" t="str">
        <f>VLOOKUP(A1915,'Data _Transformation'!A1914:Q4243,9,FALSE)</f>
        <v>Nonsmoker</v>
      </c>
      <c r="J1915" s="14" t="str">
        <f>VLOOKUP(A1915,'Data _Transformation'!A1914:Q4243,10,FALSE)</f>
        <v>Over weight</v>
      </c>
      <c r="K1915" s="14" t="str">
        <f>VLOOKUP(A1915,'Data _Transformation'!A1914:Q4243,11,FALSE)</f>
        <v>Normal</v>
      </c>
      <c r="L1915" s="39">
        <f>VLOOKUP(A1915,'Data _Transformation'!A1914:Q4243,12,FALSE)</f>
        <v>28045</v>
      </c>
      <c r="M1915" s="40">
        <f>VLOOKUP(A1915,'Data _Transformation'!A1914:Q4243,13,FALSE)</f>
        <v>24603.05</v>
      </c>
      <c r="N1915" s="14" t="str">
        <f>VLOOKUP(A1915,'Data _Transformation'!A1914:Q4243,14,FALSE)</f>
        <v>tier - 2</v>
      </c>
      <c r="O1915" s="14" t="str">
        <f>VLOOKUP(A1915,'Data _Transformation'!A1914:Q4243,15,FALSE)</f>
        <v>tier - 2</v>
      </c>
      <c r="P1915" s="14" t="str">
        <f>VLOOKUP(A1915,'Data _Transformation'!A1914:Q4243,16,0)</f>
        <v>R1011</v>
      </c>
      <c r="Q1915" s="42">
        <f>VLOOKUP(A1915,'Data _Transformation'!A1914:Q4243,17,0)</f>
        <v>46</v>
      </c>
    </row>
    <row r="1916" spans="1:17" ht="15.6" x14ac:dyDescent="0.3">
      <c r="A1916" s="41" t="s">
        <v>2319</v>
      </c>
      <c r="B1916" s="14" t="str">
        <f>VLOOKUP(A1916,'Data _Transformation'!A1915:Q4244,2,FALSE)</f>
        <v xml:space="preserve">  Craig</v>
      </c>
      <c r="C1916" s="14">
        <f>VLOOKUP(A1916,'Data _Transformation'!A1915:Q4244,3,FALSE)</f>
        <v>20.234999999999999</v>
      </c>
      <c r="D1916" s="14">
        <f>VLOOKUP(A1916,'Data _Transformation'!A1915:Q4244,4,FALSE)</f>
        <v>5.01</v>
      </c>
      <c r="E1916" s="14" t="str">
        <f>VLOOKUP(A1916,'Data _Transformation'!A1915:Q4244,5,FALSE)</f>
        <v>Yes</v>
      </c>
      <c r="F1916" s="14" t="str">
        <f>VLOOKUP(A1916,'Data _Transformation'!A1915:Q4244,6,FALSE)</f>
        <v>No</v>
      </c>
      <c r="G1916" s="14" t="str">
        <f>VLOOKUP(A1916,'Data _Transformation'!A1915:Q4244,7,FALSE)</f>
        <v>No</v>
      </c>
      <c r="H1916" s="14">
        <f>VLOOKUP(A1916,'Data _Transformation'!A1915:Q4244,8,FALSE)</f>
        <v>0</v>
      </c>
      <c r="I1916" s="14" t="str">
        <f>VLOOKUP(A1916,'Data _Transformation'!A1915:Q4244,9,FALSE)</f>
        <v>Nonsmoker</v>
      </c>
      <c r="J1916" s="14" t="str">
        <f>VLOOKUP(A1916,'Data _Transformation'!A1915:Q4244,10,FALSE)</f>
        <v>Normal weight</v>
      </c>
      <c r="K1916" s="14" t="str">
        <f>VLOOKUP(A1916,'Data _Transformation'!A1915:Q4244,11,FALSE)</f>
        <v>Normal</v>
      </c>
      <c r="L1916" s="39">
        <f>VLOOKUP(A1916,'Data _Transformation'!A1915:Q4244,12,FALSE)</f>
        <v>25731</v>
      </c>
      <c r="M1916" s="40">
        <f>VLOOKUP(A1916,'Data _Transformation'!A1915:Q4244,13,FALSE)</f>
        <v>24667.42</v>
      </c>
      <c r="N1916" s="14" t="str">
        <f>VLOOKUP(A1916,'Data _Transformation'!A1915:Q4244,14,FALSE)</f>
        <v>tier - 2</v>
      </c>
      <c r="O1916" s="14" t="str">
        <f>VLOOKUP(A1916,'Data _Transformation'!A1915:Q4244,15,FALSE)</f>
        <v>tier - 3</v>
      </c>
      <c r="P1916" s="14" t="str">
        <f>VLOOKUP(A1916,'Data _Transformation'!A1915:Q4244,16,0)</f>
        <v>R1013</v>
      </c>
      <c r="Q1916" s="42">
        <f>VLOOKUP(A1916,'Data _Transformation'!A1915:Q4244,17,0)</f>
        <v>52</v>
      </c>
    </row>
    <row r="1917" spans="1:17" ht="15.6" x14ac:dyDescent="0.3">
      <c r="A1917" s="41" t="s">
        <v>2314</v>
      </c>
      <c r="B1917" s="14" t="str">
        <f>VLOOKUP(A1917,'Data _Transformation'!A1916:Q4245,2,FALSE)</f>
        <v xml:space="preserve">  Bryn</v>
      </c>
      <c r="C1917" s="14">
        <f>VLOOKUP(A1917,'Data _Transformation'!A1916:Q4245,3,FALSE)</f>
        <v>30.67</v>
      </c>
      <c r="D1917" s="14">
        <f>VLOOKUP(A1917,'Data _Transformation'!A1916:Q4245,4,FALSE)</f>
        <v>5.09</v>
      </c>
      <c r="E1917" s="14" t="str">
        <f>VLOOKUP(A1917,'Data _Transformation'!A1916:Q4245,5,FALSE)</f>
        <v>Yes</v>
      </c>
      <c r="F1917" s="14" t="str">
        <f>VLOOKUP(A1917,'Data _Transformation'!A1916:Q4245,6,FALSE)</f>
        <v>No</v>
      </c>
      <c r="G1917" s="14" t="str">
        <f>VLOOKUP(A1917,'Data _Transformation'!A1916:Q4245,7,FALSE)</f>
        <v>No</v>
      </c>
      <c r="H1917" s="14">
        <f>VLOOKUP(A1917,'Data _Transformation'!A1916:Q4245,8,FALSE)</f>
        <v>0</v>
      </c>
      <c r="I1917" s="14" t="str">
        <f>VLOOKUP(A1917,'Data _Transformation'!A1916:Q4245,9,FALSE)</f>
        <v>Nonsmoker</v>
      </c>
      <c r="J1917" s="14" t="str">
        <f>VLOOKUP(A1917,'Data _Transformation'!A1916:Q4245,10,FALSE)</f>
        <v>Obesity</v>
      </c>
      <c r="K1917" s="14" t="str">
        <f>VLOOKUP(A1917,'Data _Transformation'!A1916:Q4245,11,FALSE)</f>
        <v>Normal</v>
      </c>
      <c r="L1917" s="39">
        <f>VLOOKUP(A1917,'Data _Transformation'!A1916:Q4245,12,FALSE)</f>
        <v>35305</v>
      </c>
      <c r="M1917" s="40">
        <f>VLOOKUP(A1917,'Data _Transformation'!A1916:Q4245,13,FALSE)</f>
        <v>24671.66</v>
      </c>
      <c r="N1917" s="14" t="str">
        <f>VLOOKUP(A1917,'Data _Transformation'!A1916:Q4245,14,FALSE)</f>
        <v>tier - 2</v>
      </c>
      <c r="O1917" s="14" t="str">
        <f>VLOOKUP(A1917,'Data _Transformation'!A1916:Q4245,15,FALSE)</f>
        <v>tier - 1</v>
      </c>
      <c r="P1917" s="14" t="str">
        <f>VLOOKUP(A1917,'Data _Transformation'!A1916:Q4245,16,0)</f>
        <v>R1024</v>
      </c>
      <c r="Q1917" s="42">
        <f>VLOOKUP(A1917,'Data _Transformation'!A1916:Q4245,17,0)</f>
        <v>26</v>
      </c>
    </row>
    <row r="1918" spans="1:17" ht="15.6" x14ac:dyDescent="0.3">
      <c r="A1918" s="41" t="s">
        <v>2309</v>
      </c>
      <c r="B1918" s="14" t="str">
        <f>VLOOKUP(A1918,'Data _Transformation'!A1917:Q4246,2,FALSE)</f>
        <v xml:space="preserve">  Michael</v>
      </c>
      <c r="C1918" s="14">
        <f>VLOOKUP(A1918,'Data _Transformation'!A1917:Q4246,3,FALSE)</f>
        <v>30.875</v>
      </c>
      <c r="D1918" s="14">
        <f>VLOOKUP(A1918,'Data _Transformation'!A1917:Q4246,4,FALSE)</f>
        <v>6.49</v>
      </c>
      <c r="E1918" s="14" t="str">
        <f>VLOOKUP(A1918,'Data _Transformation'!A1917:Q4246,5,FALSE)</f>
        <v>No</v>
      </c>
      <c r="F1918" s="14" t="str">
        <f>VLOOKUP(A1918,'Data _Transformation'!A1917:Q4246,6,FALSE)</f>
        <v>No</v>
      </c>
      <c r="G1918" s="14" t="str">
        <f>VLOOKUP(A1918,'Data _Transformation'!A1917:Q4246,7,FALSE)</f>
        <v>No</v>
      </c>
      <c r="H1918" s="14">
        <f>VLOOKUP(A1918,'Data _Transformation'!A1917:Q4246,8,FALSE)</f>
        <v>0</v>
      </c>
      <c r="I1918" s="14" t="str">
        <f>VLOOKUP(A1918,'Data _Transformation'!A1917:Q4246,9,FALSE)</f>
        <v>Nonsmoker</v>
      </c>
      <c r="J1918" s="14" t="str">
        <f>VLOOKUP(A1918,'Data _Transformation'!A1917:Q4246,10,FALSE)</f>
        <v>Obesity</v>
      </c>
      <c r="K1918" s="14" t="str">
        <f>VLOOKUP(A1918,'Data _Transformation'!A1917:Q4246,11,FALSE)</f>
        <v>Diabetes</v>
      </c>
      <c r="L1918" s="39">
        <f>VLOOKUP(A1918,'Data _Transformation'!A1917:Q4246,12,FALSE)</f>
        <v>33888</v>
      </c>
      <c r="M1918" s="40">
        <f>VLOOKUP(A1918,'Data _Transformation'!A1917:Q4246,13,FALSE)</f>
        <v>24795.040000000001</v>
      </c>
      <c r="N1918" s="14" t="str">
        <f>VLOOKUP(A1918,'Data _Transformation'!A1917:Q4246,14,FALSE)</f>
        <v>tier - 2</v>
      </c>
      <c r="O1918" s="14" t="str">
        <f>VLOOKUP(A1918,'Data _Transformation'!A1917:Q4246,15,FALSE)</f>
        <v>tier - 3</v>
      </c>
      <c r="P1918" s="14" t="str">
        <f>VLOOKUP(A1918,'Data _Transformation'!A1917:Q4246,16,0)</f>
        <v>R1011</v>
      </c>
      <c r="Q1918" s="42">
        <f>VLOOKUP(A1918,'Data _Transformation'!A1917:Q4246,17,0)</f>
        <v>30</v>
      </c>
    </row>
    <row r="1919" spans="1:17" ht="15.6" x14ac:dyDescent="0.3">
      <c r="A1919" s="41" t="s">
        <v>2304</v>
      </c>
      <c r="B1919" s="14" t="str">
        <f>VLOOKUP(A1919,'Data _Transformation'!A1918:Q4247,2,FALSE)</f>
        <v xml:space="preserve">  Benjamin</v>
      </c>
      <c r="C1919" s="14">
        <f>VLOOKUP(A1919,'Data _Transformation'!A1918:Q4247,3,FALSE)</f>
        <v>23.8</v>
      </c>
      <c r="D1919" s="14">
        <f>VLOOKUP(A1919,'Data _Transformation'!A1918:Q4247,4,FALSE)</f>
        <v>4.08</v>
      </c>
      <c r="E1919" s="14" t="str">
        <f>VLOOKUP(A1919,'Data _Transformation'!A1918:Q4247,5,FALSE)</f>
        <v>No</v>
      </c>
      <c r="F1919" s="14" t="str">
        <f>VLOOKUP(A1919,'Data _Transformation'!A1918:Q4247,6,FALSE)</f>
        <v>No</v>
      </c>
      <c r="G1919" s="14" t="str">
        <f>VLOOKUP(A1919,'Data _Transformation'!A1918:Q4247,7,FALSE)</f>
        <v>No</v>
      </c>
      <c r="H1919" s="14">
        <f>VLOOKUP(A1919,'Data _Transformation'!A1918:Q4247,8,FALSE)</f>
        <v>0</v>
      </c>
      <c r="I1919" s="14" t="str">
        <f>VLOOKUP(A1919,'Data _Transformation'!A1918:Q4247,9,FALSE)</f>
        <v>Nonsmoker</v>
      </c>
      <c r="J1919" s="14" t="str">
        <f>VLOOKUP(A1919,'Data _Transformation'!A1918:Q4247,10,FALSE)</f>
        <v>Normal weight</v>
      </c>
      <c r="K1919" s="14" t="str">
        <f>VLOOKUP(A1919,'Data _Transformation'!A1918:Q4247,11,FALSE)</f>
        <v>Normal</v>
      </c>
      <c r="L1919" s="39">
        <f>VLOOKUP(A1919,'Data _Transformation'!A1918:Q4247,12,FALSE)</f>
        <v>34586</v>
      </c>
      <c r="M1919" s="40">
        <f>VLOOKUP(A1919,'Data _Transformation'!A1918:Q4247,13,FALSE)</f>
        <v>24817.25</v>
      </c>
      <c r="N1919" s="14" t="str">
        <f>VLOOKUP(A1919,'Data _Transformation'!A1918:Q4247,14,FALSE)</f>
        <v>tier - 2</v>
      </c>
      <c r="O1919" s="14" t="str">
        <f>VLOOKUP(A1919,'Data _Transformation'!A1918:Q4247,15,FALSE)</f>
        <v>tier - 2</v>
      </c>
      <c r="P1919" s="14" t="str">
        <f>VLOOKUP(A1919,'Data _Transformation'!A1918:Q4247,16,0)</f>
        <v>R1011</v>
      </c>
      <c r="Q1919" s="42">
        <f>VLOOKUP(A1919,'Data _Transformation'!A1918:Q4247,17,0)</f>
        <v>28</v>
      </c>
    </row>
    <row r="1920" spans="1:17" ht="15.6" x14ac:dyDescent="0.3">
      <c r="A1920" s="41" t="s">
        <v>2297</v>
      </c>
      <c r="B1920" s="14" t="str">
        <f>VLOOKUP(A1920,'Data _Transformation'!A1919:Q4248,2,FALSE)</f>
        <v xml:space="preserve">  Jay</v>
      </c>
      <c r="C1920" s="14">
        <f>VLOOKUP(A1920,'Data _Transformation'!A1919:Q4248,3,FALSE)</f>
        <v>15.37</v>
      </c>
      <c r="D1920" s="14">
        <f>VLOOKUP(A1920,'Data _Transformation'!A1919:Q4248,4,FALSE)</f>
        <v>8.6300000000000008</v>
      </c>
      <c r="E1920" s="14" t="str">
        <f>VLOOKUP(A1920,'Data _Transformation'!A1919:Q4248,5,FALSE)</f>
        <v>Yes</v>
      </c>
      <c r="F1920" s="14" t="str">
        <f>VLOOKUP(A1920,'Data _Transformation'!A1919:Q4248,6,FALSE)</f>
        <v>No</v>
      </c>
      <c r="G1920" s="14" t="str">
        <f>VLOOKUP(A1920,'Data _Transformation'!A1919:Q4248,7,FALSE)</f>
        <v>No</v>
      </c>
      <c r="H1920" s="14">
        <f>VLOOKUP(A1920,'Data _Transformation'!A1919:Q4248,8,FALSE)</f>
        <v>0</v>
      </c>
      <c r="I1920" s="14" t="str">
        <f>VLOOKUP(A1920,'Data _Transformation'!A1919:Q4248,9,FALSE)</f>
        <v>Nonsmoker</v>
      </c>
      <c r="J1920" s="14" t="str">
        <f>VLOOKUP(A1920,'Data _Transformation'!A1919:Q4248,10,FALSE)</f>
        <v>Under weight</v>
      </c>
      <c r="K1920" s="14" t="str">
        <f>VLOOKUP(A1920,'Data _Transformation'!A1919:Q4248,11,FALSE)</f>
        <v>Diabetes</v>
      </c>
      <c r="L1920" s="39">
        <f>VLOOKUP(A1920,'Data _Transformation'!A1919:Q4248,12,FALSE)</f>
        <v>34860</v>
      </c>
      <c r="M1920" s="40">
        <f>VLOOKUP(A1920,'Data _Transformation'!A1919:Q4248,13,FALSE)</f>
        <v>24863.25</v>
      </c>
      <c r="N1920" s="14" t="str">
        <f>VLOOKUP(A1920,'Data _Transformation'!A1919:Q4248,14,FALSE)</f>
        <v>tier - 2</v>
      </c>
      <c r="O1920" s="14" t="str">
        <f>VLOOKUP(A1920,'Data _Transformation'!A1919:Q4248,15,FALSE)</f>
        <v>tier - 3</v>
      </c>
      <c r="P1920" s="14" t="str">
        <f>VLOOKUP(A1920,'Data _Transformation'!A1919:Q4248,16,0)</f>
        <v>R1011</v>
      </c>
      <c r="Q1920" s="42">
        <f>VLOOKUP(A1920,'Data _Transformation'!A1919:Q4248,17,0)</f>
        <v>27</v>
      </c>
    </row>
    <row r="1921" spans="1:17" ht="15.6" x14ac:dyDescent="0.3">
      <c r="A1921" s="41" t="s">
        <v>2288</v>
      </c>
      <c r="B1921" s="14" t="str">
        <f>VLOOKUP(A1921,'Data _Transformation'!A1920:Q4249,2,FALSE)</f>
        <v xml:space="preserve">  William</v>
      </c>
      <c r="C1921" s="14">
        <f>VLOOKUP(A1921,'Data _Transformation'!A1920:Q4249,3,FALSE)</f>
        <v>30.4</v>
      </c>
      <c r="D1921" s="14">
        <f>VLOOKUP(A1921,'Data _Transformation'!A1920:Q4249,4,FALSE)</f>
        <v>5.28</v>
      </c>
      <c r="E1921" s="14" t="str">
        <f>VLOOKUP(A1921,'Data _Transformation'!A1920:Q4249,5,FALSE)</f>
        <v>No</v>
      </c>
      <c r="F1921" s="14" t="str">
        <f>VLOOKUP(A1921,'Data _Transformation'!A1920:Q4249,6,FALSE)</f>
        <v>No</v>
      </c>
      <c r="G1921" s="14" t="str">
        <f>VLOOKUP(A1921,'Data _Transformation'!A1920:Q4249,7,FALSE)</f>
        <v>No</v>
      </c>
      <c r="H1921" s="14">
        <f>VLOOKUP(A1921,'Data _Transformation'!A1920:Q4249,8,FALSE)</f>
        <v>0</v>
      </c>
      <c r="I1921" s="14" t="str">
        <f>VLOOKUP(A1921,'Data _Transformation'!A1920:Q4249,9,FALSE)</f>
        <v>Nonsmoker</v>
      </c>
      <c r="J1921" s="14" t="str">
        <f>VLOOKUP(A1921,'Data _Transformation'!A1920:Q4249,10,FALSE)</f>
        <v>Obesity</v>
      </c>
      <c r="K1921" s="14" t="str">
        <f>VLOOKUP(A1921,'Data _Transformation'!A1920:Q4249,11,FALSE)</f>
        <v>Normal</v>
      </c>
      <c r="L1921" s="39">
        <f>VLOOKUP(A1921,'Data _Transformation'!A1920:Q4249,12,FALSE)</f>
        <v>25898</v>
      </c>
      <c r="M1921" s="40">
        <f>VLOOKUP(A1921,'Data _Transformation'!A1920:Q4249,13,FALSE)</f>
        <v>24869.84</v>
      </c>
      <c r="N1921" s="14" t="str">
        <f>VLOOKUP(A1921,'Data _Transformation'!A1920:Q4249,14,FALSE)</f>
        <v>tier - 2</v>
      </c>
      <c r="O1921" s="14" t="str">
        <f>VLOOKUP(A1921,'Data _Transformation'!A1920:Q4249,15,FALSE)</f>
        <v>tier - 2</v>
      </c>
      <c r="P1921" s="14" t="str">
        <f>VLOOKUP(A1921,'Data _Transformation'!A1920:Q4249,16,0)</f>
        <v>R1016</v>
      </c>
      <c r="Q1921" s="42">
        <f>VLOOKUP(A1921,'Data _Transformation'!A1920:Q4249,17,0)</f>
        <v>52</v>
      </c>
    </row>
    <row r="1922" spans="1:17" ht="15.6" x14ac:dyDescent="0.3">
      <c r="A1922" s="41" t="s">
        <v>2279</v>
      </c>
      <c r="B1922" s="14" t="str">
        <f>VLOOKUP(A1922,'Data _Transformation'!A1921:Q4250,2,FALSE)</f>
        <v xml:space="preserve">  Shelley</v>
      </c>
      <c r="C1922" s="14">
        <f>VLOOKUP(A1922,'Data _Transformation'!A1921:Q4250,3,FALSE)</f>
        <v>19.48</v>
      </c>
      <c r="D1922" s="14">
        <f>VLOOKUP(A1922,'Data _Transformation'!A1921:Q4250,4,FALSE)</f>
        <v>5.63</v>
      </c>
      <c r="E1922" s="14" t="str">
        <f>VLOOKUP(A1922,'Data _Transformation'!A1921:Q4250,5,FALSE)</f>
        <v>Yes</v>
      </c>
      <c r="F1922" s="14" t="str">
        <f>VLOOKUP(A1922,'Data _Transformation'!A1921:Q4250,6,FALSE)</f>
        <v>No</v>
      </c>
      <c r="G1922" s="14" t="str">
        <f>VLOOKUP(A1922,'Data _Transformation'!A1921:Q4250,7,FALSE)</f>
        <v>No</v>
      </c>
      <c r="H1922" s="14">
        <f>VLOOKUP(A1922,'Data _Transformation'!A1921:Q4250,8,FALSE)</f>
        <v>1</v>
      </c>
      <c r="I1922" s="14" t="str">
        <f>VLOOKUP(A1922,'Data _Transformation'!A1921:Q4250,9,FALSE)</f>
        <v>Nonsmoker</v>
      </c>
      <c r="J1922" s="14" t="str">
        <f>VLOOKUP(A1922,'Data _Transformation'!A1921:Q4250,10,FALSE)</f>
        <v>Normal weight</v>
      </c>
      <c r="K1922" s="14" t="str">
        <f>VLOOKUP(A1922,'Data _Transformation'!A1921:Q4250,11,FALSE)</f>
        <v>Normal</v>
      </c>
      <c r="L1922" s="39">
        <f>VLOOKUP(A1922,'Data _Transformation'!A1921:Q4250,12,FALSE)</f>
        <v>25407</v>
      </c>
      <c r="M1922" s="40">
        <f>VLOOKUP(A1922,'Data _Transformation'!A1921:Q4250,13,FALSE)</f>
        <v>24873.38</v>
      </c>
      <c r="N1922" s="14" t="str">
        <f>VLOOKUP(A1922,'Data _Transformation'!A1921:Q4250,14,FALSE)</f>
        <v>tier - 2</v>
      </c>
      <c r="O1922" s="14" t="str">
        <f>VLOOKUP(A1922,'Data _Transformation'!A1921:Q4250,15,FALSE)</f>
        <v>tier - 1</v>
      </c>
      <c r="P1922" s="14" t="str">
        <f>VLOOKUP(A1922,'Data _Transformation'!A1921:Q4250,16,0)</f>
        <v>R1024</v>
      </c>
      <c r="Q1922" s="42">
        <f>VLOOKUP(A1922,'Data _Transformation'!A1921:Q4250,17,0)</f>
        <v>53</v>
      </c>
    </row>
    <row r="1923" spans="1:17" ht="15.6" x14ac:dyDescent="0.3">
      <c r="A1923" s="41" t="s">
        <v>2268</v>
      </c>
      <c r="B1923" s="14" t="str">
        <f>VLOOKUP(A1923,'Data _Transformation'!A1922:Q4251,2,FALSE)</f>
        <v xml:space="preserve">  Jekaterina</v>
      </c>
      <c r="C1923" s="14">
        <f>VLOOKUP(A1923,'Data _Transformation'!A1922:Q4251,3,FALSE)</f>
        <v>16.96</v>
      </c>
      <c r="D1923" s="14">
        <f>VLOOKUP(A1923,'Data _Transformation'!A1922:Q4251,4,FALSE)</f>
        <v>11.47</v>
      </c>
      <c r="E1923" s="14" t="str">
        <f>VLOOKUP(A1923,'Data _Transformation'!A1922:Q4251,5,FALSE)</f>
        <v>Yes</v>
      </c>
      <c r="F1923" s="14" t="str">
        <f>VLOOKUP(A1923,'Data _Transformation'!A1922:Q4251,6,FALSE)</f>
        <v>No</v>
      </c>
      <c r="G1923" s="14" t="str">
        <f>VLOOKUP(A1923,'Data _Transformation'!A1922:Q4251,7,FALSE)</f>
        <v>No</v>
      </c>
      <c r="H1923" s="14">
        <f>VLOOKUP(A1923,'Data _Transformation'!A1922:Q4251,8,FALSE)</f>
        <v>0</v>
      </c>
      <c r="I1923" s="14" t="str">
        <f>VLOOKUP(A1923,'Data _Transformation'!A1922:Q4251,9,FALSE)</f>
        <v>Nonsmoker</v>
      </c>
      <c r="J1923" s="14" t="str">
        <f>VLOOKUP(A1923,'Data _Transformation'!A1922:Q4251,10,FALSE)</f>
        <v>Under weight</v>
      </c>
      <c r="K1923" s="14" t="str">
        <f>VLOOKUP(A1923,'Data _Transformation'!A1922:Q4251,11,FALSE)</f>
        <v>Diabetes</v>
      </c>
      <c r="L1923" s="39">
        <f>VLOOKUP(A1923,'Data _Transformation'!A1922:Q4251,12,FALSE)</f>
        <v>31942</v>
      </c>
      <c r="M1923" s="40">
        <f>VLOOKUP(A1923,'Data _Transformation'!A1922:Q4251,13,FALSE)</f>
        <v>24915.05</v>
      </c>
      <c r="N1923" s="14" t="str">
        <f>VLOOKUP(A1923,'Data _Transformation'!A1922:Q4251,14,FALSE)</f>
        <v>tier - 2</v>
      </c>
      <c r="O1923" s="14" t="str">
        <f>VLOOKUP(A1923,'Data _Transformation'!A1922:Q4251,15,FALSE)</f>
        <v>tier - 1</v>
      </c>
      <c r="P1923" s="14" t="str">
        <f>VLOOKUP(A1923,'Data _Transformation'!A1922:Q4251,16,0)</f>
        <v>R1024</v>
      </c>
      <c r="Q1923" s="42">
        <f>VLOOKUP(A1923,'Data _Transformation'!A1922:Q4251,17,0)</f>
        <v>35</v>
      </c>
    </row>
    <row r="1924" spans="1:17" ht="15.6" x14ac:dyDescent="0.3">
      <c r="A1924" s="41" t="s">
        <v>2255</v>
      </c>
      <c r="B1924" s="14" t="str">
        <f>VLOOKUP(A1924,'Data _Transformation'!A1923:Q4252,2,FALSE)</f>
        <v xml:space="preserve">  Daniel</v>
      </c>
      <c r="C1924" s="14">
        <f>VLOOKUP(A1924,'Data _Transformation'!A1923:Q4252,3,FALSE)</f>
        <v>19.05</v>
      </c>
      <c r="D1924" s="14">
        <f>VLOOKUP(A1924,'Data _Transformation'!A1923:Q4252,4,FALSE)</f>
        <v>4.92</v>
      </c>
      <c r="E1924" s="14" t="str">
        <f>VLOOKUP(A1924,'Data _Transformation'!A1923:Q4252,5,FALSE)</f>
        <v>No</v>
      </c>
      <c r="F1924" s="14" t="str">
        <f>VLOOKUP(A1924,'Data _Transformation'!A1923:Q4252,6,FALSE)</f>
        <v>No</v>
      </c>
      <c r="G1924" s="14" t="str">
        <f>VLOOKUP(A1924,'Data _Transformation'!A1923:Q4252,7,FALSE)</f>
        <v>No</v>
      </c>
      <c r="H1924" s="14">
        <f>VLOOKUP(A1924,'Data _Transformation'!A1923:Q4252,8,FALSE)</f>
        <v>1</v>
      </c>
      <c r="I1924" s="14" t="str">
        <f>VLOOKUP(A1924,'Data _Transformation'!A1923:Q4252,9,FALSE)</f>
        <v>Nonsmoker</v>
      </c>
      <c r="J1924" s="14" t="str">
        <f>VLOOKUP(A1924,'Data _Transformation'!A1923:Q4252,10,FALSE)</f>
        <v>Normal weight</v>
      </c>
      <c r="K1924" s="14" t="str">
        <f>VLOOKUP(A1924,'Data _Transformation'!A1923:Q4252,11,FALSE)</f>
        <v>Normal</v>
      </c>
      <c r="L1924" s="39">
        <f>VLOOKUP(A1924,'Data _Transformation'!A1923:Q4252,12,FALSE)</f>
        <v>27712</v>
      </c>
      <c r="M1924" s="40">
        <f>VLOOKUP(A1924,'Data _Transformation'!A1923:Q4252,13,FALSE)</f>
        <v>24915.22</v>
      </c>
      <c r="N1924" s="14" t="str">
        <f>VLOOKUP(A1924,'Data _Transformation'!A1923:Q4252,14,FALSE)</f>
        <v>tier - 2</v>
      </c>
      <c r="O1924" s="14" t="str">
        <f>VLOOKUP(A1924,'Data _Transformation'!A1923:Q4252,15,FALSE)</f>
        <v>tier - 3</v>
      </c>
      <c r="P1924" s="14" t="str">
        <f>VLOOKUP(A1924,'Data _Transformation'!A1923:Q4252,16,0)</f>
        <v>R1012</v>
      </c>
      <c r="Q1924" s="42">
        <f>VLOOKUP(A1924,'Data _Transformation'!A1923:Q4252,17,0)</f>
        <v>47</v>
      </c>
    </row>
    <row r="1925" spans="1:17" ht="15.6" x14ac:dyDescent="0.3">
      <c r="A1925" s="41" t="s">
        <v>2243</v>
      </c>
      <c r="B1925" s="14" t="str">
        <f>VLOOKUP(A1925,'Data _Transformation'!A1924:Q4253,2,FALSE)</f>
        <v xml:space="preserve">  Pauline</v>
      </c>
      <c r="C1925" s="14">
        <f>VLOOKUP(A1925,'Data _Transformation'!A1924:Q4253,3,FALSE)</f>
        <v>37.619999999999997</v>
      </c>
      <c r="D1925" s="14">
        <f>VLOOKUP(A1925,'Data _Transformation'!A1924:Q4253,4,FALSE)</f>
        <v>4.18</v>
      </c>
      <c r="E1925" s="14" t="str">
        <f>VLOOKUP(A1925,'Data _Transformation'!A1924:Q4253,5,FALSE)</f>
        <v>No</v>
      </c>
      <c r="F1925" s="14" t="str">
        <f>VLOOKUP(A1925,'Data _Transformation'!A1924:Q4253,6,FALSE)</f>
        <v>No</v>
      </c>
      <c r="G1925" s="14" t="str">
        <f>VLOOKUP(A1925,'Data _Transformation'!A1924:Q4253,7,FALSE)</f>
        <v>No</v>
      </c>
      <c r="H1925" s="14">
        <f>VLOOKUP(A1925,'Data _Transformation'!A1924:Q4253,8,FALSE)</f>
        <v>0</v>
      </c>
      <c r="I1925" s="14" t="str">
        <f>VLOOKUP(A1925,'Data _Transformation'!A1924:Q4253,9,FALSE)</f>
        <v>Nonsmoker</v>
      </c>
      <c r="J1925" s="14" t="str">
        <f>VLOOKUP(A1925,'Data _Transformation'!A1924:Q4253,10,FALSE)</f>
        <v>Obesity</v>
      </c>
      <c r="K1925" s="14" t="str">
        <f>VLOOKUP(A1925,'Data _Transformation'!A1924:Q4253,11,FALSE)</f>
        <v>Normal</v>
      </c>
      <c r="L1925" s="39">
        <f>VLOOKUP(A1925,'Data _Transformation'!A1924:Q4253,12,FALSE)</f>
        <v>35037</v>
      </c>
      <c r="M1925" s="40">
        <f>VLOOKUP(A1925,'Data _Transformation'!A1924:Q4253,13,FALSE)</f>
        <v>25075.97</v>
      </c>
      <c r="N1925" s="14" t="str">
        <f>VLOOKUP(A1925,'Data _Transformation'!A1924:Q4253,14,FALSE)</f>
        <v>tier - 2</v>
      </c>
      <c r="O1925" s="14" t="str">
        <f>VLOOKUP(A1925,'Data _Transformation'!A1924:Q4253,15,FALSE)</f>
        <v>tier - 2</v>
      </c>
      <c r="P1925" s="14" t="str">
        <f>VLOOKUP(A1925,'Data _Transformation'!A1924:Q4253,16,0)</f>
        <v>R1011</v>
      </c>
      <c r="Q1925" s="42">
        <f>VLOOKUP(A1925,'Data _Transformation'!A1924:Q4253,17,0)</f>
        <v>27</v>
      </c>
    </row>
    <row r="1926" spans="1:17" ht="15.6" x14ac:dyDescent="0.3">
      <c r="A1926" s="41" t="s">
        <v>2231</v>
      </c>
      <c r="B1926" s="14" t="str">
        <f>VLOOKUP(A1926,'Data _Transformation'!A1925:Q4254,2,FALSE)</f>
        <v xml:space="preserve">  Colleen</v>
      </c>
      <c r="C1926" s="14">
        <f>VLOOKUP(A1926,'Data _Transformation'!A1925:Q4254,3,FALSE)</f>
        <v>29.1</v>
      </c>
      <c r="D1926" s="14">
        <f>VLOOKUP(A1926,'Data _Transformation'!A1925:Q4254,4,FALSE)</f>
        <v>4.67</v>
      </c>
      <c r="E1926" s="14" t="str">
        <f>VLOOKUP(A1926,'Data _Transformation'!A1925:Q4254,5,FALSE)</f>
        <v>No</v>
      </c>
      <c r="F1926" s="14" t="str">
        <f>VLOOKUP(A1926,'Data _Transformation'!A1925:Q4254,6,FALSE)</f>
        <v>No</v>
      </c>
      <c r="G1926" s="14" t="str">
        <f>VLOOKUP(A1926,'Data _Transformation'!A1925:Q4254,7,FALSE)</f>
        <v>No</v>
      </c>
      <c r="H1926" s="14">
        <f>VLOOKUP(A1926,'Data _Transformation'!A1925:Q4254,8,FALSE)</f>
        <v>0</v>
      </c>
      <c r="I1926" s="14" t="str">
        <f>VLOOKUP(A1926,'Data _Transformation'!A1925:Q4254,9,FALSE)</f>
        <v>Nonsmoker</v>
      </c>
      <c r="J1926" s="14" t="str">
        <f>VLOOKUP(A1926,'Data _Transformation'!A1925:Q4254,10,FALSE)</f>
        <v>Over weight</v>
      </c>
      <c r="K1926" s="14" t="str">
        <f>VLOOKUP(A1926,'Data _Transformation'!A1925:Q4254,11,FALSE)</f>
        <v>Normal</v>
      </c>
      <c r="L1926" s="39">
        <f>VLOOKUP(A1926,'Data _Transformation'!A1925:Q4254,12,FALSE)</f>
        <v>35960</v>
      </c>
      <c r="M1926" s="40">
        <f>VLOOKUP(A1926,'Data _Transformation'!A1925:Q4254,13,FALSE)</f>
        <v>25081.77</v>
      </c>
      <c r="N1926" s="14" t="str">
        <f>VLOOKUP(A1926,'Data _Transformation'!A1925:Q4254,14,FALSE)</f>
        <v>tier - 2</v>
      </c>
      <c r="O1926" s="14" t="str">
        <f>VLOOKUP(A1926,'Data _Transformation'!A1925:Q4254,15,FALSE)</f>
        <v>tier - 2</v>
      </c>
      <c r="P1926" s="14" t="str">
        <f>VLOOKUP(A1926,'Data _Transformation'!A1925:Q4254,16,0)</f>
        <v>R1013</v>
      </c>
      <c r="Q1926" s="42">
        <f>VLOOKUP(A1926,'Data _Transformation'!A1925:Q4254,17,0)</f>
        <v>24</v>
      </c>
    </row>
    <row r="1927" spans="1:17" ht="15.6" x14ac:dyDescent="0.3">
      <c r="A1927" s="41" t="s">
        <v>2219</v>
      </c>
      <c r="B1927" s="14" t="str">
        <f>VLOOKUP(A1927,'Data _Transformation'!A1926:Q4255,2,FALSE)</f>
        <v xml:space="preserve">  Aleah K</v>
      </c>
      <c r="C1927" s="14">
        <f>VLOOKUP(A1927,'Data _Transformation'!A1926:Q4255,3,FALSE)</f>
        <v>26.62</v>
      </c>
      <c r="D1927" s="14">
        <f>VLOOKUP(A1927,'Data _Transformation'!A1926:Q4255,4,FALSE)</f>
        <v>6.24</v>
      </c>
      <c r="E1927" s="14" t="str">
        <f>VLOOKUP(A1927,'Data _Transformation'!A1926:Q4255,5,FALSE)</f>
        <v>No</v>
      </c>
      <c r="F1927" s="14" t="str">
        <f>VLOOKUP(A1927,'Data _Transformation'!A1926:Q4255,6,FALSE)</f>
        <v>No</v>
      </c>
      <c r="G1927" s="14" t="str">
        <f>VLOOKUP(A1927,'Data _Transformation'!A1926:Q4255,7,FALSE)</f>
        <v>No</v>
      </c>
      <c r="H1927" s="14">
        <f>VLOOKUP(A1927,'Data _Transformation'!A1926:Q4255,8,FALSE)</f>
        <v>0</v>
      </c>
      <c r="I1927" s="14" t="str">
        <f>VLOOKUP(A1927,'Data _Transformation'!A1926:Q4255,9,FALSE)</f>
        <v>Nonsmoker</v>
      </c>
      <c r="J1927" s="14" t="str">
        <f>VLOOKUP(A1927,'Data _Transformation'!A1926:Q4255,10,FALSE)</f>
        <v>Over weight</v>
      </c>
      <c r="K1927" s="14" t="str">
        <f>VLOOKUP(A1927,'Data _Transformation'!A1926:Q4255,11,FALSE)</f>
        <v>Prediabetes</v>
      </c>
      <c r="L1927" s="39">
        <f>VLOOKUP(A1927,'Data _Transformation'!A1926:Q4255,12,FALSE)</f>
        <v>36123</v>
      </c>
      <c r="M1927" s="40">
        <f>VLOOKUP(A1927,'Data _Transformation'!A1926:Q4255,13,FALSE)</f>
        <v>25127.22</v>
      </c>
      <c r="N1927" s="14" t="str">
        <f>VLOOKUP(A1927,'Data _Transformation'!A1926:Q4255,14,FALSE)</f>
        <v>tier - 2</v>
      </c>
      <c r="O1927" s="14" t="str">
        <f>VLOOKUP(A1927,'Data _Transformation'!A1926:Q4255,15,FALSE)</f>
        <v>tier - 3</v>
      </c>
      <c r="P1927" s="14" t="str">
        <f>VLOOKUP(A1927,'Data _Transformation'!A1926:Q4255,16,0)</f>
        <v>R1011</v>
      </c>
      <c r="Q1927" s="42">
        <f>VLOOKUP(A1927,'Data _Transformation'!A1926:Q4255,17,0)</f>
        <v>24</v>
      </c>
    </row>
    <row r="1928" spans="1:17" ht="15.6" x14ac:dyDescent="0.3">
      <c r="A1928" s="41" t="s">
        <v>2207</v>
      </c>
      <c r="B1928" s="14" t="str">
        <f>VLOOKUP(A1928,'Data _Transformation'!A1927:Q4256,2,FALSE)</f>
        <v xml:space="preserve">  Mare</v>
      </c>
      <c r="C1928" s="14">
        <f>VLOOKUP(A1928,'Data _Transformation'!A1927:Q4256,3,FALSE)</f>
        <v>25.74</v>
      </c>
      <c r="D1928" s="14">
        <f>VLOOKUP(A1928,'Data _Transformation'!A1927:Q4256,4,FALSE)</f>
        <v>5.99</v>
      </c>
      <c r="E1928" s="14" t="str">
        <f>VLOOKUP(A1928,'Data _Transformation'!A1927:Q4256,5,FALSE)</f>
        <v>No</v>
      </c>
      <c r="F1928" s="14" t="str">
        <f>VLOOKUP(A1928,'Data _Transformation'!A1927:Q4256,6,FALSE)</f>
        <v>No</v>
      </c>
      <c r="G1928" s="14" t="str">
        <f>VLOOKUP(A1928,'Data _Transformation'!A1927:Q4256,7,FALSE)</f>
        <v>No</v>
      </c>
      <c r="H1928" s="14">
        <f>VLOOKUP(A1928,'Data _Transformation'!A1927:Q4256,8,FALSE)</f>
        <v>0</v>
      </c>
      <c r="I1928" s="14" t="str">
        <f>VLOOKUP(A1928,'Data _Transformation'!A1927:Q4256,9,FALSE)</f>
        <v>Nonsmoker</v>
      </c>
      <c r="J1928" s="14" t="str">
        <f>VLOOKUP(A1928,'Data _Transformation'!A1927:Q4256,10,FALSE)</f>
        <v>Over weight</v>
      </c>
      <c r="K1928" s="14" t="str">
        <f>VLOOKUP(A1928,'Data _Transformation'!A1927:Q4256,11,FALSE)</f>
        <v>Prediabetes</v>
      </c>
      <c r="L1928" s="39">
        <f>VLOOKUP(A1928,'Data _Transformation'!A1927:Q4256,12,FALSE)</f>
        <v>27742</v>
      </c>
      <c r="M1928" s="40">
        <f>VLOOKUP(A1928,'Data _Transformation'!A1927:Q4256,13,FALSE)</f>
        <v>25309.49</v>
      </c>
      <c r="N1928" s="14" t="str">
        <f>VLOOKUP(A1928,'Data _Transformation'!A1927:Q4256,14,FALSE)</f>
        <v>tier - 2</v>
      </c>
      <c r="O1928" s="14" t="str">
        <f>VLOOKUP(A1928,'Data _Transformation'!A1927:Q4256,15,FALSE)</f>
        <v>tier - 1</v>
      </c>
      <c r="P1928" s="14" t="str">
        <f>VLOOKUP(A1928,'Data _Transformation'!A1927:Q4256,16,0)</f>
        <v>R1011</v>
      </c>
      <c r="Q1928" s="42">
        <f>VLOOKUP(A1928,'Data _Transformation'!A1927:Q4256,17,0)</f>
        <v>47</v>
      </c>
    </row>
    <row r="1929" spans="1:17" ht="15.6" x14ac:dyDescent="0.3">
      <c r="A1929" s="41" t="s">
        <v>2200</v>
      </c>
      <c r="B1929" s="14" t="str">
        <f>VLOOKUP(A1929,'Data _Transformation'!A1928:Q4257,2,FALSE)</f>
        <v xml:space="preserve">  Kevin</v>
      </c>
      <c r="C1929" s="14">
        <f>VLOOKUP(A1929,'Data _Transformation'!A1928:Q4257,3,FALSE)</f>
        <v>18.22</v>
      </c>
      <c r="D1929" s="14">
        <f>VLOOKUP(A1929,'Data _Transformation'!A1928:Q4257,4,FALSE)</f>
        <v>10.27</v>
      </c>
      <c r="E1929" s="14" t="str">
        <f>VLOOKUP(A1929,'Data _Transformation'!A1928:Q4257,5,FALSE)</f>
        <v>Yes</v>
      </c>
      <c r="F1929" s="14" t="str">
        <f>VLOOKUP(A1929,'Data _Transformation'!A1928:Q4257,6,FALSE)</f>
        <v>No</v>
      </c>
      <c r="G1929" s="14" t="str">
        <f>VLOOKUP(A1929,'Data _Transformation'!A1928:Q4257,7,FALSE)</f>
        <v>No</v>
      </c>
      <c r="H1929" s="14">
        <f>VLOOKUP(A1929,'Data _Transformation'!A1928:Q4257,8,FALSE)</f>
        <v>1</v>
      </c>
      <c r="I1929" s="14" t="str">
        <f>VLOOKUP(A1929,'Data _Transformation'!A1928:Q4257,9,FALSE)</f>
        <v>Nonsmoker</v>
      </c>
      <c r="J1929" s="14" t="str">
        <f>VLOOKUP(A1929,'Data _Transformation'!A1928:Q4257,10,FALSE)</f>
        <v>Under weight</v>
      </c>
      <c r="K1929" s="14" t="str">
        <f>VLOOKUP(A1929,'Data _Transformation'!A1928:Q4257,11,FALSE)</f>
        <v>Diabetes</v>
      </c>
      <c r="L1929" s="39">
        <f>VLOOKUP(A1929,'Data _Transformation'!A1928:Q4257,12,FALSE)</f>
        <v>26568</v>
      </c>
      <c r="M1929" s="40">
        <f>VLOOKUP(A1929,'Data _Transformation'!A1928:Q4257,13,FALSE)</f>
        <v>25333.33</v>
      </c>
      <c r="N1929" s="14" t="str">
        <f>VLOOKUP(A1929,'Data _Transformation'!A1928:Q4257,14,FALSE)</f>
        <v>tier - 2</v>
      </c>
      <c r="O1929" s="14" t="str">
        <f>VLOOKUP(A1929,'Data _Transformation'!A1928:Q4257,15,FALSE)</f>
        <v>tier - 2</v>
      </c>
      <c r="P1929" s="14" t="str">
        <f>VLOOKUP(A1929,'Data _Transformation'!A1928:Q4257,16,0)</f>
        <v>R1017</v>
      </c>
      <c r="Q1929" s="42">
        <f>VLOOKUP(A1929,'Data _Transformation'!A1928:Q4257,17,0)</f>
        <v>50</v>
      </c>
    </row>
    <row r="1930" spans="1:17" ht="15.6" x14ac:dyDescent="0.3">
      <c r="A1930" s="41" t="s">
        <v>2193</v>
      </c>
      <c r="B1930" s="14" t="str">
        <f>VLOOKUP(A1930,'Data _Transformation'!A1929:Q4258,2,FALSE)</f>
        <v xml:space="preserve">  Jessica</v>
      </c>
      <c r="C1930" s="14">
        <f>VLOOKUP(A1930,'Data _Transformation'!A1929:Q4258,3,FALSE)</f>
        <v>26.03</v>
      </c>
      <c r="D1930" s="14">
        <f>VLOOKUP(A1930,'Data _Transformation'!A1929:Q4258,4,FALSE)</f>
        <v>5.97</v>
      </c>
      <c r="E1930" s="14" t="str">
        <f>VLOOKUP(A1930,'Data _Transformation'!A1929:Q4258,5,FALSE)</f>
        <v>No</v>
      </c>
      <c r="F1930" s="14" t="str">
        <f>VLOOKUP(A1930,'Data _Transformation'!A1929:Q4258,6,FALSE)</f>
        <v>No</v>
      </c>
      <c r="G1930" s="14" t="str">
        <f>VLOOKUP(A1930,'Data _Transformation'!A1929:Q4258,7,FALSE)</f>
        <v>Yes</v>
      </c>
      <c r="H1930" s="14">
        <f>VLOOKUP(A1930,'Data _Transformation'!A1929:Q4258,8,FALSE)</f>
        <v>1</v>
      </c>
      <c r="I1930" s="14" t="str">
        <f>VLOOKUP(A1930,'Data _Transformation'!A1929:Q4258,9,FALSE)</f>
        <v>Nonsmoker</v>
      </c>
      <c r="J1930" s="14" t="str">
        <f>VLOOKUP(A1930,'Data _Transformation'!A1929:Q4258,10,FALSE)</f>
        <v>Over weight</v>
      </c>
      <c r="K1930" s="14" t="str">
        <f>VLOOKUP(A1930,'Data _Transformation'!A1929:Q4258,11,FALSE)</f>
        <v>Prediabetes</v>
      </c>
      <c r="L1930" s="39">
        <f>VLOOKUP(A1930,'Data _Transformation'!A1929:Q4258,12,FALSE)</f>
        <v>25072</v>
      </c>
      <c r="M1930" s="40">
        <f>VLOOKUP(A1930,'Data _Transformation'!A1929:Q4258,13,FALSE)</f>
        <v>25382.3</v>
      </c>
      <c r="N1930" s="14" t="str">
        <f>VLOOKUP(A1930,'Data _Transformation'!A1929:Q4258,14,FALSE)</f>
        <v>tier - 2</v>
      </c>
      <c r="O1930" s="14" t="str">
        <f>VLOOKUP(A1930,'Data _Transformation'!A1929:Q4258,15,FALSE)</f>
        <v>tier - 2</v>
      </c>
      <c r="P1930" s="14" t="str">
        <f>VLOOKUP(A1930,'Data _Transformation'!A1929:Q4258,16,0)</f>
        <v>R1011</v>
      </c>
      <c r="Q1930" s="42">
        <f>VLOOKUP(A1930,'Data _Transformation'!A1929:Q4258,17,0)</f>
        <v>54</v>
      </c>
    </row>
    <row r="1931" spans="1:17" ht="15.6" x14ac:dyDescent="0.3">
      <c r="A1931" s="41" t="s">
        <v>2186</v>
      </c>
      <c r="B1931" s="14" t="str">
        <f>VLOOKUP(A1931,'Data _Transformation'!A1930:Q4259,2,FALSE)</f>
        <v xml:space="preserve">  Amanda R</v>
      </c>
      <c r="C1931" s="14">
        <f>VLOOKUP(A1931,'Data _Transformation'!A1930:Q4259,3,FALSE)</f>
        <v>17.29</v>
      </c>
      <c r="D1931" s="14">
        <f>VLOOKUP(A1931,'Data _Transformation'!A1930:Q4259,4,FALSE)</f>
        <v>4.9800000000000004</v>
      </c>
      <c r="E1931" s="14" t="str">
        <f>VLOOKUP(A1931,'Data _Transformation'!A1930:Q4259,5,FALSE)</f>
        <v>No</v>
      </c>
      <c r="F1931" s="14" t="str">
        <f>VLOOKUP(A1931,'Data _Transformation'!A1930:Q4259,6,FALSE)</f>
        <v>No</v>
      </c>
      <c r="G1931" s="14" t="str">
        <f>VLOOKUP(A1931,'Data _Transformation'!A1930:Q4259,7,FALSE)</f>
        <v>No</v>
      </c>
      <c r="H1931" s="14">
        <f>VLOOKUP(A1931,'Data _Transformation'!A1930:Q4259,8,FALSE)</f>
        <v>0</v>
      </c>
      <c r="I1931" s="14" t="str">
        <f>VLOOKUP(A1931,'Data _Transformation'!A1930:Q4259,9,FALSE)</f>
        <v>Nonsmoker</v>
      </c>
      <c r="J1931" s="14" t="str">
        <f>VLOOKUP(A1931,'Data _Transformation'!A1930:Q4259,10,FALSE)</f>
        <v>Under weight</v>
      </c>
      <c r="K1931" s="14" t="str">
        <f>VLOOKUP(A1931,'Data _Transformation'!A1930:Q4259,11,FALSE)</f>
        <v>Normal</v>
      </c>
      <c r="L1931" s="39">
        <f>VLOOKUP(A1931,'Data _Transformation'!A1930:Q4259,12,FALSE)</f>
        <v>25183</v>
      </c>
      <c r="M1931" s="40">
        <f>VLOOKUP(A1931,'Data _Transformation'!A1930:Q4259,13,FALSE)</f>
        <v>25517.11</v>
      </c>
      <c r="N1931" s="14" t="str">
        <f>VLOOKUP(A1931,'Data _Transformation'!A1930:Q4259,14,FALSE)</f>
        <v>tier - 2</v>
      </c>
      <c r="O1931" s="14" t="str">
        <f>VLOOKUP(A1931,'Data _Transformation'!A1930:Q4259,15,FALSE)</f>
        <v>tier - 3</v>
      </c>
      <c r="P1931" s="14" t="str">
        <f>VLOOKUP(A1931,'Data _Transformation'!A1930:Q4259,16,0)</f>
        <v>R1017</v>
      </c>
      <c r="Q1931" s="42">
        <f>VLOOKUP(A1931,'Data _Transformation'!A1930:Q4259,17,0)</f>
        <v>54</v>
      </c>
    </row>
    <row r="1932" spans="1:17" ht="15.6" x14ac:dyDescent="0.3">
      <c r="A1932" s="41" t="s">
        <v>2180</v>
      </c>
      <c r="B1932" s="14" t="str">
        <f>VLOOKUP(A1932,'Data _Transformation'!A1931:Q4260,2,FALSE)</f>
        <v xml:space="preserve">  Murray W</v>
      </c>
      <c r="C1932" s="14">
        <f>VLOOKUP(A1932,'Data _Transformation'!A1931:Q4260,3,FALSE)</f>
        <v>18.170000000000002</v>
      </c>
      <c r="D1932" s="14">
        <f>VLOOKUP(A1932,'Data _Transformation'!A1931:Q4260,4,FALSE)</f>
        <v>6.91</v>
      </c>
      <c r="E1932" s="14" t="str">
        <f>VLOOKUP(A1932,'Data _Transformation'!A1931:Q4260,5,FALSE)</f>
        <v>Yes</v>
      </c>
      <c r="F1932" s="14" t="str">
        <f>VLOOKUP(A1932,'Data _Transformation'!A1931:Q4260,6,FALSE)</f>
        <v>No</v>
      </c>
      <c r="G1932" s="14" t="str">
        <f>VLOOKUP(A1932,'Data _Transformation'!A1931:Q4260,7,FALSE)</f>
        <v>No</v>
      </c>
      <c r="H1932" s="14">
        <f>VLOOKUP(A1932,'Data _Transformation'!A1931:Q4260,8,FALSE)</f>
        <v>1</v>
      </c>
      <c r="I1932" s="14" t="str">
        <f>VLOOKUP(A1932,'Data _Transformation'!A1931:Q4260,9,FALSE)</f>
        <v>Nonsmoker</v>
      </c>
      <c r="J1932" s="14" t="str">
        <f>VLOOKUP(A1932,'Data _Transformation'!A1931:Q4260,10,FALSE)</f>
        <v>Under weight</v>
      </c>
      <c r="K1932" s="14" t="str">
        <f>VLOOKUP(A1932,'Data _Transformation'!A1931:Q4260,11,FALSE)</f>
        <v>Diabetes</v>
      </c>
      <c r="L1932" s="39">
        <f>VLOOKUP(A1932,'Data _Transformation'!A1931:Q4260,12,FALSE)</f>
        <v>37105</v>
      </c>
      <c r="M1932" s="40">
        <f>VLOOKUP(A1932,'Data _Transformation'!A1931:Q4260,13,FALSE)</f>
        <v>25648.98</v>
      </c>
      <c r="N1932" s="14" t="str">
        <f>VLOOKUP(A1932,'Data _Transformation'!A1931:Q4260,14,FALSE)</f>
        <v>tier - 2</v>
      </c>
      <c r="O1932" s="14" t="str">
        <f>VLOOKUP(A1932,'Data _Transformation'!A1931:Q4260,15,FALSE)</f>
        <v>tier - 1</v>
      </c>
      <c r="P1932" s="14" t="str">
        <f>VLOOKUP(A1932,'Data _Transformation'!A1931:Q4260,16,0)</f>
        <v>R1011</v>
      </c>
      <c r="Q1932" s="42">
        <f>VLOOKUP(A1932,'Data _Transformation'!A1931:Q4260,17,0)</f>
        <v>21</v>
      </c>
    </row>
    <row r="1933" spans="1:17" ht="15.6" x14ac:dyDescent="0.3">
      <c r="A1933" s="41" t="s">
        <v>2175</v>
      </c>
      <c r="B1933" s="14" t="str">
        <f>VLOOKUP(A1933,'Data _Transformation'!A1932:Q4261,2,FALSE)</f>
        <v xml:space="preserve">  Meghan P</v>
      </c>
      <c r="C1933" s="14">
        <f>VLOOKUP(A1933,'Data _Transformation'!A1932:Q4261,3,FALSE)</f>
        <v>32.54</v>
      </c>
      <c r="D1933" s="14">
        <f>VLOOKUP(A1933,'Data _Transformation'!A1932:Q4261,4,FALSE)</f>
        <v>6.38</v>
      </c>
      <c r="E1933" s="14" t="str">
        <f>VLOOKUP(A1933,'Data _Transformation'!A1932:Q4261,5,FALSE)</f>
        <v>No</v>
      </c>
      <c r="F1933" s="14" t="str">
        <f>VLOOKUP(A1933,'Data _Transformation'!A1932:Q4261,6,FALSE)</f>
        <v>yes</v>
      </c>
      <c r="G1933" s="14" t="str">
        <f>VLOOKUP(A1933,'Data _Transformation'!A1932:Q4261,7,FALSE)</f>
        <v>No</v>
      </c>
      <c r="H1933" s="14">
        <f>VLOOKUP(A1933,'Data _Transformation'!A1932:Q4261,8,FALSE)</f>
        <v>1</v>
      </c>
      <c r="I1933" s="14" t="str">
        <f>VLOOKUP(A1933,'Data _Transformation'!A1932:Q4261,9,FALSE)</f>
        <v>Nonsmoker</v>
      </c>
      <c r="J1933" s="14" t="str">
        <f>VLOOKUP(A1933,'Data _Transformation'!A1932:Q4261,10,FALSE)</f>
        <v>Obesity</v>
      </c>
      <c r="K1933" s="14" t="str">
        <f>VLOOKUP(A1933,'Data _Transformation'!A1932:Q4261,11,FALSE)</f>
        <v>Prediabetes</v>
      </c>
      <c r="L1933" s="39">
        <f>VLOOKUP(A1933,'Data _Transformation'!A1932:Q4261,12,FALSE)</f>
        <v>26497</v>
      </c>
      <c r="M1933" s="40">
        <f>VLOOKUP(A1933,'Data _Transformation'!A1932:Q4261,13,FALSE)</f>
        <v>25656.58</v>
      </c>
      <c r="N1933" s="14" t="str">
        <f>VLOOKUP(A1933,'Data _Transformation'!A1932:Q4261,14,FALSE)</f>
        <v>tier - 2</v>
      </c>
      <c r="O1933" s="14" t="str">
        <f>VLOOKUP(A1933,'Data _Transformation'!A1932:Q4261,15,FALSE)</f>
        <v>tier - 3</v>
      </c>
      <c r="P1933" s="14" t="str">
        <f>VLOOKUP(A1933,'Data _Transformation'!A1932:Q4261,16,0)</f>
        <v>R1024</v>
      </c>
      <c r="Q1933" s="42">
        <f>VLOOKUP(A1933,'Data _Transformation'!A1932:Q4261,17,0)</f>
        <v>50</v>
      </c>
    </row>
    <row r="1934" spans="1:17" ht="15.6" x14ac:dyDescent="0.3">
      <c r="A1934" s="41" t="s">
        <v>2169</v>
      </c>
      <c r="B1934" s="14" t="str">
        <f>VLOOKUP(A1934,'Data _Transformation'!A1933:Q4262,2,FALSE)</f>
        <v xml:space="preserve">  David</v>
      </c>
      <c r="C1934" s="14">
        <f>VLOOKUP(A1934,'Data _Transformation'!A1933:Q4262,3,FALSE)</f>
        <v>30.25</v>
      </c>
      <c r="D1934" s="14">
        <f>VLOOKUP(A1934,'Data _Transformation'!A1933:Q4262,4,FALSE)</f>
        <v>4.7699999999999996</v>
      </c>
      <c r="E1934" s="14" t="str">
        <f>VLOOKUP(A1934,'Data _Transformation'!A1933:Q4262,5,FALSE)</f>
        <v>No</v>
      </c>
      <c r="F1934" s="14" t="str">
        <f>VLOOKUP(A1934,'Data _Transformation'!A1933:Q4262,6,FALSE)</f>
        <v>No</v>
      </c>
      <c r="G1934" s="14" t="str">
        <f>VLOOKUP(A1934,'Data _Transformation'!A1933:Q4262,7,FALSE)</f>
        <v>No</v>
      </c>
      <c r="H1934" s="14">
        <f>VLOOKUP(A1934,'Data _Transformation'!A1933:Q4262,8,FALSE)</f>
        <v>0</v>
      </c>
      <c r="I1934" s="14" t="str">
        <f>VLOOKUP(A1934,'Data _Transformation'!A1933:Q4262,9,FALSE)</f>
        <v>Nonsmoker</v>
      </c>
      <c r="J1934" s="14" t="str">
        <f>VLOOKUP(A1934,'Data _Transformation'!A1933:Q4262,10,FALSE)</f>
        <v>Obesity</v>
      </c>
      <c r="K1934" s="14" t="str">
        <f>VLOOKUP(A1934,'Data _Transformation'!A1933:Q4262,11,FALSE)</f>
        <v>Normal</v>
      </c>
      <c r="L1934" s="39">
        <f>VLOOKUP(A1934,'Data _Transformation'!A1933:Q4262,12,FALSE)</f>
        <v>23244</v>
      </c>
      <c r="M1934" s="40">
        <f>VLOOKUP(A1934,'Data _Transformation'!A1933:Q4262,13,FALSE)</f>
        <v>25678.78</v>
      </c>
      <c r="N1934" s="14" t="str">
        <f>VLOOKUP(A1934,'Data _Transformation'!A1933:Q4262,14,FALSE)</f>
        <v>tier - 2</v>
      </c>
      <c r="O1934" s="14" t="str">
        <f>VLOOKUP(A1934,'Data _Transformation'!A1933:Q4262,15,FALSE)</f>
        <v>tier - 3</v>
      </c>
      <c r="P1934" s="14" t="str">
        <f>VLOOKUP(A1934,'Data _Transformation'!A1933:Q4262,16,0)</f>
        <v>R1012</v>
      </c>
      <c r="Q1934" s="42">
        <f>VLOOKUP(A1934,'Data _Transformation'!A1933:Q4262,17,0)</f>
        <v>59</v>
      </c>
    </row>
    <row r="1935" spans="1:17" ht="15.6" x14ac:dyDescent="0.3">
      <c r="A1935" s="41" t="s">
        <v>2164</v>
      </c>
      <c r="B1935" s="14" t="str">
        <f>VLOOKUP(A1935,'Data _Transformation'!A1934:Q4263,2,FALSE)</f>
        <v xml:space="preserve">  Seth</v>
      </c>
      <c r="C1935" s="14">
        <f>VLOOKUP(A1935,'Data _Transformation'!A1934:Q4263,3,FALSE)</f>
        <v>19.59</v>
      </c>
      <c r="D1935" s="14">
        <f>VLOOKUP(A1935,'Data _Transformation'!A1934:Q4263,4,FALSE)</f>
        <v>6.04</v>
      </c>
      <c r="E1935" s="14" t="str">
        <f>VLOOKUP(A1935,'Data _Transformation'!A1934:Q4263,5,FALSE)</f>
        <v>Yes</v>
      </c>
      <c r="F1935" s="14" t="str">
        <f>VLOOKUP(A1935,'Data _Transformation'!A1934:Q4263,6,FALSE)</f>
        <v>No</v>
      </c>
      <c r="G1935" s="14" t="str">
        <f>VLOOKUP(A1935,'Data _Transformation'!A1934:Q4263,7,FALSE)</f>
        <v>No</v>
      </c>
      <c r="H1935" s="14">
        <f>VLOOKUP(A1935,'Data _Transformation'!A1934:Q4263,8,FALSE)</f>
        <v>1</v>
      </c>
      <c r="I1935" s="14" t="str">
        <f>VLOOKUP(A1935,'Data _Transformation'!A1934:Q4263,9,FALSE)</f>
        <v>Nonsmoker</v>
      </c>
      <c r="J1935" s="14" t="str">
        <f>VLOOKUP(A1935,'Data _Transformation'!A1934:Q4263,10,FALSE)</f>
        <v>Normal weight</v>
      </c>
      <c r="K1935" s="14" t="str">
        <f>VLOOKUP(A1935,'Data _Transformation'!A1934:Q4263,11,FALSE)</f>
        <v>Prediabetes</v>
      </c>
      <c r="L1935" s="39">
        <f>VLOOKUP(A1935,'Data _Transformation'!A1934:Q4263,12,FALSE)</f>
        <v>25905</v>
      </c>
      <c r="M1935" s="40">
        <f>VLOOKUP(A1935,'Data _Transformation'!A1934:Q4263,13,FALSE)</f>
        <v>25992.82</v>
      </c>
      <c r="N1935" s="14" t="str">
        <f>VLOOKUP(A1935,'Data _Transformation'!A1934:Q4263,14,FALSE)</f>
        <v>tier - 2</v>
      </c>
      <c r="O1935" s="14" t="str">
        <f>VLOOKUP(A1935,'Data _Transformation'!A1934:Q4263,15,FALSE)</f>
        <v>tier - 2</v>
      </c>
      <c r="P1935" s="14" t="str">
        <f>VLOOKUP(A1935,'Data _Transformation'!A1934:Q4263,16,0)</f>
        <v>R1013</v>
      </c>
      <c r="Q1935" s="42">
        <f>VLOOKUP(A1935,'Data _Transformation'!A1934:Q4263,17,0)</f>
        <v>52</v>
      </c>
    </row>
    <row r="1936" spans="1:17" ht="15.6" x14ac:dyDescent="0.3">
      <c r="A1936" s="41" t="s">
        <v>2158</v>
      </c>
      <c r="B1936" s="14" t="str">
        <f>VLOOKUP(A1936,'Data _Transformation'!A1935:Q4264,2,FALSE)</f>
        <v xml:space="preserve">  Michael P</v>
      </c>
      <c r="C1936" s="14">
        <f>VLOOKUP(A1936,'Data _Transformation'!A1935:Q4264,3,FALSE)</f>
        <v>45.9</v>
      </c>
      <c r="D1936" s="14">
        <f>VLOOKUP(A1936,'Data _Transformation'!A1935:Q4264,4,FALSE)</f>
        <v>4.3</v>
      </c>
      <c r="E1936" s="14" t="str">
        <f>VLOOKUP(A1936,'Data _Transformation'!A1935:Q4264,5,FALSE)</f>
        <v>Yes</v>
      </c>
      <c r="F1936" s="14" t="str">
        <f>VLOOKUP(A1936,'Data _Transformation'!A1935:Q4264,6,FALSE)</f>
        <v>No</v>
      </c>
      <c r="G1936" s="14" t="str">
        <f>VLOOKUP(A1936,'Data _Transformation'!A1935:Q4264,7,FALSE)</f>
        <v>No</v>
      </c>
      <c r="H1936" s="14">
        <f>VLOOKUP(A1936,'Data _Transformation'!A1935:Q4264,8,FALSE)</f>
        <v>1</v>
      </c>
      <c r="I1936" s="14" t="str">
        <f>VLOOKUP(A1936,'Data _Transformation'!A1935:Q4264,9,FALSE)</f>
        <v>Nonsmoker</v>
      </c>
      <c r="J1936" s="14" t="str">
        <f>VLOOKUP(A1936,'Data _Transformation'!A1935:Q4264,10,FALSE)</f>
        <v>Obesity</v>
      </c>
      <c r="K1936" s="14" t="str">
        <f>VLOOKUP(A1936,'Data _Transformation'!A1935:Q4264,11,FALSE)</f>
        <v>Normal</v>
      </c>
      <c r="L1936" s="39">
        <f>VLOOKUP(A1936,'Data _Transformation'!A1935:Q4264,12,FALSE)</f>
        <v>37047</v>
      </c>
      <c r="M1936" s="40">
        <f>VLOOKUP(A1936,'Data _Transformation'!A1935:Q4264,13,FALSE)</f>
        <v>26018.95</v>
      </c>
      <c r="N1936" s="14" t="str">
        <f>VLOOKUP(A1936,'Data _Transformation'!A1935:Q4264,14,FALSE)</f>
        <v>tier - 2</v>
      </c>
      <c r="O1936" s="14" t="str">
        <f>VLOOKUP(A1936,'Data _Transformation'!A1935:Q4264,15,FALSE)</f>
        <v>tier - 2</v>
      </c>
      <c r="P1936" s="14" t="str">
        <f>VLOOKUP(A1936,'Data _Transformation'!A1935:Q4264,16,0)</f>
        <v>R1012</v>
      </c>
      <c r="Q1936" s="42">
        <f>VLOOKUP(A1936,'Data _Transformation'!A1935:Q4264,17,0)</f>
        <v>22</v>
      </c>
    </row>
    <row r="1937" spans="1:17" ht="15.6" x14ac:dyDescent="0.3">
      <c r="A1937" s="41" t="s">
        <v>2152</v>
      </c>
      <c r="B1937" s="14" t="str">
        <f>VLOOKUP(A1937,'Data _Transformation'!A1936:Q4265,2,FALSE)</f>
        <v xml:space="preserve">  Russell M</v>
      </c>
      <c r="C1937" s="14">
        <f>VLOOKUP(A1937,'Data _Transformation'!A1936:Q4265,3,FALSE)</f>
        <v>17.059999999999999</v>
      </c>
      <c r="D1937" s="14">
        <f>VLOOKUP(A1937,'Data _Transformation'!A1936:Q4265,4,FALSE)</f>
        <v>8.75</v>
      </c>
      <c r="E1937" s="14" t="str">
        <f>VLOOKUP(A1937,'Data _Transformation'!A1936:Q4265,5,FALSE)</f>
        <v>Yes</v>
      </c>
      <c r="F1937" s="14" t="str">
        <f>VLOOKUP(A1937,'Data _Transformation'!A1936:Q4265,6,FALSE)</f>
        <v>No</v>
      </c>
      <c r="G1937" s="14" t="str">
        <f>VLOOKUP(A1937,'Data _Transformation'!A1936:Q4265,7,FALSE)</f>
        <v>No</v>
      </c>
      <c r="H1937" s="14">
        <f>VLOOKUP(A1937,'Data _Transformation'!A1936:Q4265,8,FALSE)</f>
        <v>0</v>
      </c>
      <c r="I1937" s="14" t="str">
        <f>VLOOKUP(A1937,'Data _Transformation'!A1936:Q4265,9,FALSE)</f>
        <v>Nonsmoker</v>
      </c>
      <c r="J1937" s="14" t="str">
        <f>VLOOKUP(A1937,'Data _Transformation'!A1936:Q4265,10,FALSE)</f>
        <v>Under weight</v>
      </c>
      <c r="K1937" s="14" t="str">
        <f>VLOOKUP(A1937,'Data _Transformation'!A1936:Q4265,11,FALSE)</f>
        <v>Diabetes</v>
      </c>
      <c r="L1937" s="39">
        <f>VLOOKUP(A1937,'Data _Transformation'!A1936:Q4265,12,FALSE)</f>
        <v>36886</v>
      </c>
      <c r="M1937" s="40">
        <f>VLOOKUP(A1937,'Data _Transformation'!A1936:Q4265,13,FALSE)</f>
        <v>26026.97</v>
      </c>
      <c r="N1937" s="14" t="str">
        <f>VLOOKUP(A1937,'Data _Transformation'!A1936:Q4265,14,FALSE)</f>
        <v>tier - 2</v>
      </c>
      <c r="O1937" s="14" t="str">
        <f>VLOOKUP(A1937,'Data _Transformation'!A1936:Q4265,15,FALSE)</f>
        <v>tier - 3</v>
      </c>
      <c r="P1937" s="14" t="str">
        <f>VLOOKUP(A1937,'Data _Transformation'!A1936:Q4265,16,0)</f>
        <v>R1011</v>
      </c>
      <c r="Q1937" s="42">
        <f>VLOOKUP(A1937,'Data _Transformation'!A1936:Q4265,17,0)</f>
        <v>22</v>
      </c>
    </row>
    <row r="1938" spans="1:17" ht="15.6" x14ac:dyDescent="0.3">
      <c r="A1938" s="41" t="s">
        <v>2146</v>
      </c>
      <c r="B1938" s="14" t="str">
        <f>VLOOKUP(A1938,'Data _Transformation'!A1937:Q4266,2,FALSE)</f>
        <v xml:space="preserve">  Martin</v>
      </c>
      <c r="C1938" s="14">
        <f>VLOOKUP(A1938,'Data _Transformation'!A1937:Q4266,3,FALSE)</f>
        <v>32.07</v>
      </c>
      <c r="D1938" s="14">
        <f>VLOOKUP(A1938,'Data _Transformation'!A1937:Q4266,4,FALSE)</f>
        <v>5.25</v>
      </c>
      <c r="E1938" s="14" t="str">
        <f>VLOOKUP(A1938,'Data _Transformation'!A1937:Q4266,5,FALSE)</f>
        <v>No</v>
      </c>
      <c r="F1938" s="14" t="str">
        <f>VLOOKUP(A1938,'Data _Transformation'!A1937:Q4266,6,FALSE)</f>
        <v>No</v>
      </c>
      <c r="G1938" s="14" t="str">
        <f>VLOOKUP(A1938,'Data _Transformation'!A1937:Q4266,7,FALSE)</f>
        <v>Yes</v>
      </c>
      <c r="H1938" s="14">
        <f>VLOOKUP(A1938,'Data _Transformation'!A1937:Q4266,8,FALSE)</f>
        <v>1</v>
      </c>
      <c r="I1938" s="14" t="str">
        <f>VLOOKUP(A1938,'Data _Transformation'!A1937:Q4266,9,FALSE)</f>
        <v>Nonsmoker</v>
      </c>
      <c r="J1938" s="14" t="str">
        <f>VLOOKUP(A1938,'Data _Transformation'!A1937:Q4266,10,FALSE)</f>
        <v>Obesity</v>
      </c>
      <c r="K1938" s="14" t="str">
        <f>VLOOKUP(A1938,'Data _Transformation'!A1937:Q4266,11,FALSE)</f>
        <v>Normal</v>
      </c>
      <c r="L1938" s="39">
        <f>VLOOKUP(A1938,'Data _Transformation'!A1937:Q4266,12,FALSE)</f>
        <v>24297</v>
      </c>
      <c r="M1938" s="40">
        <f>VLOOKUP(A1938,'Data _Transformation'!A1937:Q4266,13,FALSE)</f>
        <v>26109.33</v>
      </c>
      <c r="N1938" s="14" t="str">
        <f>VLOOKUP(A1938,'Data _Transformation'!A1937:Q4266,14,FALSE)</f>
        <v>tier - 2</v>
      </c>
      <c r="O1938" s="14" t="str">
        <f>VLOOKUP(A1938,'Data _Transformation'!A1937:Q4266,15,FALSE)</f>
        <v>tier - 3</v>
      </c>
      <c r="P1938" s="14" t="str">
        <f>VLOOKUP(A1938,'Data _Transformation'!A1937:Q4266,16,0)</f>
        <v>R1012</v>
      </c>
      <c r="Q1938" s="42">
        <f>VLOOKUP(A1938,'Data _Transformation'!A1937:Q4266,17,0)</f>
        <v>56</v>
      </c>
    </row>
    <row r="1939" spans="1:17" ht="15.6" x14ac:dyDescent="0.3">
      <c r="A1939" s="41" t="s">
        <v>2140</v>
      </c>
      <c r="B1939" s="14" t="str">
        <f>VLOOKUP(A1939,'Data _Transformation'!A1938:Q4267,2,FALSE)</f>
        <v xml:space="preserve">  Michael</v>
      </c>
      <c r="C1939" s="14">
        <f>VLOOKUP(A1939,'Data _Transformation'!A1938:Q4267,3,FALSE)</f>
        <v>16.5</v>
      </c>
      <c r="D1939" s="14">
        <f>VLOOKUP(A1939,'Data _Transformation'!A1938:Q4267,4,FALSE)</f>
        <v>5.03</v>
      </c>
      <c r="E1939" s="14" t="str">
        <f>VLOOKUP(A1939,'Data _Transformation'!A1938:Q4267,5,FALSE)</f>
        <v>No</v>
      </c>
      <c r="F1939" s="14" t="str">
        <f>VLOOKUP(A1939,'Data _Transformation'!A1938:Q4267,6,FALSE)</f>
        <v>No</v>
      </c>
      <c r="G1939" s="14" t="str">
        <f>VLOOKUP(A1939,'Data _Transformation'!A1938:Q4267,7,FALSE)</f>
        <v>No</v>
      </c>
      <c r="H1939" s="14">
        <f>VLOOKUP(A1939,'Data _Transformation'!A1938:Q4267,8,FALSE)</f>
        <v>1</v>
      </c>
      <c r="I1939" s="14" t="str">
        <f>VLOOKUP(A1939,'Data _Transformation'!A1938:Q4267,9,FALSE)</f>
        <v>Nonsmoker</v>
      </c>
      <c r="J1939" s="14" t="str">
        <f>VLOOKUP(A1939,'Data _Transformation'!A1938:Q4267,10,FALSE)</f>
        <v>Under weight</v>
      </c>
      <c r="K1939" s="14" t="str">
        <f>VLOOKUP(A1939,'Data _Transformation'!A1938:Q4267,11,FALSE)</f>
        <v>Normal</v>
      </c>
      <c r="L1939" s="39">
        <f>VLOOKUP(A1939,'Data _Transformation'!A1938:Q4267,12,FALSE)</f>
        <v>37540</v>
      </c>
      <c r="M1939" s="40">
        <f>VLOOKUP(A1939,'Data _Transformation'!A1938:Q4267,13,FALSE)</f>
        <v>26125.67</v>
      </c>
      <c r="N1939" s="14" t="str">
        <f>VLOOKUP(A1939,'Data _Transformation'!A1938:Q4267,14,FALSE)</f>
        <v>tier - 2</v>
      </c>
      <c r="O1939" s="14" t="str">
        <f>VLOOKUP(A1939,'Data _Transformation'!A1938:Q4267,15,FALSE)</f>
        <v>tier - 1</v>
      </c>
      <c r="P1939" s="14" t="str">
        <f>VLOOKUP(A1939,'Data _Transformation'!A1938:Q4267,16,0)</f>
        <v>R1013</v>
      </c>
      <c r="Q1939" s="42">
        <f>VLOOKUP(A1939,'Data _Transformation'!A1938:Q4267,17,0)</f>
        <v>20</v>
      </c>
    </row>
    <row r="1940" spans="1:17" ht="15.6" x14ac:dyDescent="0.3">
      <c r="A1940" s="41" t="s">
        <v>2135</v>
      </c>
      <c r="B1940" s="14" t="str">
        <f>VLOOKUP(A1940,'Data _Transformation'!A1939:Q4268,2,FALSE)</f>
        <v xml:space="preserve">  Miles</v>
      </c>
      <c r="C1940" s="14">
        <f>VLOOKUP(A1940,'Data _Transformation'!A1939:Q4268,3,FALSE)</f>
        <v>31.4</v>
      </c>
      <c r="D1940" s="14">
        <f>VLOOKUP(A1940,'Data _Transformation'!A1939:Q4268,4,FALSE)</f>
        <v>5.88</v>
      </c>
      <c r="E1940" s="14" t="str">
        <f>VLOOKUP(A1940,'Data _Transformation'!A1939:Q4268,5,FALSE)</f>
        <v>No</v>
      </c>
      <c r="F1940" s="14" t="str">
        <f>VLOOKUP(A1940,'Data _Transformation'!A1939:Q4268,6,FALSE)</f>
        <v>No</v>
      </c>
      <c r="G1940" s="14" t="str">
        <f>VLOOKUP(A1940,'Data _Transformation'!A1939:Q4268,7,FALSE)</f>
        <v>No</v>
      </c>
      <c r="H1940" s="14">
        <f>VLOOKUP(A1940,'Data _Transformation'!A1939:Q4268,8,FALSE)</f>
        <v>1</v>
      </c>
      <c r="I1940" s="14" t="str">
        <f>VLOOKUP(A1940,'Data _Transformation'!A1939:Q4268,9,FALSE)</f>
        <v>Nonsmoker</v>
      </c>
      <c r="J1940" s="14" t="str">
        <f>VLOOKUP(A1940,'Data _Transformation'!A1939:Q4268,10,FALSE)</f>
        <v>Obesity</v>
      </c>
      <c r="K1940" s="14" t="str">
        <f>VLOOKUP(A1940,'Data _Transformation'!A1939:Q4268,11,FALSE)</f>
        <v>Prediabetes</v>
      </c>
      <c r="L1940" s="39">
        <f>VLOOKUP(A1940,'Data _Transformation'!A1939:Q4268,12,FALSE)</f>
        <v>26852</v>
      </c>
      <c r="M1940" s="40">
        <f>VLOOKUP(A1940,'Data _Transformation'!A1939:Q4268,13,FALSE)</f>
        <v>26140.36</v>
      </c>
      <c r="N1940" s="14" t="str">
        <f>VLOOKUP(A1940,'Data _Transformation'!A1939:Q4268,14,FALSE)</f>
        <v>tier - 2</v>
      </c>
      <c r="O1940" s="14" t="str">
        <f>VLOOKUP(A1940,'Data _Transformation'!A1939:Q4268,15,FALSE)</f>
        <v>tier - 3</v>
      </c>
      <c r="P1940" s="14" t="str">
        <f>VLOOKUP(A1940,'Data _Transformation'!A1939:Q4268,16,0)</f>
        <v>R1011</v>
      </c>
      <c r="Q1940" s="42">
        <f>VLOOKUP(A1940,'Data _Transformation'!A1939:Q4268,17,0)</f>
        <v>49</v>
      </c>
    </row>
    <row r="1941" spans="1:17" ht="15.6" x14ac:dyDescent="0.3">
      <c r="A1941" s="41" t="s">
        <v>2129</v>
      </c>
      <c r="B1941" s="14" t="str">
        <f>VLOOKUP(A1941,'Data _Transformation'!A1940:Q4269,2,FALSE)</f>
        <v xml:space="preserve">  Amanda</v>
      </c>
      <c r="C1941" s="14">
        <f>VLOOKUP(A1941,'Data _Transformation'!A1940:Q4269,3,FALSE)</f>
        <v>20.36</v>
      </c>
      <c r="D1941" s="14">
        <f>VLOOKUP(A1941,'Data _Transformation'!A1940:Q4269,4,FALSE)</f>
        <v>4.49</v>
      </c>
      <c r="E1941" s="14" t="str">
        <f>VLOOKUP(A1941,'Data _Transformation'!A1940:Q4269,5,FALSE)</f>
        <v>No</v>
      </c>
      <c r="F1941" s="14" t="str">
        <f>VLOOKUP(A1941,'Data _Transformation'!A1940:Q4269,6,FALSE)</f>
        <v>No</v>
      </c>
      <c r="G1941" s="14" t="str">
        <f>VLOOKUP(A1941,'Data _Transformation'!A1940:Q4269,7,FALSE)</f>
        <v>No</v>
      </c>
      <c r="H1941" s="14">
        <f>VLOOKUP(A1941,'Data _Transformation'!A1940:Q4269,8,FALSE)</f>
        <v>0</v>
      </c>
      <c r="I1941" s="14" t="str">
        <f>VLOOKUP(A1941,'Data _Transformation'!A1940:Q4269,9,FALSE)</f>
        <v>Nonsmoker</v>
      </c>
      <c r="J1941" s="14" t="str">
        <f>VLOOKUP(A1941,'Data _Transformation'!A1940:Q4269,10,FALSE)</f>
        <v>Normal weight</v>
      </c>
      <c r="K1941" s="14" t="str">
        <f>VLOOKUP(A1941,'Data _Transformation'!A1940:Q4269,11,FALSE)</f>
        <v>Normal</v>
      </c>
      <c r="L1941" s="39">
        <f>VLOOKUP(A1941,'Data _Transformation'!A1940:Q4269,12,FALSE)</f>
        <v>27549</v>
      </c>
      <c r="M1941" s="40">
        <f>VLOOKUP(A1941,'Data _Transformation'!A1940:Q4269,13,FALSE)</f>
        <v>26236.58</v>
      </c>
      <c r="N1941" s="14" t="str">
        <f>VLOOKUP(A1941,'Data _Transformation'!A1940:Q4269,14,FALSE)</f>
        <v>tier - 2</v>
      </c>
      <c r="O1941" s="14" t="str">
        <f>VLOOKUP(A1941,'Data _Transformation'!A1940:Q4269,15,FALSE)</f>
        <v>tier - 1</v>
      </c>
      <c r="P1941" s="14" t="str">
        <f>VLOOKUP(A1941,'Data _Transformation'!A1940:Q4269,16,0)</f>
        <v>R1011</v>
      </c>
      <c r="Q1941" s="42">
        <f>VLOOKUP(A1941,'Data _Transformation'!A1940:Q4269,17,0)</f>
        <v>48</v>
      </c>
    </row>
    <row r="1942" spans="1:17" ht="15.6" x14ac:dyDescent="0.3">
      <c r="A1942" s="41" t="s">
        <v>2123</v>
      </c>
      <c r="B1942" s="14" t="str">
        <f>VLOOKUP(A1942,'Data _Transformation'!A1941:Q4270,2,FALSE)</f>
        <v xml:space="preserve">  Roger</v>
      </c>
      <c r="C1942" s="14">
        <f>VLOOKUP(A1942,'Data _Transformation'!A1941:Q4270,3,FALSE)</f>
        <v>25.46</v>
      </c>
      <c r="D1942" s="14">
        <f>VLOOKUP(A1942,'Data _Transformation'!A1941:Q4270,4,FALSE)</f>
        <v>4.1399999999999997</v>
      </c>
      <c r="E1942" s="14" t="str">
        <f>VLOOKUP(A1942,'Data _Transformation'!A1941:Q4270,5,FALSE)</f>
        <v>No</v>
      </c>
      <c r="F1942" s="14" t="str">
        <f>VLOOKUP(A1942,'Data _Transformation'!A1941:Q4270,6,FALSE)</f>
        <v>No</v>
      </c>
      <c r="G1942" s="14" t="str">
        <f>VLOOKUP(A1942,'Data _Transformation'!A1941:Q4270,7,FALSE)</f>
        <v>No</v>
      </c>
      <c r="H1942" s="14">
        <f>VLOOKUP(A1942,'Data _Transformation'!A1941:Q4270,8,FALSE)</f>
        <v>1</v>
      </c>
      <c r="I1942" s="14" t="str">
        <f>VLOOKUP(A1942,'Data _Transformation'!A1941:Q4270,9,FALSE)</f>
        <v>Nonsmoker</v>
      </c>
      <c r="J1942" s="14" t="str">
        <f>VLOOKUP(A1942,'Data _Transformation'!A1941:Q4270,10,FALSE)</f>
        <v>Over weight</v>
      </c>
      <c r="K1942" s="14" t="str">
        <f>VLOOKUP(A1942,'Data _Transformation'!A1941:Q4270,11,FALSE)</f>
        <v>Normal</v>
      </c>
      <c r="L1942" s="39">
        <f>VLOOKUP(A1942,'Data _Transformation'!A1941:Q4270,12,FALSE)</f>
        <v>38326</v>
      </c>
      <c r="M1942" s="40">
        <f>VLOOKUP(A1942,'Data _Transformation'!A1941:Q4270,13,FALSE)</f>
        <v>26316.59</v>
      </c>
      <c r="N1942" s="14" t="str">
        <f>VLOOKUP(A1942,'Data _Transformation'!A1941:Q4270,14,FALSE)</f>
        <v>tier - 2</v>
      </c>
      <c r="O1942" s="14" t="str">
        <f>VLOOKUP(A1942,'Data _Transformation'!A1941:Q4270,15,FALSE)</f>
        <v>tier - 3</v>
      </c>
      <c r="P1942" s="14" t="str">
        <f>VLOOKUP(A1942,'Data _Transformation'!A1941:Q4270,16,0)</f>
        <v>R1011</v>
      </c>
      <c r="Q1942" s="42">
        <f>VLOOKUP(A1942,'Data _Transformation'!A1941:Q4270,17,0)</f>
        <v>18</v>
      </c>
    </row>
    <row r="1943" spans="1:17" ht="15.6" x14ac:dyDescent="0.3">
      <c r="A1943" s="41" t="s">
        <v>2118</v>
      </c>
      <c r="B1943" s="14" t="str">
        <f>VLOOKUP(A1943,'Data _Transformation'!A1942:Q4271,2,FALSE)</f>
        <v xml:space="preserve">  Brock J</v>
      </c>
      <c r="C1943" s="14">
        <f>VLOOKUP(A1943,'Data _Transformation'!A1942:Q4271,3,FALSE)</f>
        <v>17.09</v>
      </c>
      <c r="D1943" s="14">
        <f>VLOOKUP(A1943,'Data _Transformation'!A1942:Q4271,4,FALSE)</f>
        <v>5.8</v>
      </c>
      <c r="E1943" s="14" t="str">
        <f>VLOOKUP(A1943,'Data _Transformation'!A1942:Q4271,5,FALSE)</f>
        <v>Yes</v>
      </c>
      <c r="F1943" s="14" t="str">
        <f>VLOOKUP(A1943,'Data _Transformation'!A1942:Q4271,6,FALSE)</f>
        <v>No</v>
      </c>
      <c r="G1943" s="14" t="str">
        <f>VLOOKUP(A1943,'Data _Transformation'!A1942:Q4271,7,FALSE)</f>
        <v>No</v>
      </c>
      <c r="H1943" s="14">
        <f>VLOOKUP(A1943,'Data _Transformation'!A1942:Q4271,8,FALSE)</f>
        <v>0</v>
      </c>
      <c r="I1943" s="14" t="str">
        <f>VLOOKUP(A1943,'Data _Transformation'!A1942:Q4271,9,FALSE)</f>
        <v>Nonsmoker</v>
      </c>
      <c r="J1943" s="14" t="str">
        <f>VLOOKUP(A1943,'Data _Transformation'!A1942:Q4271,10,FALSE)</f>
        <v>Under weight</v>
      </c>
      <c r="K1943" s="14" t="str">
        <f>VLOOKUP(A1943,'Data _Transformation'!A1942:Q4271,11,FALSE)</f>
        <v>Prediabetes</v>
      </c>
      <c r="L1943" s="39">
        <f>VLOOKUP(A1943,'Data _Transformation'!A1942:Q4271,12,FALSE)</f>
        <v>27293</v>
      </c>
      <c r="M1943" s="40">
        <f>VLOOKUP(A1943,'Data _Transformation'!A1942:Q4271,13,FALSE)</f>
        <v>26392.26</v>
      </c>
      <c r="N1943" s="14" t="str">
        <f>VLOOKUP(A1943,'Data _Transformation'!A1942:Q4271,14,FALSE)</f>
        <v>tier - 2</v>
      </c>
      <c r="O1943" s="14" t="str">
        <f>VLOOKUP(A1943,'Data _Transformation'!A1942:Q4271,15,FALSE)</f>
        <v>tier - 2</v>
      </c>
      <c r="P1943" s="14" t="str">
        <f>VLOOKUP(A1943,'Data _Transformation'!A1942:Q4271,16,0)</f>
        <v>R1024</v>
      </c>
      <c r="Q1943" s="42">
        <f>VLOOKUP(A1943,'Data _Transformation'!A1942:Q4271,17,0)</f>
        <v>48</v>
      </c>
    </row>
    <row r="1944" spans="1:17" ht="15.6" x14ac:dyDescent="0.3">
      <c r="A1944" s="41" t="s">
        <v>2112</v>
      </c>
      <c r="B1944" s="14" t="str">
        <f>VLOOKUP(A1944,'Data _Transformation'!A1943:Q4272,2,FALSE)</f>
        <v xml:space="preserve">  Stephen F</v>
      </c>
      <c r="C1944" s="14">
        <f>VLOOKUP(A1944,'Data _Transformation'!A1943:Q4272,3,FALSE)</f>
        <v>20.83</v>
      </c>
      <c r="D1944" s="14">
        <f>VLOOKUP(A1944,'Data _Transformation'!A1943:Q4272,4,FALSE)</f>
        <v>5.12</v>
      </c>
      <c r="E1944" s="14" t="str">
        <f>VLOOKUP(A1944,'Data _Transformation'!A1943:Q4272,5,FALSE)</f>
        <v>No</v>
      </c>
      <c r="F1944" s="14" t="str">
        <f>VLOOKUP(A1944,'Data _Transformation'!A1943:Q4272,6,FALSE)</f>
        <v>No</v>
      </c>
      <c r="G1944" s="14" t="str">
        <f>VLOOKUP(A1944,'Data _Transformation'!A1943:Q4272,7,FALSE)</f>
        <v>No</v>
      </c>
      <c r="H1944" s="14">
        <f>VLOOKUP(A1944,'Data _Transformation'!A1943:Q4272,8,FALSE)</f>
        <v>0</v>
      </c>
      <c r="I1944" s="14" t="str">
        <f>VLOOKUP(A1944,'Data _Transformation'!A1943:Q4272,9,FALSE)</f>
        <v>Nonsmoker</v>
      </c>
      <c r="J1944" s="14" t="str">
        <f>VLOOKUP(A1944,'Data _Transformation'!A1943:Q4272,10,FALSE)</f>
        <v>Normal weight</v>
      </c>
      <c r="K1944" s="14" t="str">
        <f>VLOOKUP(A1944,'Data _Transformation'!A1943:Q4272,11,FALSE)</f>
        <v>Normal</v>
      </c>
      <c r="L1944" s="39">
        <f>VLOOKUP(A1944,'Data _Transformation'!A1943:Q4272,12,FALSE)</f>
        <v>25807</v>
      </c>
      <c r="M1944" s="40">
        <f>VLOOKUP(A1944,'Data _Transformation'!A1943:Q4272,13,FALSE)</f>
        <v>26467.1</v>
      </c>
      <c r="N1944" s="14" t="str">
        <f>VLOOKUP(A1944,'Data _Transformation'!A1943:Q4272,14,FALSE)</f>
        <v>tier - 2</v>
      </c>
      <c r="O1944" s="14" t="str">
        <f>VLOOKUP(A1944,'Data _Transformation'!A1943:Q4272,15,FALSE)</f>
        <v>tier - 3</v>
      </c>
      <c r="P1944" s="14" t="str">
        <f>VLOOKUP(A1944,'Data _Transformation'!A1943:Q4272,16,0)</f>
        <v>R1012</v>
      </c>
      <c r="Q1944" s="42">
        <f>VLOOKUP(A1944,'Data _Transformation'!A1943:Q4272,17,0)</f>
        <v>52</v>
      </c>
    </row>
    <row r="1945" spans="1:17" ht="15.6" x14ac:dyDescent="0.3">
      <c r="A1945" s="41" t="s">
        <v>2104</v>
      </c>
      <c r="B1945" s="14" t="str">
        <f>VLOOKUP(A1945,'Data _Transformation'!A1944:Q4273,2,FALSE)</f>
        <v xml:space="preserve">  Missy</v>
      </c>
      <c r="C1945" s="14">
        <f>VLOOKUP(A1945,'Data _Transformation'!A1944:Q4273,3,FALSE)</f>
        <v>18.920000000000002</v>
      </c>
      <c r="D1945" s="14">
        <f>VLOOKUP(A1945,'Data _Transformation'!A1944:Q4273,4,FALSE)</f>
        <v>5.98</v>
      </c>
      <c r="E1945" s="14" t="str">
        <f>VLOOKUP(A1945,'Data _Transformation'!A1944:Q4273,5,FALSE)</f>
        <v>Yes</v>
      </c>
      <c r="F1945" s="14" t="str">
        <f>VLOOKUP(A1945,'Data _Transformation'!A1944:Q4273,6,FALSE)</f>
        <v>No</v>
      </c>
      <c r="G1945" s="14" t="str">
        <f>VLOOKUP(A1945,'Data _Transformation'!A1944:Q4273,7,FALSE)</f>
        <v>No</v>
      </c>
      <c r="H1945" s="14">
        <f>VLOOKUP(A1945,'Data _Transformation'!A1944:Q4273,8,FALSE)</f>
        <v>1</v>
      </c>
      <c r="I1945" s="14" t="str">
        <f>VLOOKUP(A1945,'Data _Transformation'!A1944:Q4273,9,FALSE)</f>
        <v>Nonsmoker</v>
      </c>
      <c r="J1945" s="14" t="str">
        <f>VLOOKUP(A1945,'Data _Transformation'!A1944:Q4273,10,FALSE)</f>
        <v>Normal weight</v>
      </c>
      <c r="K1945" s="14" t="str">
        <f>VLOOKUP(A1945,'Data _Transformation'!A1944:Q4273,11,FALSE)</f>
        <v>Prediabetes</v>
      </c>
      <c r="L1945" s="39">
        <f>VLOOKUP(A1945,'Data _Transformation'!A1944:Q4273,12,FALSE)</f>
        <v>38235</v>
      </c>
      <c r="M1945" s="40">
        <f>VLOOKUP(A1945,'Data _Transformation'!A1944:Q4273,13,FALSE)</f>
        <v>26479.4</v>
      </c>
      <c r="N1945" s="14" t="str">
        <f>VLOOKUP(A1945,'Data _Transformation'!A1944:Q4273,14,FALSE)</f>
        <v>tier - 2</v>
      </c>
      <c r="O1945" s="14" t="str">
        <f>VLOOKUP(A1945,'Data _Transformation'!A1944:Q4273,15,FALSE)</f>
        <v>tier - 2</v>
      </c>
      <c r="P1945" s="14" t="str">
        <f>VLOOKUP(A1945,'Data _Transformation'!A1944:Q4273,16,0)</f>
        <v>R1011</v>
      </c>
      <c r="Q1945" s="42">
        <f>VLOOKUP(A1945,'Data _Transformation'!A1944:Q4273,17,0)</f>
        <v>18</v>
      </c>
    </row>
    <row r="1946" spans="1:17" ht="15.6" x14ac:dyDescent="0.3">
      <c r="A1946" s="41" t="s">
        <v>2097</v>
      </c>
      <c r="B1946" s="14" t="str">
        <f>VLOOKUP(A1946,'Data _Transformation'!A1945:Q4274,2,FALSE)</f>
        <v xml:space="preserve">  William</v>
      </c>
      <c r="C1946" s="14">
        <f>VLOOKUP(A1946,'Data _Transformation'!A1945:Q4274,3,FALSE)</f>
        <v>37.1</v>
      </c>
      <c r="D1946" s="14">
        <f>VLOOKUP(A1946,'Data _Transformation'!A1945:Q4274,4,FALSE)</f>
        <v>5.46</v>
      </c>
      <c r="E1946" s="14" t="str">
        <f>VLOOKUP(A1946,'Data _Transformation'!A1945:Q4274,5,FALSE)</f>
        <v>No</v>
      </c>
      <c r="F1946" s="14" t="str">
        <f>VLOOKUP(A1946,'Data _Transformation'!A1945:Q4274,6,FALSE)</f>
        <v>No</v>
      </c>
      <c r="G1946" s="14" t="str">
        <f>VLOOKUP(A1946,'Data _Transformation'!A1945:Q4274,7,FALSE)</f>
        <v>No</v>
      </c>
      <c r="H1946" s="14">
        <f>VLOOKUP(A1946,'Data _Transformation'!A1945:Q4274,8,FALSE)</f>
        <v>0</v>
      </c>
      <c r="I1946" s="14" t="str">
        <f>VLOOKUP(A1946,'Data _Transformation'!A1945:Q4274,9,FALSE)</f>
        <v>Nonsmoker</v>
      </c>
      <c r="J1946" s="14" t="str">
        <f>VLOOKUP(A1946,'Data _Transformation'!A1945:Q4274,10,FALSE)</f>
        <v>Obesity</v>
      </c>
      <c r="K1946" s="14" t="str">
        <f>VLOOKUP(A1946,'Data _Transformation'!A1945:Q4274,11,FALSE)</f>
        <v>Normal</v>
      </c>
      <c r="L1946" s="39">
        <f>VLOOKUP(A1946,'Data _Transformation'!A1945:Q4274,12,FALSE)</f>
        <v>32346</v>
      </c>
      <c r="M1946" s="40">
        <f>VLOOKUP(A1946,'Data _Transformation'!A1945:Q4274,13,FALSE)</f>
        <v>26607.89</v>
      </c>
      <c r="N1946" s="14" t="str">
        <f>VLOOKUP(A1946,'Data _Transformation'!A1945:Q4274,14,FALSE)</f>
        <v>tier - 2</v>
      </c>
      <c r="O1946" s="14" t="str">
        <f>VLOOKUP(A1946,'Data _Transformation'!A1945:Q4274,15,FALSE)</f>
        <v>tier - 1</v>
      </c>
      <c r="P1946" s="14" t="str">
        <f>VLOOKUP(A1946,'Data _Transformation'!A1945:Q4274,16,0)</f>
        <v>R1011</v>
      </c>
      <c r="Q1946" s="42">
        <f>VLOOKUP(A1946,'Data _Transformation'!A1945:Q4274,17,0)</f>
        <v>34</v>
      </c>
    </row>
    <row r="1947" spans="1:17" ht="15.6" x14ac:dyDescent="0.3">
      <c r="A1947" s="41" t="s">
        <v>2090</v>
      </c>
      <c r="B1947" s="14" t="str">
        <f>VLOOKUP(A1947,'Data _Transformation'!A1946:Q4275,2,FALSE)</f>
        <v xml:space="preserve">  Lauren M</v>
      </c>
      <c r="C1947" s="14">
        <f>VLOOKUP(A1947,'Data _Transformation'!A1946:Q4275,3,FALSE)</f>
        <v>22.515000000000001</v>
      </c>
      <c r="D1947" s="14">
        <f>VLOOKUP(A1947,'Data _Transformation'!A1946:Q4275,4,FALSE)</f>
        <v>4.91</v>
      </c>
      <c r="E1947" s="14" t="str">
        <f>VLOOKUP(A1947,'Data _Transformation'!A1946:Q4275,5,FALSE)</f>
        <v>Yes</v>
      </c>
      <c r="F1947" s="14" t="str">
        <f>VLOOKUP(A1947,'Data _Transformation'!A1946:Q4275,6,FALSE)</f>
        <v>No</v>
      </c>
      <c r="G1947" s="14" t="str">
        <f>VLOOKUP(A1947,'Data _Transformation'!A1946:Q4275,7,FALSE)</f>
        <v>Yes</v>
      </c>
      <c r="H1947" s="14">
        <f>VLOOKUP(A1947,'Data _Transformation'!A1946:Q4275,8,FALSE)</f>
        <v>1</v>
      </c>
      <c r="I1947" s="14" t="str">
        <f>VLOOKUP(A1947,'Data _Transformation'!A1946:Q4275,9,FALSE)</f>
        <v>Nonsmoker</v>
      </c>
      <c r="J1947" s="14" t="str">
        <f>VLOOKUP(A1947,'Data _Transformation'!A1946:Q4275,10,FALSE)</f>
        <v>Normal weight</v>
      </c>
      <c r="K1947" s="14" t="str">
        <f>VLOOKUP(A1947,'Data _Transformation'!A1946:Q4275,11,FALSE)</f>
        <v>Normal</v>
      </c>
      <c r="L1947" s="39">
        <f>VLOOKUP(A1947,'Data _Transformation'!A1946:Q4275,12,FALSE)</f>
        <v>33472</v>
      </c>
      <c r="M1947" s="40">
        <f>VLOOKUP(A1947,'Data _Transformation'!A1946:Q4275,13,FALSE)</f>
        <v>26912.560000000001</v>
      </c>
      <c r="N1947" s="14" t="str">
        <f>VLOOKUP(A1947,'Data _Transformation'!A1946:Q4275,14,FALSE)</f>
        <v>tier - 2</v>
      </c>
      <c r="O1947" s="14" t="str">
        <f>VLOOKUP(A1947,'Data _Transformation'!A1946:Q4275,15,FALSE)</f>
        <v>tier - 2</v>
      </c>
      <c r="P1947" s="14" t="str">
        <f>VLOOKUP(A1947,'Data _Transformation'!A1946:Q4275,16,0)</f>
        <v>R1011</v>
      </c>
      <c r="Q1947" s="42">
        <f>VLOOKUP(A1947,'Data _Transformation'!A1946:Q4275,17,0)</f>
        <v>31</v>
      </c>
    </row>
    <row r="1948" spans="1:17" ht="15.6" x14ac:dyDescent="0.3">
      <c r="A1948" s="41" t="s">
        <v>2082</v>
      </c>
      <c r="B1948" s="14" t="str">
        <f>VLOOKUP(A1948,'Data _Transformation'!A1947:Q4276,2,FALSE)</f>
        <v xml:space="preserve">  Apolo U</v>
      </c>
      <c r="C1948" s="14">
        <f>VLOOKUP(A1948,'Data _Transformation'!A1947:Q4276,3,FALSE)</f>
        <v>32.700000000000003</v>
      </c>
      <c r="D1948" s="14">
        <f>VLOOKUP(A1948,'Data _Transformation'!A1947:Q4276,4,FALSE)</f>
        <v>4.66</v>
      </c>
      <c r="E1948" s="14" t="str">
        <f>VLOOKUP(A1948,'Data _Transformation'!A1947:Q4276,5,FALSE)</f>
        <v>No</v>
      </c>
      <c r="F1948" s="14" t="str">
        <f>VLOOKUP(A1948,'Data _Transformation'!A1947:Q4276,6,FALSE)</f>
        <v>No</v>
      </c>
      <c r="G1948" s="14" t="str">
        <f>VLOOKUP(A1948,'Data _Transformation'!A1947:Q4276,7,FALSE)</f>
        <v>No</v>
      </c>
      <c r="H1948" s="14">
        <f>VLOOKUP(A1948,'Data _Transformation'!A1947:Q4276,8,FALSE)</f>
        <v>0</v>
      </c>
      <c r="I1948" s="14" t="str">
        <f>VLOOKUP(A1948,'Data _Transformation'!A1947:Q4276,9,FALSE)</f>
        <v>Nonsmoker</v>
      </c>
      <c r="J1948" s="14" t="str">
        <f>VLOOKUP(A1948,'Data _Transformation'!A1947:Q4276,10,FALSE)</f>
        <v>Obesity</v>
      </c>
      <c r="K1948" s="14" t="str">
        <f>VLOOKUP(A1948,'Data _Transformation'!A1947:Q4276,11,FALSE)</f>
        <v>Normal</v>
      </c>
      <c r="L1948" s="39">
        <f>VLOOKUP(A1948,'Data _Transformation'!A1947:Q4276,12,FALSE)</f>
        <v>21544</v>
      </c>
      <c r="M1948" s="40">
        <f>VLOOKUP(A1948,'Data _Transformation'!A1947:Q4276,13,FALSE)</f>
        <v>26926.51</v>
      </c>
      <c r="N1948" s="14" t="str">
        <f>VLOOKUP(A1948,'Data _Transformation'!A1947:Q4276,14,FALSE)</f>
        <v>tier - 2</v>
      </c>
      <c r="O1948" s="14" t="str">
        <f>VLOOKUP(A1948,'Data _Transformation'!A1947:Q4276,15,FALSE)</f>
        <v>tier - 1</v>
      </c>
      <c r="P1948" s="14" t="str">
        <f>VLOOKUP(A1948,'Data _Transformation'!A1947:Q4276,16,0)</f>
        <v>R1013</v>
      </c>
      <c r="Q1948" s="42">
        <f>VLOOKUP(A1948,'Data _Transformation'!A1947:Q4276,17,0)</f>
        <v>64</v>
      </c>
    </row>
    <row r="1949" spans="1:17" ht="15.6" x14ac:dyDescent="0.3">
      <c r="A1949" s="41" t="s">
        <v>2074</v>
      </c>
      <c r="B1949" s="14" t="str">
        <f>VLOOKUP(A1949,'Data _Transformation'!A1948:Q4277,2,FALSE)</f>
        <v xml:space="preserve">  Alfons</v>
      </c>
      <c r="C1949" s="14">
        <f>VLOOKUP(A1949,'Data _Transformation'!A1948:Q4277,3,FALSE)</f>
        <v>17.75</v>
      </c>
      <c r="D1949" s="14">
        <f>VLOOKUP(A1949,'Data _Transformation'!A1948:Q4277,4,FALSE)</f>
        <v>6.8</v>
      </c>
      <c r="E1949" s="14" t="str">
        <f>VLOOKUP(A1949,'Data _Transformation'!A1948:Q4277,5,FALSE)</f>
        <v>Yes</v>
      </c>
      <c r="F1949" s="14" t="str">
        <f>VLOOKUP(A1949,'Data _Transformation'!A1948:Q4277,6,FALSE)</f>
        <v>No</v>
      </c>
      <c r="G1949" s="14" t="str">
        <f>VLOOKUP(A1949,'Data _Transformation'!A1948:Q4277,7,FALSE)</f>
        <v>No</v>
      </c>
      <c r="H1949" s="14">
        <f>VLOOKUP(A1949,'Data _Transformation'!A1948:Q4277,8,FALSE)</f>
        <v>1</v>
      </c>
      <c r="I1949" s="14" t="str">
        <f>VLOOKUP(A1949,'Data _Transformation'!A1948:Q4277,9,FALSE)</f>
        <v>Nonsmoker</v>
      </c>
      <c r="J1949" s="14" t="str">
        <f>VLOOKUP(A1949,'Data _Transformation'!A1948:Q4277,10,FALSE)</f>
        <v>Under weight</v>
      </c>
      <c r="K1949" s="14" t="str">
        <f>VLOOKUP(A1949,'Data _Transformation'!A1948:Q4277,11,FALSE)</f>
        <v>Diabetes</v>
      </c>
      <c r="L1949" s="39">
        <f>VLOOKUP(A1949,'Data _Transformation'!A1948:Q4277,12,FALSE)</f>
        <v>37424</v>
      </c>
      <c r="M1949" s="40">
        <f>VLOOKUP(A1949,'Data _Transformation'!A1948:Q4277,13,FALSE)</f>
        <v>26927.69</v>
      </c>
      <c r="N1949" s="14" t="str">
        <f>VLOOKUP(A1949,'Data _Transformation'!A1948:Q4277,14,FALSE)</f>
        <v>tier - 2</v>
      </c>
      <c r="O1949" s="14" t="str">
        <f>VLOOKUP(A1949,'Data _Transformation'!A1948:Q4277,15,FALSE)</f>
        <v>tier - 2</v>
      </c>
      <c r="P1949" s="14" t="str">
        <f>VLOOKUP(A1949,'Data _Transformation'!A1948:Q4277,16,0)</f>
        <v>R1011</v>
      </c>
      <c r="Q1949" s="42">
        <f>VLOOKUP(A1949,'Data _Transformation'!A1948:Q4277,17,0)</f>
        <v>20</v>
      </c>
    </row>
    <row r="1950" spans="1:17" ht="15.6" x14ac:dyDescent="0.3">
      <c r="A1950" s="41" t="s">
        <v>2067</v>
      </c>
      <c r="B1950" s="14" t="str">
        <f>VLOOKUP(A1950,'Data _Transformation'!A1949:Q4278,2,FALSE)</f>
        <v xml:space="preserve">  Amber</v>
      </c>
      <c r="C1950" s="14">
        <f>VLOOKUP(A1950,'Data _Transformation'!A1949:Q4278,3,FALSE)</f>
        <v>33.630000000000003</v>
      </c>
      <c r="D1950" s="14">
        <f>VLOOKUP(A1950,'Data _Transformation'!A1949:Q4278,4,FALSE)</f>
        <v>4.47</v>
      </c>
      <c r="E1950" s="14" t="str">
        <f>VLOOKUP(A1950,'Data _Transformation'!A1949:Q4278,5,FALSE)</f>
        <v>Yes</v>
      </c>
      <c r="F1950" s="14" t="str">
        <f>VLOOKUP(A1950,'Data _Transformation'!A1949:Q4278,6,FALSE)</f>
        <v>No</v>
      </c>
      <c r="G1950" s="14" t="str">
        <f>VLOOKUP(A1950,'Data _Transformation'!A1949:Q4278,7,FALSE)</f>
        <v>No</v>
      </c>
      <c r="H1950" s="14">
        <f>VLOOKUP(A1950,'Data _Transformation'!A1949:Q4278,8,FALSE)</f>
        <v>0</v>
      </c>
      <c r="I1950" s="14" t="str">
        <f>VLOOKUP(A1950,'Data _Transformation'!A1949:Q4278,9,FALSE)</f>
        <v>Nonsmoker</v>
      </c>
      <c r="J1950" s="14" t="str">
        <f>VLOOKUP(A1950,'Data _Transformation'!A1949:Q4278,10,FALSE)</f>
        <v>Obesity</v>
      </c>
      <c r="K1950" s="14" t="str">
        <f>VLOOKUP(A1950,'Data _Transformation'!A1949:Q4278,11,FALSE)</f>
        <v>Normal</v>
      </c>
      <c r="L1950" s="39">
        <f>VLOOKUP(A1950,'Data _Transformation'!A1949:Q4278,12,FALSE)</f>
        <v>36839</v>
      </c>
      <c r="M1950" s="40">
        <f>VLOOKUP(A1950,'Data _Transformation'!A1949:Q4278,13,FALSE)</f>
        <v>26936.98</v>
      </c>
      <c r="N1950" s="14" t="str">
        <f>VLOOKUP(A1950,'Data _Transformation'!A1949:Q4278,14,FALSE)</f>
        <v>tier - 2</v>
      </c>
      <c r="O1950" s="14" t="str">
        <f>VLOOKUP(A1950,'Data _Transformation'!A1949:Q4278,15,FALSE)</f>
        <v>tier - 3</v>
      </c>
      <c r="P1950" s="14" t="str">
        <f>VLOOKUP(A1950,'Data _Transformation'!A1949:Q4278,16,0)</f>
        <v>R1011</v>
      </c>
      <c r="Q1950" s="42">
        <f>VLOOKUP(A1950,'Data _Transformation'!A1949:Q4278,17,0)</f>
        <v>22</v>
      </c>
    </row>
    <row r="1951" spans="1:17" ht="15.6" x14ac:dyDescent="0.3">
      <c r="A1951" s="41" t="s">
        <v>2062</v>
      </c>
      <c r="B1951" s="14" t="str">
        <f>VLOOKUP(A1951,'Data _Transformation'!A1950:Q4279,2,FALSE)</f>
        <v xml:space="preserve">  Leah C</v>
      </c>
      <c r="C1951" s="14">
        <f>VLOOKUP(A1951,'Data _Transformation'!A1950:Q4279,3,FALSE)</f>
        <v>34.799999999999997</v>
      </c>
      <c r="D1951" s="14">
        <f>VLOOKUP(A1951,'Data _Transformation'!A1950:Q4279,4,FALSE)</f>
        <v>4.08</v>
      </c>
      <c r="E1951" s="14" t="str">
        <f>VLOOKUP(A1951,'Data _Transformation'!A1950:Q4279,5,FALSE)</f>
        <v>Yes</v>
      </c>
      <c r="F1951" s="14" t="str">
        <f>VLOOKUP(A1951,'Data _Transformation'!A1950:Q4279,6,FALSE)</f>
        <v>No</v>
      </c>
      <c r="G1951" s="14" t="str">
        <f>VLOOKUP(A1951,'Data _Transformation'!A1950:Q4279,7,FALSE)</f>
        <v>No</v>
      </c>
      <c r="H1951" s="14">
        <f>VLOOKUP(A1951,'Data _Transformation'!A1950:Q4279,8,FALSE)</f>
        <v>1</v>
      </c>
      <c r="I1951" s="14" t="str">
        <f>VLOOKUP(A1951,'Data _Transformation'!A1950:Q4279,9,FALSE)</f>
        <v>Nonsmoker</v>
      </c>
      <c r="J1951" s="14" t="str">
        <f>VLOOKUP(A1951,'Data _Transformation'!A1950:Q4279,10,FALSE)</f>
        <v>Obesity</v>
      </c>
      <c r="K1951" s="14" t="str">
        <f>VLOOKUP(A1951,'Data _Transformation'!A1950:Q4279,11,FALSE)</f>
        <v>Normal</v>
      </c>
      <c r="L1951" s="39">
        <f>VLOOKUP(A1951,'Data _Transformation'!A1950:Q4279,12,FALSE)</f>
        <v>22106</v>
      </c>
      <c r="M1951" s="40">
        <f>VLOOKUP(A1951,'Data _Transformation'!A1950:Q4279,13,FALSE)</f>
        <v>27000.98</v>
      </c>
      <c r="N1951" s="14" t="str">
        <f>VLOOKUP(A1951,'Data _Transformation'!A1950:Q4279,14,FALSE)</f>
        <v>tier - 2</v>
      </c>
      <c r="O1951" s="14" t="str">
        <f>VLOOKUP(A1951,'Data _Transformation'!A1950:Q4279,15,FALSE)</f>
        <v>tier - 2</v>
      </c>
      <c r="P1951" s="14" t="str">
        <f>VLOOKUP(A1951,'Data _Transformation'!A1950:Q4279,16,0)</f>
        <v>R1013</v>
      </c>
      <c r="Q1951" s="42">
        <f>VLOOKUP(A1951,'Data _Transformation'!A1950:Q4279,17,0)</f>
        <v>62</v>
      </c>
    </row>
    <row r="1952" spans="1:17" ht="15.6" x14ac:dyDescent="0.3">
      <c r="A1952" s="41" t="s">
        <v>2057</v>
      </c>
      <c r="B1952" s="14" t="str">
        <f>VLOOKUP(A1952,'Data _Transformation'!A1951:Q4280,2,FALSE)</f>
        <v xml:space="preserve">  Lilia</v>
      </c>
      <c r="C1952" s="14">
        <f>VLOOKUP(A1952,'Data _Transformation'!A1951:Q4280,3,FALSE)</f>
        <v>16.809999999999999</v>
      </c>
      <c r="D1952" s="14">
        <f>VLOOKUP(A1952,'Data _Transformation'!A1951:Q4280,4,FALSE)</f>
        <v>5.51</v>
      </c>
      <c r="E1952" s="14" t="str">
        <f>VLOOKUP(A1952,'Data _Transformation'!A1951:Q4280,5,FALSE)</f>
        <v>Yes</v>
      </c>
      <c r="F1952" s="14" t="str">
        <f>VLOOKUP(A1952,'Data _Transformation'!A1951:Q4280,6,FALSE)</f>
        <v>No</v>
      </c>
      <c r="G1952" s="14" t="str">
        <f>VLOOKUP(A1952,'Data _Transformation'!A1951:Q4280,7,FALSE)</f>
        <v>No</v>
      </c>
      <c r="H1952" s="14">
        <f>VLOOKUP(A1952,'Data _Transformation'!A1951:Q4280,8,FALSE)</f>
        <v>1</v>
      </c>
      <c r="I1952" s="14" t="str">
        <f>VLOOKUP(A1952,'Data _Transformation'!A1951:Q4280,9,FALSE)</f>
        <v>Nonsmoker</v>
      </c>
      <c r="J1952" s="14" t="str">
        <f>VLOOKUP(A1952,'Data _Transformation'!A1951:Q4280,10,FALSE)</f>
        <v>Under weight</v>
      </c>
      <c r="K1952" s="14" t="str">
        <f>VLOOKUP(A1952,'Data _Transformation'!A1951:Q4280,11,FALSE)</f>
        <v>Normal</v>
      </c>
      <c r="L1952" s="39">
        <f>VLOOKUP(A1952,'Data _Transformation'!A1951:Q4280,12,FALSE)</f>
        <v>21366</v>
      </c>
      <c r="M1952" s="40">
        <f>VLOOKUP(A1952,'Data _Transformation'!A1951:Q4280,13,FALSE)</f>
        <v>27037.91</v>
      </c>
      <c r="N1952" s="14" t="str">
        <f>VLOOKUP(A1952,'Data _Transformation'!A1951:Q4280,14,FALSE)</f>
        <v>tier - 2</v>
      </c>
      <c r="O1952" s="14" t="str">
        <f>VLOOKUP(A1952,'Data _Transformation'!A1951:Q4280,15,FALSE)</f>
        <v>tier - 2</v>
      </c>
      <c r="P1952" s="14" t="str">
        <f>VLOOKUP(A1952,'Data _Transformation'!A1951:Q4280,16,0)</f>
        <v>R1013</v>
      </c>
      <c r="Q1952" s="42">
        <f>VLOOKUP(A1952,'Data _Transformation'!A1951:Q4280,17,0)</f>
        <v>64</v>
      </c>
    </row>
    <row r="1953" spans="1:17" ht="15.6" x14ac:dyDescent="0.3">
      <c r="A1953" s="41" t="s">
        <v>2052</v>
      </c>
      <c r="B1953" s="14" t="str">
        <f>VLOOKUP(A1953,'Data _Transformation'!A1952:Q4281,2,FALSE)</f>
        <v xml:space="preserve">  Danny</v>
      </c>
      <c r="C1953" s="14">
        <f>VLOOKUP(A1953,'Data _Transformation'!A1952:Q4281,3,FALSE)</f>
        <v>16.690000000000001</v>
      </c>
      <c r="D1953" s="14">
        <f>VLOOKUP(A1953,'Data _Transformation'!A1952:Q4281,4,FALSE)</f>
        <v>8.4</v>
      </c>
      <c r="E1953" s="14" t="str">
        <f>VLOOKUP(A1953,'Data _Transformation'!A1952:Q4281,5,FALSE)</f>
        <v>Yes</v>
      </c>
      <c r="F1953" s="14" t="str">
        <f>VLOOKUP(A1953,'Data _Transformation'!A1952:Q4281,6,FALSE)</f>
        <v>No</v>
      </c>
      <c r="G1953" s="14" t="str">
        <f>VLOOKUP(A1953,'Data _Transformation'!A1952:Q4281,7,FALSE)</f>
        <v>No</v>
      </c>
      <c r="H1953" s="14">
        <f>VLOOKUP(A1953,'Data _Transformation'!A1952:Q4281,8,FALSE)</f>
        <v>0</v>
      </c>
      <c r="I1953" s="14" t="str">
        <f>VLOOKUP(A1953,'Data _Transformation'!A1952:Q4281,9,FALSE)</f>
        <v>Nonsmoker</v>
      </c>
      <c r="J1953" s="14" t="str">
        <f>VLOOKUP(A1953,'Data _Transformation'!A1952:Q4281,10,FALSE)</f>
        <v>Under weight</v>
      </c>
      <c r="K1953" s="14" t="str">
        <f>VLOOKUP(A1953,'Data _Transformation'!A1952:Q4281,11,FALSE)</f>
        <v>Diabetes</v>
      </c>
      <c r="L1953" s="39">
        <f>VLOOKUP(A1953,'Data _Transformation'!A1952:Q4281,12,FALSE)</f>
        <v>34517</v>
      </c>
      <c r="M1953" s="40">
        <f>VLOOKUP(A1953,'Data _Transformation'!A1952:Q4281,13,FALSE)</f>
        <v>27080.639999999999</v>
      </c>
      <c r="N1953" s="14" t="str">
        <f>VLOOKUP(A1953,'Data _Transformation'!A1952:Q4281,14,FALSE)</f>
        <v>tier - 2</v>
      </c>
      <c r="O1953" s="14" t="str">
        <f>VLOOKUP(A1953,'Data _Transformation'!A1952:Q4281,15,FALSE)</f>
        <v>tier - 2</v>
      </c>
      <c r="P1953" s="14" t="str">
        <f>VLOOKUP(A1953,'Data _Transformation'!A1952:Q4281,16,0)</f>
        <v>R1011</v>
      </c>
      <c r="Q1953" s="42">
        <f>VLOOKUP(A1953,'Data _Transformation'!A1952:Q4281,17,0)</f>
        <v>28</v>
      </c>
    </row>
    <row r="1954" spans="1:17" ht="15.6" x14ac:dyDescent="0.3">
      <c r="A1954" s="41" t="s">
        <v>2045</v>
      </c>
      <c r="B1954" s="14" t="str">
        <f>VLOOKUP(A1954,'Data _Transformation'!A1953:Q4282,2,FALSE)</f>
        <v xml:space="preserve">  Lauren</v>
      </c>
      <c r="C1954" s="14">
        <f>VLOOKUP(A1954,'Data _Transformation'!A1953:Q4282,3,FALSE)</f>
        <v>23.21</v>
      </c>
      <c r="D1954" s="14">
        <f>VLOOKUP(A1954,'Data _Transformation'!A1953:Q4282,4,FALSE)</f>
        <v>5.14</v>
      </c>
      <c r="E1954" s="14" t="str">
        <f>VLOOKUP(A1954,'Data _Transformation'!A1953:Q4282,5,FALSE)</f>
        <v>Yes</v>
      </c>
      <c r="F1954" s="14" t="str">
        <f>VLOOKUP(A1954,'Data _Transformation'!A1953:Q4282,6,FALSE)</f>
        <v>No</v>
      </c>
      <c r="G1954" s="14" t="str">
        <f>VLOOKUP(A1954,'Data _Transformation'!A1953:Q4282,7,FALSE)</f>
        <v>No</v>
      </c>
      <c r="H1954" s="14">
        <f>VLOOKUP(A1954,'Data _Transformation'!A1953:Q4282,8,FALSE)</f>
        <v>1</v>
      </c>
      <c r="I1954" s="14" t="str">
        <f>VLOOKUP(A1954,'Data _Transformation'!A1953:Q4282,9,FALSE)</f>
        <v>Nonsmoker</v>
      </c>
      <c r="J1954" s="14" t="str">
        <f>VLOOKUP(A1954,'Data _Transformation'!A1953:Q4282,10,FALSE)</f>
        <v>Normal weight</v>
      </c>
      <c r="K1954" s="14" t="str">
        <f>VLOOKUP(A1954,'Data _Transformation'!A1953:Q4282,11,FALSE)</f>
        <v>Normal</v>
      </c>
      <c r="L1954" s="39">
        <f>VLOOKUP(A1954,'Data _Transformation'!A1953:Q4282,12,FALSE)</f>
        <v>33220</v>
      </c>
      <c r="M1954" s="40">
        <f>VLOOKUP(A1954,'Data _Transformation'!A1953:Q4282,13,FALSE)</f>
        <v>27092.38</v>
      </c>
      <c r="N1954" s="14" t="str">
        <f>VLOOKUP(A1954,'Data _Transformation'!A1953:Q4282,14,FALSE)</f>
        <v>tier - 2</v>
      </c>
      <c r="O1954" s="14" t="str">
        <f>VLOOKUP(A1954,'Data _Transformation'!A1953:Q4282,15,FALSE)</f>
        <v>tier - 3</v>
      </c>
      <c r="P1954" s="14" t="str">
        <f>VLOOKUP(A1954,'Data _Transformation'!A1953:Q4282,16,0)</f>
        <v>R1011</v>
      </c>
      <c r="Q1954" s="42">
        <f>VLOOKUP(A1954,'Data _Transformation'!A1953:Q4282,17,0)</f>
        <v>32</v>
      </c>
    </row>
    <row r="1955" spans="1:17" ht="15.6" x14ac:dyDescent="0.3">
      <c r="A1955" s="41" t="s">
        <v>2040</v>
      </c>
      <c r="B1955" s="14" t="str">
        <f>VLOOKUP(A1955,'Data _Transformation'!A1954:Q4283,2,FALSE)</f>
        <v xml:space="preserve">  Courtney</v>
      </c>
      <c r="C1955" s="14">
        <f>VLOOKUP(A1955,'Data _Transformation'!A1954:Q4283,3,FALSE)</f>
        <v>25.175000000000001</v>
      </c>
      <c r="D1955" s="14">
        <f>VLOOKUP(A1955,'Data _Transformation'!A1954:Q4283,4,FALSE)</f>
        <v>5.21</v>
      </c>
      <c r="E1955" s="14" t="str">
        <f>VLOOKUP(A1955,'Data _Transformation'!A1954:Q4283,5,FALSE)</f>
        <v>Yes</v>
      </c>
      <c r="F1955" s="14" t="str">
        <f>VLOOKUP(A1955,'Data _Transformation'!A1954:Q4283,6,FALSE)</f>
        <v>No</v>
      </c>
      <c r="G1955" s="14" t="str">
        <f>VLOOKUP(A1955,'Data _Transformation'!A1954:Q4283,7,FALSE)</f>
        <v>No</v>
      </c>
      <c r="H1955" s="14">
        <f>VLOOKUP(A1955,'Data _Transformation'!A1954:Q4283,8,FALSE)</f>
        <v>1</v>
      </c>
      <c r="I1955" s="14" t="str">
        <f>VLOOKUP(A1955,'Data _Transformation'!A1954:Q4283,9,FALSE)</f>
        <v>Nonsmoker</v>
      </c>
      <c r="J1955" s="14" t="str">
        <f>VLOOKUP(A1955,'Data _Transformation'!A1954:Q4283,10,FALSE)</f>
        <v>Over weight</v>
      </c>
      <c r="K1955" s="14" t="str">
        <f>VLOOKUP(A1955,'Data _Transformation'!A1954:Q4283,11,FALSE)</f>
        <v>Normal</v>
      </c>
      <c r="L1955" s="39">
        <f>VLOOKUP(A1955,'Data _Transformation'!A1954:Q4283,12,FALSE)</f>
        <v>25843</v>
      </c>
      <c r="M1955" s="40">
        <f>VLOOKUP(A1955,'Data _Transformation'!A1954:Q4283,13,FALSE)</f>
        <v>27117.99</v>
      </c>
      <c r="N1955" s="14" t="str">
        <f>VLOOKUP(A1955,'Data _Transformation'!A1954:Q4283,14,FALSE)</f>
        <v>tier - 2</v>
      </c>
      <c r="O1955" s="14" t="str">
        <f>VLOOKUP(A1955,'Data _Transformation'!A1954:Q4283,15,FALSE)</f>
        <v>tier - 2</v>
      </c>
      <c r="P1955" s="14" t="str">
        <f>VLOOKUP(A1955,'Data _Transformation'!A1954:Q4283,16,0)</f>
        <v>R1013</v>
      </c>
      <c r="Q1955" s="42">
        <f>VLOOKUP(A1955,'Data _Transformation'!A1954:Q4283,17,0)</f>
        <v>52</v>
      </c>
    </row>
    <row r="1956" spans="1:17" ht="15.6" x14ac:dyDescent="0.3">
      <c r="A1956" s="41" t="s">
        <v>2035</v>
      </c>
      <c r="B1956" s="14" t="str">
        <f>VLOOKUP(A1956,'Data _Transformation'!A1955:Q4284,2,FALSE)</f>
        <v xml:space="preserve">  Elizabeth</v>
      </c>
      <c r="C1956" s="14">
        <f>VLOOKUP(A1956,'Data _Transformation'!A1955:Q4284,3,FALSE)</f>
        <v>34.770000000000003</v>
      </c>
      <c r="D1956" s="14">
        <f>VLOOKUP(A1956,'Data _Transformation'!A1955:Q4284,4,FALSE)</f>
        <v>6.23</v>
      </c>
      <c r="E1956" s="14" t="str">
        <f>VLOOKUP(A1956,'Data _Transformation'!A1955:Q4284,5,FALSE)</f>
        <v>No</v>
      </c>
      <c r="F1956" s="14" t="str">
        <f>VLOOKUP(A1956,'Data _Transformation'!A1955:Q4284,6,FALSE)</f>
        <v>No</v>
      </c>
      <c r="G1956" s="14" t="str">
        <f>VLOOKUP(A1956,'Data _Transformation'!A1955:Q4284,7,FALSE)</f>
        <v>No</v>
      </c>
      <c r="H1956" s="14">
        <f>VLOOKUP(A1956,'Data _Transformation'!A1955:Q4284,8,FALSE)</f>
        <v>0</v>
      </c>
      <c r="I1956" s="14" t="str">
        <f>VLOOKUP(A1956,'Data _Transformation'!A1955:Q4284,9,FALSE)</f>
        <v>Nonsmoker</v>
      </c>
      <c r="J1956" s="14" t="str">
        <f>VLOOKUP(A1956,'Data _Transformation'!A1955:Q4284,10,FALSE)</f>
        <v>Obesity</v>
      </c>
      <c r="K1956" s="14" t="str">
        <f>VLOOKUP(A1956,'Data _Transformation'!A1955:Q4284,11,FALSE)</f>
        <v>Prediabetes</v>
      </c>
      <c r="L1956" s="39">
        <f>VLOOKUP(A1956,'Data _Transformation'!A1955:Q4284,12,FALSE)</f>
        <v>24097</v>
      </c>
      <c r="M1956" s="40">
        <f>VLOOKUP(A1956,'Data _Transformation'!A1955:Q4284,13,FALSE)</f>
        <v>27218.44</v>
      </c>
      <c r="N1956" s="14" t="str">
        <f>VLOOKUP(A1956,'Data _Transformation'!A1955:Q4284,14,FALSE)</f>
        <v>tier - 2</v>
      </c>
      <c r="O1956" s="14" t="str">
        <f>VLOOKUP(A1956,'Data _Transformation'!A1955:Q4284,15,FALSE)</f>
        <v>tier - 1</v>
      </c>
      <c r="P1956" s="14" t="str">
        <f>VLOOKUP(A1956,'Data _Transformation'!A1955:Q4284,16,0)</f>
        <v>R1017</v>
      </c>
      <c r="Q1956" s="42">
        <f>VLOOKUP(A1956,'Data _Transformation'!A1955:Q4284,17,0)</f>
        <v>57</v>
      </c>
    </row>
    <row r="1957" spans="1:17" ht="15.6" x14ac:dyDescent="0.3">
      <c r="A1957" s="41" t="s">
        <v>2030</v>
      </c>
      <c r="B1957" s="14" t="str">
        <f>VLOOKUP(A1957,'Data _Transformation'!A1956:Q4285,2,FALSE)</f>
        <v xml:space="preserve">  Satomi</v>
      </c>
      <c r="C1957" s="14">
        <f>VLOOKUP(A1957,'Data _Transformation'!A1956:Q4285,3,FALSE)</f>
        <v>27.7</v>
      </c>
      <c r="D1957" s="14">
        <f>VLOOKUP(A1957,'Data _Transformation'!A1956:Q4285,4,FALSE)</f>
        <v>5.6</v>
      </c>
      <c r="E1957" s="14" t="str">
        <f>VLOOKUP(A1957,'Data _Transformation'!A1956:Q4285,5,FALSE)</f>
        <v>No</v>
      </c>
      <c r="F1957" s="14" t="str">
        <f>VLOOKUP(A1957,'Data _Transformation'!A1956:Q4285,6,FALSE)</f>
        <v>No</v>
      </c>
      <c r="G1957" s="14" t="str">
        <f>VLOOKUP(A1957,'Data _Transformation'!A1956:Q4285,7,FALSE)</f>
        <v>No</v>
      </c>
      <c r="H1957" s="14">
        <f>VLOOKUP(A1957,'Data _Transformation'!A1956:Q4285,8,FALSE)</f>
        <v>1</v>
      </c>
      <c r="I1957" s="14" t="str">
        <f>VLOOKUP(A1957,'Data _Transformation'!A1956:Q4285,9,FALSE)</f>
        <v>Nonsmoker</v>
      </c>
      <c r="J1957" s="14" t="str">
        <f>VLOOKUP(A1957,'Data _Transformation'!A1956:Q4285,10,FALSE)</f>
        <v>Over weight</v>
      </c>
      <c r="K1957" s="14" t="str">
        <f>VLOOKUP(A1957,'Data _Transformation'!A1956:Q4285,11,FALSE)</f>
        <v>Normal</v>
      </c>
      <c r="L1957" s="39">
        <f>VLOOKUP(A1957,'Data _Transformation'!A1956:Q4285,12,FALSE)</f>
        <v>36496</v>
      </c>
      <c r="M1957" s="40">
        <f>VLOOKUP(A1957,'Data _Transformation'!A1956:Q4285,13,FALSE)</f>
        <v>27236.959999999999</v>
      </c>
      <c r="N1957" s="14" t="str">
        <f>VLOOKUP(A1957,'Data _Transformation'!A1956:Q4285,14,FALSE)</f>
        <v>tier - 2</v>
      </c>
      <c r="O1957" s="14" t="str">
        <f>VLOOKUP(A1957,'Data _Transformation'!A1956:Q4285,15,FALSE)</f>
        <v>tier - 1</v>
      </c>
      <c r="P1957" s="14" t="str">
        <f>VLOOKUP(A1957,'Data _Transformation'!A1956:Q4285,16,0)</f>
        <v>R1011</v>
      </c>
      <c r="Q1957" s="42">
        <f>VLOOKUP(A1957,'Data _Transformation'!A1956:Q4285,17,0)</f>
        <v>23</v>
      </c>
    </row>
    <row r="1958" spans="1:17" ht="15.6" x14ac:dyDescent="0.3">
      <c r="A1958" s="41" t="s">
        <v>2025</v>
      </c>
      <c r="B1958" s="14" t="str">
        <f>VLOOKUP(A1958,'Data _Transformation'!A1957:Q4286,2,FALSE)</f>
        <v xml:space="preserve">  Matthew D</v>
      </c>
      <c r="C1958" s="14">
        <f>VLOOKUP(A1958,'Data _Transformation'!A1957:Q4286,3,FALSE)</f>
        <v>19.12</v>
      </c>
      <c r="D1958" s="14">
        <f>VLOOKUP(A1958,'Data _Transformation'!A1957:Q4286,4,FALSE)</f>
        <v>4.72</v>
      </c>
      <c r="E1958" s="14" t="str">
        <f>VLOOKUP(A1958,'Data _Transformation'!A1957:Q4286,5,FALSE)</f>
        <v>Yes</v>
      </c>
      <c r="F1958" s="14" t="str">
        <f>VLOOKUP(A1958,'Data _Transformation'!A1957:Q4286,6,FALSE)</f>
        <v>No</v>
      </c>
      <c r="G1958" s="14" t="str">
        <f>VLOOKUP(A1958,'Data _Transformation'!A1957:Q4286,7,FALSE)</f>
        <v>No</v>
      </c>
      <c r="H1958" s="14">
        <f>VLOOKUP(A1958,'Data _Transformation'!A1957:Q4286,8,FALSE)</f>
        <v>1</v>
      </c>
      <c r="I1958" s="14" t="str">
        <f>VLOOKUP(A1958,'Data _Transformation'!A1957:Q4286,9,FALSE)</f>
        <v>Nonsmoker</v>
      </c>
      <c r="J1958" s="14" t="str">
        <f>VLOOKUP(A1958,'Data _Transformation'!A1957:Q4286,10,FALSE)</f>
        <v>Normal weight</v>
      </c>
      <c r="K1958" s="14" t="str">
        <f>VLOOKUP(A1958,'Data _Transformation'!A1957:Q4286,11,FALSE)</f>
        <v>Normal</v>
      </c>
      <c r="L1958" s="39">
        <f>VLOOKUP(A1958,'Data _Transformation'!A1957:Q4286,12,FALSE)</f>
        <v>24995</v>
      </c>
      <c r="M1958" s="40">
        <f>VLOOKUP(A1958,'Data _Transformation'!A1957:Q4286,13,FALSE)</f>
        <v>27322.73</v>
      </c>
      <c r="N1958" s="14" t="str">
        <f>VLOOKUP(A1958,'Data _Transformation'!A1957:Q4286,14,FALSE)</f>
        <v>tier - 2</v>
      </c>
      <c r="O1958" s="14" t="str">
        <f>VLOOKUP(A1958,'Data _Transformation'!A1957:Q4286,15,FALSE)</f>
        <v>tier - 2</v>
      </c>
      <c r="P1958" s="14" t="str">
        <f>VLOOKUP(A1958,'Data _Transformation'!A1957:Q4286,16,0)</f>
        <v>R1013</v>
      </c>
      <c r="Q1958" s="42">
        <f>VLOOKUP(A1958,'Data _Transformation'!A1957:Q4286,17,0)</f>
        <v>55</v>
      </c>
    </row>
    <row r="1959" spans="1:17" ht="15.6" x14ac:dyDescent="0.3">
      <c r="A1959" s="41" t="s">
        <v>2018</v>
      </c>
      <c r="B1959" s="14" t="str">
        <f>VLOOKUP(A1959,'Data _Transformation'!A1958:Q4287,2,FALSE)</f>
        <v xml:space="preserve">  Peter T II</v>
      </c>
      <c r="C1959" s="14">
        <f>VLOOKUP(A1959,'Data _Transformation'!A1958:Q4287,3,FALSE)</f>
        <v>32.67</v>
      </c>
      <c r="D1959" s="14">
        <f>VLOOKUP(A1959,'Data _Transformation'!A1958:Q4287,4,FALSE)</f>
        <v>4.67</v>
      </c>
      <c r="E1959" s="14" t="str">
        <f>VLOOKUP(A1959,'Data _Transformation'!A1958:Q4287,5,FALSE)</f>
        <v>No</v>
      </c>
      <c r="F1959" s="14" t="str">
        <f>VLOOKUP(A1959,'Data _Transformation'!A1958:Q4287,6,FALSE)</f>
        <v>No</v>
      </c>
      <c r="G1959" s="14" t="str">
        <f>VLOOKUP(A1959,'Data _Transformation'!A1958:Q4287,7,FALSE)</f>
        <v>Yes</v>
      </c>
      <c r="H1959" s="14">
        <f>VLOOKUP(A1959,'Data _Transformation'!A1958:Q4287,8,FALSE)</f>
        <v>1</v>
      </c>
      <c r="I1959" s="14" t="str">
        <f>VLOOKUP(A1959,'Data _Transformation'!A1958:Q4287,9,FALSE)</f>
        <v>Nonsmoker</v>
      </c>
      <c r="J1959" s="14" t="str">
        <f>VLOOKUP(A1959,'Data _Transformation'!A1958:Q4287,10,FALSE)</f>
        <v>Obesity</v>
      </c>
      <c r="K1959" s="14" t="str">
        <f>VLOOKUP(A1959,'Data _Transformation'!A1958:Q4287,11,FALSE)</f>
        <v>Normal</v>
      </c>
      <c r="L1959" s="39">
        <f>VLOOKUP(A1959,'Data _Transformation'!A1958:Q4287,12,FALSE)</f>
        <v>25492</v>
      </c>
      <c r="M1959" s="40">
        <f>VLOOKUP(A1959,'Data _Transformation'!A1958:Q4287,13,FALSE)</f>
        <v>27346.04</v>
      </c>
      <c r="N1959" s="14" t="str">
        <f>VLOOKUP(A1959,'Data _Transformation'!A1958:Q4287,14,FALSE)</f>
        <v>tier - 2</v>
      </c>
      <c r="O1959" s="14" t="str">
        <f>VLOOKUP(A1959,'Data _Transformation'!A1958:Q4287,15,FALSE)</f>
        <v>tier - 2</v>
      </c>
      <c r="P1959" s="14" t="str">
        <f>VLOOKUP(A1959,'Data _Transformation'!A1958:Q4287,16,0)</f>
        <v>R1013</v>
      </c>
      <c r="Q1959" s="42">
        <f>VLOOKUP(A1959,'Data _Transformation'!A1958:Q4287,17,0)</f>
        <v>53</v>
      </c>
    </row>
    <row r="1960" spans="1:17" ht="15.6" x14ac:dyDescent="0.3">
      <c r="A1960" s="41" t="s">
        <v>2013</v>
      </c>
      <c r="B1960" s="14" t="str">
        <f>VLOOKUP(A1960,'Data _Transformation'!A1959:Q4288,2,FALSE)</f>
        <v xml:space="preserve">  Manuel</v>
      </c>
      <c r="C1960" s="14">
        <f>VLOOKUP(A1960,'Data _Transformation'!A1959:Q4288,3,FALSE)</f>
        <v>28.5</v>
      </c>
      <c r="D1960" s="14">
        <f>VLOOKUP(A1960,'Data _Transformation'!A1959:Q4288,4,FALSE)</f>
        <v>6.11</v>
      </c>
      <c r="E1960" s="14" t="str">
        <f>VLOOKUP(A1960,'Data _Transformation'!A1959:Q4288,5,FALSE)</f>
        <v>No</v>
      </c>
      <c r="F1960" s="14" t="str">
        <f>VLOOKUP(A1960,'Data _Transformation'!A1959:Q4288,6,FALSE)</f>
        <v>No</v>
      </c>
      <c r="G1960" s="14" t="str">
        <f>VLOOKUP(A1960,'Data _Transformation'!A1959:Q4288,7,FALSE)</f>
        <v>No</v>
      </c>
      <c r="H1960" s="14">
        <f>VLOOKUP(A1960,'Data _Transformation'!A1959:Q4288,8,FALSE)</f>
        <v>1</v>
      </c>
      <c r="I1960" s="14" t="str">
        <f>VLOOKUP(A1960,'Data _Transformation'!A1959:Q4288,9,FALSE)</f>
        <v>Nonsmoker</v>
      </c>
      <c r="J1960" s="14" t="str">
        <f>VLOOKUP(A1960,'Data _Transformation'!A1959:Q4288,10,FALSE)</f>
        <v>Over weight</v>
      </c>
      <c r="K1960" s="14" t="str">
        <f>VLOOKUP(A1960,'Data _Transformation'!A1959:Q4288,11,FALSE)</f>
        <v>Prediabetes</v>
      </c>
      <c r="L1960" s="39">
        <f>VLOOKUP(A1960,'Data _Transformation'!A1959:Q4288,12,FALSE)</f>
        <v>32401</v>
      </c>
      <c r="M1960" s="40">
        <f>VLOOKUP(A1960,'Data _Transformation'!A1959:Q4288,13,FALSE)</f>
        <v>27375.9</v>
      </c>
      <c r="N1960" s="14" t="str">
        <f>VLOOKUP(A1960,'Data _Transformation'!A1959:Q4288,14,FALSE)</f>
        <v>tier - 2</v>
      </c>
      <c r="O1960" s="14" t="str">
        <f>VLOOKUP(A1960,'Data _Transformation'!A1959:Q4288,15,FALSE)</f>
        <v>tier - 3</v>
      </c>
      <c r="P1960" s="14" t="str">
        <f>VLOOKUP(A1960,'Data _Transformation'!A1959:Q4288,16,0)</f>
        <v>R1015</v>
      </c>
      <c r="Q1960" s="42">
        <f>VLOOKUP(A1960,'Data _Transformation'!A1959:Q4288,17,0)</f>
        <v>34</v>
      </c>
    </row>
    <row r="1961" spans="1:17" ht="15.6" x14ac:dyDescent="0.3">
      <c r="A1961" s="41" t="s">
        <v>2009</v>
      </c>
      <c r="B1961" s="14" t="str">
        <f>VLOOKUP(A1961,'Data _Transformation'!A1960:Q4289,2,FALSE)</f>
        <v xml:space="preserve">  Kindsey P</v>
      </c>
      <c r="C1961" s="14">
        <f>VLOOKUP(A1961,'Data _Transformation'!A1960:Q4289,3,FALSE)</f>
        <v>39.270000000000003</v>
      </c>
      <c r="D1961" s="14">
        <f>VLOOKUP(A1961,'Data _Transformation'!A1960:Q4289,4,FALSE)</f>
        <v>6.25</v>
      </c>
      <c r="E1961" s="14" t="str">
        <f>VLOOKUP(A1961,'Data _Transformation'!A1960:Q4289,5,FALSE)</f>
        <v>No</v>
      </c>
      <c r="F1961" s="14" t="str">
        <f>VLOOKUP(A1961,'Data _Transformation'!A1960:Q4289,6,FALSE)</f>
        <v>No</v>
      </c>
      <c r="G1961" s="14" t="str">
        <f>VLOOKUP(A1961,'Data _Transformation'!A1960:Q4289,7,FALSE)</f>
        <v>No</v>
      </c>
      <c r="H1961" s="14">
        <f>VLOOKUP(A1961,'Data _Transformation'!A1960:Q4289,8,FALSE)</f>
        <v>0</v>
      </c>
      <c r="I1961" s="14" t="str">
        <f>VLOOKUP(A1961,'Data _Transformation'!A1960:Q4289,9,FALSE)</f>
        <v>Nonsmoker</v>
      </c>
      <c r="J1961" s="14" t="str">
        <f>VLOOKUP(A1961,'Data _Transformation'!A1960:Q4289,10,FALSE)</f>
        <v>Obesity</v>
      </c>
      <c r="K1961" s="14" t="str">
        <f>VLOOKUP(A1961,'Data _Transformation'!A1960:Q4289,11,FALSE)</f>
        <v>Prediabetes</v>
      </c>
      <c r="L1961" s="39">
        <f>VLOOKUP(A1961,'Data _Transformation'!A1960:Q4289,12,FALSE)</f>
        <v>31386</v>
      </c>
      <c r="M1961" s="40">
        <f>VLOOKUP(A1961,'Data _Transformation'!A1960:Q4289,13,FALSE)</f>
        <v>27432.73</v>
      </c>
      <c r="N1961" s="14" t="str">
        <f>VLOOKUP(A1961,'Data _Transformation'!A1960:Q4289,14,FALSE)</f>
        <v>tier - 2</v>
      </c>
      <c r="O1961" s="14" t="str">
        <f>VLOOKUP(A1961,'Data _Transformation'!A1960:Q4289,15,FALSE)</f>
        <v>tier - 1</v>
      </c>
      <c r="P1961" s="14" t="str">
        <f>VLOOKUP(A1961,'Data _Transformation'!A1960:Q4289,16,0)</f>
        <v>R1011</v>
      </c>
      <c r="Q1961" s="42">
        <f>VLOOKUP(A1961,'Data _Transformation'!A1960:Q4289,17,0)</f>
        <v>37</v>
      </c>
    </row>
    <row r="1962" spans="1:17" ht="15.6" x14ac:dyDescent="0.3">
      <c r="A1962" s="41" t="s">
        <v>2004</v>
      </c>
      <c r="B1962" s="14" t="str">
        <f>VLOOKUP(A1962,'Data _Transformation'!A1961:Q4290,2,FALSE)</f>
        <v xml:space="preserve">  Thomas G</v>
      </c>
      <c r="C1962" s="14">
        <f>VLOOKUP(A1962,'Data _Transformation'!A1961:Q4290,3,FALSE)</f>
        <v>32.49</v>
      </c>
      <c r="D1962" s="14">
        <f>VLOOKUP(A1962,'Data _Transformation'!A1961:Q4290,4,FALSE)</f>
        <v>4</v>
      </c>
      <c r="E1962" s="14" t="str">
        <f>VLOOKUP(A1962,'Data _Transformation'!A1961:Q4290,5,FALSE)</f>
        <v>Yes</v>
      </c>
      <c r="F1962" s="14" t="str">
        <f>VLOOKUP(A1962,'Data _Transformation'!A1961:Q4290,6,FALSE)</f>
        <v>No</v>
      </c>
      <c r="G1962" s="14" t="str">
        <f>VLOOKUP(A1962,'Data _Transformation'!A1961:Q4290,7,FALSE)</f>
        <v>No</v>
      </c>
      <c r="H1962" s="14">
        <f>VLOOKUP(A1962,'Data _Transformation'!A1961:Q4290,8,FALSE)</f>
        <v>0</v>
      </c>
      <c r="I1962" s="14" t="str">
        <f>VLOOKUP(A1962,'Data _Transformation'!A1961:Q4290,9,FALSE)</f>
        <v>Nonsmoker</v>
      </c>
      <c r="J1962" s="14" t="str">
        <f>VLOOKUP(A1962,'Data _Transformation'!A1961:Q4290,10,FALSE)</f>
        <v>Obesity</v>
      </c>
      <c r="K1962" s="14" t="str">
        <f>VLOOKUP(A1962,'Data _Transformation'!A1961:Q4290,11,FALSE)</f>
        <v>Normal</v>
      </c>
      <c r="L1962" s="39">
        <f>VLOOKUP(A1962,'Data _Transformation'!A1961:Q4290,12,FALSE)</f>
        <v>29862</v>
      </c>
      <c r="M1962" s="40">
        <f>VLOOKUP(A1962,'Data _Transformation'!A1961:Q4290,13,FALSE)</f>
        <v>27495.59</v>
      </c>
      <c r="N1962" s="14" t="str">
        <f>VLOOKUP(A1962,'Data _Transformation'!A1961:Q4290,14,FALSE)</f>
        <v>tier - 2</v>
      </c>
      <c r="O1962" s="14" t="str">
        <f>VLOOKUP(A1962,'Data _Transformation'!A1961:Q4290,15,FALSE)</f>
        <v>tier - 1</v>
      </c>
      <c r="P1962" s="14" t="str">
        <f>VLOOKUP(A1962,'Data _Transformation'!A1961:Q4290,16,0)</f>
        <v>R1011</v>
      </c>
      <c r="Q1962" s="42">
        <f>VLOOKUP(A1962,'Data _Transformation'!A1961:Q4290,17,0)</f>
        <v>41</v>
      </c>
    </row>
    <row r="1963" spans="1:17" ht="15.6" x14ac:dyDescent="0.3">
      <c r="A1963" s="41" t="s">
        <v>1999</v>
      </c>
      <c r="B1963" s="14" t="str">
        <f>VLOOKUP(A1963,'Data _Transformation'!A1962:Q4291,2,FALSE)</f>
        <v xml:space="preserve">  Kyle S</v>
      </c>
      <c r="C1963" s="14">
        <f>VLOOKUP(A1963,'Data _Transformation'!A1962:Q4291,3,FALSE)</f>
        <v>23.7</v>
      </c>
      <c r="D1963" s="14">
        <f>VLOOKUP(A1963,'Data _Transformation'!A1962:Q4291,4,FALSE)</f>
        <v>5.55</v>
      </c>
      <c r="E1963" s="14" t="str">
        <f>VLOOKUP(A1963,'Data _Transformation'!A1962:Q4291,5,FALSE)</f>
        <v>Yes</v>
      </c>
      <c r="F1963" s="14" t="str">
        <f>VLOOKUP(A1963,'Data _Transformation'!A1962:Q4291,6,FALSE)</f>
        <v>No</v>
      </c>
      <c r="G1963" s="14" t="str">
        <f>VLOOKUP(A1963,'Data _Transformation'!A1962:Q4291,7,FALSE)</f>
        <v>No</v>
      </c>
      <c r="H1963" s="14">
        <f>VLOOKUP(A1963,'Data _Transformation'!A1962:Q4291,8,FALSE)</f>
        <v>0</v>
      </c>
      <c r="I1963" s="14" t="str">
        <f>VLOOKUP(A1963,'Data _Transformation'!A1962:Q4291,9,FALSE)</f>
        <v>Nonsmoker</v>
      </c>
      <c r="J1963" s="14" t="str">
        <f>VLOOKUP(A1963,'Data _Transformation'!A1962:Q4291,10,FALSE)</f>
        <v>Normal weight</v>
      </c>
      <c r="K1963" s="14" t="str">
        <f>VLOOKUP(A1963,'Data _Transformation'!A1962:Q4291,11,FALSE)</f>
        <v>Normal</v>
      </c>
      <c r="L1963" s="39">
        <f>VLOOKUP(A1963,'Data _Transformation'!A1962:Q4291,12,FALSE)</f>
        <v>24034</v>
      </c>
      <c r="M1963" s="40">
        <f>VLOOKUP(A1963,'Data _Transformation'!A1962:Q4291,13,FALSE)</f>
        <v>27533.91</v>
      </c>
      <c r="N1963" s="14" t="str">
        <f>VLOOKUP(A1963,'Data _Transformation'!A1962:Q4291,14,FALSE)</f>
        <v>tier - 2</v>
      </c>
      <c r="O1963" s="14" t="str">
        <f>VLOOKUP(A1963,'Data _Transformation'!A1962:Q4291,15,FALSE)</f>
        <v>tier - 3</v>
      </c>
      <c r="P1963" s="14" t="str">
        <f>VLOOKUP(A1963,'Data _Transformation'!A1962:Q4291,16,0)</f>
        <v>R1013</v>
      </c>
      <c r="Q1963" s="42">
        <f>VLOOKUP(A1963,'Data _Transformation'!A1962:Q4291,17,0)</f>
        <v>57</v>
      </c>
    </row>
    <row r="1964" spans="1:17" ht="15.6" x14ac:dyDescent="0.3">
      <c r="A1964" s="41" t="s">
        <v>1997</v>
      </c>
      <c r="B1964" s="14" t="str">
        <f>VLOOKUP(A1964,'Data _Transformation'!A1963:Q4292,2,FALSE)</f>
        <v xml:space="preserve">  Alexander J</v>
      </c>
      <c r="C1964" s="14">
        <f>VLOOKUP(A1964,'Data _Transformation'!A1963:Q4292,3,FALSE)</f>
        <v>30.4</v>
      </c>
      <c r="D1964" s="14">
        <f>VLOOKUP(A1964,'Data _Transformation'!A1963:Q4292,4,FALSE)</f>
        <v>5.95</v>
      </c>
      <c r="E1964" s="14" t="str">
        <f>VLOOKUP(A1964,'Data _Transformation'!A1963:Q4292,5,FALSE)</f>
        <v>No</v>
      </c>
      <c r="F1964" s="14" t="str">
        <f>VLOOKUP(A1964,'Data _Transformation'!A1963:Q4292,6,FALSE)</f>
        <v>yes</v>
      </c>
      <c r="G1964" s="14" t="str">
        <f>VLOOKUP(A1964,'Data _Transformation'!A1963:Q4292,7,FALSE)</f>
        <v>No</v>
      </c>
      <c r="H1964" s="14">
        <f>VLOOKUP(A1964,'Data _Transformation'!A1963:Q4292,8,FALSE)</f>
        <v>1</v>
      </c>
      <c r="I1964" s="14" t="str">
        <f>VLOOKUP(A1964,'Data _Transformation'!A1963:Q4292,9,FALSE)</f>
        <v>Nonsmoker</v>
      </c>
      <c r="J1964" s="14" t="str">
        <f>VLOOKUP(A1964,'Data _Transformation'!A1963:Q4292,10,FALSE)</f>
        <v>Obesity</v>
      </c>
      <c r="K1964" s="14" t="str">
        <f>VLOOKUP(A1964,'Data _Transformation'!A1963:Q4292,11,FALSE)</f>
        <v>Prediabetes</v>
      </c>
      <c r="L1964" s="39">
        <f>VLOOKUP(A1964,'Data _Transformation'!A1963:Q4292,12,FALSE)</f>
        <v>30885</v>
      </c>
      <c r="M1964" s="40">
        <f>VLOOKUP(A1964,'Data _Transformation'!A1963:Q4292,13,FALSE)</f>
        <v>27534.53</v>
      </c>
      <c r="N1964" s="14" t="str">
        <f>VLOOKUP(A1964,'Data _Transformation'!A1963:Q4292,14,FALSE)</f>
        <v>tier - 2</v>
      </c>
      <c r="O1964" s="14" t="str">
        <f>VLOOKUP(A1964,'Data _Transformation'!A1963:Q4292,15,FALSE)</f>
        <v>tier - 2</v>
      </c>
      <c r="P1964" s="14" t="str">
        <f>VLOOKUP(A1964,'Data _Transformation'!A1963:Q4292,16,0)</f>
        <v>R1011</v>
      </c>
      <c r="Q1964" s="42">
        <f>VLOOKUP(A1964,'Data _Transformation'!A1963:Q4292,17,0)</f>
        <v>38</v>
      </c>
    </row>
    <row r="1965" spans="1:17" ht="15.6" x14ac:dyDescent="0.3">
      <c r="A1965" s="41" t="s">
        <v>1993</v>
      </c>
      <c r="B1965" s="14" t="str">
        <f>VLOOKUP(A1965,'Data _Transformation'!A1964:Q4293,2,FALSE)</f>
        <v xml:space="preserve">  Dustin L</v>
      </c>
      <c r="C1965" s="14">
        <f>VLOOKUP(A1965,'Data _Transformation'!A1964:Q4293,3,FALSE)</f>
        <v>38.94</v>
      </c>
      <c r="D1965" s="14">
        <f>VLOOKUP(A1965,'Data _Transformation'!A1964:Q4293,4,FALSE)</f>
        <v>4.3600000000000003</v>
      </c>
      <c r="E1965" s="14" t="str">
        <f>VLOOKUP(A1965,'Data _Transformation'!A1964:Q4293,5,FALSE)</f>
        <v>No</v>
      </c>
      <c r="F1965" s="14" t="str">
        <f>VLOOKUP(A1965,'Data _Transformation'!A1964:Q4293,6,FALSE)</f>
        <v>No</v>
      </c>
      <c r="G1965" s="14" t="str">
        <f>VLOOKUP(A1965,'Data _Transformation'!A1964:Q4293,7,FALSE)</f>
        <v>Yes</v>
      </c>
      <c r="H1965" s="14">
        <f>VLOOKUP(A1965,'Data _Transformation'!A1964:Q4293,8,FALSE)</f>
        <v>1</v>
      </c>
      <c r="I1965" s="14" t="str">
        <f>VLOOKUP(A1965,'Data _Transformation'!A1964:Q4293,9,FALSE)</f>
        <v>Nonsmoker</v>
      </c>
      <c r="J1965" s="14" t="str">
        <f>VLOOKUP(A1965,'Data _Transformation'!A1964:Q4293,10,FALSE)</f>
        <v>Obesity</v>
      </c>
      <c r="K1965" s="14" t="str">
        <f>VLOOKUP(A1965,'Data _Transformation'!A1964:Q4293,11,FALSE)</f>
        <v>Normal</v>
      </c>
      <c r="L1965" s="39">
        <f>VLOOKUP(A1965,'Data _Transformation'!A1964:Q4293,12,FALSE)</f>
        <v>31357</v>
      </c>
      <c r="M1965" s="40">
        <f>VLOOKUP(A1965,'Data _Transformation'!A1964:Q4293,13,FALSE)</f>
        <v>27598.93</v>
      </c>
      <c r="N1965" s="14" t="str">
        <f>VLOOKUP(A1965,'Data _Transformation'!A1964:Q4293,14,FALSE)</f>
        <v>tier - 2</v>
      </c>
      <c r="O1965" s="14" t="str">
        <f>VLOOKUP(A1965,'Data _Transformation'!A1964:Q4293,15,FALSE)</f>
        <v>tier - 1</v>
      </c>
      <c r="P1965" s="14" t="str">
        <f>VLOOKUP(A1965,'Data _Transformation'!A1964:Q4293,16,0)</f>
        <v>R1011</v>
      </c>
      <c r="Q1965" s="42">
        <f>VLOOKUP(A1965,'Data _Transformation'!A1964:Q4293,17,0)</f>
        <v>37</v>
      </c>
    </row>
    <row r="1966" spans="1:17" ht="15.6" x14ac:dyDescent="0.3">
      <c r="A1966" s="41" t="s">
        <v>1989</v>
      </c>
      <c r="B1966" s="14" t="str">
        <f>VLOOKUP(A1966,'Data _Transformation'!A1965:Q4294,2,FALSE)</f>
        <v xml:space="preserve">  Chloe</v>
      </c>
      <c r="C1966" s="14">
        <f>VLOOKUP(A1966,'Data _Transformation'!A1965:Q4294,3,FALSE)</f>
        <v>31.02</v>
      </c>
      <c r="D1966" s="14">
        <f>VLOOKUP(A1966,'Data _Transformation'!A1965:Q4294,4,FALSE)</f>
        <v>4.84</v>
      </c>
      <c r="E1966" s="14" t="str">
        <f>VLOOKUP(A1966,'Data _Transformation'!A1965:Q4294,5,FALSE)</f>
        <v>No</v>
      </c>
      <c r="F1966" s="14" t="str">
        <f>VLOOKUP(A1966,'Data _Transformation'!A1965:Q4294,6,FALSE)</f>
        <v>No</v>
      </c>
      <c r="G1966" s="14" t="str">
        <f>VLOOKUP(A1966,'Data _Transformation'!A1965:Q4294,7,FALSE)</f>
        <v>Yes</v>
      </c>
      <c r="H1966" s="14">
        <f>VLOOKUP(A1966,'Data _Transformation'!A1965:Q4294,8,FALSE)</f>
        <v>1</v>
      </c>
      <c r="I1966" s="14" t="str">
        <f>VLOOKUP(A1966,'Data _Transformation'!A1965:Q4294,9,FALSE)</f>
        <v>Nonsmoker</v>
      </c>
      <c r="J1966" s="14" t="str">
        <f>VLOOKUP(A1966,'Data _Transformation'!A1965:Q4294,10,FALSE)</f>
        <v>Obesity</v>
      </c>
      <c r="K1966" s="14" t="str">
        <f>VLOOKUP(A1966,'Data _Transformation'!A1965:Q4294,11,FALSE)</f>
        <v>Normal</v>
      </c>
      <c r="L1966" s="39">
        <f>VLOOKUP(A1966,'Data _Transformation'!A1965:Q4294,12,FALSE)</f>
        <v>33766</v>
      </c>
      <c r="M1966" s="40">
        <f>VLOOKUP(A1966,'Data _Transformation'!A1965:Q4294,13,FALSE)</f>
        <v>27614.71</v>
      </c>
      <c r="N1966" s="14" t="str">
        <f>VLOOKUP(A1966,'Data _Transformation'!A1965:Q4294,14,FALSE)</f>
        <v>tier - 2</v>
      </c>
      <c r="O1966" s="14" t="str">
        <f>VLOOKUP(A1966,'Data _Transformation'!A1965:Q4294,15,FALSE)</f>
        <v>tier - 3</v>
      </c>
      <c r="P1966" s="14" t="str">
        <f>VLOOKUP(A1966,'Data _Transformation'!A1965:Q4294,16,0)</f>
        <v>R1011</v>
      </c>
      <c r="Q1966" s="42">
        <f>VLOOKUP(A1966,'Data _Transformation'!A1965:Q4294,17,0)</f>
        <v>30</v>
      </c>
    </row>
    <row r="1967" spans="1:17" ht="15.6" x14ac:dyDescent="0.3">
      <c r="A1967" s="41" t="s">
        <v>1987</v>
      </c>
      <c r="B1967" s="14" t="str">
        <f>VLOOKUP(A1967,'Data _Transformation'!A1966:Q4295,2,FALSE)</f>
        <v xml:space="preserve">  Cailtlin</v>
      </c>
      <c r="C1967" s="14">
        <f>VLOOKUP(A1967,'Data _Transformation'!A1966:Q4295,3,FALSE)</f>
        <v>17.5</v>
      </c>
      <c r="D1967" s="14">
        <f>VLOOKUP(A1967,'Data _Transformation'!A1966:Q4295,4,FALSE)</f>
        <v>4.5599999999999996</v>
      </c>
      <c r="E1967" s="14" t="str">
        <f>VLOOKUP(A1967,'Data _Transformation'!A1966:Q4295,5,FALSE)</f>
        <v>No</v>
      </c>
      <c r="F1967" s="14" t="str">
        <f>VLOOKUP(A1967,'Data _Transformation'!A1966:Q4295,6,FALSE)</f>
        <v>No</v>
      </c>
      <c r="G1967" s="14" t="str">
        <f>VLOOKUP(A1967,'Data _Transformation'!A1966:Q4295,7,FALSE)</f>
        <v>No</v>
      </c>
      <c r="H1967" s="14">
        <f>VLOOKUP(A1967,'Data _Transformation'!A1966:Q4295,8,FALSE)</f>
        <v>1</v>
      </c>
      <c r="I1967" s="14" t="str">
        <f>VLOOKUP(A1967,'Data _Transformation'!A1966:Q4295,9,FALSE)</f>
        <v>Nonsmoker</v>
      </c>
      <c r="J1967" s="14" t="str">
        <f>VLOOKUP(A1967,'Data _Transformation'!A1966:Q4295,10,FALSE)</f>
        <v>Under weight</v>
      </c>
      <c r="K1967" s="14" t="str">
        <f>VLOOKUP(A1967,'Data _Transformation'!A1966:Q4295,11,FALSE)</f>
        <v>Normal</v>
      </c>
      <c r="L1967" s="39">
        <f>VLOOKUP(A1967,'Data _Transformation'!A1966:Q4295,12,FALSE)</f>
        <v>35682</v>
      </c>
      <c r="M1967" s="40">
        <f>VLOOKUP(A1967,'Data _Transformation'!A1966:Q4295,13,FALSE)</f>
        <v>27619.360000000001</v>
      </c>
      <c r="N1967" s="14" t="str">
        <f>VLOOKUP(A1967,'Data _Transformation'!A1966:Q4295,14,FALSE)</f>
        <v>tier - 2</v>
      </c>
      <c r="O1967" s="14" t="str">
        <f>VLOOKUP(A1967,'Data _Transformation'!A1966:Q4295,15,FALSE)</f>
        <v>tier - 3</v>
      </c>
      <c r="P1967" s="14" t="str">
        <f>VLOOKUP(A1967,'Data _Transformation'!A1966:Q4295,16,0)</f>
        <v>R1011</v>
      </c>
      <c r="Q1967" s="42">
        <f>VLOOKUP(A1967,'Data _Transformation'!A1966:Q4295,17,0)</f>
        <v>25</v>
      </c>
    </row>
    <row r="1968" spans="1:17" ht="15.6" x14ac:dyDescent="0.3">
      <c r="A1968" s="41" t="s">
        <v>1985</v>
      </c>
      <c r="B1968" s="14" t="str">
        <f>VLOOKUP(A1968,'Data _Transformation'!A1967:Q4296,2,FALSE)</f>
        <v xml:space="preserve">  Joshua</v>
      </c>
      <c r="C1968" s="14">
        <f>VLOOKUP(A1968,'Data _Transformation'!A1967:Q4296,3,FALSE)</f>
        <v>34.799999999999997</v>
      </c>
      <c r="D1968" s="14">
        <f>VLOOKUP(A1968,'Data _Transformation'!A1967:Q4296,4,FALSE)</f>
        <v>4.42</v>
      </c>
      <c r="E1968" s="14" t="str">
        <f>VLOOKUP(A1968,'Data _Transformation'!A1967:Q4296,5,FALSE)</f>
        <v>Yes</v>
      </c>
      <c r="F1968" s="14" t="str">
        <f>VLOOKUP(A1968,'Data _Transformation'!A1967:Q4296,6,FALSE)</f>
        <v>yes</v>
      </c>
      <c r="G1968" s="14" t="str">
        <f>VLOOKUP(A1968,'Data _Transformation'!A1967:Q4296,7,FALSE)</f>
        <v>No</v>
      </c>
      <c r="H1968" s="14">
        <f>VLOOKUP(A1968,'Data _Transformation'!A1967:Q4296,8,FALSE)</f>
        <v>2</v>
      </c>
      <c r="I1968" s="14" t="str">
        <f>VLOOKUP(A1968,'Data _Transformation'!A1967:Q4296,9,FALSE)</f>
        <v>Nonsmoker</v>
      </c>
      <c r="J1968" s="14" t="str">
        <f>VLOOKUP(A1968,'Data _Transformation'!A1967:Q4296,10,FALSE)</f>
        <v>Obesity</v>
      </c>
      <c r="K1968" s="14" t="str">
        <f>VLOOKUP(A1968,'Data _Transformation'!A1967:Q4296,11,FALSE)</f>
        <v>Normal</v>
      </c>
      <c r="L1968" s="39">
        <f>VLOOKUP(A1968,'Data _Transformation'!A1967:Q4296,12,FALSE)</f>
        <v>35710</v>
      </c>
      <c r="M1968" s="40">
        <f>VLOOKUP(A1968,'Data _Transformation'!A1967:Q4296,13,FALSE)</f>
        <v>27625.17</v>
      </c>
      <c r="N1968" s="14" t="str">
        <f>VLOOKUP(A1968,'Data _Transformation'!A1967:Q4296,14,FALSE)</f>
        <v>tier - 1</v>
      </c>
      <c r="O1968" s="14" t="str">
        <f>VLOOKUP(A1968,'Data _Transformation'!A1967:Q4296,15,FALSE)</f>
        <v>tier - 1</v>
      </c>
      <c r="P1968" s="14" t="str">
        <f>VLOOKUP(A1968,'Data _Transformation'!A1967:Q4296,16,0)</f>
        <v>R1011</v>
      </c>
      <c r="Q1968" s="42">
        <f>VLOOKUP(A1968,'Data _Transformation'!A1967:Q4296,17,0)</f>
        <v>25</v>
      </c>
    </row>
    <row r="1969" spans="1:17" ht="15.6" x14ac:dyDescent="0.3">
      <c r="A1969" s="41" t="s">
        <v>1984</v>
      </c>
      <c r="B1969" s="14" t="str">
        <f>VLOOKUP(A1969,'Data _Transformation'!A1968:Q4297,2,FALSE)</f>
        <v xml:space="preserve">  Chuy</v>
      </c>
      <c r="C1969" s="14">
        <f>VLOOKUP(A1969,'Data _Transformation'!A1968:Q4297,3,FALSE)</f>
        <v>17.3</v>
      </c>
      <c r="D1969" s="14">
        <f>VLOOKUP(A1969,'Data _Transformation'!A1968:Q4297,4,FALSE)</f>
        <v>7.66</v>
      </c>
      <c r="E1969" s="14" t="str">
        <f>VLOOKUP(A1969,'Data _Transformation'!A1968:Q4297,5,FALSE)</f>
        <v>Yes</v>
      </c>
      <c r="F1969" s="14" t="str">
        <f>VLOOKUP(A1969,'Data _Transformation'!A1968:Q4297,6,FALSE)</f>
        <v>No</v>
      </c>
      <c r="G1969" s="14" t="str">
        <f>VLOOKUP(A1969,'Data _Transformation'!A1968:Q4297,7,FALSE)</f>
        <v>No</v>
      </c>
      <c r="H1969" s="14">
        <f>VLOOKUP(A1969,'Data _Transformation'!A1968:Q4297,8,FALSE)</f>
        <v>1</v>
      </c>
      <c r="I1969" s="14" t="str">
        <f>VLOOKUP(A1969,'Data _Transformation'!A1968:Q4297,9,FALSE)</f>
        <v>Nonsmoker</v>
      </c>
      <c r="J1969" s="14" t="str">
        <f>VLOOKUP(A1969,'Data _Transformation'!A1968:Q4297,10,FALSE)</f>
        <v>Under weight</v>
      </c>
      <c r="K1969" s="14" t="str">
        <f>VLOOKUP(A1969,'Data _Transformation'!A1968:Q4297,11,FALSE)</f>
        <v>Diabetes</v>
      </c>
      <c r="L1969" s="39">
        <f>VLOOKUP(A1969,'Data _Transformation'!A1968:Q4297,12,FALSE)</f>
        <v>33788</v>
      </c>
      <c r="M1969" s="40">
        <f>VLOOKUP(A1969,'Data _Transformation'!A1968:Q4297,13,FALSE)</f>
        <v>27696.11</v>
      </c>
      <c r="N1969" s="14" t="str">
        <f>VLOOKUP(A1969,'Data _Transformation'!A1968:Q4297,14,FALSE)</f>
        <v>tier - 1</v>
      </c>
      <c r="O1969" s="14" t="str">
        <f>VLOOKUP(A1969,'Data _Transformation'!A1968:Q4297,15,FALSE)</f>
        <v>tier - 2</v>
      </c>
      <c r="P1969" s="14" t="str">
        <f>VLOOKUP(A1969,'Data _Transformation'!A1968:Q4297,16,0)</f>
        <v>R1011</v>
      </c>
      <c r="Q1969" s="42">
        <f>VLOOKUP(A1969,'Data _Transformation'!A1968:Q4297,17,0)</f>
        <v>30</v>
      </c>
    </row>
    <row r="1970" spans="1:17" ht="15.6" x14ac:dyDescent="0.3">
      <c r="A1970" s="41" t="s">
        <v>1983</v>
      </c>
      <c r="B1970" s="14" t="str">
        <f>VLOOKUP(A1970,'Data _Transformation'!A1969:Q4298,2,FALSE)</f>
        <v xml:space="preserve">  Laurie B</v>
      </c>
      <c r="C1970" s="14">
        <f>VLOOKUP(A1970,'Data _Transformation'!A1969:Q4298,3,FALSE)</f>
        <v>32.25</v>
      </c>
      <c r="D1970" s="14">
        <f>VLOOKUP(A1970,'Data _Transformation'!A1969:Q4298,4,FALSE)</f>
        <v>5.2</v>
      </c>
      <c r="E1970" s="14" t="str">
        <f>VLOOKUP(A1970,'Data _Transformation'!A1969:Q4298,5,FALSE)</f>
        <v>Yes</v>
      </c>
      <c r="F1970" s="14" t="str">
        <f>VLOOKUP(A1970,'Data _Transformation'!A1969:Q4298,6,FALSE)</f>
        <v>No</v>
      </c>
      <c r="G1970" s="14" t="str">
        <f>VLOOKUP(A1970,'Data _Transformation'!A1969:Q4298,7,FALSE)</f>
        <v>No</v>
      </c>
      <c r="H1970" s="14">
        <f>VLOOKUP(A1970,'Data _Transformation'!A1969:Q4298,8,FALSE)</f>
        <v>0</v>
      </c>
      <c r="I1970" s="14" t="str">
        <f>VLOOKUP(A1970,'Data _Transformation'!A1969:Q4298,9,FALSE)</f>
        <v>Nonsmoker</v>
      </c>
      <c r="J1970" s="14" t="str">
        <f>VLOOKUP(A1970,'Data _Transformation'!A1969:Q4298,10,FALSE)</f>
        <v>Obesity</v>
      </c>
      <c r="K1970" s="14" t="str">
        <f>VLOOKUP(A1970,'Data _Transformation'!A1969:Q4298,11,FALSE)</f>
        <v>Normal</v>
      </c>
      <c r="L1970" s="39">
        <f>VLOOKUP(A1970,'Data _Transformation'!A1969:Q4298,12,FALSE)</f>
        <v>37596</v>
      </c>
      <c r="M1970" s="40">
        <f>VLOOKUP(A1970,'Data _Transformation'!A1969:Q4298,13,FALSE)</f>
        <v>27724.29</v>
      </c>
      <c r="N1970" s="14" t="str">
        <f>VLOOKUP(A1970,'Data _Transformation'!A1969:Q4298,14,FALSE)</f>
        <v>tier - 1</v>
      </c>
      <c r="O1970" s="14" t="str">
        <f>VLOOKUP(A1970,'Data _Transformation'!A1969:Q4298,15,FALSE)</f>
        <v>tier - 3</v>
      </c>
      <c r="P1970" s="14" t="str">
        <f>VLOOKUP(A1970,'Data _Transformation'!A1969:Q4298,16,0)</f>
        <v>R1013</v>
      </c>
      <c r="Q1970" s="42">
        <f>VLOOKUP(A1970,'Data _Transformation'!A1969:Q4298,17,0)</f>
        <v>20</v>
      </c>
    </row>
    <row r="1971" spans="1:17" ht="15.6" x14ac:dyDescent="0.3">
      <c r="A1971" s="41" t="s">
        <v>1982</v>
      </c>
      <c r="B1971" s="14" t="str">
        <f>VLOOKUP(A1971,'Data _Transformation'!A1970:Q4299,2,FALSE)</f>
        <v xml:space="preserve">  Rachel B</v>
      </c>
      <c r="C1971" s="14">
        <f>VLOOKUP(A1971,'Data _Transformation'!A1970:Q4299,3,FALSE)</f>
        <v>42.4</v>
      </c>
      <c r="D1971" s="14">
        <f>VLOOKUP(A1971,'Data _Transformation'!A1970:Q4299,4,FALSE)</f>
        <v>5.53</v>
      </c>
      <c r="E1971" s="14" t="str">
        <f>VLOOKUP(A1971,'Data _Transformation'!A1970:Q4299,5,FALSE)</f>
        <v>Yes</v>
      </c>
      <c r="F1971" s="14" t="str">
        <f>VLOOKUP(A1971,'Data _Transformation'!A1970:Q4299,6,FALSE)</f>
        <v>No</v>
      </c>
      <c r="G1971" s="14" t="str">
        <f>VLOOKUP(A1971,'Data _Transformation'!A1970:Q4299,7,FALSE)</f>
        <v>No</v>
      </c>
      <c r="H1971" s="14">
        <f>VLOOKUP(A1971,'Data _Transformation'!A1970:Q4299,8,FALSE)</f>
        <v>0</v>
      </c>
      <c r="I1971" s="14" t="str">
        <f>VLOOKUP(A1971,'Data _Transformation'!A1970:Q4299,9,FALSE)</f>
        <v>Nonsmoker</v>
      </c>
      <c r="J1971" s="14" t="str">
        <f>VLOOKUP(A1971,'Data _Transformation'!A1970:Q4299,10,FALSE)</f>
        <v>Obesity</v>
      </c>
      <c r="K1971" s="14" t="str">
        <f>VLOOKUP(A1971,'Data _Transformation'!A1970:Q4299,11,FALSE)</f>
        <v>Normal</v>
      </c>
      <c r="L1971" s="39">
        <f>VLOOKUP(A1971,'Data _Transformation'!A1970:Q4299,12,FALSE)</f>
        <v>22103</v>
      </c>
      <c r="M1971" s="40">
        <f>VLOOKUP(A1971,'Data _Transformation'!A1970:Q4299,13,FALSE)</f>
        <v>27808.73</v>
      </c>
      <c r="N1971" s="14" t="str">
        <f>VLOOKUP(A1971,'Data _Transformation'!A1970:Q4299,14,FALSE)</f>
        <v>tier - 1</v>
      </c>
      <c r="O1971" s="14" t="str">
        <f>VLOOKUP(A1971,'Data _Transformation'!A1970:Q4299,15,FALSE)</f>
        <v>tier - 1</v>
      </c>
      <c r="P1971" s="14" t="str">
        <f>VLOOKUP(A1971,'Data _Transformation'!A1970:Q4299,16,0)</f>
        <v>R1013</v>
      </c>
      <c r="Q1971" s="42">
        <f>VLOOKUP(A1971,'Data _Transformation'!A1970:Q4299,17,0)</f>
        <v>62</v>
      </c>
    </row>
    <row r="1972" spans="1:17" ht="15.6" x14ac:dyDescent="0.3">
      <c r="A1972" s="41" t="s">
        <v>1981</v>
      </c>
      <c r="B1972" s="14" t="str">
        <f>VLOOKUP(A1972,'Data _Transformation'!A1971:Q4300,2,FALSE)</f>
        <v xml:space="preserve">  Liza</v>
      </c>
      <c r="C1972" s="14">
        <f>VLOOKUP(A1972,'Data _Transformation'!A1971:Q4300,3,FALSE)</f>
        <v>38.664999999999999</v>
      </c>
      <c r="D1972" s="14">
        <f>VLOOKUP(A1972,'Data _Transformation'!A1971:Q4300,4,FALSE)</f>
        <v>4.8600000000000003</v>
      </c>
      <c r="E1972" s="14" t="str">
        <f>VLOOKUP(A1972,'Data _Transformation'!A1971:Q4300,5,FALSE)</f>
        <v>No</v>
      </c>
      <c r="F1972" s="14" t="str">
        <f>VLOOKUP(A1972,'Data _Transformation'!A1971:Q4300,6,FALSE)</f>
        <v>yes</v>
      </c>
      <c r="G1972" s="14" t="str">
        <f>VLOOKUP(A1972,'Data _Transformation'!A1971:Q4300,7,FALSE)</f>
        <v>No</v>
      </c>
      <c r="H1972" s="14">
        <f>VLOOKUP(A1972,'Data _Transformation'!A1971:Q4300,8,FALSE)</f>
        <v>1</v>
      </c>
      <c r="I1972" s="14" t="str">
        <f>VLOOKUP(A1972,'Data _Transformation'!A1971:Q4300,9,FALSE)</f>
        <v>Nonsmoker</v>
      </c>
      <c r="J1972" s="14" t="str">
        <f>VLOOKUP(A1972,'Data _Transformation'!A1971:Q4300,10,FALSE)</f>
        <v>Obesity</v>
      </c>
      <c r="K1972" s="14" t="str">
        <f>VLOOKUP(A1972,'Data _Transformation'!A1971:Q4300,11,FALSE)</f>
        <v>Normal</v>
      </c>
      <c r="L1972" s="39">
        <f>VLOOKUP(A1972,'Data _Transformation'!A1971:Q4300,12,FALSE)</f>
        <v>31385</v>
      </c>
      <c r="M1972" s="40">
        <f>VLOOKUP(A1972,'Data _Transformation'!A1971:Q4300,13,FALSE)</f>
        <v>27849.94</v>
      </c>
      <c r="N1972" s="14" t="str">
        <f>VLOOKUP(A1972,'Data _Transformation'!A1971:Q4300,14,FALSE)</f>
        <v>tier - 1</v>
      </c>
      <c r="O1972" s="14" t="str">
        <f>VLOOKUP(A1972,'Data _Transformation'!A1971:Q4300,15,FALSE)</f>
        <v>tier - 1</v>
      </c>
      <c r="P1972" s="14" t="str">
        <f>VLOOKUP(A1972,'Data _Transformation'!A1971:Q4300,16,0)</f>
        <v>R1011</v>
      </c>
      <c r="Q1972" s="42">
        <f>VLOOKUP(A1972,'Data _Transformation'!A1971:Q4300,17,0)</f>
        <v>37</v>
      </c>
    </row>
    <row r="1973" spans="1:17" ht="15.6" x14ac:dyDescent="0.3">
      <c r="A1973" s="41" t="s">
        <v>1980</v>
      </c>
      <c r="B1973" s="14" t="str">
        <f>VLOOKUP(A1973,'Data _Transformation'!A1972:Q4301,2,FALSE)</f>
        <v xml:space="preserve">  Lindsey</v>
      </c>
      <c r="C1973" s="14">
        <f>VLOOKUP(A1973,'Data _Transformation'!A1972:Q4301,3,FALSE)</f>
        <v>29.92</v>
      </c>
      <c r="D1973" s="14">
        <f>VLOOKUP(A1973,'Data _Transformation'!A1972:Q4301,4,FALSE)</f>
        <v>5.49</v>
      </c>
      <c r="E1973" s="14" t="str">
        <f>VLOOKUP(A1973,'Data _Transformation'!A1972:Q4301,5,FALSE)</f>
        <v>Yes</v>
      </c>
      <c r="F1973" s="14" t="str">
        <f>VLOOKUP(A1973,'Data _Transformation'!A1972:Q4301,6,FALSE)</f>
        <v>No</v>
      </c>
      <c r="G1973" s="14" t="str">
        <f>VLOOKUP(A1973,'Data _Transformation'!A1972:Q4301,7,FALSE)</f>
        <v>No</v>
      </c>
      <c r="H1973" s="14">
        <f>VLOOKUP(A1973,'Data _Transformation'!A1972:Q4301,8,FALSE)</f>
        <v>0</v>
      </c>
      <c r="I1973" s="14" t="str">
        <f>VLOOKUP(A1973,'Data _Transformation'!A1972:Q4301,9,FALSE)</f>
        <v>Nonsmoker</v>
      </c>
      <c r="J1973" s="14" t="str">
        <f>VLOOKUP(A1973,'Data _Transformation'!A1972:Q4301,10,FALSE)</f>
        <v>Over weight</v>
      </c>
      <c r="K1973" s="14" t="str">
        <f>VLOOKUP(A1973,'Data _Transformation'!A1972:Q4301,11,FALSE)</f>
        <v>Normal</v>
      </c>
      <c r="L1973" s="39">
        <f>VLOOKUP(A1973,'Data _Transformation'!A1972:Q4301,12,FALSE)</f>
        <v>32833</v>
      </c>
      <c r="M1973" s="40">
        <f>VLOOKUP(A1973,'Data _Transformation'!A1972:Q4301,13,FALSE)</f>
        <v>27925.86</v>
      </c>
      <c r="N1973" s="14" t="str">
        <f>VLOOKUP(A1973,'Data _Transformation'!A1972:Q4301,14,FALSE)</f>
        <v>tier - 1</v>
      </c>
      <c r="O1973" s="14" t="str">
        <f>VLOOKUP(A1973,'Data _Transformation'!A1972:Q4301,15,FALSE)</f>
        <v>tier - 2</v>
      </c>
      <c r="P1973" s="14" t="str">
        <f>VLOOKUP(A1973,'Data _Transformation'!A1972:Q4301,16,0)</f>
        <v>R1011</v>
      </c>
      <c r="Q1973" s="42">
        <f>VLOOKUP(A1973,'Data _Transformation'!A1972:Q4301,17,0)</f>
        <v>33</v>
      </c>
    </row>
    <row r="1974" spans="1:17" ht="15.6" x14ac:dyDescent="0.3">
      <c r="A1974" s="41" t="s">
        <v>1979</v>
      </c>
      <c r="B1974" s="14" t="str">
        <f>VLOOKUP(A1974,'Data _Transformation'!A1973:Q4302,2,FALSE)</f>
        <v xml:space="preserve">  Lindsay E</v>
      </c>
      <c r="C1974" s="14">
        <f>VLOOKUP(A1974,'Data _Transformation'!A1973:Q4302,3,FALSE)</f>
        <v>29.48</v>
      </c>
      <c r="D1974" s="14">
        <f>VLOOKUP(A1974,'Data _Transformation'!A1973:Q4302,4,FALSE)</f>
        <v>4.09</v>
      </c>
      <c r="E1974" s="14" t="str">
        <f>VLOOKUP(A1974,'Data _Transformation'!A1973:Q4302,5,FALSE)</f>
        <v>Yes</v>
      </c>
      <c r="F1974" s="14" t="str">
        <f>VLOOKUP(A1974,'Data _Transformation'!A1973:Q4302,6,FALSE)</f>
        <v>No</v>
      </c>
      <c r="G1974" s="14" t="str">
        <f>VLOOKUP(A1974,'Data _Transformation'!A1973:Q4302,7,FALSE)</f>
        <v>No</v>
      </c>
      <c r="H1974" s="14">
        <f>VLOOKUP(A1974,'Data _Transformation'!A1973:Q4302,8,FALSE)</f>
        <v>0</v>
      </c>
      <c r="I1974" s="14" t="str">
        <f>VLOOKUP(A1974,'Data _Transformation'!A1973:Q4302,9,FALSE)</f>
        <v>Nonsmoker</v>
      </c>
      <c r="J1974" s="14" t="str">
        <f>VLOOKUP(A1974,'Data _Transformation'!A1973:Q4302,10,FALSE)</f>
        <v>Over weight</v>
      </c>
      <c r="K1974" s="14" t="str">
        <f>VLOOKUP(A1974,'Data _Transformation'!A1973:Q4302,11,FALSE)</f>
        <v>Normal</v>
      </c>
      <c r="L1974" s="39">
        <f>VLOOKUP(A1974,'Data _Transformation'!A1973:Q4302,12,FALSE)</f>
        <v>33393</v>
      </c>
      <c r="M1974" s="40">
        <f>VLOOKUP(A1974,'Data _Transformation'!A1973:Q4302,13,FALSE)</f>
        <v>27931.11</v>
      </c>
      <c r="N1974" s="14" t="str">
        <f>VLOOKUP(A1974,'Data _Transformation'!A1973:Q4302,14,FALSE)</f>
        <v>tier - 1</v>
      </c>
      <c r="O1974" s="14" t="str">
        <f>VLOOKUP(A1974,'Data _Transformation'!A1973:Q4302,15,FALSE)</f>
        <v>tier - 3</v>
      </c>
      <c r="P1974" s="14" t="str">
        <f>VLOOKUP(A1974,'Data _Transformation'!A1973:Q4302,16,0)</f>
        <v>R1011</v>
      </c>
      <c r="Q1974" s="42">
        <f>VLOOKUP(A1974,'Data _Transformation'!A1973:Q4302,17,0)</f>
        <v>32</v>
      </c>
    </row>
    <row r="1975" spans="1:17" ht="15.6" x14ac:dyDescent="0.3">
      <c r="A1975" s="41" t="s">
        <v>1978</v>
      </c>
      <c r="B1975" s="14" t="str">
        <f>VLOOKUP(A1975,'Data _Transformation'!A1974:Q4303,2,FALSE)</f>
        <v xml:space="preserve">  Kathleen M</v>
      </c>
      <c r="C1975" s="14">
        <f>VLOOKUP(A1975,'Data _Transformation'!A1974:Q4303,3,FALSE)</f>
        <v>28.785</v>
      </c>
      <c r="D1975" s="14">
        <f>VLOOKUP(A1975,'Data _Transformation'!A1974:Q4303,4,FALSE)</f>
        <v>4.3099999999999996</v>
      </c>
      <c r="E1975" s="14" t="str">
        <f>VLOOKUP(A1975,'Data _Transformation'!A1974:Q4303,5,FALSE)</f>
        <v>Yes</v>
      </c>
      <c r="F1975" s="14" t="str">
        <f>VLOOKUP(A1975,'Data _Transformation'!A1974:Q4303,6,FALSE)</f>
        <v>No</v>
      </c>
      <c r="G1975" s="14" t="str">
        <f>VLOOKUP(A1975,'Data _Transformation'!A1974:Q4303,7,FALSE)</f>
        <v>No</v>
      </c>
      <c r="H1975" s="14">
        <f>VLOOKUP(A1975,'Data _Transformation'!A1974:Q4303,8,FALSE)</f>
        <v>0</v>
      </c>
      <c r="I1975" s="14" t="str">
        <f>VLOOKUP(A1975,'Data _Transformation'!A1974:Q4303,9,FALSE)</f>
        <v>Nonsmoker</v>
      </c>
      <c r="J1975" s="14" t="str">
        <f>VLOOKUP(A1975,'Data _Transformation'!A1974:Q4303,10,FALSE)</f>
        <v>Over weight</v>
      </c>
      <c r="K1975" s="14" t="str">
        <f>VLOOKUP(A1975,'Data _Transformation'!A1974:Q4303,11,FALSE)</f>
        <v>Normal</v>
      </c>
      <c r="L1975" s="39">
        <f>VLOOKUP(A1975,'Data _Transformation'!A1974:Q4303,12,FALSE)</f>
        <v>22490</v>
      </c>
      <c r="M1975" s="40">
        <f>VLOOKUP(A1975,'Data _Transformation'!A1974:Q4303,13,FALSE)</f>
        <v>27941.29</v>
      </c>
      <c r="N1975" s="14" t="str">
        <f>VLOOKUP(A1975,'Data _Transformation'!A1974:Q4303,14,FALSE)</f>
        <v>tier - 1</v>
      </c>
      <c r="O1975" s="14" t="str">
        <f>VLOOKUP(A1975,'Data _Transformation'!A1974:Q4303,15,FALSE)</f>
        <v>tier - 3</v>
      </c>
      <c r="P1975" s="14" t="str">
        <f>VLOOKUP(A1975,'Data _Transformation'!A1974:Q4303,16,0)</f>
        <v>R1011</v>
      </c>
      <c r="Q1975" s="42">
        <f>VLOOKUP(A1975,'Data _Transformation'!A1974:Q4303,17,0)</f>
        <v>61</v>
      </c>
    </row>
    <row r="1976" spans="1:17" ht="15.6" x14ac:dyDescent="0.3">
      <c r="A1976" s="41" t="s">
        <v>1977</v>
      </c>
      <c r="B1976" s="14" t="str">
        <f>VLOOKUP(A1976,'Data _Transformation'!A1975:Q4304,2,FALSE)</f>
        <v xml:space="preserve">  Aya</v>
      </c>
      <c r="C1976" s="14">
        <f>VLOOKUP(A1976,'Data _Transformation'!A1975:Q4304,3,FALSE)</f>
        <v>19.8</v>
      </c>
      <c r="D1976" s="14">
        <f>VLOOKUP(A1976,'Data _Transformation'!A1975:Q4304,4,FALSE)</f>
        <v>4</v>
      </c>
      <c r="E1976" s="14" t="str">
        <f>VLOOKUP(A1976,'Data _Transformation'!A1975:Q4304,5,FALSE)</f>
        <v>Yes</v>
      </c>
      <c r="F1976" s="14" t="str">
        <f>VLOOKUP(A1976,'Data _Transformation'!A1975:Q4304,6,FALSE)</f>
        <v>No</v>
      </c>
      <c r="G1976" s="14" t="str">
        <f>VLOOKUP(A1976,'Data _Transformation'!A1975:Q4304,7,FALSE)</f>
        <v>No</v>
      </c>
      <c r="H1976" s="14">
        <f>VLOOKUP(A1976,'Data _Transformation'!A1975:Q4304,8,FALSE)</f>
        <v>0</v>
      </c>
      <c r="I1976" s="14" t="str">
        <f>VLOOKUP(A1976,'Data _Transformation'!A1975:Q4304,9,FALSE)</f>
        <v>Nonsmoker</v>
      </c>
      <c r="J1976" s="14" t="str">
        <f>VLOOKUP(A1976,'Data _Transformation'!A1975:Q4304,10,FALSE)</f>
        <v>Normal weight</v>
      </c>
      <c r="K1976" s="14" t="str">
        <f>VLOOKUP(A1976,'Data _Transformation'!A1975:Q4304,11,FALSE)</f>
        <v>Normal</v>
      </c>
      <c r="L1976" s="39">
        <f>VLOOKUP(A1976,'Data _Transformation'!A1975:Q4304,12,FALSE)</f>
        <v>36515</v>
      </c>
      <c r="M1976" s="40">
        <f>VLOOKUP(A1976,'Data _Transformation'!A1975:Q4304,13,FALSE)</f>
        <v>27980.77</v>
      </c>
      <c r="N1976" s="14" t="str">
        <f>VLOOKUP(A1976,'Data _Transformation'!A1975:Q4304,14,FALSE)</f>
        <v>tier - 1</v>
      </c>
      <c r="O1976" s="14" t="str">
        <f>VLOOKUP(A1976,'Data _Transformation'!A1975:Q4304,15,FALSE)</f>
        <v>tier - 1</v>
      </c>
      <c r="P1976" s="14" t="str">
        <f>VLOOKUP(A1976,'Data _Transformation'!A1975:Q4304,16,0)</f>
        <v>R1011</v>
      </c>
      <c r="Q1976" s="42">
        <f>VLOOKUP(A1976,'Data _Transformation'!A1975:Q4304,17,0)</f>
        <v>23</v>
      </c>
    </row>
    <row r="1977" spans="1:17" ht="15.6" x14ac:dyDescent="0.3">
      <c r="A1977" s="41" t="s">
        <v>1976</v>
      </c>
      <c r="B1977" s="14" t="str">
        <f>VLOOKUP(A1977,'Data _Transformation'!A1976:Q4305,2,FALSE)</f>
        <v xml:space="preserve">  Carolyn R</v>
      </c>
      <c r="C1977" s="14">
        <f>VLOOKUP(A1977,'Data _Transformation'!A1976:Q4305,3,FALSE)</f>
        <v>35.53</v>
      </c>
      <c r="D1977" s="14">
        <f>VLOOKUP(A1977,'Data _Transformation'!A1976:Q4305,4,FALSE)</f>
        <v>4.68</v>
      </c>
      <c r="E1977" s="14" t="str">
        <f>VLOOKUP(A1977,'Data _Transformation'!A1976:Q4305,5,FALSE)</f>
        <v>No</v>
      </c>
      <c r="F1977" s="14" t="str">
        <f>VLOOKUP(A1977,'Data _Transformation'!A1976:Q4305,6,FALSE)</f>
        <v>No</v>
      </c>
      <c r="G1977" s="14" t="str">
        <f>VLOOKUP(A1977,'Data _Transformation'!A1976:Q4305,7,FALSE)</f>
        <v>Yes</v>
      </c>
      <c r="H1977" s="14">
        <f>VLOOKUP(A1977,'Data _Transformation'!A1976:Q4305,8,FALSE)</f>
        <v>1</v>
      </c>
      <c r="I1977" s="14" t="str">
        <f>VLOOKUP(A1977,'Data _Transformation'!A1976:Q4305,9,FALSE)</f>
        <v>Nonsmoker</v>
      </c>
      <c r="J1977" s="14" t="str">
        <f>VLOOKUP(A1977,'Data _Transformation'!A1976:Q4305,10,FALSE)</f>
        <v>Obesity</v>
      </c>
      <c r="K1977" s="14" t="str">
        <f>VLOOKUP(A1977,'Data _Transformation'!A1976:Q4305,11,FALSE)</f>
        <v>Normal</v>
      </c>
      <c r="L1977" s="39">
        <f>VLOOKUP(A1977,'Data _Transformation'!A1976:Q4305,12,FALSE)</f>
        <v>31380</v>
      </c>
      <c r="M1977" s="40">
        <f>VLOOKUP(A1977,'Data _Transformation'!A1976:Q4305,13,FALSE)</f>
        <v>28006.94</v>
      </c>
      <c r="N1977" s="14" t="str">
        <f>VLOOKUP(A1977,'Data _Transformation'!A1976:Q4305,14,FALSE)</f>
        <v>tier - 1</v>
      </c>
      <c r="O1977" s="14" t="str">
        <f>VLOOKUP(A1977,'Data _Transformation'!A1976:Q4305,15,FALSE)</f>
        <v>tier - 2</v>
      </c>
      <c r="P1977" s="14" t="str">
        <f>VLOOKUP(A1977,'Data _Transformation'!A1976:Q4305,16,0)</f>
        <v>R1011</v>
      </c>
      <c r="Q1977" s="42">
        <f>VLOOKUP(A1977,'Data _Transformation'!A1976:Q4305,17,0)</f>
        <v>37</v>
      </c>
    </row>
    <row r="1978" spans="1:17" ht="15.6" x14ac:dyDescent="0.3">
      <c r="A1978" s="41" t="s">
        <v>1971</v>
      </c>
      <c r="B1978" s="14" t="str">
        <f>VLOOKUP(A1978,'Data _Transformation'!A1977:Q4306,2,FALSE)</f>
        <v xml:space="preserve">  Bethany</v>
      </c>
      <c r="C1978" s="14">
        <f>VLOOKUP(A1978,'Data _Transformation'!A1977:Q4306,3,FALSE)</f>
        <v>21.47</v>
      </c>
      <c r="D1978" s="14">
        <f>VLOOKUP(A1978,'Data _Transformation'!A1977:Q4306,4,FALSE)</f>
        <v>4.0199999999999996</v>
      </c>
      <c r="E1978" s="14" t="str">
        <f>VLOOKUP(A1978,'Data _Transformation'!A1977:Q4306,5,FALSE)</f>
        <v>Yes</v>
      </c>
      <c r="F1978" s="14" t="str">
        <f>VLOOKUP(A1978,'Data _Transformation'!A1977:Q4306,6,FALSE)</f>
        <v>No</v>
      </c>
      <c r="G1978" s="14" t="str">
        <f>VLOOKUP(A1978,'Data _Transformation'!A1977:Q4306,7,FALSE)</f>
        <v>No</v>
      </c>
      <c r="H1978" s="14">
        <f>VLOOKUP(A1978,'Data _Transformation'!A1977:Q4306,8,FALSE)</f>
        <v>1</v>
      </c>
      <c r="I1978" s="14" t="str">
        <f>VLOOKUP(A1978,'Data _Transformation'!A1977:Q4306,9,FALSE)</f>
        <v>Nonsmoker</v>
      </c>
      <c r="J1978" s="14" t="str">
        <f>VLOOKUP(A1978,'Data _Transformation'!A1977:Q4306,10,FALSE)</f>
        <v>Normal weight</v>
      </c>
      <c r="K1978" s="14" t="str">
        <f>VLOOKUP(A1978,'Data _Transformation'!A1977:Q4306,11,FALSE)</f>
        <v>Normal</v>
      </c>
      <c r="L1978" s="39">
        <f>VLOOKUP(A1978,'Data _Transformation'!A1977:Q4306,12,FALSE)</f>
        <v>22242</v>
      </c>
      <c r="M1978" s="40">
        <f>VLOOKUP(A1978,'Data _Transformation'!A1977:Q4306,13,FALSE)</f>
        <v>28101.33</v>
      </c>
      <c r="N1978" s="14" t="str">
        <f>VLOOKUP(A1978,'Data _Transformation'!A1977:Q4306,14,FALSE)</f>
        <v>tier - 1</v>
      </c>
      <c r="O1978" s="14" t="str">
        <f>VLOOKUP(A1978,'Data _Transformation'!A1977:Q4306,15,FALSE)</f>
        <v>tier - 2</v>
      </c>
      <c r="P1978" s="14" t="str">
        <f>VLOOKUP(A1978,'Data _Transformation'!A1977:Q4306,16,0)</f>
        <v>R1019</v>
      </c>
      <c r="Q1978" s="42">
        <f>VLOOKUP(A1978,'Data _Transformation'!A1977:Q4306,17,0)</f>
        <v>62</v>
      </c>
    </row>
    <row r="1979" spans="1:17" ht="15.6" x14ac:dyDescent="0.3">
      <c r="A1979" s="41" t="s">
        <v>1966</v>
      </c>
      <c r="B1979" s="14" t="str">
        <f>VLOOKUP(A1979,'Data _Transformation'!A1978:Q4307,2,FALSE)</f>
        <v xml:space="preserve">  Holly A</v>
      </c>
      <c r="C1979" s="14">
        <f>VLOOKUP(A1979,'Data _Transformation'!A1978:Q4307,3,FALSE)</f>
        <v>25.9</v>
      </c>
      <c r="D1979" s="14">
        <f>VLOOKUP(A1979,'Data _Transformation'!A1978:Q4307,4,FALSE)</f>
        <v>5.12</v>
      </c>
      <c r="E1979" s="14" t="str">
        <f>VLOOKUP(A1979,'Data _Transformation'!A1978:Q4307,5,FALSE)</f>
        <v>No</v>
      </c>
      <c r="F1979" s="14" t="str">
        <f>VLOOKUP(A1979,'Data _Transformation'!A1978:Q4307,6,FALSE)</f>
        <v>No</v>
      </c>
      <c r="G1979" s="14" t="str">
        <f>VLOOKUP(A1979,'Data _Transformation'!A1978:Q4307,7,FALSE)</f>
        <v>Yes</v>
      </c>
      <c r="H1979" s="14">
        <f>VLOOKUP(A1979,'Data _Transformation'!A1978:Q4307,8,FALSE)</f>
        <v>1</v>
      </c>
      <c r="I1979" s="14" t="str">
        <f>VLOOKUP(A1979,'Data _Transformation'!A1978:Q4307,9,FALSE)</f>
        <v>Nonsmoker</v>
      </c>
      <c r="J1979" s="14" t="str">
        <f>VLOOKUP(A1979,'Data _Transformation'!A1978:Q4307,10,FALSE)</f>
        <v>Over weight</v>
      </c>
      <c r="K1979" s="14" t="str">
        <f>VLOOKUP(A1979,'Data _Transformation'!A1978:Q4307,11,FALSE)</f>
        <v>Normal</v>
      </c>
      <c r="L1979" s="39">
        <f>VLOOKUP(A1979,'Data _Transformation'!A1978:Q4307,12,FALSE)</f>
        <v>36409</v>
      </c>
      <c r="M1979" s="40">
        <f>VLOOKUP(A1979,'Data _Transformation'!A1978:Q4307,13,FALSE)</f>
        <v>28245.34</v>
      </c>
      <c r="N1979" s="14" t="str">
        <f>VLOOKUP(A1979,'Data _Transformation'!A1978:Q4307,14,FALSE)</f>
        <v>tier - 1</v>
      </c>
      <c r="O1979" s="14" t="str">
        <f>VLOOKUP(A1979,'Data _Transformation'!A1978:Q4307,15,FALSE)</f>
        <v>tier - 3</v>
      </c>
      <c r="P1979" s="14" t="str">
        <f>VLOOKUP(A1979,'Data _Transformation'!A1978:Q4307,16,0)</f>
        <v>R1011</v>
      </c>
      <c r="Q1979" s="42">
        <f>VLOOKUP(A1979,'Data _Transformation'!A1978:Q4307,17,0)</f>
        <v>23</v>
      </c>
    </row>
    <row r="1980" spans="1:17" ht="15.6" x14ac:dyDescent="0.3">
      <c r="A1980" s="41" t="s">
        <v>1959</v>
      </c>
      <c r="B1980" s="14" t="str">
        <f>VLOOKUP(A1980,'Data _Transformation'!A1979:Q4308,2,FALSE)</f>
        <v xml:space="preserve">  Ping</v>
      </c>
      <c r="C1980" s="14">
        <f>VLOOKUP(A1980,'Data _Transformation'!A1979:Q4308,3,FALSE)</f>
        <v>20.81</v>
      </c>
      <c r="D1980" s="14">
        <f>VLOOKUP(A1980,'Data _Transformation'!A1979:Q4308,4,FALSE)</f>
        <v>5.52</v>
      </c>
      <c r="E1980" s="14" t="str">
        <f>VLOOKUP(A1980,'Data _Transformation'!A1979:Q4308,5,FALSE)</f>
        <v>No</v>
      </c>
      <c r="F1980" s="14" t="str">
        <f>VLOOKUP(A1980,'Data _Transformation'!A1979:Q4308,6,FALSE)</f>
        <v>No</v>
      </c>
      <c r="G1980" s="14" t="str">
        <f>VLOOKUP(A1980,'Data _Transformation'!A1979:Q4308,7,FALSE)</f>
        <v>No</v>
      </c>
      <c r="H1980" s="14">
        <f>VLOOKUP(A1980,'Data _Transformation'!A1979:Q4308,8,FALSE)</f>
        <v>0</v>
      </c>
      <c r="I1980" s="14" t="str">
        <f>VLOOKUP(A1980,'Data _Transformation'!A1979:Q4308,9,FALSE)</f>
        <v>Nonsmoker</v>
      </c>
      <c r="J1980" s="14" t="str">
        <f>VLOOKUP(A1980,'Data _Transformation'!A1979:Q4308,10,FALSE)</f>
        <v>Normal weight</v>
      </c>
      <c r="K1980" s="14" t="str">
        <f>VLOOKUP(A1980,'Data _Transformation'!A1979:Q4308,11,FALSE)</f>
        <v>Normal</v>
      </c>
      <c r="L1980" s="39">
        <f>VLOOKUP(A1980,'Data _Transformation'!A1979:Q4308,12,FALSE)</f>
        <v>23340</v>
      </c>
      <c r="M1980" s="40">
        <f>VLOOKUP(A1980,'Data _Transformation'!A1979:Q4308,13,FALSE)</f>
        <v>28287.9</v>
      </c>
      <c r="N1980" s="14" t="str">
        <f>VLOOKUP(A1980,'Data _Transformation'!A1979:Q4308,14,FALSE)</f>
        <v>tier - 1</v>
      </c>
      <c r="O1980" s="14" t="str">
        <f>VLOOKUP(A1980,'Data _Transformation'!A1979:Q4308,15,FALSE)</f>
        <v>tier - 1</v>
      </c>
      <c r="P1980" s="14" t="str">
        <f>VLOOKUP(A1980,'Data _Transformation'!A1979:Q4308,16,0)</f>
        <v>R1013</v>
      </c>
      <c r="Q1980" s="42">
        <f>VLOOKUP(A1980,'Data _Transformation'!A1979:Q4308,17,0)</f>
        <v>59</v>
      </c>
    </row>
    <row r="1981" spans="1:17" ht="15.6" x14ac:dyDescent="0.3">
      <c r="A1981" s="41" t="s">
        <v>1951</v>
      </c>
      <c r="B1981" s="14" t="str">
        <f>VLOOKUP(A1981,'Data _Transformation'!A1980:Q4309,2,FALSE)</f>
        <v xml:space="preserve">  Tim</v>
      </c>
      <c r="C1981" s="14">
        <f>VLOOKUP(A1981,'Data _Transformation'!A1980:Q4309,3,FALSE)</f>
        <v>25.84</v>
      </c>
      <c r="D1981" s="14">
        <f>VLOOKUP(A1981,'Data _Transformation'!A1980:Q4309,4,FALSE)</f>
        <v>5.81</v>
      </c>
      <c r="E1981" s="14" t="str">
        <f>VLOOKUP(A1981,'Data _Transformation'!A1980:Q4309,5,FALSE)</f>
        <v>Yes</v>
      </c>
      <c r="F1981" s="14" t="str">
        <f>VLOOKUP(A1981,'Data _Transformation'!A1980:Q4309,6,FALSE)</f>
        <v>No</v>
      </c>
      <c r="G1981" s="14" t="str">
        <f>VLOOKUP(A1981,'Data _Transformation'!A1980:Q4309,7,FALSE)</f>
        <v>Yes</v>
      </c>
      <c r="H1981" s="14">
        <f>VLOOKUP(A1981,'Data _Transformation'!A1980:Q4309,8,FALSE)</f>
        <v>1</v>
      </c>
      <c r="I1981" s="14" t="str">
        <f>VLOOKUP(A1981,'Data _Transformation'!A1980:Q4309,9,FALSE)</f>
        <v>Nonsmoker</v>
      </c>
      <c r="J1981" s="14" t="str">
        <f>VLOOKUP(A1981,'Data _Transformation'!A1980:Q4309,10,FALSE)</f>
        <v>Over weight</v>
      </c>
      <c r="K1981" s="14" t="str">
        <f>VLOOKUP(A1981,'Data _Transformation'!A1980:Q4309,11,FALSE)</f>
        <v>Prediabetes</v>
      </c>
      <c r="L1981" s="39">
        <f>VLOOKUP(A1981,'Data _Transformation'!A1980:Q4309,12,FALSE)</f>
        <v>33231</v>
      </c>
      <c r="M1981" s="40">
        <f>VLOOKUP(A1981,'Data _Transformation'!A1980:Q4309,13,FALSE)</f>
        <v>28302.33</v>
      </c>
      <c r="N1981" s="14" t="str">
        <f>VLOOKUP(A1981,'Data _Transformation'!A1980:Q4309,14,FALSE)</f>
        <v>tier - 1</v>
      </c>
      <c r="O1981" s="14" t="str">
        <f>VLOOKUP(A1981,'Data _Transformation'!A1980:Q4309,15,FALSE)</f>
        <v>tier - 2</v>
      </c>
      <c r="P1981" s="14" t="str">
        <f>VLOOKUP(A1981,'Data _Transformation'!A1980:Q4309,16,0)</f>
        <v>R1011</v>
      </c>
      <c r="Q1981" s="42">
        <f>VLOOKUP(A1981,'Data _Transformation'!A1980:Q4309,17,0)</f>
        <v>32</v>
      </c>
    </row>
    <row r="1982" spans="1:17" ht="15.6" x14ac:dyDescent="0.3">
      <c r="A1982" s="41" t="s">
        <v>1944</v>
      </c>
      <c r="B1982" s="14" t="str">
        <f>VLOOKUP(A1982,'Data _Transformation'!A1981:Q4310,2,FALSE)</f>
        <v xml:space="preserve">  John</v>
      </c>
      <c r="C1982" s="14">
        <f>VLOOKUP(A1982,'Data _Transformation'!A1981:Q4310,3,FALSE)</f>
        <v>30.95</v>
      </c>
      <c r="D1982" s="14">
        <f>VLOOKUP(A1982,'Data _Transformation'!A1981:Q4310,4,FALSE)</f>
        <v>5.16</v>
      </c>
      <c r="E1982" s="14" t="str">
        <f>VLOOKUP(A1982,'Data _Transformation'!A1981:Q4310,5,FALSE)</f>
        <v>No</v>
      </c>
      <c r="F1982" s="14" t="str">
        <f>VLOOKUP(A1982,'Data _Transformation'!A1981:Q4310,6,FALSE)</f>
        <v>No</v>
      </c>
      <c r="G1982" s="14" t="str">
        <f>VLOOKUP(A1982,'Data _Transformation'!A1981:Q4310,7,FALSE)</f>
        <v>Yes</v>
      </c>
      <c r="H1982" s="14">
        <f>VLOOKUP(A1982,'Data _Transformation'!A1981:Q4310,8,FALSE)</f>
        <v>1</v>
      </c>
      <c r="I1982" s="14" t="str">
        <f>VLOOKUP(A1982,'Data _Transformation'!A1981:Q4310,9,FALSE)</f>
        <v>Nonsmoker</v>
      </c>
      <c r="J1982" s="14" t="str">
        <f>VLOOKUP(A1982,'Data _Transformation'!A1981:Q4310,10,FALSE)</f>
        <v>Obesity</v>
      </c>
      <c r="K1982" s="14" t="str">
        <f>VLOOKUP(A1982,'Data _Transformation'!A1981:Q4310,11,FALSE)</f>
        <v>Normal</v>
      </c>
      <c r="L1982" s="39">
        <f>VLOOKUP(A1982,'Data _Transformation'!A1981:Q4310,12,FALSE)</f>
        <v>28461</v>
      </c>
      <c r="M1982" s="40">
        <f>VLOOKUP(A1982,'Data _Transformation'!A1981:Q4310,13,FALSE)</f>
        <v>28340.19</v>
      </c>
      <c r="N1982" s="14" t="str">
        <f>VLOOKUP(A1982,'Data _Transformation'!A1981:Q4310,14,FALSE)</f>
        <v>tier - 1</v>
      </c>
      <c r="O1982" s="14" t="str">
        <f>VLOOKUP(A1982,'Data _Transformation'!A1981:Q4310,15,FALSE)</f>
        <v>tier - 2</v>
      </c>
      <c r="P1982" s="14" t="str">
        <f>VLOOKUP(A1982,'Data _Transformation'!A1981:Q4310,16,0)</f>
        <v>R1012</v>
      </c>
      <c r="Q1982" s="42">
        <f>VLOOKUP(A1982,'Data _Transformation'!A1981:Q4310,17,0)</f>
        <v>45</v>
      </c>
    </row>
    <row r="1983" spans="1:17" ht="15.6" x14ac:dyDescent="0.3">
      <c r="A1983" s="41" t="s">
        <v>1938</v>
      </c>
      <c r="B1983" s="14" t="str">
        <f>VLOOKUP(A1983,'Data _Transformation'!A1982:Q4311,2,FALSE)</f>
        <v xml:space="preserve">  Cynthia</v>
      </c>
      <c r="C1983" s="14">
        <f>VLOOKUP(A1983,'Data _Transformation'!A1982:Q4311,3,FALSE)</f>
        <v>30.54</v>
      </c>
      <c r="D1983" s="14">
        <f>VLOOKUP(A1983,'Data _Transformation'!A1982:Q4311,4,FALSE)</f>
        <v>5</v>
      </c>
      <c r="E1983" s="14" t="str">
        <f>VLOOKUP(A1983,'Data _Transformation'!A1982:Q4311,5,FALSE)</f>
        <v>No</v>
      </c>
      <c r="F1983" s="14" t="str">
        <f>VLOOKUP(A1983,'Data _Transformation'!A1982:Q4311,6,FALSE)</f>
        <v>No</v>
      </c>
      <c r="G1983" s="14" t="str">
        <f>VLOOKUP(A1983,'Data _Transformation'!A1982:Q4311,7,FALSE)</f>
        <v>Yes</v>
      </c>
      <c r="H1983" s="14">
        <f>VLOOKUP(A1983,'Data _Transformation'!A1982:Q4311,8,FALSE)</f>
        <v>1</v>
      </c>
      <c r="I1983" s="14" t="str">
        <f>VLOOKUP(A1983,'Data _Transformation'!A1982:Q4311,9,FALSE)</f>
        <v>Nonsmoker</v>
      </c>
      <c r="J1983" s="14" t="str">
        <f>VLOOKUP(A1983,'Data _Transformation'!A1982:Q4311,10,FALSE)</f>
        <v>Obesity</v>
      </c>
      <c r="K1983" s="14" t="str">
        <f>VLOOKUP(A1983,'Data _Transformation'!A1982:Q4311,11,FALSE)</f>
        <v>Normal</v>
      </c>
      <c r="L1983" s="39">
        <f>VLOOKUP(A1983,'Data _Transformation'!A1982:Q4311,12,FALSE)</f>
        <v>27288</v>
      </c>
      <c r="M1983" s="40">
        <f>VLOOKUP(A1983,'Data _Transformation'!A1982:Q4311,13,FALSE)</f>
        <v>28468.92</v>
      </c>
      <c r="N1983" s="14" t="str">
        <f>VLOOKUP(A1983,'Data _Transformation'!A1982:Q4311,14,FALSE)</f>
        <v>tier - 1</v>
      </c>
      <c r="O1983" s="14" t="str">
        <f>VLOOKUP(A1983,'Data _Transformation'!A1982:Q4311,15,FALSE)</f>
        <v>tier - 1</v>
      </c>
      <c r="P1983" s="14" t="str">
        <f>VLOOKUP(A1983,'Data _Transformation'!A1982:Q4311,16,0)</f>
        <v>R1012</v>
      </c>
      <c r="Q1983" s="42">
        <f>VLOOKUP(A1983,'Data _Transformation'!A1982:Q4311,17,0)</f>
        <v>48</v>
      </c>
    </row>
    <row r="1984" spans="1:17" ht="15.6" x14ac:dyDescent="0.3">
      <c r="A1984" s="41" t="s">
        <v>1932</v>
      </c>
      <c r="B1984" s="14" t="str">
        <f>VLOOKUP(A1984,'Data _Transformation'!A1983:Q4312,2,FALSE)</f>
        <v xml:space="preserve">  Emmett</v>
      </c>
      <c r="C1984" s="14">
        <f>VLOOKUP(A1984,'Data _Transformation'!A1983:Q4312,3,FALSE)</f>
        <v>33.914999999999999</v>
      </c>
      <c r="D1984" s="14">
        <f>VLOOKUP(A1984,'Data _Transformation'!A1983:Q4312,4,FALSE)</f>
        <v>5.84</v>
      </c>
      <c r="E1984" s="14" t="str">
        <f>VLOOKUP(A1984,'Data _Transformation'!A1983:Q4312,5,FALSE)</f>
        <v>Yes</v>
      </c>
      <c r="F1984" s="14" t="str">
        <f>VLOOKUP(A1984,'Data _Transformation'!A1983:Q4312,6,FALSE)</f>
        <v>No</v>
      </c>
      <c r="G1984" s="14" t="str">
        <f>VLOOKUP(A1984,'Data _Transformation'!A1983:Q4312,7,FALSE)</f>
        <v>No</v>
      </c>
      <c r="H1984" s="14">
        <f>VLOOKUP(A1984,'Data _Transformation'!A1983:Q4312,8,FALSE)</f>
        <v>0</v>
      </c>
      <c r="I1984" s="14" t="str">
        <f>VLOOKUP(A1984,'Data _Transformation'!A1983:Q4312,9,FALSE)</f>
        <v>Nonsmoker</v>
      </c>
      <c r="J1984" s="14" t="str">
        <f>VLOOKUP(A1984,'Data _Transformation'!A1983:Q4312,10,FALSE)</f>
        <v>Obesity</v>
      </c>
      <c r="K1984" s="14" t="str">
        <f>VLOOKUP(A1984,'Data _Transformation'!A1983:Q4312,11,FALSE)</f>
        <v>Prediabetes</v>
      </c>
      <c r="L1984" s="39">
        <f>VLOOKUP(A1984,'Data _Transformation'!A1983:Q4312,12,FALSE)</f>
        <v>30296</v>
      </c>
      <c r="M1984" s="40">
        <f>VLOOKUP(A1984,'Data _Transformation'!A1983:Q4312,13,FALSE)</f>
        <v>28476.73</v>
      </c>
      <c r="N1984" s="14" t="str">
        <f>VLOOKUP(A1984,'Data _Transformation'!A1983:Q4312,14,FALSE)</f>
        <v>tier - 1</v>
      </c>
      <c r="O1984" s="14" t="str">
        <f>VLOOKUP(A1984,'Data _Transformation'!A1983:Q4312,15,FALSE)</f>
        <v>tier - 2</v>
      </c>
      <c r="P1984" s="14" t="str">
        <f>VLOOKUP(A1984,'Data _Transformation'!A1983:Q4312,16,0)</f>
        <v>R1012</v>
      </c>
      <c r="Q1984" s="42">
        <f>VLOOKUP(A1984,'Data _Transformation'!A1983:Q4312,17,0)</f>
        <v>40</v>
      </c>
    </row>
    <row r="1985" spans="1:17" ht="15.6" x14ac:dyDescent="0.3">
      <c r="A1985" s="41" t="s">
        <v>1926</v>
      </c>
      <c r="B1985" s="14" t="str">
        <f>VLOOKUP(A1985,'Data _Transformation'!A1984:Q4313,2,FALSE)</f>
        <v xml:space="preserve">  Kate</v>
      </c>
      <c r="C1985" s="14">
        <f>VLOOKUP(A1985,'Data _Transformation'!A1984:Q4313,3,FALSE)</f>
        <v>33.31</v>
      </c>
      <c r="D1985" s="14">
        <f>VLOOKUP(A1985,'Data _Transformation'!A1984:Q4313,4,FALSE)</f>
        <v>4.1900000000000004</v>
      </c>
      <c r="E1985" s="14" t="str">
        <f>VLOOKUP(A1985,'Data _Transformation'!A1984:Q4313,5,FALSE)</f>
        <v>No</v>
      </c>
      <c r="F1985" s="14" t="str">
        <f>VLOOKUP(A1985,'Data _Transformation'!A1984:Q4313,6,FALSE)</f>
        <v>No</v>
      </c>
      <c r="G1985" s="14" t="str">
        <f>VLOOKUP(A1985,'Data _Transformation'!A1984:Q4313,7,FALSE)</f>
        <v>Yes</v>
      </c>
      <c r="H1985" s="14">
        <f>VLOOKUP(A1985,'Data _Transformation'!A1984:Q4313,8,FALSE)</f>
        <v>1</v>
      </c>
      <c r="I1985" s="14" t="str">
        <f>VLOOKUP(A1985,'Data _Transformation'!A1984:Q4313,9,FALSE)</f>
        <v>Nonsmoker</v>
      </c>
      <c r="J1985" s="14" t="str">
        <f>VLOOKUP(A1985,'Data _Transformation'!A1984:Q4313,10,FALSE)</f>
        <v>Obesity</v>
      </c>
      <c r="K1985" s="14" t="str">
        <f>VLOOKUP(A1985,'Data _Transformation'!A1984:Q4313,11,FALSE)</f>
        <v>Normal</v>
      </c>
      <c r="L1985" s="39">
        <f>VLOOKUP(A1985,'Data _Transformation'!A1984:Q4313,12,FALSE)</f>
        <v>31317</v>
      </c>
      <c r="M1985" s="40">
        <f>VLOOKUP(A1985,'Data _Transformation'!A1984:Q4313,13,FALSE)</f>
        <v>28542.86</v>
      </c>
      <c r="N1985" s="14" t="str">
        <f>VLOOKUP(A1985,'Data _Transformation'!A1984:Q4313,14,FALSE)</f>
        <v>tier - 1</v>
      </c>
      <c r="O1985" s="14" t="str">
        <f>VLOOKUP(A1985,'Data _Transformation'!A1984:Q4313,15,FALSE)</f>
        <v>tier - 3</v>
      </c>
      <c r="P1985" s="14" t="str">
        <f>VLOOKUP(A1985,'Data _Transformation'!A1984:Q4313,16,0)</f>
        <v>R1011</v>
      </c>
      <c r="Q1985" s="42">
        <f>VLOOKUP(A1985,'Data _Transformation'!A1984:Q4313,17,0)</f>
        <v>37</v>
      </c>
    </row>
    <row r="1986" spans="1:17" ht="15.6" x14ac:dyDescent="0.3">
      <c r="A1986" s="41" t="s">
        <v>1919</v>
      </c>
      <c r="B1986" s="14" t="str">
        <f>VLOOKUP(A1986,'Data _Transformation'!A1985:Q4314,2,FALSE)</f>
        <v xml:space="preserve">  Christopher L</v>
      </c>
      <c r="C1986" s="14">
        <f>VLOOKUP(A1986,'Data _Transformation'!A1985:Q4314,3,FALSE)</f>
        <v>25.745000000000001</v>
      </c>
      <c r="D1986" s="14">
        <f>VLOOKUP(A1986,'Data _Transformation'!A1985:Q4314,4,FALSE)</f>
        <v>4.62</v>
      </c>
      <c r="E1986" s="14" t="str">
        <f>VLOOKUP(A1986,'Data _Transformation'!A1985:Q4314,5,FALSE)</f>
        <v>Yes</v>
      </c>
      <c r="F1986" s="14" t="str">
        <f>VLOOKUP(A1986,'Data _Transformation'!A1985:Q4314,6,FALSE)</f>
        <v>No</v>
      </c>
      <c r="G1986" s="14" t="str">
        <f>VLOOKUP(A1986,'Data _Transformation'!A1985:Q4314,7,FALSE)</f>
        <v>No</v>
      </c>
      <c r="H1986" s="14">
        <f>VLOOKUP(A1986,'Data _Transformation'!A1985:Q4314,8,FALSE)</f>
        <v>0</v>
      </c>
      <c r="I1986" s="14" t="str">
        <f>VLOOKUP(A1986,'Data _Transformation'!A1985:Q4314,9,FALSE)</f>
        <v>Nonsmoker</v>
      </c>
      <c r="J1986" s="14" t="str">
        <f>VLOOKUP(A1986,'Data _Transformation'!A1985:Q4314,10,FALSE)</f>
        <v>Over weight</v>
      </c>
      <c r="K1986" s="14" t="str">
        <f>VLOOKUP(A1986,'Data _Transformation'!A1985:Q4314,11,FALSE)</f>
        <v>Normal</v>
      </c>
      <c r="L1986" s="39">
        <f>VLOOKUP(A1986,'Data _Transformation'!A1985:Q4314,12,FALSE)</f>
        <v>33212</v>
      </c>
      <c r="M1986" s="40">
        <f>VLOOKUP(A1986,'Data _Transformation'!A1985:Q4314,13,FALSE)</f>
        <v>28716.14</v>
      </c>
      <c r="N1986" s="14" t="str">
        <f>VLOOKUP(A1986,'Data _Transformation'!A1985:Q4314,14,FALSE)</f>
        <v>tier - 1</v>
      </c>
      <c r="O1986" s="14" t="str">
        <f>VLOOKUP(A1986,'Data _Transformation'!A1985:Q4314,15,FALSE)</f>
        <v>tier - 3</v>
      </c>
      <c r="P1986" s="14" t="str">
        <f>VLOOKUP(A1986,'Data _Transformation'!A1985:Q4314,16,0)</f>
        <v>R1011</v>
      </c>
      <c r="Q1986" s="42">
        <f>VLOOKUP(A1986,'Data _Transformation'!A1985:Q4314,17,0)</f>
        <v>32</v>
      </c>
    </row>
    <row r="1987" spans="1:17" ht="15.6" x14ac:dyDescent="0.3">
      <c r="A1987" s="41" t="s">
        <v>1912</v>
      </c>
      <c r="B1987" s="14" t="str">
        <f>VLOOKUP(A1987,'Data _Transformation'!A1986:Q4315,2,FALSE)</f>
        <v xml:space="preserve">  Christopher P</v>
      </c>
      <c r="C1987" s="14">
        <f>VLOOKUP(A1987,'Data _Transformation'!A1986:Q4315,3,FALSE)</f>
        <v>37.1</v>
      </c>
      <c r="D1987" s="14">
        <f>VLOOKUP(A1987,'Data _Transformation'!A1986:Q4315,4,FALSE)</f>
        <v>6.24</v>
      </c>
      <c r="E1987" s="14" t="str">
        <f>VLOOKUP(A1987,'Data _Transformation'!A1986:Q4315,5,FALSE)</f>
        <v>No</v>
      </c>
      <c r="F1987" s="14" t="str">
        <f>VLOOKUP(A1987,'Data _Transformation'!A1986:Q4315,6,FALSE)</f>
        <v>No</v>
      </c>
      <c r="G1987" s="14" t="str">
        <f>VLOOKUP(A1987,'Data _Transformation'!A1986:Q4315,7,FALSE)</f>
        <v>No</v>
      </c>
      <c r="H1987" s="14">
        <f>VLOOKUP(A1987,'Data _Transformation'!A1986:Q4315,8,FALSE)</f>
        <v>0</v>
      </c>
      <c r="I1987" s="14" t="str">
        <f>VLOOKUP(A1987,'Data _Transformation'!A1986:Q4315,9,FALSE)</f>
        <v>Nonsmoker</v>
      </c>
      <c r="J1987" s="14" t="str">
        <f>VLOOKUP(A1987,'Data _Transformation'!A1986:Q4315,10,FALSE)</f>
        <v>Obesity</v>
      </c>
      <c r="K1987" s="14" t="str">
        <f>VLOOKUP(A1987,'Data _Transformation'!A1986:Q4315,11,FALSE)</f>
        <v>Prediabetes</v>
      </c>
      <c r="L1987" s="39">
        <f>VLOOKUP(A1987,'Data _Transformation'!A1986:Q4315,12,FALSE)</f>
        <v>22496</v>
      </c>
      <c r="M1987" s="40">
        <f>VLOOKUP(A1987,'Data _Transformation'!A1986:Q4315,13,FALSE)</f>
        <v>28868.66</v>
      </c>
      <c r="N1987" s="14" t="str">
        <f>VLOOKUP(A1987,'Data _Transformation'!A1986:Q4315,14,FALSE)</f>
        <v>tier - 1</v>
      </c>
      <c r="O1987" s="14" t="str">
        <f>VLOOKUP(A1987,'Data _Transformation'!A1986:Q4315,15,FALSE)</f>
        <v>tier - 2</v>
      </c>
      <c r="P1987" s="14" t="str">
        <f>VLOOKUP(A1987,'Data _Transformation'!A1986:Q4315,16,0)</f>
        <v>R1012</v>
      </c>
      <c r="Q1987" s="42">
        <f>VLOOKUP(A1987,'Data _Transformation'!A1986:Q4315,17,0)</f>
        <v>61</v>
      </c>
    </row>
    <row r="1988" spans="1:17" ht="15.6" x14ac:dyDescent="0.3">
      <c r="A1988" s="41" t="s">
        <v>1907</v>
      </c>
      <c r="B1988" s="14" t="str">
        <f>VLOOKUP(A1988,'Data _Transformation'!A1987:Q4316,2,FALSE)</f>
        <v xml:space="preserve">  Christopher W</v>
      </c>
      <c r="C1988" s="14">
        <f>VLOOKUP(A1988,'Data _Transformation'!A1987:Q4316,3,FALSE)</f>
        <v>35.435000000000002</v>
      </c>
      <c r="D1988" s="14">
        <f>VLOOKUP(A1988,'Data _Transformation'!A1987:Q4316,4,FALSE)</f>
        <v>5.81</v>
      </c>
      <c r="E1988" s="14" t="str">
        <f>VLOOKUP(A1988,'Data _Transformation'!A1987:Q4316,5,FALSE)</f>
        <v>No</v>
      </c>
      <c r="F1988" s="14" t="str">
        <f>VLOOKUP(A1988,'Data _Transformation'!A1987:Q4316,6,FALSE)</f>
        <v>No</v>
      </c>
      <c r="G1988" s="14" t="str">
        <f>VLOOKUP(A1988,'Data _Transformation'!A1987:Q4316,7,FALSE)</f>
        <v>No</v>
      </c>
      <c r="H1988" s="14">
        <f>VLOOKUP(A1988,'Data _Transformation'!A1987:Q4316,8,FALSE)</f>
        <v>0</v>
      </c>
      <c r="I1988" s="14" t="str">
        <f>VLOOKUP(A1988,'Data _Transformation'!A1987:Q4316,9,FALSE)</f>
        <v>Nonsmoker</v>
      </c>
      <c r="J1988" s="14" t="str">
        <f>VLOOKUP(A1988,'Data _Transformation'!A1987:Q4316,10,FALSE)</f>
        <v>Obesity</v>
      </c>
      <c r="K1988" s="14" t="str">
        <f>VLOOKUP(A1988,'Data _Transformation'!A1987:Q4316,11,FALSE)</f>
        <v>Prediabetes</v>
      </c>
      <c r="L1988" s="39">
        <f>VLOOKUP(A1988,'Data _Transformation'!A1987:Q4316,12,FALSE)</f>
        <v>22852</v>
      </c>
      <c r="M1988" s="40">
        <f>VLOOKUP(A1988,'Data _Transformation'!A1987:Q4316,13,FALSE)</f>
        <v>28923.14</v>
      </c>
      <c r="N1988" s="14" t="str">
        <f>VLOOKUP(A1988,'Data _Transformation'!A1987:Q4316,14,FALSE)</f>
        <v>tier - 1</v>
      </c>
      <c r="O1988" s="14" t="str">
        <f>VLOOKUP(A1988,'Data _Transformation'!A1987:Q4316,15,FALSE)</f>
        <v>tier - 1</v>
      </c>
      <c r="P1988" s="14" t="str">
        <f>VLOOKUP(A1988,'Data _Transformation'!A1987:Q4316,16,0)</f>
        <v>R1012</v>
      </c>
      <c r="Q1988" s="42">
        <f>VLOOKUP(A1988,'Data _Transformation'!A1987:Q4316,17,0)</f>
        <v>60</v>
      </c>
    </row>
    <row r="1989" spans="1:17" ht="15.6" x14ac:dyDescent="0.3">
      <c r="A1989" s="41" t="s">
        <v>1902</v>
      </c>
      <c r="B1989" s="14" t="str">
        <f>VLOOKUP(A1989,'Data _Transformation'!A1988:Q4317,2,FALSE)</f>
        <v xml:space="preserve">  Norman H</v>
      </c>
      <c r="C1989" s="14">
        <f>VLOOKUP(A1989,'Data _Transformation'!A1988:Q4317,3,FALSE)</f>
        <v>20.399999999999999</v>
      </c>
      <c r="D1989" s="14">
        <f>VLOOKUP(A1989,'Data _Transformation'!A1988:Q4317,4,FALSE)</f>
        <v>4.83</v>
      </c>
      <c r="E1989" s="14" t="str">
        <f>VLOOKUP(A1989,'Data _Transformation'!A1988:Q4317,5,FALSE)</f>
        <v>No</v>
      </c>
      <c r="F1989" s="14" t="str">
        <f>VLOOKUP(A1989,'Data _Transformation'!A1988:Q4317,6,FALSE)</f>
        <v>No</v>
      </c>
      <c r="G1989" s="14" t="str">
        <f>VLOOKUP(A1989,'Data _Transformation'!A1988:Q4317,7,FALSE)</f>
        <v>No</v>
      </c>
      <c r="H1989" s="14">
        <f>VLOOKUP(A1989,'Data _Transformation'!A1988:Q4317,8,FALSE)</f>
        <v>0</v>
      </c>
      <c r="I1989" s="14" t="str">
        <f>VLOOKUP(A1989,'Data _Transformation'!A1988:Q4317,9,FALSE)</f>
        <v>Nonsmoker</v>
      </c>
      <c r="J1989" s="14" t="str">
        <f>VLOOKUP(A1989,'Data _Transformation'!A1988:Q4317,10,FALSE)</f>
        <v>Normal weight</v>
      </c>
      <c r="K1989" s="14" t="str">
        <f>VLOOKUP(A1989,'Data _Transformation'!A1988:Q4317,11,FALSE)</f>
        <v>Normal</v>
      </c>
      <c r="L1989" s="39">
        <f>VLOOKUP(A1989,'Data _Transformation'!A1988:Q4317,12,FALSE)</f>
        <v>21889</v>
      </c>
      <c r="M1989" s="40">
        <f>VLOOKUP(A1989,'Data _Transformation'!A1988:Q4317,13,FALSE)</f>
        <v>28950.47</v>
      </c>
      <c r="N1989" s="14" t="str">
        <f>VLOOKUP(A1989,'Data _Transformation'!A1988:Q4317,14,FALSE)</f>
        <v>tier - 1</v>
      </c>
      <c r="O1989" s="14" t="str">
        <f>VLOOKUP(A1989,'Data _Transformation'!A1988:Q4317,15,FALSE)</f>
        <v>tier - 1</v>
      </c>
      <c r="P1989" s="14" t="str">
        <f>VLOOKUP(A1989,'Data _Transformation'!A1988:Q4317,16,0)</f>
        <v>R1012</v>
      </c>
      <c r="Q1989" s="42">
        <f>VLOOKUP(A1989,'Data _Transformation'!A1988:Q4317,17,0)</f>
        <v>63</v>
      </c>
    </row>
    <row r="1990" spans="1:17" ht="15.6" x14ac:dyDescent="0.3">
      <c r="A1990" s="41" t="s">
        <v>1899</v>
      </c>
      <c r="B1990" s="14" t="str">
        <f>VLOOKUP(A1990,'Data _Transformation'!A1989:Q4318,2,FALSE)</f>
        <v xml:space="preserve">  Susan</v>
      </c>
      <c r="C1990" s="14">
        <f>VLOOKUP(A1990,'Data _Transformation'!A1989:Q4318,3,FALSE)</f>
        <v>42.13</v>
      </c>
      <c r="D1990" s="14">
        <f>VLOOKUP(A1990,'Data _Transformation'!A1989:Q4318,4,FALSE)</f>
        <v>5.72</v>
      </c>
      <c r="E1990" s="14" t="str">
        <f>VLOOKUP(A1990,'Data _Transformation'!A1989:Q4318,5,FALSE)</f>
        <v>Yes</v>
      </c>
      <c r="F1990" s="14" t="str">
        <f>VLOOKUP(A1990,'Data _Transformation'!A1989:Q4318,6,FALSE)</f>
        <v>No</v>
      </c>
      <c r="G1990" s="14" t="str">
        <f>VLOOKUP(A1990,'Data _Transformation'!A1989:Q4318,7,FALSE)</f>
        <v>Yes</v>
      </c>
      <c r="H1990" s="14">
        <f>VLOOKUP(A1990,'Data _Transformation'!A1989:Q4318,8,FALSE)</f>
        <v>1</v>
      </c>
      <c r="I1990" s="14" t="str">
        <f>VLOOKUP(A1990,'Data _Transformation'!A1989:Q4318,9,FALSE)</f>
        <v>Nonsmoker</v>
      </c>
      <c r="J1990" s="14" t="str">
        <f>VLOOKUP(A1990,'Data _Transformation'!A1989:Q4318,10,FALSE)</f>
        <v>Obesity</v>
      </c>
      <c r="K1990" s="14" t="str">
        <f>VLOOKUP(A1990,'Data _Transformation'!A1989:Q4318,11,FALSE)</f>
        <v>Prediabetes</v>
      </c>
      <c r="L1990" s="39">
        <f>VLOOKUP(A1990,'Data _Transformation'!A1989:Q4318,12,FALSE)</f>
        <v>37865</v>
      </c>
      <c r="M1990" s="40">
        <f>VLOOKUP(A1990,'Data _Transformation'!A1989:Q4318,13,FALSE)</f>
        <v>28998.68</v>
      </c>
      <c r="N1990" s="14" t="str">
        <f>VLOOKUP(A1990,'Data _Transformation'!A1989:Q4318,14,FALSE)</f>
        <v>tier - 1</v>
      </c>
      <c r="O1990" s="14" t="str">
        <f>VLOOKUP(A1990,'Data _Transformation'!A1989:Q4318,15,FALSE)</f>
        <v>tier - 3</v>
      </c>
      <c r="P1990" s="14" t="str">
        <f>VLOOKUP(A1990,'Data _Transformation'!A1989:Q4318,16,0)</f>
        <v>R1011</v>
      </c>
      <c r="Q1990" s="42">
        <f>VLOOKUP(A1990,'Data _Transformation'!A1989:Q4318,17,0)</f>
        <v>19</v>
      </c>
    </row>
    <row r="1991" spans="1:17" ht="15.6" x14ac:dyDescent="0.3">
      <c r="A1991" s="41" t="s">
        <v>1894</v>
      </c>
      <c r="B1991" s="14" t="str">
        <f>VLOOKUP(A1991,'Data _Transformation'!A1990:Q4319,2,FALSE)</f>
        <v xml:space="preserve">  Tatyana K</v>
      </c>
      <c r="C1991" s="14">
        <f>VLOOKUP(A1991,'Data _Transformation'!A1990:Q4319,3,FALSE)</f>
        <v>33.99</v>
      </c>
      <c r="D1991" s="14">
        <f>VLOOKUP(A1991,'Data _Transformation'!A1990:Q4319,4,FALSE)</f>
        <v>4.83</v>
      </c>
      <c r="E1991" s="14" t="str">
        <f>VLOOKUP(A1991,'Data _Transformation'!A1990:Q4319,5,FALSE)</f>
        <v>Yes</v>
      </c>
      <c r="F1991" s="14" t="str">
        <f>VLOOKUP(A1991,'Data _Transformation'!A1990:Q4319,6,FALSE)</f>
        <v>No</v>
      </c>
      <c r="G1991" s="14" t="str">
        <f>VLOOKUP(A1991,'Data _Transformation'!A1990:Q4319,7,FALSE)</f>
        <v>Yes</v>
      </c>
      <c r="H1991" s="14">
        <f>VLOOKUP(A1991,'Data _Transformation'!A1990:Q4319,8,FALSE)</f>
        <v>1</v>
      </c>
      <c r="I1991" s="14" t="str">
        <f>VLOOKUP(A1991,'Data _Transformation'!A1990:Q4319,9,FALSE)</f>
        <v>Nonsmoker</v>
      </c>
      <c r="J1991" s="14" t="str">
        <f>VLOOKUP(A1991,'Data _Transformation'!A1990:Q4319,10,FALSE)</f>
        <v>Obesity</v>
      </c>
      <c r="K1991" s="14" t="str">
        <f>VLOOKUP(A1991,'Data _Transformation'!A1990:Q4319,11,FALSE)</f>
        <v>Normal</v>
      </c>
      <c r="L1991" s="39">
        <f>VLOOKUP(A1991,'Data _Transformation'!A1990:Q4319,12,FALSE)</f>
        <v>33792</v>
      </c>
      <c r="M1991" s="40">
        <f>VLOOKUP(A1991,'Data _Transformation'!A1990:Q4319,13,FALSE)</f>
        <v>29007.82</v>
      </c>
      <c r="N1991" s="14" t="str">
        <f>VLOOKUP(A1991,'Data _Transformation'!A1990:Q4319,14,FALSE)</f>
        <v>tier - 1</v>
      </c>
      <c r="O1991" s="14" t="str">
        <f>VLOOKUP(A1991,'Data _Transformation'!A1990:Q4319,15,FALSE)</f>
        <v>tier - 3</v>
      </c>
      <c r="P1991" s="14" t="str">
        <f>VLOOKUP(A1991,'Data _Transformation'!A1990:Q4319,16,0)</f>
        <v>R1011</v>
      </c>
      <c r="Q1991" s="42">
        <f>VLOOKUP(A1991,'Data _Transformation'!A1990:Q4319,17,0)</f>
        <v>30</v>
      </c>
    </row>
    <row r="1992" spans="1:17" ht="15.6" x14ac:dyDescent="0.3">
      <c r="A1992" s="41" t="s">
        <v>1891</v>
      </c>
      <c r="B1992" s="14" t="str">
        <f>VLOOKUP(A1992,'Data _Transformation'!A1991:Q4320,2,FALSE)</f>
        <v xml:space="preserve">  Chrissy</v>
      </c>
      <c r="C1992" s="14">
        <f>VLOOKUP(A1992,'Data _Transformation'!A1991:Q4320,3,FALSE)</f>
        <v>28.594999999999999</v>
      </c>
      <c r="D1992" s="14">
        <f>VLOOKUP(A1992,'Data _Transformation'!A1991:Q4320,4,FALSE)</f>
        <v>4.1399999999999997</v>
      </c>
      <c r="E1992" s="14" t="str">
        <f>VLOOKUP(A1992,'Data _Transformation'!A1991:Q4320,5,FALSE)</f>
        <v>Yes</v>
      </c>
      <c r="F1992" s="14" t="str">
        <f>VLOOKUP(A1992,'Data _Transformation'!A1991:Q4320,6,FALSE)</f>
        <v>No</v>
      </c>
      <c r="G1992" s="14" t="str">
        <f>VLOOKUP(A1992,'Data _Transformation'!A1991:Q4320,7,FALSE)</f>
        <v>Yes</v>
      </c>
      <c r="H1992" s="14">
        <f>VLOOKUP(A1992,'Data _Transformation'!A1991:Q4320,8,FALSE)</f>
        <v>1</v>
      </c>
      <c r="I1992" s="14" t="str">
        <f>VLOOKUP(A1992,'Data _Transformation'!A1991:Q4320,9,FALSE)</f>
        <v>Nonsmoker</v>
      </c>
      <c r="J1992" s="14" t="str">
        <f>VLOOKUP(A1992,'Data _Transformation'!A1991:Q4320,10,FALSE)</f>
        <v>Over weight</v>
      </c>
      <c r="K1992" s="14" t="str">
        <f>VLOOKUP(A1992,'Data _Transformation'!A1991:Q4320,11,FALSE)</f>
        <v>Normal</v>
      </c>
      <c r="L1992" s="39">
        <f>VLOOKUP(A1992,'Data _Transformation'!A1991:Q4320,12,FALSE)</f>
        <v>29416</v>
      </c>
      <c r="M1992" s="40">
        <f>VLOOKUP(A1992,'Data _Transformation'!A1991:Q4320,13,FALSE)</f>
        <v>29114.21</v>
      </c>
      <c r="N1992" s="14" t="str">
        <f>VLOOKUP(A1992,'Data _Transformation'!A1991:Q4320,14,FALSE)</f>
        <v>tier - 1</v>
      </c>
      <c r="O1992" s="14" t="str">
        <f>VLOOKUP(A1992,'Data _Transformation'!A1991:Q4320,15,FALSE)</f>
        <v>tier - 3</v>
      </c>
      <c r="P1992" s="14" t="str">
        <f>VLOOKUP(A1992,'Data _Transformation'!A1991:Q4320,16,0)</f>
        <v>R1011</v>
      </c>
      <c r="Q1992" s="42">
        <f>VLOOKUP(A1992,'Data _Transformation'!A1991:Q4320,17,0)</f>
        <v>42</v>
      </c>
    </row>
    <row r="1993" spans="1:17" ht="15.6" x14ac:dyDescent="0.3">
      <c r="A1993" s="41" t="s">
        <v>1886</v>
      </c>
      <c r="B1993" s="14" t="str">
        <f>VLOOKUP(A1993,'Data _Transformation'!A1992:Q4321,2,FALSE)</f>
        <v xml:space="preserve">  Carrie</v>
      </c>
      <c r="C1993" s="14">
        <f>VLOOKUP(A1993,'Data _Transformation'!A1992:Q4321,3,FALSE)</f>
        <v>20.8</v>
      </c>
      <c r="D1993" s="14">
        <f>VLOOKUP(A1993,'Data _Transformation'!A1992:Q4321,4,FALSE)</f>
        <v>4.07</v>
      </c>
      <c r="E1993" s="14" t="str">
        <f>VLOOKUP(A1993,'Data _Transformation'!A1992:Q4321,5,FALSE)</f>
        <v>Yes</v>
      </c>
      <c r="F1993" s="14" t="str">
        <f>VLOOKUP(A1993,'Data _Transformation'!A1992:Q4321,6,FALSE)</f>
        <v>No</v>
      </c>
      <c r="G1993" s="14" t="str">
        <f>VLOOKUP(A1993,'Data _Transformation'!A1992:Q4321,7,FALSE)</f>
        <v>Yes</v>
      </c>
      <c r="H1993" s="14">
        <f>VLOOKUP(A1993,'Data _Transformation'!A1992:Q4321,8,FALSE)</f>
        <v>1</v>
      </c>
      <c r="I1993" s="14" t="str">
        <f>VLOOKUP(A1993,'Data _Transformation'!A1992:Q4321,9,FALSE)</f>
        <v>Nonsmoker</v>
      </c>
      <c r="J1993" s="14" t="str">
        <f>VLOOKUP(A1993,'Data _Transformation'!A1992:Q4321,10,FALSE)</f>
        <v>Normal weight</v>
      </c>
      <c r="K1993" s="14" t="str">
        <f>VLOOKUP(A1993,'Data _Transformation'!A1992:Q4321,11,FALSE)</f>
        <v>Normal</v>
      </c>
      <c r="L1993" s="39">
        <f>VLOOKUP(A1993,'Data _Transformation'!A1992:Q4321,12,FALSE)</f>
        <v>28823</v>
      </c>
      <c r="M1993" s="40">
        <f>VLOOKUP(A1993,'Data _Transformation'!A1992:Q4321,13,FALSE)</f>
        <v>29114.77</v>
      </c>
      <c r="N1993" s="14" t="str">
        <f>VLOOKUP(A1993,'Data _Transformation'!A1992:Q4321,14,FALSE)</f>
        <v>tier - 1</v>
      </c>
      <c r="O1993" s="14" t="str">
        <f>VLOOKUP(A1993,'Data _Transformation'!A1992:Q4321,15,FALSE)</f>
        <v>tier - 1</v>
      </c>
      <c r="P1993" s="14" t="str">
        <f>VLOOKUP(A1993,'Data _Transformation'!A1992:Q4321,16,0)</f>
        <v>R1011</v>
      </c>
      <c r="Q1993" s="42">
        <f>VLOOKUP(A1993,'Data _Transformation'!A1992:Q4321,17,0)</f>
        <v>44</v>
      </c>
    </row>
    <row r="1994" spans="1:17" ht="15.6" x14ac:dyDescent="0.3">
      <c r="A1994" s="41" t="s">
        <v>1885</v>
      </c>
      <c r="B1994" s="14" t="str">
        <f>VLOOKUP(A1994,'Data _Transformation'!A1993:Q4322,2,FALSE)</f>
        <v xml:space="preserve">  Halle</v>
      </c>
      <c r="C1994" s="14">
        <f>VLOOKUP(A1994,'Data _Transformation'!A1993:Q4322,3,FALSE)</f>
        <v>23.465</v>
      </c>
      <c r="D1994" s="14">
        <f>VLOOKUP(A1994,'Data _Transformation'!A1993:Q4322,4,FALSE)</f>
        <v>6.26</v>
      </c>
      <c r="E1994" s="14" t="str">
        <f>VLOOKUP(A1994,'Data _Transformation'!A1993:Q4322,5,FALSE)</f>
        <v>Yes</v>
      </c>
      <c r="F1994" s="14" t="str">
        <f>VLOOKUP(A1994,'Data _Transformation'!A1993:Q4322,6,FALSE)</f>
        <v>No</v>
      </c>
      <c r="G1994" s="14" t="str">
        <f>VLOOKUP(A1994,'Data _Transformation'!A1993:Q4322,7,FALSE)</f>
        <v>Yes</v>
      </c>
      <c r="H1994" s="14">
        <f>VLOOKUP(A1994,'Data _Transformation'!A1993:Q4322,8,FALSE)</f>
        <v>1</v>
      </c>
      <c r="I1994" s="14" t="str">
        <f>VLOOKUP(A1994,'Data _Transformation'!A1993:Q4322,9,FALSE)</f>
        <v>Nonsmoker</v>
      </c>
      <c r="J1994" s="14" t="str">
        <f>VLOOKUP(A1994,'Data _Transformation'!A1993:Q4322,10,FALSE)</f>
        <v>Normal weight</v>
      </c>
      <c r="K1994" s="14" t="str">
        <f>VLOOKUP(A1994,'Data _Transformation'!A1993:Q4322,11,FALSE)</f>
        <v>Prediabetes</v>
      </c>
      <c r="L1994" s="39">
        <f>VLOOKUP(A1994,'Data _Transformation'!A1993:Q4322,12,FALSE)</f>
        <v>22639</v>
      </c>
      <c r="M1994" s="40">
        <f>VLOOKUP(A1994,'Data _Transformation'!A1993:Q4322,13,FALSE)</f>
        <v>29141.360000000001</v>
      </c>
      <c r="N1994" s="14" t="str">
        <f>VLOOKUP(A1994,'Data _Transformation'!A1993:Q4322,14,FALSE)</f>
        <v>tier - 1</v>
      </c>
      <c r="O1994" s="14" t="str">
        <f>VLOOKUP(A1994,'Data _Transformation'!A1993:Q4322,15,FALSE)</f>
        <v>tier - 3</v>
      </c>
      <c r="P1994" s="14" t="str">
        <f>VLOOKUP(A1994,'Data _Transformation'!A1993:Q4322,16,0)</f>
        <v>R1012</v>
      </c>
      <c r="Q1994" s="42">
        <f>VLOOKUP(A1994,'Data _Transformation'!A1993:Q4322,17,0)</f>
        <v>61</v>
      </c>
    </row>
    <row r="1995" spans="1:17" ht="15.6" x14ac:dyDescent="0.3">
      <c r="A1995" s="41" t="s">
        <v>1884</v>
      </c>
      <c r="B1995" s="14" t="str">
        <f>VLOOKUP(A1995,'Data _Transformation'!A1994:Q4323,2,FALSE)</f>
        <v xml:space="preserve">  Carolyn</v>
      </c>
      <c r="C1995" s="14">
        <f>VLOOKUP(A1995,'Data _Transformation'!A1994:Q4323,3,FALSE)</f>
        <v>40.185000000000002</v>
      </c>
      <c r="D1995" s="14">
        <f>VLOOKUP(A1995,'Data _Transformation'!A1994:Q4323,4,FALSE)</f>
        <v>5.88</v>
      </c>
      <c r="E1995" s="14" t="str">
        <f>VLOOKUP(A1995,'Data _Transformation'!A1994:Q4323,5,FALSE)</f>
        <v>Yes</v>
      </c>
      <c r="F1995" s="14" t="str">
        <f>VLOOKUP(A1995,'Data _Transformation'!A1994:Q4323,6,FALSE)</f>
        <v>No</v>
      </c>
      <c r="G1995" s="14" t="str">
        <f>VLOOKUP(A1995,'Data _Transformation'!A1994:Q4323,7,FALSE)</f>
        <v>No</v>
      </c>
      <c r="H1995" s="14">
        <f>VLOOKUP(A1995,'Data _Transformation'!A1994:Q4323,8,FALSE)</f>
        <v>0</v>
      </c>
      <c r="I1995" s="14" t="str">
        <f>VLOOKUP(A1995,'Data _Transformation'!A1994:Q4323,9,FALSE)</f>
        <v>Nonsmoker</v>
      </c>
      <c r="J1995" s="14" t="str">
        <f>VLOOKUP(A1995,'Data _Transformation'!A1994:Q4323,10,FALSE)</f>
        <v>Obesity</v>
      </c>
      <c r="K1995" s="14" t="str">
        <f>VLOOKUP(A1995,'Data _Transformation'!A1994:Q4323,11,FALSE)</f>
        <v>Prediabetes</v>
      </c>
      <c r="L1995" s="39">
        <f>VLOOKUP(A1995,'Data _Transformation'!A1994:Q4323,12,FALSE)</f>
        <v>28072</v>
      </c>
      <c r="M1995" s="40">
        <f>VLOOKUP(A1995,'Data _Transformation'!A1994:Q4323,13,FALSE)</f>
        <v>29160.39</v>
      </c>
      <c r="N1995" s="14" t="str">
        <f>VLOOKUP(A1995,'Data _Transformation'!A1994:Q4323,14,FALSE)</f>
        <v>tier - 1</v>
      </c>
      <c r="O1995" s="14" t="str">
        <f>VLOOKUP(A1995,'Data _Transformation'!A1994:Q4323,15,FALSE)</f>
        <v>tier - 2</v>
      </c>
      <c r="P1995" s="14" t="str">
        <f>VLOOKUP(A1995,'Data _Transformation'!A1994:Q4323,16,0)</f>
        <v>R1011</v>
      </c>
      <c r="Q1995" s="42">
        <f>VLOOKUP(A1995,'Data _Transformation'!A1994:Q4323,17,0)</f>
        <v>46</v>
      </c>
    </row>
    <row r="1996" spans="1:17" ht="15.6" x14ac:dyDescent="0.3">
      <c r="A1996" s="41" t="s">
        <v>1883</v>
      </c>
      <c r="B1996" s="14" t="str">
        <f>VLOOKUP(A1996,'Data _Transformation'!A1995:Q4324,2,FALSE)</f>
        <v xml:space="preserve">  Tara D</v>
      </c>
      <c r="C1996" s="14">
        <f>VLOOKUP(A1996,'Data _Transformation'!A1995:Q4324,3,FALSE)</f>
        <v>21.89</v>
      </c>
      <c r="D1996" s="14">
        <f>VLOOKUP(A1996,'Data _Transformation'!A1995:Q4324,4,FALSE)</f>
        <v>5.72</v>
      </c>
      <c r="E1996" s="14" t="str">
        <f>VLOOKUP(A1996,'Data _Transformation'!A1995:Q4324,5,FALSE)</f>
        <v>Yes</v>
      </c>
      <c r="F1996" s="14" t="str">
        <f>VLOOKUP(A1996,'Data _Transformation'!A1995:Q4324,6,FALSE)</f>
        <v>No</v>
      </c>
      <c r="G1996" s="14" t="str">
        <f>VLOOKUP(A1996,'Data _Transformation'!A1995:Q4324,7,FALSE)</f>
        <v>No</v>
      </c>
      <c r="H1996" s="14">
        <f>VLOOKUP(A1996,'Data _Transformation'!A1995:Q4324,8,FALSE)</f>
        <v>0</v>
      </c>
      <c r="I1996" s="14" t="str">
        <f>VLOOKUP(A1996,'Data _Transformation'!A1995:Q4324,9,FALSE)</f>
        <v>Nonsmoker</v>
      </c>
      <c r="J1996" s="14" t="str">
        <f>VLOOKUP(A1996,'Data _Transformation'!A1995:Q4324,10,FALSE)</f>
        <v>Normal weight</v>
      </c>
      <c r="K1996" s="14" t="str">
        <f>VLOOKUP(A1996,'Data _Transformation'!A1995:Q4324,11,FALSE)</f>
        <v>Prediabetes</v>
      </c>
      <c r="L1996" s="39">
        <f>VLOOKUP(A1996,'Data _Transformation'!A1995:Q4324,12,FALSE)</f>
        <v>25393</v>
      </c>
      <c r="M1996" s="40">
        <f>VLOOKUP(A1996,'Data _Transformation'!A1995:Q4324,13,FALSE)</f>
        <v>29186.48</v>
      </c>
      <c r="N1996" s="14" t="str">
        <f>VLOOKUP(A1996,'Data _Transformation'!A1995:Q4324,14,FALSE)</f>
        <v>tier - 1</v>
      </c>
      <c r="O1996" s="14" t="str">
        <f>VLOOKUP(A1996,'Data _Transformation'!A1995:Q4324,15,FALSE)</f>
        <v>tier - 3</v>
      </c>
      <c r="P1996" s="14" t="str">
        <f>VLOOKUP(A1996,'Data _Transformation'!A1995:Q4324,16,0)</f>
        <v>R1024</v>
      </c>
      <c r="Q1996" s="42">
        <f>VLOOKUP(A1996,'Data _Transformation'!A1995:Q4324,17,0)</f>
        <v>53</v>
      </c>
    </row>
    <row r="1997" spans="1:17" ht="15.6" x14ac:dyDescent="0.3">
      <c r="A1997" s="41" t="s">
        <v>1882</v>
      </c>
      <c r="B1997" s="14" t="str">
        <f>VLOOKUP(A1997,'Data _Transformation'!A1996:Q4325,2,FALSE)</f>
        <v xml:space="preserve">  Rasim M</v>
      </c>
      <c r="C1997" s="14">
        <f>VLOOKUP(A1997,'Data _Transformation'!A1996:Q4325,3,FALSE)</f>
        <v>29.34</v>
      </c>
      <c r="D1997" s="14">
        <f>VLOOKUP(A1997,'Data _Transformation'!A1996:Q4325,4,FALSE)</f>
        <v>6.09</v>
      </c>
      <c r="E1997" s="14" t="str">
        <f>VLOOKUP(A1997,'Data _Transformation'!A1996:Q4325,5,FALSE)</f>
        <v>Yes</v>
      </c>
      <c r="F1997" s="14" t="str">
        <f>VLOOKUP(A1997,'Data _Transformation'!A1996:Q4325,6,FALSE)</f>
        <v>yes</v>
      </c>
      <c r="G1997" s="14" t="str">
        <f>VLOOKUP(A1997,'Data _Transformation'!A1996:Q4325,7,FALSE)</f>
        <v>No</v>
      </c>
      <c r="H1997" s="14">
        <f>VLOOKUP(A1997,'Data _Transformation'!A1996:Q4325,8,FALSE)</f>
        <v>2</v>
      </c>
      <c r="I1997" s="14" t="str">
        <f>VLOOKUP(A1997,'Data _Transformation'!A1996:Q4325,9,FALSE)</f>
        <v>Nonsmoker</v>
      </c>
      <c r="J1997" s="14" t="str">
        <f>VLOOKUP(A1997,'Data _Transformation'!A1996:Q4325,10,FALSE)</f>
        <v>Over weight</v>
      </c>
      <c r="K1997" s="14" t="str">
        <f>VLOOKUP(A1997,'Data _Transformation'!A1996:Q4325,11,FALSE)</f>
        <v>Prediabetes</v>
      </c>
      <c r="L1997" s="39">
        <f>VLOOKUP(A1997,'Data _Transformation'!A1996:Q4325,12,FALSE)</f>
        <v>28692</v>
      </c>
      <c r="M1997" s="40">
        <f>VLOOKUP(A1997,'Data _Transformation'!A1996:Q4325,13,FALSE)</f>
        <v>29227.599999999999</v>
      </c>
      <c r="N1997" s="14" t="str">
        <f>VLOOKUP(A1997,'Data _Transformation'!A1996:Q4325,14,FALSE)</f>
        <v>tier - 1</v>
      </c>
      <c r="O1997" s="14" t="str">
        <f>VLOOKUP(A1997,'Data _Transformation'!A1996:Q4325,15,FALSE)</f>
        <v>tier - 3</v>
      </c>
      <c r="P1997" s="14" t="str">
        <f>VLOOKUP(A1997,'Data _Transformation'!A1996:Q4325,16,0)</f>
        <v>R1012</v>
      </c>
      <c r="Q1997" s="42">
        <f>VLOOKUP(A1997,'Data _Transformation'!A1996:Q4325,17,0)</f>
        <v>44</v>
      </c>
    </row>
    <row r="1998" spans="1:17" ht="15.6" x14ac:dyDescent="0.3">
      <c r="A1998" s="41" t="s">
        <v>1881</v>
      </c>
      <c r="B1998" s="14" t="str">
        <f>VLOOKUP(A1998,'Data _Transformation'!A1997:Q4326,2,FALSE)</f>
        <v xml:space="preserve">  Dina</v>
      </c>
      <c r="C1998" s="14">
        <f>VLOOKUP(A1998,'Data _Transformation'!A1997:Q4326,3,FALSE)</f>
        <v>22.61</v>
      </c>
      <c r="D1998" s="14">
        <f>VLOOKUP(A1998,'Data _Transformation'!A1997:Q4326,4,FALSE)</f>
        <v>4.25</v>
      </c>
      <c r="E1998" s="14" t="str">
        <f>VLOOKUP(A1998,'Data _Transformation'!A1997:Q4326,5,FALSE)</f>
        <v>Yes</v>
      </c>
      <c r="F1998" s="14" t="str">
        <f>VLOOKUP(A1998,'Data _Transformation'!A1997:Q4326,6,FALSE)</f>
        <v>No</v>
      </c>
      <c r="G1998" s="14" t="str">
        <f>VLOOKUP(A1998,'Data _Transformation'!A1997:Q4326,7,FALSE)</f>
        <v>No</v>
      </c>
      <c r="H1998" s="14">
        <f>VLOOKUP(A1998,'Data _Transformation'!A1997:Q4326,8,FALSE)</f>
        <v>0</v>
      </c>
      <c r="I1998" s="14" t="str">
        <f>VLOOKUP(A1998,'Data _Transformation'!A1997:Q4326,9,FALSE)</f>
        <v>Nonsmoker</v>
      </c>
      <c r="J1998" s="14" t="str">
        <f>VLOOKUP(A1998,'Data _Transformation'!A1997:Q4326,10,FALSE)</f>
        <v>Normal weight</v>
      </c>
      <c r="K1998" s="14" t="str">
        <f>VLOOKUP(A1998,'Data _Transformation'!A1997:Q4326,11,FALSE)</f>
        <v>Normal</v>
      </c>
      <c r="L1998" s="39">
        <f>VLOOKUP(A1998,'Data _Transformation'!A1997:Q4326,12,FALSE)</f>
        <v>21341</v>
      </c>
      <c r="M1998" s="40">
        <f>VLOOKUP(A1998,'Data _Transformation'!A1997:Q4326,13,FALSE)</f>
        <v>29330.98</v>
      </c>
      <c r="N1998" s="14" t="str">
        <f>VLOOKUP(A1998,'Data _Transformation'!A1997:Q4326,14,FALSE)</f>
        <v>tier - 1</v>
      </c>
      <c r="O1998" s="14" t="str">
        <f>VLOOKUP(A1998,'Data _Transformation'!A1997:Q4326,15,FALSE)</f>
        <v>tier - 2</v>
      </c>
      <c r="P1998" s="14" t="str">
        <f>VLOOKUP(A1998,'Data _Transformation'!A1997:Q4326,16,0)</f>
        <v>R1012</v>
      </c>
      <c r="Q1998" s="42">
        <f>VLOOKUP(A1998,'Data _Transformation'!A1997:Q4326,17,0)</f>
        <v>65</v>
      </c>
    </row>
    <row r="1999" spans="1:17" ht="15.6" x14ac:dyDescent="0.3">
      <c r="A1999" s="41" t="s">
        <v>1880</v>
      </c>
      <c r="B1999" s="14" t="str">
        <f>VLOOKUP(A1999,'Data _Transformation'!A1998:Q4327,2,FALSE)</f>
        <v xml:space="preserve">  Lisa</v>
      </c>
      <c r="C1999" s="14">
        <f>VLOOKUP(A1999,'Data _Transformation'!A1998:Q4327,3,FALSE)</f>
        <v>22.23</v>
      </c>
      <c r="D1999" s="14">
        <f>VLOOKUP(A1999,'Data _Transformation'!A1998:Q4327,4,FALSE)</f>
        <v>6.09</v>
      </c>
      <c r="E1999" s="14" t="str">
        <f>VLOOKUP(A1999,'Data _Transformation'!A1998:Q4327,5,FALSE)</f>
        <v>Yes</v>
      </c>
      <c r="F1999" s="14" t="str">
        <f>VLOOKUP(A1999,'Data _Transformation'!A1998:Q4327,6,FALSE)</f>
        <v>No</v>
      </c>
      <c r="G1999" s="14" t="str">
        <f>VLOOKUP(A1999,'Data _Transformation'!A1998:Q4327,7,FALSE)</f>
        <v>No</v>
      </c>
      <c r="H1999" s="14">
        <f>VLOOKUP(A1999,'Data _Transformation'!A1998:Q4327,8,FALSE)</f>
        <v>0</v>
      </c>
      <c r="I1999" s="14" t="str">
        <f>VLOOKUP(A1999,'Data _Transformation'!A1998:Q4327,9,FALSE)</f>
        <v>Nonsmoker</v>
      </c>
      <c r="J1999" s="14" t="str">
        <f>VLOOKUP(A1999,'Data _Transformation'!A1998:Q4327,10,FALSE)</f>
        <v>Normal weight</v>
      </c>
      <c r="K1999" s="14" t="str">
        <f>VLOOKUP(A1999,'Data _Transformation'!A1998:Q4327,11,FALSE)</f>
        <v>Prediabetes</v>
      </c>
      <c r="L1999" s="39">
        <f>VLOOKUP(A1999,'Data _Transformation'!A1998:Q4327,12,FALSE)</f>
        <v>31358</v>
      </c>
      <c r="M1999" s="40">
        <f>VLOOKUP(A1999,'Data _Transformation'!A1998:Q4327,13,FALSE)</f>
        <v>29352.560000000001</v>
      </c>
      <c r="N1999" s="14" t="str">
        <f>VLOOKUP(A1999,'Data _Transformation'!A1998:Q4327,14,FALSE)</f>
        <v>tier - 1</v>
      </c>
      <c r="O1999" s="14" t="str">
        <f>VLOOKUP(A1999,'Data _Transformation'!A1998:Q4327,15,FALSE)</f>
        <v>tier - 1</v>
      </c>
      <c r="P1999" s="14" t="str">
        <f>VLOOKUP(A1999,'Data _Transformation'!A1998:Q4327,16,0)</f>
        <v>R1011</v>
      </c>
      <c r="Q1999" s="42">
        <f>VLOOKUP(A1999,'Data _Transformation'!A1998:Q4327,17,0)</f>
        <v>37</v>
      </c>
    </row>
    <row r="2000" spans="1:17" ht="15.6" x14ac:dyDescent="0.3">
      <c r="A2000" s="41" t="s">
        <v>1879</v>
      </c>
      <c r="B2000" s="14" t="str">
        <f>VLOOKUP(A2000,'Data _Transformation'!A1999:Q4328,2,FALSE)</f>
        <v xml:space="preserve">  Caitrin</v>
      </c>
      <c r="C2000" s="14">
        <f>VLOOKUP(A2000,'Data _Transformation'!A1999:Q4328,3,FALSE)</f>
        <v>33.4</v>
      </c>
      <c r="D2000" s="14">
        <f>VLOOKUP(A2000,'Data _Transformation'!A1999:Q4328,4,FALSE)</f>
        <v>5.51</v>
      </c>
      <c r="E2000" s="14" t="str">
        <f>VLOOKUP(A2000,'Data _Transformation'!A1999:Q4328,5,FALSE)</f>
        <v>No</v>
      </c>
      <c r="F2000" s="14" t="str">
        <f>VLOOKUP(A2000,'Data _Transformation'!A1999:Q4328,6,FALSE)</f>
        <v>No</v>
      </c>
      <c r="G2000" s="14" t="str">
        <f>VLOOKUP(A2000,'Data _Transformation'!A1999:Q4328,7,FALSE)</f>
        <v>No</v>
      </c>
      <c r="H2000" s="14">
        <f>VLOOKUP(A2000,'Data _Transformation'!A1999:Q4328,8,FALSE)</f>
        <v>0</v>
      </c>
      <c r="I2000" s="14" t="str">
        <f>VLOOKUP(A2000,'Data _Transformation'!A1999:Q4328,9,FALSE)</f>
        <v>Nonsmoker</v>
      </c>
      <c r="J2000" s="14" t="str">
        <f>VLOOKUP(A2000,'Data _Transformation'!A1999:Q4328,10,FALSE)</f>
        <v>Obesity</v>
      </c>
      <c r="K2000" s="14" t="str">
        <f>VLOOKUP(A2000,'Data _Transformation'!A1999:Q4328,11,FALSE)</f>
        <v>Normal</v>
      </c>
      <c r="L2000" s="39">
        <f>VLOOKUP(A2000,'Data _Transformation'!A1999:Q4328,12,FALSE)</f>
        <v>31974</v>
      </c>
      <c r="M2000" s="40">
        <f>VLOOKUP(A2000,'Data _Transformation'!A1999:Q4328,13,FALSE)</f>
        <v>29443.59</v>
      </c>
      <c r="N2000" s="14" t="str">
        <f>VLOOKUP(A2000,'Data _Transformation'!A1999:Q4328,14,FALSE)</f>
        <v>tier - 1</v>
      </c>
      <c r="O2000" s="14" t="str">
        <f>VLOOKUP(A2000,'Data _Transformation'!A1999:Q4328,15,FALSE)</f>
        <v>tier - 1</v>
      </c>
      <c r="P2000" s="14" t="str">
        <f>VLOOKUP(A2000,'Data _Transformation'!A1999:Q4328,16,0)</f>
        <v>R1011</v>
      </c>
      <c r="Q2000" s="42">
        <f>VLOOKUP(A2000,'Data _Transformation'!A1999:Q4328,17,0)</f>
        <v>35</v>
      </c>
    </row>
    <row r="2001" spans="1:17" ht="15.6" x14ac:dyDescent="0.3">
      <c r="A2001" s="41" t="s">
        <v>1875</v>
      </c>
      <c r="B2001" s="14" t="str">
        <f>VLOOKUP(A2001,'Data _Transformation'!A2000:Q4329,2,FALSE)</f>
        <v xml:space="preserve">  Adriana S</v>
      </c>
      <c r="C2001" s="14">
        <f>VLOOKUP(A2001,'Data _Transformation'!A2000:Q4329,3,FALSE)</f>
        <v>33.11</v>
      </c>
      <c r="D2001" s="14">
        <f>VLOOKUP(A2001,'Data _Transformation'!A2000:Q4329,4,FALSE)</f>
        <v>5.63</v>
      </c>
      <c r="E2001" s="14" t="str">
        <f>VLOOKUP(A2001,'Data _Transformation'!A2000:Q4329,5,FALSE)</f>
        <v>No</v>
      </c>
      <c r="F2001" s="14" t="str">
        <f>VLOOKUP(A2001,'Data _Transformation'!A2000:Q4329,6,FALSE)</f>
        <v>No</v>
      </c>
      <c r="G2001" s="14" t="str">
        <f>VLOOKUP(A2001,'Data _Transformation'!A2000:Q4329,7,FALSE)</f>
        <v>No</v>
      </c>
      <c r="H2001" s="14">
        <f>VLOOKUP(A2001,'Data _Transformation'!A2000:Q4329,8,FALSE)</f>
        <v>0</v>
      </c>
      <c r="I2001" s="14" t="str">
        <f>VLOOKUP(A2001,'Data _Transformation'!A2000:Q4329,9,FALSE)</f>
        <v>Nonsmoker</v>
      </c>
      <c r="J2001" s="14" t="str">
        <f>VLOOKUP(A2001,'Data _Transformation'!A2000:Q4329,10,FALSE)</f>
        <v>Obesity</v>
      </c>
      <c r="K2001" s="14" t="str">
        <f>VLOOKUP(A2001,'Data _Transformation'!A2000:Q4329,11,FALSE)</f>
        <v>Normal</v>
      </c>
      <c r="L2001" s="39">
        <f>VLOOKUP(A2001,'Data _Transformation'!A2000:Q4329,12,FALSE)</f>
        <v>21843</v>
      </c>
      <c r="M2001" s="40">
        <f>VLOOKUP(A2001,'Data _Transformation'!A2000:Q4329,13,FALSE)</f>
        <v>29523.17</v>
      </c>
      <c r="N2001" s="14" t="str">
        <f>VLOOKUP(A2001,'Data _Transformation'!A2000:Q4329,14,FALSE)</f>
        <v>tier - 1</v>
      </c>
      <c r="O2001" s="14" t="str">
        <f>VLOOKUP(A2001,'Data _Transformation'!A2000:Q4329,15,FALSE)</f>
        <v>tier - 2</v>
      </c>
      <c r="P2001" s="14" t="str">
        <f>VLOOKUP(A2001,'Data _Transformation'!A2000:Q4329,16,0)</f>
        <v>R1024</v>
      </c>
      <c r="Q2001" s="42">
        <f>VLOOKUP(A2001,'Data _Transformation'!A2000:Q4329,17,0)</f>
        <v>63</v>
      </c>
    </row>
    <row r="2002" spans="1:17" ht="15.6" x14ac:dyDescent="0.3">
      <c r="A2002" s="41" t="s">
        <v>1869</v>
      </c>
      <c r="B2002" s="14" t="str">
        <f>VLOOKUP(A2002,'Data _Transformation'!A2001:Q4330,2,FALSE)</f>
        <v xml:space="preserve">  Megan</v>
      </c>
      <c r="C2002" s="14">
        <f>VLOOKUP(A2002,'Data _Transformation'!A2001:Q4330,3,FALSE)</f>
        <v>16.815000000000001</v>
      </c>
      <c r="D2002" s="14">
        <f>VLOOKUP(A2002,'Data _Transformation'!A2001:Q4330,4,FALSE)</f>
        <v>5.29</v>
      </c>
      <c r="E2002" s="14" t="str">
        <f>VLOOKUP(A2002,'Data _Transformation'!A2001:Q4330,5,FALSE)</f>
        <v>Yes</v>
      </c>
      <c r="F2002" s="14" t="str">
        <f>VLOOKUP(A2002,'Data _Transformation'!A2001:Q4330,6,FALSE)</f>
        <v>No</v>
      </c>
      <c r="G2002" s="14" t="str">
        <f>VLOOKUP(A2002,'Data _Transformation'!A2001:Q4330,7,FALSE)</f>
        <v>No</v>
      </c>
      <c r="H2002" s="14">
        <f>VLOOKUP(A2002,'Data _Transformation'!A2001:Q4330,8,FALSE)</f>
        <v>0</v>
      </c>
      <c r="I2002" s="14" t="str">
        <f>VLOOKUP(A2002,'Data _Transformation'!A2001:Q4330,9,FALSE)</f>
        <v>Nonsmoker</v>
      </c>
      <c r="J2002" s="14" t="str">
        <f>VLOOKUP(A2002,'Data _Transformation'!A2001:Q4330,10,FALSE)</f>
        <v>Under weight</v>
      </c>
      <c r="K2002" s="14" t="str">
        <f>VLOOKUP(A2002,'Data _Transformation'!A2001:Q4330,11,FALSE)</f>
        <v>Normal</v>
      </c>
      <c r="L2002" s="39">
        <f>VLOOKUP(A2002,'Data _Transformation'!A2001:Q4330,12,FALSE)</f>
        <v>27701</v>
      </c>
      <c r="M2002" s="40">
        <f>VLOOKUP(A2002,'Data _Transformation'!A2001:Q4330,13,FALSE)</f>
        <v>29583.8</v>
      </c>
      <c r="N2002" s="14" t="str">
        <f>VLOOKUP(A2002,'Data _Transformation'!A2001:Q4330,14,FALSE)</f>
        <v>tier - 1</v>
      </c>
      <c r="O2002" s="14" t="str">
        <f>VLOOKUP(A2002,'Data _Transformation'!A2001:Q4330,15,FALSE)</f>
        <v>tier - 1</v>
      </c>
      <c r="P2002" s="14" t="str">
        <f>VLOOKUP(A2002,'Data _Transformation'!A2001:Q4330,16,0)</f>
        <v>R1011</v>
      </c>
      <c r="Q2002" s="42">
        <f>VLOOKUP(A2002,'Data _Transformation'!A2001:Q4330,17,0)</f>
        <v>47</v>
      </c>
    </row>
    <row r="2003" spans="1:17" ht="15.6" x14ac:dyDescent="0.3">
      <c r="A2003" s="41" t="s">
        <v>1864</v>
      </c>
      <c r="B2003" s="14" t="str">
        <f>VLOOKUP(A2003,'Data _Transformation'!A2002:Q4331,2,FALSE)</f>
        <v xml:space="preserve">  Kristen M</v>
      </c>
      <c r="C2003" s="14">
        <f>VLOOKUP(A2003,'Data _Transformation'!A2002:Q4331,3,FALSE)</f>
        <v>25.61</v>
      </c>
      <c r="D2003" s="14">
        <f>VLOOKUP(A2003,'Data _Transformation'!A2002:Q4331,4,FALSE)</f>
        <v>4</v>
      </c>
      <c r="E2003" s="14" t="str">
        <f>VLOOKUP(A2003,'Data _Transformation'!A2002:Q4331,5,FALSE)</f>
        <v>No</v>
      </c>
      <c r="F2003" s="14" t="str">
        <f>VLOOKUP(A2003,'Data _Transformation'!A2002:Q4331,6,FALSE)</f>
        <v>No</v>
      </c>
      <c r="G2003" s="14" t="str">
        <f>VLOOKUP(A2003,'Data _Transformation'!A2002:Q4331,7,FALSE)</f>
        <v>Yes</v>
      </c>
      <c r="H2003" s="14">
        <f>VLOOKUP(A2003,'Data _Transformation'!A2002:Q4331,8,FALSE)</f>
        <v>1</v>
      </c>
      <c r="I2003" s="14" t="str">
        <f>VLOOKUP(A2003,'Data _Transformation'!A2002:Q4331,9,FALSE)</f>
        <v>Nonsmoker</v>
      </c>
      <c r="J2003" s="14" t="str">
        <f>VLOOKUP(A2003,'Data _Transformation'!A2002:Q4331,10,FALSE)</f>
        <v>Over weight</v>
      </c>
      <c r="K2003" s="14" t="str">
        <f>VLOOKUP(A2003,'Data _Transformation'!A2002:Q4331,11,FALSE)</f>
        <v>Normal</v>
      </c>
      <c r="L2003" s="39">
        <f>VLOOKUP(A2003,'Data _Transformation'!A2002:Q4331,12,FALSE)</f>
        <v>34177</v>
      </c>
      <c r="M2003" s="40">
        <f>VLOOKUP(A2003,'Data _Transformation'!A2002:Q4331,13,FALSE)</f>
        <v>29622.69</v>
      </c>
      <c r="N2003" s="14" t="str">
        <f>VLOOKUP(A2003,'Data _Transformation'!A2002:Q4331,14,FALSE)</f>
        <v>tier - 1</v>
      </c>
      <c r="O2003" s="14" t="str">
        <f>VLOOKUP(A2003,'Data _Transformation'!A2002:Q4331,15,FALSE)</f>
        <v>tier - 1</v>
      </c>
      <c r="P2003" s="14" t="str">
        <f>VLOOKUP(A2003,'Data _Transformation'!A2002:Q4331,16,0)</f>
        <v>R1011</v>
      </c>
      <c r="Q2003" s="42">
        <f>VLOOKUP(A2003,'Data _Transformation'!A2002:Q4331,17,0)</f>
        <v>29</v>
      </c>
    </row>
    <row r="2004" spans="1:17" ht="15.6" x14ac:dyDescent="0.3">
      <c r="A2004" s="41" t="s">
        <v>1859</v>
      </c>
      <c r="B2004" s="14" t="str">
        <f>VLOOKUP(A2004,'Data _Transformation'!A2003:Q4332,2,FALSE)</f>
        <v xml:space="preserve">  Alix</v>
      </c>
      <c r="C2004" s="14">
        <f>VLOOKUP(A2004,'Data _Transformation'!A2003:Q4332,3,FALSE)</f>
        <v>25.8</v>
      </c>
      <c r="D2004" s="14">
        <f>VLOOKUP(A2004,'Data _Transformation'!A2003:Q4332,4,FALSE)</f>
        <v>5.49</v>
      </c>
      <c r="E2004" s="14" t="str">
        <f>VLOOKUP(A2004,'Data _Transformation'!A2003:Q4332,5,FALSE)</f>
        <v>No</v>
      </c>
      <c r="F2004" s="14" t="str">
        <f>VLOOKUP(A2004,'Data _Transformation'!A2003:Q4332,6,FALSE)</f>
        <v>No</v>
      </c>
      <c r="G2004" s="14" t="str">
        <f>VLOOKUP(A2004,'Data _Transformation'!A2003:Q4332,7,FALSE)</f>
        <v>No</v>
      </c>
      <c r="H2004" s="14">
        <f>VLOOKUP(A2004,'Data _Transformation'!A2003:Q4332,8,FALSE)</f>
        <v>0</v>
      </c>
      <c r="I2004" s="14" t="str">
        <f>VLOOKUP(A2004,'Data _Transformation'!A2003:Q4332,9,FALSE)</f>
        <v>Nonsmoker</v>
      </c>
      <c r="J2004" s="14" t="str">
        <f>VLOOKUP(A2004,'Data _Transformation'!A2003:Q4332,10,FALSE)</f>
        <v>Over weight</v>
      </c>
      <c r="K2004" s="14" t="str">
        <f>VLOOKUP(A2004,'Data _Transformation'!A2003:Q4332,11,FALSE)</f>
        <v>Normal</v>
      </c>
      <c r="L2004" s="39">
        <f>VLOOKUP(A2004,'Data _Transformation'!A2003:Q4332,12,FALSE)</f>
        <v>26899</v>
      </c>
      <c r="M2004" s="40">
        <f>VLOOKUP(A2004,'Data _Transformation'!A2003:Q4332,13,FALSE)</f>
        <v>29757.69</v>
      </c>
      <c r="N2004" s="14" t="str">
        <f>VLOOKUP(A2004,'Data _Transformation'!A2003:Q4332,14,FALSE)</f>
        <v>tier - 1</v>
      </c>
      <c r="O2004" s="14" t="str">
        <f>VLOOKUP(A2004,'Data _Transformation'!A2003:Q4332,15,FALSE)</f>
        <v>tier - 3</v>
      </c>
      <c r="P2004" s="14" t="str">
        <f>VLOOKUP(A2004,'Data _Transformation'!A2003:Q4332,16,0)</f>
        <v>R1011</v>
      </c>
      <c r="Q2004" s="42">
        <f>VLOOKUP(A2004,'Data _Transformation'!A2003:Q4332,17,0)</f>
        <v>49</v>
      </c>
    </row>
    <row r="2005" spans="1:17" ht="15.6" x14ac:dyDescent="0.3">
      <c r="A2005" s="41" t="s">
        <v>1854</v>
      </c>
      <c r="B2005" s="14" t="str">
        <f>VLOOKUP(A2005,'Data _Transformation'!A2004:Q4333,2,FALSE)</f>
        <v xml:space="preserve">  Kakushin</v>
      </c>
      <c r="C2005" s="14">
        <f>VLOOKUP(A2005,'Data _Transformation'!A2004:Q4333,3,FALSE)</f>
        <v>27.39</v>
      </c>
      <c r="D2005" s="14">
        <f>VLOOKUP(A2005,'Data _Transformation'!A2004:Q4333,4,FALSE)</f>
        <v>5.34</v>
      </c>
      <c r="E2005" s="14" t="str">
        <f>VLOOKUP(A2005,'Data _Transformation'!A2004:Q4333,5,FALSE)</f>
        <v>No</v>
      </c>
      <c r="F2005" s="14" t="str">
        <f>VLOOKUP(A2005,'Data _Transformation'!A2004:Q4333,6,FALSE)</f>
        <v>No</v>
      </c>
      <c r="G2005" s="14" t="str">
        <f>VLOOKUP(A2005,'Data _Transformation'!A2004:Q4333,7,FALSE)</f>
        <v>No</v>
      </c>
      <c r="H2005" s="14">
        <f>VLOOKUP(A2005,'Data _Transformation'!A2004:Q4333,8,FALSE)</f>
        <v>0</v>
      </c>
      <c r="I2005" s="14" t="str">
        <f>VLOOKUP(A2005,'Data _Transformation'!A2004:Q4333,9,FALSE)</f>
        <v>Nonsmoker</v>
      </c>
      <c r="J2005" s="14" t="str">
        <f>VLOOKUP(A2005,'Data _Transformation'!A2004:Q4333,10,FALSE)</f>
        <v>Over weight</v>
      </c>
      <c r="K2005" s="14" t="str">
        <f>VLOOKUP(A2005,'Data _Transformation'!A2004:Q4333,11,FALSE)</f>
        <v>Normal</v>
      </c>
      <c r="L2005" s="39">
        <f>VLOOKUP(A2005,'Data _Transformation'!A2004:Q4333,12,FALSE)</f>
        <v>35966</v>
      </c>
      <c r="M2005" s="40">
        <f>VLOOKUP(A2005,'Data _Transformation'!A2004:Q4333,13,FALSE)</f>
        <v>29760.6</v>
      </c>
      <c r="N2005" s="14" t="str">
        <f>VLOOKUP(A2005,'Data _Transformation'!A2004:Q4333,14,FALSE)</f>
        <v>tier - 1</v>
      </c>
      <c r="O2005" s="14" t="str">
        <f>VLOOKUP(A2005,'Data _Transformation'!A2004:Q4333,15,FALSE)</f>
        <v>tier - 2</v>
      </c>
      <c r="P2005" s="14" t="str">
        <f>VLOOKUP(A2005,'Data _Transformation'!A2004:Q4333,16,0)</f>
        <v>R1011</v>
      </c>
      <c r="Q2005" s="42">
        <f>VLOOKUP(A2005,'Data _Transformation'!A2004:Q4333,17,0)</f>
        <v>24</v>
      </c>
    </row>
    <row r="2006" spans="1:17" ht="15.6" x14ac:dyDescent="0.3">
      <c r="A2006" s="41" t="s">
        <v>1849</v>
      </c>
      <c r="B2006" s="14" t="str">
        <f>VLOOKUP(A2006,'Data _Transformation'!A2005:Q4334,2,FALSE)</f>
        <v xml:space="preserve">  Michael J</v>
      </c>
      <c r="C2006" s="14">
        <f>VLOOKUP(A2006,'Data _Transformation'!A2005:Q4334,3,FALSE)</f>
        <v>17.03</v>
      </c>
      <c r="D2006" s="14">
        <f>VLOOKUP(A2006,'Data _Transformation'!A2005:Q4334,4,FALSE)</f>
        <v>4.12</v>
      </c>
      <c r="E2006" s="14" t="str">
        <f>VLOOKUP(A2006,'Data _Transformation'!A2005:Q4334,5,FALSE)</f>
        <v>No</v>
      </c>
      <c r="F2006" s="14" t="str">
        <f>VLOOKUP(A2006,'Data _Transformation'!A2005:Q4334,6,FALSE)</f>
        <v>No</v>
      </c>
      <c r="G2006" s="14" t="str">
        <f>VLOOKUP(A2006,'Data _Transformation'!A2005:Q4334,7,FALSE)</f>
        <v>No</v>
      </c>
      <c r="H2006" s="14">
        <f>VLOOKUP(A2006,'Data _Transformation'!A2005:Q4334,8,FALSE)</f>
        <v>1</v>
      </c>
      <c r="I2006" s="14" t="str">
        <f>VLOOKUP(A2006,'Data _Transformation'!A2005:Q4334,9,FALSE)</f>
        <v>Nonsmoker</v>
      </c>
      <c r="J2006" s="14" t="str">
        <f>VLOOKUP(A2006,'Data _Transformation'!A2005:Q4334,10,FALSE)</f>
        <v>Under weight</v>
      </c>
      <c r="K2006" s="14" t="str">
        <f>VLOOKUP(A2006,'Data _Transformation'!A2005:Q4334,11,FALSE)</f>
        <v>Normal</v>
      </c>
      <c r="L2006" s="39">
        <f>VLOOKUP(A2006,'Data _Transformation'!A2005:Q4334,12,FALSE)</f>
        <v>29811</v>
      </c>
      <c r="M2006" s="40">
        <f>VLOOKUP(A2006,'Data _Transformation'!A2005:Q4334,13,FALSE)</f>
        <v>29816.639999999999</v>
      </c>
      <c r="N2006" s="14" t="str">
        <f>VLOOKUP(A2006,'Data _Transformation'!A2005:Q4334,14,FALSE)</f>
        <v>tier - 1</v>
      </c>
      <c r="O2006" s="14" t="str">
        <f>VLOOKUP(A2006,'Data _Transformation'!A2005:Q4334,15,FALSE)</f>
        <v>tier - 2</v>
      </c>
      <c r="P2006" s="14" t="str">
        <f>VLOOKUP(A2006,'Data _Transformation'!A2005:Q4334,16,0)</f>
        <v>R1011</v>
      </c>
      <c r="Q2006" s="42">
        <f>VLOOKUP(A2006,'Data _Transformation'!A2005:Q4334,17,0)</f>
        <v>41</v>
      </c>
    </row>
    <row r="2007" spans="1:17" ht="15.6" x14ac:dyDescent="0.3">
      <c r="A2007" s="41" t="s">
        <v>1844</v>
      </c>
      <c r="B2007" s="14" t="str">
        <f>VLOOKUP(A2007,'Data _Transformation'!A2006:Q4335,2,FALSE)</f>
        <v xml:space="preserve">  Bradley</v>
      </c>
      <c r="C2007" s="14">
        <f>VLOOKUP(A2007,'Data _Transformation'!A2006:Q4335,3,FALSE)</f>
        <v>23.75</v>
      </c>
      <c r="D2007" s="14">
        <f>VLOOKUP(A2007,'Data _Transformation'!A2006:Q4335,4,FALSE)</f>
        <v>5.49</v>
      </c>
      <c r="E2007" s="14" t="str">
        <f>VLOOKUP(A2007,'Data _Transformation'!A2006:Q4335,5,FALSE)</f>
        <v>Yes</v>
      </c>
      <c r="F2007" s="14" t="str">
        <f>VLOOKUP(A2007,'Data _Transformation'!A2006:Q4335,6,FALSE)</f>
        <v>No</v>
      </c>
      <c r="G2007" s="14" t="str">
        <f>VLOOKUP(A2007,'Data _Transformation'!A2006:Q4335,7,FALSE)</f>
        <v>No</v>
      </c>
      <c r="H2007" s="14">
        <f>VLOOKUP(A2007,'Data _Transformation'!A2006:Q4335,8,FALSE)</f>
        <v>0</v>
      </c>
      <c r="I2007" s="14" t="str">
        <f>VLOOKUP(A2007,'Data _Transformation'!A2006:Q4335,9,FALSE)</f>
        <v>Nonsmoker</v>
      </c>
      <c r="J2007" s="14" t="str">
        <f>VLOOKUP(A2007,'Data _Transformation'!A2006:Q4335,10,FALSE)</f>
        <v>Normal weight</v>
      </c>
      <c r="K2007" s="14" t="str">
        <f>VLOOKUP(A2007,'Data _Transformation'!A2006:Q4335,11,FALSE)</f>
        <v>Normal</v>
      </c>
      <c r="L2007" s="39">
        <f>VLOOKUP(A2007,'Data _Transformation'!A2006:Q4335,12,FALSE)</f>
        <v>30253</v>
      </c>
      <c r="M2007" s="40">
        <f>VLOOKUP(A2007,'Data _Transformation'!A2006:Q4335,13,FALSE)</f>
        <v>29818.76</v>
      </c>
      <c r="N2007" s="14" t="str">
        <f>VLOOKUP(A2007,'Data _Transformation'!A2006:Q4335,14,FALSE)</f>
        <v>tier - 1</v>
      </c>
      <c r="O2007" s="14" t="str">
        <f>VLOOKUP(A2007,'Data _Transformation'!A2006:Q4335,15,FALSE)</f>
        <v>tier - 1</v>
      </c>
      <c r="P2007" s="14" t="str">
        <f>VLOOKUP(A2007,'Data _Transformation'!A2006:Q4335,16,0)</f>
        <v>R1012</v>
      </c>
      <c r="Q2007" s="42">
        <f>VLOOKUP(A2007,'Data _Transformation'!A2006:Q4335,17,0)</f>
        <v>40</v>
      </c>
    </row>
    <row r="2008" spans="1:17" ht="15.6" x14ac:dyDescent="0.3">
      <c r="A2008" s="41" t="s">
        <v>1838</v>
      </c>
      <c r="B2008" s="14" t="str">
        <f>VLOOKUP(A2008,'Data _Transformation'!A2007:Q4336,2,FALSE)</f>
        <v xml:space="preserve">  Matt</v>
      </c>
      <c r="C2008" s="14">
        <f>VLOOKUP(A2008,'Data _Transformation'!A2007:Q4336,3,FALSE)</f>
        <v>26.03</v>
      </c>
      <c r="D2008" s="14">
        <f>VLOOKUP(A2008,'Data _Transformation'!A2007:Q4336,4,FALSE)</f>
        <v>5.1100000000000003</v>
      </c>
      <c r="E2008" s="14" t="str">
        <f>VLOOKUP(A2008,'Data _Transformation'!A2007:Q4336,5,FALSE)</f>
        <v>Yes</v>
      </c>
      <c r="F2008" s="14" t="str">
        <f>VLOOKUP(A2008,'Data _Transformation'!A2007:Q4336,6,FALSE)</f>
        <v>No</v>
      </c>
      <c r="G2008" s="14" t="str">
        <f>VLOOKUP(A2008,'Data _Transformation'!A2007:Q4336,7,FALSE)</f>
        <v>No</v>
      </c>
      <c r="H2008" s="14">
        <f>VLOOKUP(A2008,'Data _Transformation'!A2007:Q4336,8,FALSE)</f>
        <v>1</v>
      </c>
      <c r="I2008" s="14" t="str">
        <f>VLOOKUP(A2008,'Data _Transformation'!A2007:Q4336,9,FALSE)</f>
        <v>Nonsmoker</v>
      </c>
      <c r="J2008" s="14" t="str">
        <f>VLOOKUP(A2008,'Data _Transformation'!A2007:Q4336,10,FALSE)</f>
        <v>Over weight</v>
      </c>
      <c r="K2008" s="14" t="str">
        <f>VLOOKUP(A2008,'Data _Transformation'!A2007:Q4336,11,FALSE)</f>
        <v>Normal</v>
      </c>
      <c r="L2008" s="39">
        <f>VLOOKUP(A2008,'Data _Transformation'!A2007:Q4336,12,FALSE)</f>
        <v>32872</v>
      </c>
      <c r="M2008" s="40">
        <f>VLOOKUP(A2008,'Data _Transformation'!A2007:Q4336,13,FALSE)</f>
        <v>29852.48</v>
      </c>
      <c r="N2008" s="14" t="str">
        <f>VLOOKUP(A2008,'Data _Transformation'!A2007:Q4336,14,FALSE)</f>
        <v>tier - 1</v>
      </c>
      <c r="O2008" s="14" t="str">
        <f>VLOOKUP(A2008,'Data _Transformation'!A2007:Q4336,15,FALSE)</f>
        <v>tier - 3</v>
      </c>
      <c r="P2008" s="14" t="str">
        <f>VLOOKUP(A2008,'Data _Transformation'!A2007:Q4336,16,0)</f>
        <v>R1011</v>
      </c>
      <c r="Q2008" s="42">
        <f>VLOOKUP(A2008,'Data _Transformation'!A2007:Q4336,17,0)</f>
        <v>33</v>
      </c>
    </row>
    <row r="2009" spans="1:17" ht="15.6" x14ac:dyDescent="0.3">
      <c r="A2009" s="41" t="s">
        <v>1832</v>
      </c>
      <c r="B2009" s="14" t="str">
        <f>VLOOKUP(A2009,'Data _Transformation'!A2008:Q4337,2,FALSE)</f>
        <v xml:space="preserve">  Amanda C</v>
      </c>
      <c r="C2009" s="14">
        <f>VLOOKUP(A2009,'Data _Transformation'!A2008:Q4337,3,FALSE)</f>
        <v>16.079999999999998</v>
      </c>
      <c r="D2009" s="14">
        <f>VLOOKUP(A2009,'Data _Transformation'!A2008:Q4337,4,FALSE)</f>
        <v>5.94</v>
      </c>
      <c r="E2009" s="14" t="str">
        <f>VLOOKUP(A2009,'Data _Transformation'!A2008:Q4337,5,FALSE)</f>
        <v>No</v>
      </c>
      <c r="F2009" s="14" t="str">
        <f>VLOOKUP(A2009,'Data _Transformation'!A2008:Q4337,6,FALSE)</f>
        <v>No</v>
      </c>
      <c r="G2009" s="14" t="str">
        <f>VLOOKUP(A2009,'Data _Transformation'!A2008:Q4337,7,FALSE)</f>
        <v>No</v>
      </c>
      <c r="H2009" s="14">
        <f>VLOOKUP(A2009,'Data _Transformation'!A2008:Q4337,8,FALSE)</f>
        <v>0</v>
      </c>
      <c r="I2009" s="14" t="str">
        <f>VLOOKUP(A2009,'Data _Transformation'!A2008:Q4337,9,FALSE)</f>
        <v>Nonsmoker</v>
      </c>
      <c r="J2009" s="14" t="str">
        <f>VLOOKUP(A2009,'Data _Transformation'!A2008:Q4337,10,FALSE)</f>
        <v>Under weight</v>
      </c>
      <c r="K2009" s="14" t="str">
        <f>VLOOKUP(A2009,'Data _Transformation'!A2008:Q4337,11,FALSE)</f>
        <v>Prediabetes</v>
      </c>
      <c r="L2009" s="39">
        <f>VLOOKUP(A2009,'Data _Transformation'!A2008:Q4337,12,FALSE)</f>
        <v>27625</v>
      </c>
      <c r="M2009" s="40">
        <f>VLOOKUP(A2009,'Data _Transformation'!A2008:Q4337,13,FALSE)</f>
        <v>29899.25</v>
      </c>
      <c r="N2009" s="14" t="str">
        <f>VLOOKUP(A2009,'Data _Transformation'!A2008:Q4337,14,FALSE)</f>
        <v>tier - 1</v>
      </c>
      <c r="O2009" s="14" t="str">
        <f>VLOOKUP(A2009,'Data _Transformation'!A2008:Q4337,15,FALSE)</f>
        <v>tier - 3</v>
      </c>
      <c r="P2009" s="14" t="str">
        <f>VLOOKUP(A2009,'Data _Transformation'!A2008:Q4337,16,0)</f>
        <v>R1011</v>
      </c>
      <c r="Q2009" s="42">
        <f>VLOOKUP(A2009,'Data _Transformation'!A2008:Q4337,17,0)</f>
        <v>47</v>
      </c>
    </row>
    <row r="2010" spans="1:17" ht="15.6" x14ac:dyDescent="0.3">
      <c r="A2010" s="41" t="s">
        <v>1826</v>
      </c>
      <c r="B2010" s="14" t="str">
        <f>VLOOKUP(A2010,'Data _Transformation'!A2009:Q4338,2,FALSE)</f>
        <v xml:space="preserve">  Valur</v>
      </c>
      <c r="C2010" s="14">
        <f>VLOOKUP(A2010,'Data _Transformation'!A2009:Q4338,3,FALSE)</f>
        <v>30.875</v>
      </c>
      <c r="D2010" s="14">
        <f>VLOOKUP(A2010,'Data _Transformation'!A2009:Q4338,4,FALSE)</f>
        <v>5.54</v>
      </c>
      <c r="E2010" s="14" t="str">
        <f>VLOOKUP(A2010,'Data _Transformation'!A2009:Q4338,5,FALSE)</f>
        <v>No</v>
      </c>
      <c r="F2010" s="14" t="str">
        <f>VLOOKUP(A2010,'Data _Transformation'!A2009:Q4338,6,FALSE)</f>
        <v>No</v>
      </c>
      <c r="G2010" s="14" t="str">
        <f>VLOOKUP(A2010,'Data _Transformation'!A2009:Q4338,7,FALSE)</f>
        <v>No</v>
      </c>
      <c r="H2010" s="14">
        <f>VLOOKUP(A2010,'Data _Transformation'!A2009:Q4338,8,FALSE)</f>
        <v>0</v>
      </c>
      <c r="I2010" s="14" t="str">
        <f>VLOOKUP(A2010,'Data _Transformation'!A2009:Q4338,9,FALSE)</f>
        <v>Nonsmoker</v>
      </c>
      <c r="J2010" s="14" t="str">
        <f>VLOOKUP(A2010,'Data _Transformation'!A2009:Q4338,10,FALSE)</f>
        <v>Obesity</v>
      </c>
      <c r="K2010" s="14" t="str">
        <f>VLOOKUP(A2010,'Data _Transformation'!A2009:Q4338,11,FALSE)</f>
        <v>Normal</v>
      </c>
      <c r="L2010" s="39">
        <f>VLOOKUP(A2010,'Data _Transformation'!A2009:Q4338,12,FALSE)</f>
        <v>32507</v>
      </c>
      <c r="M2010" s="40">
        <f>VLOOKUP(A2010,'Data _Transformation'!A2009:Q4338,13,FALSE)</f>
        <v>29929.56</v>
      </c>
      <c r="N2010" s="14" t="str">
        <f>VLOOKUP(A2010,'Data _Transformation'!A2009:Q4338,14,FALSE)</f>
        <v>tier - 1</v>
      </c>
      <c r="O2010" s="14" t="str">
        <f>VLOOKUP(A2010,'Data _Transformation'!A2009:Q4338,15,FALSE)</f>
        <v>tier - 1</v>
      </c>
      <c r="P2010" s="14" t="str">
        <f>VLOOKUP(A2010,'Data _Transformation'!A2009:Q4338,16,0)</f>
        <v>R1011</v>
      </c>
      <c r="Q2010" s="42">
        <f>VLOOKUP(A2010,'Data _Transformation'!A2009:Q4338,17,0)</f>
        <v>34</v>
      </c>
    </row>
    <row r="2011" spans="1:17" ht="15.6" x14ac:dyDescent="0.3">
      <c r="A2011" s="41" t="s">
        <v>1821</v>
      </c>
      <c r="B2011" s="14" t="str">
        <f>VLOOKUP(A2011,'Data _Transformation'!A2010:Q4339,2,FALSE)</f>
        <v xml:space="preserve">  Erica J</v>
      </c>
      <c r="C2011" s="14">
        <f>VLOOKUP(A2011,'Data _Transformation'!A2010:Q4339,3,FALSE)</f>
        <v>31.79</v>
      </c>
      <c r="D2011" s="14">
        <f>VLOOKUP(A2011,'Data _Transformation'!A2010:Q4339,4,FALSE)</f>
        <v>7.09</v>
      </c>
      <c r="E2011" s="14" t="str">
        <f>VLOOKUP(A2011,'Data _Transformation'!A2010:Q4339,5,FALSE)</f>
        <v>No</v>
      </c>
      <c r="F2011" s="14" t="str">
        <f>VLOOKUP(A2011,'Data _Transformation'!A2010:Q4339,6,FALSE)</f>
        <v>No</v>
      </c>
      <c r="G2011" s="14" t="str">
        <f>VLOOKUP(A2011,'Data _Transformation'!A2010:Q4339,7,FALSE)</f>
        <v>No</v>
      </c>
      <c r="H2011" s="14">
        <f>VLOOKUP(A2011,'Data _Transformation'!A2010:Q4339,8,FALSE)</f>
        <v>0</v>
      </c>
      <c r="I2011" s="14" t="str">
        <f>VLOOKUP(A2011,'Data _Transformation'!A2010:Q4339,9,FALSE)</f>
        <v>Nonsmoker</v>
      </c>
      <c r="J2011" s="14" t="str">
        <f>VLOOKUP(A2011,'Data _Transformation'!A2010:Q4339,10,FALSE)</f>
        <v>Obesity</v>
      </c>
      <c r="K2011" s="14" t="str">
        <f>VLOOKUP(A2011,'Data _Transformation'!A2010:Q4339,11,FALSE)</f>
        <v>Diabetes</v>
      </c>
      <c r="L2011" s="39">
        <f>VLOOKUP(A2011,'Data _Transformation'!A2010:Q4339,12,FALSE)</f>
        <v>27923</v>
      </c>
      <c r="M2011" s="40">
        <f>VLOOKUP(A2011,'Data _Transformation'!A2010:Q4339,13,FALSE)</f>
        <v>29933.75</v>
      </c>
      <c r="N2011" s="14" t="str">
        <f>VLOOKUP(A2011,'Data _Transformation'!A2010:Q4339,14,FALSE)</f>
        <v>tier - 1</v>
      </c>
      <c r="O2011" s="14" t="str">
        <f>VLOOKUP(A2011,'Data _Transformation'!A2010:Q4339,15,FALSE)</f>
        <v>tier - 1</v>
      </c>
      <c r="P2011" s="14" t="str">
        <f>VLOOKUP(A2011,'Data _Transformation'!A2010:Q4339,16,0)</f>
        <v>R1011</v>
      </c>
      <c r="Q2011" s="42">
        <f>VLOOKUP(A2011,'Data _Transformation'!A2010:Q4339,17,0)</f>
        <v>46</v>
      </c>
    </row>
    <row r="2012" spans="1:17" ht="15.6" x14ac:dyDescent="0.3">
      <c r="A2012" s="41" t="s">
        <v>1816</v>
      </c>
      <c r="B2012" s="14" t="str">
        <f>VLOOKUP(A2012,'Data _Transformation'!A2011:Q4340,2,FALSE)</f>
        <v xml:space="preserve">  Stephen F</v>
      </c>
      <c r="C2012" s="14">
        <f>VLOOKUP(A2012,'Data _Transformation'!A2011:Q4340,3,FALSE)</f>
        <v>28.48</v>
      </c>
      <c r="D2012" s="14">
        <f>VLOOKUP(A2012,'Data _Transformation'!A2011:Q4340,4,FALSE)</f>
        <v>6.22</v>
      </c>
      <c r="E2012" s="14" t="str">
        <f>VLOOKUP(A2012,'Data _Transformation'!A2011:Q4340,5,FALSE)</f>
        <v>Yes</v>
      </c>
      <c r="F2012" s="14" t="str">
        <f>VLOOKUP(A2012,'Data _Transformation'!A2011:Q4340,6,FALSE)</f>
        <v>No</v>
      </c>
      <c r="G2012" s="14" t="str">
        <f>VLOOKUP(A2012,'Data _Transformation'!A2011:Q4340,7,FALSE)</f>
        <v>Yes</v>
      </c>
      <c r="H2012" s="14">
        <f>VLOOKUP(A2012,'Data _Transformation'!A2011:Q4340,8,FALSE)</f>
        <v>1</v>
      </c>
      <c r="I2012" s="14" t="str">
        <f>VLOOKUP(A2012,'Data _Transformation'!A2011:Q4340,9,FALSE)</f>
        <v>Nonsmoker</v>
      </c>
      <c r="J2012" s="14" t="str">
        <f>VLOOKUP(A2012,'Data _Transformation'!A2011:Q4340,10,FALSE)</f>
        <v>Over weight</v>
      </c>
      <c r="K2012" s="14" t="str">
        <f>VLOOKUP(A2012,'Data _Transformation'!A2011:Q4340,11,FALSE)</f>
        <v>Prediabetes</v>
      </c>
      <c r="L2012" s="39">
        <f>VLOOKUP(A2012,'Data _Transformation'!A2011:Q4340,12,FALSE)</f>
        <v>33516</v>
      </c>
      <c r="M2012" s="40">
        <f>VLOOKUP(A2012,'Data _Transformation'!A2011:Q4340,13,FALSE)</f>
        <v>29969.67</v>
      </c>
      <c r="N2012" s="14" t="str">
        <f>VLOOKUP(A2012,'Data _Transformation'!A2011:Q4340,14,FALSE)</f>
        <v>tier - 1</v>
      </c>
      <c r="O2012" s="14" t="str">
        <f>VLOOKUP(A2012,'Data _Transformation'!A2011:Q4340,15,FALSE)</f>
        <v>tier - 1</v>
      </c>
      <c r="P2012" s="14" t="str">
        <f>VLOOKUP(A2012,'Data _Transformation'!A2011:Q4340,16,0)</f>
        <v>R1011</v>
      </c>
      <c r="Q2012" s="42">
        <f>VLOOKUP(A2012,'Data _Transformation'!A2011:Q4340,17,0)</f>
        <v>31</v>
      </c>
    </row>
    <row r="2013" spans="1:17" ht="15.6" x14ac:dyDescent="0.3">
      <c r="A2013" s="41" t="s">
        <v>1810</v>
      </c>
      <c r="B2013" s="14" t="str">
        <f>VLOOKUP(A2013,'Data _Transformation'!A2012:Q4341,2,FALSE)</f>
        <v xml:space="preserve">  Lissa</v>
      </c>
      <c r="C2013" s="14">
        <f>VLOOKUP(A2013,'Data _Transformation'!A2012:Q4341,3,FALSE)</f>
        <v>26.6</v>
      </c>
      <c r="D2013" s="14">
        <f>VLOOKUP(A2013,'Data _Transformation'!A2012:Q4341,4,FALSE)</f>
        <v>4.33</v>
      </c>
      <c r="E2013" s="14" t="str">
        <f>VLOOKUP(A2013,'Data _Transformation'!A2012:Q4341,5,FALSE)</f>
        <v>No</v>
      </c>
      <c r="F2013" s="14" t="str">
        <f>VLOOKUP(A2013,'Data _Transformation'!A2012:Q4341,6,FALSE)</f>
        <v>No</v>
      </c>
      <c r="G2013" s="14" t="str">
        <f>VLOOKUP(A2013,'Data _Transformation'!A2012:Q4341,7,FALSE)</f>
        <v>No</v>
      </c>
      <c r="H2013" s="14">
        <f>VLOOKUP(A2013,'Data _Transformation'!A2012:Q4341,8,FALSE)</f>
        <v>1</v>
      </c>
      <c r="I2013" s="14" t="str">
        <f>VLOOKUP(A2013,'Data _Transformation'!A2012:Q4341,9,FALSE)</f>
        <v>Nonsmoker</v>
      </c>
      <c r="J2013" s="14" t="str">
        <f>VLOOKUP(A2013,'Data _Transformation'!A2012:Q4341,10,FALSE)</f>
        <v>Over weight</v>
      </c>
      <c r="K2013" s="14" t="str">
        <f>VLOOKUP(A2013,'Data _Transformation'!A2012:Q4341,11,FALSE)</f>
        <v>Normal</v>
      </c>
      <c r="L2013" s="39">
        <f>VLOOKUP(A2013,'Data _Transformation'!A2012:Q4341,12,FALSE)</f>
        <v>29802</v>
      </c>
      <c r="M2013" s="40">
        <f>VLOOKUP(A2013,'Data _Transformation'!A2012:Q4341,13,FALSE)</f>
        <v>30026.87</v>
      </c>
      <c r="N2013" s="14" t="str">
        <f>VLOOKUP(A2013,'Data _Transformation'!A2012:Q4341,14,FALSE)</f>
        <v>tier - 2</v>
      </c>
      <c r="O2013" s="14" t="str">
        <f>VLOOKUP(A2013,'Data _Transformation'!A2012:Q4341,15,FALSE)</f>
        <v>tier - 3</v>
      </c>
      <c r="P2013" s="14" t="str">
        <f>VLOOKUP(A2013,'Data _Transformation'!A2012:Q4341,16,0)</f>
        <v>R1012</v>
      </c>
      <c r="Q2013" s="42">
        <f>VLOOKUP(A2013,'Data _Transformation'!A2012:Q4341,17,0)</f>
        <v>41</v>
      </c>
    </row>
    <row r="2014" spans="1:17" ht="15.6" x14ac:dyDescent="0.3">
      <c r="A2014" s="41" t="s">
        <v>1804</v>
      </c>
      <c r="B2014" s="14" t="str">
        <f>VLOOKUP(A2014,'Data _Transformation'!A2013:Q4342,2,FALSE)</f>
        <v xml:space="preserve">  Megan</v>
      </c>
      <c r="C2014" s="14">
        <f>VLOOKUP(A2014,'Data _Transformation'!A2013:Q4342,3,FALSE)</f>
        <v>25.27</v>
      </c>
      <c r="D2014" s="14">
        <f>VLOOKUP(A2014,'Data _Transformation'!A2013:Q4342,4,FALSE)</f>
        <v>5.83</v>
      </c>
      <c r="E2014" s="14" t="str">
        <f>VLOOKUP(A2014,'Data _Transformation'!A2013:Q4342,5,FALSE)</f>
        <v>No</v>
      </c>
      <c r="F2014" s="14" t="str">
        <f>VLOOKUP(A2014,'Data _Transformation'!A2013:Q4342,6,FALSE)</f>
        <v>No</v>
      </c>
      <c r="G2014" s="14" t="str">
        <f>VLOOKUP(A2014,'Data _Transformation'!A2013:Q4342,7,FALSE)</f>
        <v>No</v>
      </c>
      <c r="H2014" s="14">
        <f>VLOOKUP(A2014,'Data _Transformation'!A2013:Q4342,8,FALSE)</f>
        <v>1</v>
      </c>
      <c r="I2014" s="14" t="str">
        <f>VLOOKUP(A2014,'Data _Transformation'!A2013:Q4342,9,FALSE)</f>
        <v>Nonsmoker</v>
      </c>
      <c r="J2014" s="14" t="str">
        <f>VLOOKUP(A2014,'Data _Transformation'!A2013:Q4342,10,FALSE)</f>
        <v>Over weight</v>
      </c>
      <c r="K2014" s="14" t="str">
        <f>VLOOKUP(A2014,'Data _Transformation'!A2013:Q4342,11,FALSE)</f>
        <v>Prediabetes</v>
      </c>
      <c r="L2014" s="39">
        <f>VLOOKUP(A2014,'Data _Transformation'!A2013:Q4342,12,FALSE)</f>
        <v>24639</v>
      </c>
      <c r="M2014" s="40">
        <f>VLOOKUP(A2014,'Data _Transformation'!A2013:Q4342,13,FALSE)</f>
        <v>30063.58</v>
      </c>
      <c r="N2014" s="14" t="str">
        <f>VLOOKUP(A2014,'Data _Transformation'!A2013:Q4342,14,FALSE)</f>
        <v>tier - 1</v>
      </c>
      <c r="O2014" s="14" t="str">
        <f>VLOOKUP(A2014,'Data _Transformation'!A2013:Q4342,15,FALSE)</f>
        <v>tier - 1</v>
      </c>
      <c r="P2014" s="14" t="str">
        <f>VLOOKUP(A2014,'Data _Transformation'!A2013:Q4342,16,0)</f>
        <v>R1012</v>
      </c>
      <c r="Q2014" s="42">
        <f>VLOOKUP(A2014,'Data _Transformation'!A2013:Q4342,17,0)</f>
        <v>55</v>
      </c>
    </row>
    <row r="2015" spans="1:17" ht="15.6" x14ac:dyDescent="0.3">
      <c r="A2015" s="41" t="s">
        <v>1799</v>
      </c>
      <c r="B2015" s="14" t="str">
        <f>VLOOKUP(A2015,'Data _Transformation'!A2014:Q4343,2,FALSE)</f>
        <v xml:space="preserve">  Alyson</v>
      </c>
      <c r="C2015" s="14">
        <f>VLOOKUP(A2015,'Data _Transformation'!A2014:Q4343,3,FALSE)</f>
        <v>34.484999999999999</v>
      </c>
      <c r="D2015" s="14">
        <f>VLOOKUP(A2015,'Data _Transformation'!A2014:Q4343,4,FALSE)</f>
        <v>4.7</v>
      </c>
      <c r="E2015" s="14" t="str">
        <f>VLOOKUP(A2015,'Data _Transformation'!A2014:Q4343,5,FALSE)</f>
        <v>Yes</v>
      </c>
      <c r="F2015" s="14" t="str">
        <f>VLOOKUP(A2015,'Data _Transformation'!A2014:Q4343,6,FALSE)</f>
        <v>No</v>
      </c>
      <c r="G2015" s="14" t="str">
        <f>VLOOKUP(A2015,'Data _Transformation'!A2014:Q4343,7,FALSE)</f>
        <v>Yes</v>
      </c>
      <c r="H2015" s="14">
        <f>VLOOKUP(A2015,'Data _Transformation'!A2014:Q4343,8,FALSE)</f>
        <v>1</v>
      </c>
      <c r="I2015" s="14" t="str">
        <f>VLOOKUP(A2015,'Data _Transformation'!A2014:Q4343,9,FALSE)</f>
        <v>Nonsmoker</v>
      </c>
      <c r="J2015" s="14" t="str">
        <f>VLOOKUP(A2015,'Data _Transformation'!A2014:Q4343,10,FALSE)</f>
        <v>Obesity</v>
      </c>
      <c r="K2015" s="14" t="str">
        <f>VLOOKUP(A2015,'Data _Transformation'!A2014:Q4343,11,FALSE)</f>
        <v>Normal</v>
      </c>
      <c r="L2015" s="39">
        <f>VLOOKUP(A2015,'Data _Transformation'!A2014:Q4343,12,FALSE)</f>
        <v>29100</v>
      </c>
      <c r="M2015" s="40">
        <f>VLOOKUP(A2015,'Data _Transformation'!A2014:Q4343,13,FALSE)</f>
        <v>30095.97</v>
      </c>
      <c r="N2015" s="14" t="str">
        <f>VLOOKUP(A2015,'Data _Transformation'!A2014:Q4343,14,FALSE)</f>
        <v>tier - 2</v>
      </c>
      <c r="O2015" s="14" t="str">
        <f>VLOOKUP(A2015,'Data _Transformation'!A2014:Q4343,15,FALSE)</f>
        <v>tier - 3</v>
      </c>
      <c r="P2015" s="14" t="str">
        <f>VLOOKUP(A2015,'Data _Transformation'!A2014:Q4343,16,0)</f>
        <v>R1011</v>
      </c>
      <c r="Q2015" s="42">
        <f>VLOOKUP(A2015,'Data _Transformation'!A2014:Q4343,17,0)</f>
        <v>43</v>
      </c>
    </row>
    <row r="2016" spans="1:17" ht="15.6" x14ac:dyDescent="0.3">
      <c r="A2016" s="41" t="s">
        <v>1795</v>
      </c>
      <c r="B2016" s="14" t="str">
        <f>VLOOKUP(A2016,'Data _Transformation'!A2015:Q4344,2,FALSE)</f>
        <v xml:space="preserve">  Chance B</v>
      </c>
      <c r="C2016" s="14">
        <f>VLOOKUP(A2016,'Data _Transformation'!A2015:Q4344,3,FALSE)</f>
        <v>15.57</v>
      </c>
      <c r="D2016" s="14">
        <f>VLOOKUP(A2016,'Data _Transformation'!A2015:Q4344,4,FALSE)</f>
        <v>4.07</v>
      </c>
      <c r="E2016" s="14" t="str">
        <f>VLOOKUP(A2016,'Data _Transformation'!A2015:Q4344,5,FALSE)</f>
        <v>Yes</v>
      </c>
      <c r="F2016" s="14" t="str">
        <f>VLOOKUP(A2016,'Data _Transformation'!A2015:Q4344,6,FALSE)</f>
        <v>No</v>
      </c>
      <c r="G2016" s="14" t="str">
        <f>VLOOKUP(A2016,'Data _Transformation'!A2015:Q4344,7,FALSE)</f>
        <v>No</v>
      </c>
      <c r="H2016" s="14">
        <f>VLOOKUP(A2016,'Data _Transformation'!A2015:Q4344,8,FALSE)</f>
        <v>1</v>
      </c>
      <c r="I2016" s="14" t="str">
        <f>VLOOKUP(A2016,'Data _Transformation'!A2015:Q4344,9,FALSE)</f>
        <v>Nonsmoker</v>
      </c>
      <c r="J2016" s="14" t="str">
        <f>VLOOKUP(A2016,'Data _Transformation'!A2015:Q4344,10,FALSE)</f>
        <v>Under weight</v>
      </c>
      <c r="K2016" s="14" t="str">
        <f>VLOOKUP(A2016,'Data _Transformation'!A2015:Q4344,11,FALSE)</f>
        <v>Normal</v>
      </c>
      <c r="L2016" s="39">
        <f>VLOOKUP(A2016,'Data _Transformation'!A2015:Q4344,12,FALSE)</f>
        <v>26292</v>
      </c>
      <c r="M2016" s="40">
        <f>VLOOKUP(A2016,'Data _Transformation'!A2015:Q4344,13,FALSE)</f>
        <v>30134.75</v>
      </c>
      <c r="N2016" s="14" t="str">
        <f>VLOOKUP(A2016,'Data _Transformation'!A2015:Q4344,14,FALSE)</f>
        <v>tier - 2</v>
      </c>
      <c r="O2016" s="14" t="str">
        <f>VLOOKUP(A2016,'Data _Transformation'!A2015:Q4344,15,FALSE)</f>
        <v>tier - 3</v>
      </c>
      <c r="P2016" s="14" t="str">
        <f>VLOOKUP(A2016,'Data _Transformation'!A2015:Q4344,16,0)</f>
        <v>R1011</v>
      </c>
      <c r="Q2016" s="42">
        <f>VLOOKUP(A2016,'Data _Transformation'!A2015:Q4344,17,0)</f>
        <v>51</v>
      </c>
    </row>
    <row r="2017" spans="1:17" ht="15.6" x14ac:dyDescent="0.3">
      <c r="A2017" s="41" t="s">
        <v>1789</v>
      </c>
      <c r="B2017" s="14" t="str">
        <f>VLOOKUP(A2017,'Data _Transformation'!A2016:Q4345,2,FALSE)</f>
        <v xml:space="preserve">  Sean P</v>
      </c>
      <c r="C2017" s="14">
        <f>VLOOKUP(A2017,'Data _Transformation'!A2016:Q4345,3,FALSE)</f>
        <v>30.36</v>
      </c>
      <c r="D2017" s="14">
        <f>VLOOKUP(A2017,'Data _Transformation'!A2016:Q4345,4,FALSE)</f>
        <v>9.39</v>
      </c>
      <c r="E2017" s="14" t="str">
        <f>VLOOKUP(A2017,'Data _Transformation'!A2016:Q4345,5,FALSE)</f>
        <v>No</v>
      </c>
      <c r="F2017" s="14" t="str">
        <f>VLOOKUP(A2017,'Data _Transformation'!A2016:Q4345,6,FALSE)</f>
        <v>No</v>
      </c>
      <c r="G2017" s="14" t="str">
        <f>VLOOKUP(A2017,'Data _Transformation'!A2016:Q4345,7,FALSE)</f>
        <v>No</v>
      </c>
      <c r="H2017" s="14">
        <f>VLOOKUP(A2017,'Data _Transformation'!A2016:Q4345,8,FALSE)</f>
        <v>0</v>
      </c>
      <c r="I2017" s="14" t="str">
        <f>VLOOKUP(A2017,'Data _Transformation'!A2016:Q4345,9,FALSE)</f>
        <v>Nonsmoker</v>
      </c>
      <c r="J2017" s="14" t="str">
        <f>VLOOKUP(A2017,'Data _Transformation'!A2016:Q4345,10,FALSE)</f>
        <v>Obesity</v>
      </c>
      <c r="K2017" s="14" t="str">
        <f>VLOOKUP(A2017,'Data _Transformation'!A2016:Q4345,11,FALSE)</f>
        <v>Diabetes</v>
      </c>
      <c r="L2017" s="39">
        <f>VLOOKUP(A2017,'Data _Transformation'!A2016:Q4345,12,FALSE)</f>
        <v>21408</v>
      </c>
      <c r="M2017" s="40">
        <f>VLOOKUP(A2017,'Data _Transformation'!A2016:Q4345,13,FALSE)</f>
        <v>30166.62</v>
      </c>
      <c r="N2017" s="14" t="str">
        <f>VLOOKUP(A2017,'Data _Transformation'!A2016:Q4345,14,FALSE)</f>
        <v>tier - 1</v>
      </c>
      <c r="O2017" s="14" t="str">
        <f>VLOOKUP(A2017,'Data _Transformation'!A2016:Q4345,15,FALSE)</f>
        <v>tier - 3</v>
      </c>
      <c r="P2017" s="14" t="str">
        <f>VLOOKUP(A2017,'Data _Transformation'!A2016:Q4345,16,0)</f>
        <v>R1012</v>
      </c>
      <c r="Q2017" s="42">
        <f>VLOOKUP(A2017,'Data _Transformation'!A2016:Q4345,17,0)</f>
        <v>64</v>
      </c>
    </row>
    <row r="2018" spans="1:17" ht="15.6" x14ac:dyDescent="0.3">
      <c r="A2018" s="41" t="s">
        <v>1782</v>
      </c>
      <c r="B2018" s="14" t="str">
        <f>VLOOKUP(A2018,'Data _Transformation'!A2017:Q4346,2,FALSE)</f>
        <v xml:space="preserve">  Therese</v>
      </c>
      <c r="C2018" s="14">
        <f>VLOOKUP(A2018,'Data _Transformation'!A2017:Q4346,3,FALSE)</f>
        <v>19.37</v>
      </c>
      <c r="D2018" s="14">
        <f>VLOOKUP(A2018,'Data _Transformation'!A2017:Q4346,4,FALSE)</f>
        <v>4.18</v>
      </c>
      <c r="E2018" s="14" t="str">
        <f>VLOOKUP(A2018,'Data _Transformation'!A2017:Q4346,5,FALSE)</f>
        <v>No</v>
      </c>
      <c r="F2018" s="14" t="str">
        <f>VLOOKUP(A2018,'Data _Transformation'!A2017:Q4346,6,FALSE)</f>
        <v>No</v>
      </c>
      <c r="G2018" s="14" t="str">
        <f>VLOOKUP(A2018,'Data _Transformation'!A2017:Q4346,7,FALSE)</f>
        <v>No</v>
      </c>
      <c r="H2018" s="14">
        <f>VLOOKUP(A2018,'Data _Transformation'!A2017:Q4346,8,FALSE)</f>
        <v>0</v>
      </c>
      <c r="I2018" s="14" t="str">
        <f>VLOOKUP(A2018,'Data _Transformation'!A2017:Q4346,9,FALSE)</f>
        <v>Nonsmoker</v>
      </c>
      <c r="J2018" s="14" t="str">
        <f>VLOOKUP(A2018,'Data _Transformation'!A2017:Q4346,10,FALSE)</f>
        <v>Normal weight</v>
      </c>
      <c r="K2018" s="14" t="str">
        <f>VLOOKUP(A2018,'Data _Transformation'!A2017:Q4346,11,FALSE)</f>
        <v>Normal</v>
      </c>
      <c r="L2018" s="39">
        <f>VLOOKUP(A2018,'Data _Transformation'!A2017:Q4346,12,FALSE)</f>
        <v>23267</v>
      </c>
      <c r="M2018" s="40">
        <f>VLOOKUP(A2018,'Data _Transformation'!A2017:Q4346,13,FALSE)</f>
        <v>30184.94</v>
      </c>
      <c r="N2018" s="14" t="str">
        <f>VLOOKUP(A2018,'Data _Transformation'!A2017:Q4346,14,FALSE)</f>
        <v>tier - 1</v>
      </c>
      <c r="O2018" s="14" t="str">
        <f>VLOOKUP(A2018,'Data _Transformation'!A2017:Q4346,15,FALSE)</f>
        <v>tier - 1</v>
      </c>
      <c r="P2018" s="14" t="str">
        <f>VLOOKUP(A2018,'Data _Transformation'!A2017:Q4346,16,0)</f>
        <v>R1014</v>
      </c>
      <c r="Q2018" s="42">
        <f>VLOOKUP(A2018,'Data _Transformation'!A2017:Q4346,17,0)</f>
        <v>59</v>
      </c>
    </row>
    <row r="2019" spans="1:17" ht="15.6" x14ac:dyDescent="0.3">
      <c r="A2019" s="41" t="s">
        <v>1778</v>
      </c>
      <c r="B2019" s="14" t="str">
        <f>VLOOKUP(A2019,'Data _Transformation'!A2018:Q4347,2,FALSE)</f>
        <v xml:space="preserve">  Beau</v>
      </c>
      <c r="C2019" s="14">
        <f>VLOOKUP(A2019,'Data _Transformation'!A2018:Q4347,3,FALSE)</f>
        <v>16.71</v>
      </c>
      <c r="D2019" s="14">
        <f>VLOOKUP(A2019,'Data _Transformation'!A2018:Q4347,4,FALSE)</f>
        <v>4.18</v>
      </c>
      <c r="E2019" s="14" t="str">
        <f>VLOOKUP(A2019,'Data _Transformation'!A2018:Q4347,5,FALSE)</f>
        <v>No</v>
      </c>
      <c r="F2019" s="14" t="str">
        <f>VLOOKUP(A2019,'Data _Transformation'!A2018:Q4347,6,FALSE)</f>
        <v>No</v>
      </c>
      <c r="G2019" s="14" t="str">
        <f>VLOOKUP(A2019,'Data _Transformation'!A2018:Q4347,7,FALSE)</f>
        <v>No</v>
      </c>
      <c r="H2019" s="14">
        <f>VLOOKUP(A2019,'Data _Transformation'!A2018:Q4347,8,FALSE)</f>
        <v>1</v>
      </c>
      <c r="I2019" s="14" t="str">
        <f>VLOOKUP(A2019,'Data _Transformation'!A2018:Q4347,9,FALSE)</f>
        <v>Nonsmoker</v>
      </c>
      <c r="J2019" s="14" t="str">
        <f>VLOOKUP(A2019,'Data _Transformation'!A2018:Q4347,10,FALSE)</f>
        <v>Under weight</v>
      </c>
      <c r="K2019" s="14" t="str">
        <f>VLOOKUP(A2019,'Data _Transformation'!A2018:Q4347,11,FALSE)</f>
        <v>Normal</v>
      </c>
      <c r="L2019" s="39">
        <f>VLOOKUP(A2019,'Data _Transformation'!A2018:Q4347,12,FALSE)</f>
        <v>22904</v>
      </c>
      <c r="M2019" s="40">
        <f>VLOOKUP(A2019,'Data _Transformation'!A2018:Q4347,13,FALSE)</f>
        <v>30260</v>
      </c>
      <c r="N2019" s="14" t="str">
        <f>VLOOKUP(A2019,'Data _Transformation'!A2018:Q4347,14,FALSE)</f>
        <v>tier - 1</v>
      </c>
      <c r="O2019" s="14" t="str">
        <f>VLOOKUP(A2019,'Data _Transformation'!A2018:Q4347,15,FALSE)</f>
        <v>tier - 1</v>
      </c>
      <c r="P2019" s="14" t="str">
        <f>VLOOKUP(A2019,'Data _Transformation'!A2018:Q4347,16,0)</f>
        <v>R1014</v>
      </c>
      <c r="Q2019" s="42">
        <f>VLOOKUP(A2019,'Data _Transformation'!A2018:Q4347,17,0)</f>
        <v>60</v>
      </c>
    </row>
    <row r="2020" spans="1:17" ht="15.6" x14ac:dyDescent="0.3">
      <c r="A2020" s="41" t="s">
        <v>1774</v>
      </c>
      <c r="B2020" s="14" t="str">
        <f>VLOOKUP(A2020,'Data _Transformation'!A2019:Q4348,2,FALSE)</f>
        <v xml:space="preserve">  Kelsey M</v>
      </c>
      <c r="C2020" s="14">
        <f>VLOOKUP(A2020,'Data _Transformation'!A2019:Q4348,3,FALSE)</f>
        <v>24.1</v>
      </c>
      <c r="D2020" s="14">
        <f>VLOOKUP(A2020,'Data _Transformation'!A2019:Q4348,4,FALSE)</f>
        <v>4.4000000000000004</v>
      </c>
      <c r="E2020" s="14" t="str">
        <f>VLOOKUP(A2020,'Data _Transformation'!A2019:Q4348,5,FALSE)</f>
        <v>Yes</v>
      </c>
      <c r="F2020" s="14" t="str">
        <f>VLOOKUP(A2020,'Data _Transformation'!A2019:Q4348,6,FALSE)</f>
        <v>No</v>
      </c>
      <c r="G2020" s="14" t="str">
        <f>VLOOKUP(A2020,'Data _Transformation'!A2019:Q4348,7,FALSE)</f>
        <v>No</v>
      </c>
      <c r="H2020" s="14">
        <f>VLOOKUP(A2020,'Data _Transformation'!A2019:Q4348,8,FALSE)</f>
        <v>1</v>
      </c>
      <c r="I2020" s="14" t="str">
        <f>VLOOKUP(A2020,'Data _Transformation'!A2019:Q4348,9,FALSE)</f>
        <v>Nonsmoker</v>
      </c>
      <c r="J2020" s="14" t="str">
        <f>VLOOKUP(A2020,'Data _Transformation'!A2019:Q4348,10,FALSE)</f>
        <v>Normal weight</v>
      </c>
      <c r="K2020" s="14" t="str">
        <f>VLOOKUP(A2020,'Data _Transformation'!A2019:Q4348,11,FALSE)</f>
        <v>Normal</v>
      </c>
      <c r="L2020" s="39">
        <f>VLOOKUP(A2020,'Data _Transformation'!A2019:Q4348,12,FALSE)</f>
        <v>26504</v>
      </c>
      <c r="M2020" s="40">
        <f>VLOOKUP(A2020,'Data _Transformation'!A2019:Q4348,13,FALSE)</f>
        <v>30284.639999999999</v>
      </c>
      <c r="N2020" s="14" t="str">
        <f>VLOOKUP(A2020,'Data _Transformation'!A2019:Q4348,14,FALSE)</f>
        <v>tier - 1</v>
      </c>
      <c r="O2020" s="14" t="str">
        <f>VLOOKUP(A2020,'Data _Transformation'!A2019:Q4348,15,FALSE)</f>
        <v>tier - 1</v>
      </c>
      <c r="P2020" s="14" t="str">
        <f>VLOOKUP(A2020,'Data _Transformation'!A2019:Q4348,16,0)</f>
        <v>R1012</v>
      </c>
      <c r="Q2020" s="42">
        <f>VLOOKUP(A2020,'Data _Transformation'!A2019:Q4348,17,0)</f>
        <v>50</v>
      </c>
    </row>
    <row r="2021" spans="1:17" ht="15.6" x14ac:dyDescent="0.3">
      <c r="A2021" s="41" t="s">
        <v>1769</v>
      </c>
      <c r="B2021" s="14" t="str">
        <f>VLOOKUP(A2021,'Data _Transformation'!A2020:Q4349,2,FALSE)</f>
        <v xml:space="preserve">  Gretchen</v>
      </c>
      <c r="C2021" s="14">
        <f>VLOOKUP(A2021,'Data _Transformation'!A2020:Q4349,3,FALSE)</f>
        <v>29.77</v>
      </c>
      <c r="D2021" s="14">
        <f>VLOOKUP(A2021,'Data _Transformation'!A2020:Q4349,4,FALSE)</f>
        <v>9.9</v>
      </c>
      <c r="E2021" s="14" t="str">
        <f>VLOOKUP(A2021,'Data _Transformation'!A2020:Q4349,5,FALSE)</f>
        <v>No</v>
      </c>
      <c r="F2021" s="14" t="str">
        <f>VLOOKUP(A2021,'Data _Transformation'!A2020:Q4349,6,FALSE)</f>
        <v>No</v>
      </c>
      <c r="G2021" s="14" t="str">
        <f>VLOOKUP(A2021,'Data _Transformation'!A2020:Q4349,7,FALSE)</f>
        <v>No</v>
      </c>
      <c r="H2021" s="14">
        <f>VLOOKUP(A2021,'Data _Transformation'!A2020:Q4349,8,FALSE)</f>
        <v>0</v>
      </c>
      <c r="I2021" s="14" t="str">
        <f>VLOOKUP(A2021,'Data _Transformation'!A2020:Q4349,9,FALSE)</f>
        <v>Nonsmoker</v>
      </c>
      <c r="J2021" s="14" t="str">
        <f>VLOOKUP(A2021,'Data _Transformation'!A2020:Q4349,10,FALSE)</f>
        <v>Over weight</v>
      </c>
      <c r="K2021" s="14" t="str">
        <f>VLOOKUP(A2021,'Data _Transformation'!A2020:Q4349,11,FALSE)</f>
        <v>Diabetes</v>
      </c>
      <c r="L2021" s="39">
        <f>VLOOKUP(A2021,'Data _Transformation'!A2020:Q4349,12,FALSE)</f>
        <v>38139</v>
      </c>
      <c r="M2021" s="40">
        <f>VLOOKUP(A2021,'Data _Transformation'!A2020:Q4349,13,FALSE)</f>
        <v>30328.27</v>
      </c>
      <c r="N2021" s="14" t="str">
        <f>VLOOKUP(A2021,'Data _Transformation'!A2020:Q4349,14,FALSE)</f>
        <v>tier - 2</v>
      </c>
      <c r="O2021" s="14" t="str">
        <f>VLOOKUP(A2021,'Data _Transformation'!A2020:Q4349,15,FALSE)</f>
        <v>tier - 2</v>
      </c>
      <c r="P2021" s="14" t="str">
        <f>VLOOKUP(A2021,'Data _Transformation'!A2020:Q4349,16,0)</f>
        <v>R1011</v>
      </c>
      <c r="Q2021" s="42">
        <f>VLOOKUP(A2021,'Data _Transformation'!A2020:Q4349,17,0)</f>
        <v>19</v>
      </c>
    </row>
    <row r="2022" spans="1:17" ht="15.6" x14ac:dyDescent="0.3">
      <c r="A2022" s="41" t="s">
        <v>1764</v>
      </c>
      <c r="B2022" s="14" t="str">
        <f>VLOOKUP(A2022,'Data _Transformation'!A2021:Q4350,2,FALSE)</f>
        <v xml:space="preserve">  Nicholas E</v>
      </c>
      <c r="C2022" s="14">
        <f>VLOOKUP(A2022,'Data _Transformation'!A2021:Q4350,3,FALSE)</f>
        <v>46.53</v>
      </c>
      <c r="D2022" s="14">
        <f>VLOOKUP(A2022,'Data _Transformation'!A2021:Q4350,4,FALSE)</f>
        <v>4.84</v>
      </c>
      <c r="E2022" s="14" t="str">
        <f>VLOOKUP(A2022,'Data _Transformation'!A2021:Q4350,5,FALSE)</f>
        <v>Yes</v>
      </c>
      <c r="F2022" s="14" t="str">
        <f>VLOOKUP(A2022,'Data _Transformation'!A2021:Q4350,6,FALSE)</f>
        <v>No</v>
      </c>
      <c r="G2022" s="14" t="str">
        <f>VLOOKUP(A2022,'Data _Transformation'!A2021:Q4350,7,FALSE)</f>
        <v>No</v>
      </c>
      <c r="H2022" s="14">
        <f>VLOOKUP(A2022,'Data _Transformation'!A2021:Q4350,8,FALSE)</f>
        <v>0</v>
      </c>
      <c r="I2022" s="14" t="str">
        <f>VLOOKUP(A2022,'Data _Transformation'!A2021:Q4350,9,FALSE)</f>
        <v>Nonsmoker</v>
      </c>
      <c r="J2022" s="14" t="str">
        <f>VLOOKUP(A2022,'Data _Transformation'!A2021:Q4350,10,FALSE)</f>
        <v>Obesity</v>
      </c>
      <c r="K2022" s="14" t="str">
        <f>VLOOKUP(A2022,'Data _Transformation'!A2021:Q4350,11,FALSE)</f>
        <v>Normal</v>
      </c>
      <c r="L2022" s="39">
        <f>VLOOKUP(A2022,'Data _Transformation'!A2021:Q4350,12,FALSE)</f>
        <v>25414</v>
      </c>
      <c r="M2022" s="40">
        <f>VLOOKUP(A2022,'Data _Transformation'!A2021:Q4350,13,FALSE)</f>
        <v>30366.93</v>
      </c>
      <c r="N2022" s="14" t="str">
        <f>VLOOKUP(A2022,'Data _Transformation'!A2021:Q4350,14,FALSE)</f>
        <v>tier - 2</v>
      </c>
      <c r="O2022" s="14" t="str">
        <f>VLOOKUP(A2022,'Data _Transformation'!A2021:Q4350,15,FALSE)</f>
        <v>tier - 2</v>
      </c>
      <c r="P2022" s="14" t="str">
        <f>VLOOKUP(A2022,'Data _Transformation'!A2021:Q4350,16,0)</f>
        <v>R1011</v>
      </c>
      <c r="Q2022" s="42">
        <f>VLOOKUP(A2022,'Data _Transformation'!A2021:Q4350,17,0)</f>
        <v>53</v>
      </c>
    </row>
    <row r="2023" spans="1:17" ht="15.6" x14ac:dyDescent="0.3">
      <c r="A2023" s="41" t="s">
        <v>1759</v>
      </c>
      <c r="B2023" s="14" t="str">
        <f>VLOOKUP(A2023,'Data _Transformation'!A2022:Q4351,2,FALSE)</f>
        <v xml:space="preserve">  Deborah</v>
      </c>
      <c r="C2023" s="14">
        <f>VLOOKUP(A2023,'Data _Transformation'!A2022:Q4351,3,FALSE)</f>
        <v>23.4</v>
      </c>
      <c r="D2023" s="14">
        <f>VLOOKUP(A2023,'Data _Transformation'!A2022:Q4351,4,FALSE)</f>
        <v>5.53</v>
      </c>
      <c r="E2023" s="14" t="str">
        <f>VLOOKUP(A2023,'Data _Transformation'!A2022:Q4351,5,FALSE)</f>
        <v>No</v>
      </c>
      <c r="F2023" s="14" t="str">
        <f>VLOOKUP(A2023,'Data _Transformation'!A2022:Q4351,6,FALSE)</f>
        <v>No</v>
      </c>
      <c r="G2023" s="14" t="str">
        <f>VLOOKUP(A2023,'Data _Transformation'!A2022:Q4351,7,FALSE)</f>
        <v>Yes</v>
      </c>
      <c r="H2023" s="14">
        <f>VLOOKUP(A2023,'Data _Transformation'!A2022:Q4351,8,FALSE)</f>
        <v>1</v>
      </c>
      <c r="I2023" s="14" t="str">
        <f>VLOOKUP(A2023,'Data _Transformation'!A2022:Q4351,9,FALSE)</f>
        <v>Nonsmoker</v>
      </c>
      <c r="J2023" s="14" t="str">
        <f>VLOOKUP(A2023,'Data _Transformation'!A2022:Q4351,10,FALSE)</f>
        <v>Normal weight</v>
      </c>
      <c r="K2023" s="14" t="str">
        <f>VLOOKUP(A2023,'Data _Transformation'!A2022:Q4351,11,FALSE)</f>
        <v>Normal</v>
      </c>
      <c r="L2023" s="39">
        <f>VLOOKUP(A2023,'Data _Transformation'!A2022:Q4351,12,FALSE)</f>
        <v>28006</v>
      </c>
      <c r="M2023" s="40">
        <f>VLOOKUP(A2023,'Data _Transformation'!A2022:Q4351,13,FALSE)</f>
        <v>30409.53</v>
      </c>
      <c r="N2023" s="14" t="str">
        <f>VLOOKUP(A2023,'Data _Transformation'!A2022:Q4351,14,FALSE)</f>
        <v>tier - 2</v>
      </c>
      <c r="O2023" s="14" t="str">
        <f>VLOOKUP(A2023,'Data _Transformation'!A2022:Q4351,15,FALSE)</f>
        <v>tier - 3</v>
      </c>
      <c r="P2023" s="14" t="str">
        <f>VLOOKUP(A2023,'Data _Transformation'!A2022:Q4351,16,0)</f>
        <v>R1012</v>
      </c>
      <c r="Q2023" s="42">
        <f>VLOOKUP(A2023,'Data _Transformation'!A2022:Q4351,17,0)</f>
        <v>46</v>
      </c>
    </row>
    <row r="2024" spans="1:17" ht="15.6" x14ac:dyDescent="0.3">
      <c r="A2024" s="41" t="s">
        <v>1751</v>
      </c>
      <c r="B2024" s="14" t="str">
        <f>VLOOKUP(A2024,'Data _Transformation'!A2023:Q4352,2,FALSE)</f>
        <v xml:space="preserve">  Chuck W</v>
      </c>
      <c r="C2024" s="14">
        <f>VLOOKUP(A2024,'Data _Transformation'!A2023:Q4352,3,FALSE)</f>
        <v>30</v>
      </c>
      <c r="D2024" s="14">
        <f>VLOOKUP(A2024,'Data _Transformation'!A2023:Q4352,4,FALSE)</f>
        <v>4.33</v>
      </c>
      <c r="E2024" s="14" t="str">
        <f>VLOOKUP(A2024,'Data _Transformation'!A2023:Q4352,5,FALSE)</f>
        <v>Yes</v>
      </c>
      <c r="F2024" s="14" t="str">
        <f>VLOOKUP(A2024,'Data _Transformation'!A2023:Q4352,6,FALSE)</f>
        <v>No</v>
      </c>
      <c r="G2024" s="14" t="str">
        <f>VLOOKUP(A2024,'Data _Transformation'!A2023:Q4352,7,FALSE)</f>
        <v>No</v>
      </c>
      <c r="H2024" s="14">
        <f>VLOOKUP(A2024,'Data _Transformation'!A2023:Q4352,8,FALSE)</f>
        <v>0</v>
      </c>
      <c r="I2024" s="14" t="str">
        <f>VLOOKUP(A2024,'Data _Transformation'!A2023:Q4352,9,FALSE)</f>
        <v>Nonsmoker</v>
      </c>
      <c r="J2024" s="14" t="str">
        <f>VLOOKUP(A2024,'Data _Transformation'!A2023:Q4352,10,FALSE)</f>
        <v>Obesity</v>
      </c>
      <c r="K2024" s="14" t="str">
        <f>VLOOKUP(A2024,'Data _Transformation'!A2023:Q4352,11,FALSE)</f>
        <v>Normal</v>
      </c>
      <c r="L2024" s="39">
        <f>VLOOKUP(A2024,'Data _Transformation'!A2023:Q4352,12,FALSE)</f>
        <v>36096</v>
      </c>
      <c r="M2024" s="40">
        <f>VLOOKUP(A2024,'Data _Transformation'!A2023:Q4352,13,FALSE)</f>
        <v>30422.03</v>
      </c>
      <c r="N2024" s="14" t="str">
        <f>VLOOKUP(A2024,'Data _Transformation'!A2023:Q4352,14,FALSE)</f>
        <v>tier - 2</v>
      </c>
      <c r="O2024" s="14" t="str">
        <f>VLOOKUP(A2024,'Data _Transformation'!A2023:Q4352,15,FALSE)</f>
        <v>tier - 3</v>
      </c>
      <c r="P2024" s="14" t="str">
        <f>VLOOKUP(A2024,'Data _Transformation'!A2023:Q4352,16,0)</f>
        <v>R1011</v>
      </c>
      <c r="Q2024" s="42">
        <f>VLOOKUP(A2024,'Data _Transformation'!A2023:Q4352,17,0)</f>
        <v>24</v>
      </c>
    </row>
    <row r="2025" spans="1:17" ht="15.6" x14ac:dyDescent="0.3">
      <c r="A2025" s="41" t="s">
        <v>1745</v>
      </c>
      <c r="B2025" s="14" t="str">
        <f>VLOOKUP(A2025,'Data _Transformation'!A2024:Q4353,2,FALSE)</f>
        <v xml:space="preserve">  Daniel</v>
      </c>
      <c r="C2025" s="14">
        <f>VLOOKUP(A2025,'Data _Transformation'!A2024:Q4353,3,FALSE)</f>
        <v>29.15</v>
      </c>
      <c r="D2025" s="14">
        <f>VLOOKUP(A2025,'Data _Transformation'!A2024:Q4353,4,FALSE)</f>
        <v>4.91</v>
      </c>
      <c r="E2025" s="14" t="str">
        <f>VLOOKUP(A2025,'Data _Transformation'!A2024:Q4353,5,FALSE)</f>
        <v>Yes</v>
      </c>
      <c r="F2025" s="14" t="str">
        <f>VLOOKUP(A2025,'Data _Transformation'!A2024:Q4353,6,FALSE)</f>
        <v>No</v>
      </c>
      <c r="G2025" s="14" t="str">
        <f>VLOOKUP(A2025,'Data _Transformation'!A2024:Q4353,7,FALSE)</f>
        <v>No</v>
      </c>
      <c r="H2025" s="14">
        <f>VLOOKUP(A2025,'Data _Transformation'!A2024:Q4353,8,FALSE)</f>
        <v>0</v>
      </c>
      <c r="I2025" s="14" t="str">
        <f>VLOOKUP(A2025,'Data _Transformation'!A2024:Q4353,9,FALSE)</f>
        <v>Nonsmoker</v>
      </c>
      <c r="J2025" s="14" t="str">
        <f>VLOOKUP(A2025,'Data _Transformation'!A2024:Q4353,10,FALSE)</f>
        <v>Over weight</v>
      </c>
      <c r="K2025" s="14" t="str">
        <f>VLOOKUP(A2025,'Data _Transformation'!A2024:Q4353,11,FALSE)</f>
        <v>Normal</v>
      </c>
      <c r="L2025" s="39">
        <f>VLOOKUP(A2025,'Data _Transformation'!A2024:Q4353,12,FALSE)</f>
        <v>30562</v>
      </c>
      <c r="M2025" s="40">
        <f>VLOOKUP(A2025,'Data _Transformation'!A2024:Q4353,13,FALSE)</f>
        <v>30457.37</v>
      </c>
      <c r="N2025" s="14" t="str">
        <f>VLOOKUP(A2025,'Data _Transformation'!A2024:Q4353,14,FALSE)</f>
        <v>tier - 2</v>
      </c>
      <c r="O2025" s="14" t="str">
        <f>VLOOKUP(A2025,'Data _Transformation'!A2024:Q4353,15,FALSE)</f>
        <v>tier - 1</v>
      </c>
      <c r="P2025" s="14" t="str">
        <f>VLOOKUP(A2025,'Data _Transformation'!A2024:Q4353,16,0)</f>
        <v>R1012</v>
      </c>
      <c r="Q2025" s="42">
        <f>VLOOKUP(A2025,'Data _Transformation'!A2024:Q4353,17,0)</f>
        <v>39</v>
      </c>
    </row>
    <row r="2026" spans="1:17" ht="15.6" x14ac:dyDescent="0.3">
      <c r="A2026" s="41" t="s">
        <v>1740</v>
      </c>
      <c r="B2026" s="14" t="str">
        <f>VLOOKUP(A2026,'Data _Transformation'!A2025:Q4354,2,FALSE)</f>
        <v xml:space="preserve">  Amany</v>
      </c>
      <c r="C2026" s="14">
        <f>VLOOKUP(A2026,'Data _Transformation'!A2025:Q4354,3,FALSE)</f>
        <v>34.865000000000002</v>
      </c>
      <c r="D2026" s="14">
        <f>VLOOKUP(A2026,'Data _Transformation'!A2025:Q4354,4,FALSE)</f>
        <v>4.8</v>
      </c>
      <c r="E2026" s="14" t="str">
        <f>VLOOKUP(A2026,'Data _Transformation'!A2025:Q4354,5,FALSE)</f>
        <v>No</v>
      </c>
      <c r="F2026" s="14" t="str">
        <f>VLOOKUP(A2026,'Data _Transformation'!A2025:Q4354,6,FALSE)</f>
        <v>No</v>
      </c>
      <c r="G2026" s="14" t="str">
        <f>VLOOKUP(A2026,'Data _Transformation'!A2025:Q4354,7,FALSE)</f>
        <v>No</v>
      </c>
      <c r="H2026" s="14">
        <f>VLOOKUP(A2026,'Data _Transformation'!A2025:Q4354,8,FALSE)</f>
        <v>0</v>
      </c>
      <c r="I2026" s="14" t="str">
        <f>VLOOKUP(A2026,'Data _Transformation'!A2025:Q4354,9,FALSE)</f>
        <v>Nonsmoker</v>
      </c>
      <c r="J2026" s="14" t="str">
        <f>VLOOKUP(A2026,'Data _Transformation'!A2025:Q4354,10,FALSE)</f>
        <v>Obesity</v>
      </c>
      <c r="K2026" s="14" t="str">
        <f>VLOOKUP(A2026,'Data _Transformation'!A2025:Q4354,11,FALSE)</f>
        <v>Normal</v>
      </c>
      <c r="L2026" s="39">
        <f>VLOOKUP(A2026,'Data _Transformation'!A2025:Q4354,12,FALSE)</f>
        <v>31634</v>
      </c>
      <c r="M2026" s="40">
        <f>VLOOKUP(A2026,'Data _Transformation'!A2025:Q4354,13,FALSE)</f>
        <v>30530.5</v>
      </c>
      <c r="N2026" s="14" t="str">
        <f>VLOOKUP(A2026,'Data _Transformation'!A2025:Q4354,14,FALSE)</f>
        <v>tier - 2</v>
      </c>
      <c r="O2026" s="14" t="str">
        <f>VLOOKUP(A2026,'Data _Transformation'!A2025:Q4354,15,FALSE)</f>
        <v>tier - 1</v>
      </c>
      <c r="P2026" s="14" t="str">
        <f>VLOOKUP(A2026,'Data _Transformation'!A2025:Q4354,16,0)</f>
        <v>R1011</v>
      </c>
      <c r="Q2026" s="42">
        <f>VLOOKUP(A2026,'Data _Transformation'!A2025:Q4354,17,0)</f>
        <v>36</v>
      </c>
    </row>
    <row r="2027" spans="1:17" ht="15.6" x14ac:dyDescent="0.3">
      <c r="A2027" s="41" t="s">
        <v>1735</v>
      </c>
      <c r="B2027" s="14" t="str">
        <f>VLOOKUP(A2027,'Data _Transformation'!A2026:Q4355,2,FALSE)</f>
        <v xml:space="preserve">  Kipling</v>
      </c>
      <c r="C2027" s="14">
        <f>VLOOKUP(A2027,'Data _Transformation'!A2026:Q4355,3,FALSE)</f>
        <v>28.12</v>
      </c>
      <c r="D2027" s="14">
        <f>VLOOKUP(A2027,'Data _Transformation'!A2026:Q4355,4,FALSE)</f>
        <v>5.55</v>
      </c>
      <c r="E2027" s="14" t="str">
        <f>VLOOKUP(A2027,'Data _Transformation'!A2026:Q4355,5,FALSE)</f>
        <v>Yes</v>
      </c>
      <c r="F2027" s="14" t="str">
        <f>VLOOKUP(A2027,'Data _Transformation'!A2026:Q4355,6,FALSE)</f>
        <v>yes</v>
      </c>
      <c r="G2027" s="14" t="str">
        <f>VLOOKUP(A2027,'Data _Transformation'!A2026:Q4355,7,FALSE)</f>
        <v>No</v>
      </c>
      <c r="H2027" s="14">
        <f>VLOOKUP(A2027,'Data _Transformation'!A2026:Q4355,8,FALSE)</f>
        <v>2</v>
      </c>
      <c r="I2027" s="14" t="str">
        <f>VLOOKUP(A2027,'Data _Transformation'!A2026:Q4355,9,FALSE)</f>
        <v>Nonsmoker</v>
      </c>
      <c r="J2027" s="14" t="str">
        <f>VLOOKUP(A2027,'Data _Transformation'!A2026:Q4355,10,FALSE)</f>
        <v>Over weight</v>
      </c>
      <c r="K2027" s="14" t="str">
        <f>VLOOKUP(A2027,'Data _Transformation'!A2026:Q4355,11,FALSE)</f>
        <v>Normal</v>
      </c>
      <c r="L2027" s="39">
        <f>VLOOKUP(A2027,'Data _Transformation'!A2026:Q4355,12,FALSE)</f>
        <v>25883</v>
      </c>
      <c r="M2027" s="40">
        <f>VLOOKUP(A2027,'Data _Transformation'!A2026:Q4355,13,FALSE)</f>
        <v>30625.65</v>
      </c>
      <c r="N2027" s="14" t="str">
        <f>VLOOKUP(A2027,'Data _Transformation'!A2026:Q4355,14,FALSE)</f>
        <v>tier - 2</v>
      </c>
      <c r="O2027" s="14" t="str">
        <f>VLOOKUP(A2027,'Data _Transformation'!A2026:Q4355,15,FALSE)</f>
        <v>tier - 3</v>
      </c>
      <c r="P2027" s="14" t="str">
        <f>VLOOKUP(A2027,'Data _Transformation'!A2026:Q4355,16,0)</f>
        <v>R1011</v>
      </c>
      <c r="Q2027" s="42">
        <f>VLOOKUP(A2027,'Data _Transformation'!A2026:Q4355,17,0)</f>
        <v>52</v>
      </c>
    </row>
    <row r="2028" spans="1:17" ht="15.6" x14ac:dyDescent="0.3">
      <c r="A2028" s="41" t="s">
        <v>1729</v>
      </c>
      <c r="B2028" s="14" t="str">
        <f>VLOOKUP(A2028,'Data _Transformation'!A2027:Q4356,2,FALSE)</f>
        <v xml:space="preserve">  Duncan</v>
      </c>
      <c r="C2028" s="14">
        <f>VLOOKUP(A2028,'Data _Transformation'!A2027:Q4356,3,FALSE)</f>
        <v>29.45</v>
      </c>
      <c r="D2028" s="14">
        <f>VLOOKUP(A2028,'Data _Transformation'!A2027:Q4356,4,FALSE)</f>
        <v>5.24</v>
      </c>
      <c r="E2028" s="14" t="str">
        <f>VLOOKUP(A2028,'Data _Transformation'!A2027:Q4356,5,FALSE)</f>
        <v>Yes</v>
      </c>
      <c r="F2028" s="14" t="str">
        <f>VLOOKUP(A2028,'Data _Transformation'!A2027:Q4356,6,FALSE)</f>
        <v>No</v>
      </c>
      <c r="G2028" s="14" t="str">
        <f>VLOOKUP(A2028,'Data _Transformation'!A2027:Q4356,7,FALSE)</f>
        <v>No</v>
      </c>
      <c r="H2028" s="14">
        <f>VLOOKUP(A2028,'Data _Transformation'!A2027:Q4356,8,FALSE)</f>
        <v>0</v>
      </c>
      <c r="I2028" s="14" t="str">
        <f>VLOOKUP(A2028,'Data _Transformation'!A2027:Q4356,9,FALSE)</f>
        <v>Nonsmoker</v>
      </c>
      <c r="J2028" s="14" t="str">
        <f>VLOOKUP(A2028,'Data _Transformation'!A2027:Q4356,10,FALSE)</f>
        <v>Over weight</v>
      </c>
      <c r="K2028" s="14" t="str">
        <f>VLOOKUP(A2028,'Data _Transformation'!A2027:Q4356,11,FALSE)</f>
        <v>Normal</v>
      </c>
      <c r="L2028" s="39">
        <f>VLOOKUP(A2028,'Data _Transformation'!A2027:Q4356,12,FALSE)</f>
        <v>36424</v>
      </c>
      <c r="M2028" s="40">
        <f>VLOOKUP(A2028,'Data _Transformation'!A2027:Q4356,13,FALSE)</f>
        <v>30697.71</v>
      </c>
      <c r="N2028" s="14" t="str">
        <f>VLOOKUP(A2028,'Data _Transformation'!A2027:Q4356,14,FALSE)</f>
        <v>tier - 1</v>
      </c>
      <c r="O2028" s="14" t="str">
        <f>VLOOKUP(A2028,'Data _Transformation'!A2027:Q4356,15,FALSE)</f>
        <v>tier - 2</v>
      </c>
      <c r="P2028" s="14" t="str">
        <f>VLOOKUP(A2028,'Data _Transformation'!A2027:Q4356,16,0)</f>
        <v>R1011</v>
      </c>
      <c r="Q2028" s="42">
        <f>VLOOKUP(A2028,'Data _Transformation'!A2027:Q4356,17,0)</f>
        <v>23</v>
      </c>
    </row>
    <row r="2029" spans="1:17" ht="15.6" x14ac:dyDescent="0.3">
      <c r="A2029" s="41" t="s">
        <v>1723</v>
      </c>
      <c r="B2029" s="14" t="str">
        <f>VLOOKUP(A2029,'Data _Transformation'!A2028:Q4357,2,FALSE)</f>
        <v xml:space="preserve">  Louis C</v>
      </c>
      <c r="C2029" s="14">
        <f>VLOOKUP(A2029,'Data _Transformation'!A2028:Q4357,3,FALSE)</f>
        <v>27.94</v>
      </c>
      <c r="D2029" s="14">
        <f>VLOOKUP(A2029,'Data _Transformation'!A2028:Q4357,4,FALSE)</f>
        <v>6.08</v>
      </c>
      <c r="E2029" s="14" t="str">
        <f>VLOOKUP(A2029,'Data _Transformation'!A2028:Q4357,5,FALSE)</f>
        <v>No</v>
      </c>
      <c r="F2029" s="14" t="str">
        <f>VLOOKUP(A2029,'Data _Transformation'!A2028:Q4357,6,FALSE)</f>
        <v>No</v>
      </c>
      <c r="G2029" s="14" t="str">
        <f>VLOOKUP(A2029,'Data _Transformation'!A2028:Q4357,7,FALSE)</f>
        <v>Yes</v>
      </c>
      <c r="H2029" s="14">
        <f>VLOOKUP(A2029,'Data _Transformation'!A2028:Q4357,8,FALSE)</f>
        <v>1</v>
      </c>
      <c r="I2029" s="14" t="str">
        <f>VLOOKUP(A2029,'Data _Transformation'!A2028:Q4357,9,FALSE)</f>
        <v>Nonsmoker</v>
      </c>
      <c r="J2029" s="14" t="str">
        <f>VLOOKUP(A2029,'Data _Transformation'!A2028:Q4357,10,FALSE)</f>
        <v>Over weight</v>
      </c>
      <c r="K2029" s="14" t="str">
        <f>VLOOKUP(A2029,'Data _Transformation'!A2028:Q4357,11,FALSE)</f>
        <v>Prediabetes</v>
      </c>
      <c r="L2029" s="39">
        <f>VLOOKUP(A2029,'Data _Transformation'!A2028:Q4357,12,FALSE)</f>
        <v>30671</v>
      </c>
      <c r="M2029" s="40">
        <f>VLOOKUP(A2029,'Data _Transformation'!A2028:Q4357,13,FALSE)</f>
        <v>30724.44</v>
      </c>
      <c r="N2029" s="14" t="str">
        <f>VLOOKUP(A2029,'Data _Transformation'!A2028:Q4357,14,FALSE)</f>
        <v>tier - 2</v>
      </c>
      <c r="O2029" s="14" t="str">
        <f>VLOOKUP(A2029,'Data _Transformation'!A2028:Q4357,15,FALSE)</f>
        <v>tier - 3</v>
      </c>
      <c r="P2029" s="14" t="str">
        <f>VLOOKUP(A2029,'Data _Transformation'!A2028:Q4357,16,0)</f>
        <v>R1011</v>
      </c>
      <c r="Q2029" s="42">
        <f>VLOOKUP(A2029,'Data _Transformation'!A2028:Q4357,17,0)</f>
        <v>39</v>
      </c>
    </row>
    <row r="2030" spans="1:17" ht="15.6" x14ac:dyDescent="0.3">
      <c r="A2030" s="41" t="s">
        <v>1718</v>
      </c>
      <c r="B2030" s="14" t="str">
        <f>VLOOKUP(A2030,'Data _Transformation'!A2029:Q4358,2,FALSE)</f>
        <v xml:space="preserve">  Daniel J</v>
      </c>
      <c r="C2030" s="14">
        <f>VLOOKUP(A2030,'Data _Transformation'!A2029:Q4358,3,FALSE)</f>
        <v>27.2</v>
      </c>
      <c r="D2030" s="14">
        <f>VLOOKUP(A2030,'Data _Transformation'!A2029:Q4358,4,FALSE)</f>
        <v>5.83</v>
      </c>
      <c r="E2030" s="14" t="str">
        <f>VLOOKUP(A2030,'Data _Transformation'!A2029:Q4358,5,FALSE)</f>
        <v>No</v>
      </c>
      <c r="F2030" s="14" t="str">
        <f>VLOOKUP(A2030,'Data _Transformation'!A2029:Q4358,6,FALSE)</f>
        <v>No</v>
      </c>
      <c r="G2030" s="14" t="str">
        <f>VLOOKUP(A2030,'Data _Transformation'!A2029:Q4358,7,FALSE)</f>
        <v>Yes</v>
      </c>
      <c r="H2030" s="14">
        <f>VLOOKUP(A2030,'Data _Transformation'!A2029:Q4358,8,FALSE)</f>
        <v>1</v>
      </c>
      <c r="I2030" s="14" t="str">
        <f>VLOOKUP(A2030,'Data _Transformation'!A2029:Q4358,9,FALSE)</f>
        <v>Nonsmoker</v>
      </c>
      <c r="J2030" s="14" t="str">
        <f>VLOOKUP(A2030,'Data _Transformation'!A2029:Q4358,10,FALSE)</f>
        <v>Over weight</v>
      </c>
      <c r="K2030" s="14" t="str">
        <f>VLOOKUP(A2030,'Data _Transformation'!A2029:Q4358,11,FALSE)</f>
        <v>Prediabetes</v>
      </c>
      <c r="L2030" s="39">
        <f>VLOOKUP(A2030,'Data _Transformation'!A2029:Q4358,12,FALSE)</f>
        <v>32391</v>
      </c>
      <c r="M2030" s="40">
        <f>VLOOKUP(A2030,'Data _Transformation'!A2029:Q4358,13,FALSE)</f>
        <v>30763.01</v>
      </c>
      <c r="N2030" s="14" t="str">
        <f>VLOOKUP(A2030,'Data _Transformation'!A2029:Q4358,14,FALSE)</f>
        <v>tier - 2</v>
      </c>
      <c r="O2030" s="14" t="str">
        <f>VLOOKUP(A2030,'Data _Transformation'!A2029:Q4358,15,FALSE)</f>
        <v>tier - 1</v>
      </c>
      <c r="P2030" s="14" t="str">
        <f>VLOOKUP(A2030,'Data _Transformation'!A2029:Q4358,16,0)</f>
        <v>R1011</v>
      </c>
      <c r="Q2030" s="42">
        <f>VLOOKUP(A2030,'Data _Transformation'!A2029:Q4358,17,0)</f>
        <v>34</v>
      </c>
    </row>
    <row r="2031" spans="1:17" ht="15.6" x14ac:dyDescent="0.3">
      <c r="A2031" s="41" t="s">
        <v>1713</v>
      </c>
      <c r="B2031" s="14" t="str">
        <f>VLOOKUP(A2031,'Data _Transformation'!A2030:Q4359,2,FALSE)</f>
        <v xml:space="preserve">  Ildiko M</v>
      </c>
      <c r="C2031" s="14">
        <f>VLOOKUP(A2031,'Data _Transformation'!A2030:Q4359,3,FALSE)</f>
        <v>33.344999999999999</v>
      </c>
      <c r="D2031" s="14">
        <f>VLOOKUP(A2031,'Data _Transformation'!A2030:Q4359,4,FALSE)</f>
        <v>4.29</v>
      </c>
      <c r="E2031" s="14" t="str">
        <f>VLOOKUP(A2031,'Data _Transformation'!A2030:Q4359,5,FALSE)</f>
        <v>No</v>
      </c>
      <c r="F2031" s="14" t="str">
        <f>VLOOKUP(A2031,'Data _Transformation'!A2030:Q4359,6,FALSE)</f>
        <v>No</v>
      </c>
      <c r="G2031" s="14" t="str">
        <f>VLOOKUP(A2031,'Data _Transformation'!A2030:Q4359,7,FALSE)</f>
        <v>No</v>
      </c>
      <c r="H2031" s="14">
        <f>VLOOKUP(A2031,'Data _Transformation'!A2030:Q4359,8,FALSE)</f>
        <v>1</v>
      </c>
      <c r="I2031" s="14" t="str">
        <f>VLOOKUP(A2031,'Data _Transformation'!A2030:Q4359,9,FALSE)</f>
        <v>Nonsmoker</v>
      </c>
      <c r="J2031" s="14" t="str">
        <f>VLOOKUP(A2031,'Data _Transformation'!A2030:Q4359,10,FALSE)</f>
        <v>Obesity</v>
      </c>
      <c r="K2031" s="14" t="str">
        <f>VLOOKUP(A2031,'Data _Transformation'!A2030:Q4359,11,FALSE)</f>
        <v>Normal</v>
      </c>
      <c r="L2031" s="39">
        <f>VLOOKUP(A2031,'Data _Transformation'!A2030:Q4359,12,FALSE)</f>
        <v>22533</v>
      </c>
      <c r="M2031" s="40">
        <f>VLOOKUP(A2031,'Data _Transformation'!A2030:Q4359,13,FALSE)</f>
        <v>30942.19</v>
      </c>
      <c r="N2031" s="14" t="str">
        <f>VLOOKUP(A2031,'Data _Transformation'!A2030:Q4359,14,FALSE)</f>
        <v>tier - 2</v>
      </c>
      <c r="O2031" s="14" t="str">
        <f>VLOOKUP(A2031,'Data _Transformation'!A2030:Q4359,15,FALSE)</f>
        <v>tier - 2</v>
      </c>
      <c r="P2031" s="14" t="str">
        <f>VLOOKUP(A2031,'Data _Transformation'!A2030:Q4359,16,0)</f>
        <v>R1013</v>
      </c>
      <c r="Q2031" s="42">
        <f>VLOOKUP(A2031,'Data _Transformation'!A2030:Q4359,17,0)</f>
        <v>61</v>
      </c>
    </row>
    <row r="2032" spans="1:17" ht="15.6" x14ac:dyDescent="0.3">
      <c r="A2032" s="41" t="s">
        <v>1710</v>
      </c>
      <c r="B2032" s="14" t="str">
        <f>VLOOKUP(A2032,'Data _Transformation'!A2031:Q4360,2,FALSE)</f>
        <v xml:space="preserve">  Melinda E</v>
      </c>
      <c r="C2032" s="14">
        <f>VLOOKUP(A2032,'Data _Transformation'!A2031:Q4360,3,FALSE)</f>
        <v>29.925000000000001</v>
      </c>
      <c r="D2032" s="14">
        <f>VLOOKUP(A2032,'Data _Transformation'!A2031:Q4360,4,FALSE)</f>
        <v>5.3</v>
      </c>
      <c r="E2032" s="14" t="str">
        <f>VLOOKUP(A2032,'Data _Transformation'!A2031:Q4360,5,FALSE)</f>
        <v>No</v>
      </c>
      <c r="F2032" s="14" t="str">
        <f>VLOOKUP(A2032,'Data _Transformation'!A2031:Q4360,6,FALSE)</f>
        <v>No</v>
      </c>
      <c r="G2032" s="14" t="str">
        <f>VLOOKUP(A2032,'Data _Transformation'!A2031:Q4360,7,FALSE)</f>
        <v>No</v>
      </c>
      <c r="H2032" s="14">
        <f>VLOOKUP(A2032,'Data _Transformation'!A2031:Q4360,8,FALSE)</f>
        <v>1</v>
      </c>
      <c r="I2032" s="14" t="str">
        <f>VLOOKUP(A2032,'Data _Transformation'!A2031:Q4360,9,FALSE)</f>
        <v>Nonsmoker</v>
      </c>
      <c r="J2032" s="14" t="str">
        <f>VLOOKUP(A2032,'Data _Transformation'!A2031:Q4360,10,FALSE)</f>
        <v>Over weight</v>
      </c>
      <c r="K2032" s="14" t="str">
        <f>VLOOKUP(A2032,'Data _Transformation'!A2031:Q4360,11,FALSE)</f>
        <v>Normal</v>
      </c>
      <c r="L2032" s="39">
        <f>VLOOKUP(A2032,'Data _Transformation'!A2031:Q4360,12,FALSE)</f>
        <v>38300</v>
      </c>
      <c r="M2032" s="40">
        <f>VLOOKUP(A2032,'Data _Transformation'!A2031:Q4360,13,FALSE)</f>
        <v>31196.61</v>
      </c>
      <c r="N2032" s="14" t="str">
        <f>VLOOKUP(A2032,'Data _Transformation'!A2031:Q4360,14,FALSE)</f>
        <v>tier - 2</v>
      </c>
      <c r="O2032" s="14" t="str">
        <f>VLOOKUP(A2032,'Data _Transformation'!A2031:Q4360,15,FALSE)</f>
        <v>tier - 1</v>
      </c>
      <c r="P2032" s="14" t="str">
        <f>VLOOKUP(A2032,'Data _Transformation'!A2031:Q4360,16,0)</f>
        <v>R1011</v>
      </c>
      <c r="Q2032" s="42">
        <f>VLOOKUP(A2032,'Data _Transformation'!A2031:Q4360,17,0)</f>
        <v>18</v>
      </c>
    </row>
    <row r="2033" spans="1:17" ht="15.6" x14ac:dyDescent="0.3">
      <c r="A2033" s="41" t="s">
        <v>1705</v>
      </c>
      <c r="B2033" s="14" t="str">
        <f>VLOOKUP(A2033,'Data _Transformation'!A2032:Q4361,2,FALSE)</f>
        <v xml:space="preserve">  Ashley M</v>
      </c>
      <c r="C2033" s="14">
        <f>VLOOKUP(A2033,'Data _Transformation'!A2032:Q4361,3,FALSE)</f>
        <v>24.225000000000001</v>
      </c>
      <c r="D2033" s="14">
        <f>VLOOKUP(A2033,'Data _Transformation'!A2032:Q4361,4,FALSE)</f>
        <v>4.42</v>
      </c>
      <c r="E2033" s="14" t="str">
        <f>VLOOKUP(A2033,'Data _Transformation'!A2032:Q4361,5,FALSE)</f>
        <v>No</v>
      </c>
      <c r="F2033" s="14" t="str">
        <f>VLOOKUP(A2033,'Data _Transformation'!A2032:Q4361,6,FALSE)</f>
        <v>No</v>
      </c>
      <c r="G2033" s="14" t="str">
        <f>VLOOKUP(A2033,'Data _Transformation'!A2032:Q4361,7,FALSE)</f>
        <v>No</v>
      </c>
      <c r="H2033" s="14">
        <f>VLOOKUP(A2033,'Data _Transformation'!A2032:Q4361,8,FALSE)</f>
        <v>1</v>
      </c>
      <c r="I2033" s="14" t="str">
        <f>VLOOKUP(A2033,'Data _Transformation'!A2032:Q4361,9,FALSE)</f>
        <v>Nonsmoker</v>
      </c>
      <c r="J2033" s="14" t="str">
        <f>VLOOKUP(A2033,'Data _Transformation'!A2032:Q4361,10,FALSE)</f>
        <v>Normal weight</v>
      </c>
      <c r="K2033" s="14" t="str">
        <f>VLOOKUP(A2033,'Data _Transformation'!A2032:Q4361,11,FALSE)</f>
        <v>Normal</v>
      </c>
      <c r="L2033" s="39">
        <f>VLOOKUP(A2033,'Data _Transformation'!A2032:Q4361,12,FALSE)</f>
        <v>36729</v>
      </c>
      <c r="M2033" s="40">
        <f>VLOOKUP(A2033,'Data _Transformation'!A2032:Q4361,13,FALSE)</f>
        <v>31234.560000000001</v>
      </c>
      <c r="N2033" s="14" t="str">
        <f>VLOOKUP(A2033,'Data _Transformation'!A2032:Q4361,14,FALSE)</f>
        <v>tier - 1</v>
      </c>
      <c r="O2033" s="14" t="str">
        <f>VLOOKUP(A2033,'Data _Transformation'!A2032:Q4361,15,FALSE)</f>
        <v>tier - 1</v>
      </c>
      <c r="P2033" s="14" t="str">
        <f>VLOOKUP(A2033,'Data _Transformation'!A2032:Q4361,16,0)</f>
        <v>R1011</v>
      </c>
      <c r="Q2033" s="42">
        <f>VLOOKUP(A2033,'Data _Transformation'!A2032:Q4361,17,0)</f>
        <v>22</v>
      </c>
    </row>
    <row r="2034" spans="1:17" ht="15.6" x14ac:dyDescent="0.3">
      <c r="A2034" s="41" t="s">
        <v>1701</v>
      </c>
      <c r="B2034" s="14" t="str">
        <f>VLOOKUP(A2034,'Data _Transformation'!A2033:Q4362,2,FALSE)</f>
        <v xml:space="preserve">  Stephanie</v>
      </c>
      <c r="C2034" s="14">
        <f>VLOOKUP(A2034,'Data _Transformation'!A2033:Q4362,3,FALSE)</f>
        <v>29.68</v>
      </c>
      <c r="D2034" s="14">
        <f>VLOOKUP(A2034,'Data _Transformation'!A2033:Q4362,4,FALSE)</f>
        <v>5.68</v>
      </c>
      <c r="E2034" s="14" t="str">
        <f>VLOOKUP(A2034,'Data _Transformation'!A2033:Q4362,5,FALSE)</f>
        <v>No</v>
      </c>
      <c r="F2034" s="14" t="str">
        <f>VLOOKUP(A2034,'Data _Transformation'!A2033:Q4362,6,FALSE)</f>
        <v>yes</v>
      </c>
      <c r="G2034" s="14" t="str">
        <f>VLOOKUP(A2034,'Data _Transformation'!A2033:Q4362,7,FALSE)</f>
        <v>No</v>
      </c>
      <c r="H2034" s="14">
        <f>VLOOKUP(A2034,'Data _Transformation'!A2033:Q4362,8,FALSE)</f>
        <v>1</v>
      </c>
      <c r="I2034" s="14" t="str">
        <f>VLOOKUP(A2034,'Data _Transformation'!A2033:Q4362,9,FALSE)</f>
        <v>Nonsmoker</v>
      </c>
      <c r="J2034" s="14" t="str">
        <f>VLOOKUP(A2034,'Data _Transformation'!A2033:Q4362,10,FALSE)</f>
        <v>Over weight</v>
      </c>
      <c r="K2034" s="14" t="str">
        <f>VLOOKUP(A2034,'Data _Transformation'!A2033:Q4362,11,FALSE)</f>
        <v>Normal</v>
      </c>
      <c r="L2034" s="39">
        <f>VLOOKUP(A2034,'Data _Transformation'!A2033:Q4362,12,FALSE)</f>
        <v>25028</v>
      </c>
      <c r="M2034" s="40">
        <f>VLOOKUP(A2034,'Data _Transformation'!A2033:Q4362,13,FALSE)</f>
        <v>31322.53</v>
      </c>
      <c r="N2034" s="14" t="str">
        <f>VLOOKUP(A2034,'Data _Transformation'!A2033:Q4362,14,FALSE)</f>
        <v>tier - 2</v>
      </c>
      <c r="O2034" s="14" t="str">
        <f>VLOOKUP(A2034,'Data _Transformation'!A2033:Q4362,15,FALSE)</f>
        <v>tier - 1</v>
      </c>
      <c r="P2034" s="14" t="str">
        <f>VLOOKUP(A2034,'Data _Transformation'!A2033:Q4362,16,0)</f>
        <v>R1011</v>
      </c>
      <c r="Q2034" s="42">
        <f>VLOOKUP(A2034,'Data _Transformation'!A2033:Q4362,17,0)</f>
        <v>54</v>
      </c>
    </row>
    <row r="2035" spans="1:17" ht="15.6" x14ac:dyDescent="0.3">
      <c r="A2035" s="41" t="s">
        <v>1695</v>
      </c>
      <c r="B2035" s="14" t="str">
        <f>VLOOKUP(A2035,'Data _Transformation'!A2034:Q4363,2,FALSE)</f>
        <v xml:space="preserve">  Sean P</v>
      </c>
      <c r="C2035" s="14">
        <f>VLOOKUP(A2035,'Data _Transformation'!A2034:Q4363,3,FALSE)</f>
        <v>20.614999999999998</v>
      </c>
      <c r="D2035" s="14">
        <f>VLOOKUP(A2035,'Data _Transformation'!A2034:Q4363,4,FALSE)</f>
        <v>6.05</v>
      </c>
      <c r="E2035" s="14" t="str">
        <f>VLOOKUP(A2035,'Data _Transformation'!A2034:Q4363,5,FALSE)</f>
        <v>No</v>
      </c>
      <c r="F2035" s="14" t="str">
        <f>VLOOKUP(A2035,'Data _Transformation'!A2034:Q4363,6,FALSE)</f>
        <v>No</v>
      </c>
      <c r="G2035" s="14" t="str">
        <f>VLOOKUP(A2035,'Data _Transformation'!A2034:Q4363,7,FALSE)</f>
        <v>Yes</v>
      </c>
      <c r="H2035" s="14">
        <f>VLOOKUP(A2035,'Data _Transformation'!A2034:Q4363,8,FALSE)</f>
        <v>1</v>
      </c>
      <c r="I2035" s="14" t="str">
        <f>VLOOKUP(A2035,'Data _Transformation'!A2034:Q4363,9,FALSE)</f>
        <v>Nonsmoker</v>
      </c>
      <c r="J2035" s="14" t="str">
        <f>VLOOKUP(A2035,'Data _Transformation'!A2034:Q4363,10,FALSE)</f>
        <v>Normal weight</v>
      </c>
      <c r="K2035" s="14" t="str">
        <f>VLOOKUP(A2035,'Data _Transformation'!A2034:Q4363,11,FALSE)</f>
        <v>Prediabetes</v>
      </c>
      <c r="L2035" s="39">
        <f>VLOOKUP(A2035,'Data _Transformation'!A2034:Q4363,12,FALSE)</f>
        <v>34969</v>
      </c>
      <c r="M2035" s="40">
        <f>VLOOKUP(A2035,'Data _Transformation'!A2034:Q4363,13,FALSE)</f>
        <v>31328.27</v>
      </c>
      <c r="N2035" s="14" t="str">
        <f>VLOOKUP(A2035,'Data _Transformation'!A2034:Q4363,14,FALSE)</f>
        <v>tier - 2</v>
      </c>
      <c r="O2035" s="14" t="str">
        <f>VLOOKUP(A2035,'Data _Transformation'!A2034:Q4363,15,FALSE)</f>
        <v>tier - 2</v>
      </c>
      <c r="P2035" s="14" t="str">
        <f>VLOOKUP(A2035,'Data _Transformation'!A2034:Q4363,16,0)</f>
        <v>R1011</v>
      </c>
      <c r="Q2035" s="42">
        <f>VLOOKUP(A2035,'Data _Transformation'!A2034:Q4363,17,0)</f>
        <v>27</v>
      </c>
    </row>
    <row r="2036" spans="1:17" ht="15.6" x14ac:dyDescent="0.3">
      <c r="A2036" s="41" t="s">
        <v>1690</v>
      </c>
      <c r="B2036" s="14" t="str">
        <f>VLOOKUP(A2036,'Data _Transformation'!A2035:Q4364,2,FALSE)</f>
        <v xml:space="preserve">  Emily G</v>
      </c>
      <c r="C2036" s="14">
        <f>VLOOKUP(A2036,'Data _Transformation'!A2035:Q4364,3,FALSE)</f>
        <v>32.119999999999997</v>
      </c>
      <c r="D2036" s="14">
        <f>VLOOKUP(A2036,'Data _Transformation'!A2035:Q4364,4,FALSE)</f>
        <v>5.33</v>
      </c>
      <c r="E2036" s="14" t="str">
        <f>VLOOKUP(A2036,'Data _Transformation'!A2035:Q4364,5,FALSE)</f>
        <v>No</v>
      </c>
      <c r="F2036" s="14" t="str">
        <f>VLOOKUP(A2036,'Data _Transformation'!A2035:Q4364,6,FALSE)</f>
        <v>yes</v>
      </c>
      <c r="G2036" s="14" t="str">
        <f>VLOOKUP(A2036,'Data _Transformation'!A2035:Q4364,7,FALSE)</f>
        <v>No</v>
      </c>
      <c r="H2036" s="14">
        <f>VLOOKUP(A2036,'Data _Transformation'!A2035:Q4364,8,FALSE)</f>
        <v>1</v>
      </c>
      <c r="I2036" s="14" t="str">
        <f>VLOOKUP(A2036,'Data _Transformation'!A2035:Q4364,9,FALSE)</f>
        <v>Nonsmoker</v>
      </c>
      <c r="J2036" s="14" t="str">
        <f>VLOOKUP(A2036,'Data _Transformation'!A2035:Q4364,10,FALSE)</f>
        <v>Obesity</v>
      </c>
      <c r="K2036" s="14" t="str">
        <f>VLOOKUP(A2036,'Data _Transformation'!A2035:Q4364,11,FALSE)</f>
        <v>Normal</v>
      </c>
      <c r="L2036" s="39">
        <f>VLOOKUP(A2036,'Data _Transformation'!A2035:Q4364,12,FALSE)</f>
        <v>27310</v>
      </c>
      <c r="M2036" s="40">
        <f>VLOOKUP(A2036,'Data _Transformation'!A2035:Q4364,13,FALSE)</f>
        <v>31368.81</v>
      </c>
      <c r="N2036" s="14" t="str">
        <f>VLOOKUP(A2036,'Data _Transformation'!A2035:Q4364,14,FALSE)</f>
        <v>tier - 2</v>
      </c>
      <c r="O2036" s="14" t="str">
        <f>VLOOKUP(A2036,'Data _Transformation'!A2035:Q4364,15,FALSE)</f>
        <v>tier - 3</v>
      </c>
      <c r="P2036" s="14" t="str">
        <f>VLOOKUP(A2036,'Data _Transformation'!A2035:Q4364,16,0)</f>
        <v>R1011</v>
      </c>
      <c r="Q2036" s="42">
        <f>VLOOKUP(A2036,'Data _Transformation'!A2035:Q4364,17,0)</f>
        <v>48</v>
      </c>
    </row>
    <row r="2037" spans="1:17" ht="15.6" x14ac:dyDescent="0.3">
      <c r="A2037" s="41" t="s">
        <v>1684</v>
      </c>
      <c r="B2037" s="14" t="str">
        <f>VLOOKUP(A2037,'Data _Transformation'!A2036:Q4365,2,FALSE)</f>
        <v xml:space="preserve">  Malcolm</v>
      </c>
      <c r="C2037" s="14">
        <f>VLOOKUP(A2037,'Data _Transformation'!A2036:Q4365,3,FALSE)</f>
        <v>27.36</v>
      </c>
      <c r="D2037" s="14">
        <f>VLOOKUP(A2037,'Data _Transformation'!A2036:Q4365,4,FALSE)</f>
        <v>6.22</v>
      </c>
      <c r="E2037" s="14" t="str">
        <f>VLOOKUP(A2037,'Data _Transformation'!A2036:Q4365,5,FALSE)</f>
        <v>No</v>
      </c>
      <c r="F2037" s="14" t="str">
        <f>VLOOKUP(A2037,'Data _Transformation'!A2036:Q4365,6,FALSE)</f>
        <v>No</v>
      </c>
      <c r="G2037" s="14" t="str">
        <f>VLOOKUP(A2037,'Data _Transformation'!A2036:Q4365,7,FALSE)</f>
        <v>No</v>
      </c>
      <c r="H2037" s="14">
        <f>VLOOKUP(A2037,'Data _Transformation'!A2036:Q4365,8,FALSE)</f>
        <v>0</v>
      </c>
      <c r="I2037" s="14" t="str">
        <f>VLOOKUP(A2037,'Data _Transformation'!A2036:Q4365,9,FALSE)</f>
        <v>Nonsmoker</v>
      </c>
      <c r="J2037" s="14" t="str">
        <f>VLOOKUP(A2037,'Data _Transformation'!A2036:Q4365,10,FALSE)</f>
        <v>Over weight</v>
      </c>
      <c r="K2037" s="14" t="str">
        <f>VLOOKUP(A2037,'Data _Transformation'!A2036:Q4365,11,FALSE)</f>
        <v>Prediabetes</v>
      </c>
      <c r="L2037" s="39">
        <f>VLOOKUP(A2037,'Data _Transformation'!A2036:Q4365,12,FALSE)</f>
        <v>27696</v>
      </c>
      <c r="M2037" s="40">
        <f>VLOOKUP(A2037,'Data _Transformation'!A2036:Q4365,13,FALSE)</f>
        <v>31591.82</v>
      </c>
      <c r="N2037" s="14" t="str">
        <f>VLOOKUP(A2037,'Data _Transformation'!A2036:Q4365,14,FALSE)</f>
        <v>tier - 2</v>
      </c>
      <c r="O2037" s="14" t="str">
        <f>VLOOKUP(A2037,'Data _Transformation'!A2036:Q4365,15,FALSE)</f>
        <v>tier - 1</v>
      </c>
      <c r="P2037" s="14" t="str">
        <f>VLOOKUP(A2037,'Data _Transformation'!A2036:Q4365,16,0)</f>
        <v>R1011</v>
      </c>
      <c r="Q2037" s="42">
        <f>VLOOKUP(A2037,'Data _Transformation'!A2036:Q4365,17,0)</f>
        <v>47</v>
      </c>
    </row>
    <row r="2038" spans="1:17" ht="15.6" x14ac:dyDescent="0.3">
      <c r="A2038" s="41" t="s">
        <v>1678</v>
      </c>
      <c r="B2038" s="14" t="str">
        <f>VLOOKUP(A2038,'Data _Transformation'!A2037:Q4366,2,FALSE)</f>
        <v xml:space="preserve">  Danilo</v>
      </c>
      <c r="C2038" s="14">
        <f>VLOOKUP(A2038,'Data _Transformation'!A2037:Q4366,3,FALSE)</f>
        <v>17.385000000000002</v>
      </c>
      <c r="D2038" s="14">
        <f>VLOOKUP(A2038,'Data _Transformation'!A2037:Q4366,4,FALSE)</f>
        <v>5.84</v>
      </c>
      <c r="E2038" s="14" t="str">
        <f>VLOOKUP(A2038,'Data _Transformation'!A2037:Q4366,5,FALSE)</f>
        <v>No</v>
      </c>
      <c r="F2038" s="14" t="str">
        <f>VLOOKUP(A2038,'Data _Transformation'!A2037:Q4366,6,FALSE)</f>
        <v>No</v>
      </c>
      <c r="G2038" s="14" t="str">
        <f>VLOOKUP(A2038,'Data _Transformation'!A2037:Q4366,7,FALSE)</f>
        <v>No</v>
      </c>
      <c r="H2038" s="14">
        <f>VLOOKUP(A2038,'Data _Transformation'!A2037:Q4366,8,FALSE)</f>
        <v>0</v>
      </c>
      <c r="I2038" s="14" t="str">
        <f>VLOOKUP(A2038,'Data _Transformation'!A2037:Q4366,9,FALSE)</f>
        <v>Nonsmoker</v>
      </c>
      <c r="J2038" s="14" t="str">
        <f>VLOOKUP(A2038,'Data _Transformation'!A2037:Q4366,10,FALSE)</f>
        <v>Under weight</v>
      </c>
      <c r="K2038" s="14" t="str">
        <f>VLOOKUP(A2038,'Data _Transformation'!A2037:Q4366,11,FALSE)</f>
        <v>Prediabetes</v>
      </c>
      <c r="L2038" s="39">
        <f>VLOOKUP(A2038,'Data _Transformation'!A2037:Q4366,12,FALSE)</f>
        <v>22263</v>
      </c>
      <c r="M2038" s="40">
        <f>VLOOKUP(A2038,'Data _Transformation'!A2037:Q4366,13,FALSE)</f>
        <v>31620</v>
      </c>
      <c r="N2038" s="14" t="str">
        <f>VLOOKUP(A2038,'Data _Transformation'!A2037:Q4366,14,FALSE)</f>
        <v>tier - 2</v>
      </c>
      <c r="O2038" s="14" t="str">
        <f>VLOOKUP(A2038,'Data _Transformation'!A2037:Q4366,15,FALSE)</f>
        <v>tier - 1</v>
      </c>
      <c r="P2038" s="14" t="str">
        <f>VLOOKUP(A2038,'Data _Transformation'!A2037:Q4366,16,0)</f>
        <v>R1024</v>
      </c>
      <c r="Q2038" s="42">
        <f>VLOOKUP(A2038,'Data _Transformation'!A2037:Q4366,17,0)</f>
        <v>62</v>
      </c>
    </row>
    <row r="2039" spans="1:17" ht="15.6" x14ac:dyDescent="0.3">
      <c r="A2039" s="41" t="s">
        <v>1668</v>
      </c>
      <c r="B2039" s="14" t="str">
        <f>VLOOKUP(A2039,'Data _Transformation'!A2038:Q4367,2,FALSE)</f>
        <v xml:space="preserve">  Mikko</v>
      </c>
      <c r="C2039" s="14">
        <f>VLOOKUP(A2039,'Data _Transformation'!A2038:Q4367,3,FALSE)</f>
        <v>30.13</v>
      </c>
      <c r="D2039" s="14">
        <f>VLOOKUP(A2039,'Data _Transformation'!A2038:Q4367,4,FALSE)</f>
        <v>5.71</v>
      </c>
      <c r="E2039" s="14" t="str">
        <f>VLOOKUP(A2039,'Data _Transformation'!A2038:Q4367,5,FALSE)</f>
        <v>No</v>
      </c>
      <c r="F2039" s="14" t="str">
        <f>VLOOKUP(A2039,'Data _Transformation'!A2038:Q4367,6,FALSE)</f>
        <v>yes</v>
      </c>
      <c r="G2039" s="14" t="str">
        <f>VLOOKUP(A2039,'Data _Transformation'!A2038:Q4367,7,FALSE)</f>
        <v>No</v>
      </c>
      <c r="H2039" s="14">
        <f>VLOOKUP(A2039,'Data _Transformation'!A2038:Q4367,8,FALSE)</f>
        <v>1</v>
      </c>
      <c r="I2039" s="14" t="str">
        <f>VLOOKUP(A2039,'Data _Transformation'!A2038:Q4367,9,FALSE)</f>
        <v>Nonsmoker</v>
      </c>
      <c r="J2039" s="14" t="str">
        <f>VLOOKUP(A2039,'Data _Transformation'!A2038:Q4367,10,FALSE)</f>
        <v>Obesity</v>
      </c>
      <c r="K2039" s="14" t="str">
        <f>VLOOKUP(A2039,'Data _Transformation'!A2038:Q4367,11,FALSE)</f>
        <v>Prediabetes</v>
      </c>
      <c r="L2039" s="39">
        <f>VLOOKUP(A2039,'Data _Transformation'!A2038:Q4367,12,FALSE)</f>
        <v>28412</v>
      </c>
      <c r="M2039" s="40">
        <f>VLOOKUP(A2039,'Data _Transformation'!A2038:Q4367,13,FALSE)</f>
        <v>31736.7</v>
      </c>
      <c r="N2039" s="14" t="str">
        <f>VLOOKUP(A2039,'Data _Transformation'!A2038:Q4367,14,FALSE)</f>
        <v>tier - 2</v>
      </c>
      <c r="O2039" s="14" t="str">
        <f>VLOOKUP(A2039,'Data _Transformation'!A2038:Q4367,15,FALSE)</f>
        <v>tier - 2</v>
      </c>
      <c r="P2039" s="14" t="str">
        <f>VLOOKUP(A2039,'Data _Transformation'!A2038:Q4367,16,0)</f>
        <v>R1012</v>
      </c>
      <c r="Q2039" s="42">
        <f>VLOOKUP(A2039,'Data _Transformation'!A2038:Q4367,17,0)</f>
        <v>45</v>
      </c>
    </row>
    <row r="2040" spans="1:17" ht="15.6" x14ac:dyDescent="0.3">
      <c r="A2040" s="41" t="s">
        <v>1663</v>
      </c>
      <c r="B2040" s="14" t="str">
        <f>VLOOKUP(A2040,'Data _Transformation'!A2039:Q4368,2,FALSE)</f>
        <v xml:space="preserve">  Paula C</v>
      </c>
      <c r="C2040" s="14">
        <f>VLOOKUP(A2040,'Data _Transformation'!A2039:Q4368,3,FALSE)</f>
        <v>25.44</v>
      </c>
      <c r="D2040" s="14">
        <f>VLOOKUP(A2040,'Data _Transformation'!A2039:Q4368,4,FALSE)</f>
        <v>6.04</v>
      </c>
      <c r="E2040" s="14" t="str">
        <f>VLOOKUP(A2040,'Data _Transformation'!A2039:Q4368,5,FALSE)</f>
        <v>Yes</v>
      </c>
      <c r="F2040" s="14" t="str">
        <f>VLOOKUP(A2040,'Data _Transformation'!A2039:Q4368,6,FALSE)</f>
        <v>No</v>
      </c>
      <c r="G2040" s="14" t="str">
        <f>VLOOKUP(A2040,'Data _Transformation'!A2039:Q4368,7,FALSE)</f>
        <v>Yes</v>
      </c>
      <c r="H2040" s="14">
        <f>VLOOKUP(A2040,'Data _Transformation'!A2039:Q4368,8,FALSE)</f>
        <v>1</v>
      </c>
      <c r="I2040" s="14" t="str">
        <f>VLOOKUP(A2040,'Data _Transformation'!A2039:Q4368,9,FALSE)</f>
        <v>Nonsmoker</v>
      </c>
      <c r="J2040" s="14" t="str">
        <f>VLOOKUP(A2040,'Data _Transformation'!A2039:Q4368,10,FALSE)</f>
        <v>Over weight</v>
      </c>
      <c r="K2040" s="14" t="str">
        <f>VLOOKUP(A2040,'Data _Transformation'!A2039:Q4368,11,FALSE)</f>
        <v>Prediabetes</v>
      </c>
      <c r="L2040" s="39">
        <f>VLOOKUP(A2040,'Data _Transformation'!A2039:Q4368,12,FALSE)</f>
        <v>30935</v>
      </c>
      <c r="M2040" s="40">
        <f>VLOOKUP(A2040,'Data _Transformation'!A2039:Q4368,13,FALSE)</f>
        <v>31743.919999999998</v>
      </c>
      <c r="N2040" s="14" t="str">
        <f>VLOOKUP(A2040,'Data _Transformation'!A2039:Q4368,14,FALSE)</f>
        <v>tier - 2</v>
      </c>
      <c r="O2040" s="14" t="str">
        <f>VLOOKUP(A2040,'Data _Transformation'!A2039:Q4368,15,FALSE)</f>
        <v>tier - 1</v>
      </c>
      <c r="P2040" s="14" t="str">
        <f>VLOOKUP(A2040,'Data _Transformation'!A2039:Q4368,16,0)</f>
        <v>R1011</v>
      </c>
      <c r="Q2040" s="42">
        <f>VLOOKUP(A2040,'Data _Transformation'!A2039:Q4368,17,0)</f>
        <v>38</v>
      </c>
    </row>
    <row r="2041" spans="1:17" ht="15.6" x14ac:dyDescent="0.3">
      <c r="A2041" s="41" t="s">
        <v>1655</v>
      </c>
      <c r="B2041" s="14" t="str">
        <f>VLOOKUP(A2041,'Data _Transformation'!A2040:Q4369,2,FALSE)</f>
        <v xml:space="preserve">  Kirsten N</v>
      </c>
      <c r="C2041" s="14">
        <f>VLOOKUP(A2041,'Data _Transformation'!A2040:Q4369,3,FALSE)</f>
        <v>39.805</v>
      </c>
      <c r="D2041" s="14">
        <f>VLOOKUP(A2041,'Data _Transformation'!A2040:Q4369,4,FALSE)</f>
        <v>4.38</v>
      </c>
      <c r="E2041" s="14" t="str">
        <f>VLOOKUP(A2041,'Data _Transformation'!A2040:Q4369,5,FALSE)</f>
        <v>No</v>
      </c>
      <c r="F2041" s="14" t="str">
        <f>VLOOKUP(A2041,'Data _Transformation'!A2040:Q4369,6,FALSE)</f>
        <v>yes</v>
      </c>
      <c r="G2041" s="14" t="str">
        <f>VLOOKUP(A2041,'Data _Transformation'!A2040:Q4369,7,FALSE)</f>
        <v>No</v>
      </c>
      <c r="H2041" s="14">
        <f>VLOOKUP(A2041,'Data _Transformation'!A2040:Q4369,8,FALSE)</f>
        <v>1</v>
      </c>
      <c r="I2041" s="14" t="str">
        <f>VLOOKUP(A2041,'Data _Transformation'!A2040:Q4369,9,FALSE)</f>
        <v>Nonsmoker</v>
      </c>
      <c r="J2041" s="14" t="str">
        <f>VLOOKUP(A2041,'Data _Transformation'!A2040:Q4369,10,FALSE)</f>
        <v>Obesity</v>
      </c>
      <c r="K2041" s="14" t="str">
        <f>VLOOKUP(A2041,'Data _Transformation'!A2040:Q4369,11,FALSE)</f>
        <v>Normal</v>
      </c>
      <c r="L2041" s="39">
        <f>VLOOKUP(A2041,'Data _Transformation'!A2040:Q4369,12,FALSE)</f>
        <v>27662</v>
      </c>
      <c r="M2041" s="40">
        <f>VLOOKUP(A2041,'Data _Transformation'!A2040:Q4369,13,FALSE)</f>
        <v>31897.1</v>
      </c>
      <c r="N2041" s="14" t="str">
        <f>VLOOKUP(A2041,'Data _Transformation'!A2040:Q4369,14,FALSE)</f>
        <v>tier - 2</v>
      </c>
      <c r="O2041" s="14" t="str">
        <f>VLOOKUP(A2041,'Data _Transformation'!A2040:Q4369,15,FALSE)</f>
        <v>tier - 3</v>
      </c>
      <c r="P2041" s="14" t="str">
        <f>VLOOKUP(A2041,'Data _Transformation'!A2040:Q4369,16,0)</f>
        <v>R1011</v>
      </c>
      <c r="Q2041" s="42">
        <f>VLOOKUP(A2041,'Data _Transformation'!A2040:Q4369,17,0)</f>
        <v>47</v>
      </c>
    </row>
    <row r="2042" spans="1:17" ht="15.6" x14ac:dyDescent="0.3">
      <c r="A2042" s="41" t="s">
        <v>1653</v>
      </c>
      <c r="B2042" s="14" t="str">
        <f>VLOOKUP(A2042,'Data _Transformation'!A2041:Q4370,2,FALSE)</f>
        <v xml:space="preserve">  Christy</v>
      </c>
      <c r="C2042" s="14">
        <f>VLOOKUP(A2042,'Data _Transformation'!A2041:Q4370,3,FALSE)</f>
        <v>30.4</v>
      </c>
      <c r="D2042" s="14">
        <f>VLOOKUP(A2042,'Data _Transformation'!A2041:Q4370,4,FALSE)</f>
        <v>5.56</v>
      </c>
      <c r="E2042" s="14" t="str">
        <f>VLOOKUP(A2042,'Data _Transformation'!A2041:Q4370,5,FALSE)</f>
        <v>Yes</v>
      </c>
      <c r="F2042" s="14" t="str">
        <f>VLOOKUP(A2042,'Data _Transformation'!A2041:Q4370,6,FALSE)</f>
        <v>yes</v>
      </c>
      <c r="G2042" s="14" t="str">
        <f>VLOOKUP(A2042,'Data _Transformation'!A2041:Q4370,7,FALSE)</f>
        <v>No</v>
      </c>
      <c r="H2042" s="14">
        <f>VLOOKUP(A2042,'Data _Transformation'!A2041:Q4370,8,FALSE)</f>
        <v>1</v>
      </c>
      <c r="I2042" s="14" t="str">
        <f>VLOOKUP(A2042,'Data _Transformation'!A2041:Q4370,9,FALSE)</f>
        <v>Nonsmoker</v>
      </c>
      <c r="J2042" s="14" t="str">
        <f>VLOOKUP(A2042,'Data _Transformation'!A2041:Q4370,10,FALSE)</f>
        <v>Obesity</v>
      </c>
      <c r="K2042" s="14" t="str">
        <f>VLOOKUP(A2042,'Data _Transformation'!A2041:Q4370,11,FALSE)</f>
        <v>Normal</v>
      </c>
      <c r="L2042" s="39">
        <f>VLOOKUP(A2042,'Data _Transformation'!A2041:Q4370,12,FALSE)</f>
        <v>26563</v>
      </c>
      <c r="M2042" s="40">
        <f>VLOOKUP(A2042,'Data _Transformation'!A2041:Q4370,13,FALSE)</f>
        <v>31980.89</v>
      </c>
      <c r="N2042" s="14" t="str">
        <f>VLOOKUP(A2042,'Data _Transformation'!A2041:Q4370,14,FALSE)</f>
        <v>tier - 2</v>
      </c>
      <c r="O2042" s="14" t="str">
        <f>VLOOKUP(A2042,'Data _Transformation'!A2041:Q4370,15,FALSE)</f>
        <v>tier - 1</v>
      </c>
      <c r="P2042" s="14" t="str">
        <f>VLOOKUP(A2042,'Data _Transformation'!A2041:Q4370,16,0)</f>
        <v>R1011</v>
      </c>
      <c r="Q2042" s="42">
        <f>VLOOKUP(A2042,'Data _Transformation'!A2041:Q4370,17,0)</f>
        <v>50</v>
      </c>
    </row>
    <row r="2043" spans="1:17" ht="15.6" x14ac:dyDescent="0.3">
      <c r="A2043" s="41" t="s">
        <v>1647</v>
      </c>
      <c r="B2043" s="14" t="str">
        <f>VLOOKUP(A2043,'Data _Transformation'!A2042:Q4371,2,FALSE)</f>
        <v xml:space="preserve">  Jennifer</v>
      </c>
      <c r="C2043" s="14">
        <f>VLOOKUP(A2043,'Data _Transformation'!A2042:Q4371,3,FALSE)</f>
        <v>23.18</v>
      </c>
      <c r="D2043" s="14">
        <f>VLOOKUP(A2043,'Data _Transformation'!A2042:Q4371,4,FALSE)</f>
        <v>4.24</v>
      </c>
      <c r="E2043" s="14" t="str">
        <f>VLOOKUP(A2043,'Data _Transformation'!A2042:Q4371,5,FALSE)</f>
        <v>No</v>
      </c>
      <c r="F2043" s="14" t="str">
        <f>VLOOKUP(A2043,'Data _Transformation'!A2042:Q4371,6,FALSE)</f>
        <v>yes</v>
      </c>
      <c r="G2043" s="14" t="str">
        <f>VLOOKUP(A2043,'Data _Transformation'!A2042:Q4371,7,FALSE)</f>
        <v>No</v>
      </c>
      <c r="H2043" s="14">
        <f>VLOOKUP(A2043,'Data _Transformation'!A2042:Q4371,8,FALSE)</f>
        <v>1</v>
      </c>
      <c r="I2043" s="14" t="str">
        <f>VLOOKUP(A2043,'Data _Transformation'!A2042:Q4371,9,FALSE)</f>
        <v>Nonsmoker</v>
      </c>
      <c r="J2043" s="14" t="str">
        <f>VLOOKUP(A2043,'Data _Transformation'!A2042:Q4371,10,FALSE)</f>
        <v>Normal weight</v>
      </c>
      <c r="K2043" s="14" t="str">
        <f>VLOOKUP(A2043,'Data _Transformation'!A2042:Q4371,11,FALSE)</f>
        <v>Normal</v>
      </c>
      <c r="L2043" s="39">
        <f>VLOOKUP(A2043,'Data _Transformation'!A2042:Q4371,12,FALSE)</f>
        <v>34225</v>
      </c>
      <c r="M2043" s="40">
        <f>VLOOKUP(A2043,'Data _Transformation'!A2042:Q4371,13,FALSE)</f>
        <v>32086.21</v>
      </c>
      <c r="N2043" s="14" t="str">
        <f>VLOOKUP(A2043,'Data _Transformation'!A2042:Q4371,14,FALSE)</f>
        <v>tier - 1</v>
      </c>
      <c r="O2043" s="14" t="str">
        <f>VLOOKUP(A2043,'Data _Transformation'!A2042:Q4371,15,FALSE)</f>
        <v>tier - 3</v>
      </c>
      <c r="P2043" s="14" t="str">
        <f>VLOOKUP(A2043,'Data _Transformation'!A2042:Q4371,16,0)</f>
        <v>R1011</v>
      </c>
      <c r="Q2043" s="42">
        <f>VLOOKUP(A2043,'Data _Transformation'!A2042:Q4371,17,0)</f>
        <v>29</v>
      </c>
    </row>
    <row r="2044" spans="1:17" ht="15.6" x14ac:dyDescent="0.3">
      <c r="A2044" s="41" t="s">
        <v>1642</v>
      </c>
      <c r="B2044" s="14" t="str">
        <f>VLOOKUP(A2044,'Data _Transformation'!A2043:Q4372,2,FALSE)</f>
        <v xml:space="preserve">  Jingjing</v>
      </c>
      <c r="C2044" s="14">
        <f>VLOOKUP(A2044,'Data _Transformation'!A2043:Q4372,3,FALSE)</f>
        <v>39.615000000000002</v>
      </c>
      <c r="D2044" s="14">
        <f>VLOOKUP(A2044,'Data _Transformation'!A2043:Q4372,4,FALSE)</f>
        <v>6.32</v>
      </c>
      <c r="E2044" s="14" t="str">
        <f>VLOOKUP(A2044,'Data _Transformation'!A2043:Q4372,5,FALSE)</f>
        <v>No</v>
      </c>
      <c r="F2044" s="14" t="str">
        <f>VLOOKUP(A2044,'Data _Transformation'!A2043:Q4372,6,FALSE)</f>
        <v>No</v>
      </c>
      <c r="G2044" s="14" t="str">
        <f>VLOOKUP(A2044,'Data _Transformation'!A2043:Q4372,7,FALSE)</f>
        <v>Yes</v>
      </c>
      <c r="H2044" s="14">
        <f>VLOOKUP(A2044,'Data _Transformation'!A2043:Q4372,8,FALSE)</f>
        <v>1</v>
      </c>
      <c r="I2044" s="14" t="str">
        <f>VLOOKUP(A2044,'Data _Transformation'!A2043:Q4372,9,FALSE)</f>
        <v>Nonsmoker</v>
      </c>
      <c r="J2044" s="14" t="str">
        <f>VLOOKUP(A2044,'Data _Transformation'!A2043:Q4372,10,FALSE)</f>
        <v>Obesity</v>
      </c>
      <c r="K2044" s="14" t="str">
        <f>VLOOKUP(A2044,'Data _Transformation'!A2043:Q4372,11,FALSE)</f>
        <v>Prediabetes</v>
      </c>
      <c r="L2044" s="39">
        <f>VLOOKUP(A2044,'Data _Transformation'!A2043:Q4372,12,FALSE)</f>
        <v>28804</v>
      </c>
      <c r="M2044" s="40">
        <f>VLOOKUP(A2044,'Data _Transformation'!A2043:Q4372,13,FALSE)</f>
        <v>32108.66</v>
      </c>
      <c r="N2044" s="14" t="str">
        <f>VLOOKUP(A2044,'Data _Transformation'!A2043:Q4372,14,FALSE)</f>
        <v>tier - 1</v>
      </c>
      <c r="O2044" s="14" t="str">
        <f>VLOOKUP(A2044,'Data _Transformation'!A2043:Q4372,15,FALSE)</f>
        <v>tier - 3</v>
      </c>
      <c r="P2044" s="14" t="str">
        <f>VLOOKUP(A2044,'Data _Transformation'!A2043:Q4372,16,0)</f>
        <v>R1017</v>
      </c>
      <c r="Q2044" s="42">
        <f>VLOOKUP(A2044,'Data _Transformation'!A2043:Q4372,17,0)</f>
        <v>44</v>
      </c>
    </row>
    <row r="2045" spans="1:17" ht="15.6" x14ac:dyDescent="0.3">
      <c r="A2045" s="41" t="s">
        <v>1637</v>
      </c>
      <c r="B2045" s="14" t="str">
        <f>VLOOKUP(A2045,'Data _Transformation'!A2044:Q4373,2,FALSE)</f>
        <v xml:space="preserve">  Morgan</v>
      </c>
      <c r="C2045" s="14">
        <f>VLOOKUP(A2045,'Data _Transformation'!A2044:Q4373,3,FALSE)</f>
        <v>30.59</v>
      </c>
      <c r="D2045" s="14">
        <f>VLOOKUP(A2045,'Data _Transformation'!A2044:Q4373,4,FALSE)</f>
        <v>6.3</v>
      </c>
      <c r="E2045" s="14" t="str">
        <f>VLOOKUP(A2045,'Data _Transformation'!A2044:Q4373,5,FALSE)</f>
        <v>Yes</v>
      </c>
      <c r="F2045" s="14" t="str">
        <f>VLOOKUP(A2045,'Data _Transformation'!A2044:Q4373,6,FALSE)</f>
        <v>No</v>
      </c>
      <c r="G2045" s="14" t="str">
        <f>VLOOKUP(A2045,'Data _Transformation'!A2044:Q4373,7,FALSE)</f>
        <v>Yes</v>
      </c>
      <c r="H2045" s="14">
        <f>VLOOKUP(A2045,'Data _Transformation'!A2044:Q4373,8,FALSE)</f>
        <v>1</v>
      </c>
      <c r="I2045" s="14" t="str">
        <f>VLOOKUP(A2045,'Data _Transformation'!A2044:Q4373,9,FALSE)</f>
        <v>Nonsmoker</v>
      </c>
      <c r="J2045" s="14" t="str">
        <f>VLOOKUP(A2045,'Data _Transformation'!A2044:Q4373,10,FALSE)</f>
        <v>Obesity</v>
      </c>
      <c r="K2045" s="14" t="str">
        <f>VLOOKUP(A2045,'Data _Transformation'!A2044:Q4373,11,FALSE)</f>
        <v>Prediabetes</v>
      </c>
      <c r="L2045" s="39">
        <f>VLOOKUP(A2045,'Data _Transformation'!A2044:Q4373,12,FALSE)</f>
        <v>25457</v>
      </c>
      <c r="M2045" s="40">
        <f>VLOOKUP(A2045,'Data _Transformation'!A2044:Q4373,13,FALSE)</f>
        <v>32192.76</v>
      </c>
      <c r="N2045" s="14" t="str">
        <f>VLOOKUP(A2045,'Data _Transformation'!A2044:Q4373,14,FALSE)</f>
        <v>tier - 1</v>
      </c>
      <c r="O2045" s="14" t="str">
        <f>VLOOKUP(A2045,'Data _Transformation'!A2044:Q4373,15,FALSE)</f>
        <v>tier - 2</v>
      </c>
      <c r="P2045" s="14" t="str">
        <f>VLOOKUP(A2045,'Data _Transformation'!A2044:Q4373,16,0)</f>
        <v>R1011</v>
      </c>
      <c r="Q2045" s="42">
        <f>VLOOKUP(A2045,'Data _Transformation'!A2044:Q4373,17,0)</f>
        <v>53</v>
      </c>
    </row>
    <row r="2046" spans="1:17" ht="15.6" x14ac:dyDescent="0.3">
      <c r="A2046" s="41" t="s">
        <v>1632</v>
      </c>
      <c r="B2046" s="14" t="str">
        <f>VLOOKUP(A2046,'Data _Transformation'!A2045:Q4374,2,FALSE)</f>
        <v xml:space="preserve">  Patrick J</v>
      </c>
      <c r="C2046" s="14">
        <f>VLOOKUP(A2046,'Data _Transformation'!A2045:Q4374,3,FALSE)</f>
        <v>16.72</v>
      </c>
      <c r="D2046" s="14">
        <f>VLOOKUP(A2046,'Data _Transformation'!A2045:Q4374,4,FALSE)</f>
        <v>4.38</v>
      </c>
      <c r="E2046" s="14" t="str">
        <f>VLOOKUP(A2046,'Data _Transformation'!A2045:Q4374,5,FALSE)</f>
        <v>Yes</v>
      </c>
      <c r="F2046" s="14" t="str">
        <f>VLOOKUP(A2046,'Data _Transformation'!A2045:Q4374,6,FALSE)</f>
        <v>No</v>
      </c>
      <c r="G2046" s="14" t="str">
        <f>VLOOKUP(A2046,'Data _Transformation'!A2045:Q4374,7,FALSE)</f>
        <v>No</v>
      </c>
      <c r="H2046" s="14">
        <f>VLOOKUP(A2046,'Data _Transformation'!A2045:Q4374,8,FALSE)</f>
        <v>1</v>
      </c>
      <c r="I2046" s="14" t="str">
        <f>VLOOKUP(A2046,'Data _Transformation'!A2045:Q4374,9,FALSE)</f>
        <v>Nonsmoker</v>
      </c>
      <c r="J2046" s="14" t="str">
        <f>VLOOKUP(A2046,'Data _Transformation'!A2045:Q4374,10,FALSE)</f>
        <v>Under weight</v>
      </c>
      <c r="K2046" s="14" t="str">
        <f>VLOOKUP(A2046,'Data _Transformation'!A2045:Q4374,11,FALSE)</f>
        <v>Normal</v>
      </c>
      <c r="L2046" s="39">
        <f>VLOOKUP(A2046,'Data _Transformation'!A2045:Q4374,12,FALSE)</f>
        <v>34585</v>
      </c>
      <c r="M2046" s="40">
        <f>VLOOKUP(A2046,'Data _Transformation'!A2045:Q4374,13,FALSE)</f>
        <v>32222.81</v>
      </c>
      <c r="N2046" s="14" t="str">
        <f>VLOOKUP(A2046,'Data _Transformation'!A2045:Q4374,14,FALSE)</f>
        <v>tier - 2</v>
      </c>
      <c r="O2046" s="14" t="str">
        <f>VLOOKUP(A2046,'Data _Transformation'!A2045:Q4374,15,FALSE)</f>
        <v>tier - 1</v>
      </c>
      <c r="P2046" s="14" t="str">
        <f>VLOOKUP(A2046,'Data _Transformation'!A2045:Q4374,16,0)</f>
        <v>R1011</v>
      </c>
      <c r="Q2046" s="42">
        <f>VLOOKUP(A2046,'Data _Transformation'!A2045:Q4374,17,0)</f>
        <v>28</v>
      </c>
    </row>
    <row r="2047" spans="1:17" ht="15.6" x14ac:dyDescent="0.3">
      <c r="A2047" s="41" t="s">
        <v>1623</v>
      </c>
      <c r="B2047" s="14" t="str">
        <f>VLOOKUP(A2047,'Data _Transformation'!A2046:Q4375,2,FALSE)</f>
        <v xml:space="preserve">  Frankline</v>
      </c>
      <c r="C2047" s="14">
        <f>VLOOKUP(A2047,'Data _Transformation'!A2046:Q4375,3,FALSE)</f>
        <v>26.22</v>
      </c>
      <c r="D2047" s="14">
        <f>VLOOKUP(A2047,'Data _Transformation'!A2046:Q4375,4,FALSE)</f>
        <v>4.6500000000000004</v>
      </c>
      <c r="E2047" s="14" t="str">
        <f>VLOOKUP(A2047,'Data _Transformation'!A2046:Q4375,5,FALSE)</f>
        <v>Yes</v>
      </c>
      <c r="F2047" s="14" t="str">
        <f>VLOOKUP(A2047,'Data _Transformation'!A2046:Q4375,6,FALSE)</f>
        <v>No</v>
      </c>
      <c r="G2047" s="14" t="str">
        <f>VLOOKUP(A2047,'Data _Transformation'!A2046:Q4375,7,FALSE)</f>
        <v>Yes</v>
      </c>
      <c r="H2047" s="14">
        <f>VLOOKUP(A2047,'Data _Transformation'!A2046:Q4375,8,FALSE)</f>
        <v>1</v>
      </c>
      <c r="I2047" s="14" t="str">
        <f>VLOOKUP(A2047,'Data _Transformation'!A2046:Q4375,9,FALSE)</f>
        <v>Nonsmoker</v>
      </c>
      <c r="J2047" s="14" t="str">
        <f>VLOOKUP(A2047,'Data _Transformation'!A2046:Q4375,10,FALSE)</f>
        <v>Over weight</v>
      </c>
      <c r="K2047" s="14" t="str">
        <f>VLOOKUP(A2047,'Data _Transformation'!A2046:Q4375,11,FALSE)</f>
        <v>Normal</v>
      </c>
      <c r="L2047" s="39">
        <f>VLOOKUP(A2047,'Data _Transformation'!A2046:Q4375,12,FALSE)</f>
        <v>27745</v>
      </c>
      <c r="M2047" s="40">
        <f>VLOOKUP(A2047,'Data _Transformation'!A2046:Q4375,13,FALSE)</f>
        <v>32259.96</v>
      </c>
      <c r="N2047" s="14" t="str">
        <f>VLOOKUP(A2047,'Data _Transformation'!A2046:Q4375,14,FALSE)</f>
        <v>tier - 2</v>
      </c>
      <c r="O2047" s="14" t="str">
        <f>VLOOKUP(A2047,'Data _Transformation'!A2046:Q4375,15,FALSE)</f>
        <v>tier - 3</v>
      </c>
      <c r="P2047" s="14" t="str">
        <f>VLOOKUP(A2047,'Data _Transformation'!A2046:Q4375,16,0)</f>
        <v>R1012</v>
      </c>
      <c r="Q2047" s="42">
        <f>VLOOKUP(A2047,'Data _Transformation'!A2046:Q4375,17,0)</f>
        <v>47</v>
      </c>
    </row>
    <row r="2048" spans="1:17" ht="15.6" x14ac:dyDescent="0.3">
      <c r="A2048" s="41" t="s">
        <v>1615</v>
      </c>
      <c r="B2048" s="14" t="str">
        <f>VLOOKUP(A2048,'Data _Transformation'!A2047:Q4376,2,FALSE)</f>
        <v xml:space="preserve">  Laura T</v>
      </c>
      <c r="C2048" s="14">
        <f>VLOOKUP(A2048,'Data _Transformation'!A2047:Q4376,3,FALSE)</f>
        <v>31.824999999999999</v>
      </c>
      <c r="D2048" s="14">
        <f>VLOOKUP(A2048,'Data _Transformation'!A2047:Q4376,4,FALSE)</f>
        <v>4.7</v>
      </c>
      <c r="E2048" s="14" t="str">
        <f>VLOOKUP(A2048,'Data _Transformation'!A2047:Q4376,5,FALSE)</f>
        <v>No</v>
      </c>
      <c r="F2048" s="14" t="str">
        <f>VLOOKUP(A2048,'Data _Transformation'!A2047:Q4376,6,FALSE)</f>
        <v>No</v>
      </c>
      <c r="G2048" s="14" t="str">
        <f>VLOOKUP(A2048,'Data _Transformation'!A2047:Q4376,7,FALSE)</f>
        <v>Yes</v>
      </c>
      <c r="H2048" s="14">
        <f>VLOOKUP(A2048,'Data _Transformation'!A2047:Q4376,8,FALSE)</f>
        <v>1</v>
      </c>
      <c r="I2048" s="14" t="str">
        <f>VLOOKUP(A2048,'Data _Transformation'!A2047:Q4376,9,FALSE)</f>
        <v>Nonsmoker</v>
      </c>
      <c r="J2048" s="14" t="str">
        <f>VLOOKUP(A2048,'Data _Transformation'!A2047:Q4376,10,FALSE)</f>
        <v>Obesity</v>
      </c>
      <c r="K2048" s="14" t="str">
        <f>VLOOKUP(A2048,'Data _Transformation'!A2047:Q4376,11,FALSE)</f>
        <v>Normal</v>
      </c>
      <c r="L2048" s="39">
        <f>VLOOKUP(A2048,'Data _Transformation'!A2047:Q4376,12,FALSE)</f>
        <v>31748</v>
      </c>
      <c r="M2048" s="40">
        <f>VLOOKUP(A2048,'Data _Transformation'!A2047:Q4376,13,FALSE)</f>
        <v>32288.49</v>
      </c>
      <c r="N2048" s="14" t="str">
        <f>VLOOKUP(A2048,'Data _Transformation'!A2047:Q4376,14,FALSE)</f>
        <v>tier - 2</v>
      </c>
      <c r="O2048" s="14" t="str">
        <f>VLOOKUP(A2048,'Data _Transformation'!A2047:Q4376,15,FALSE)</f>
        <v>tier - 2</v>
      </c>
      <c r="P2048" s="14" t="str">
        <f>VLOOKUP(A2048,'Data _Transformation'!A2047:Q4376,16,0)</f>
        <v>R1011</v>
      </c>
      <c r="Q2048" s="42">
        <f>VLOOKUP(A2048,'Data _Transformation'!A2047:Q4376,17,0)</f>
        <v>36</v>
      </c>
    </row>
    <row r="2049" spans="1:17" ht="15.6" x14ac:dyDescent="0.3">
      <c r="A2049" s="41" t="s">
        <v>1607</v>
      </c>
      <c r="B2049" s="14" t="str">
        <f>VLOOKUP(A2049,'Data _Transformation'!A2048:Q4377,2,FALSE)</f>
        <v xml:space="preserve">  Natalia</v>
      </c>
      <c r="C2049" s="14">
        <f>VLOOKUP(A2049,'Data _Transformation'!A2048:Q4377,3,FALSE)</f>
        <v>25.745000000000001</v>
      </c>
      <c r="D2049" s="14">
        <f>VLOOKUP(A2049,'Data _Transformation'!A2048:Q4377,4,FALSE)</f>
        <v>4.34</v>
      </c>
      <c r="E2049" s="14" t="str">
        <f>VLOOKUP(A2049,'Data _Transformation'!A2048:Q4377,5,FALSE)</f>
        <v>No</v>
      </c>
      <c r="F2049" s="14" t="str">
        <f>VLOOKUP(A2049,'Data _Transformation'!A2048:Q4377,6,FALSE)</f>
        <v>No</v>
      </c>
      <c r="G2049" s="14" t="str">
        <f>VLOOKUP(A2049,'Data _Transformation'!A2048:Q4377,7,FALSE)</f>
        <v>Yes</v>
      </c>
      <c r="H2049" s="14">
        <f>VLOOKUP(A2049,'Data _Transformation'!A2048:Q4377,8,FALSE)</f>
        <v>1</v>
      </c>
      <c r="I2049" s="14" t="str">
        <f>VLOOKUP(A2049,'Data _Transformation'!A2048:Q4377,9,FALSE)</f>
        <v>Nonsmoker</v>
      </c>
      <c r="J2049" s="14" t="str">
        <f>VLOOKUP(A2049,'Data _Transformation'!A2048:Q4377,10,FALSE)</f>
        <v>Over weight</v>
      </c>
      <c r="K2049" s="14" t="str">
        <f>VLOOKUP(A2049,'Data _Transformation'!A2048:Q4377,11,FALSE)</f>
        <v>Normal</v>
      </c>
      <c r="L2049" s="39">
        <f>VLOOKUP(A2049,'Data _Transformation'!A2048:Q4377,12,FALSE)</f>
        <v>26591</v>
      </c>
      <c r="M2049" s="40">
        <f>VLOOKUP(A2049,'Data _Transformation'!A2048:Q4377,13,FALSE)</f>
        <v>32428.63</v>
      </c>
      <c r="N2049" s="14" t="str">
        <f>VLOOKUP(A2049,'Data _Transformation'!A2048:Q4377,14,FALSE)</f>
        <v>tier - 2</v>
      </c>
      <c r="O2049" s="14" t="str">
        <f>VLOOKUP(A2049,'Data _Transformation'!A2048:Q4377,15,FALSE)</f>
        <v>tier - 2</v>
      </c>
      <c r="P2049" s="14" t="str">
        <f>VLOOKUP(A2049,'Data _Transformation'!A2048:Q4377,16,0)</f>
        <v>R1011</v>
      </c>
      <c r="Q2049" s="42">
        <f>VLOOKUP(A2049,'Data _Transformation'!A2048:Q4377,17,0)</f>
        <v>50</v>
      </c>
    </row>
    <row r="2050" spans="1:17" ht="15.6" x14ac:dyDescent="0.3">
      <c r="A2050" s="41" t="s">
        <v>1596</v>
      </c>
      <c r="B2050" s="14" t="str">
        <f>VLOOKUP(A2050,'Data _Transformation'!A2049:Q4378,2,FALSE)</f>
        <v xml:space="preserve">  Jennifer L</v>
      </c>
      <c r="C2050" s="14">
        <f>VLOOKUP(A2050,'Data _Transformation'!A2049:Q4378,3,FALSE)</f>
        <v>24.605</v>
      </c>
      <c r="D2050" s="14">
        <f>VLOOKUP(A2050,'Data _Transformation'!A2049:Q4378,4,FALSE)</f>
        <v>5.62</v>
      </c>
      <c r="E2050" s="14" t="str">
        <f>VLOOKUP(A2050,'Data _Transformation'!A2049:Q4378,5,FALSE)</f>
        <v>No</v>
      </c>
      <c r="F2050" s="14" t="str">
        <f>VLOOKUP(A2050,'Data _Transformation'!A2049:Q4378,6,FALSE)</f>
        <v>No</v>
      </c>
      <c r="G2050" s="14" t="str">
        <f>VLOOKUP(A2050,'Data _Transformation'!A2049:Q4378,7,FALSE)</f>
        <v>Yes</v>
      </c>
      <c r="H2050" s="14">
        <f>VLOOKUP(A2050,'Data _Transformation'!A2049:Q4378,8,FALSE)</f>
        <v>1</v>
      </c>
      <c r="I2050" s="14" t="str">
        <f>VLOOKUP(A2050,'Data _Transformation'!A2049:Q4378,9,FALSE)</f>
        <v>Nonsmoker</v>
      </c>
      <c r="J2050" s="14" t="str">
        <f>VLOOKUP(A2050,'Data _Transformation'!A2049:Q4378,10,FALSE)</f>
        <v>Normal weight</v>
      </c>
      <c r="K2050" s="14" t="str">
        <f>VLOOKUP(A2050,'Data _Transformation'!A2049:Q4378,11,FALSE)</f>
        <v>Normal</v>
      </c>
      <c r="L2050" s="39">
        <f>VLOOKUP(A2050,'Data _Transformation'!A2049:Q4378,12,FALSE)</f>
        <v>27981</v>
      </c>
      <c r="M2050" s="40">
        <f>VLOOKUP(A2050,'Data _Transformation'!A2049:Q4378,13,FALSE)</f>
        <v>32430.22</v>
      </c>
      <c r="N2050" s="14" t="str">
        <f>VLOOKUP(A2050,'Data _Transformation'!A2049:Q4378,14,FALSE)</f>
        <v>tier - 2</v>
      </c>
      <c r="O2050" s="14" t="str">
        <f>VLOOKUP(A2050,'Data _Transformation'!A2049:Q4378,15,FALSE)</f>
        <v>tier - 3</v>
      </c>
      <c r="P2050" s="14" t="str">
        <f>VLOOKUP(A2050,'Data _Transformation'!A2049:Q4378,16,0)</f>
        <v>R1011</v>
      </c>
      <c r="Q2050" s="42">
        <f>VLOOKUP(A2050,'Data _Transformation'!A2049:Q4378,17,0)</f>
        <v>46</v>
      </c>
    </row>
    <row r="2051" spans="1:17" ht="15.6" x14ac:dyDescent="0.3">
      <c r="A2051" s="41" t="s">
        <v>1591</v>
      </c>
      <c r="B2051" s="14" t="str">
        <f>VLOOKUP(A2051,'Data _Transformation'!A2050:Q4379,2,FALSE)</f>
        <v xml:space="preserve">  Brooke</v>
      </c>
      <c r="C2051" s="14">
        <f>VLOOKUP(A2051,'Data _Transformation'!A2050:Q4379,3,FALSE)</f>
        <v>24.51</v>
      </c>
      <c r="D2051" s="14">
        <f>VLOOKUP(A2051,'Data _Transformation'!A2050:Q4379,4,FALSE)</f>
        <v>4.24</v>
      </c>
      <c r="E2051" s="14" t="str">
        <f>VLOOKUP(A2051,'Data _Transformation'!A2050:Q4379,5,FALSE)</f>
        <v>No</v>
      </c>
      <c r="F2051" s="14" t="str">
        <f>VLOOKUP(A2051,'Data _Transformation'!A2050:Q4379,6,FALSE)</f>
        <v>No</v>
      </c>
      <c r="G2051" s="14" t="str">
        <f>VLOOKUP(A2051,'Data _Transformation'!A2050:Q4379,7,FALSE)</f>
        <v>Yes</v>
      </c>
      <c r="H2051" s="14">
        <f>VLOOKUP(A2051,'Data _Transformation'!A2050:Q4379,8,FALSE)</f>
        <v>1</v>
      </c>
      <c r="I2051" s="14" t="str">
        <f>VLOOKUP(A2051,'Data _Transformation'!A2050:Q4379,9,FALSE)</f>
        <v>Nonsmoker</v>
      </c>
      <c r="J2051" s="14" t="str">
        <f>VLOOKUP(A2051,'Data _Transformation'!A2050:Q4379,10,FALSE)</f>
        <v>Normal weight</v>
      </c>
      <c r="K2051" s="14" t="str">
        <f>VLOOKUP(A2051,'Data _Transformation'!A2050:Q4379,11,FALSE)</f>
        <v>Normal</v>
      </c>
      <c r="L2051" s="39">
        <f>VLOOKUP(A2051,'Data _Transformation'!A2050:Q4379,12,FALSE)</f>
        <v>29856</v>
      </c>
      <c r="M2051" s="40">
        <f>VLOOKUP(A2051,'Data _Transformation'!A2050:Q4379,13,FALSE)</f>
        <v>32462.35</v>
      </c>
      <c r="N2051" s="14" t="str">
        <f>VLOOKUP(A2051,'Data _Transformation'!A2050:Q4379,14,FALSE)</f>
        <v>tier - 2</v>
      </c>
      <c r="O2051" s="14" t="str">
        <f>VLOOKUP(A2051,'Data _Transformation'!A2050:Q4379,15,FALSE)</f>
        <v>tier - 2</v>
      </c>
      <c r="P2051" s="14" t="str">
        <f>VLOOKUP(A2051,'Data _Transformation'!A2050:Q4379,16,0)</f>
        <v>R1011</v>
      </c>
      <c r="Q2051" s="42">
        <f>VLOOKUP(A2051,'Data _Transformation'!A2050:Q4379,17,0)</f>
        <v>41</v>
      </c>
    </row>
    <row r="2052" spans="1:17" ht="15.6" x14ac:dyDescent="0.3">
      <c r="A2052" s="41" t="s">
        <v>1586</v>
      </c>
      <c r="B2052" s="14" t="str">
        <f>VLOOKUP(A2052,'Data _Transformation'!A2051:Q4380,2,FALSE)</f>
        <v xml:space="preserve">  Jeremy M</v>
      </c>
      <c r="C2052" s="14">
        <f>VLOOKUP(A2052,'Data _Transformation'!A2051:Q4380,3,FALSE)</f>
        <v>31.065000000000001</v>
      </c>
      <c r="D2052" s="14">
        <f>VLOOKUP(A2052,'Data _Transformation'!A2051:Q4380,4,FALSE)</f>
        <v>4.57</v>
      </c>
      <c r="E2052" s="14" t="str">
        <f>VLOOKUP(A2052,'Data _Transformation'!A2051:Q4380,5,FALSE)</f>
        <v>Yes</v>
      </c>
      <c r="F2052" s="14" t="str">
        <f>VLOOKUP(A2052,'Data _Transformation'!A2051:Q4380,6,FALSE)</f>
        <v>No</v>
      </c>
      <c r="G2052" s="14" t="str">
        <f>VLOOKUP(A2052,'Data _Transformation'!A2051:Q4380,7,FALSE)</f>
        <v>No</v>
      </c>
      <c r="H2052" s="14">
        <f>VLOOKUP(A2052,'Data _Transformation'!A2051:Q4380,8,FALSE)</f>
        <v>0</v>
      </c>
      <c r="I2052" s="14" t="str">
        <f>VLOOKUP(A2052,'Data _Transformation'!A2051:Q4380,9,FALSE)</f>
        <v>Nonsmoker</v>
      </c>
      <c r="J2052" s="14" t="str">
        <f>VLOOKUP(A2052,'Data _Transformation'!A2051:Q4380,10,FALSE)</f>
        <v>Obesity</v>
      </c>
      <c r="K2052" s="14" t="str">
        <f>VLOOKUP(A2052,'Data _Transformation'!A2051:Q4380,11,FALSE)</f>
        <v>Normal</v>
      </c>
      <c r="L2052" s="39">
        <f>VLOOKUP(A2052,'Data _Transformation'!A2051:Q4380,12,FALSE)</f>
        <v>28022</v>
      </c>
      <c r="M2052" s="40">
        <f>VLOOKUP(A2052,'Data _Transformation'!A2051:Q4380,13,FALSE)</f>
        <v>32485.46</v>
      </c>
      <c r="N2052" s="14" t="str">
        <f>VLOOKUP(A2052,'Data _Transformation'!A2051:Q4380,14,FALSE)</f>
        <v>tier - 2</v>
      </c>
      <c r="O2052" s="14" t="str">
        <f>VLOOKUP(A2052,'Data _Transformation'!A2051:Q4380,15,FALSE)</f>
        <v>tier - 1</v>
      </c>
      <c r="P2052" s="14" t="str">
        <f>VLOOKUP(A2052,'Data _Transformation'!A2051:Q4380,16,0)</f>
        <v>R1011</v>
      </c>
      <c r="Q2052" s="42">
        <f>VLOOKUP(A2052,'Data _Transformation'!A2051:Q4380,17,0)</f>
        <v>46</v>
      </c>
    </row>
    <row r="2053" spans="1:17" ht="15.6" x14ac:dyDescent="0.3">
      <c r="A2053" s="41" t="s">
        <v>1581</v>
      </c>
      <c r="B2053" s="14" t="str">
        <f>VLOOKUP(A2053,'Data _Transformation'!A2052:Q4381,2,FALSE)</f>
        <v xml:space="preserve">  Megan L</v>
      </c>
      <c r="C2053" s="14">
        <f>VLOOKUP(A2053,'Data _Transformation'!A2052:Q4381,3,FALSE)</f>
        <v>28.12</v>
      </c>
      <c r="D2053" s="14">
        <f>VLOOKUP(A2053,'Data _Transformation'!A2052:Q4381,4,FALSE)</f>
        <v>5.05</v>
      </c>
      <c r="E2053" s="14" t="str">
        <f>VLOOKUP(A2053,'Data _Transformation'!A2052:Q4381,5,FALSE)</f>
        <v>No</v>
      </c>
      <c r="F2053" s="14" t="str">
        <f>VLOOKUP(A2053,'Data _Transformation'!A2052:Q4381,6,FALSE)</f>
        <v>No</v>
      </c>
      <c r="G2053" s="14" t="str">
        <f>VLOOKUP(A2053,'Data _Transformation'!A2052:Q4381,7,FALSE)</f>
        <v>No</v>
      </c>
      <c r="H2053" s="14">
        <f>VLOOKUP(A2053,'Data _Transformation'!A2052:Q4381,8,FALSE)</f>
        <v>0</v>
      </c>
      <c r="I2053" s="14" t="str">
        <f>VLOOKUP(A2053,'Data _Transformation'!A2052:Q4381,9,FALSE)</f>
        <v>Nonsmoker</v>
      </c>
      <c r="J2053" s="14" t="str">
        <f>VLOOKUP(A2053,'Data _Transformation'!A2052:Q4381,10,FALSE)</f>
        <v>Over weight</v>
      </c>
      <c r="K2053" s="14" t="str">
        <f>VLOOKUP(A2053,'Data _Transformation'!A2052:Q4381,11,FALSE)</f>
        <v>Normal</v>
      </c>
      <c r="L2053" s="39">
        <f>VLOOKUP(A2053,'Data _Transformation'!A2052:Q4381,12,FALSE)</f>
        <v>37902</v>
      </c>
      <c r="M2053" s="40">
        <f>VLOOKUP(A2053,'Data _Transformation'!A2052:Q4381,13,FALSE)</f>
        <v>32548.34</v>
      </c>
      <c r="N2053" s="14" t="str">
        <f>VLOOKUP(A2053,'Data _Transformation'!A2052:Q4381,14,FALSE)</f>
        <v>tier - 1</v>
      </c>
      <c r="O2053" s="14" t="str">
        <f>VLOOKUP(A2053,'Data _Transformation'!A2052:Q4381,15,FALSE)</f>
        <v>tier - 2</v>
      </c>
      <c r="P2053" s="14" t="str">
        <f>VLOOKUP(A2053,'Data _Transformation'!A2052:Q4381,16,0)</f>
        <v>R1013</v>
      </c>
      <c r="Q2053" s="42">
        <f>VLOOKUP(A2053,'Data _Transformation'!A2052:Q4381,17,0)</f>
        <v>19</v>
      </c>
    </row>
    <row r="2054" spans="1:17" ht="15.6" x14ac:dyDescent="0.3">
      <c r="A2054" s="41" t="s">
        <v>1576</v>
      </c>
      <c r="B2054" s="14" t="str">
        <f>VLOOKUP(A2054,'Data _Transformation'!A2053:Q4382,2,FALSE)</f>
        <v xml:space="preserve">  Bryan</v>
      </c>
      <c r="C2054" s="14">
        <f>VLOOKUP(A2054,'Data _Transformation'!A2053:Q4382,3,FALSE)</f>
        <v>38.06</v>
      </c>
      <c r="D2054" s="14">
        <f>VLOOKUP(A2054,'Data _Transformation'!A2053:Q4382,4,FALSE)</f>
        <v>6.16</v>
      </c>
      <c r="E2054" s="14" t="str">
        <f>VLOOKUP(A2054,'Data _Transformation'!A2053:Q4382,5,FALSE)</f>
        <v>No</v>
      </c>
      <c r="F2054" s="14" t="str">
        <f>VLOOKUP(A2054,'Data _Transformation'!A2053:Q4382,6,FALSE)</f>
        <v>No</v>
      </c>
      <c r="G2054" s="14" t="str">
        <f>VLOOKUP(A2054,'Data _Transformation'!A2053:Q4382,7,FALSE)</f>
        <v>No</v>
      </c>
      <c r="H2054" s="14">
        <f>VLOOKUP(A2054,'Data _Transformation'!A2053:Q4382,8,FALSE)</f>
        <v>0</v>
      </c>
      <c r="I2054" s="14" t="str">
        <f>VLOOKUP(A2054,'Data _Transformation'!A2053:Q4382,9,FALSE)</f>
        <v>Nonsmoker</v>
      </c>
      <c r="J2054" s="14" t="str">
        <f>VLOOKUP(A2054,'Data _Transformation'!A2053:Q4382,10,FALSE)</f>
        <v>Obesity</v>
      </c>
      <c r="K2054" s="14" t="str">
        <f>VLOOKUP(A2054,'Data _Transformation'!A2053:Q4382,11,FALSE)</f>
        <v>Prediabetes</v>
      </c>
      <c r="L2054" s="39">
        <f>VLOOKUP(A2054,'Data _Transformation'!A2053:Q4382,12,FALSE)</f>
        <v>33067</v>
      </c>
      <c r="M2054" s="40">
        <f>VLOOKUP(A2054,'Data _Transformation'!A2053:Q4382,13,FALSE)</f>
        <v>32672.11</v>
      </c>
      <c r="N2054" s="14" t="str">
        <f>VLOOKUP(A2054,'Data _Transformation'!A2053:Q4382,14,FALSE)</f>
        <v>tier - 1</v>
      </c>
      <c r="O2054" s="14" t="str">
        <f>VLOOKUP(A2054,'Data _Transformation'!A2053:Q4382,15,FALSE)</f>
        <v>tier - 1</v>
      </c>
      <c r="P2054" s="14" t="str">
        <f>VLOOKUP(A2054,'Data _Transformation'!A2053:Q4382,16,0)</f>
        <v>R1011</v>
      </c>
      <c r="Q2054" s="42">
        <f>VLOOKUP(A2054,'Data _Transformation'!A2053:Q4382,17,0)</f>
        <v>32</v>
      </c>
    </row>
    <row r="2055" spans="1:17" ht="15.6" x14ac:dyDescent="0.3">
      <c r="A2055" s="41" t="s">
        <v>1573</v>
      </c>
      <c r="B2055" s="14" t="str">
        <f>VLOOKUP(A2055,'Data _Transformation'!A2054:Q4383,2,FALSE)</f>
        <v xml:space="preserve">  Marny</v>
      </c>
      <c r="C2055" s="14">
        <f>VLOOKUP(A2055,'Data _Transformation'!A2054:Q4383,3,FALSE)</f>
        <v>24.96</v>
      </c>
      <c r="D2055" s="14">
        <f>VLOOKUP(A2055,'Data _Transformation'!A2054:Q4383,4,FALSE)</f>
        <v>4.57</v>
      </c>
      <c r="E2055" s="14" t="str">
        <f>VLOOKUP(A2055,'Data _Transformation'!A2054:Q4383,5,FALSE)</f>
        <v>No</v>
      </c>
      <c r="F2055" s="14" t="str">
        <f>VLOOKUP(A2055,'Data _Transformation'!A2054:Q4383,6,FALSE)</f>
        <v>No</v>
      </c>
      <c r="G2055" s="14" t="str">
        <f>VLOOKUP(A2055,'Data _Transformation'!A2054:Q4383,7,FALSE)</f>
        <v>No</v>
      </c>
      <c r="H2055" s="14">
        <f>VLOOKUP(A2055,'Data _Transformation'!A2054:Q4383,8,FALSE)</f>
        <v>0</v>
      </c>
      <c r="I2055" s="14" t="str">
        <f>VLOOKUP(A2055,'Data _Transformation'!A2054:Q4383,9,FALSE)</f>
        <v>Nonsmoker</v>
      </c>
      <c r="J2055" s="14" t="str">
        <f>VLOOKUP(A2055,'Data _Transformation'!A2054:Q4383,10,FALSE)</f>
        <v>Normal weight</v>
      </c>
      <c r="K2055" s="14" t="str">
        <f>VLOOKUP(A2055,'Data _Transformation'!A2054:Q4383,11,FALSE)</f>
        <v>Normal</v>
      </c>
      <c r="L2055" s="39">
        <f>VLOOKUP(A2055,'Data _Transformation'!A2054:Q4383,12,FALSE)</f>
        <v>25143</v>
      </c>
      <c r="M2055" s="40">
        <f>VLOOKUP(A2055,'Data _Transformation'!A2054:Q4383,13,FALSE)</f>
        <v>32686.080000000002</v>
      </c>
      <c r="N2055" s="14" t="str">
        <f>VLOOKUP(A2055,'Data _Transformation'!A2054:Q4383,14,FALSE)</f>
        <v>tier - 2</v>
      </c>
      <c r="O2055" s="14" t="str">
        <f>VLOOKUP(A2055,'Data _Transformation'!A2054:Q4383,15,FALSE)</f>
        <v>tier - 3</v>
      </c>
      <c r="P2055" s="14" t="str">
        <f>VLOOKUP(A2055,'Data _Transformation'!A2054:Q4383,16,0)</f>
        <v>R1011</v>
      </c>
      <c r="Q2055" s="42">
        <f>VLOOKUP(A2055,'Data _Transformation'!A2054:Q4383,17,0)</f>
        <v>54</v>
      </c>
    </row>
    <row r="2056" spans="1:17" ht="15.6" x14ac:dyDescent="0.3">
      <c r="A2056" s="41" t="s">
        <v>1568</v>
      </c>
      <c r="B2056" s="14" t="str">
        <f>VLOOKUP(A2056,'Data _Transformation'!A2055:Q4384,2,FALSE)</f>
        <v xml:space="preserve">  Marc</v>
      </c>
      <c r="C2056" s="14">
        <f>VLOOKUP(A2056,'Data _Transformation'!A2055:Q4384,3,FALSE)</f>
        <v>17.670000000000002</v>
      </c>
      <c r="D2056" s="14">
        <f>VLOOKUP(A2056,'Data _Transformation'!A2055:Q4384,4,FALSE)</f>
        <v>5.53</v>
      </c>
      <c r="E2056" s="14" t="str">
        <f>VLOOKUP(A2056,'Data _Transformation'!A2055:Q4384,5,FALSE)</f>
        <v>Yes</v>
      </c>
      <c r="F2056" s="14" t="str">
        <f>VLOOKUP(A2056,'Data _Transformation'!A2055:Q4384,6,FALSE)</f>
        <v>No</v>
      </c>
      <c r="G2056" s="14" t="str">
        <f>VLOOKUP(A2056,'Data _Transformation'!A2055:Q4384,7,FALSE)</f>
        <v>No</v>
      </c>
      <c r="H2056" s="14">
        <f>VLOOKUP(A2056,'Data _Transformation'!A2055:Q4384,8,FALSE)</f>
        <v>0</v>
      </c>
      <c r="I2056" s="14" t="str">
        <f>VLOOKUP(A2056,'Data _Transformation'!A2055:Q4384,9,FALSE)</f>
        <v>Nonsmoker</v>
      </c>
      <c r="J2056" s="14" t="str">
        <f>VLOOKUP(A2056,'Data _Transformation'!A2055:Q4384,10,FALSE)</f>
        <v>Under weight</v>
      </c>
      <c r="K2056" s="14" t="str">
        <f>VLOOKUP(A2056,'Data _Transformation'!A2055:Q4384,11,FALSE)</f>
        <v>Normal</v>
      </c>
      <c r="L2056" s="39">
        <f>VLOOKUP(A2056,'Data _Transformation'!A2055:Q4384,12,FALSE)</f>
        <v>33146</v>
      </c>
      <c r="M2056" s="40">
        <f>VLOOKUP(A2056,'Data _Transformation'!A2055:Q4384,13,FALSE)</f>
        <v>32716.2</v>
      </c>
      <c r="N2056" s="14" t="str">
        <f>VLOOKUP(A2056,'Data _Transformation'!A2055:Q4384,14,FALSE)</f>
        <v>tier - 1</v>
      </c>
      <c r="O2056" s="14" t="str">
        <f>VLOOKUP(A2056,'Data _Transformation'!A2055:Q4384,15,FALSE)</f>
        <v>tier - 2</v>
      </c>
      <c r="P2056" s="14" t="str">
        <f>VLOOKUP(A2056,'Data _Transformation'!A2055:Q4384,16,0)</f>
        <v>R1011</v>
      </c>
      <c r="Q2056" s="42">
        <f>VLOOKUP(A2056,'Data _Transformation'!A2055:Q4384,17,0)</f>
        <v>32</v>
      </c>
    </row>
    <row r="2057" spans="1:17" ht="15.6" x14ac:dyDescent="0.3">
      <c r="A2057" s="41" t="s">
        <v>1563</v>
      </c>
      <c r="B2057" s="14" t="str">
        <f>VLOOKUP(A2057,'Data _Transformation'!A2056:Q4385,2,FALSE)</f>
        <v xml:space="preserve">  Benjamin L</v>
      </c>
      <c r="C2057" s="14">
        <f>VLOOKUP(A2057,'Data _Transformation'!A2056:Q4385,3,FALSE)</f>
        <v>31.35</v>
      </c>
      <c r="D2057" s="14">
        <f>VLOOKUP(A2057,'Data _Transformation'!A2056:Q4385,4,FALSE)</f>
        <v>5.84</v>
      </c>
      <c r="E2057" s="14" t="str">
        <f>VLOOKUP(A2057,'Data _Transformation'!A2056:Q4385,5,FALSE)</f>
        <v>No</v>
      </c>
      <c r="F2057" s="14" t="str">
        <f>VLOOKUP(A2057,'Data _Transformation'!A2056:Q4385,6,FALSE)</f>
        <v>yes</v>
      </c>
      <c r="G2057" s="14" t="str">
        <f>VLOOKUP(A2057,'Data _Transformation'!A2056:Q4385,7,FALSE)</f>
        <v>No</v>
      </c>
      <c r="H2057" s="14">
        <f>VLOOKUP(A2057,'Data _Transformation'!A2056:Q4385,8,FALSE)</f>
        <v>1</v>
      </c>
      <c r="I2057" s="14" t="str">
        <f>VLOOKUP(A2057,'Data _Transformation'!A2056:Q4385,9,FALSE)</f>
        <v>Nonsmoker</v>
      </c>
      <c r="J2057" s="14" t="str">
        <f>VLOOKUP(A2057,'Data _Transformation'!A2056:Q4385,10,FALSE)</f>
        <v>Obesity</v>
      </c>
      <c r="K2057" s="14" t="str">
        <f>VLOOKUP(A2057,'Data _Transformation'!A2056:Q4385,11,FALSE)</f>
        <v>Prediabetes</v>
      </c>
      <c r="L2057" s="39">
        <f>VLOOKUP(A2057,'Data _Transformation'!A2056:Q4385,12,FALSE)</f>
        <v>33063</v>
      </c>
      <c r="M2057" s="40">
        <f>VLOOKUP(A2057,'Data _Transformation'!A2056:Q4385,13,FALSE)</f>
        <v>32734.19</v>
      </c>
      <c r="N2057" s="14" t="str">
        <f>VLOOKUP(A2057,'Data _Transformation'!A2056:Q4385,14,FALSE)</f>
        <v>tier - 2</v>
      </c>
      <c r="O2057" s="14" t="str">
        <f>VLOOKUP(A2057,'Data _Transformation'!A2056:Q4385,15,FALSE)</f>
        <v>tier - 1</v>
      </c>
      <c r="P2057" s="14" t="str">
        <f>VLOOKUP(A2057,'Data _Transformation'!A2056:Q4385,16,0)</f>
        <v>R1012</v>
      </c>
      <c r="Q2057" s="42">
        <f>VLOOKUP(A2057,'Data _Transformation'!A2056:Q4385,17,0)</f>
        <v>32</v>
      </c>
    </row>
    <row r="2058" spans="1:17" ht="15.6" x14ac:dyDescent="0.3">
      <c r="A2058" s="41" t="s">
        <v>1558</v>
      </c>
      <c r="B2058" s="14" t="str">
        <f>VLOOKUP(A2058,'Data _Transformation'!A2057:Q4386,2,FALSE)</f>
        <v xml:space="preserve">  Rob G</v>
      </c>
      <c r="C2058" s="14">
        <f>VLOOKUP(A2058,'Data _Transformation'!A2057:Q4386,3,FALSE)</f>
        <v>28.31</v>
      </c>
      <c r="D2058" s="14">
        <f>VLOOKUP(A2058,'Data _Transformation'!A2057:Q4386,4,FALSE)</f>
        <v>6.41</v>
      </c>
      <c r="E2058" s="14" t="str">
        <f>VLOOKUP(A2058,'Data _Transformation'!A2057:Q4386,5,FALSE)</f>
        <v>No</v>
      </c>
      <c r="F2058" s="14" t="str">
        <f>VLOOKUP(A2058,'Data _Transformation'!A2057:Q4386,6,FALSE)</f>
        <v>yes</v>
      </c>
      <c r="G2058" s="14" t="str">
        <f>VLOOKUP(A2058,'Data _Transformation'!A2057:Q4386,7,FALSE)</f>
        <v>No</v>
      </c>
      <c r="H2058" s="14">
        <f>VLOOKUP(A2058,'Data _Transformation'!A2057:Q4386,8,FALSE)</f>
        <v>1</v>
      </c>
      <c r="I2058" s="14" t="str">
        <f>VLOOKUP(A2058,'Data _Transformation'!A2057:Q4386,9,FALSE)</f>
        <v>Nonsmoker</v>
      </c>
      <c r="J2058" s="14" t="str">
        <f>VLOOKUP(A2058,'Data _Transformation'!A2057:Q4386,10,FALSE)</f>
        <v>Over weight</v>
      </c>
      <c r="K2058" s="14" t="str">
        <f>VLOOKUP(A2058,'Data _Transformation'!A2057:Q4386,11,FALSE)</f>
        <v>Diabetes</v>
      </c>
      <c r="L2058" s="39">
        <f>VLOOKUP(A2058,'Data _Transformation'!A2057:Q4386,12,FALSE)</f>
        <v>27369</v>
      </c>
      <c r="M2058" s="40">
        <f>VLOOKUP(A2058,'Data _Transformation'!A2057:Q4386,13,FALSE)</f>
        <v>32760.48</v>
      </c>
      <c r="N2058" s="14" t="str">
        <f>VLOOKUP(A2058,'Data _Transformation'!A2057:Q4386,14,FALSE)</f>
        <v>tier - 1</v>
      </c>
      <c r="O2058" s="14" t="str">
        <f>VLOOKUP(A2058,'Data _Transformation'!A2057:Q4386,15,FALSE)</f>
        <v>tier - 1</v>
      </c>
      <c r="P2058" s="14" t="str">
        <f>VLOOKUP(A2058,'Data _Transformation'!A2057:Q4386,16,0)</f>
        <v>R1011</v>
      </c>
      <c r="Q2058" s="42">
        <f>VLOOKUP(A2058,'Data _Transformation'!A2057:Q4386,17,0)</f>
        <v>48</v>
      </c>
    </row>
    <row r="2059" spans="1:17" ht="15.6" x14ac:dyDescent="0.3">
      <c r="A2059" s="41" t="s">
        <v>1553</v>
      </c>
      <c r="B2059" s="14" t="str">
        <f>VLOOKUP(A2059,'Data _Transformation'!A2058:Q4387,2,FALSE)</f>
        <v xml:space="preserve">  Stefanie A</v>
      </c>
      <c r="C2059" s="14">
        <f>VLOOKUP(A2059,'Data _Transformation'!A2058:Q4387,3,FALSE)</f>
        <v>30.3</v>
      </c>
      <c r="D2059" s="14">
        <f>VLOOKUP(A2059,'Data _Transformation'!A2058:Q4387,4,FALSE)</f>
        <v>4.7300000000000004</v>
      </c>
      <c r="E2059" s="14" t="str">
        <f>VLOOKUP(A2059,'Data _Transformation'!A2058:Q4387,5,FALSE)</f>
        <v>Yes</v>
      </c>
      <c r="F2059" s="14" t="str">
        <f>VLOOKUP(A2059,'Data _Transformation'!A2058:Q4387,6,FALSE)</f>
        <v>No</v>
      </c>
      <c r="G2059" s="14" t="str">
        <f>VLOOKUP(A2059,'Data _Transformation'!A2058:Q4387,7,FALSE)</f>
        <v>Yes</v>
      </c>
      <c r="H2059" s="14">
        <f>VLOOKUP(A2059,'Data _Transformation'!A2058:Q4387,8,FALSE)</f>
        <v>1</v>
      </c>
      <c r="I2059" s="14" t="str">
        <f>VLOOKUP(A2059,'Data _Transformation'!A2058:Q4387,9,FALSE)</f>
        <v>Nonsmoker</v>
      </c>
      <c r="J2059" s="14" t="str">
        <f>VLOOKUP(A2059,'Data _Transformation'!A2058:Q4387,10,FALSE)</f>
        <v>Obesity</v>
      </c>
      <c r="K2059" s="14" t="str">
        <f>VLOOKUP(A2059,'Data _Transformation'!A2058:Q4387,11,FALSE)</f>
        <v>Normal</v>
      </c>
      <c r="L2059" s="39">
        <f>VLOOKUP(A2059,'Data _Transformation'!A2058:Q4387,12,FALSE)</f>
        <v>26610</v>
      </c>
      <c r="M2059" s="40">
        <f>VLOOKUP(A2059,'Data _Transformation'!A2058:Q4387,13,FALSE)</f>
        <v>32765.33</v>
      </c>
      <c r="N2059" s="14" t="str">
        <f>VLOOKUP(A2059,'Data _Transformation'!A2058:Q4387,14,FALSE)</f>
        <v>tier - 2</v>
      </c>
      <c r="O2059" s="14" t="str">
        <f>VLOOKUP(A2059,'Data _Transformation'!A2058:Q4387,15,FALSE)</f>
        <v>tier - 2</v>
      </c>
      <c r="P2059" s="14" t="str">
        <f>VLOOKUP(A2059,'Data _Transformation'!A2058:Q4387,16,0)</f>
        <v>R1012</v>
      </c>
      <c r="Q2059" s="42">
        <f>VLOOKUP(A2059,'Data _Transformation'!A2058:Q4387,17,0)</f>
        <v>50</v>
      </c>
    </row>
    <row r="2060" spans="1:17" ht="15.6" x14ac:dyDescent="0.3">
      <c r="A2060" s="41" t="s">
        <v>1544</v>
      </c>
      <c r="B2060" s="14" t="str">
        <f>VLOOKUP(A2060,'Data _Transformation'!A2059:Q4388,2,FALSE)</f>
        <v xml:space="preserve">  Stephanie</v>
      </c>
      <c r="C2060" s="14">
        <f>VLOOKUP(A2060,'Data _Transformation'!A2059:Q4388,3,FALSE)</f>
        <v>26.4</v>
      </c>
      <c r="D2060" s="14">
        <f>VLOOKUP(A2060,'Data _Transformation'!A2059:Q4388,4,FALSE)</f>
        <v>6.22</v>
      </c>
      <c r="E2060" s="14" t="str">
        <f>VLOOKUP(A2060,'Data _Transformation'!A2059:Q4388,5,FALSE)</f>
        <v>Yes</v>
      </c>
      <c r="F2060" s="14" t="str">
        <f>VLOOKUP(A2060,'Data _Transformation'!A2059:Q4388,6,FALSE)</f>
        <v>No</v>
      </c>
      <c r="G2060" s="14" t="str">
        <f>VLOOKUP(A2060,'Data _Transformation'!A2059:Q4388,7,FALSE)</f>
        <v>No</v>
      </c>
      <c r="H2060" s="14">
        <f>VLOOKUP(A2060,'Data _Transformation'!A2059:Q4388,8,FALSE)</f>
        <v>0</v>
      </c>
      <c r="I2060" s="14" t="str">
        <f>VLOOKUP(A2060,'Data _Transformation'!A2059:Q4388,9,FALSE)</f>
        <v>Nonsmoker</v>
      </c>
      <c r="J2060" s="14" t="str">
        <f>VLOOKUP(A2060,'Data _Transformation'!A2059:Q4388,10,FALSE)</f>
        <v>Over weight</v>
      </c>
      <c r="K2060" s="14" t="str">
        <f>VLOOKUP(A2060,'Data _Transformation'!A2059:Q4388,11,FALSE)</f>
        <v>Prediabetes</v>
      </c>
      <c r="L2060" s="39">
        <f>VLOOKUP(A2060,'Data _Transformation'!A2059:Q4388,12,FALSE)</f>
        <v>29567</v>
      </c>
      <c r="M2060" s="40">
        <f>VLOOKUP(A2060,'Data _Transformation'!A2059:Q4388,13,FALSE)</f>
        <v>32787.46</v>
      </c>
      <c r="N2060" s="14" t="str">
        <f>VLOOKUP(A2060,'Data _Transformation'!A2059:Q4388,14,FALSE)</f>
        <v>tier - 1</v>
      </c>
      <c r="O2060" s="14" t="str">
        <f>VLOOKUP(A2060,'Data _Transformation'!A2059:Q4388,15,FALSE)</f>
        <v>tier - 3</v>
      </c>
      <c r="P2060" s="14" t="str">
        <f>VLOOKUP(A2060,'Data _Transformation'!A2059:Q4388,16,0)</f>
        <v>R1012</v>
      </c>
      <c r="Q2060" s="42">
        <f>VLOOKUP(A2060,'Data _Transformation'!A2059:Q4388,17,0)</f>
        <v>42</v>
      </c>
    </row>
    <row r="2061" spans="1:17" ht="15.6" x14ac:dyDescent="0.3">
      <c r="A2061" s="41" t="s">
        <v>1532</v>
      </c>
      <c r="B2061" s="14" t="str">
        <f>VLOOKUP(A2061,'Data _Transformation'!A2060:Q4389,2,FALSE)</f>
        <v xml:space="preserve">  Caroline F</v>
      </c>
      <c r="C2061" s="14">
        <f>VLOOKUP(A2061,'Data _Transformation'!A2060:Q4389,3,FALSE)</f>
        <v>22.135000000000002</v>
      </c>
      <c r="D2061" s="14">
        <f>VLOOKUP(A2061,'Data _Transformation'!A2060:Q4389,4,FALSE)</f>
        <v>4.46</v>
      </c>
      <c r="E2061" s="14" t="str">
        <f>VLOOKUP(A2061,'Data _Transformation'!A2060:Q4389,5,FALSE)</f>
        <v>Yes</v>
      </c>
      <c r="F2061" s="14" t="str">
        <f>VLOOKUP(A2061,'Data _Transformation'!A2060:Q4389,6,FALSE)</f>
        <v>No</v>
      </c>
      <c r="G2061" s="14" t="str">
        <f>VLOOKUP(A2061,'Data _Transformation'!A2060:Q4389,7,FALSE)</f>
        <v>No</v>
      </c>
      <c r="H2061" s="14">
        <f>VLOOKUP(A2061,'Data _Transformation'!A2060:Q4389,8,FALSE)</f>
        <v>0</v>
      </c>
      <c r="I2061" s="14" t="str">
        <f>VLOOKUP(A2061,'Data _Transformation'!A2060:Q4389,9,FALSE)</f>
        <v>Nonsmoker</v>
      </c>
      <c r="J2061" s="14" t="str">
        <f>VLOOKUP(A2061,'Data _Transformation'!A2060:Q4389,10,FALSE)</f>
        <v>Normal weight</v>
      </c>
      <c r="K2061" s="14" t="str">
        <f>VLOOKUP(A2061,'Data _Transformation'!A2060:Q4389,11,FALSE)</f>
        <v>Normal</v>
      </c>
      <c r="L2061" s="39">
        <f>VLOOKUP(A2061,'Data _Transformation'!A2060:Q4389,12,FALSE)</f>
        <v>35037</v>
      </c>
      <c r="M2061" s="40">
        <f>VLOOKUP(A2061,'Data _Transformation'!A2060:Q4389,13,FALSE)</f>
        <v>32827.51</v>
      </c>
      <c r="N2061" s="14" t="str">
        <f>VLOOKUP(A2061,'Data _Transformation'!A2060:Q4389,14,FALSE)</f>
        <v>tier - 1</v>
      </c>
      <c r="O2061" s="14" t="str">
        <f>VLOOKUP(A2061,'Data _Transformation'!A2060:Q4389,15,FALSE)</f>
        <v>tier - 2</v>
      </c>
      <c r="P2061" s="14" t="str">
        <f>VLOOKUP(A2061,'Data _Transformation'!A2060:Q4389,16,0)</f>
        <v>R1011</v>
      </c>
      <c r="Q2061" s="42">
        <f>VLOOKUP(A2061,'Data _Transformation'!A2060:Q4389,17,0)</f>
        <v>27</v>
      </c>
    </row>
    <row r="2062" spans="1:17" ht="15.6" x14ac:dyDescent="0.3">
      <c r="A2062" s="41" t="s">
        <v>1528</v>
      </c>
      <c r="B2062" s="14" t="str">
        <f>VLOOKUP(A2062,'Data _Transformation'!A2061:Q4390,2,FALSE)</f>
        <v xml:space="preserve">  Julia J</v>
      </c>
      <c r="C2062" s="14">
        <f>VLOOKUP(A2062,'Data _Transformation'!A2061:Q4390,3,FALSE)</f>
        <v>17.399999999999999</v>
      </c>
      <c r="D2062" s="14">
        <f>VLOOKUP(A2062,'Data _Transformation'!A2061:Q4390,4,FALSE)</f>
        <v>4.5</v>
      </c>
      <c r="E2062" s="14" t="str">
        <f>VLOOKUP(A2062,'Data _Transformation'!A2061:Q4390,5,FALSE)</f>
        <v>Yes</v>
      </c>
      <c r="F2062" s="14" t="str">
        <f>VLOOKUP(A2062,'Data _Transformation'!A2061:Q4390,6,FALSE)</f>
        <v>No</v>
      </c>
      <c r="G2062" s="14" t="str">
        <f>VLOOKUP(A2062,'Data _Transformation'!A2061:Q4390,7,FALSE)</f>
        <v>No</v>
      </c>
      <c r="H2062" s="14">
        <f>VLOOKUP(A2062,'Data _Transformation'!A2061:Q4390,8,FALSE)</f>
        <v>0</v>
      </c>
      <c r="I2062" s="14" t="str">
        <f>VLOOKUP(A2062,'Data _Transformation'!A2061:Q4390,9,FALSE)</f>
        <v>Nonsmoker</v>
      </c>
      <c r="J2062" s="14" t="str">
        <f>VLOOKUP(A2062,'Data _Transformation'!A2061:Q4390,10,FALSE)</f>
        <v>Under weight</v>
      </c>
      <c r="K2062" s="14" t="str">
        <f>VLOOKUP(A2062,'Data _Transformation'!A2061:Q4390,11,FALSE)</f>
        <v>Normal</v>
      </c>
      <c r="L2062" s="39">
        <f>VLOOKUP(A2062,'Data _Transformation'!A2061:Q4390,12,FALSE)</f>
        <v>29907</v>
      </c>
      <c r="M2062" s="40">
        <f>VLOOKUP(A2062,'Data _Transformation'!A2061:Q4390,13,FALSE)</f>
        <v>32906.69</v>
      </c>
      <c r="N2062" s="14" t="str">
        <f>VLOOKUP(A2062,'Data _Transformation'!A2061:Q4390,14,FALSE)</f>
        <v>tier - 2</v>
      </c>
      <c r="O2062" s="14" t="str">
        <f>VLOOKUP(A2062,'Data _Transformation'!A2061:Q4390,15,FALSE)</f>
        <v>tier - 3</v>
      </c>
      <c r="P2062" s="14" t="str">
        <f>VLOOKUP(A2062,'Data _Transformation'!A2061:Q4390,16,0)</f>
        <v>R1011</v>
      </c>
      <c r="Q2062" s="42">
        <f>VLOOKUP(A2062,'Data _Transformation'!A2061:Q4390,17,0)</f>
        <v>41</v>
      </c>
    </row>
    <row r="2063" spans="1:17" ht="15.6" x14ac:dyDescent="0.3">
      <c r="A2063" s="41" t="s">
        <v>1521</v>
      </c>
      <c r="B2063" s="14" t="str">
        <f>VLOOKUP(A2063,'Data _Transformation'!A2062:Q4391,2,FALSE)</f>
        <v xml:space="preserve">  Jack</v>
      </c>
      <c r="C2063" s="14">
        <f>VLOOKUP(A2063,'Data _Transformation'!A2062:Q4391,3,FALSE)</f>
        <v>28.06</v>
      </c>
      <c r="D2063" s="14">
        <f>VLOOKUP(A2063,'Data _Transformation'!A2062:Q4391,4,FALSE)</f>
        <v>8.93</v>
      </c>
      <c r="E2063" s="14" t="str">
        <f>VLOOKUP(A2063,'Data _Transformation'!A2062:Q4391,5,FALSE)</f>
        <v>No</v>
      </c>
      <c r="F2063" s="14" t="str">
        <f>VLOOKUP(A2063,'Data _Transformation'!A2062:Q4391,6,FALSE)</f>
        <v>No</v>
      </c>
      <c r="G2063" s="14" t="str">
        <f>VLOOKUP(A2063,'Data _Transformation'!A2062:Q4391,7,FALSE)</f>
        <v>No</v>
      </c>
      <c r="H2063" s="14">
        <f>VLOOKUP(A2063,'Data _Transformation'!A2062:Q4391,8,FALSE)</f>
        <v>0</v>
      </c>
      <c r="I2063" s="14" t="str">
        <f>VLOOKUP(A2063,'Data _Transformation'!A2062:Q4391,9,FALSE)</f>
        <v>Nonsmoker</v>
      </c>
      <c r="J2063" s="14" t="str">
        <f>VLOOKUP(A2063,'Data _Transformation'!A2062:Q4391,10,FALSE)</f>
        <v>Over weight</v>
      </c>
      <c r="K2063" s="14" t="str">
        <f>VLOOKUP(A2063,'Data _Transformation'!A2062:Q4391,11,FALSE)</f>
        <v>Diabetes</v>
      </c>
      <c r="L2063" s="39">
        <f>VLOOKUP(A2063,'Data _Transformation'!A2062:Q4391,12,FALSE)</f>
        <v>26169</v>
      </c>
      <c r="M2063" s="40">
        <f>VLOOKUP(A2063,'Data _Transformation'!A2062:Q4391,13,FALSE)</f>
        <v>32947.629999999997</v>
      </c>
      <c r="N2063" s="14" t="str">
        <f>VLOOKUP(A2063,'Data _Transformation'!A2062:Q4391,14,FALSE)</f>
        <v>tier - 2</v>
      </c>
      <c r="O2063" s="14" t="str">
        <f>VLOOKUP(A2063,'Data _Transformation'!A2062:Q4391,15,FALSE)</f>
        <v>tier - 1</v>
      </c>
      <c r="P2063" s="14" t="str">
        <f>VLOOKUP(A2063,'Data _Transformation'!A2062:Q4391,16,0)</f>
        <v>R1011</v>
      </c>
      <c r="Q2063" s="42">
        <f>VLOOKUP(A2063,'Data _Transformation'!A2062:Q4391,17,0)</f>
        <v>51</v>
      </c>
    </row>
    <row r="2064" spans="1:17" ht="15.6" x14ac:dyDescent="0.3">
      <c r="A2064" s="41" t="s">
        <v>1516</v>
      </c>
      <c r="B2064" s="14" t="str">
        <f>VLOOKUP(A2064,'Data _Transformation'!A2063:Q4392,2,FALSE)</f>
        <v xml:space="preserve">  Bernat</v>
      </c>
      <c r="C2064" s="14">
        <f>VLOOKUP(A2064,'Data _Transformation'!A2063:Q4392,3,FALSE)</f>
        <v>31.13</v>
      </c>
      <c r="D2064" s="14">
        <f>VLOOKUP(A2064,'Data _Transformation'!A2063:Q4392,4,FALSE)</f>
        <v>11.02</v>
      </c>
      <c r="E2064" s="14" t="str">
        <f>VLOOKUP(A2064,'Data _Transformation'!A2063:Q4392,5,FALSE)</f>
        <v>No</v>
      </c>
      <c r="F2064" s="14" t="str">
        <f>VLOOKUP(A2064,'Data _Transformation'!A2063:Q4392,6,FALSE)</f>
        <v>No</v>
      </c>
      <c r="G2064" s="14" t="str">
        <f>VLOOKUP(A2064,'Data _Transformation'!A2063:Q4392,7,FALSE)</f>
        <v>No</v>
      </c>
      <c r="H2064" s="14">
        <f>VLOOKUP(A2064,'Data _Transformation'!A2063:Q4392,8,FALSE)</f>
        <v>0</v>
      </c>
      <c r="I2064" s="14" t="str">
        <f>VLOOKUP(A2064,'Data _Transformation'!A2063:Q4392,9,FALSE)</f>
        <v>Nonsmoker</v>
      </c>
      <c r="J2064" s="14" t="str">
        <f>VLOOKUP(A2064,'Data _Transformation'!A2063:Q4392,10,FALSE)</f>
        <v>Obesity</v>
      </c>
      <c r="K2064" s="14" t="str">
        <f>VLOOKUP(A2064,'Data _Transformation'!A2063:Q4392,11,FALSE)</f>
        <v>Diabetes</v>
      </c>
      <c r="L2064" s="39">
        <f>VLOOKUP(A2064,'Data _Transformation'!A2063:Q4392,12,FALSE)</f>
        <v>34888</v>
      </c>
      <c r="M2064" s="40">
        <f>VLOOKUP(A2064,'Data _Transformation'!A2063:Q4392,13,FALSE)</f>
        <v>33017.46</v>
      </c>
      <c r="N2064" s="14" t="str">
        <f>VLOOKUP(A2064,'Data _Transformation'!A2063:Q4392,14,FALSE)</f>
        <v>tier - 1</v>
      </c>
      <c r="O2064" s="14" t="str">
        <f>VLOOKUP(A2064,'Data _Transformation'!A2063:Q4392,15,FALSE)</f>
        <v>tier - 1</v>
      </c>
      <c r="P2064" s="14" t="str">
        <f>VLOOKUP(A2064,'Data _Transformation'!A2063:Q4392,16,0)</f>
        <v>R1011</v>
      </c>
      <c r="Q2064" s="42">
        <f>VLOOKUP(A2064,'Data _Transformation'!A2063:Q4392,17,0)</f>
        <v>27</v>
      </c>
    </row>
    <row r="2065" spans="1:17" ht="15.6" x14ac:dyDescent="0.3">
      <c r="A2065" s="41" t="s">
        <v>1511</v>
      </c>
      <c r="B2065" s="14" t="str">
        <f>VLOOKUP(A2065,'Data _Transformation'!A2064:Q4393,2,FALSE)</f>
        <v xml:space="preserve">  Hicham</v>
      </c>
      <c r="C2065" s="14">
        <f>VLOOKUP(A2065,'Data _Transformation'!A2064:Q4393,3,FALSE)</f>
        <v>18.46</v>
      </c>
      <c r="D2065" s="14">
        <f>VLOOKUP(A2065,'Data _Transformation'!A2064:Q4393,4,FALSE)</f>
        <v>5.25</v>
      </c>
      <c r="E2065" s="14" t="str">
        <f>VLOOKUP(A2065,'Data _Transformation'!A2064:Q4393,5,FALSE)</f>
        <v>No</v>
      </c>
      <c r="F2065" s="14" t="str">
        <f>VLOOKUP(A2065,'Data _Transformation'!A2064:Q4393,6,FALSE)</f>
        <v>No</v>
      </c>
      <c r="G2065" s="14" t="str">
        <f>VLOOKUP(A2065,'Data _Transformation'!A2064:Q4393,7,FALSE)</f>
        <v>No</v>
      </c>
      <c r="H2065" s="14">
        <f>VLOOKUP(A2065,'Data _Transformation'!A2064:Q4393,8,FALSE)</f>
        <v>0</v>
      </c>
      <c r="I2065" s="14" t="str">
        <f>VLOOKUP(A2065,'Data _Transformation'!A2064:Q4393,9,FALSE)</f>
        <v>Nonsmoker</v>
      </c>
      <c r="J2065" s="14" t="str">
        <f>VLOOKUP(A2065,'Data _Transformation'!A2064:Q4393,10,FALSE)</f>
        <v>Under weight</v>
      </c>
      <c r="K2065" s="14" t="str">
        <f>VLOOKUP(A2065,'Data _Transformation'!A2064:Q4393,11,FALSE)</f>
        <v>Normal</v>
      </c>
      <c r="L2065" s="39">
        <f>VLOOKUP(A2065,'Data _Transformation'!A2064:Q4393,12,FALSE)</f>
        <v>24663</v>
      </c>
      <c r="M2065" s="40">
        <f>VLOOKUP(A2065,'Data _Transformation'!A2064:Q4393,13,FALSE)</f>
        <v>33025.32</v>
      </c>
      <c r="N2065" s="14" t="str">
        <f>VLOOKUP(A2065,'Data _Transformation'!A2064:Q4393,14,FALSE)</f>
        <v>tier - 2</v>
      </c>
      <c r="O2065" s="14" t="str">
        <f>VLOOKUP(A2065,'Data _Transformation'!A2064:Q4393,15,FALSE)</f>
        <v>tier - 3</v>
      </c>
      <c r="P2065" s="14" t="str">
        <f>VLOOKUP(A2065,'Data _Transformation'!A2064:Q4393,16,0)</f>
        <v>R1011</v>
      </c>
      <c r="Q2065" s="42">
        <f>VLOOKUP(A2065,'Data _Transformation'!A2064:Q4393,17,0)</f>
        <v>55</v>
      </c>
    </row>
    <row r="2066" spans="1:17" ht="15.6" x14ac:dyDescent="0.3">
      <c r="A2066" s="41" t="s">
        <v>1507</v>
      </c>
      <c r="B2066" s="14" t="str">
        <f>VLOOKUP(A2066,'Data _Transformation'!A2065:Q4394,2,FALSE)</f>
        <v xml:space="preserve">  Sarah</v>
      </c>
      <c r="C2066" s="14">
        <f>VLOOKUP(A2066,'Data _Transformation'!A2065:Q4394,3,FALSE)</f>
        <v>17.3</v>
      </c>
      <c r="D2066" s="14">
        <f>VLOOKUP(A2066,'Data _Transformation'!A2065:Q4394,4,FALSE)</f>
        <v>4.75</v>
      </c>
      <c r="E2066" s="14" t="str">
        <f>VLOOKUP(A2066,'Data _Transformation'!A2065:Q4394,5,FALSE)</f>
        <v>No</v>
      </c>
      <c r="F2066" s="14" t="str">
        <f>VLOOKUP(A2066,'Data _Transformation'!A2065:Q4394,6,FALSE)</f>
        <v>No</v>
      </c>
      <c r="G2066" s="14" t="str">
        <f>VLOOKUP(A2066,'Data _Transformation'!A2065:Q4394,7,FALSE)</f>
        <v>No</v>
      </c>
      <c r="H2066" s="14">
        <f>VLOOKUP(A2066,'Data _Transformation'!A2065:Q4394,8,FALSE)</f>
        <v>0</v>
      </c>
      <c r="I2066" s="14" t="str">
        <f>VLOOKUP(A2066,'Data _Transformation'!A2065:Q4394,9,FALSE)</f>
        <v>Nonsmoker</v>
      </c>
      <c r="J2066" s="14" t="str">
        <f>VLOOKUP(A2066,'Data _Transformation'!A2065:Q4394,10,FALSE)</f>
        <v>Under weight</v>
      </c>
      <c r="K2066" s="14" t="str">
        <f>VLOOKUP(A2066,'Data _Transformation'!A2065:Q4394,11,FALSE)</f>
        <v>Normal</v>
      </c>
      <c r="L2066" s="39">
        <f>VLOOKUP(A2066,'Data _Transformation'!A2065:Q4394,12,FALSE)</f>
        <v>34543</v>
      </c>
      <c r="M2066" s="40">
        <f>VLOOKUP(A2066,'Data _Transformation'!A2065:Q4394,13,FALSE)</f>
        <v>33057.230000000003</v>
      </c>
      <c r="N2066" s="14" t="str">
        <f>VLOOKUP(A2066,'Data _Transformation'!A2065:Q4394,14,FALSE)</f>
        <v>tier - 1</v>
      </c>
      <c r="O2066" s="14" t="str">
        <f>VLOOKUP(A2066,'Data _Transformation'!A2065:Q4394,15,FALSE)</f>
        <v>tier - 2</v>
      </c>
      <c r="P2066" s="14" t="str">
        <f>VLOOKUP(A2066,'Data _Transformation'!A2065:Q4394,16,0)</f>
        <v>R1011</v>
      </c>
      <c r="Q2066" s="42">
        <f>VLOOKUP(A2066,'Data _Transformation'!A2065:Q4394,17,0)</f>
        <v>28</v>
      </c>
    </row>
    <row r="2067" spans="1:17" ht="15.6" x14ac:dyDescent="0.3">
      <c r="A2067" s="41" t="s">
        <v>1502</v>
      </c>
      <c r="B2067" s="14" t="str">
        <f>VLOOKUP(A2067,'Data _Transformation'!A2066:Q4395,2,FALSE)</f>
        <v xml:space="preserve">  Anthony S</v>
      </c>
      <c r="C2067" s="14">
        <f>VLOOKUP(A2067,'Data _Transformation'!A2066:Q4395,3,FALSE)</f>
        <v>35.625</v>
      </c>
      <c r="D2067" s="14">
        <f>VLOOKUP(A2067,'Data _Transformation'!A2066:Q4395,4,FALSE)</f>
        <v>4.68</v>
      </c>
      <c r="E2067" s="14" t="str">
        <f>VLOOKUP(A2067,'Data _Transformation'!A2066:Q4395,5,FALSE)</f>
        <v>Yes</v>
      </c>
      <c r="F2067" s="14" t="str">
        <f>VLOOKUP(A2067,'Data _Transformation'!A2066:Q4395,6,FALSE)</f>
        <v>No</v>
      </c>
      <c r="G2067" s="14" t="str">
        <f>VLOOKUP(A2067,'Data _Transformation'!A2066:Q4395,7,FALSE)</f>
        <v>Yes</v>
      </c>
      <c r="H2067" s="14">
        <f>VLOOKUP(A2067,'Data _Transformation'!A2066:Q4395,8,FALSE)</f>
        <v>1</v>
      </c>
      <c r="I2067" s="14" t="str">
        <f>VLOOKUP(A2067,'Data _Transformation'!A2066:Q4395,9,FALSE)</f>
        <v>Nonsmoker</v>
      </c>
      <c r="J2067" s="14" t="str">
        <f>VLOOKUP(A2067,'Data _Transformation'!A2066:Q4395,10,FALSE)</f>
        <v>Obesity</v>
      </c>
      <c r="K2067" s="14" t="str">
        <f>VLOOKUP(A2067,'Data _Transformation'!A2066:Q4395,11,FALSE)</f>
        <v>Normal</v>
      </c>
      <c r="L2067" s="39">
        <f>VLOOKUP(A2067,'Data _Transformation'!A2066:Q4395,12,FALSE)</f>
        <v>22828</v>
      </c>
      <c r="M2067" s="40">
        <f>VLOOKUP(A2067,'Data _Transformation'!A2066:Q4395,13,FALSE)</f>
        <v>33074.94</v>
      </c>
      <c r="N2067" s="14" t="str">
        <f>VLOOKUP(A2067,'Data _Transformation'!A2066:Q4395,14,FALSE)</f>
        <v>tier - 1</v>
      </c>
      <c r="O2067" s="14" t="str">
        <f>VLOOKUP(A2067,'Data _Transformation'!A2066:Q4395,15,FALSE)</f>
        <v>tier - 2</v>
      </c>
      <c r="P2067" s="14" t="str">
        <f>VLOOKUP(A2067,'Data _Transformation'!A2066:Q4395,16,0)</f>
        <v>R1011</v>
      </c>
      <c r="Q2067" s="42">
        <f>VLOOKUP(A2067,'Data _Transformation'!A2066:Q4395,17,0)</f>
        <v>60</v>
      </c>
    </row>
    <row r="2068" spans="1:17" ht="15.6" x14ac:dyDescent="0.3">
      <c r="A2068" s="41" t="s">
        <v>1497</v>
      </c>
      <c r="B2068" s="14" t="str">
        <f>VLOOKUP(A2068,'Data _Transformation'!A2067:Q4396,2,FALSE)</f>
        <v xml:space="preserve">  Elisabetta</v>
      </c>
      <c r="C2068" s="14">
        <f>VLOOKUP(A2068,'Data _Transformation'!A2067:Q4396,3,FALSE)</f>
        <v>20.234999999999999</v>
      </c>
      <c r="D2068" s="14">
        <f>VLOOKUP(A2068,'Data _Transformation'!A2067:Q4396,4,FALSE)</f>
        <v>6.17</v>
      </c>
      <c r="E2068" s="14" t="str">
        <f>VLOOKUP(A2068,'Data _Transformation'!A2067:Q4396,5,FALSE)</f>
        <v>Yes</v>
      </c>
      <c r="F2068" s="14" t="str">
        <f>VLOOKUP(A2068,'Data _Transformation'!A2067:Q4396,6,FALSE)</f>
        <v>yes</v>
      </c>
      <c r="G2068" s="14" t="str">
        <f>VLOOKUP(A2068,'Data _Transformation'!A2067:Q4396,7,FALSE)</f>
        <v>No</v>
      </c>
      <c r="H2068" s="14">
        <f>VLOOKUP(A2068,'Data _Transformation'!A2067:Q4396,8,FALSE)</f>
        <v>2</v>
      </c>
      <c r="I2068" s="14" t="str">
        <f>VLOOKUP(A2068,'Data _Transformation'!A2067:Q4396,9,FALSE)</f>
        <v>Nonsmoker</v>
      </c>
      <c r="J2068" s="14" t="str">
        <f>VLOOKUP(A2068,'Data _Transformation'!A2067:Q4396,10,FALSE)</f>
        <v>Normal weight</v>
      </c>
      <c r="K2068" s="14" t="str">
        <f>VLOOKUP(A2068,'Data _Transformation'!A2067:Q4396,11,FALSE)</f>
        <v>Prediabetes</v>
      </c>
      <c r="L2068" s="39">
        <f>VLOOKUP(A2068,'Data _Transformation'!A2067:Q4396,12,FALSE)</f>
        <v>25506</v>
      </c>
      <c r="M2068" s="40">
        <f>VLOOKUP(A2068,'Data _Transformation'!A2067:Q4396,13,FALSE)</f>
        <v>33090.660000000003</v>
      </c>
      <c r="N2068" s="14" t="str">
        <f>VLOOKUP(A2068,'Data _Transformation'!A2067:Q4396,14,FALSE)</f>
        <v>tier - 2</v>
      </c>
      <c r="O2068" s="14" t="str">
        <f>VLOOKUP(A2068,'Data _Transformation'!A2067:Q4396,15,FALSE)</f>
        <v>tier - 2</v>
      </c>
      <c r="P2068" s="14" t="str">
        <f>VLOOKUP(A2068,'Data _Transformation'!A2067:Q4396,16,0)</f>
        <v>R1011</v>
      </c>
      <c r="Q2068" s="42">
        <f>VLOOKUP(A2068,'Data _Transformation'!A2067:Q4396,17,0)</f>
        <v>53</v>
      </c>
    </row>
    <row r="2069" spans="1:17" ht="15.6" x14ac:dyDescent="0.3">
      <c r="A2069" s="41" t="s">
        <v>1492</v>
      </c>
      <c r="B2069" s="14" t="str">
        <f>VLOOKUP(A2069,'Data _Transformation'!A2068:Q4397,2,FALSE)</f>
        <v xml:space="preserve">  Trevor N</v>
      </c>
      <c r="C2069" s="14">
        <f>VLOOKUP(A2069,'Data _Transformation'!A2068:Q4397,3,FALSE)</f>
        <v>27.55</v>
      </c>
      <c r="D2069" s="14">
        <f>VLOOKUP(A2069,'Data _Transformation'!A2068:Q4397,4,FALSE)</f>
        <v>4.5599999999999996</v>
      </c>
      <c r="E2069" s="14" t="str">
        <f>VLOOKUP(A2069,'Data _Transformation'!A2068:Q4397,5,FALSE)</f>
        <v>Yes</v>
      </c>
      <c r="F2069" s="14" t="str">
        <f>VLOOKUP(A2069,'Data _Transformation'!A2068:Q4397,6,FALSE)</f>
        <v>No</v>
      </c>
      <c r="G2069" s="14" t="str">
        <f>VLOOKUP(A2069,'Data _Transformation'!A2068:Q4397,7,FALSE)</f>
        <v>Yes</v>
      </c>
      <c r="H2069" s="14">
        <f>VLOOKUP(A2069,'Data _Transformation'!A2068:Q4397,8,FALSE)</f>
        <v>1</v>
      </c>
      <c r="I2069" s="14" t="str">
        <f>VLOOKUP(A2069,'Data _Transformation'!A2068:Q4397,9,FALSE)</f>
        <v>Nonsmoker</v>
      </c>
      <c r="J2069" s="14" t="str">
        <f>VLOOKUP(A2069,'Data _Transformation'!A2068:Q4397,10,FALSE)</f>
        <v>Over weight</v>
      </c>
      <c r="K2069" s="14" t="str">
        <f>VLOOKUP(A2069,'Data _Transformation'!A2068:Q4397,11,FALSE)</f>
        <v>Normal</v>
      </c>
      <c r="L2069" s="39">
        <f>VLOOKUP(A2069,'Data _Transformation'!A2068:Q4397,12,FALSE)</f>
        <v>31243</v>
      </c>
      <c r="M2069" s="40">
        <f>VLOOKUP(A2069,'Data _Transformation'!A2068:Q4397,13,FALSE)</f>
        <v>33121</v>
      </c>
      <c r="N2069" s="14" t="str">
        <f>VLOOKUP(A2069,'Data _Transformation'!A2068:Q4397,14,FALSE)</f>
        <v>tier - 2</v>
      </c>
      <c r="O2069" s="14" t="str">
        <f>VLOOKUP(A2069,'Data _Transformation'!A2068:Q4397,15,FALSE)</f>
        <v>tier - 1</v>
      </c>
      <c r="P2069" s="14" t="str">
        <f>VLOOKUP(A2069,'Data _Transformation'!A2068:Q4397,16,0)</f>
        <v>R1011</v>
      </c>
      <c r="Q2069" s="42">
        <f>VLOOKUP(A2069,'Data _Transformation'!A2068:Q4397,17,0)</f>
        <v>37</v>
      </c>
    </row>
    <row r="2070" spans="1:17" ht="15.6" x14ac:dyDescent="0.3">
      <c r="A2070" s="41" t="s">
        <v>1489</v>
      </c>
      <c r="B2070" s="14" t="str">
        <f>VLOOKUP(A2070,'Data _Transformation'!A2069:Q4398,2,FALSE)</f>
        <v xml:space="preserve">  Nancy</v>
      </c>
      <c r="C2070" s="14">
        <f>VLOOKUP(A2070,'Data _Transformation'!A2069:Q4398,3,FALSE)</f>
        <v>17.97</v>
      </c>
      <c r="D2070" s="14">
        <f>VLOOKUP(A2070,'Data _Transformation'!A2069:Q4398,4,FALSE)</f>
        <v>6.3</v>
      </c>
      <c r="E2070" s="14" t="str">
        <f>VLOOKUP(A2070,'Data _Transformation'!A2069:Q4398,5,FALSE)</f>
        <v>No</v>
      </c>
      <c r="F2070" s="14" t="str">
        <f>VLOOKUP(A2070,'Data _Transformation'!A2069:Q4398,6,FALSE)</f>
        <v>No</v>
      </c>
      <c r="G2070" s="14" t="str">
        <f>VLOOKUP(A2070,'Data _Transformation'!A2069:Q4398,7,FALSE)</f>
        <v>No</v>
      </c>
      <c r="H2070" s="14">
        <f>VLOOKUP(A2070,'Data _Transformation'!A2069:Q4398,8,FALSE)</f>
        <v>0</v>
      </c>
      <c r="I2070" s="14" t="str">
        <f>VLOOKUP(A2070,'Data _Transformation'!A2069:Q4398,9,FALSE)</f>
        <v>Nonsmoker</v>
      </c>
      <c r="J2070" s="14" t="str">
        <f>VLOOKUP(A2070,'Data _Transformation'!A2069:Q4398,10,FALSE)</f>
        <v>Under weight</v>
      </c>
      <c r="K2070" s="14" t="str">
        <f>VLOOKUP(A2070,'Data _Transformation'!A2069:Q4398,11,FALSE)</f>
        <v>Prediabetes</v>
      </c>
      <c r="L2070" s="39">
        <f>VLOOKUP(A2070,'Data _Transformation'!A2069:Q4398,12,FALSE)</f>
        <v>33158</v>
      </c>
      <c r="M2070" s="40">
        <f>VLOOKUP(A2070,'Data _Transformation'!A2069:Q4398,13,FALSE)</f>
        <v>33292.83</v>
      </c>
      <c r="N2070" s="14" t="str">
        <f>VLOOKUP(A2070,'Data _Transformation'!A2069:Q4398,14,FALSE)</f>
        <v>tier - 2</v>
      </c>
      <c r="O2070" s="14" t="str">
        <f>VLOOKUP(A2070,'Data _Transformation'!A2069:Q4398,15,FALSE)</f>
        <v>tier - 1</v>
      </c>
      <c r="P2070" s="14" t="str">
        <f>VLOOKUP(A2070,'Data _Transformation'!A2069:Q4398,16,0)</f>
        <v>R1011</v>
      </c>
      <c r="Q2070" s="42">
        <f>VLOOKUP(A2070,'Data _Transformation'!A2069:Q4398,17,0)</f>
        <v>32</v>
      </c>
    </row>
    <row r="2071" spans="1:17" ht="15.6" x14ac:dyDescent="0.3">
      <c r="A2071" s="41" t="s">
        <v>1484</v>
      </c>
      <c r="B2071" s="14" t="str">
        <f>VLOOKUP(A2071,'Data _Transformation'!A2070:Q4399,2,FALSE)</f>
        <v xml:space="preserve">  Allison R</v>
      </c>
      <c r="C2071" s="14">
        <f>VLOOKUP(A2071,'Data _Transformation'!A2070:Q4399,3,FALSE)</f>
        <v>29.98</v>
      </c>
      <c r="D2071" s="14">
        <f>VLOOKUP(A2071,'Data _Transformation'!A2070:Q4399,4,FALSE)</f>
        <v>6.03</v>
      </c>
      <c r="E2071" s="14" t="str">
        <f>VLOOKUP(A2071,'Data _Transformation'!A2070:Q4399,5,FALSE)</f>
        <v>No</v>
      </c>
      <c r="F2071" s="14" t="str">
        <f>VLOOKUP(A2071,'Data _Transformation'!A2070:Q4399,6,FALSE)</f>
        <v>yes</v>
      </c>
      <c r="G2071" s="14" t="str">
        <f>VLOOKUP(A2071,'Data _Transformation'!A2070:Q4399,7,FALSE)</f>
        <v>No</v>
      </c>
      <c r="H2071" s="14">
        <f>VLOOKUP(A2071,'Data _Transformation'!A2070:Q4399,8,FALSE)</f>
        <v>1</v>
      </c>
      <c r="I2071" s="14" t="str">
        <f>VLOOKUP(A2071,'Data _Transformation'!A2070:Q4399,9,FALSE)</f>
        <v>Nonsmoker</v>
      </c>
      <c r="J2071" s="14" t="str">
        <f>VLOOKUP(A2071,'Data _Transformation'!A2070:Q4399,10,FALSE)</f>
        <v>Over weight</v>
      </c>
      <c r="K2071" s="14" t="str">
        <f>VLOOKUP(A2071,'Data _Transformation'!A2070:Q4399,11,FALSE)</f>
        <v>Prediabetes</v>
      </c>
      <c r="L2071" s="39">
        <f>VLOOKUP(A2071,'Data _Transformation'!A2070:Q4399,12,FALSE)</f>
        <v>37953</v>
      </c>
      <c r="M2071" s="40">
        <f>VLOOKUP(A2071,'Data _Transformation'!A2070:Q4399,13,FALSE)</f>
        <v>33307.550000000003</v>
      </c>
      <c r="N2071" s="14" t="str">
        <f>VLOOKUP(A2071,'Data _Transformation'!A2070:Q4399,14,FALSE)</f>
        <v>tier - 2</v>
      </c>
      <c r="O2071" s="14" t="str">
        <f>VLOOKUP(A2071,'Data _Transformation'!A2070:Q4399,15,FALSE)</f>
        <v>tier - 3</v>
      </c>
      <c r="P2071" s="14" t="str">
        <f>VLOOKUP(A2071,'Data _Transformation'!A2070:Q4399,16,0)</f>
        <v>R1012</v>
      </c>
      <c r="Q2071" s="42">
        <f>VLOOKUP(A2071,'Data _Transformation'!A2070:Q4399,17,0)</f>
        <v>19</v>
      </c>
    </row>
    <row r="2072" spans="1:17" ht="15.6" x14ac:dyDescent="0.3">
      <c r="A2072" s="41" t="s">
        <v>1481</v>
      </c>
      <c r="B2072" s="14" t="str">
        <f>VLOOKUP(A2072,'Data _Transformation'!A2071:Q4400,2,FALSE)</f>
        <v xml:space="preserve">  Robert J</v>
      </c>
      <c r="C2072" s="14">
        <f>VLOOKUP(A2072,'Data _Transformation'!A2071:Q4400,3,FALSE)</f>
        <v>33.659999999999997</v>
      </c>
      <c r="D2072" s="14">
        <f>VLOOKUP(A2072,'Data _Transformation'!A2071:Q4400,4,FALSE)</f>
        <v>4.2</v>
      </c>
      <c r="E2072" s="14" t="str">
        <f>VLOOKUP(A2072,'Data _Transformation'!A2071:Q4400,5,FALSE)</f>
        <v>Yes</v>
      </c>
      <c r="F2072" s="14" t="str">
        <f>VLOOKUP(A2072,'Data _Transformation'!A2071:Q4400,6,FALSE)</f>
        <v>No</v>
      </c>
      <c r="G2072" s="14" t="str">
        <f>VLOOKUP(A2072,'Data _Transformation'!A2071:Q4400,7,FALSE)</f>
        <v>No</v>
      </c>
      <c r="H2072" s="14">
        <f>VLOOKUP(A2072,'Data _Transformation'!A2071:Q4400,8,FALSE)</f>
        <v>1</v>
      </c>
      <c r="I2072" s="14" t="str">
        <f>VLOOKUP(A2072,'Data _Transformation'!A2071:Q4400,9,FALSE)</f>
        <v>Nonsmoker</v>
      </c>
      <c r="J2072" s="14" t="str">
        <f>VLOOKUP(A2072,'Data _Transformation'!A2071:Q4400,10,FALSE)</f>
        <v>Obesity</v>
      </c>
      <c r="K2072" s="14" t="str">
        <f>VLOOKUP(A2072,'Data _Transformation'!A2071:Q4400,11,FALSE)</f>
        <v>Normal</v>
      </c>
      <c r="L2072" s="39">
        <f>VLOOKUP(A2072,'Data _Transformation'!A2071:Q4400,12,FALSE)</f>
        <v>26547</v>
      </c>
      <c r="M2072" s="40">
        <f>VLOOKUP(A2072,'Data _Transformation'!A2071:Q4400,13,FALSE)</f>
        <v>33344.449999999997</v>
      </c>
      <c r="N2072" s="14" t="str">
        <f>VLOOKUP(A2072,'Data _Transformation'!A2071:Q4400,14,FALSE)</f>
        <v>tier - 2</v>
      </c>
      <c r="O2072" s="14" t="str">
        <f>VLOOKUP(A2072,'Data _Transformation'!A2071:Q4400,15,FALSE)</f>
        <v>tier - 3</v>
      </c>
      <c r="P2072" s="14" t="str">
        <f>VLOOKUP(A2072,'Data _Transformation'!A2071:Q4400,16,0)</f>
        <v>R1011</v>
      </c>
      <c r="Q2072" s="42">
        <f>VLOOKUP(A2072,'Data _Transformation'!A2071:Q4400,17,0)</f>
        <v>50</v>
      </c>
    </row>
    <row r="2073" spans="1:17" ht="15.6" x14ac:dyDescent="0.3">
      <c r="A2073" s="41" t="s">
        <v>1476</v>
      </c>
      <c r="B2073" s="14" t="str">
        <f>VLOOKUP(A2073,'Data _Transformation'!A2072:Q4401,2,FALSE)</f>
        <v xml:space="preserve">  Nicholas</v>
      </c>
      <c r="C2073" s="14">
        <f>VLOOKUP(A2073,'Data _Transformation'!A2072:Q4401,3,FALSE)</f>
        <v>32.67</v>
      </c>
      <c r="D2073" s="14">
        <f>VLOOKUP(A2073,'Data _Transformation'!A2072:Q4401,4,FALSE)</f>
        <v>5.61</v>
      </c>
      <c r="E2073" s="14" t="str">
        <f>VLOOKUP(A2073,'Data _Transformation'!A2072:Q4401,5,FALSE)</f>
        <v>Yes</v>
      </c>
      <c r="F2073" s="14" t="str">
        <f>VLOOKUP(A2073,'Data _Transformation'!A2072:Q4401,6,FALSE)</f>
        <v>No</v>
      </c>
      <c r="G2073" s="14" t="str">
        <f>VLOOKUP(A2073,'Data _Transformation'!A2072:Q4401,7,FALSE)</f>
        <v>No</v>
      </c>
      <c r="H2073" s="14">
        <f>VLOOKUP(A2073,'Data _Transformation'!A2072:Q4401,8,FALSE)</f>
        <v>1</v>
      </c>
      <c r="I2073" s="14" t="str">
        <f>VLOOKUP(A2073,'Data _Transformation'!A2072:Q4401,9,FALSE)</f>
        <v>Nonsmoker</v>
      </c>
      <c r="J2073" s="14" t="str">
        <f>VLOOKUP(A2073,'Data _Transformation'!A2072:Q4401,10,FALSE)</f>
        <v>Obesity</v>
      </c>
      <c r="K2073" s="14" t="str">
        <f>VLOOKUP(A2073,'Data _Transformation'!A2072:Q4401,11,FALSE)</f>
        <v>Normal</v>
      </c>
      <c r="L2073" s="39">
        <f>VLOOKUP(A2073,'Data _Transformation'!A2072:Q4401,12,FALSE)</f>
        <v>31388</v>
      </c>
      <c r="M2073" s="40">
        <f>VLOOKUP(A2073,'Data _Transformation'!A2072:Q4401,13,FALSE)</f>
        <v>33450.99</v>
      </c>
      <c r="N2073" s="14" t="str">
        <f>VLOOKUP(A2073,'Data _Transformation'!A2072:Q4401,14,FALSE)</f>
        <v>tier - 2</v>
      </c>
      <c r="O2073" s="14" t="str">
        <f>VLOOKUP(A2073,'Data _Transformation'!A2072:Q4401,15,FALSE)</f>
        <v>tier - 2</v>
      </c>
      <c r="P2073" s="14" t="str">
        <f>VLOOKUP(A2073,'Data _Transformation'!A2072:Q4401,16,0)</f>
        <v>R1011</v>
      </c>
      <c r="Q2073" s="42">
        <f>VLOOKUP(A2073,'Data _Transformation'!A2072:Q4401,17,0)</f>
        <v>37</v>
      </c>
    </row>
    <row r="2074" spans="1:17" ht="15.6" x14ac:dyDescent="0.3">
      <c r="A2074" s="41" t="s">
        <v>1472</v>
      </c>
      <c r="B2074" s="14" t="str">
        <f>VLOOKUP(A2074,'Data _Transformation'!A2073:Q4402,2,FALSE)</f>
        <v xml:space="preserve">  Kevin L</v>
      </c>
      <c r="C2074" s="14">
        <f>VLOOKUP(A2074,'Data _Transformation'!A2073:Q4402,3,FALSE)</f>
        <v>30.5</v>
      </c>
      <c r="D2074" s="14">
        <f>VLOOKUP(A2074,'Data _Transformation'!A2073:Q4402,4,FALSE)</f>
        <v>5.88</v>
      </c>
      <c r="E2074" s="14" t="str">
        <f>VLOOKUP(A2074,'Data _Transformation'!A2073:Q4402,5,FALSE)</f>
        <v>Yes</v>
      </c>
      <c r="F2074" s="14" t="str">
        <f>VLOOKUP(A2074,'Data _Transformation'!A2073:Q4402,6,FALSE)</f>
        <v>No</v>
      </c>
      <c r="G2074" s="14" t="str">
        <f>VLOOKUP(A2074,'Data _Transformation'!A2073:Q4402,7,FALSE)</f>
        <v>No</v>
      </c>
      <c r="H2074" s="14">
        <f>VLOOKUP(A2074,'Data _Transformation'!A2073:Q4402,8,FALSE)</f>
        <v>1</v>
      </c>
      <c r="I2074" s="14" t="str">
        <f>VLOOKUP(A2074,'Data _Transformation'!A2073:Q4402,9,FALSE)</f>
        <v>Nonsmoker</v>
      </c>
      <c r="J2074" s="14" t="str">
        <f>VLOOKUP(A2074,'Data _Transformation'!A2073:Q4402,10,FALSE)</f>
        <v>Obesity</v>
      </c>
      <c r="K2074" s="14" t="str">
        <f>VLOOKUP(A2074,'Data _Transformation'!A2073:Q4402,11,FALSE)</f>
        <v>Prediabetes</v>
      </c>
      <c r="L2074" s="39">
        <f>VLOOKUP(A2074,'Data _Transformation'!A2073:Q4402,12,FALSE)</f>
        <v>25737</v>
      </c>
      <c r="M2074" s="40">
        <f>VLOOKUP(A2074,'Data _Transformation'!A2073:Q4402,13,FALSE)</f>
        <v>33471.97</v>
      </c>
      <c r="N2074" s="14" t="str">
        <f>VLOOKUP(A2074,'Data _Transformation'!A2073:Q4402,14,FALSE)</f>
        <v>tier - 2</v>
      </c>
      <c r="O2074" s="14" t="str">
        <f>VLOOKUP(A2074,'Data _Transformation'!A2073:Q4402,15,FALSE)</f>
        <v>tier - 2</v>
      </c>
      <c r="P2074" s="14" t="str">
        <f>VLOOKUP(A2074,'Data _Transformation'!A2073:Q4402,16,0)</f>
        <v>R1012</v>
      </c>
      <c r="Q2074" s="42">
        <f>VLOOKUP(A2074,'Data _Transformation'!A2073:Q4402,17,0)</f>
        <v>52</v>
      </c>
    </row>
    <row r="2075" spans="1:17" ht="15.6" x14ac:dyDescent="0.3">
      <c r="A2075" s="41" t="s">
        <v>1467</v>
      </c>
      <c r="B2075" s="14" t="str">
        <f>VLOOKUP(A2075,'Data _Transformation'!A2074:Q4403,2,FALSE)</f>
        <v xml:space="preserve">  Bryan</v>
      </c>
      <c r="C2075" s="14">
        <f>VLOOKUP(A2075,'Data _Transformation'!A2074:Q4403,3,FALSE)</f>
        <v>23.1</v>
      </c>
      <c r="D2075" s="14">
        <f>VLOOKUP(A2075,'Data _Transformation'!A2074:Q4403,4,FALSE)</f>
        <v>5.92</v>
      </c>
      <c r="E2075" s="14" t="str">
        <f>VLOOKUP(A2075,'Data _Transformation'!A2074:Q4403,5,FALSE)</f>
        <v>Yes</v>
      </c>
      <c r="F2075" s="14" t="str">
        <f>VLOOKUP(A2075,'Data _Transformation'!A2074:Q4403,6,FALSE)</f>
        <v>No</v>
      </c>
      <c r="G2075" s="14" t="str">
        <f>VLOOKUP(A2075,'Data _Transformation'!A2074:Q4403,7,FALSE)</f>
        <v>No</v>
      </c>
      <c r="H2075" s="14">
        <f>VLOOKUP(A2075,'Data _Transformation'!A2074:Q4403,8,FALSE)</f>
        <v>1</v>
      </c>
      <c r="I2075" s="14" t="str">
        <f>VLOOKUP(A2075,'Data _Transformation'!A2074:Q4403,9,FALSE)</f>
        <v>Nonsmoker</v>
      </c>
      <c r="J2075" s="14" t="str">
        <f>VLOOKUP(A2075,'Data _Transformation'!A2074:Q4403,10,FALSE)</f>
        <v>Normal weight</v>
      </c>
      <c r="K2075" s="14" t="str">
        <f>VLOOKUP(A2075,'Data _Transformation'!A2074:Q4403,11,FALSE)</f>
        <v>Prediabetes</v>
      </c>
      <c r="L2075" s="39">
        <f>VLOOKUP(A2075,'Data _Transformation'!A2074:Q4403,12,FALSE)</f>
        <v>37493</v>
      </c>
      <c r="M2075" s="40">
        <f>VLOOKUP(A2075,'Data _Transformation'!A2074:Q4403,13,FALSE)</f>
        <v>33475.82</v>
      </c>
      <c r="N2075" s="14" t="str">
        <f>VLOOKUP(A2075,'Data _Transformation'!A2074:Q4403,14,FALSE)</f>
        <v>tier - 1</v>
      </c>
      <c r="O2075" s="14" t="str">
        <f>VLOOKUP(A2075,'Data _Transformation'!A2074:Q4403,15,FALSE)</f>
        <v>tier - 1</v>
      </c>
      <c r="P2075" s="14" t="str">
        <f>VLOOKUP(A2075,'Data _Transformation'!A2074:Q4403,16,0)</f>
        <v>R1018</v>
      </c>
      <c r="Q2075" s="42">
        <f>VLOOKUP(A2075,'Data _Transformation'!A2074:Q4403,17,0)</f>
        <v>20</v>
      </c>
    </row>
    <row r="2076" spans="1:17" ht="15.6" x14ac:dyDescent="0.3">
      <c r="A2076" s="41" t="s">
        <v>1461</v>
      </c>
      <c r="B2076" s="14" t="str">
        <f>VLOOKUP(A2076,'Data _Transformation'!A2075:Q4404,2,FALSE)</f>
        <v xml:space="preserve">  Janae N</v>
      </c>
      <c r="C2076" s="14">
        <f>VLOOKUP(A2076,'Data _Transformation'!A2075:Q4404,3,FALSE)</f>
        <v>39.49</v>
      </c>
      <c r="D2076" s="14">
        <f>VLOOKUP(A2076,'Data _Transformation'!A2075:Q4404,4,FALSE)</f>
        <v>4.8099999999999996</v>
      </c>
      <c r="E2076" s="14" t="str">
        <f>VLOOKUP(A2076,'Data _Transformation'!A2075:Q4404,5,FALSE)</f>
        <v>No</v>
      </c>
      <c r="F2076" s="14" t="str">
        <f>VLOOKUP(A2076,'Data _Transformation'!A2075:Q4404,6,FALSE)</f>
        <v>No</v>
      </c>
      <c r="G2076" s="14" t="str">
        <f>VLOOKUP(A2076,'Data _Transformation'!A2075:Q4404,7,FALSE)</f>
        <v>No</v>
      </c>
      <c r="H2076" s="14">
        <f>VLOOKUP(A2076,'Data _Transformation'!A2075:Q4404,8,FALSE)</f>
        <v>1</v>
      </c>
      <c r="I2076" s="14" t="str">
        <f>VLOOKUP(A2076,'Data _Transformation'!A2075:Q4404,9,FALSE)</f>
        <v>Nonsmoker</v>
      </c>
      <c r="J2076" s="14" t="str">
        <f>VLOOKUP(A2076,'Data _Transformation'!A2075:Q4404,10,FALSE)</f>
        <v>Obesity</v>
      </c>
      <c r="K2076" s="14" t="str">
        <f>VLOOKUP(A2076,'Data _Transformation'!A2075:Q4404,11,FALSE)</f>
        <v>Normal</v>
      </c>
      <c r="L2076" s="39">
        <f>VLOOKUP(A2076,'Data _Transformation'!A2075:Q4404,12,FALSE)</f>
        <v>30885</v>
      </c>
      <c r="M2076" s="40">
        <f>VLOOKUP(A2076,'Data _Transformation'!A2075:Q4404,13,FALSE)</f>
        <v>33527.1</v>
      </c>
      <c r="N2076" s="14" t="str">
        <f>VLOOKUP(A2076,'Data _Transformation'!A2075:Q4404,14,FALSE)</f>
        <v>tier - 2</v>
      </c>
      <c r="O2076" s="14" t="str">
        <f>VLOOKUP(A2076,'Data _Transformation'!A2075:Q4404,15,FALSE)</f>
        <v>tier - 3</v>
      </c>
      <c r="P2076" s="14" t="str">
        <f>VLOOKUP(A2076,'Data _Transformation'!A2075:Q4404,16,0)</f>
        <v>R1011</v>
      </c>
      <c r="Q2076" s="42">
        <f>VLOOKUP(A2076,'Data _Transformation'!A2075:Q4404,17,0)</f>
        <v>38</v>
      </c>
    </row>
    <row r="2077" spans="1:17" ht="15.6" x14ac:dyDescent="0.3">
      <c r="A2077" s="41" t="s">
        <v>1456</v>
      </c>
      <c r="B2077" s="14" t="str">
        <f>VLOOKUP(A2077,'Data _Transformation'!A2076:Q4405,2,FALSE)</f>
        <v xml:space="preserve">  Audrey</v>
      </c>
      <c r="C2077" s="14">
        <f>VLOOKUP(A2077,'Data _Transformation'!A2076:Q4405,3,FALSE)</f>
        <v>33.99</v>
      </c>
      <c r="D2077" s="14">
        <f>VLOOKUP(A2077,'Data _Transformation'!A2076:Q4405,4,FALSE)</f>
        <v>4.55</v>
      </c>
      <c r="E2077" s="14" t="str">
        <f>VLOOKUP(A2077,'Data _Transformation'!A2076:Q4405,5,FALSE)</f>
        <v>No</v>
      </c>
      <c r="F2077" s="14" t="str">
        <f>VLOOKUP(A2077,'Data _Transformation'!A2076:Q4405,6,FALSE)</f>
        <v>No</v>
      </c>
      <c r="G2077" s="14" t="str">
        <f>VLOOKUP(A2077,'Data _Transformation'!A2076:Q4405,7,FALSE)</f>
        <v>No</v>
      </c>
      <c r="H2077" s="14">
        <f>VLOOKUP(A2077,'Data _Transformation'!A2076:Q4405,8,FALSE)</f>
        <v>1</v>
      </c>
      <c r="I2077" s="14" t="str">
        <f>VLOOKUP(A2077,'Data _Transformation'!A2076:Q4405,9,FALSE)</f>
        <v>Nonsmoker</v>
      </c>
      <c r="J2077" s="14" t="str">
        <f>VLOOKUP(A2077,'Data _Transformation'!A2076:Q4405,10,FALSE)</f>
        <v>Obesity</v>
      </c>
      <c r="K2077" s="14" t="str">
        <f>VLOOKUP(A2077,'Data _Transformation'!A2076:Q4405,11,FALSE)</f>
        <v>Normal</v>
      </c>
      <c r="L2077" s="39">
        <f>VLOOKUP(A2077,'Data _Transformation'!A2076:Q4405,12,FALSE)</f>
        <v>37873</v>
      </c>
      <c r="M2077" s="40">
        <f>VLOOKUP(A2077,'Data _Transformation'!A2076:Q4405,13,FALSE)</f>
        <v>33611.71</v>
      </c>
      <c r="N2077" s="14" t="str">
        <f>VLOOKUP(A2077,'Data _Transformation'!A2076:Q4405,14,FALSE)</f>
        <v>tier - 1</v>
      </c>
      <c r="O2077" s="14" t="str">
        <f>VLOOKUP(A2077,'Data _Transformation'!A2076:Q4405,15,FALSE)</f>
        <v>tier - 2</v>
      </c>
      <c r="P2077" s="14" t="str">
        <f>VLOOKUP(A2077,'Data _Transformation'!A2076:Q4405,16,0)</f>
        <v>R1011</v>
      </c>
      <c r="Q2077" s="42">
        <f>VLOOKUP(A2077,'Data _Transformation'!A2076:Q4405,17,0)</f>
        <v>19</v>
      </c>
    </row>
    <row r="2078" spans="1:17" ht="15.6" x14ac:dyDescent="0.3">
      <c r="A2078" s="41" t="s">
        <v>1451</v>
      </c>
      <c r="B2078" s="14" t="str">
        <f>VLOOKUP(A2078,'Data _Transformation'!A2077:Q4406,2,FALSE)</f>
        <v xml:space="preserve">  Laura</v>
      </c>
      <c r="C2078" s="14">
        <f>VLOOKUP(A2078,'Data _Transformation'!A2077:Q4406,3,FALSE)</f>
        <v>27.72</v>
      </c>
      <c r="D2078" s="14">
        <f>VLOOKUP(A2078,'Data _Transformation'!A2077:Q4406,4,FALSE)</f>
        <v>6.43</v>
      </c>
      <c r="E2078" s="14" t="str">
        <f>VLOOKUP(A2078,'Data _Transformation'!A2077:Q4406,5,FALSE)</f>
        <v>No</v>
      </c>
      <c r="F2078" s="14" t="str">
        <f>VLOOKUP(A2078,'Data _Transformation'!A2077:Q4406,6,FALSE)</f>
        <v>No</v>
      </c>
      <c r="G2078" s="14" t="str">
        <f>VLOOKUP(A2078,'Data _Transformation'!A2077:Q4406,7,FALSE)</f>
        <v>No</v>
      </c>
      <c r="H2078" s="14">
        <f>VLOOKUP(A2078,'Data _Transformation'!A2077:Q4406,8,FALSE)</f>
        <v>1</v>
      </c>
      <c r="I2078" s="14" t="str">
        <f>VLOOKUP(A2078,'Data _Transformation'!A2077:Q4406,9,FALSE)</f>
        <v>Nonsmoker</v>
      </c>
      <c r="J2078" s="14" t="str">
        <f>VLOOKUP(A2078,'Data _Transformation'!A2077:Q4406,10,FALSE)</f>
        <v>Over weight</v>
      </c>
      <c r="K2078" s="14" t="str">
        <f>VLOOKUP(A2078,'Data _Transformation'!A2077:Q4406,11,FALSE)</f>
        <v>Diabetes</v>
      </c>
      <c r="L2078" s="39">
        <f>VLOOKUP(A2078,'Data _Transformation'!A2077:Q4406,12,FALSE)</f>
        <v>34301</v>
      </c>
      <c r="M2078" s="40">
        <f>VLOOKUP(A2078,'Data _Transformation'!A2077:Q4406,13,FALSE)</f>
        <v>33707.550000000003</v>
      </c>
      <c r="N2078" s="14" t="str">
        <f>VLOOKUP(A2078,'Data _Transformation'!A2077:Q4406,14,FALSE)</f>
        <v>tier - 2</v>
      </c>
      <c r="O2078" s="14" t="str">
        <f>VLOOKUP(A2078,'Data _Transformation'!A2077:Q4406,15,FALSE)</f>
        <v>tier - 2</v>
      </c>
      <c r="P2078" s="14" t="str">
        <f>VLOOKUP(A2078,'Data _Transformation'!A2077:Q4406,16,0)</f>
        <v>R1011</v>
      </c>
      <c r="Q2078" s="42">
        <f>VLOOKUP(A2078,'Data _Transformation'!A2077:Q4406,17,0)</f>
        <v>29</v>
      </c>
    </row>
    <row r="2079" spans="1:17" ht="15.6" x14ac:dyDescent="0.3">
      <c r="A2079" s="41" t="s">
        <v>1444</v>
      </c>
      <c r="B2079" s="14" t="str">
        <f>VLOOKUP(A2079,'Data _Transformation'!A2078:Q4407,2,FALSE)</f>
        <v xml:space="preserve">  Nicole F</v>
      </c>
      <c r="C2079" s="14">
        <f>VLOOKUP(A2079,'Data _Transformation'!A2078:Q4407,3,FALSE)</f>
        <v>30.59</v>
      </c>
      <c r="D2079" s="14">
        <f>VLOOKUP(A2079,'Data _Transformation'!A2078:Q4407,4,FALSE)</f>
        <v>11.62</v>
      </c>
      <c r="E2079" s="14" t="str">
        <f>VLOOKUP(A2079,'Data _Transformation'!A2078:Q4407,5,FALSE)</f>
        <v>No</v>
      </c>
      <c r="F2079" s="14" t="str">
        <f>VLOOKUP(A2079,'Data _Transformation'!A2078:Q4407,6,FALSE)</f>
        <v>No</v>
      </c>
      <c r="G2079" s="14" t="str">
        <f>VLOOKUP(A2079,'Data _Transformation'!A2078:Q4407,7,FALSE)</f>
        <v>No</v>
      </c>
      <c r="H2079" s="14">
        <f>VLOOKUP(A2079,'Data _Transformation'!A2078:Q4407,8,FALSE)</f>
        <v>0</v>
      </c>
      <c r="I2079" s="14" t="str">
        <f>VLOOKUP(A2079,'Data _Transformation'!A2078:Q4407,9,FALSE)</f>
        <v>Nonsmoker</v>
      </c>
      <c r="J2079" s="14" t="str">
        <f>VLOOKUP(A2079,'Data _Transformation'!A2078:Q4407,10,FALSE)</f>
        <v>Obesity</v>
      </c>
      <c r="K2079" s="14" t="str">
        <f>VLOOKUP(A2079,'Data _Transformation'!A2078:Q4407,11,FALSE)</f>
        <v>Diabetes</v>
      </c>
      <c r="L2079" s="39">
        <f>VLOOKUP(A2079,'Data _Transformation'!A2078:Q4407,12,FALSE)</f>
        <v>38292</v>
      </c>
      <c r="M2079" s="40">
        <f>VLOOKUP(A2079,'Data _Transformation'!A2078:Q4407,13,FALSE)</f>
        <v>33732.69</v>
      </c>
      <c r="N2079" s="14" t="str">
        <f>VLOOKUP(A2079,'Data _Transformation'!A2078:Q4407,14,FALSE)</f>
        <v>tier - 1</v>
      </c>
      <c r="O2079" s="14" t="str">
        <f>VLOOKUP(A2079,'Data _Transformation'!A2078:Q4407,15,FALSE)</f>
        <v>tier - 1</v>
      </c>
      <c r="P2079" s="14" t="str">
        <f>VLOOKUP(A2079,'Data _Transformation'!A2078:Q4407,16,0)</f>
        <v>R1017</v>
      </c>
      <c r="Q2079" s="42">
        <f>VLOOKUP(A2079,'Data _Transformation'!A2078:Q4407,17,0)</f>
        <v>18</v>
      </c>
    </row>
    <row r="2080" spans="1:17" ht="15.6" x14ac:dyDescent="0.3">
      <c r="A2080" s="41" t="s">
        <v>1441</v>
      </c>
      <c r="B2080" s="14" t="str">
        <f>VLOOKUP(A2080,'Data _Transformation'!A2079:Q4408,2,FALSE)</f>
        <v xml:space="preserve">  Krista L</v>
      </c>
      <c r="C2080" s="14">
        <f>VLOOKUP(A2080,'Data _Transformation'!A2079:Q4408,3,FALSE)</f>
        <v>22.6</v>
      </c>
      <c r="D2080" s="14">
        <f>VLOOKUP(A2080,'Data _Transformation'!A2079:Q4408,4,FALSE)</f>
        <v>6.04</v>
      </c>
      <c r="E2080" s="14" t="str">
        <f>VLOOKUP(A2080,'Data _Transformation'!A2079:Q4408,5,FALSE)</f>
        <v>No</v>
      </c>
      <c r="F2080" s="14" t="str">
        <f>VLOOKUP(A2080,'Data _Transformation'!A2079:Q4408,6,FALSE)</f>
        <v>No</v>
      </c>
      <c r="G2080" s="14" t="str">
        <f>VLOOKUP(A2080,'Data _Transformation'!A2079:Q4408,7,FALSE)</f>
        <v>No</v>
      </c>
      <c r="H2080" s="14">
        <f>VLOOKUP(A2080,'Data _Transformation'!A2079:Q4408,8,FALSE)</f>
        <v>1</v>
      </c>
      <c r="I2080" s="14" t="str">
        <f>VLOOKUP(A2080,'Data _Transformation'!A2079:Q4408,9,FALSE)</f>
        <v>Nonsmoker</v>
      </c>
      <c r="J2080" s="14" t="str">
        <f>VLOOKUP(A2080,'Data _Transformation'!A2079:Q4408,10,FALSE)</f>
        <v>Normal weight</v>
      </c>
      <c r="K2080" s="14" t="str">
        <f>VLOOKUP(A2080,'Data _Transformation'!A2079:Q4408,11,FALSE)</f>
        <v>Prediabetes</v>
      </c>
      <c r="L2080" s="39">
        <f>VLOOKUP(A2080,'Data _Transformation'!A2079:Q4408,12,FALSE)</f>
        <v>37876</v>
      </c>
      <c r="M2080" s="40">
        <f>VLOOKUP(A2080,'Data _Transformation'!A2079:Q4408,13,FALSE)</f>
        <v>33750.29</v>
      </c>
      <c r="N2080" s="14" t="str">
        <f>VLOOKUP(A2080,'Data _Transformation'!A2079:Q4408,14,FALSE)</f>
        <v>tier - 1</v>
      </c>
      <c r="O2080" s="14" t="str">
        <f>VLOOKUP(A2080,'Data _Transformation'!A2079:Q4408,15,FALSE)</f>
        <v>tier - 3</v>
      </c>
      <c r="P2080" s="14" t="str">
        <f>VLOOKUP(A2080,'Data _Transformation'!A2079:Q4408,16,0)</f>
        <v>R1012</v>
      </c>
      <c r="Q2080" s="42">
        <f>VLOOKUP(A2080,'Data _Transformation'!A2079:Q4408,17,0)</f>
        <v>19</v>
      </c>
    </row>
    <row r="2081" spans="1:17" ht="15.6" x14ac:dyDescent="0.3">
      <c r="A2081" s="41" t="s">
        <v>1434</v>
      </c>
      <c r="B2081" s="14" t="str">
        <f>VLOOKUP(A2081,'Data _Transformation'!A2080:Q4409,2,FALSE)</f>
        <v xml:space="preserve">  Denise</v>
      </c>
      <c r="C2081" s="14">
        <f>VLOOKUP(A2081,'Data _Transformation'!A2080:Q4409,3,FALSE)</f>
        <v>28.785</v>
      </c>
      <c r="D2081" s="14">
        <f>VLOOKUP(A2081,'Data _Transformation'!A2080:Q4409,4,FALSE)</f>
        <v>8.82</v>
      </c>
      <c r="E2081" s="14" t="str">
        <f>VLOOKUP(A2081,'Data _Transformation'!A2080:Q4409,5,FALSE)</f>
        <v>No</v>
      </c>
      <c r="F2081" s="14" t="str">
        <f>VLOOKUP(A2081,'Data _Transformation'!A2080:Q4409,6,FALSE)</f>
        <v>No</v>
      </c>
      <c r="G2081" s="14" t="str">
        <f>VLOOKUP(A2081,'Data _Transformation'!A2080:Q4409,7,FALSE)</f>
        <v>No</v>
      </c>
      <c r="H2081" s="14">
        <f>VLOOKUP(A2081,'Data _Transformation'!A2080:Q4409,8,FALSE)</f>
        <v>0</v>
      </c>
      <c r="I2081" s="14" t="str">
        <f>VLOOKUP(A2081,'Data _Transformation'!A2080:Q4409,9,FALSE)</f>
        <v>Nonsmoker</v>
      </c>
      <c r="J2081" s="14" t="str">
        <f>VLOOKUP(A2081,'Data _Transformation'!A2080:Q4409,10,FALSE)</f>
        <v>Over weight</v>
      </c>
      <c r="K2081" s="14" t="str">
        <f>VLOOKUP(A2081,'Data _Transformation'!A2080:Q4409,11,FALSE)</f>
        <v>Diabetes</v>
      </c>
      <c r="L2081" s="39">
        <f>VLOOKUP(A2081,'Data _Transformation'!A2080:Q4409,12,FALSE)</f>
        <v>22991</v>
      </c>
      <c r="M2081" s="40">
        <f>VLOOKUP(A2081,'Data _Transformation'!A2080:Q4409,13,FALSE)</f>
        <v>33753.32</v>
      </c>
      <c r="N2081" s="14" t="str">
        <f>VLOOKUP(A2081,'Data _Transformation'!A2080:Q4409,14,FALSE)</f>
        <v>tier - 1</v>
      </c>
      <c r="O2081" s="14" t="str">
        <f>VLOOKUP(A2081,'Data _Transformation'!A2080:Q4409,15,FALSE)</f>
        <v>tier - 3</v>
      </c>
      <c r="P2081" s="14" t="str">
        <f>VLOOKUP(A2081,'Data _Transformation'!A2080:Q4409,16,0)</f>
        <v>R1011</v>
      </c>
      <c r="Q2081" s="42">
        <f>VLOOKUP(A2081,'Data _Transformation'!A2080:Q4409,17,0)</f>
        <v>60</v>
      </c>
    </row>
    <row r="2082" spans="1:17" ht="15.6" x14ac:dyDescent="0.3">
      <c r="A2082" s="41" t="s">
        <v>1429</v>
      </c>
      <c r="B2082" s="14" t="str">
        <f>VLOOKUP(A2082,'Data _Transformation'!A2081:Q4410,2,FALSE)</f>
        <v xml:space="preserve">  Ariel</v>
      </c>
      <c r="C2082" s="14">
        <f>VLOOKUP(A2082,'Data _Transformation'!A2081:Q4410,3,FALSE)</f>
        <v>50.38</v>
      </c>
      <c r="D2082" s="14">
        <f>VLOOKUP(A2082,'Data _Transformation'!A2081:Q4410,4,FALSE)</f>
        <v>5.8</v>
      </c>
      <c r="E2082" s="14" t="str">
        <f>VLOOKUP(A2082,'Data _Transformation'!A2081:Q4410,5,FALSE)</f>
        <v>No</v>
      </c>
      <c r="F2082" s="14" t="str">
        <f>VLOOKUP(A2082,'Data _Transformation'!A2081:Q4410,6,FALSE)</f>
        <v>No</v>
      </c>
      <c r="G2082" s="14" t="str">
        <f>VLOOKUP(A2082,'Data _Transformation'!A2081:Q4410,7,FALSE)</f>
        <v>No</v>
      </c>
      <c r="H2082" s="14">
        <f>VLOOKUP(A2082,'Data _Transformation'!A2081:Q4410,8,FALSE)</f>
        <v>0</v>
      </c>
      <c r="I2082" s="14" t="str">
        <f>VLOOKUP(A2082,'Data _Transformation'!A2081:Q4410,9,FALSE)</f>
        <v>Nonsmoker</v>
      </c>
      <c r="J2082" s="14" t="str">
        <f>VLOOKUP(A2082,'Data _Transformation'!A2081:Q4410,10,FALSE)</f>
        <v>Obesity</v>
      </c>
      <c r="K2082" s="14" t="str">
        <f>VLOOKUP(A2082,'Data _Transformation'!A2081:Q4410,11,FALSE)</f>
        <v>Prediabetes</v>
      </c>
      <c r="L2082" s="39">
        <f>VLOOKUP(A2082,'Data _Transformation'!A2081:Q4410,12,FALSE)</f>
        <v>36825</v>
      </c>
      <c r="M2082" s="40">
        <f>VLOOKUP(A2082,'Data _Transformation'!A2081:Q4410,13,FALSE)</f>
        <v>33829.39</v>
      </c>
      <c r="N2082" s="14" t="str">
        <f>VLOOKUP(A2082,'Data _Transformation'!A2081:Q4410,14,FALSE)</f>
        <v>tier - 2</v>
      </c>
      <c r="O2082" s="14" t="str">
        <f>VLOOKUP(A2082,'Data _Transformation'!A2081:Q4410,15,FALSE)</f>
        <v>tier - 3</v>
      </c>
      <c r="P2082" s="14" t="str">
        <f>VLOOKUP(A2082,'Data _Transformation'!A2081:Q4410,16,0)</f>
        <v>R1011</v>
      </c>
      <c r="Q2082" s="42">
        <f>VLOOKUP(A2082,'Data _Transformation'!A2081:Q4410,17,0)</f>
        <v>22</v>
      </c>
    </row>
    <row r="2083" spans="1:17" ht="15.6" x14ac:dyDescent="0.3">
      <c r="A2083" s="41" t="s">
        <v>1410</v>
      </c>
      <c r="B2083" s="14" t="str">
        <f>VLOOKUP(A2083,'Data _Transformation'!A2082:Q4411,2,FALSE)</f>
        <v xml:space="preserve">  Jeremy</v>
      </c>
      <c r="C2083" s="14">
        <f>VLOOKUP(A2083,'Data _Transformation'!A2082:Q4411,3,FALSE)</f>
        <v>35.200000000000003</v>
      </c>
      <c r="D2083" s="14">
        <f>VLOOKUP(A2083,'Data _Transformation'!A2082:Q4411,4,FALSE)</f>
        <v>4.28</v>
      </c>
      <c r="E2083" s="14" t="str">
        <f>VLOOKUP(A2083,'Data _Transformation'!A2082:Q4411,5,FALSE)</f>
        <v>No</v>
      </c>
      <c r="F2083" s="14" t="str">
        <f>VLOOKUP(A2083,'Data _Transformation'!A2082:Q4411,6,FALSE)</f>
        <v>No</v>
      </c>
      <c r="G2083" s="14" t="str">
        <f>VLOOKUP(A2083,'Data _Transformation'!A2082:Q4411,7,FALSE)</f>
        <v>No</v>
      </c>
      <c r="H2083" s="14">
        <f>VLOOKUP(A2083,'Data _Transformation'!A2082:Q4411,8,FALSE)</f>
        <v>0</v>
      </c>
      <c r="I2083" s="14" t="str">
        <f>VLOOKUP(A2083,'Data _Transformation'!A2082:Q4411,9,FALSE)</f>
        <v>Nonsmoker</v>
      </c>
      <c r="J2083" s="14" t="str">
        <f>VLOOKUP(A2083,'Data _Transformation'!A2082:Q4411,10,FALSE)</f>
        <v>Obesity</v>
      </c>
      <c r="K2083" s="14" t="str">
        <f>VLOOKUP(A2083,'Data _Transformation'!A2082:Q4411,11,FALSE)</f>
        <v>Normal</v>
      </c>
      <c r="L2083" s="39">
        <f>VLOOKUP(A2083,'Data _Transformation'!A2082:Q4411,12,FALSE)</f>
        <v>35651</v>
      </c>
      <c r="M2083" s="40">
        <f>VLOOKUP(A2083,'Data _Transformation'!A2082:Q4411,13,FALSE)</f>
        <v>33900.65</v>
      </c>
      <c r="N2083" s="14" t="str">
        <f>VLOOKUP(A2083,'Data _Transformation'!A2082:Q4411,14,FALSE)</f>
        <v>tier - 2</v>
      </c>
      <c r="O2083" s="14" t="str">
        <f>VLOOKUP(A2083,'Data _Transformation'!A2082:Q4411,15,FALSE)</f>
        <v>tier - 3</v>
      </c>
      <c r="P2083" s="14" t="str">
        <f>VLOOKUP(A2083,'Data _Transformation'!A2082:Q4411,16,0)</f>
        <v>R1011</v>
      </c>
      <c r="Q2083" s="42">
        <f>VLOOKUP(A2083,'Data _Transformation'!A2082:Q4411,17,0)</f>
        <v>25</v>
      </c>
    </row>
    <row r="2084" spans="1:17" ht="15.6" x14ac:dyDescent="0.3">
      <c r="A2084" s="41" t="s">
        <v>1405</v>
      </c>
      <c r="B2084" s="14" t="str">
        <f>VLOOKUP(A2084,'Data _Transformation'!A2083:Q4412,2,FALSE)</f>
        <v xml:space="preserve">  Rosalie</v>
      </c>
      <c r="C2084" s="14">
        <f>VLOOKUP(A2084,'Data _Transformation'!A2083:Q4412,3,FALSE)</f>
        <v>35.72</v>
      </c>
      <c r="D2084" s="14">
        <f>VLOOKUP(A2084,'Data _Transformation'!A2083:Q4412,4,FALSE)</f>
        <v>5.5</v>
      </c>
      <c r="E2084" s="14" t="str">
        <f>VLOOKUP(A2084,'Data _Transformation'!A2083:Q4412,5,FALSE)</f>
        <v>Yes</v>
      </c>
      <c r="F2084" s="14" t="str">
        <f>VLOOKUP(A2084,'Data _Transformation'!A2083:Q4412,6,FALSE)</f>
        <v>No</v>
      </c>
      <c r="G2084" s="14" t="str">
        <f>VLOOKUP(A2084,'Data _Transformation'!A2083:Q4412,7,FALSE)</f>
        <v>No</v>
      </c>
      <c r="H2084" s="14">
        <f>VLOOKUP(A2084,'Data _Transformation'!A2083:Q4412,8,FALSE)</f>
        <v>0</v>
      </c>
      <c r="I2084" s="14" t="str">
        <f>VLOOKUP(A2084,'Data _Transformation'!A2083:Q4412,9,FALSE)</f>
        <v>Nonsmoker</v>
      </c>
      <c r="J2084" s="14" t="str">
        <f>VLOOKUP(A2084,'Data _Transformation'!A2083:Q4412,10,FALSE)</f>
        <v>Obesity</v>
      </c>
      <c r="K2084" s="14" t="str">
        <f>VLOOKUP(A2084,'Data _Transformation'!A2083:Q4412,11,FALSE)</f>
        <v>Normal</v>
      </c>
      <c r="L2084" s="39">
        <f>VLOOKUP(A2084,'Data _Transformation'!A2083:Q4412,12,FALSE)</f>
        <v>36887</v>
      </c>
      <c r="M2084" s="40">
        <f>VLOOKUP(A2084,'Data _Transformation'!A2083:Q4412,13,FALSE)</f>
        <v>33907.550000000003</v>
      </c>
      <c r="N2084" s="14" t="str">
        <f>VLOOKUP(A2084,'Data _Transformation'!A2083:Q4412,14,FALSE)</f>
        <v>tier - 2</v>
      </c>
      <c r="O2084" s="14" t="str">
        <f>VLOOKUP(A2084,'Data _Transformation'!A2083:Q4412,15,FALSE)</f>
        <v>tier - 2</v>
      </c>
      <c r="P2084" s="14" t="str">
        <f>VLOOKUP(A2084,'Data _Transformation'!A2083:Q4412,16,0)</f>
        <v>R1012</v>
      </c>
      <c r="Q2084" s="42">
        <f>VLOOKUP(A2084,'Data _Transformation'!A2083:Q4412,17,0)</f>
        <v>22</v>
      </c>
    </row>
    <row r="2085" spans="1:17" ht="15.6" x14ac:dyDescent="0.3">
      <c r="A2085" s="41" t="s">
        <v>1400</v>
      </c>
      <c r="B2085" s="14" t="str">
        <f>VLOOKUP(A2085,'Data _Transformation'!A2084:Q4413,2,FALSE)</f>
        <v xml:space="preserve">  Jay</v>
      </c>
      <c r="C2085" s="14">
        <f>VLOOKUP(A2085,'Data _Transformation'!A2084:Q4413,3,FALSE)</f>
        <v>24.51</v>
      </c>
      <c r="D2085" s="14">
        <f>VLOOKUP(A2085,'Data _Transformation'!A2084:Q4413,4,FALSE)</f>
        <v>4.6900000000000004</v>
      </c>
      <c r="E2085" s="14" t="str">
        <f>VLOOKUP(A2085,'Data _Transformation'!A2084:Q4413,5,FALSE)</f>
        <v>No</v>
      </c>
      <c r="F2085" s="14" t="str">
        <f>VLOOKUP(A2085,'Data _Transformation'!A2084:Q4413,6,FALSE)</f>
        <v>No</v>
      </c>
      <c r="G2085" s="14" t="str">
        <f>VLOOKUP(A2085,'Data _Transformation'!A2084:Q4413,7,FALSE)</f>
        <v>No</v>
      </c>
      <c r="H2085" s="14">
        <f>VLOOKUP(A2085,'Data _Transformation'!A2084:Q4413,8,FALSE)</f>
        <v>0</v>
      </c>
      <c r="I2085" s="14" t="str">
        <f>VLOOKUP(A2085,'Data _Transformation'!A2084:Q4413,9,FALSE)</f>
        <v>Nonsmoker</v>
      </c>
      <c r="J2085" s="14" t="str">
        <f>VLOOKUP(A2085,'Data _Transformation'!A2084:Q4413,10,FALSE)</f>
        <v>Normal weight</v>
      </c>
      <c r="K2085" s="14" t="str">
        <f>VLOOKUP(A2085,'Data _Transformation'!A2084:Q4413,11,FALSE)</f>
        <v>Normal</v>
      </c>
      <c r="L2085" s="39">
        <f>VLOOKUP(A2085,'Data _Transformation'!A2084:Q4413,12,FALSE)</f>
        <v>34602</v>
      </c>
      <c r="M2085" s="40">
        <f>VLOOKUP(A2085,'Data _Transformation'!A2084:Q4413,13,FALSE)</f>
        <v>33975.47</v>
      </c>
      <c r="N2085" s="14" t="str">
        <f>VLOOKUP(A2085,'Data _Transformation'!A2084:Q4413,14,FALSE)</f>
        <v>tier - 2</v>
      </c>
      <c r="O2085" s="14" t="str">
        <f>VLOOKUP(A2085,'Data _Transformation'!A2084:Q4413,15,FALSE)</f>
        <v>tier - 2</v>
      </c>
      <c r="P2085" s="14" t="str">
        <f>VLOOKUP(A2085,'Data _Transformation'!A2084:Q4413,16,0)</f>
        <v>R1011</v>
      </c>
      <c r="Q2085" s="42">
        <f>VLOOKUP(A2085,'Data _Transformation'!A2084:Q4413,17,0)</f>
        <v>28</v>
      </c>
    </row>
    <row r="2086" spans="1:17" ht="15.6" x14ac:dyDescent="0.3">
      <c r="A2086" s="41" t="s">
        <v>1394</v>
      </c>
      <c r="B2086" s="14" t="str">
        <f>VLOOKUP(A2086,'Data _Transformation'!A2085:Q4414,2,FALSE)</f>
        <v xml:space="preserve">  Vitaliy</v>
      </c>
      <c r="C2086" s="14">
        <f>VLOOKUP(A2086,'Data _Transformation'!A2085:Q4414,3,FALSE)</f>
        <v>23.844999999999999</v>
      </c>
      <c r="D2086" s="14">
        <f>VLOOKUP(A2086,'Data _Transformation'!A2085:Q4414,4,FALSE)</f>
        <v>4.43</v>
      </c>
      <c r="E2086" s="14" t="str">
        <f>VLOOKUP(A2086,'Data _Transformation'!A2085:Q4414,5,FALSE)</f>
        <v>No</v>
      </c>
      <c r="F2086" s="14" t="str">
        <f>VLOOKUP(A2086,'Data _Transformation'!A2085:Q4414,6,FALSE)</f>
        <v>No</v>
      </c>
      <c r="G2086" s="14" t="str">
        <f>VLOOKUP(A2086,'Data _Transformation'!A2085:Q4414,7,FALSE)</f>
        <v>No</v>
      </c>
      <c r="H2086" s="14">
        <f>VLOOKUP(A2086,'Data _Transformation'!A2085:Q4414,8,FALSE)</f>
        <v>0</v>
      </c>
      <c r="I2086" s="14" t="str">
        <f>VLOOKUP(A2086,'Data _Transformation'!A2085:Q4414,9,FALSE)</f>
        <v>Nonsmoker</v>
      </c>
      <c r="J2086" s="14" t="str">
        <f>VLOOKUP(A2086,'Data _Transformation'!A2085:Q4414,10,FALSE)</f>
        <v>Normal weight</v>
      </c>
      <c r="K2086" s="14" t="str">
        <f>VLOOKUP(A2086,'Data _Transformation'!A2085:Q4414,11,FALSE)</f>
        <v>Normal</v>
      </c>
      <c r="L2086" s="39">
        <f>VLOOKUP(A2086,'Data _Transformation'!A2085:Q4414,12,FALSE)</f>
        <v>26506</v>
      </c>
      <c r="M2086" s="40">
        <f>VLOOKUP(A2086,'Data _Transformation'!A2085:Q4414,13,FALSE)</f>
        <v>34053.360000000001</v>
      </c>
      <c r="N2086" s="14" t="str">
        <f>VLOOKUP(A2086,'Data _Transformation'!A2085:Q4414,14,FALSE)</f>
        <v>tier - 2</v>
      </c>
      <c r="O2086" s="14" t="str">
        <f>VLOOKUP(A2086,'Data _Transformation'!A2085:Q4414,15,FALSE)</f>
        <v>tier - 2</v>
      </c>
      <c r="P2086" s="14" t="str">
        <f>VLOOKUP(A2086,'Data _Transformation'!A2085:Q4414,16,0)</f>
        <v>R1011</v>
      </c>
      <c r="Q2086" s="42">
        <f>VLOOKUP(A2086,'Data _Transformation'!A2085:Q4414,17,0)</f>
        <v>50</v>
      </c>
    </row>
    <row r="2087" spans="1:17" ht="15.6" x14ac:dyDescent="0.3">
      <c r="A2087" s="41" t="s">
        <v>1389</v>
      </c>
      <c r="B2087" s="14" t="str">
        <f>VLOOKUP(A2087,'Data _Transformation'!A2086:Q4415,2,FALSE)</f>
        <v xml:space="preserve">  Benjamin W</v>
      </c>
      <c r="C2087" s="14">
        <f>VLOOKUP(A2087,'Data _Transformation'!A2086:Q4415,3,FALSE)</f>
        <v>15.68</v>
      </c>
      <c r="D2087" s="14">
        <f>VLOOKUP(A2087,'Data _Transformation'!A2086:Q4415,4,FALSE)</f>
        <v>6.16</v>
      </c>
      <c r="E2087" s="14" t="str">
        <f>VLOOKUP(A2087,'Data _Transformation'!A2086:Q4415,5,FALSE)</f>
        <v>Yes</v>
      </c>
      <c r="F2087" s="14" t="str">
        <f>VLOOKUP(A2087,'Data _Transformation'!A2086:Q4415,6,FALSE)</f>
        <v>No</v>
      </c>
      <c r="G2087" s="14" t="str">
        <f>VLOOKUP(A2087,'Data _Transformation'!A2086:Q4415,7,FALSE)</f>
        <v>No</v>
      </c>
      <c r="H2087" s="14">
        <f>VLOOKUP(A2087,'Data _Transformation'!A2086:Q4415,8,FALSE)</f>
        <v>1</v>
      </c>
      <c r="I2087" s="14" t="str">
        <f>VLOOKUP(A2087,'Data _Transformation'!A2086:Q4415,9,FALSE)</f>
        <v>Nonsmoker</v>
      </c>
      <c r="J2087" s="14" t="str">
        <f>VLOOKUP(A2087,'Data _Transformation'!A2086:Q4415,10,FALSE)</f>
        <v>Under weight</v>
      </c>
      <c r="K2087" s="14" t="str">
        <f>VLOOKUP(A2087,'Data _Transformation'!A2086:Q4415,11,FALSE)</f>
        <v>Prediabetes</v>
      </c>
      <c r="L2087" s="39">
        <f>VLOOKUP(A2087,'Data _Transformation'!A2086:Q4415,12,FALSE)</f>
        <v>37616</v>
      </c>
      <c r="M2087" s="40">
        <f>VLOOKUP(A2087,'Data _Transformation'!A2086:Q4415,13,FALSE)</f>
        <v>34084.68</v>
      </c>
      <c r="N2087" s="14" t="str">
        <f>VLOOKUP(A2087,'Data _Transformation'!A2086:Q4415,14,FALSE)</f>
        <v>tier - 2</v>
      </c>
      <c r="O2087" s="14" t="str">
        <f>VLOOKUP(A2087,'Data _Transformation'!A2086:Q4415,15,FALSE)</f>
        <v>tier - 3</v>
      </c>
      <c r="P2087" s="14" t="str">
        <f>VLOOKUP(A2087,'Data _Transformation'!A2086:Q4415,16,0)</f>
        <v>R1011</v>
      </c>
      <c r="Q2087" s="42">
        <f>VLOOKUP(A2087,'Data _Transformation'!A2086:Q4415,17,0)</f>
        <v>20</v>
      </c>
    </row>
    <row r="2088" spans="1:17" ht="15.6" x14ac:dyDescent="0.3">
      <c r="A2088" s="41" t="s">
        <v>1385</v>
      </c>
      <c r="B2088" s="14" t="str">
        <f>VLOOKUP(A2088,'Data _Transformation'!A2087:Q4416,2,FALSE)</f>
        <v xml:space="preserve">  Jesse</v>
      </c>
      <c r="C2088" s="14">
        <f>VLOOKUP(A2088,'Data _Transformation'!A2087:Q4416,3,FALSE)</f>
        <v>32.395000000000003</v>
      </c>
      <c r="D2088" s="14">
        <f>VLOOKUP(A2088,'Data _Transformation'!A2087:Q4416,4,FALSE)</f>
        <v>6.66</v>
      </c>
      <c r="E2088" s="14" t="str">
        <f>VLOOKUP(A2088,'Data _Transformation'!A2087:Q4416,5,FALSE)</f>
        <v>No</v>
      </c>
      <c r="F2088" s="14" t="str">
        <f>VLOOKUP(A2088,'Data _Transformation'!A2087:Q4416,6,FALSE)</f>
        <v>No</v>
      </c>
      <c r="G2088" s="14" t="str">
        <f>VLOOKUP(A2088,'Data _Transformation'!A2087:Q4416,7,FALSE)</f>
        <v>No</v>
      </c>
      <c r="H2088" s="14">
        <f>VLOOKUP(A2088,'Data _Transformation'!A2087:Q4416,8,FALSE)</f>
        <v>0</v>
      </c>
      <c r="I2088" s="14" t="str">
        <f>VLOOKUP(A2088,'Data _Transformation'!A2087:Q4416,9,FALSE)</f>
        <v>Nonsmoker</v>
      </c>
      <c r="J2088" s="14" t="str">
        <f>VLOOKUP(A2088,'Data _Transformation'!A2087:Q4416,10,FALSE)</f>
        <v>Obesity</v>
      </c>
      <c r="K2088" s="14" t="str">
        <f>VLOOKUP(A2088,'Data _Transformation'!A2087:Q4416,11,FALSE)</f>
        <v>Diabetes</v>
      </c>
      <c r="L2088" s="39">
        <f>VLOOKUP(A2088,'Data _Transformation'!A2087:Q4416,12,FALSE)</f>
        <v>36470</v>
      </c>
      <c r="M2088" s="40">
        <f>VLOOKUP(A2088,'Data _Transformation'!A2087:Q4416,13,FALSE)</f>
        <v>34166.269999999997</v>
      </c>
      <c r="N2088" s="14" t="str">
        <f>VLOOKUP(A2088,'Data _Transformation'!A2087:Q4416,14,FALSE)</f>
        <v>tier - 2</v>
      </c>
      <c r="O2088" s="14" t="str">
        <f>VLOOKUP(A2088,'Data _Transformation'!A2087:Q4416,15,FALSE)</f>
        <v>tier - 3</v>
      </c>
      <c r="P2088" s="14" t="str">
        <f>VLOOKUP(A2088,'Data _Transformation'!A2087:Q4416,16,0)</f>
        <v>R1011</v>
      </c>
      <c r="Q2088" s="42">
        <f>VLOOKUP(A2088,'Data _Transformation'!A2087:Q4416,17,0)</f>
        <v>23</v>
      </c>
    </row>
    <row r="2089" spans="1:17" ht="15.6" x14ac:dyDescent="0.3">
      <c r="A2089" s="41" t="s">
        <v>1381</v>
      </c>
      <c r="B2089" s="14" t="str">
        <f>VLOOKUP(A2089,'Data _Transformation'!A2088:Q4417,2,FALSE)</f>
        <v xml:space="preserve">  Mark</v>
      </c>
      <c r="C2089" s="14">
        <f>VLOOKUP(A2089,'Data _Transformation'!A2088:Q4417,3,FALSE)</f>
        <v>23.655000000000001</v>
      </c>
      <c r="D2089" s="14">
        <f>VLOOKUP(A2089,'Data _Transformation'!A2088:Q4417,4,FALSE)</f>
        <v>5.92</v>
      </c>
      <c r="E2089" s="14" t="str">
        <f>VLOOKUP(A2089,'Data _Transformation'!A2088:Q4417,5,FALSE)</f>
        <v>No</v>
      </c>
      <c r="F2089" s="14" t="str">
        <f>VLOOKUP(A2089,'Data _Transformation'!A2088:Q4417,6,FALSE)</f>
        <v>No</v>
      </c>
      <c r="G2089" s="14" t="str">
        <f>VLOOKUP(A2089,'Data _Transformation'!A2088:Q4417,7,FALSE)</f>
        <v>No</v>
      </c>
      <c r="H2089" s="14">
        <f>VLOOKUP(A2089,'Data _Transformation'!A2088:Q4417,8,FALSE)</f>
        <v>1</v>
      </c>
      <c r="I2089" s="14" t="str">
        <f>VLOOKUP(A2089,'Data _Transformation'!A2088:Q4417,9,FALSE)</f>
        <v>Nonsmoker</v>
      </c>
      <c r="J2089" s="14" t="str">
        <f>VLOOKUP(A2089,'Data _Transformation'!A2088:Q4417,10,FALSE)</f>
        <v>Normal weight</v>
      </c>
      <c r="K2089" s="14" t="str">
        <f>VLOOKUP(A2089,'Data _Transformation'!A2088:Q4417,11,FALSE)</f>
        <v>Prediabetes</v>
      </c>
      <c r="L2089" s="39">
        <f>VLOOKUP(A2089,'Data _Transformation'!A2088:Q4417,12,FALSE)</f>
        <v>26170</v>
      </c>
      <c r="M2089" s="40">
        <f>VLOOKUP(A2089,'Data _Transformation'!A2088:Q4417,13,FALSE)</f>
        <v>34205.07</v>
      </c>
      <c r="N2089" s="14" t="str">
        <f>VLOOKUP(A2089,'Data _Transformation'!A2088:Q4417,14,FALSE)</f>
        <v>tier - 2</v>
      </c>
      <c r="O2089" s="14" t="str">
        <f>VLOOKUP(A2089,'Data _Transformation'!A2088:Q4417,15,FALSE)</f>
        <v>tier - 2</v>
      </c>
      <c r="P2089" s="14" t="str">
        <f>VLOOKUP(A2089,'Data _Transformation'!A2088:Q4417,16,0)</f>
        <v>R1011</v>
      </c>
      <c r="Q2089" s="42">
        <f>VLOOKUP(A2089,'Data _Transformation'!A2088:Q4417,17,0)</f>
        <v>51</v>
      </c>
    </row>
    <row r="2090" spans="1:17" ht="15.6" x14ac:dyDescent="0.3">
      <c r="A2090" s="41" t="s">
        <v>1376</v>
      </c>
      <c r="B2090" s="14" t="str">
        <f>VLOOKUP(A2090,'Data _Transformation'!A2089:Q4418,2,FALSE)</f>
        <v xml:space="preserve">  Lauren</v>
      </c>
      <c r="C2090" s="14">
        <f>VLOOKUP(A2090,'Data _Transformation'!A2089:Q4418,3,FALSE)</f>
        <v>28.4</v>
      </c>
      <c r="D2090" s="14">
        <f>VLOOKUP(A2090,'Data _Transformation'!A2089:Q4418,4,FALSE)</f>
        <v>5.97</v>
      </c>
      <c r="E2090" s="14" t="str">
        <f>VLOOKUP(A2090,'Data _Transformation'!A2089:Q4418,5,FALSE)</f>
        <v>No</v>
      </c>
      <c r="F2090" s="14" t="str">
        <f>VLOOKUP(A2090,'Data _Transformation'!A2089:Q4418,6,FALSE)</f>
        <v>No</v>
      </c>
      <c r="G2090" s="14" t="str">
        <f>VLOOKUP(A2090,'Data _Transformation'!A2089:Q4418,7,FALSE)</f>
        <v>Yes</v>
      </c>
      <c r="H2090" s="14">
        <f>VLOOKUP(A2090,'Data _Transformation'!A2089:Q4418,8,FALSE)</f>
        <v>1</v>
      </c>
      <c r="I2090" s="14" t="str">
        <f>VLOOKUP(A2090,'Data _Transformation'!A2089:Q4418,9,FALSE)</f>
        <v>Nonsmoker</v>
      </c>
      <c r="J2090" s="14" t="str">
        <f>VLOOKUP(A2090,'Data _Transformation'!A2089:Q4418,10,FALSE)</f>
        <v>Over weight</v>
      </c>
      <c r="K2090" s="14" t="str">
        <f>VLOOKUP(A2090,'Data _Transformation'!A2089:Q4418,11,FALSE)</f>
        <v>Prediabetes</v>
      </c>
      <c r="L2090" s="39">
        <f>VLOOKUP(A2090,'Data _Transformation'!A2089:Q4418,12,FALSE)</f>
        <v>27596</v>
      </c>
      <c r="M2090" s="40">
        <f>VLOOKUP(A2090,'Data _Transformation'!A2089:Q4418,13,FALSE)</f>
        <v>34210.33</v>
      </c>
      <c r="N2090" s="14" t="str">
        <f>VLOOKUP(A2090,'Data _Transformation'!A2089:Q4418,14,FALSE)</f>
        <v>tier - 2</v>
      </c>
      <c r="O2090" s="14" t="str">
        <f>VLOOKUP(A2090,'Data _Transformation'!A2089:Q4418,15,FALSE)</f>
        <v>tier - 1</v>
      </c>
      <c r="P2090" s="14" t="str">
        <f>VLOOKUP(A2090,'Data _Transformation'!A2089:Q4418,16,0)</f>
        <v>R1012</v>
      </c>
      <c r="Q2090" s="42">
        <f>VLOOKUP(A2090,'Data _Transformation'!A2089:Q4418,17,0)</f>
        <v>47</v>
      </c>
    </row>
    <row r="2091" spans="1:17" ht="15.6" x14ac:dyDescent="0.3">
      <c r="A2091" s="41" t="s">
        <v>1372</v>
      </c>
      <c r="B2091" s="14" t="str">
        <f>VLOOKUP(A2091,'Data _Transformation'!A2090:Q4419,2,FALSE)</f>
        <v xml:space="preserve">  Massimiliano</v>
      </c>
      <c r="C2091" s="14">
        <f>VLOOKUP(A2091,'Data _Transformation'!A2090:Q4419,3,FALSE)</f>
        <v>35.42</v>
      </c>
      <c r="D2091" s="14">
        <f>VLOOKUP(A2091,'Data _Transformation'!A2090:Q4419,4,FALSE)</f>
        <v>4.6399999999999997</v>
      </c>
      <c r="E2091" s="14" t="str">
        <f>VLOOKUP(A2091,'Data _Transformation'!A2090:Q4419,5,FALSE)</f>
        <v>Yes</v>
      </c>
      <c r="F2091" s="14" t="str">
        <f>VLOOKUP(A2091,'Data _Transformation'!A2090:Q4419,6,FALSE)</f>
        <v>No</v>
      </c>
      <c r="G2091" s="14" t="str">
        <f>VLOOKUP(A2091,'Data _Transformation'!A2090:Q4419,7,FALSE)</f>
        <v>No</v>
      </c>
      <c r="H2091" s="14">
        <f>VLOOKUP(A2091,'Data _Transformation'!A2090:Q4419,8,FALSE)</f>
        <v>0</v>
      </c>
      <c r="I2091" s="14" t="str">
        <f>VLOOKUP(A2091,'Data _Transformation'!A2090:Q4419,9,FALSE)</f>
        <v>Nonsmoker</v>
      </c>
      <c r="J2091" s="14" t="str">
        <f>VLOOKUP(A2091,'Data _Transformation'!A2090:Q4419,10,FALSE)</f>
        <v>Obesity</v>
      </c>
      <c r="K2091" s="14" t="str">
        <f>VLOOKUP(A2091,'Data _Transformation'!A2090:Q4419,11,FALSE)</f>
        <v>Normal</v>
      </c>
      <c r="L2091" s="39">
        <f>VLOOKUP(A2091,'Data _Transformation'!A2090:Q4419,12,FALSE)</f>
        <v>22832</v>
      </c>
      <c r="M2091" s="40">
        <f>VLOOKUP(A2091,'Data _Transformation'!A2090:Q4419,13,FALSE)</f>
        <v>34218.019999999997</v>
      </c>
      <c r="N2091" s="14" t="str">
        <f>VLOOKUP(A2091,'Data _Transformation'!A2090:Q4419,14,FALSE)</f>
        <v>tier - 1</v>
      </c>
      <c r="O2091" s="14" t="str">
        <f>VLOOKUP(A2091,'Data _Transformation'!A2090:Q4419,15,FALSE)</f>
        <v>tier - 1</v>
      </c>
      <c r="P2091" s="14" t="str">
        <f>VLOOKUP(A2091,'Data _Transformation'!A2090:Q4419,16,0)</f>
        <v>R1011</v>
      </c>
      <c r="Q2091" s="42">
        <f>VLOOKUP(A2091,'Data _Transformation'!A2090:Q4419,17,0)</f>
        <v>60</v>
      </c>
    </row>
    <row r="2092" spans="1:17" ht="15.6" x14ac:dyDescent="0.3">
      <c r="A2092" s="41" t="s">
        <v>1368</v>
      </c>
      <c r="B2092" s="14" t="str">
        <f>VLOOKUP(A2092,'Data _Transformation'!A2091:Q4420,2,FALSE)</f>
        <v xml:space="preserve">  Josh</v>
      </c>
      <c r="C2092" s="14">
        <f>VLOOKUP(A2092,'Data _Transformation'!A2091:Q4420,3,FALSE)</f>
        <v>26.18</v>
      </c>
      <c r="D2092" s="14">
        <f>VLOOKUP(A2092,'Data _Transformation'!A2091:Q4420,4,FALSE)</f>
        <v>6.12</v>
      </c>
      <c r="E2092" s="14" t="str">
        <f>VLOOKUP(A2092,'Data _Transformation'!A2091:Q4420,5,FALSE)</f>
        <v>No</v>
      </c>
      <c r="F2092" s="14" t="str">
        <f>VLOOKUP(A2092,'Data _Transformation'!A2091:Q4420,6,FALSE)</f>
        <v>yes</v>
      </c>
      <c r="G2092" s="14" t="str">
        <f>VLOOKUP(A2092,'Data _Transformation'!A2091:Q4420,7,FALSE)</f>
        <v>No</v>
      </c>
      <c r="H2092" s="14">
        <f>VLOOKUP(A2092,'Data _Transformation'!A2091:Q4420,8,FALSE)</f>
        <v>1</v>
      </c>
      <c r="I2092" s="14" t="str">
        <f>VLOOKUP(A2092,'Data _Transformation'!A2091:Q4420,9,FALSE)</f>
        <v>Nonsmoker</v>
      </c>
      <c r="J2092" s="14" t="str">
        <f>VLOOKUP(A2092,'Data _Transformation'!A2091:Q4420,10,FALSE)</f>
        <v>Over weight</v>
      </c>
      <c r="K2092" s="14" t="str">
        <f>VLOOKUP(A2092,'Data _Transformation'!A2091:Q4420,11,FALSE)</f>
        <v>Prediabetes</v>
      </c>
      <c r="L2092" s="39">
        <f>VLOOKUP(A2092,'Data _Transformation'!A2091:Q4420,12,FALSE)</f>
        <v>35957</v>
      </c>
      <c r="M2092" s="40">
        <f>VLOOKUP(A2092,'Data _Transformation'!A2091:Q4420,13,FALSE)</f>
        <v>34254.050000000003</v>
      </c>
      <c r="N2092" s="14" t="str">
        <f>VLOOKUP(A2092,'Data _Transformation'!A2091:Q4420,14,FALSE)</f>
        <v>tier - 1</v>
      </c>
      <c r="O2092" s="14" t="str">
        <f>VLOOKUP(A2092,'Data _Transformation'!A2091:Q4420,15,FALSE)</f>
        <v>tier - 3</v>
      </c>
      <c r="P2092" s="14" t="str">
        <f>VLOOKUP(A2092,'Data _Transformation'!A2091:Q4420,16,0)</f>
        <v>R1019</v>
      </c>
      <c r="Q2092" s="42">
        <f>VLOOKUP(A2092,'Data _Transformation'!A2091:Q4420,17,0)</f>
        <v>24</v>
      </c>
    </row>
    <row r="2093" spans="1:17" ht="15.6" x14ac:dyDescent="0.3">
      <c r="A2093" s="41" t="s">
        <v>1363</v>
      </c>
      <c r="B2093" s="14" t="str">
        <f>VLOOKUP(A2093,'Data _Transformation'!A2092:Q4421,2,FALSE)</f>
        <v xml:space="preserve">  Kiyokatsu</v>
      </c>
      <c r="C2093" s="14">
        <f>VLOOKUP(A2093,'Data _Transformation'!A2092:Q4421,3,FALSE)</f>
        <v>20.8</v>
      </c>
      <c r="D2093" s="14">
        <f>VLOOKUP(A2093,'Data _Transformation'!A2092:Q4421,4,FALSE)</f>
        <v>4.87</v>
      </c>
      <c r="E2093" s="14" t="str">
        <f>VLOOKUP(A2093,'Data _Transformation'!A2092:Q4421,5,FALSE)</f>
        <v>Yes</v>
      </c>
      <c r="F2093" s="14" t="str">
        <f>VLOOKUP(A2093,'Data _Transformation'!A2092:Q4421,6,FALSE)</f>
        <v>No</v>
      </c>
      <c r="G2093" s="14" t="str">
        <f>VLOOKUP(A2093,'Data _Transformation'!A2092:Q4421,7,FALSE)</f>
        <v>No</v>
      </c>
      <c r="H2093" s="14">
        <f>VLOOKUP(A2093,'Data _Transformation'!A2092:Q4421,8,FALSE)</f>
        <v>0</v>
      </c>
      <c r="I2093" s="14" t="str">
        <f>VLOOKUP(A2093,'Data _Transformation'!A2092:Q4421,9,FALSE)</f>
        <v>Nonsmoker</v>
      </c>
      <c r="J2093" s="14" t="str">
        <f>VLOOKUP(A2093,'Data _Transformation'!A2092:Q4421,10,FALSE)</f>
        <v>Normal weight</v>
      </c>
      <c r="K2093" s="14" t="str">
        <f>VLOOKUP(A2093,'Data _Transformation'!A2092:Q4421,11,FALSE)</f>
        <v>Normal</v>
      </c>
      <c r="L2093" s="39">
        <f>VLOOKUP(A2093,'Data _Transformation'!A2092:Q4421,12,FALSE)</f>
        <v>35002</v>
      </c>
      <c r="M2093" s="40">
        <f>VLOOKUP(A2093,'Data _Transformation'!A2092:Q4421,13,FALSE)</f>
        <v>34289.43</v>
      </c>
      <c r="N2093" s="14" t="str">
        <f>VLOOKUP(A2093,'Data _Transformation'!A2092:Q4421,14,FALSE)</f>
        <v>tier - 1</v>
      </c>
      <c r="O2093" s="14" t="str">
        <f>VLOOKUP(A2093,'Data _Transformation'!A2092:Q4421,15,FALSE)</f>
        <v>tier - 1</v>
      </c>
      <c r="P2093" s="14" t="str">
        <f>VLOOKUP(A2093,'Data _Transformation'!A2092:Q4421,16,0)</f>
        <v>R1011</v>
      </c>
      <c r="Q2093" s="42">
        <f>VLOOKUP(A2093,'Data _Transformation'!A2092:Q4421,17,0)</f>
        <v>27</v>
      </c>
    </row>
    <row r="2094" spans="1:17" ht="15.6" x14ac:dyDescent="0.3">
      <c r="A2094" s="41" t="s">
        <v>1359</v>
      </c>
      <c r="B2094" s="14" t="str">
        <f>VLOOKUP(A2094,'Data _Transformation'!A2093:Q4422,2,FALSE)</f>
        <v xml:space="preserve">  Amanda L</v>
      </c>
      <c r="C2094" s="14">
        <f>VLOOKUP(A2094,'Data _Transformation'!A2093:Q4422,3,FALSE)</f>
        <v>15.82</v>
      </c>
      <c r="D2094" s="14">
        <f>VLOOKUP(A2094,'Data _Transformation'!A2093:Q4422,4,FALSE)</f>
        <v>4.5999999999999996</v>
      </c>
      <c r="E2094" s="14" t="str">
        <f>VLOOKUP(A2094,'Data _Transformation'!A2093:Q4422,5,FALSE)</f>
        <v>No</v>
      </c>
      <c r="F2094" s="14" t="str">
        <f>VLOOKUP(A2094,'Data _Transformation'!A2093:Q4422,6,FALSE)</f>
        <v>No</v>
      </c>
      <c r="G2094" s="14" t="str">
        <f>VLOOKUP(A2094,'Data _Transformation'!A2093:Q4422,7,FALSE)</f>
        <v>No</v>
      </c>
      <c r="H2094" s="14">
        <f>VLOOKUP(A2094,'Data _Transformation'!A2093:Q4422,8,FALSE)</f>
        <v>0</v>
      </c>
      <c r="I2094" s="14" t="str">
        <f>VLOOKUP(A2094,'Data _Transformation'!A2093:Q4422,9,FALSE)</f>
        <v>Nonsmoker</v>
      </c>
      <c r="J2094" s="14" t="str">
        <f>VLOOKUP(A2094,'Data _Transformation'!A2093:Q4422,10,FALSE)</f>
        <v>Under weight</v>
      </c>
      <c r="K2094" s="14" t="str">
        <f>VLOOKUP(A2094,'Data _Transformation'!A2093:Q4422,11,FALSE)</f>
        <v>Normal</v>
      </c>
      <c r="L2094" s="39">
        <f>VLOOKUP(A2094,'Data _Transformation'!A2093:Q4422,12,FALSE)</f>
        <v>31696</v>
      </c>
      <c r="M2094" s="40">
        <f>VLOOKUP(A2094,'Data _Transformation'!A2093:Q4422,13,FALSE)</f>
        <v>34293.120000000003</v>
      </c>
      <c r="N2094" s="14" t="str">
        <f>VLOOKUP(A2094,'Data _Transformation'!A2093:Q4422,14,FALSE)</f>
        <v>tier - 1</v>
      </c>
      <c r="O2094" s="14" t="str">
        <f>VLOOKUP(A2094,'Data _Transformation'!A2093:Q4422,15,FALSE)</f>
        <v>tier - 2</v>
      </c>
      <c r="P2094" s="14" t="str">
        <f>VLOOKUP(A2094,'Data _Transformation'!A2093:Q4422,16,0)</f>
        <v>R1011</v>
      </c>
      <c r="Q2094" s="42">
        <f>VLOOKUP(A2094,'Data _Transformation'!A2093:Q4422,17,0)</f>
        <v>36</v>
      </c>
    </row>
    <row r="2095" spans="1:17" ht="15.6" x14ac:dyDescent="0.3">
      <c r="A2095" s="41" t="s">
        <v>1355</v>
      </c>
      <c r="B2095" s="14" t="str">
        <f>VLOOKUP(A2095,'Data _Transformation'!A2094:Q4423,2,FALSE)</f>
        <v xml:space="preserve">  Matthew</v>
      </c>
      <c r="C2095" s="14">
        <f>VLOOKUP(A2095,'Data _Transformation'!A2094:Q4423,3,FALSE)</f>
        <v>17.670000000000002</v>
      </c>
      <c r="D2095" s="14">
        <f>VLOOKUP(A2095,'Data _Transformation'!A2094:Q4423,4,FALSE)</f>
        <v>4.78</v>
      </c>
      <c r="E2095" s="14" t="str">
        <f>VLOOKUP(A2095,'Data _Transformation'!A2094:Q4423,5,FALSE)</f>
        <v>No</v>
      </c>
      <c r="F2095" s="14" t="str">
        <f>VLOOKUP(A2095,'Data _Transformation'!A2094:Q4423,6,FALSE)</f>
        <v>No</v>
      </c>
      <c r="G2095" s="14" t="str">
        <f>VLOOKUP(A2095,'Data _Transformation'!A2094:Q4423,7,FALSE)</f>
        <v>No</v>
      </c>
      <c r="H2095" s="14">
        <f>VLOOKUP(A2095,'Data _Transformation'!A2094:Q4423,8,FALSE)</f>
        <v>0</v>
      </c>
      <c r="I2095" s="14" t="str">
        <f>VLOOKUP(A2095,'Data _Transformation'!A2094:Q4423,9,FALSE)</f>
        <v>Nonsmoker</v>
      </c>
      <c r="J2095" s="14" t="str">
        <f>VLOOKUP(A2095,'Data _Transformation'!A2094:Q4423,10,FALSE)</f>
        <v>Under weight</v>
      </c>
      <c r="K2095" s="14" t="str">
        <f>VLOOKUP(A2095,'Data _Transformation'!A2094:Q4423,11,FALSE)</f>
        <v>Normal</v>
      </c>
      <c r="L2095" s="39">
        <f>VLOOKUP(A2095,'Data _Transformation'!A2094:Q4423,12,FALSE)</f>
        <v>38292</v>
      </c>
      <c r="M2095" s="40">
        <f>VLOOKUP(A2095,'Data _Transformation'!A2094:Q4423,13,FALSE)</f>
        <v>34303.17</v>
      </c>
      <c r="N2095" s="14" t="str">
        <f>VLOOKUP(A2095,'Data _Transformation'!A2094:Q4423,14,FALSE)</f>
        <v>tier - 1</v>
      </c>
      <c r="O2095" s="14" t="str">
        <f>VLOOKUP(A2095,'Data _Transformation'!A2094:Q4423,15,FALSE)</f>
        <v>tier - 3</v>
      </c>
      <c r="P2095" s="14" t="str">
        <f>VLOOKUP(A2095,'Data _Transformation'!A2094:Q4423,16,0)</f>
        <v>R1013</v>
      </c>
      <c r="Q2095" s="42">
        <f>VLOOKUP(A2095,'Data _Transformation'!A2094:Q4423,17,0)</f>
        <v>18</v>
      </c>
    </row>
    <row r="2096" spans="1:17" ht="15.6" x14ac:dyDescent="0.3">
      <c r="A2096" s="41" t="s">
        <v>1350</v>
      </c>
      <c r="B2096" s="14" t="str">
        <f>VLOOKUP(A2096,'Data _Transformation'!A2095:Q4424,2,FALSE)</f>
        <v xml:space="preserve">  Julia M</v>
      </c>
      <c r="C2096" s="14">
        <f>VLOOKUP(A2096,'Data _Transformation'!A2095:Q4424,3,FALSE)</f>
        <v>31.92</v>
      </c>
      <c r="D2096" s="14">
        <f>VLOOKUP(A2096,'Data _Transformation'!A2095:Q4424,4,FALSE)</f>
        <v>11.05</v>
      </c>
      <c r="E2096" s="14" t="str">
        <f>VLOOKUP(A2096,'Data _Transformation'!A2095:Q4424,5,FALSE)</f>
        <v>No</v>
      </c>
      <c r="F2096" s="14" t="str">
        <f>VLOOKUP(A2096,'Data _Transformation'!A2095:Q4424,6,FALSE)</f>
        <v>No</v>
      </c>
      <c r="G2096" s="14" t="str">
        <f>VLOOKUP(A2096,'Data _Transformation'!A2095:Q4424,7,FALSE)</f>
        <v>No</v>
      </c>
      <c r="H2096" s="14">
        <f>VLOOKUP(A2096,'Data _Transformation'!A2095:Q4424,8,FALSE)</f>
        <v>0</v>
      </c>
      <c r="I2096" s="14" t="str">
        <f>VLOOKUP(A2096,'Data _Transformation'!A2095:Q4424,9,FALSE)</f>
        <v>Nonsmoker</v>
      </c>
      <c r="J2096" s="14" t="str">
        <f>VLOOKUP(A2096,'Data _Transformation'!A2095:Q4424,10,FALSE)</f>
        <v>Obesity</v>
      </c>
      <c r="K2096" s="14" t="str">
        <f>VLOOKUP(A2096,'Data _Transformation'!A2095:Q4424,11,FALSE)</f>
        <v>Diabetes</v>
      </c>
      <c r="L2096" s="39">
        <f>VLOOKUP(A2096,'Data _Transformation'!A2095:Q4424,12,FALSE)</f>
        <v>30591</v>
      </c>
      <c r="M2096" s="40">
        <f>VLOOKUP(A2096,'Data _Transformation'!A2095:Q4424,13,FALSE)</f>
        <v>34307.22</v>
      </c>
      <c r="N2096" s="14" t="str">
        <f>VLOOKUP(A2096,'Data _Transformation'!A2095:Q4424,14,FALSE)</f>
        <v>tier - 2</v>
      </c>
      <c r="O2096" s="14" t="str">
        <f>VLOOKUP(A2096,'Data _Transformation'!A2095:Q4424,15,FALSE)</f>
        <v>tier - 2</v>
      </c>
      <c r="P2096" s="14" t="str">
        <f>VLOOKUP(A2096,'Data _Transformation'!A2095:Q4424,16,0)</f>
        <v>R1012</v>
      </c>
      <c r="Q2096" s="42">
        <f>VLOOKUP(A2096,'Data _Transformation'!A2095:Q4424,17,0)</f>
        <v>39</v>
      </c>
    </row>
    <row r="2097" spans="1:17" ht="15.6" x14ac:dyDescent="0.3">
      <c r="A2097" s="41" t="s">
        <v>1345</v>
      </c>
      <c r="B2097" s="14" t="str">
        <f>VLOOKUP(A2097,'Data _Transformation'!A2096:Q4425,2,FALSE)</f>
        <v xml:space="preserve">  Rhea</v>
      </c>
      <c r="C2097" s="14">
        <f>VLOOKUP(A2097,'Data _Transformation'!A2096:Q4425,3,FALSE)</f>
        <v>28.975000000000001</v>
      </c>
      <c r="D2097" s="14">
        <f>VLOOKUP(A2097,'Data _Transformation'!A2096:Q4425,4,FALSE)</f>
        <v>7.62</v>
      </c>
      <c r="E2097" s="14" t="str">
        <f>VLOOKUP(A2097,'Data _Transformation'!A2096:Q4425,5,FALSE)</f>
        <v>No</v>
      </c>
      <c r="F2097" s="14" t="str">
        <f>VLOOKUP(A2097,'Data _Transformation'!A2096:Q4425,6,FALSE)</f>
        <v>No</v>
      </c>
      <c r="G2097" s="14" t="str">
        <f>VLOOKUP(A2097,'Data _Transformation'!A2096:Q4425,7,FALSE)</f>
        <v>No</v>
      </c>
      <c r="H2097" s="14">
        <f>VLOOKUP(A2097,'Data _Transformation'!A2096:Q4425,8,FALSE)</f>
        <v>0</v>
      </c>
      <c r="I2097" s="14" t="str">
        <f>VLOOKUP(A2097,'Data _Transformation'!A2096:Q4425,9,FALSE)</f>
        <v>Nonsmoker</v>
      </c>
      <c r="J2097" s="14" t="str">
        <f>VLOOKUP(A2097,'Data _Transformation'!A2096:Q4425,10,FALSE)</f>
        <v>Over weight</v>
      </c>
      <c r="K2097" s="14" t="str">
        <f>VLOOKUP(A2097,'Data _Transformation'!A2096:Q4425,11,FALSE)</f>
        <v>Diabetes</v>
      </c>
      <c r="L2097" s="39">
        <f>VLOOKUP(A2097,'Data _Transformation'!A2096:Q4425,12,FALSE)</f>
        <v>30956</v>
      </c>
      <c r="M2097" s="40">
        <f>VLOOKUP(A2097,'Data _Transformation'!A2096:Q4425,13,FALSE)</f>
        <v>34402.22</v>
      </c>
      <c r="N2097" s="14" t="str">
        <f>VLOOKUP(A2097,'Data _Transformation'!A2096:Q4425,14,FALSE)</f>
        <v>tier - 2</v>
      </c>
      <c r="O2097" s="14" t="str">
        <f>VLOOKUP(A2097,'Data _Transformation'!A2096:Q4425,15,FALSE)</f>
        <v>tier - 3</v>
      </c>
      <c r="P2097" s="14" t="str">
        <f>VLOOKUP(A2097,'Data _Transformation'!A2096:Q4425,16,0)</f>
        <v>R1011</v>
      </c>
      <c r="Q2097" s="42">
        <f>VLOOKUP(A2097,'Data _Transformation'!A2096:Q4425,17,0)</f>
        <v>38</v>
      </c>
    </row>
    <row r="2098" spans="1:17" ht="15.6" x14ac:dyDescent="0.3">
      <c r="A2098" s="41" t="s">
        <v>1340</v>
      </c>
      <c r="B2098" s="14" t="str">
        <f>VLOOKUP(A2098,'Data _Transformation'!A2097:Q4426,2,FALSE)</f>
        <v xml:space="preserve">  Justin</v>
      </c>
      <c r="C2098" s="14">
        <f>VLOOKUP(A2098,'Data _Transformation'!A2097:Q4426,3,FALSE)</f>
        <v>31.73</v>
      </c>
      <c r="D2098" s="14">
        <f>VLOOKUP(A2098,'Data _Transformation'!A2097:Q4426,4,FALSE)</f>
        <v>4.78</v>
      </c>
      <c r="E2098" s="14" t="str">
        <f>VLOOKUP(A2098,'Data _Transformation'!A2097:Q4426,5,FALSE)</f>
        <v>Yes</v>
      </c>
      <c r="F2098" s="14" t="str">
        <f>VLOOKUP(A2098,'Data _Transformation'!A2097:Q4426,6,FALSE)</f>
        <v>yes</v>
      </c>
      <c r="G2098" s="14" t="str">
        <f>VLOOKUP(A2098,'Data _Transformation'!A2097:Q4426,7,FALSE)</f>
        <v>No</v>
      </c>
      <c r="H2098" s="14">
        <f>VLOOKUP(A2098,'Data _Transformation'!A2097:Q4426,8,FALSE)</f>
        <v>2</v>
      </c>
      <c r="I2098" s="14" t="str">
        <f>VLOOKUP(A2098,'Data _Transformation'!A2097:Q4426,9,FALSE)</f>
        <v>Nonsmoker</v>
      </c>
      <c r="J2098" s="14" t="str">
        <f>VLOOKUP(A2098,'Data _Transformation'!A2097:Q4426,10,FALSE)</f>
        <v>Obesity</v>
      </c>
      <c r="K2098" s="14" t="str">
        <f>VLOOKUP(A2098,'Data _Transformation'!A2097:Q4426,11,FALSE)</f>
        <v>Normal</v>
      </c>
      <c r="L2098" s="39">
        <f>VLOOKUP(A2098,'Data _Transformation'!A2097:Q4426,12,FALSE)</f>
        <v>37899</v>
      </c>
      <c r="M2098" s="40">
        <f>VLOOKUP(A2098,'Data _Transformation'!A2097:Q4426,13,FALSE)</f>
        <v>34439.86</v>
      </c>
      <c r="N2098" s="14" t="str">
        <f>VLOOKUP(A2098,'Data _Transformation'!A2097:Q4426,14,FALSE)</f>
        <v>tier - 2</v>
      </c>
      <c r="O2098" s="14" t="str">
        <f>VLOOKUP(A2098,'Data _Transformation'!A2097:Q4426,15,FALSE)</f>
        <v>tier - 1</v>
      </c>
      <c r="P2098" s="14" t="str">
        <f>VLOOKUP(A2098,'Data _Transformation'!A2097:Q4426,16,0)</f>
        <v>R1013</v>
      </c>
      <c r="Q2098" s="42">
        <f>VLOOKUP(A2098,'Data _Transformation'!A2097:Q4426,17,0)</f>
        <v>19</v>
      </c>
    </row>
    <row r="2099" spans="1:17" ht="15.6" x14ac:dyDescent="0.3">
      <c r="A2099" s="41" t="s">
        <v>1335</v>
      </c>
      <c r="B2099" s="14" t="str">
        <f>VLOOKUP(A2099,'Data _Transformation'!A2098:Q4427,2,FALSE)</f>
        <v xml:space="preserve">  Shamus M</v>
      </c>
      <c r="C2099" s="14">
        <f>VLOOKUP(A2099,'Data _Transformation'!A2098:Q4427,3,FALSE)</f>
        <v>28.88</v>
      </c>
      <c r="D2099" s="14">
        <f>VLOOKUP(A2099,'Data _Transformation'!A2098:Q4427,4,FALSE)</f>
        <v>6.09</v>
      </c>
      <c r="E2099" s="14" t="str">
        <f>VLOOKUP(A2099,'Data _Transformation'!A2098:Q4427,5,FALSE)</f>
        <v>Yes</v>
      </c>
      <c r="F2099" s="14" t="str">
        <f>VLOOKUP(A2099,'Data _Transformation'!A2098:Q4427,6,FALSE)</f>
        <v>yes</v>
      </c>
      <c r="G2099" s="14" t="str">
        <f>VLOOKUP(A2099,'Data _Transformation'!A2098:Q4427,7,FALSE)</f>
        <v>No</v>
      </c>
      <c r="H2099" s="14">
        <f>VLOOKUP(A2099,'Data _Transformation'!A2098:Q4427,8,FALSE)</f>
        <v>2</v>
      </c>
      <c r="I2099" s="14" t="str">
        <f>VLOOKUP(A2099,'Data _Transformation'!A2098:Q4427,9,FALSE)</f>
        <v>Nonsmoker</v>
      </c>
      <c r="J2099" s="14" t="str">
        <f>VLOOKUP(A2099,'Data _Transformation'!A2098:Q4427,10,FALSE)</f>
        <v>Over weight</v>
      </c>
      <c r="K2099" s="14" t="str">
        <f>VLOOKUP(A2099,'Data _Transformation'!A2098:Q4427,11,FALSE)</f>
        <v>Prediabetes</v>
      </c>
      <c r="L2099" s="39">
        <f>VLOOKUP(A2099,'Data _Transformation'!A2098:Q4427,12,FALSE)</f>
        <v>33140</v>
      </c>
      <c r="M2099" s="40">
        <f>VLOOKUP(A2099,'Data _Transformation'!A2098:Q4427,13,FALSE)</f>
        <v>34456.269999999997</v>
      </c>
      <c r="N2099" s="14" t="str">
        <f>VLOOKUP(A2099,'Data _Transformation'!A2098:Q4427,14,FALSE)</f>
        <v>tier - 1</v>
      </c>
      <c r="O2099" s="14" t="str">
        <f>VLOOKUP(A2099,'Data _Transformation'!A2098:Q4427,15,FALSE)</f>
        <v>tier - 2</v>
      </c>
      <c r="P2099" s="14" t="str">
        <f>VLOOKUP(A2099,'Data _Transformation'!A2098:Q4427,16,0)</f>
        <v>R1011</v>
      </c>
      <c r="Q2099" s="42">
        <f>VLOOKUP(A2099,'Data _Transformation'!A2098:Q4427,17,0)</f>
        <v>32</v>
      </c>
    </row>
    <row r="2100" spans="1:17" ht="15.6" x14ac:dyDescent="0.3">
      <c r="A2100" s="41" t="s">
        <v>1331</v>
      </c>
      <c r="B2100" s="14" t="str">
        <f>VLOOKUP(A2100,'Data _Transformation'!A2099:Q4428,2,FALSE)</f>
        <v xml:space="preserve">  Mike</v>
      </c>
      <c r="C2100" s="14">
        <f>VLOOKUP(A2100,'Data _Transformation'!A2099:Q4428,3,FALSE)</f>
        <v>25.555</v>
      </c>
      <c r="D2100" s="14">
        <f>VLOOKUP(A2100,'Data _Transformation'!A2099:Q4428,4,FALSE)</f>
        <v>5.1100000000000003</v>
      </c>
      <c r="E2100" s="14" t="str">
        <f>VLOOKUP(A2100,'Data _Transformation'!A2099:Q4428,5,FALSE)</f>
        <v>No</v>
      </c>
      <c r="F2100" s="14" t="str">
        <f>VLOOKUP(A2100,'Data _Transformation'!A2099:Q4428,6,FALSE)</f>
        <v>No</v>
      </c>
      <c r="G2100" s="14" t="str">
        <f>VLOOKUP(A2100,'Data _Transformation'!A2099:Q4428,7,FALSE)</f>
        <v>Yes</v>
      </c>
      <c r="H2100" s="14">
        <f>VLOOKUP(A2100,'Data _Transformation'!A2099:Q4428,8,FALSE)</f>
        <v>1</v>
      </c>
      <c r="I2100" s="14" t="str">
        <f>VLOOKUP(A2100,'Data _Transformation'!A2099:Q4428,9,FALSE)</f>
        <v>Nonsmoker</v>
      </c>
      <c r="J2100" s="14" t="str">
        <f>VLOOKUP(A2100,'Data _Transformation'!A2099:Q4428,10,FALSE)</f>
        <v>Over weight</v>
      </c>
      <c r="K2100" s="14" t="str">
        <f>VLOOKUP(A2100,'Data _Transformation'!A2099:Q4428,11,FALSE)</f>
        <v>Normal</v>
      </c>
      <c r="L2100" s="39">
        <f>VLOOKUP(A2100,'Data _Transformation'!A2099:Q4428,12,FALSE)</f>
        <v>35970</v>
      </c>
      <c r="M2100" s="40">
        <f>VLOOKUP(A2100,'Data _Transformation'!A2099:Q4428,13,FALSE)</f>
        <v>34472.839999999997</v>
      </c>
      <c r="N2100" s="14" t="str">
        <f>VLOOKUP(A2100,'Data _Transformation'!A2099:Q4428,14,FALSE)</f>
        <v>tier - 1</v>
      </c>
      <c r="O2100" s="14" t="str">
        <f>VLOOKUP(A2100,'Data _Transformation'!A2099:Q4428,15,FALSE)</f>
        <v>tier - 3</v>
      </c>
      <c r="P2100" s="14" t="str">
        <f>VLOOKUP(A2100,'Data _Transformation'!A2099:Q4428,16,0)</f>
        <v>R1011</v>
      </c>
      <c r="Q2100" s="42">
        <f>VLOOKUP(A2100,'Data _Transformation'!A2099:Q4428,17,0)</f>
        <v>24</v>
      </c>
    </row>
    <row r="2101" spans="1:17" ht="15.6" x14ac:dyDescent="0.3">
      <c r="A2101" s="41" t="s">
        <v>1327</v>
      </c>
      <c r="B2101" s="14" t="str">
        <f>VLOOKUP(A2101,'Data _Transformation'!A2100:Q4429,2,FALSE)</f>
        <v xml:space="preserve">  Mary Beth</v>
      </c>
      <c r="C2101" s="14">
        <f>VLOOKUP(A2101,'Data _Transformation'!A2100:Q4429,3,FALSE)</f>
        <v>37.29</v>
      </c>
      <c r="D2101" s="14">
        <f>VLOOKUP(A2101,'Data _Transformation'!A2100:Q4429,4,FALSE)</f>
        <v>4.46</v>
      </c>
      <c r="E2101" s="14" t="str">
        <f>VLOOKUP(A2101,'Data _Transformation'!A2100:Q4429,5,FALSE)</f>
        <v>No</v>
      </c>
      <c r="F2101" s="14" t="str">
        <f>VLOOKUP(A2101,'Data _Transformation'!A2100:Q4429,6,FALSE)</f>
        <v>yes</v>
      </c>
      <c r="G2101" s="14" t="str">
        <f>VLOOKUP(A2101,'Data _Transformation'!A2100:Q4429,7,FALSE)</f>
        <v>No</v>
      </c>
      <c r="H2101" s="14">
        <f>VLOOKUP(A2101,'Data _Transformation'!A2100:Q4429,8,FALSE)</f>
        <v>1</v>
      </c>
      <c r="I2101" s="14" t="str">
        <f>VLOOKUP(A2101,'Data _Transformation'!A2100:Q4429,9,FALSE)</f>
        <v>Nonsmoker</v>
      </c>
      <c r="J2101" s="14" t="str">
        <f>VLOOKUP(A2101,'Data _Transformation'!A2100:Q4429,10,FALSE)</f>
        <v>Obesity</v>
      </c>
      <c r="K2101" s="14" t="str">
        <f>VLOOKUP(A2101,'Data _Transformation'!A2100:Q4429,11,FALSE)</f>
        <v>Normal</v>
      </c>
      <c r="L2101" s="39">
        <f>VLOOKUP(A2101,'Data _Transformation'!A2100:Q4429,12,FALSE)</f>
        <v>28089</v>
      </c>
      <c r="M2101" s="40">
        <f>VLOOKUP(A2101,'Data _Transformation'!A2100:Q4429,13,FALSE)</f>
        <v>34543.39</v>
      </c>
      <c r="N2101" s="14" t="str">
        <f>VLOOKUP(A2101,'Data _Transformation'!A2100:Q4429,14,FALSE)</f>
        <v>tier - 2</v>
      </c>
      <c r="O2101" s="14" t="str">
        <f>VLOOKUP(A2101,'Data _Transformation'!A2100:Q4429,15,FALSE)</f>
        <v>tier - 3</v>
      </c>
      <c r="P2101" s="14" t="str">
        <f>VLOOKUP(A2101,'Data _Transformation'!A2100:Q4429,16,0)</f>
        <v>R1011</v>
      </c>
      <c r="Q2101" s="42">
        <f>VLOOKUP(A2101,'Data _Transformation'!A2100:Q4429,17,0)</f>
        <v>46</v>
      </c>
    </row>
    <row r="2102" spans="1:17" ht="15.6" x14ac:dyDescent="0.3">
      <c r="A2102" s="41" t="s">
        <v>1322</v>
      </c>
      <c r="B2102" s="14" t="str">
        <f>VLOOKUP(A2102,'Data _Transformation'!A2101:Q4430,2,FALSE)</f>
        <v xml:space="preserve">  Erin</v>
      </c>
      <c r="C2102" s="14">
        <f>VLOOKUP(A2102,'Data _Transformation'!A2101:Q4430,3,FALSE)</f>
        <v>40.28</v>
      </c>
      <c r="D2102" s="14">
        <f>VLOOKUP(A2102,'Data _Transformation'!A2101:Q4430,4,FALSE)</f>
        <v>6.11</v>
      </c>
      <c r="E2102" s="14" t="str">
        <f>VLOOKUP(A2102,'Data _Transformation'!A2101:Q4430,5,FALSE)</f>
        <v>No</v>
      </c>
      <c r="F2102" s="14" t="str">
        <f>VLOOKUP(A2102,'Data _Transformation'!A2101:Q4430,6,FALSE)</f>
        <v>yes</v>
      </c>
      <c r="G2102" s="14" t="str">
        <f>VLOOKUP(A2102,'Data _Transformation'!A2101:Q4430,7,FALSE)</f>
        <v>No</v>
      </c>
      <c r="H2102" s="14">
        <f>VLOOKUP(A2102,'Data _Transformation'!A2101:Q4430,8,FALSE)</f>
        <v>1</v>
      </c>
      <c r="I2102" s="14" t="str">
        <f>VLOOKUP(A2102,'Data _Transformation'!A2101:Q4430,9,FALSE)</f>
        <v>Nonsmoker</v>
      </c>
      <c r="J2102" s="14" t="str">
        <f>VLOOKUP(A2102,'Data _Transformation'!A2101:Q4430,10,FALSE)</f>
        <v>Obesity</v>
      </c>
      <c r="K2102" s="14" t="str">
        <f>VLOOKUP(A2102,'Data _Transformation'!A2101:Q4430,11,FALSE)</f>
        <v>Prediabetes</v>
      </c>
      <c r="L2102" s="39">
        <f>VLOOKUP(A2102,'Data _Transformation'!A2101:Q4430,12,FALSE)</f>
        <v>38269</v>
      </c>
      <c r="M2102" s="40">
        <f>VLOOKUP(A2102,'Data _Transformation'!A2101:Q4430,13,FALSE)</f>
        <v>34617.839999999997</v>
      </c>
      <c r="N2102" s="14" t="str">
        <f>VLOOKUP(A2102,'Data _Transformation'!A2101:Q4430,14,FALSE)</f>
        <v>tier - 1</v>
      </c>
      <c r="O2102" s="14" t="str">
        <f>VLOOKUP(A2102,'Data _Transformation'!A2101:Q4430,15,FALSE)</f>
        <v>tier - 3</v>
      </c>
      <c r="P2102" s="14" t="str">
        <f>VLOOKUP(A2102,'Data _Transformation'!A2101:Q4430,16,0)</f>
        <v>R1016</v>
      </c>
      <c r="Q2102" s="42">
        <f>VLOOKUP(A2102,'Data _Transformation'!A2101:Q4430,17,0)</f>
        <v>18</v>
      </c>
    </row>
    <row r="2103" spans="1:17" ht="15.6" x14ac:dyDescent="0.3">
      <c r="A2103" s="41" t="s">
        <v>1319</v>
      </c>
      <c r="B2103" s="14" t="str">
        <f>VLOOKUP(A2103,'Data _Transformation'!A2102:Q4431,2,FALSE)</f>
        <v xml:space="preserve">  Hallie</v>
      </c>
      <c r="C2103" s="14">
        <f>VLOOKUP(A2103,'Data _Transformation'!A2102:Q4431,3,FALSE)</f>
        <v>40.185000000000002</v>
      </c>
      <c r="D2103" s="14">
        <f>VLOOKUP(A2103,'Data _Transformation'!A2102:Q4431,4,FALSE)</f>
        <v>4.66</v>
      </c>
      <c r="E2103" s="14" t="str">
        <f>VLOOKUP(A2103,'Data _Transformation'!A2102:Q4431,5,FALSE)</f>
        <v>No</v>
      </c>
      <c r="F2103" s="14" t="str">
        <f>VLOOKUP(A2103,'Data _Transformation'!A2102:Q4431,6,FALSE)</f>
        <v>yes</v>
      </c>
      <c r="G2103" s="14" t="str">
        <f>VLOOKUP(A2103,'Data _Transformation'!A2102:Q4431,7,FALSE)</f>
        <v>No</v>
      </c>
      <c r="H2103" s="14">
        <f>VLOOKUP(A2103,'Data _Transformation'!A2102:Q4431,8,FALSE)</f>
        <v>1</v>
      </c>
      <c r="I2103" s="14" t="str">
        <f>VLOOKUP(A2103,'Data _Transformation'!A2102:Q4431,9,FALSE)</f>
        <v>Nonsmoker</v>
      </c>
      <c r="J2103" s="14" t="str">
        <f>VLOOKUP(A2103,'Data _Transformation'!A2102:Q4431,10,FALSE)</f>
        <v>Obesity</v>
      </c>
      <c r="K2103" s="14" t="str">
        <f>VLOOKUP(A2103,'Data _Transformation'!A2102:Q4431,11,FALSE)</f>
        <v>Normal</v>
      </c>
      <c r="L2103" s="39">
        <f>VLOOKUP(A2103,'Data _Transformation'!A2102:Q4431,12,FALSE)</f>
        <v>34522</v>
      </c>
      <c r="M2103" s="40">
        <f>VLOOKUP(A2103,'Data _Transformation'!A2102:Q4431,13,FALSE)</f>
        <v>34672.15</v>
      </c>
      <c r="N2103" s="14" t="str">
        <f>VLOOKUP(A2103,'Data _Transformation'!A2102:Q4431,14,FALSE)</f>
        <v>tier - 1</v>
      </c>
      <c r="O2103" s="14" t="str">
        <f>VLOOKUP(A2103,'Data _Transformation'!A2102:Q4431,15,FALSE)</f>
        <v>tier - 3</v>
      </c>
      <c r="P2103" s="14" t="str">
        <f>VLOOKUP(A2103,'Data _Transformation'!A2102:Q4431,16,0)</f>
        <v>R1013</v>
      </c>
      <c r="Q2103" s="42">
        <f>VLOOKUP(A2103,'Data _Transformation'!A2102:Q4431,17,0)</f>
        <v>28</v>
      </c>
    </row>
    <row r="2104" spans="1:17" ht="15.6" x14ac:dyDescent="0.3">
      <c r="A2104" s="41" t="s">
        <v>1314</v>
      </c>
      <c r="B2104" s="14" t="str">
        <f>VLOOKUP(A2104,'Data _Transformation'!A2103:Q4432,2,FALSE)</f>
        <v xml:space="preserve">  Paige P</v>
      </c>
      <c r="C2104" s="14">
        <f>VLOOKUP(A2104,'Data _Transformation'!A2103:Q4432,3,FALSE)</f>
        <v>23.57</v>
      </c>
      <c r="D2104" s="14">
        <f>VLOOKUP(A2104,'Data _Transformation'!A2103:Q4432,4,FALSE)</f>
        <v>6.14</v>
      </c>
      <c r="E2104" s="14" t="str">
        <f>VLOOKUP(A2104,'Data _Transformation'!A2103:Q4432,5,FALSE)</f>
        <v>No</v>
      </c>
      <c r="F2104" s="14" t="str">
        <f>VLOOKUP(A2104,'Data _Transformation'!A2103:Q4432,6,FALSE)</f>
        <v>No</v>
      </c>
      <c r="G2104" s="14" t="str">
        <f>VLOOKUP(A2104,'Data _Transformation'!A2103:Q4432,7,FALSE)</f>
        <v>No</v>
      </c>
      <c r="H2104" s="14">
        <f>VLOOKUP(A2104,'Data _Transformation'!A2103:Q4432,8,FALSE)</f>
        <v>0</v>
      </c>
      <c r="I2104" s="14" t="str">
        <f>VLOOKUP(A2104,'Data _Transformation'!A2103:Q4432,9,FALSE)</f>
        <v>Nonsmoker</v>
      </c>
      <c r="J2104" s="14" t="str">
        <f>VLOOKUP(A2104,'Data _Transformation'!A2103:Q4432,10,FALSE)</f>
        <v>Normal weight</v>
      </c>
      <c r="K2104" s="14" t="str">
        <f>VLOOKUP(A2104,'Data _Transformation'!A2103:Q4432,11,FALSE)</f>
        <v>Prediabetes</v>
      </c>
      <c r="L2104" s="39">
        <f>VLOOKUP(A2104,'Data _Transformation'!A2103:Q4432,12,FALSE)</f>
        <v>37805</v>
      </c>
      <c r="M2104" s="40">
        <f>VLOOKUP(A2104,'Data _Transformation'!A2103:Q4432,13,FALSE)</f>
        <v>34779.620000000003</v>
      </c>
      <c r="N2104" s="14" t="str">
        <f>VLOOKUP(A2104,'Data _Transformation'!A2103:Q4432,14,FALSE)</f>
        <v>tier - 1</v>
      </c>
      <c r="O2104" s="14" t="str">
        <f>VLOOKUP(A2104,'Data _Transformation'!A2103:Q4432,15,FALSE)</f>
        <v>tier - 2</v>
      </c>
      <c r="P2104" s="14" t="str">
        <f>VLOOKUP(A2104,'Data _Transformation'!A2103:Q4432,16,0)</f>
        <v>R1011</v>
      </c>
      <c r="Q2104" s="42">
        <f>VLOOKUP(A2104,'Data _Transformation'!A2103:Q4432,17,0)</f>
        <v>19</v>
      </c>
    </row>
    <row r="2105" spans="1:17" ht="15.6" x14ac:dyDescent="0.3">
      <c r="A2105" s="41" t="s">
        <v>1311</v>
      </c>
      <c r="B2105" s="14" t="str">
        <f>VLOOKUP(A2105,'Data _Transformation'!A2104:Q4433,2,FALSE)</f>
        <v xml:space="preserve">  Ji</v>
      </c>
      <c r="C2105" s="14">
        <f>VLOOKUP(A2105,'Data _Transformation'!A2104:Q4433,3,FALSE)</f>
        <v>35.625</v>
      </c>
      <c r="D2105" s="14">
        <f>VLOOKUP(A2105,'Data _Transformation'!A2104:Q4433,4,FALSE)</f>
        <v>6.21</v>
      </c>
      <c r="E2105" s="14" t="str">
        <f>VLOOKUP(A2105,'Data _Transformation'!A2104:Q4433,5,FALSE)</f>
        <v>No</v>
      </c>
      <c r="F2105" s="14" t="str">
        <f>VLOOKUP(A2105,'Data _Transformation'!A2104:Q4433,6,FALSE)</f>
        <v>yes</v>
      </c>
      <c r="G2105" s="14" t="str">
        <f>VLOOKUP(A2105,'Data _Transformation'!A2104:Q4433,7,FALSE)</f>
        <v>No</v>
      </c>
      <c r="H2105" s="14">
        <f>VLOOKUP(A2105,'Data _Transformation'!A2104:Q4433,8,FALSE)</f>
        <v>1</v>
      </c>
      <c r="I2105" s="14" t="str">
        <f>VLOOKUP(A2105,'Data _Transformation'!A2104:Q4433,9,FALSE)</f>
        <v>Nonsmoker</v>
      </c>
      <c r="J2105" s="14" t="str">
        <f>VLOOKUP(A2105,'Data _Transformation'!A2104:Q4433,10,FALSE)</f>
        <v>Obesity</v>
      </c>
      <c r="K2105" s="14" t="str">
        <f>VLOOKUP(A2105,'Data _Transformation'!A2104:Q4433,11,FALSE)</f>
        <v>Prediabetes</v>
      </c>
      <c r="L2105" s="39">
        <f>VLOOKUP(A2105,'Data _Transformation'!A2104:Q4433,12,FALSE)</f>
        <v>35060</v>
      </c>
      <c r="M2105" s="40">
        <f>VLOOKUP(A2105,'Data _Transformation'!A2104:Q4433,13,FALSE)</f>
        <v>34806.47</v>
      </c>
      <c r="N2105" s="14" t="str">
        <f>VLOOKUP(A2105,'Data _Transformation'!A2104:Q4433,14,FALSE)</f>
        <v>tier - 1</v>
      </c>
      <c r="O2105" s="14" t="str">
        <f>VLOOKUP(A2105,'Data _Transformation'!A2104:Q4433,15,FALSE)</f>
        <v>tier - 2</v>
      </c>
      <c r="P2105" s="14" t="str">
        <f>VLOOKUP(A2105,'Data _Transformation'!A2104:Q4433,16,0)</f>
        <v>R1013</v>
      </c>
      <c r="Q2105" s="42">
        <f>VLOOKUP(A2105,'Data _Transformation'!A2104:Q4433,17,0)</f>
        <v>27</v>
      </c>
    </row>
    <row r="2106" spans="1:17" ht="15.6" x14ac:dyDescent="0.3">
      <c r="A2106" s="41" t="s">
        <v>1308</v>
      </c>
      <c r="B2106" s="14" t="str">
        <f>VLOOKUP(A2106,'Data _Transformation'!A2105:Q4434,2,FALSE)</f>
        <v xml:space="preserve">  Carissa A</v>
      </c>
      <c r="C2106" s="14">
        <f>VLOOKUP(A2106,'Data _Transformation'!A2105:Q4434,3,FALSE)</f>
        <v>33.155000000000001</v>
      </c>
      <c r="D2106" s="14">
        <f>VLOOKUP(A2106,'Data _Transformation'!A2105:Q4434,4,FALSE)</f>
        <v>4.5999999999999996</v>
      </c>
      <c r="E2106" s="14" t="str">
        <f>VLOOKUP(A2106,'Data _Transformation'!A2105:Q4434,5,FALSE)</f>
        <v>No</v>
      </c>
      <c r="F2106" s="14" t="str">
        <f>VLOOKUP(A2106,'Data _Transformation'!A2105:Q4434,6,FALSE)</f>
        <v>yes</v>
      </c>
      <c r="G2106" s="14" t="str">
        <f>VLOOKUP(A2106,'Data _Transformation'!A2105:Q4434,7,FALSE)</f>
        <v>No</v>
      </c>
      <c r="H2106" s="14">
        <f>VLOOKUP(A2106,'Data _Transformation'!A2105:Q4434,8,FALSE)</f>
        <v>1</v>
      </c>
      <c r="I2106" s="14" t="str">
        <f>VLOOKUP(A2106,'Data _Transformation'!A2105:Q4434,9,FALSE)</f>
        <v>Nonsmoker</v>
      </c>
      <c r="J2106" s="14" t="str">
        <f>VLOOKUP(A2106,'Data _Transformation'!A2105:Q4434,10,FALSE)</f>
        <v>Obesity</v>
      </c>
      <c r="K2106" s="14" t="str">
        <f>VLOOKUP(A2106,'Data _Transformation'!A2105:Q4434,11,FALSE)</f>
        <v>Normal</v>
      </c>
      <c r="L2106" s="39">
        <f>VLOOKUP(A2106,'Data _Transformation'!A2105:Q4434,12,FALSE)</f>
        <v>37881</v>
      </c>
      <c r="M2106" s="40">
        <f>VLOOKUP(A2106,'Data _Transformation'!A2105:Q4434,13,FALSE)</f>
        <v>34828.65</v>
      </c>
      <c r="N2106" s="14" t="str">
        <f>VLOOKUP(A2106,'Data _Transformation'!A2105:Q4434,14,FALSE)</f>
        <v>tier - 1</v>
      </c>
      <c r="O2106" s="14" t="str">
        <f>VLOOKUP(A2106,'Data _Transformation'!A2105:Q4434,15,FALSE)</f>
        <v>tier - 3</v>
      </c>
      <c r="P2106" s="14" t="str">
        <f>VLOOKUP(A2106,'Data _Transformation'!A2105:Q4434,16,0)</f>
        <v>R1011</v>
      </c>
      <c r="Q2106" s="42">
        <f>VLOOKUP(A2106,'Data _Transformation'!A2105:Q4434,17,0)</f>
        <v>19</v>
      </c>
    </row>
    <row r="2107" spans="1:17" ht="15.6" x14ac:dyDescent="0.3">
      <c r="A2107" s="41" t="s">
        <v>1303</v>
      </c>
      <c r="B2107" s="14" t="str">
        <f>VLOOKUP(A2107,'Data _Transformation'!A2106:Q4435,2,FALSE)</f>
        <v xml:space="preserve">  Mona</v>
      </c>
      <c r="C2107" s="14">
        <f>VLOOKUP(A2107,'Data _Transformation'!A2106:Q4435,3,FALSE)</f>
        <v>31.92</v>
      </c>
      <c r="D2107" s="14">
        <f>VLOOKUP(A2107,'Data _Transformation'!A2106:Q4435,4,FALSE)</f>
        <v>5.04</v>
      </c>
      <c r="E2107" s="14" t="str">
        <f>VLOOKUP(A2107,'Data _Transformation'!A2106:Q4435,5,FALSE)</f>
        <v>No</v>
      </c>
      <c r="F2107" s="14" t="str">
        <f>VLOOKUP(A2107,'Data _Transformation'!A2106:Q4435,6,FALSE)</f>
        <v>yes</v>
      </c>
      <c r="G2107" s="14" t="str">
        <f>VLOOKUP(A2107,'Data _Transformation'!A2106:Q4435,7,FALSE)</f>
        <v>No</v>
      </c>
      <c r="H2107" s="14">
        <f>VLOOKUP(A2107,'Data _Transformation'!A2106:Q4435,8,FALSE)</f>
        <v>1</v>
      </c>
      <c r="I2107" s="14" t="str">
        <f>VLOOKUP(A2107,'Data _Transformation'!A2106:Q4435,9,FALSE)</f>
        <v>Nonsmoker</v>
      </c>
      <c r="J2107" s="14" t="str">
        <f>VLOOKUP(A2107,'Data _Transformation'!A2106:Q4435,10,FALSE)</f>
        <v>Obesity</v>
      </c>
      <c r="K2107" s="14" t="str">
        <f>VLOOKUP(A2107,'Data _Transformation'!A2106:Q4435,11,FALSE)</f>
        <v>Normal</v>
      </c>
      <c r="L2107" s="39">
        <f>VLOOKUP(A2107,'Data _Transformation'!A2106:Q4435,12,FALSE)</f>
        <v>34989</v>
      </c>
      <c r="M2107" s="40">
        <f>VLOOKUP(A2107,'Data _Transformation'!A2106:Q4435,13,FALSE)</f>
        <v>34838.870000000003</v>
      </c>
      <c r="N2107" s="14" t="str">
        <f>VLOOKUP(A2107,'Data _Transformation'!A2106:Q4435,14,FALSE)</f>
        <v>tier - 2</v>
      </c>
      <c r="O2107" s="14" t="str">
        <f>VLOOKUP(A2107,'Data _Transformation'!A2106:Q4435,15,FALSE)</f>
        <v>tier - 3</v>
      </c>
      <c r="P2107" s="14" t="str">
        <f>VLOOKUP(A2107,'Data _Transformation'!A2106:Q4435,16,0)</f>
        <v>R1011</v>
      </c>
      <c r="Q2107" s="42">
        <f>VLOOKUP(A2107,'Data _Transformation'!A2106:Q4435,17,0)</f>
        <v>27</v>
      </c>
    </row>
    <row r="2108" spans="1:17" ht="15.6" x14ac:dyDescent="0.3">
      <c r="A2108" s="41" t="s">
        <v>1300</v>
      </c>
      <c r="B2108" s="14" t="str">
        <f>VLOOKUP(A2108,'Data _Transformation'!A2107:Q4436,2,FALSE)</f>
        <v xml:space="preserve">  Kristin R</v>
      </c>
      <c r="C2108" s="14">
        <f>VLOOKUP(A2108,'Data _Transformation'!A2107:Q4436,3,FALSE)</f>
        <v>30.305</v>
      </c>
      <c r="D2108" s="14">
        <f>VLOOKUP(A2108,'Data _Transformation'!A2107:Q4436,4,FALSE)</f>
        <v>5.08</v>
      </c>
      <c r="E2108" s="14" t="str">
        <f>VLOOKUP(A2108,'Data _Transformation'!A2107:Q4436,5,FALSE)</f>
        <v>No</v>
      </c>
      <c r="F2108" s="14" t="str">
        <f>VLOOKUP(A2108,'Data _Transformation'!A2107:Q4436,6,FALSE)</f>
        <v>yes</v>
      </c>
      <c r="G2108" s="14" t="str">
        <f>VLOOKUP(A2108,'Data _Transformation'!A2107:Q4436,7,FALSE)</f>
        <v>No</v>
      </c>
      <c r="H2108" s="14">
        <f>VLOOKUP(A2108,'Data _Transformation'!A2107:Q4436,8,FALSE)</f>
        <v>1</v>
      </c>
      <c r="I2108" s="14" t="str">
        <f>VLOOKUP(A2108,'Data _Transformation'!A2107:Q4436,9,FALSE)</f>
        <v>Nonsmoker</v>
      </c>
      <c r="J2108" s="14" t="str">
        <f>VLOOKUP(A2108,'Data _Transformation'!A2107:Q4436,10,FALSE)</f>
        <v>Obesity</v>
      </c>
      <c r="K2108" s="14" t="str">
        <f>VLOOKUP(A2108,'Data _Transformation'!A2107:Q4436,11,FALSE)</f>
        <v>Normal</v>
      </c>
      <c r="L2108" s="39">
        <f>VLOOKUP(A2108,'Data _Transformation'!A2107:Q4436,12,FALSE)</f>
        <v>30526</v>
      </c>
      <c r="M2108" s="40">
        <f>VLOOKUP(A2108,'Data _Transformation'!A2107:Q4436,13,FALSE)</f>
        <v>34940.61</v>
      </c>
      <c r="N2108" s="14" t="str">
        <f>VLOOKUP(A2108,'Data _Transformation'!A2107:Q4436,14,FALSE)</f>
        <v>tier - 2</v>
      </c>
      <c r="O2108" s="14" t="str">
        <f>VLOOKUP(A2108,'Data _Transformation'!A2107:Q4436,15,FALSE)</f>
        <v>tier - 3</v>
      </c>
      <c r="P2108" s="14" t="str">
        <f>VLOOKUP(A2108,'Data _Transformation'!A2107:Q4436,16,0)</f>
        <v>R1011</v>
      </c>
      <c r="Q2108" s="42">
        <f>VLOOKUP(A2108,'Data _Transformation'!A2107:Q4436,17,0)</f>
        <v>39</v>
      </c>
    </row>
    <row r="2109" spans="1:17" ht="15.6" x14ac:dyDescent="0.3">
      <c r="A2109" s="41" t="s">
        <v>1295</v>
      </c>
      <c r="B2109" s="14" t="str">
        <f>VLOOKUP(A2109,'Data _Transformation'!A2108:Q4437,2,FALSE)</f>
        <v xml:space="preserve">  Beth</v>
      </c>
      <c r="C2109" s="14">
        <f>VLOOKUP(A2109,'Data _Transformation'!A2108:Q4437,3,FALSE)</f>
        <v>30.114999999999998</v>
      </c>
      <c r="D2109" s="14">
        <f>VLOOKUP(A2109,'Data _Transformation'!A2108:Q4437,4,FALSE)</f>
        <v>4.38</v>
      </c>
      <c r="E2109" s="14" t="str">
        <f>VLOOKUP(A2109,'Data _Transformation'!A2108:Q4437,5,FALSE)</f>
        <v>No</v>
      </c>
      <c r="F2109" s="14" t="str">
        <f>VLOOKUP(A2109,'Data _Transformation'!A2108:Q4437,6,FALSE)</f>
        <v>yes</v>
      </c>
      <c r="G2109" s="14" t="str">
        <f>VLOOKUP(A2109,'Data _Transformation'!A2108:Q4437,7,FALSE)</f>
        <v>No</v>
      </c>
      <c r="H2109" s="14">
        <f>VLOOKUP(A2109,'Data _Transformation'!A2108:Q4437,8,FALSE)</f>
        <v>1</v>
      </c>
      <c r="I2109" s="14" t="str">
        <f>VLOOKUP(A2109,'Data _Transformation'!A2108:Q4437,9,FALSE)</f>
        <v>Nonsmoker</v>
      </c>
      <c r="J2109" s="14" t="str">
        <f>VLOOKUP(A2109,'Data _Transformation'!A2108:Q4437,10,FALSE)</f>
        <v>Obesity</v>
      </c>
      <c r="K2109" s="14" t="str">
        <f>VLOOKUP(A2109,'Data _Transformation'!A2108:Q4437,11,FALSE)</f>
        <v>Normal</v>
      </c>
      <c r="L2109" s="39">
        <f>VLOOKUP(A2109,'Data _Transformation'!A2108:Q4437,12,FALSE)</f>
        <v>24752</v>
      </c>
      <c r="M2109" s="40">
        <f>VLOOKUP(A2109,'Data _Transformation'!A2108:Q4437,13,FALSE)</f>
        <v>34975.68</v>
      </c>
      <c r="N2109" s="14" t="str">
        <f>VLOOKUP(A2109,'Data _Transformation'!A2108:Q4437,14,FALSE)</f>
        <v>tier - 2</v>
      </c>
      <c r="O2109" s="14" t="str">
        <f>VLOOKUP(A2109,'Data _Transformation'!A2108:Q4437,15,FALSE)</f>
        <v>tier - 2</v>
      </c>
      <c r="P2109" s="14" t="str">
        <f>VLOOKUP(A2109,'Data _Transformation'!A2108:Q4437,16,0)</f>
        <v>R1011</v>
      </c>
      <c r="Q2109" s="42">
        <f>VLOOKUP(A2109,'Data _Transformation'!A2108:Q4437,17,0)</f>
        <v>55</v>
      </c>
    </row>
    <row r="2110" spans="1:17" ht="15.6" x14ac:dyDescent="0.3">
      <c r="A2110" s="41" t="s">
        <v>1292</v>
      </c>
      <c r="B2110" s="14" t="str">
        <f>VLOOKUP(A2110,'Data _Transformation'!A2109:Q4438,2,FALSE)</f>
        <v xml:space="preserve">  Allison</v>
      </c>
      <c r="C2110" s="14">
        <f>VLOOKUP(A2110,'Data _Transformation'!A2109:Q4438,3,FALSE)</f>
        <v>24.09</v>
      </c>
      <c r="D2110" s="14">
        <f>VLOOKUP(A2110,'Data _Transformation'!A2109:Q4438,4,FALSE)</f>
        <v>4.79</v>
      </c>
      <c r="E2110" s="14" t="str">
        <f>VLOOKUP(A2110,'Data _Transformation'!A2109:Q4438,5,FALSE)</f>
        <v>No</v>
      </c>
      <c r="F2110" s="14" t="str">
        <f>VLOOKUP(A2110,'Data _Transformation'!A2109:Q4438,6,FALSE)</f>
        <v>yes</v>
      </c>
      <c r="G2110" s="14" t="str">
        <f>VLOOKUP(A2110,'Data _Transformation'!A2109:Q4438,7,FALSE)</f>
        <v>No</v>
      </c>
      <c r="H2110" s="14">
        <f>VLOOKUP(A2110,'Data _Transformation'!A2109:Q4438,8,FALSE)</f>
        <v>1</v>
      </c>
      <c r="I2110" s="14" t="str">
        <f>VLOOKUP(A2110,'Data _Transformation'!A2109:Q4438,9,FALSE)</f>
        <v>Nonsmoker</v>
      </c>
      <c r="J2110" s="14" t="str">
        <f>VLOOKUP(A2110,'Data _Transformation'!A2109:Q4438,10,FALSE)</f>
        <v>Normal weight</v>
      </c>
      <c r="K2110" s="14" t="str">
        <f>VLOOKUP(A2110,'Data _Transformation'!A2109:Q4438,11,FALSE)</f>
        <v>Normal</v>
      </c>
      <c r="L2110" s="39">
        <f>VLOOKUP(A2110,'Data _Transformation'!A2109:Q4438,12,FALSE)</f>
        <v>36029</v>
      </c>
      <c r="M2110" s="40">
        <f>VLOOKUP(A2110,'Data _Transformation'!A2109:Q4438,13,FALSE)</f>
        <v>34976.42</v>
      </c>
      <c r="N2110" s="14" t="str">
        <f>VLOOKUP(A2110,'Data _Transformation'!A2109:Q4438,14,FALSE)</f>
        <v>tier - 2</v>
      </c>
      <c r="O2110" s="14" t="str">
        <f>VLOOKUP(A2110,'Data _Transformation'!A2109:Q4438,15,FALSE)</f>
        <v>tier - 1</v>
      </c>
      <c r="P2110" s="14" t="str">
        <f>VLOOKUP(A2110,'Data _Transformation'!A2109:Q4438,16,0)</f>
        <v>R1011</v>
      </c>
      <c r="Q2110" s="42">
        <f>VLOOKUP(A2110,'Data _Transformation'!A2109:Q4438,17,0)</f>
        <v>24</v>
      </c>
    </row>
    <row r="2111" spans="1:17" ht="15.6" x14ac:dyDescent="0.3">
      <c r="A2111" s="41" t="s">
        <v>1287</v>
      </c>
      <c r="B2111" s="14" t="str">
        <f>VLOOKUP(A2111,'Data _Transformation'!A2110:Q4439,2,FALSE)</f>
        <v xml:space="preserve">  Ashley E</v>
      </c>
      <c r="C2111" s="14">
        <f>VLOOKUP(A2111,'Data _Transformation'!A2110:Q4439,3,FALSE)</f>
        <v>28.215</v>
      </c>
      <c r="D2111" s="14">
        <f>VLOOKUP(A2111,'Data _Transformation'!A2110:Q4439,4,FALSE)</f>
        <v>4.21</v>
      </c>
      <c r="E2111" s="14" t="str">
        <f>VLOOKUP(A2111,'Data _Transformation'!A2110:Q4439,5,FALSE)</f>
        <v>No</v>
      </c>
      <c r="F2111" s="14" t="str">
        <f>VLOOKUP(A2111,'Data _Transformation'!A2110:Q4439,6,FALSE)</f>
        <v>yes</v>
      </c>
      <c r="G2111" s="14" t="str">
        <f>VLOOKUP(A2111,'Data _Transformation'!A2110:Q4439,7,FALSE)</f>
        <v>No</v>
      </c>
      <c r="H2111" s="14">
        <f>VLOOKUP(A2111,'Data _Transformation'!A2110:Q4439,8,FALSE)</f>
        <v>1</v>
      </c>
      <c r="I2111" s="14" t="str">
        <f>VLOOKUP(A2111,'Data _Transformation'!A2110:Q4439,9,FALSE)</f>
        <v>Nonsmoker</v>
      </c>
      <c r="J2111" s="14" t="str">
        <f>VLOOKUP(A2111,'Data _Transformation'!A2110:Q4439,10,FALSE)</f>
        <v>Over weight</v>
      </c>
      <c r="K2111" s="14" t="str">
        <f>VLOOKUP(A2111,'Data _Transformation'!A2110:Q4439,11,FALSE)</f>
        <v>Normal</v>
      </c>
      <c r="L2111" s="39">
        <f>VLOOKUP(A2111,'Data _Transformation'!A2110:Q4439,12,FALSE)</f>
        <v>35664</v>
      </c>
      <c r="M2111" s="40">
        <f>VLOOKUP(A2111,'Data _Transformation'!A2110:Q4439,13,FALSE)</f>
        <v>34979.86</v>
      </c>
      <c r="N2111" s="14" t="str">
        <f>VLOOKUP(A2111,'Data _Transformation'!A2110:Q4439,14,FALSE)</f>
        <v>tier - 2</v>
      </c>
      <c r="O2111" s="14" t="str">
        <f>VLOOKUP(A2111,'Data _Transformation'!A2110:Q4439,15,FALSE)</f>
        <v>tier - 2</v>
      </c>
      <c r="P2111" s="14" t="str">
        <f>VLOOKUP(A2111,'Data _Transformation'!A2110:Q4439,16,0)</f>
        <v>R1011</v>
      </c>
      <c r="Q2111" s="42">
        <f>VLOOKUP(A2111,'Data _Transformation'!A2110:Q4439,17,0)</f>
        <v>25</v>
      </c>
    </row>
    <row r="2112" spans="1:17" ht="15.6" x14ac:dyDescent="0.3">
      <c r="A2112" s="41" t="s">
        <v>1282</v>
      </c>
      <c r="B2112" s="14" t="str">
        <f>VLOOKUP(A2112,'Data _Transformation'!A2111:Q4440,2,FALSE)</f>
        <v xml:space="preserve">  Hilary K</v>
      </c>
      <c r="C2112" s="14">
        <f>VLOOKUP(A2112,'Data _Transformation'!A2111:Q4440,3,FALSE)</f>
        <v>26.315000000000001</v>
      </c>
      <c r="D2112" s="14">
        <f>VLOOKUP(A2112,'Data _Transformation'!A2111:Q4440,4,FALSE)</f>
        <v>5.47</v>
      </c>
      <c r="E2112" s="14" t="str">
        <f>VLOOKUP(A2112,'Data _Transformation'!A2111:Q4440,5,FALSE)</f>
        <v>No</v>
      </c>
      <c r="F2112" s="14" t="str">
        <f>VLOOKUP(A2112,'Data _Transformation'!A2111:Q4440,6,FALSE)</f>
        <v>yes</v>
      </c>
      <c r="G2112" s="14" t="str">
        <f>VLOOKUP(A2112,'Data _Transformation'!A2111:Q4440,7,FALSE)</f>
        <v>No</v>
      </c>
      <c r="H2112" s="14">
        <f>VLOOKUP(A2112,'Data _Transformation'!A2111:Q4440,8,FALSE)</f>
        <v>1</v>
      </c>
      <c r="I2112" s="14" t="str">
        <f>VLOOKUP(A2112,'Data _Transformation'!A2111:Q4440,9,FALSE)</f>
        <v>Nonsmoker</v>
      </c>
      <c r="J2112" s="14" t="str">
        <f>VLOOKUP(A2112,'Data _Transformation'!A2111:Q4440,10,FALSE)</f>
        <v>Over weight</v>
      </c>
      <c r="K2112" s="14" t="str">
        <f>VLOOKUP(A2112,'Data _Transformation'!A2111:Q4440,11,FALSE)</f>
        <v>Normal</v>
      </c>
      <c r="L2112" s="39">
        <f>VLOOKUP(A2112,'Data _Transformation'!A2111:Q4440,12,FALSE)</f>
        <v>30137</v>
      </c>
      <c r="M2112" s="40">
        <f>VLOOKUP(A2112,'Data _Transformation'!A2111:Q4440,13,FALSE)</f>
        <v>35000.730000000003</v>
      </c>
      <c r="N2112" s="14" t="str">
        <f>VLOOKUP(A2112,'Data _Transformation'!A2111:Q4440,14,FALSE)</f>
        <v>tier - 2</v>
      </c>
      <c r="O2112" s="14" t="str">
        <f>VLOOKUP(A2112,'Data _Transformation'!A2111:Q4440,15,FALSE)</f>
        <v>tier - 3</v>
      </c>
      <c r="P2112" s="14" t="str">
        <f>VLOOKUP(A2112,'Data _Transformation'!A2111:Q4440,16,0)</f>
        <v>R1011</v>
      </c>
      <c r="Q2112" s="42">
        <f>VLOOKUP(A2112,'Data _Transformation'!A2111:Q4440,17,0)</f>
        <v>40</v>
      </c>
    </row>
    <row r="2113" spans="1:17" ht="15.6" x14ac:dyDescent="0.3">
      <c r="A2113" s="41" t="s">
        <v>1277</v>
      </c>
      <c r="B2113" s="14" t="str">
        <f>VLOOKUP(A2113,'Data _Transformation'!A2112:Q4441,2,FALSE)</f>
        <v xml:space="preserve">  Dominique</v>
      </c>
      <c r="C2113" s="14">
        <f>VLOOKUP(A2113,'Data _Transformation'!A2112:Q4441,3,FALSE)</f>
        <v>25.08</v>
      </c>
      <c r="D2113" s="14">
        <f>VLOOKUP(A2113,'Data _Transformation'!A2112:Q4441,4,FALSE)</f>
        <v>5.09</v>
      </c>
      <c r="E2113" s="14" t="str">
        <f>VLOOKUP(A2113,'Data _Transformation'!A2112:Q4441,5,FALSE)</f>
        <v>No</v>
      </c>
      <c r="F2113" s="14" t="str">
        <f>VLOOKUP(A2113,'Data _Transformation'!A2112:Q4441,6,FALSE)</f>
        <v>yes</v>
      </c>
      <c r="G2113" s="14" t="str">
        <f>VLOOKUP(A2113,'Data _Transformation'!A2112:Q4441,7,FALSE)</f>
        <v>No</v>
      </c>
      <c r="H2113" s="14">
        <f>VLOOKUP(A2113,'Data _Transformation'!A2112:Q4441,8,FALSE)</f>
        <v>1</v>
      </c>
      <c r="I2113" s="14" t="str">
        <f>VLOOKUP(A2113,'Data _Transformation'!A2112:Q4441,9,FALSE)</f>
        <v>Nonsmoker</v>
      </c>
      <c r="J2113" s="14" t="str">
        <f>VLOOKUP(A2113,'Data _Transformation'!A2112:Q4441,10,FALSE)</f>
        <v>Over weight</v>
      </c>
      <c r="K2113" s="14" t="str">
        <f>VLOOKUP(A2113,'Data _Transformation'!A2112:Q4441,11,FALSE)</f>
        <v>Normal</v>
      </c>
      <c r="L2113" s="39">
        <f>VLOOKUP(A2113,'Data _Transformation'!A2112:Q4441,12,FALSE)</f>
        <v>27635</v>
      </c>
      <c r="M2113" s="40">
        <f>VLOOKUP(A2113,'Data _Transformation'!A2112:Q4441,13,FALSE)</f>
        <v>35050.620000000003</v>
      </c>
      <c r="N2113" s="14" t="str">
        <f>VLOOKUP(A2113,'Data _Transformation'!A2112:Q4441,14,FALSE)</f>
        <v>tier - 2</v>
      </c>
      <c r="O2113" s="14" t="str">
        <f>VLOOKUP(A2113,'Data _Transformation'!A2112:Q4441,15,FALSE)</f>
        <v>tier - 1</v>
      </c>
      <c r="P2113" s="14" t="str">
        <f>VLOOKUP(A2113,'Data _Transformation'!A2112:Q4441,16,0)</f>
        <v>R1011</v>
      </c>
      <c r="Q2113" s="42">
        <f>VLOOKUP(A2113,'Data _Transformation'!A2112:Q4441,17,0)</f>
        <v>47</v>
      </c>
    </row>
    <row r="2114" spans="1:17" ht="15.6" x14ac:dyDescent="0.3">
      <c r="A2114" s="41" t="s">
        <v>1274</v>
      </c>
      <c r="B2114" s="14" t="str">
        <f>VLOOKUP(A2114,'Data _Transformation'!A2113:Q4442,2,FALSE)</f>
        <v xml:space="preserve">  Carlos I</v>
      </c>
      <c r="C2114" s="14">
        <f>VLOOKUP(A2114,'Data _Transformation'!A2113:Q4442,3,FALSE)</f>
        <v>15.41</v>
      </c>
      <c r="D2114" s="14">
        <f>VLOOKUP(A2114,'Data _Transformation'!A2113:Q4442,4,FALSE)</f>
        <v>5.08</v>
      </c>
      <c r="E2114" s="14" t="str">
        <f>VLOOKUP(A2114,'Data _Transformation'!A2113:Q4442,5,FALSE)</f>
        <v>No</v>
      </c>
      <c r="F2114" s="14" t="str">
        <f>VLOOKUP(A2114,'Data _Transformation'!A2113:Q4442,6,FALSE)</f>
        <v>No</v>
      </c>
      <c r="G2114" s="14" t="str">
        <f>VLOOKUP(A2114,'Data _Transformation'!A2113:Q4442,7,FALSE)</f>
        <v>No</v>
      </c>
      <c r="H2114" s="14">
        <f>VLOOKUP(A2114,'Data _Transformation'!A2113:Q4442,8,FALSE)</f>
        <v>0</v>
      </c>
      <c r="I2114" s="14" t="str">
        <f>VLOOKUP(A2114,'Data _Transformation'!A2113:Q4442,9,FALSE)</f>
        <v>Nonsmoker</v>
      </c>
      <c r="J2114" s="14" t="str">
        <f>VLOOKUP(A2114,'Data _Transformation'!A2113:Q4442,10,FALSE)</f>
        <v>Under weight</v>
      </c>
      <c r="K2114" s="14" t="str">
        <f>VLOOKUP(A2114,'Data _Transformation'!A2113:Q4442,11,FALSE)</f>
        <v>Normal</v>
      </c>
      <c r="L2114" s="39">
        <f>VLOOKUP(A2114,'Data _Transformation'!A2113:Q4442,12,FALSE)</f>
        <v>28305</v>
      </c>
      <c r="M2114" s="40">
        <f>VLOOKUP(A2114,'Data _Transformation'!A2113:Q4442,13,FALSE)</f>
        <v>35069.370000000003</v>
      </c>
      <c r="N2114" s="14" t="str">
        <f>VLOOKUP(A2114,'Data _Transformation'!A2113:Q4442,14,FALSE)</f>
        <v>tier - 1</v>
      </c>
      <c r="O2114" s="14" t="str">
        <f>VLOOKUP(A2114,'Data _Transformation'!A2113:Q4442,15,FALSE)</f>
        <v>tier - 1</v>
      </c>
      <c r="P2114" s="14" t="str">
        <f>VLOOKUP(A2114,'Data _Transformation'!A2113:Q4442,16,0)</f>
        <v>R1017</v>
      </c>
      <c r="Q2114" s="42">
        <f>VLOOKUP(A2114,'Data _Transformation'!A2113:Q4442,17,0)</f>
        <v>45</v>
      </c>
    </row>
    <row r="2115" spans="1:17" ht="15.6" x14ac:dyDescent="0.3">
      <c r="A2115" s="41" t="s">
        <v>1270</v>
      </c>
      <c r="B2115" s="14" t="str">
        <f>VLOOKUP(A2115,'Data _Transformation'!A2114:Q4443,2,FALSE)</f>
        <v xml:space="preserve">  Matthew</v>
      </c>
      <c r="C2115" s="14">
        <f>VLOOKUP(A2115,'Data _Transformation'!A2114:Q4443,3,FALSE)</f>
        <v>23.83</v>
      </c>
      <c r="D2115" s="14">
        <f>VLOOKUP(A2115,'Data _Transformation'!A2114:Q4443,4,FALSE)</f>
        <v>5.68</v>
      </c>
      <c r="E2115" s="14" t="str">
        <f>VLOOKUP(A2115,'Data _Transformation'!A2114:Q4443,5,FALSE)</f>
        <v>No</v>
      </c>
      <c r="F2115" s="14" t="str">
        <f>VLOOKUP(A2115,'Data _Transformation'!A2114:Q4443,6,FALSE)</f>
        <v>No</v>
      </c>
      <c r="G2115" s="14" t="str">
        <f>VLOOKUP(A2115,'Data _Transformation'!A2114:Q4443,7,FALSE)</f>
        <v>No</v>
      </c>
      <c r="H2115" s="14">
        <f>VLOOKUP(A2115,'Data _Transformation'!A2114:Q4443,8,FALSE)</f>
        <v>0</v>
      </c>
      <c r="I2115" s="14" t="str">
        <f>VLOOKUP(A2115,'Data _Transformation'!A2114:Q4443,9,FALSE)</f>
        <v>Nonsmoker</v>
      </c>
      <c r="J2115" s="14" t="str">
        <f>VLOOKUP(A2115,'Data _Transformation'!A2114:Q4443,10,FALSE)</f>
        <v>Normal weight</v>
      </c>
      <c r="K2115" s="14" t="str">
        <f>VLOOKUP(A2115,'Data _Transformation'!A2114:Q4443,11,FALSE)</f>
        <v>Normal</v>
      </c>
      <c r="L2115" s="39">
        <f>VLOOKUP(A2115,'Data _Transformation'!A2114:Q4443,12,FALSE)</f>
        <v>36151</v>
      </c>
      <c r="M2115" s="40">
        <f>VLOOKUP(A2115,'Data _Transformation'!A2114:Q4443,13,FALSE)</f>
        <v>35147.53</v>
      </c>
      <c r="N2115" s="14" t="str">
        <f>VLOOKUP(A2115,'Data _Transformation'!A2114:Q4443,14,FALSE)</f>
        <v>tier - 1</v>
      </c>
      <c r="O2115" s="14" t="str">
        <f>VLOOKUP(A2115,'Data _Transformation'!A2114:Q4443,15,FALSE)</f>
        <v>tier - 1</v>
      </c>
      <c r="P2115" s="14" t="str">
        <f>VLOOKUP(A2115,'Data _Transformation'!A2114:Q4443,16,0)</f>
        <v>R1016</v>
      </c>
      <c r="Q2115" s="42">
        <f>VLOOKUP(A2115,'Data _Transformation'!A2114:Q4443,17,0)</f>
        <v>24</v>
      </c>
    </row>
    <row r="2116" spans="1:17" ht="15.6" x14ac:dyDescent="0.3">
      <c r="A2116" s="41" t="s">
        <v>1266</v>
      </c>
      <c r="B2116" s="14" t="str">
        <f>VLOOKUP(A2116,'Data _Transformation'!A2115:Q4444,2,FALSE)</f>
        <v xml:space="preserve">  Kara</v>
      </c>
      <c r="C2116" s="14">
        <f>VLOOKUP(A2116,'Data _Transformation'!A2115:Q4444,3,FALSE)</f>
        <v>36</v>
      </c>
      <c r="D2116" s="14">
        <f>VLOOKUP(A2116,'Data _Transformation'!A2115:Q4444,4,FALSE)</f>
        <v>4.66</v>
      </c>
      <c r="E2116" s="14" t="str">
        <f>VLOOKUP(A2116,'Data _Transformation'!A2115:Q4444,5,FALSE)</f>
        <v>No</v>
      </c>
      <c r="F2116" s="14" t="str">
        <f>VLOOKUP(A2116,'Data _Transformation'!A2115:Q4444,6,FALSE)</f>
        <v>yes</v>
      </c>
      <c r="G2116" s="14" t="str">
        <f>VLOOKUP(A2116,'Data _Transformation'!A2115:Q4444,7,FALSE)</f>
        <v>No</v>
      </c>
      <c r="H2116" s="14">
        <f>VLOOKUP(A2116,'Data _Transformation'!A2115:Q4444,8,FALSE)</f>
        <v>1</v>
      </c>
      <c r="I2116" s="14" t="str">
        <f>VLOOKUP(A2116,'Data _Transformation'!A2115:Q4444,9,FALSE)</f>
        <v>Nonsmoker</v>
      </c>
      <c r="J2116" s="14" t="str">
        <f>VLOOKUP(A2116,'Data _Transformation'!A2115:Q4444,10,FALSE)</f>
        <v>Obesity</v>
      </c>
      <c r="K2116" s="14" t="str">
        <f>VLOOKUP(A2116,'Data _Transformation'!A2115:Q4444,11,FALSE)</f>
        <v>Normal</v>
      </c>
      <c r="L2116" s="39">
        <f>VLOOKUP(A2116,'Data _Transformation'!A2115:Q4444,12,FALSE)</f>
        <v>24836</v>
      </c>
      <c r="M2116" s="40">
        <f>VLOOKUP(A2116,'Data _Transformation'!A2115:Q4444,13,FALSE)</f>
        <v>35160.129999999997</v>
      </c>
      <c r="N2116" s="14" t="str">
        <f>VLOOKUP(A2116,'Data _Transformation'!A2115:Q4444,14,FALSE)</f>
        <v>tier - 2</v>
      </c>
      <c r="O2116" s="14" t="str">
        <f>VLOOKUP(A2116,'Data _Transformation'!A2115:Q4444,15,FALSE)</f>
        <v>tier - 2</v>
      </c>
      <c r="P2116" s="14" t="str">
        <f>VLOOKUP(A2116,'Data _Transformation'!A2115:Q4444,16,0)</f>
        <v>R1011</v>
      </c>
      <c r="Q2116" s="42">
        <f>VLOOKUP(A2116,'Data _Transformation'!A2115:Q4444,17,0)</f>
        <v>55</v>
      </c>
    </row>
    <row r="2117" spans="1:17" ht="15.6" x14ac:dyDescent="0.3">
      <c r="A2117" s="41" t="s">
        <v>1261</v>
      </c>
      <c r="B2117" s="14" t="str">
        <f>VLOOKUP(A2117,'Data _Transformation'!A2116:Q4445,2,FALSE)</f>
        <v xml:space="preserve">  Sarah S</v>
      </c>
      <c r="C2117" s="14">
        <f>VLOOKUP(A2117,'Data _Transformation'!A2116:Q4445,3,FALSE)</f>
        <v>28.82</v>
      </c>
      <c r="D2117" s="14">
        <f>VLOOKUP(A2117,'Data _Transformation'!A2116:Q4445,4,FALSE)</f>
        <v>5.59</v>
      </c>
      <c r="E2117" s="14" t="str">
        <f>VLOOKUP(A2117,'Data _Transformation'!A2116:Q4445,5,FALSE)</f>
        <v>No</v>
      </c>
      <c r="F2117" s="14" t="str">
        <f>VLOOKUP(A2117,'Data _Transformation'!A2116:Q4445,6,FALSE)</f>
        <v>yes</v>
      </c>
      <c r="G2117" s="14" t="str">
        <f>VLOOKUP(A2117,'Data _Transformation'!A2116:Q4445,7,FALSE)</f>
        <v>No</v>
      </c>
      <c r="H2117" s="14">
        <f>VLOOKUP(A2117,'Data _Transformation'!A2116:Q4445,8,FALSE)</f>
        <v>1</v>
      </c>
      <c r="I2117" s="14" t="str">
        <f>VLOOKUP(A2117,'Data _Transformation'!A2116:Q4445,9,FALSE)</f>
        <v>Nonsmoker</v>
      </c>
      <c r="J2117" s="14" t="str">
        <f>VLOOKUP(A2117,'Data _Transformation'!A2116:Q4445,10,FALSE)</f>
        <v>Over weight</v>
      </c>
      <c r="K2117" s="14" t="str">
        <f>VLOOKUP(A2117,'Data _Transformation'!A2116:Q4445,11,FALSE)</f>
        <v>Normal</v>
      </c>
      <c r="L2117" s="39">
        <f>VLOOKUP(A2117,'Data _Transformation'!A2116:Q4445,12,FALSE)</f>
        <v>35620</v>
      </c>
      <c r="M2117" s="40">
        <f>VLOOKUP(A2117,'Data _Transformation'!A2116:Q4445,13,FALSE)</f>
        <v>35302.089999999997</v>
      </c>
      <c r="N2117" s="14" t="str">
        <f>VLOOKUP(A2117,'Data _Transformation'!A2116:Q4445,14,FALSE)</f>
        <v>tier - 1</v>
      </c>
      <c r="O2117" s="14" t="str">
        <f>VLOOKUP(A2117,'Data _Transformation'!A2116:Q4445,15,FALSE)</f>
        <v>tier - 2</v>
      </c>
      <c r="P2117" s="14" t="str">
        <f>VLOOKUP(A2117,'Data _Transformation'!A2116:Q4445,16,0)</f>
        <v>R1011</v>
      </c>
      <c r="Q2117" s="42">
        <f>VLOOKUP(A2117,'Data _Transformation'!A2116:Q4445,17,0)</f>
        <v>25</v>
      </c>
    </row>
    <row r="2118" spans="1:17" ht="15.6" x14ac:dyDescent="0.3">
      <c r="A2118" s="41" t="s">
        <v>1256</v>
      </c>
      <c r="B2118" s="14" t="str">
        <f>VLOOKUP(A2118,'Data _Transformation'!A2117:Q4446,2,FALSE)</f>
        <v xml:space="preserve">  Shauna R</v>
      </c>
      <c r="C2118" s="14">
        <f>VLOOKUP(A2118,'Data _Transformation'!A2117:Q4446,3,FALSE)</f>
        <v>28.05</v>
      </c>
      <c r="D2118" s="14">
        <f>VLOOKUP(A2118,'Data _Transformation'!A2117:Q4446,4,FALSE)</f>
        <v>6.2</v>
      </c>
      <c r="E2118" s="14" t="str">
        <f>VLOOKUP(A2118,'Data _Transformation'!A2117:Q4446,5,FALSE)</f>
        <v>No</v>
      </c>
      <c r="F2118" s="14" t="str">
        <f>VLOOKUP(A2118,'Data _Transformation'!A2117:Q4446,6,FALSE)</f>
        <v>yes</v>
      </c>
      <c r="G2118" s="14" t="str">
        <f>VLOOKUP(A2118,'Data _Transformation'!A2117:Q4446,7,FALSE)</f>
        <v>No</v>
      </c>
      <c r="H2118" s="14">
        <f>VLOOKUP(A2118,'Data _Transformation'!A2117:Q4446,8,FALSE)</f>
        <v>1</v>
      </c>
      <c r="I2118" s="14" t="str">
        <f>VLOOKUP(A2118,'Data _Transformation'!A2117:Q4446,9,FALSE)</f>
        <v>Nonsmoker</v>
      </c>
      <c r="J2118" s="14" t="str">
        <f>VLOOKUP(A2118,'Data _Transformation'!A2117:Q4446,10,FALSE)</f>
        <v>Over weight</v>
      </c>
      <c r="K2118" s="14" t="str">
        <f>VLOOKUP(A2118,'Data _Transformation'!A2117:Q4446,11,FALSE)</f>
        <v>Prediabetes</v>
      </c>
      <c r="L2118" s="39">
        <f>VLOOKUP(A2118,'Data _Transformation'!A2117:Q4446,12,FALSE)</f>
        <v>32405</v>
      </c>
      <c r="M2118" s="40">
        <f>VLOOKUP(A2118,'Data _Transformation'!A2117:Q4446,13,FALSE)</f>
        <v>35315.96</v>
      </c>
      <c r="N2118" s="14" t="str">
        <f>VLOOKUP(A2118,'Data _Transformation'!A2117:Q4446,14,FALSE)</f>
        <v>tier - 2</v>
      </c>
      <c r="O2118" s="14" t="str">
        <f>VLOOKUP(A2118,'Data _Transformation'!A2117:Q4446,15,FALSE)</f>
        <v>tier - 1</v>
      </c>
      <c r="P2118" s="14" t="str">
        <f>VLOOKUP(A2118,'Data _Transformation'!A2117:Q4446,16,0)</f>
        <v>R1011</v>
      </c>
      <c r="Q2118" s="42">
        <f>VLOOKUP(A2118,'Data _Transformation'!A2117:Q4446,17,0)</f>
        <v>34</v>
      </c>
    </row>
    <row r="2119" spans="1:17" ht="15.6" x14ac:dyDescent="0.3">
      <c r="A2119" s="41" t="s">
        <v>1253</v>
      </c>
      <c r="B2119" s="14" t="str">
        <f>VLOOKUP(A2119,'Data _Transformation'!A2118:Q4447,2,FALSE)</f>
        <v xml:space="preserve">  Lindsay J</v>
      </c>
      <c r="C2119" s="14">
        <f>VLOOKUP(A2119,'Data _Transformation'!A2118:Q4447,3,FALSE)</f>
        <v>27.1</v>
      </c>
      <c r="D2119" s="14">
        <f>VLOOKUP(A2119,'Data _Transformation'!A2118:Q4447,4,FALSE)</f>
        <v>4.45</v>
      </c>
      <c r="E2119" s="14" t="str">
        <f>VLOOKUP(A2119,'Data _Transformation'!A2118:Q4447,5,FALSE)</f>
        <v>No</v>
      </c>
      <c r="F2119" s="14" t="str">
        <f>VLOOKUP(A2119,'Data _Transformation'!A2118:Q4447,6,FALSE)</f>
        <v>yes</v>
      </c>
      <c r="G2119" s="14" t="str">
        <f>VLOOKUP(A2119,'Data _Transformation'!A2118:Q4447,7,FALSE)</f>
        <v>No</v>
      </c>
      <c r="H2119" s="14">
        <f>VLOOKUP(A2119,'Data _Transformation'!A2118:Q4447,8,FALSE)</f>
        <v>1</v>
      </c>
      <c r="I2119" s="14" t="str">
        <f>VLOOKUP(A2119,'Data _Transformation'!A2118:Q4447,9,FALSE)</f>
        <v>Nonsmoker</v>
      </c>
      <c r="J2119" s="14" t="str">
        <f>VLOOKUP(A2119,'Data _Transformation'!A2118:Q4447,10,FALSE)</f>
        <v>Over weight</v>
      </c>
      <c r="K2119" s="14" t="str">
        <f>VLOOKUP(A2119,'Data _Transformation'!A2118:Q4447,11,FALSE)</f>
        <v>Normal</v>
      </c>
      <c r="L2119" s="39">
        <f>VLOOKUP(A2119,'Data _Transformation'!A2118:Q4447,12,FALSE)</f>
        <v>26198</v>
      </c>
      <c r="M2119" s="40">
        <f>VLOOKUP(A2119,'Data _Transformation'!A2118:Q4447,13,FALSE)</f>
        <v>35345.730000000003</v>
      </c>
      <c r="N2119" s="14" t="str">
        <f>VLOOKUP(A2119,'Data _Transformation'!A2118:Q4447,14,FALSE)</f>
        <v>tier - 2</v>
      </c>
      <c r="O2119" s="14" t="str">
        <f>VLOOKUP(A2119,'Data _Transformation'!A2118:Q4447,15,FALSE)</f>
        <v>tier - 3</v>
      </c>
      <c r="P2119" s="14" t="str">
        <f>VLOOKUP(A2119,'Data _Transformation'!A2118:Q4447,16,0)</f>
        <v>R1011</v>
      </c>
      <c r="Q2119" s="42">
        <f>VLOOKUP(A2119,'Data _Transformation'!A2118:Q4447,17,0)</f>
        <v>51</v>
      </c>
    </row>
    <row r="2120" spans="1:17" ht="15.6" x14ac:dyDescent="0.3">
      <c r="A2120" s="41" t="s">
        <v>1250</v>
      </c>
      <c r="B2120" s="14" t="str">
        <f>VLOOKUP(A2120,'Data _Transformation'!A2119:Q4448,2,FALSE)</f>
        <v xml:space="preserve">  Danya A</v>
      </c>
      <c r="C2120" s="14">
        <f>VLOOKUP(A2120,'Data _Transformation'!A2119:Q4448,3,FALSE)</f>
        <v>24.3</v>
      </c>
      <c r="D2120" s="14">
        <f>VLOOKUP(A2120,'Data _Transformation'!A2119:Q4448,4,FALSE)</f>
        <v>6.1</v>
      </c>
      <c r="E2120" s="14" t="str">
        <f>VLOOKUP(A2120,'Data _Transformation'!A2119:Q4448,5,FALSE)</f>
        <v>Yes</v>
      </c>
      <c r="F2120" s="14" t="str">
        <f>VLOOKUP(A2120,'Data _Transformation'!A2119:Q4448,6,FALSE)</f>
        <v>yes</v>
      </c>
      <c r="G2120" s="14" t="str">
        <f>VLOOKUP(A2120,'Data _Transformation'!A2119:Q4448,7,FALSE)</f>
        <v>No</v>
      </c>
      <c r="H2120" s="14">
        <f>VLOOKUP(A2120,'Data _Transformation'!A2119:Q4448,8,FALSE)</f>
        <v>1</v>
      </c>
      <c r="I2120" s="14" t="str">
        <f>VLOOKUP(A2120,'Data _Transformation'!A2119:Q4448,9,FALSE)</f>
        <v>Nonsmoker</v>
      </c>
      <c r="J2120" s="14" t="str">
        <f>VLOOKUP(A2120,'Data _Transformation'!A2119:Q4448,10,FALSE)</f>
        <v>Normal weight</v>
      </c>
      <c r="K2120" s="14" t="str">
        <f>VLOOKUP(A2120,'Data _Transformation'!A2119:Q4448,11,FALSE)</f>
        <v>Prediabetes</v>
      </c>
      <c r="L2120" s="39">
        <f>VLOOKUP(A2120,'Data _Transformation'!A2119:Q4448,12,FALSE)</f>
        <v>32467</v>
      </c>
      <c r="M2120" s="40">
        <f>VLOOKUP(A2120,'Data _Transformation'!A2119:Q4448,13,FALSE)</f>
        <v>35491.64</v>
      </c>
      <c r="N2120" s="14" t="str">
        <f>VLOOKUP(A2120,'Data _Transformation'!A2119:Q4448,14,FALSE)</f>
        <v>tier - 1</v>
      </c>
      <c r="O2120" s="14" t="str">
        <f>VLOOKUP(A2120,'Data _Transformation'!A2119:Q4448,15,FALSE)</f>
        <v>tier - 2</v>
      </c>
      <c r="P2120" s="14" t="str">
        <f>VLOOKUP(A2120,'Data _Transformation'!A2119:Q4448,16,0)</f>
        <v>R1011</v>
      </c>
      <c r="Q2120" s="42">
        <f>VLOOKUP(A2120,'Data _Transformation'!A2119:Q4448,17,0)</f>
        <v>34</v>
      </c>
    </row>
    <row r="2121" spans="1:17" ht="15.6" x14ac:dyDescent="0.3">
      <c r="A2121" s="41" t="s">
        <v>1247</v>
      </c>
      <c r="B2121" s="14" t="str">
        <f>VLOOKUP(A2121,'Data _Transformation'!A2120:Q4449,2,FALSE)</f>
        <v xml:space="preserve">  Lorraine</v>
      </c>
      <c r="C2121" s="14">
        <f>VLOOKUP(A2121,'Data _Transformation'!A2120:Q4449,3,FALSE)</f>
        <v>30.72</v>
      </c>
      <c r="D2121" s="14">
        <f>VLOOKUP(A2121,'Data _Transformation'!A2120:Q4449,4,FALSE)</f>
        <v>6.06</v>
      </c>
      <c r="E2121" s="14" t="str">
        <f>VLOOKUP(A2121,'Data _Transformation'!A2120:Q4449,5,FALSE)</f>
        <v>No</v>
      </c>
      <c r="F2121" s="14" t="str">
        <f>VLOOKUP(A2121,'Data _Transformation'!A2120:Q4449,6,FALSE)</f>
        <v>yes</v>
      </c>
      <c r="G2121" s="14" t="str">
        <f>VLOOKUP(A2121,'Data _Transformation'!A2120:Q4449,7,FALSE)</f>
        <v>No</v>
      </c>
      <c r="H2121" s="14">
        <f>VLOOKUP(A2121,'Data _Transformation'!A2120:Q4449,8,FALSE)</f>
        <v>1</v>
      </c>
      <c r="I2121" s="14" t="str">
        <f>VLOOKUP(A2121,'Data _Transformation'!A2120:Q4449,9,FALSE)</f>
        <v>Nonsmoker</v>
      </c>
      <c r="J2121" s="14" t="str">
        <f>VLOOKUP(A2121,'Data _Transformation'!A2120:Q4449,10,FALSE)</f>
        <v>Obesity</v>
      </c>
      <c r="K2121" s="14" t="str">
        <f>VLOOKUP(A2121,'Data _Transformation'!A2120:Q4449,11,FALSE)</f>
        <v>Prediabetes</v>
      </c>
      <c r="L2121" s="39">
        <f>VLOOKUP(A2121,'Data _Transformation'!A2120:Q4449,12,FALSE)</f>
        <v>27014</v>
      </c>
      <c r="M2121" s="40">
        <f>VLOOKUP(A2121,'Data _Transformation'!A2120:Q4449,13,FALSE)</f>
        <v>35517.19</v>
      </c>
      <c r="N2121" s="14" t="str">
        <f>VLOOKUP(A2121,'Data _Transformation'!A2120:Q4449,14,FALSE)</f>
        <v>tier - 2</v>
      </c>
      <c r="O2121" s="14" t="str">
        <f>VLOOKUP(A2121,'Data _Transformation'!A2120:Q4449,15,FALSE)</f>
        <v>tier - 2</v>
      </c>
      <c r="P2121" s="14" t="str">
        <f>VLOOKUP(A2121,'Data _Transformation'!A2120:Q4449,16,0)</f>
        <v>R1011</v>
      </c>
      <c r="Q2121" s="42">
        <f>VLOOKUP(A2121,'Data _Transformation'!A2120:Q4449,17,0)</f>
        <v>49</v>
      </c>
    </row>
    <row r="2122" spans="1:17" ht="15.6" x14ac:dyDescent="0.3">
      <c r="A2122" s="41" t="s">
        <v>1242</v>
      </c>
      <c r="B2122" s="14" t="str">
        <f>VLOOKUP(A2122,'Data _Transformation'!A2121:Q4450,2,FALSE)</f>
        <v xml:space="preserve">  Jennifer L</v>
      </c>
      <c r="C2122" s="14">
        <f>VLOOKUP(A2122,'Data _Transformation'!A2121:Q4450,3,FALSE)</f>
        <v>37.43</v>
      </c>
      <c r="D2122" s="14">
        <f>VLOOKUP(A2122,'Data _Transformation'!A2121:Q4450,4,FALSE)</f>
        <v>4.5599999999999996</v>
      </c>
      <c r="E2122" s="14" t="str">
        <f>VLOOKUP(A2122,'Data _Transformation'!A2121:Q4450,5,FALSE)</f>
        <v>No</v>
      </c>
      <c r="F2122" s="14" t="str">
        <f>VLOOKUP(A2122,'Data _Transformation'!A2121:Q4450,6,FALSE)</f>
        <v>No</v>
      </c>
      <c r="G2122" s="14" t="str">
        <f>VLOOKUP(A2122,'Data _Transformation'!A2121:Q4450,7,FALSE)</f>
        <v>Yes</v>
      </c>
      <c r="H2122" s="14">
        <f>VLOOKUP(A2122,'Data _Transformation'!A2121:Q4450,8,FALSE)</f>
        <v>1</v>
      </c>
      <c r="I2122" s="14" t="str">
        <f>VLOOKUP(A2122,'Data _Transformation'!A2121:Q4450,9,FALSE)</f>
        <v>Nonsmoker</v>
      </c>
      <c r="J2122" s="14" t="str">
        <f>VLOOKUP(A2122,'Data _Transformation'!A2121:Q4450,10,FALSE)</f>
        <v>Obesity</v>
      </c>
      <c r="K2122" s="14" t="str">
        <f>VLOOKUP(A2122,'Data _Transformation'!A2121:Q4450,11,FALSE)</f>
        <v>Normal</v>
      </c>
      <c r="L2122" s="39">
        <f>VLOOKUP(A2122,'Data _Transformation'!A2121:Q4450,12,FALSE)</f>
        <v>33860</v>
      </c>
      <c r="M2122" s="40">
        <f>VLOOKUP(A2122,'Data _Transformation'!A2121:Q4450,13,FALSE)</f>
        <v>35547.47</v>
      </c>
      <c r="N2122" s="14" t="str">
        <f>VLOOKUP(A2122,'Data _Transformation'!A2121:Q4450,14,FALSE)</f>
        <v>tier - 2</v>
      </c>
      <c r="O2122" s="14" t="str">
        <f>VLOOKUP(A2122,'Data _Transformation'!A2121:Q4450,15,FALSE)</f>
        <v>tier - 3</v>
      </c>
      <c r="P2122" s="14" t="str">
        <f>VLOOKUP(A2122,'Data _Transformation'!A2121:Q4450,16,0)</f>
        <v>R1011</v>
      </c>
      <c r="Q2122" s="42">
        <f>VLOOKUP(A2122,'Data _Transformation'!A2121:Q4450,17,0)</f>
        <v>30</v>
      </c>
    </row>
    <row r="2123" spans="1:17" ht="15.6" x14ac:dyDescent="0.3">
      <c r="A2123" s="41" t="s">
        <v>1237</v>
      </c>
      <c r="B2123" s="14" t="str">
        <f>VLOOKUP(A2123,'Data _Transformation'!A2122:Q4451,2,FALSE)</f>
        <v xml:space="preserve">  Jesus Sr</v>
      </c>
      <c r="C2123" s="14">
        <f>VLOOKUP(A2123,'Data _Transformation'!A2122:Q4451,3,FALSE)</f>
        <v>25.74</v>
      </c>
      <c r="D2123" s="14">
        <f>VLOOKUP(A2123,'Data _Transformation'!A2122:Q4451,4,FALSE)</f>
        <v>6.41</v>
      </c>
      <c r="E2123" s="14" t="str">
        <f>VLOOKUP(A2123,'Data _Transformation'!A2122:Q4451,5,FALSE)</f>
        <v>Yes</v>
      </c>
      <c r="F2123" s="14" t="str">
        <f>VLOOKUP(A2123,'Data _Transformation'!A2122:Q4451,6,FALSE)</f>
        <v>No</v>
      </c>
      <c r="G2123" s="14" t="str">
        <f>VLOOKUP(A2123,'Data _Transformation'!A2122:Q4451,7,FALSE)</f>
        <v>Yes</v>
      </c>
      <c r="H2123" s="14">
        <f>VLOOKUP(A2123,'Data _Transformation'!A2122:Q4451,8,FALSE)</f>
        <v>1</v>
      </c>
      <c r="I2123" s="14" t="str">
        <f>VLOOKUP(A2123,'Data _Transformation'!A2122:Q4451,9,FALSE)</f>
        <v>Nonsmoker</v>
      </c>
      <c r="J2123" s="14" t="str">
        <f>VLOOKUP(A2123,'Data _Transformation'!A2122:Q4451,10,FALSE)</f>
        <v>Over weight</v>
      </c>
      <c r="K2123" s="14" t="str">
        <f>VLOOKUP(A2123,'Data _Transformation'!A2122:Q4451,11,FALSE)</f>
        <v>Diabetes</v>
      </c>
      <c r="L2123" s="39">
        <f>VLOOKUP(A2123,'Data _Transformation'!A2122:Q4451,12,FALSE)</f>
        <v>26964</v>
      </c>
      <c r="M2123" s="40">
        <f>VLOOKUP(A2123,'Data _Transformation'!A2122:Q4451,13,FALSE)</f>
        <v>35547.72</v>
      </c>
      <c r="N2123" s="14" t="str">
        <f>VLOOKUP(A2123,'Data _Transformation'!A2122:Q4451,14,FALSE)</f>
        <v>tier - 1</v>
      </c>
      <c r="O2123" s="14" t="str">
        <f>VLOOKUP(A2123,'Data _Transformation'!A2122:Q4451,15,FALSE)</f>
        <v>tier - 1</v>
      </c>
      <c r="P2123" s="14" t="str">
        <f>VLOOKUP(A2123,'Data _Transformation'!A2122:Q4451,16,0)</f>
        <v>R1011</v>
      </c>
      <c r="Q2123" s="42">
        <f>VLOOKUP(A2123,'Data _Transformation'!A2122:Q4451,17,0)</f>
        <v>49</v>
      </c>
    </row>
    <row r="2124" spans="1:17" ht="15.6" x14ac:dyDescent="0.3">
      <c r="A2124" s="41" t="s">
        <v>1232</v>
      </c>
      <c r="B2124" s="14" t="str">
        <f>VLOOKUP(A2124,'Data _Transformation'!A2123:Q4452,2,FALSE)</f>
        <v xml:space="preserve">  Kristen</v>
      </c>
      <c r="C2124" s="14">
        <f>VLOOKUP(A2124,'Data _Transformation'!A2123:Q4452,3,FALSE)</f>
        <v>36.575000000000003</v>
      </c>
      <c r="D2124" s="14">
        <f>VLOOKUP(A2124,'Data _Transformation'!A2123:Q4452,4,FALSE)</f>
        <v>5.57</v>
      </c>
      <c r="E2124" s="14" t="str">
        <f>VLOOKUP(A2124,'Data _Transformation'!A2123:Q4452,5,FALSE)</f>
        <v>No</v>
      </c>
      <c r="F2124" s="14" t="str">
        <f>VLOOKUP(A2124,'Data _Transformation'!A2123:Q4452,6,FALSE)</f>
        <v>No</v>
      </c>
      <c r="G2124" s="14" t="str">
        <f>VLOOKUP(A2124,'Data _Transformation'!A2123:Q4452,7,FALSE)</f>
        <v>Yes</v>
      </c>
      <c r="H2124" s="14">
        <f>VLOOKUP(A2124,'Data _Transformation'!A2123:Q4452,8,FALSE)</f>
        <v>1</v>
      </c>
      <c r="I2124" s="14" t="str">
        <f>VLOOKUP(A2124,'Data _Transformation'!A2123:Q4452,9,FALSE)</f>
        <v>Nonsmoker</v>
      </c>
      <c r="J2124" s="14" t="str">
        <f>VLOOKUP(A2124,'Data _Transformation'!A2123:Q4452,10,FALSE)</f>
        <v>Obesity</v>
      </c>
      <c r="K2124" s="14" t="str">
        <f>VLOOKUP(A2124,'Data _Transformation'!A2123:Q4452,11,FALSE)</f>
        <v>Normal</v>
      </c>
      <c r="L2124" s="39">
        <f>VLOOKUP(A2124,'Data _Transformation'!A2123:Q4452,12,FALSE)</f>
        <v>23618</v>
      </c>
      <c r="M2124" s="40">
        <f>VLOOKUP(A2124,'Data _Transformation'!A2123:Q4452,13,FALSE)</f>
        <v>35573.26</v>
      </c>
      <c r="N2124" s="14" t="str">
        <f>VLOOKUP(A2124,'Data _Transformation'!A2123:Q4452,14,FALSE)</f>
        <v>tier - 2</v>
      </c>
      <c r="O2124" s="14" t="str">
        <f>VLOOKUP(A2124,'Data _Transformation'!A2123:Q4452,15,FALSE)</f>
        <v>tier - 1</v>
      </c>
      <c r="P2124" s="14" t="str">
        <f>VLOOKUP(A2124,'Data _Transformation'!A2123:Q4452,16,0)</f>
        <v>R1011</v>
      </c>
      <c r="Q2124" s="42">
        <f>VLOOKUP(A2124,'Data _Transformation'!A2123:Q4452,17,0)</f>
        <v>58</v>
      </c>
    </row>
    <row r="2125" spans="1:17" ht="15.6" x14ac:dyDescent="0.3">
      <c r="A2125" s="41" t="s">
        <v>1229</v>
      </c>
      <c r="B2125" s="14" t="str">
        <f>VLOOKUP(A2125,'Data _Transformation'!A2124:Q4453,2,FALSE)</f>
        <v xml:space="preserve">  Catherine C</v>
      </c>
      <c r="C2125" s="14">
        <f>VLOOKUP(A2125,'Data _Transformation'!A2124:Q4453,3,FALSE)</f>
        <v>35.15</v>
      </c>
      <c r="D2125" s="14">
        <f>VLOOKUP(A2125,'Data _Transformation'!A2124:Q4453,4,FALSE)</f>
        <v>5.47</v>
      </c>
      <c r="E2125" s="14" t="str">
        <f>VLOOKUP(A2125,'Data _Transformation'!A2124:Q4453,5,FALSE)</f>
        <v>No</v>
      </c>
      <c r="F2125" s="14" t="str">
        <f>VLOOKUP(A2125,'Data _Transformation'!A2124:Q4453,6,FALSE)</f>
        <v>No</v>
      </c>
      <c r="G2125" s="14" t="str">
        <f>VLOOKUP(A2125,'Data _Transformation'!A2124:Q4453,7,FALSE)</f>
        <v>Yes</v>
      </c>
      <c r="H2125" s="14">
        <f>VLOOKUP(A2125,'Data _Transformation'!A2124:Q4453,8,FALSE)</f>
        <v>1</v>
      </c>
      <c r="I2125" s="14" t="str">
        <f>VLOOKUP(A2125,'Data _Transformation'!A2124:Q4453,9,FALSE)</f>
        <v>Nonsmoker</v>
      </c>
      <c r="J2125" s="14" t="str">
        <f>VLOOKUP(A2125,'Data _Transformation'!A2124:Q4453,10,FALSE)</f>
        <v>Obesity</v>
      </c>
      <c r="K2125" s="14" t="str">
        <f>VLOOKUP(A2125,'Data _Transformation'!A2124:Q4453,11,FALSE)</f>
        <v>Normal</v>
      </c>
      <c r="L2125" s="39">
        <f>VLOOKUP(A2125,'Data _Transformation'!A2124:Q4453,12,FALSE)</f>
        <v>26155</v>
      </c>
      <c r="M2125" s="40">
        <f>VLOOKUP(A2125,'Data _Transformation'!A2124:Q4453,13,FALSE)</f>
        <v>35583.17</v>
      </c>
      <c r="N2125" s="14" t="str">
        <f>VLOOKUP(A2125,'Data _Transformation'!A2124:Q4453,14,FALSE)</f>
        <v>tier - 1</v>
      </c>
      <c r="O2125" s="14" t="str">
        <f>VLOOKUP(A2125,'Data _Transformation'!A2124:Q4453,15,FALSE)</f>
        <v>tier - 3</v>
      </c>
      <c r="P2125" s="14" t="str">
        <f>VLOOKUP(A2125,'Data _Transformation'!A2124:Q4453,16,0)</f>
        <v>R1011</v>
      </c>
      <c r="Q2125" s="42">
        <f>VLOOKUP(A2125,'Data _Transformation'!A2124:Q4453,17,0)</f>
        <v>51</v>
      </c>
    </row>
    <row r="2126" spans="1:17" ht="15.6" x14ac:dyDescent="0.3">
      <c r="A2126" s="41" t="s">
        <v>1226</v>
      </c>
      <c r="B2126" s="14" t="str">
        <f>VLOOKUP(A2126,'Data _Transformation'!A2125:Q4454,2,FALSE)</f>
        <v xml:space="preserve">  Paula</v>
      </c>
      <c r="C2126" s="14">
        <f>VLOOKUP(A2126,'Data _Transformation'!A2125:Q4454,3,FALSE)</f>
        <v>32.11</v>
      </c>
      <c r="D2126" s="14">
        <f>VLOOKUP(A2126,'Data _Transformation'!A2125:Q4454,4,FALSE)</f>
        <v>4.43</v>
      </c>
      <c r="E2126" s="14" t="str">
        <f>VLOOKUP(A2126,'Data _Transformation'!A2125:Q4454,5,FALSE)</f>
        <v>No</v>
      </c>
      <c r="F2126" s="14" t="str">
        <f>VLOOKUP(A2126,'Data _Transformation'!A2125:Q4454,6,FALSE)</f>
        <v>No</v>
      </c>
      <c r="G2126" s="14" t="str">
        <f>VLOOKUP(A2126,'Data _Transformation'!A2125:Q4454,7,FALSE)</f>
        <v>Yes</v>
      </c>
      <c r="H2126" s="14">
        <f>VLOOKUP(A2126,'Data _Transformation'!A2125:Q4454,8,FALSE)</f>
        <v>1</v>
      </c>
      <c r="I2126" s="14" t="str">
        <f>VLOOKUP(A2126,'Data _Transformation'!A2125:Q4454,9,FALSE)</f>
        <v>Nonsmoker</v>
      </c>
      <c r="J2126" s="14" t="str">
        <f>VLOOKUP(A2126,'Data _Transformation'!A2125:Q4454,10,FALSE)</f>
        <v>Obesity</v>
      </c>
      <c r="K2126" s="14" t="str">
        <f>VLOOKUP(A2126,'Data _Transformation'!A2125:Q4454,11,FALSE)</f>
        <v>Normal</v>
      </c>
      <c r="L2126" s="39">
        <f>VLOOKUP(A2126,'Data _Transformation'!A2125:Q4454,12,FALSE)</f>
        <v>36812</v>
      </c>
      <c r="M2126" s="40">
        <f>VLOOKUP(A2126,'Data _Transformation'!A2125:Q4454,13,FALSE)</f>
        <v>35585.58</v>
      </c>
      <c r="N2126" s="14" t="str">
        <f>VLOOKUP(A2126,'Data _Transformation'!A2125:Q4454,14,FALSE)</f>
        <v>tier - 1</v>
      </c>
      <c r="O2126" s="14" t="str">
        <f>VLOOKUP(A2126,'Data _Transformation'!A2125:Q4454,15,FALSE)</f>
        <v>tier - 2</v>
      </c>
      <c r="P2126" s="14" t="str">
        <f>VLOOKUP(A2126,'Data _Transformation'!A2125:Q4454,16,0)</f>
        <v>R1011</v>
      </c>
      <c r="Q2126" s="42">
        <f>VLOOKUP(A2126,'Data _Transformation'!A2125:Q4454,17,0)</f>
        <v>22</v>
      </c>
    </row>
    <row r="2127" spans="1:17" ht="15.6" x14ac:dyDescent="0.3">
      <c r="A2127" s="41" t="s">
        <v>1223</v>
      </c>
      <c r="B2127" s="14" t="str">
        <f>VLOOKUP(A2127,'Data _Transformation'!A2126:Q4455,2,FALSE)</f>
        <v xml:space="preserve">  Evan</v>
      </c>
      <c r="C2127" s="14">
        <f>VLOOKUP(A2127,'Data _Transformation'!A2126:Q4455,3,FALSE)</f>
        <v>30.495000000000001</v>
      </c>
      <c r="D2127" s="14">
        <f>VLOOKUP(A2127,'Data _Transformation'!A2126:Q4455,4,FALSE)</f>
        <v>4.95</v>
      </c>
      <c r="E2127" s="14" t="str">
        <f>VLOOKUP(A2127,'Data _Transformation'!A2126:Q4455,5,FALSE)</f>
        <v>No</v>
      </c>
      <c r="F2127" s="14" t="str">
        <f>VLOOKUP(A2127,'Data _Transformation'!A2126:Q4455,6,FALSE)</f>
        <v>No</v>
      </c>
      <c r="G2127" s="14" t="str">
        <f>VLOOKUP(A2127,'Data _Transformation'!A2126:Q4455,7,FALSE)</f>
        <v>Yes</v>
      </c>
      <c r="H2127" s="14">
        <f>VLOOKUP(A2127,'Data _Transformation'!A2126:Q4455,8,FALSE)</f>
        <v>1</v>
      </c>
      <c r="I2127" s="14" t="str">
        <f>VLOOKUP(A2127,'Data _Transformation'!A2126:Q4455,9,FALSE)</f>
        <v>Nonsmoker</v>
      </c>
      <c r="J2127" s="14" t="str">
        <f>VLOOKUP(A2127,'Data _Transformation'!A2126:Q4455,10,FALSE)</f>
        <v>Obesity</v>
      </c>
      <c r="K2127" s="14" t="str">
        <f>VLOOKUP(A2127,'Data _Transformation'!A2126:Q4455,11,FALSE)</f>
        <v>Normal</v>
      </c>
      <c r="L2127" s="39">
        <f>VLOOKUP(A2127,'Data _Transformation'!A2126:Q4455,12,FALSE)</f>
        <v>36849</v>
      </c>
      <c r="M2127" s="40">
        <f>VLOOKUP(A2127,'Data _Transformation'!A2126:Q4455,13,FALSE)</f>
        <v>35585.58</v>
      </c>
      <c r="N2127" s="14" t="str">
        <f>VLOOKUP(A2127,'Data _Transformation'!A2126:Q4455,14,FALSE)</f>
        <v>tier - 2</v>
      </c>
      <c r="O2127" s="14" t="str">
        <f>VLOOKUP(A2127,'Data _Transformation'!A2126:Q4455,15,FALSE)</f>
        <v>tier - 3</v>
      </c>
      <c r="P2127" s="14" t="str">
        <f>VLOOKUP(A2127,'Data _Transformation'!A2126:Q4455,16,0)</f>
        <v>R1011</v>
      </c>
      <c r="Q2127" s="42">
        <f>VLOOKUP(A2127,'Data _Transformation'!A2126:Q4455,17,0)</f>
        <v>22</v>
      </c>
    </row>
    <row r="2128" spans="1:17" ht="15.6" x14ac:dyDescent="0.3">
      <c r="A2128" s="41" t="s">
        <v>1219</v>
      </c>
      <c r="B2128" s="14" t="str">
        <f>VLOOKUP(A2128,'Data _Transformation'!A2127:Q4456,2,FALSE)</f>
        <v xml:space="preserve">  Nathan J</v>
      </c>
      <c r="C2128" s="14">
        <f>VLOOKUP(A2128,'Data _Transformation'!A2127:Q4456,3,FALSE)</f>
        <v>29.24</v>
      </c>
      <c r="D2128" s="14">
        <f>VLOOKUP(A2128,'Data _Transformation'!A2127:Q4456,4,FALSE)</f>
        <v>4.04</v>
      </c>
      <c r="E2128" s="14" t="str">
        <f>VLOOKUP(A2128,'Data _Transformation'!A2127:Q4456,5,FALSE)</f>
        <v>No</v>
      </c>
      <c r="F2128" s="14" t="str">
        <f>VLOOKUP(A2128,'Data _Transformation'!A2127:Q4456,6,FALSE)</f>
        <v>yes</v>
      </c>
      <c r="G2128" s="14" t="str">
        <f>VLOOKUP(A2128,'Data _Transformation'!A2127:Q4456,7,FALSE)</f>
        <v>No</v>
      </c>
      <c r="H2128" s="14">
        <f>VLOOKUP(A2128,'Data _Transformation'!A2127:Q4456,8,FALSE)</f>
        <v>1</v>
      </c>
      <c r="I2128" s="14" t="str">
        <f>VLOOKUP(A2128,'Data _Transformation'!A2127:Q4456,9,FALSE)</f>
        <v>Nonsmoker</v>
      </c>
      <c r="J2128" s="14" t="str">
        <f>VLOOKUP(A2128,'Data _Transformation'!A2127:Q4456,10,FALSE)</f>
        <v>Over weight</v>
      </c>
      <c r="K2128" s="14" t="str">
        <f>VLOOKUP(A2128,'Data _Transformation'!A2127:Q4456,11,FALSE)</f>
        <v>Normal</v>
      </c>
      <c r="L2128" s="39">
        <f>VLOOKUP(A2128,'Data _Transformation'!A2127:Q4456,12,FALSE)</f>
        <v>36877</v>
      </c>
      <c r="M2128" s="40">
        <f>VLOOKUP(A2128,'Data _Transformation'!A2127:Q4456,13,FALSE)</f>
        <v>35595.589999999997</v>
      </c>
      <c r="N2128" s="14" t="str">
        <f>VLOOKUP(A2128,'Data _Transformation'!A2127:Q4456,14,FALSE)</f>
        <v>tier - 2</v>
      </c>
      <c r="O2128" s="14" t="str">
        <f>VLOOKUP(A2128,'Data _Transformation'!A2127:Q4456,15,FALSE)</f>
        <v>tier - 3</v>
      </c>
      <c r="P2128" s="14" t="str">
        <f>VLOOKUP(A2128,'Data _Transformation'!A2127:Q4456,16,0)</f>
        <v>R1013</v>
      </c>
      <c r="Q2128" s="42">
        <f>VLOOKUP(A2128,'Data _Transformation'!A2127:Q4456,17,0)</f>
        <v>22</v>
      </c>
    </row>
    <row r="2129" spans="1:17" ht="15.6" x14ac:dyDescent="0.3">
      <c r="A2129" s="41" t="s">
        <v>1215</v>
      </c>
      <c r="B2129" s="14" t="str">
        <f>VLOOKUP(A2129,'Data _Transformation'!A2128:Q4457,2,FALSE)</f>
        <v xml:space="preserve">  Ashley M</v>
      </c>
      <c r="C2129" s="14">
        <f>VLOOKUP(A2129,'Data _Transformation'!A2128:Q4457,3,FALSE)</f>
        <v>22.515000000000001</v>
      </c>
      <c r="D2129" s="14">
        <f>VLOOKUP(A2129,'Data _Transformation'!A2128:Q4457,4,FALSE)</f>
        <v>5.93</v>
      </c>
      <c r="E2129" s="14" t="str">
        <f>VLOOKUP(A2129,'Data _Transformation'!A2128:Q4457,5,FALSE)</f>
        <v>No</v>
      </c>
      <c r="F2129" s="14" t="str">
        <f>VLOOKUP(A2129,'Data _Transformation'!A2128:Q4457,6,FALSE)</f>
        <v>No</v>
      </c>
      <c r="G2129" s="14" t="str">
        <f>VLOOKUP(A2129,'Data _Transformation'!A2128:Q4457,7,FALSE)</f>
        <v>Yes</v>
      </c>
      <c r="H2129" s="14">
        <f>VLOOKUP(A2129,'Data _Transformation'!A2128:Q4457,8,FALSE)</f>
        <v>1</v>
      </c>
      <c r="I2129" s="14" t="str">
        <f>VLOOKUP(A2129,'Data _Transformation'!A2128:Q4457,9,FALSE)</f>
        <v>Nonsmoker</v>
      </c>
      <c r="J2129" s="14" t="str">
        <f>VLOOKUP(A2129,'Data _Transformation'!A2128:Q4457,10,FALSE)</f>
        <v>Normal weight</v>
      </c>
      <c r="K2129" s="14" t="str">
        <f>VLOOKUP(A2129,'Data _Transformation'!A2128:Q4457,11,FALSE)</f>
        <v>Prediabetes</v>
      </c>
      <c r="L2129" s="39">
        <f>VLOOKUP(A2129,'Data _Transformation'!A2128:Q4457,12,FALSE)</f>
        <v>28843</v>
      </c>
      <c r="M2129" s="40">
        <f>VLOOKUP(A2129,'Data _Transformation'!A2128:Q4457,13,FALSE)</f>
        <v>35701.9</v>
      </c>
      <c r="N2129" s="14" t="str">
        <f>VLOOKUP(A2129,'Data _Transformation'!A2128:Q4457,14,FALSE)</f>
        <v>tier - 2</v>
      </c>
      <c r="O2129" s="14" t="str">
        <f>VLOOKUP(A2129,'Data _Transformation'!A2128:Q4457,15,FALSE)</f>
        <v>tier - 1</v>
      </c>
      <c r="P2129" s="14" t="str">
        <f>VLOOKUP(A2129,'Data _Transformation'!A2128:Q4457,16,0)</f>
        <v>R1011</v>
      </c>
      <c r="Q2129" s="42">
        <f>VLOOKUP(A2129,'Data _Transformation'!A2128:Q4457,17,0)</f>
        <v>44</v>
      </c>
    </row>
    <row r="2130" spans="1:17" ht="15.6" x14ac:dyDescent="0.3">
      <c r="A2130" s="41" t="s">
        <v>1212</v>
      </c>
      <c r="B2130" s="14" t="str">
        <f>VLOOKUP(A2130,'Data _Transformation'!A2129:Q4458,2,FALSE)</f>
        <v xml:space="preserve">  Jason</v>
      </c>
      <c r="C2130" s="14">
        <f>VLOOKUP(A2130,'Data _Transformation'!A2129:Q4458,3,FALSE)</f>
        <v>15.65</v>
      </c>
      <c r="D2130" s="14">
        <f>VLOOKUP(A2130,'Data _Transformation'!A2129:Q4458,4,FALSE)</f>
        <v>4.2300000000000004</v>
      </c>
      <c r="E2130" s="14" t="str">
        <f>VLOOKUP(A2130,'Data _Transformation'!A2129:Q4458,5,FALSE)</f>
        <v>No</v>
      </c>
      <c r="F2130" s="14" t="str">
        <f>VLOOKUP(A2130,'Data _Transformation'!A2129:Q4458,6,FALSE)</f>
        <v>No</v>
      </c>
      <c r="G2130" s="14" t="str">
        <f>VLOOKUP(A2130,'Data _Transformation'!A2129:Q4458,7,FALSE)</f>
        <v>No</v>
      </c>
      <c r="H2130" s="14">
        <f>VLOOKUP(A2130,'Data _Transformation'!A2129:Q4458,8,FALSE)</f>
        <v>0</v>
      </c>
      <c r="I2130" s="14" t="str">
        <f>VLOOKUP(A2130,'Data _Transformation'!A2129:Q4458,9,FALSE)</f>
        <v>Nonsmoker</v>
      </c>
      <c r="J2130" s="14" t="str">
        <f>VLOOKUP(A2130,'Data _Transformation'!A2129:Q4458,10,FALSE)</f>
        <v>Under weight</v>
      </c>
      <c r="K2130" s="14" t="str">
        <f>VLOOKUP(A2130,'Data _Transformation'!A2129:Q4458,11,FALSE)</f>
        <v>Normal</v>
      </c>
      <c r="L2130" s="39">
        <f>VLOOKUP(A2130,'Data _Transformation'!A2129:Q4458,12,FALSE)</f>
        <v>27225</v>
      </c>
      <c r="M2130" s="40">
        <f>VLOOKUP(A2130,'Data _Transformation'!A2129:Q4458,13,FALSE)</f>
        <v>35711.39</v>
      </c>
      <c r="N2130" s="14" t="str">
        <f>VLOOKUP(A2130,'Data _Transformation'!A2129:Q4458,14,FALSE)</f>
        <v>tier - 2</v>
      </c>
      <c r="O2130" s="14" t="str">
        <f>VLOOKUP(A2130,'Data _Transformation'!A2129:Q4458,15,FALSE)</f>
        <v>tier - 3</v>
      </c>
      <c r="P2130" s="14" t="str">
        <f>VLOOKUP(A2130,'Data _Transformation'!A2129:Q4458,16,0)</f>
        <v>R1012</v>
      </c>
      <c r="Q2130" s="42">
        <f>VLOOKUP(A2130,'Data _Transformation'!A2129:Q4458,17,0)</f>
        <v>48</v>
      </c>
    </row>
    <row r="2131" spans="1:17" ht="15.6" x14ac:dyDescent="0.3">
      <c r="A2131" s="41" t="s">
        <v>1207</v>
      </c>
      <c r="B2131" s="14" t="str">
        <f>VLOOKUP(A2131,'Data _Transformation'!A2130:Q4459,2,FALSE)</f>
        <v xml:space="preserve">  Marshall</v>
      </c>
      <c r="C2131" s="14">
        <f>VLOOKUP(A2131,'Data _Transformation'!A2130:Q4459,3,FALSE)</f>
        <v>27.36</v>
      </c>
      <c r="D2131" s="14">
        <f>VLOOKUP(A2131,'Data _Transformation'!A2130:Q4459,4,FALSE)</f>
        <v>5.59</v>
      </c>
      <c r="E2131" s="14" t="str">
        <f>VLOOKUP(A2131,'Data _Transformation'!A2130:Q4459,5,FALSE)</f>
        <v>Yes</v>
      </c>
      <c r="F2131" s="14" t="str">
        <f>VLOOKUP(A2131,'Data _Transformation'!A2130:Q4459,6,FALSE)</f>
        <v>No</v>
      </c>
      <c r="G2131" s="14" t="str">
        <f>VLOOKUP(A2131,'Data _Transformation'!A2130:Q4459,7,FALSE)</f>
        <v>No</v>
      </c>
      <c r="H2131" s="14">
        <f>VLOOKUP(A2131,'Data _Transformation'!A2130:Q4459,8,FALSE)</f>
        <v>0</v>
      </c>
      <c r="I2131" s="14" t="str">
        <f>VLOOKUP(A2131,'Data _Transformation'!A2130:Q4459,9,FALSE)</f>
        <v>Nonsmoker</v>
      </c>
      <c r="J2131" s="14" t="str">
        <f>VLOOKUP(A2131,'Data _Transformation'!A2130:Q4459,10,FALSE)</f>
        <v>Over weight</v>
      </c>
      <c r="K2131" s="14" t="str">
        <f>VLOOKUP(A2131,'Data _Transformation'!A2130:Q4459,11,FALSE)</f>
        <v>Normal</v>
      </c>
      <c r="L2131" s="39">
        <f>VLOOKUP(A2131,'Data _Transformation'!A2130:Q4459,12,FALSE)</f>
        <v>28037</v>
      </c>
      <c r="M2131" s="40">
        <f>VLOOKUP(A2131,'Data _Transformation'!A2130:Q4459,13,FALSE)</f>
        <v>35733.96</v>
      </c>
      <c r="N2131" s="14" t="str">
        <f>VLOOKUP(A2131,'Data _Transformation'!A2130:Q4459,14,FALSE)</f>
        <v>tier - 2</v>
      </c>
      <c r="O2131" s="14" t="str">
        <f>VLOOKUP(A2131,'Data _Transformation'!A2130:Q4459,15,FALSE)</f>
        <v>tier - 2</v>
      </c>
      <c r="P2131" s="14" t="str">
        <f>VLOOKUP(A2131,'Data _Transformation'!A2130:Q4459,16,0)</f>
        <v>R1011</v>
      </c>
      <c r="Q2131" s="42">
        <f>VLOOKUP(A2131,'Data _Transformation'!A2130:Q4459,17,0)</f>
        <v>46</v>
      </c>
    </row>
    <row r="2132" spans="1:17" ht="15.6" x14ac:dyDescent="0.3">
      <c r="A2132" s="41" t="s">
        <v>1204</v>
      </c>
      <c r="B2132" s="14" t="str">
        <f>VLOOKUP(A2132,'Data _Transformation'!A2131:Q4460,2,FALSE)</f>
        <v xml:space="preserve">  Lavar</v>
      </c>
      <c r="C2132" s="14">
        <f>VLOOKUP(A2132,'Data _Transformation'!A2131:Q4460,3,FALSE)</f>
        <v>22.3</v>
      </c>
      <c r="D2132" s="14">
        <f>VLOOKUP(A2132,'Data _Transformation'!A2131:Q4460,4,FALSE)</f>
        <v>4.8899999999999997</v>
      </c>
      <c r="E2132" s="14" t="str">
        <f>VLOOKUP(A2132,'Data _Transformation'!A2131:Q4460,5,FALSE)</f>
        <v>Yes</v>
      </c>
      <c r="F2132" s="14" t="str">
        <f>VLOOKUP(A2132,'Data _Transformation'!A2131:Q4460,6,FALSE)</f>
        <v>No</v>
      </c>
      <c r="G2132" s="14" t="str">
        <f>VLOOKUP(A2132,'Data _Transformation'!A2131:Q4460,7,FALSE)</f>
        <v>No</v>
      </c>
      <c r="H2132" s="14">
        <f>VLOOKUP(A2132,'Data _Transformation'!A2131:Q4460,8,FALSE)</f>
        <v>0</v>
      </c>
      <c r="I2132" s="14" t="str">
        <f>VLOOKUP(A2132,'Data _Transformation'!A2131:Q4460,9,FALSE)</f>
        <v>Nonsmoker</v>
      </c>
      <c r="J2132" s="14" t="str">
        <f>VLOOKUP(A2132,'Data _Transformation'!A2131:Q4460,10,FALSE)</f>
        <v>Normal weight</v>
      </c>
      <c r="K2132" s="14" t="str">
        <f>VLOOKUP(A2132,'Data _Transformation'!A2131:Q4460,11,FALSE)</f>
        <v>Normal</v>
      </c>
      <c r="L2132" s="39">
        <f>VLOOKUP(A2132,'Data _Transformation'!A2131:Q4460,12,FALSE)</f>
        <v>33773</v>
      </c>
      <c r="M2132" s="40">
        <f>VLOOKUP(A2132,'Data _Transformation'!A2131:Q4460,13,FALSE)</f>
        <v>35883.269999999997</v>
      </c>
      <c r="N2132" s="14" t="str">
        <f>VLOOKUP(A2132,'Data _Transformation'!A2131:Q4460,14,FALSE)</f>
        <v>tier - 2</v>
      </c>
      <c r="O2132" s="14" t="str">
        <f>VLOOKUP(A2132,'Data _Transformation'!A2131:Q4460,15,FALSE)</f>
        <v>tier - 1</v>
      </c>
      <c r="P2132" s="14" t="str">
        <f>VLOOKUP(A2132,'Data _Transformation'!A2131:Q4460,16,0)</f>
        <v>R1011</v>
      </c>
      <c r="Q2132" s="42">
        <f>VLOOKUP(A2132,'Data _Transformation'!A2131:Q4460,17,0)</f>
        <v>30</v>
      </c>
    </row>
    <row r="2133" spans="1:17" ht="15.6" x14ac:dyDescent="0.3">
      <c r="A2133" s="41" t="s">
        <v>1201</v>
      </c>
      <c r="B2133" s="14" t="str">
        <f>VLOOKUP(A2133,'Data _Transformation'!A2132:Q4461,2,FALSE)</f>
        <v xml:space="preserve">  Charlie T</v>
      </c>
      <c r="C2133" s="14">
        <f>VLOOKUP(A2133,'Data _Transformation'!A2132:Q4461,3,FALSE)</f>
        <v>26.03</v>
      </c>
      <c r="D2133" s="14">
        <f>VLOOKUP(A2133,'Data _Transformation'!A2132:Q4461,4,FALSE)</f>
        <v>5.81</v>
      </c>
      <c r="E2133" s="14" t="str">
        <f>VLOOKUP(A2133,'Data _Transformation'!A2132:Q4461,5,FALSE)</f>
        <v>Yes</v>
      </c>
      <c r="F2133" s="14" t="str">
        <f>VLOOKUP(A2133,'Data _Transformation'!A2132:Q4461,6,FALSE)</f>
        <v>No</v>
      </c>
      <c r="G2133" s="14" t="str">
        <f>VLOOKUP(A2133,'Data _Transformation'!A2132:Q4461,7,FALSE)</f>
        <v>No</v>
      </c>
      <c r="H2133" s="14">
        <f>VLOOKUP(A2133,'Data _Transformation'!A2132:Q4461,8,FALSE)</f>
        <v>0</v>
      </c>
      <c r="I2133" s="14" t="str">
        <f>VLOOKUP(A2133,'Data _Transformation'!A2132:Q4461,9,FALSE)</f>
        <v>Nonsmoker</v>
      </c>
      <c r="J2133" s="14" t="str">
        <f>VLOOKUP(A2133,'Data _Transformation'!A2132:Q4461,10,FALSE)</f>
        <v>Over weight</v>
      </c>
      <c r="K2133" s="14" t="str">
        <f>VLOOKUP(A2133,'Data _Transformation'!A2132:Q4461,11,FALSE)</f>
        <v>Prediabetes</v>
      </c>
      <c r="L2133" s="39">
        <f>VLOOKUP(A2133,'Data _Transformation'!A2132:Q4461,12,FALSE)</f>
        <v>29912</v>
      </c>
      <c r="M2133" s="40">
        <f>VLOOKUP(A2133,'Data _Transformation'!A2132:Q4461,13,FALSE)</f>
        <v>35952.65</v>
      </c>
      <c r="N2133" s="14" t="str">
        <f>VLOOKUP(A2133,'Data _Transformation'!A2132:Q4461,14,FALSE)</f>
        <v>tier - 1</v>
      </c>
      <c r="O2133" s="14" t="str">
        <f>VLOOKUP(A2133,'Data _Transformation'!A2132:Q4461,15,FALSE)</f>
        <v>tier - 3</v>
      </c>
      <c r="P2133" s="14" t="str">
        <f>VLOOKUP(A2133,'Data _Transformation'!A2132:Q4461,16,0)</f>
        <v>R1011</v>
      </c>
      <c r="Q2133" s="42">
        <f>VLOOKUP(A2133,'Data _Transformation'!A2132:Q4461,17,0)</f>
        <v>41</v>
      </c>
    </row>
    <row r="2134" spans="1:17" ht="15.6" x14ac:dyDescent="0.3">
      <c r="A2134" s="41" t="s">
        <v>1198</v>
      </c>
      <c r="B2134" s="14" t="str">
        <f>VLOOKUP(A2134,'Data _Transformation'!A2133:Q4462,2,FALSE)</f>
        <v xml:space="preserve">  Lauren</v>
      </c>
      <c r="C2134" s="14">
        <f>VLOOKUP(A2134,'Data _Transformation'!A2133:Q4462,3,FALSE)</f>
        <v>27.74</v>
      </c>
      <c r="D2134" s="14">
        <f>VLOOKUP(A2134,'Data _Transformation'!A2133:Q4462,4,FALSE)</f>
        <v>4.29</v>
      </c>
      <c r="E2134" s="14" t="str">
        <f>VLOOKUP(A2134,'Data _Transformation'!A2133:Q4462,5,FALSE)</f>
        <v>No</v>
      </c>
      <c r="F2134" s="14" t="str">
        <f>VLOOKUP(A2134,'Data _Transformation'!A2133:Q4462,6,FALSE)</f>
        <v>yes</v>
      </c>
      <c r="G2134" s="14" t="str">
        <f>VLOOKUP(A2134,'Data _Transformation'!A2133:Q4462,7,FALSE)</f>
        <v>No</v>
      </c>
      <c r="H2134" s="14">
        <f>VLOOKUP(A2134,'Data _Transformation'!A2133:Q4462,8,FALSE)</f>
        <v>1</v>
      </c>
      <c r="I2134" s="14" t="str">
        <f>VLOOKUP(A2134,'Data _Transformation'!A2133:Q4462,9,FALSE)</f>
        <v>Nonsmoker</v>
      </c>
      <c r="J2134" s="14" t="str">
        <f>VLOOKUP(A2134,'Data _Transformation'!A2133:Q4462,10,FALSE)</f>
        <v>Over weight</v>
      </c>
      <c r="K2134" s="14" t="str">
        <f>VLOOKUP(A2134,'Data _Transformation'!A2133:Q4462,11,FALSE)</f>
        <v>Normal</v>
      </c>
      <c r="L2134" s="39">
        <f>VLOOKUP(A2134,'Data _Transformation'!A2133:Q4462,12,FALSE)</f>
        <v>36407</v>
      </c>
      <c r="M2134" s="40">
        <f>VLOOKUP(A2134,'Data _Transformation'!A2133:Q4462,13,FALSE)</f>
        <v>36021.01</v>
      </c>
      <c r="N2134" s="14" t="str">
        <f>VLOOKUP(A2134,'Data _Transformation'!A2133:Q4462,14,FALSE)</f>
        <v>tier - 2</v>
      </c>
      <c r="O2134" s="14" t="str">
        <f>VLOOKUP(A2134,'Data _Transformation'!A2133:Q4462,15,FALSE)</f>
        <v>tier - 3</v>
      </c>
      <c r="P2134" s="14" t="str">
        <f>VLOOKUP(A2134,'Data _Transformation'!A2133:Q4462,16,0)</f>
        <v>R1013</v>
      </c>
      <c r="Q2134" s="42">
        <f>VLOOKUP(A2134,'Data _Transformation'!A2133:Q4462,17,0)</f>
        <v>23</v>
      </c>
    </row>
    <row r="2135" spans="1:17" ht="15.6" x14ac:dyDescent="0.3">
      <c r="A2135" s="41" t="s">
        <v>1195</v>
      </c>
      <c r="B2135" s="14" t="str">
        <f>VLOOKUP(A2135,'Data _Transformation'!A2134:Q4463,2,FALSE)</f>
        <v xml:space="preserve">  Arthur</v>
      </c>
      <c r="C2135" s="14">
        <f>VLOOKUP(A2135,'Data _Transformation'!A2134:Q4463,3,FALSE)</f>
        <v>32.11</v>
      </c>
      <c r="D2135" s="14">
        <f>VLOOKUP(A2135,'Data _Transformation'!A2134:Q4463,4,FALSE)</f>
        <v>4.03</v>
      </c>
      <c r="E2135" s="14" t="str">
        <f>VLOOKUP(A2135,'Data _Transformation'!A2134:Q4463,5,FALSE)</f>
        <v>Yes</v>
      </c>
      <c r="F2135" s="14" t="str">
        <f>VLOOKUP(A2135,'Data _Transformation'!A2134:Q4463,6,FALSE)</f>
        <v>yes</v>
      </c>
      <c r="G2135" s="14" t="str">
        <f>VLOOKUP(A2135,'Data _Transformation'!A2134:Q4463,7,FALSE)</f>
        <v>No</v>
      </c>
      <c r="H2135" s="14">
        <f>VLOOKUP(A2135,'Data _Transformation'!A2134:Q4463,8,FALSE)</f>
        <v>2</v>
      </c>
      <c r="I2135" s="14" t="str">
        <f>VLOOKUP(A2135,'Data _Transformation'!A2134:Q4463,9,FALSE)</f>
        <v>Nonsmoker</v>
      </c>
      <c r="J2135" s="14" t="str">
        <f>VLOOKUP(A2135,'Data _Transformation'!A2134:Q4463,10,FALSE)</f>
        <v>Obesity</v>
      </c>
      <c r="K2135" s="14" t="str">
        <f>VLOOKUP(A2135,'Data _Transformation'!A2134:Q4463,11,FALSE)</f>
        <v>Normal</v>
      </c>
      <c r="L2135" s="39">
        <f>VLOOKUP(A2135,'Data _Transformation'!A2134:Q4463,12,FALSE)</f>
        <v>23214</v>
      </c>
      <c r="M2135" s="40">
        <f>VLOOKUP(A2135,'Data _Transformation'!A2134:Q4463,13,FALSE)</f>
        <v>36074.339999999997</v>
      </c>
      <c r="N2135" s="14" t="str">
        <f>VLOOKUP(A2135,'Data _Transformation'!A2134:Q4463,14,FALSE)</f>
        <v>tier - 2</v>
      </c>
      <c r="O2135" s="14" t="str">
        <f>VLOOKUP(A2135,'Data _Transformation'!A2134:Q4463,15,FALSE)</f>
        <v>tier - 1</v>
      </c>
      <c r="P2135" s="14" t="str">
        <f>VLOOKUP(A2135,'Data _Transformation'!A2134:Q4463,16,0)</f>
        <v>R1011</v>
      </c>
      <c r="Q2135" s="42">
        <f>VLOOKUP(A2135,'Data _Transformation'!A2134:Q4463,17,0)</f>
        <v>59</v>
      </c>
    </row>
    <row r="2136" spans="1:17" ht="15.6" x14ac:dyDescent="0.3">
      <c r="A2136" s="41" t="s">
        <v>1192</v>
      </c>
      <c r="B2136" s="14" t="str">
        <f>VLOOKUP(A2136,'Data _Transformation'!A2135:Q4464,2,FALSE)</f>
        <v xml:space="preserve">  Thomas</v>
      </c>
      <c r="C2136" s="14">
        <f>VLOOKUP(A2136,'Data _Transformation'!A2135:Q4464,3,FALSE)</f>
        <v>25.175000000000001</v>
      </c>
      <c r="D2136" s="14">
        <f>VLOOKUP(A2136,'Data _Transformation'!A2135:Q4464,4,FALSE)</f>
        <v>6.29</v>
      </c>
      <c r="E2136" s="14" t="str">
        <f>VLOOKUP(A2136,'Data _Transformation'!A2135:Q4464,5,FALSE)</f>
        <v>Yes</v>
      </c>
      <c r="F2136" s="14" t="str">
        <f>VLOOKUP(A2136,'Data _Transformation'!A2135:Q4464,6,FALSE)</f>
        <v>yes</v>
      </c>
      <c r="G2136" s="14" t="str">
        <f>VLOOKUP(A2136,'Data _Transformation'!A2135:Q4464,7,FALSE)</f>
        <v>No</v>
      </c>
      <c r="H2136" s="14">
        <f>VLOOKUP(A2136,'Data _Transformation'!A2135:Q4464,8,FALSE)</f>
        <v>2</v>
      </c>
      <c r="I2136" s="14" t="str">
        <f>VLOOKUP(A2136,'Data _Transformation'!A2135:Q4464,9,FALSE)</f>
        <v>Nonsmoker</v>
      </c>
      <c r="J2136" s="14" t="str">
        <f>VLOOKUP(A2136,'Data _Transformation'!A2135:Q4464,10,FALSE)</f>
        <v>Over weight</v>
      </c>
      <c r="K2136" s="14" t="str">
        <f>VLOOKUP(A2136,'Data _Transformation'!A2135:Q4464,11,FALSE)</f>
        <v>Prediabetes</v>
      </c>
      <c r="L2136" s="39">
        <f>VLOOKUP(A2136,'Data _Transformation'!A2135:Q4464,12,FALSE)</f>
        <v>35297</v>
      </c>
      <c r="M2136" s="40">
        <f>VLOOKUP(A2136,'Data _Transformation'!A2135:Q4464,13,FALSE)</f>
        <v>36085.22</v>
      </c>
      <c r="N2136" s="14" t="str">
        <f>VLOOKUP(A2136,'Data _Transformation'!A2135:Q4464,14,FALSE)</f>
        <v>tier - 1</v>
      </c>
      <c r="O2136" s="14" t="str">
        <f>VLOOKUP(A2136,'Data _Transformation'!A2135:Q4464,15,FALSE)</f>
        <v>tier - 1</v>
      </c>
      <c r="P2136" s="14" t="str">
        <f>VLOOKUP(A2136,'Data _Transformation'!A2135:Q4464,16,0)</f>
        <v>R1011</v>
      </c>
      <c r="Q2136" s="42">
        <f>VLOOKUP(A2136,'Data _Transformation'!A2135:Q4464,17,0)</f>
        <v>26</v>
      </c>
    </row>
    <row r="2137" spans="1:17" ht="15.6" x14ac:dyDescent="0.3">
      <c r="A2137" s="41" t="s">
        <v>1189</v>
      </c>
      <c r="B2137" s="14" t="str">
        <f>VLOOKUP(A2137,'Data _Transformation'!A2136:Q4465,2,FALSE)</f>
        <v xml:space="preserve">  Jennifer</v>
      </c>
      <c r="C2137" s="14">
        <f>VLOOKUP(A2137,'Data _Transformation'!A2136:Q4465,3,FALSE)</f>
        <v>39.49</v>
      </c>
      <c r="D2137" s="14">
        <f>VLOOKUP(A2137,'Data _Transformation'!A2136:Q4465,4,FALSE)</f>
        <v>4.4800000000000004</v>
      </c>
      <c r="E2137" s="14" t="str">
        <f>VLOOKUP(A2137,'Data _Transformation'!A2136:Q4465,5,FALSE)</f>
        <v>Yes</v>
      </c>
      <c r="F2137" s="14" t="str">
        <f>VLOOKUP(A2137,'Data _Transformation'!A2136:Q4465,6,FALSE)</f>
        <v>No</v>
      </c>
      <c r="G2137" s="14" t="str">
        <f>VLOOKUP(A2137,'Data _Transformation'!A2136:Q4465,7,FALSE)</f>
        <v>No</v>
      </c>
      <c r="H2137" s="14">
        <f>VLOOKUP(A2137,'Data _Transformation'!A2136:Q4465,8,FALSE)</f>
        <v>0</v>
      </c>
      <c r="I2137" s="14" t="str">
        <f>VLOOKUP(A2137,'Data _Transformation'!A2136:Q4465,9,FALSE)</f>
        <v>Nonsmoker</v>
      </c>
      <c r="J2137" s="14" t="str">
        <f>VLOOKUP(A2137,'Data _Transformation'!A2136:Q4465,10,FALSE)</f>
        <v>Obesity</v>
      </c>
      <c r="K2137" s="14" t="str">
        <f>VLOOKUP(A2137,'Data _Transformation'!A2136:Q4465,11,FALSE)</f>
        <v>Normal</v>
      </c>
      <c r="L2137" s="39">
        <f>VLOOKUP(A2137,'Data _Transformation'!A2136:Q4465,12,FALSE)</f>
        <v>29163</v>
      </c>
      <c r="M2137" s="40">
        <f>VLOOKUP(A2137,'Data _Transformation'!A2136:Q4465,13,FALSE)</f>
        <v>36090.49</v>
      </c>
      <c r="N2137" s="14" t="str">
        <f>VLOOKUP(A2137,'Data _Transformation'!A2136:Q4465,14,FALSE)</f>
        <v>tier - 2</v>
      </c>
      <c r="O2137" s="14" t="str">
        <f>VLOOKUP(A2137,'Data _Transformation'!A2136:Q4465,15,FALSE)</f>
        <v>tier - 2</v>
      </c>
      <c r="P2137" s="14" t="str">
        <f>VLOOKUP(A2137,'Data _Transformation'!A2136:Q4465,16,0)</f>
        <v>R1011</v>
      </c>
      <c r="Q2137" s="42">
        <f>VLOOKUP(A2137,'Data _Transformation'!A2136:Q4465,17,0)</f>
        <v>43</v>
      </c>
    </row>
    <row r="2138" spans="1:17" ht="15.6" x14ac:dyDescent="0.3">
      <c r="A2138" s="41" t="s">
        <v>1186</v>
      </c>
      <c r="B2138" s="14" t="str">
        <f>VLOOKUP(A2138,'Data _Transformation'!A2137:Q4466,2,FALSE)</f>
        <v xml:space="preserve">  Tammy</v>
      </c>
      <c r="C2138" s="14">
        <f>VLOOKUP(A2138,'Data _Transformation'!A2137:Q4466,3,FALSE)</f>
        <v>34.869999999999997</v>
      </c>
      <c r="D2138" s="14">
        <f>VLOOKUP(A2138,'Data _Transformation'!A2137:Q4466,4,FALSE)</f>
        <v>5.51</v>
      </c>
      <c r="E2138" s="14" t="str">
        <f>VLOOKUP(A2138,'Data _Transformation'!A2137:Q4466,5,FALSE)</f>
        <v>Yes</v>
      </c>
      <c r="F2138" s="14" t="str">
        <f>VLOOKUP(A2138,'Data _Transformation'!A2137:Q4466,6,FALSE)</f>
        <v>No</v>
      </c>
      <c r="G2138" s="14" t="str">
        <f>VLOOKUP(A2138,'Data _Transformation'!A2137:Q4466,7,FALSE)</f>
        <v>No</v>
      </c>
      <c r="H2138" s="14">
        <f>VLOOKUP(A2138,'Data _Transformation'!A2137:Q4466,8,FALSE)</f>
        <v>0</v>
      </c>
      <c r="I2138" s="14" t="str">
        <f>VLOOKUP(A2138,'Data _Transformation'!A2137:Q4466,9,FALSE)</f>
        <v>Nonsmoker</v>
      </c>
      <c r="J2138" s="14" t="str">
        <f>VLOOKUP(A2138,'Data _Transformation'!A2137:Q4466,10,FALSE)</f>
        <v>Obesity</v>
      </c>
      <c r="K2138" s="14" t="str">
        <f>VLOOKUP(A2138,'Data _Transformation'!A2137:Q4466,11,FALSE)</f>
        <v>Normal</v>
      </c>
      <c r="L2138" s="39">
        <f>VLOOKUP(A2138,'Data _Transformation'!A2137:Q4466,12,FALSE)</f>
        <v>35593</v>
      </c>
      <c r="M2138" s="40">
        <f>VLOOKUP(A2138,'Data _Transformation'!A2137:Q4466,13,FALSE)</f>
        <v>36124.57</v>
      </c>
      <c r="N2138" s="14" t="str">
        <f>VLOOKUP(A2138,'Data _Transformation'!A2137:Q4466,14,FALSE)</f>
        <v>tier - 1</v>
      </c>
      <c r="O2138" s="14" t="str">
        <f>VLOOKUP(A2138,'Data _Transformation'!A2137:Q4466,15,FALSE)</f>
        <v>tier - 3</v>
      </c>
      <c r="P2138" s="14" t="str">
        <f>VLOOKUP(A2138,'Data _Transformation'!A2137:Q4466,16,0)</f>
        <v>R1013</v>
      </c>
      <c r="Q2138" s="42">
        <f>VLOOKUP(A2138,'Data _Transformation'!A2137:Q4466,17,0)</f>
        <v>25</v>
      </c>
    </row>
    <row r="2139" spans="1:17" ht="15.6" x14ac:dyDescent="0.3">
      <c r="A2139" s="41" t="s">
        <v>1183</v>
      </c>
      <c r="B2139" s="14" t="str">
        <f>VLOOKUP(A2139,'Data _Transformation'!A2138:Q4467,2,FALSE)</f>
        <v xml:space="preserve">  Lena</v>
      </c>
      <c r="C2139" s="14">
        <f>VLOOKUP(A2139,'Data _Transformation'!A2138:Q4467,3,FALSE)</f>
        <v>34.6</v>
      </c>
      <c r="D2139" s="14">
        <f>VLOOKUP(A2139,'Data _Transformation'!A2138:Q4467,4,FALSE)</f>
        <v>4.5</v>
      </c>
      <c r="E2139" s="14" t="str">
        <f>VLOOKUP(A2139,'Data _Transformation'!A2138:Q4467,5,FALSE)</f>
        <v>Yes</v>
      </c>
      <c r="F2139" s="14" t="str">
        <f>VLOOKUP(A2139,'Data _Transformation'!A2138:Q4467,6,FALSE)</f>
        <v>No</v>
      </c>
      <c r="G2139" s="14" t="str">
        <f>VLOOKUP(A2139,'Data _Transformation'!A2138:Q4467,7,FALSE)</f>
        <v>No</v>
      </c>
      <c r="H2139" s="14">
        <f>VLOOKUP(A2139,'Data _Transformation'!A2138:Q4467,8,FALSE)</f>
        <v>0</v>
      </c>
      <c r="I2139" s="14" t="str">
        <f>VLOOKUP(A2139,'Data _Transformation'!A2138:Q4467,9,FALSE)</f>
        <v>Nonsmoker</v>
      </c>
      <c r="J2139" s="14" t="str">
        <f>VLOOKUP(A2139,'Data _Transformation'!A2138:Q4467,10,FALSE)</f>
        <v>Obesity</v>
      </c>
      <c r="K2139" s="14" t="str">
        <f>VLOOKUP(A2139,'Data _Transformation'!A2138:Q4467,11,FALSE)</f>
        <v>Normal</v>
      </c>
      <c r="L2139" s="39">
        <f>VLOOKUP(A2139,'Data _Transformation'!A2138:Q4467,12,FALSE)</f>
        <v>38229</v>
      </c>
      <c r="M2139" s="40">
        <f>VLOOKUP(A2139,'Data _Transformation'!A2138:Q4467,13,FALSE)</f>
        <v>36149.480000000003</v>
      </c>
      <c r="N2139" s="14" t="str">
        <f>VLOOKUP(A2139,'Data _Transformation'!A2138:Q4467,14,FALSE)</f>
        <v>tier - 2</v>
      </c>
      <c r="O2139" s="14" t="str">
        <f>VLOOKUP(A2139,'Data _Transformation'!A2138:Q4467,15,FALSE)</f>
        <v>tier - 2</v>
      </c>
      <c r="P2139" s="14" t="str">
        <f>VLOOKUP(A2139,'Data _Transformation'!A2138:Q4467,16,0)</f>
        <v>R1013</v>
      </c>
      <c r="Q2139" s="42">
        <f>VLOOKUP(A2139,'Data _Transformation'!A2138:Q4467,17,0)</f>
        <v>18</v>
      </c>
    </row>
    <row r="2140" spans="1:17" ht="15.6" x14ac:dyDescent="0.3">
      <c r="A2140" s="41" t="s">
        <v>1180</v>
      </c>
      <c r="B2140" s="14" t="str">
        <f>VLOOKUP(A2140,'Data _Transformation'!A2139:Q4468,2,FALSE)</f>
        <v xml:space="preserve">  Valentina</v>
      </c>
      <c r="C2140" s="14">
        <f>VLOOKUP(A2140,'Data _Transformation'!A2139:Q4468,3,FALSE)</f>
        <v>25.8</v>
      </c>
      <c r="D2140" s="14">
        <f>VLOOKUP(A2140,'Data _Transformation'!A2139:Q4468,4,FALSE)</f>
        <v>6.29</v>
      </c>
      <c r="E2140" s="14" t="str">
        <f>VLOOKUP(A2140,'Data _Transformation'!A2139:Q4468,5,FALSE)</f>
        <v>Yes</v>
      </c>
      <c r="F2140" s="14" t="str">
        <f>VLOOKUP(A2140,'Data _Transformation'!A2139:Q4468,6,FALSE)</f>
        <v>No</v>
      </c>
      <c r="G2140" s="14" t="str">
        <f>VLOOKUP(A2140,'Data _Transformation'!A2139:Q4468,7,FALSE)</f>
        <v>No</v>
      </c>
      <c r="H2140" s="14">
        <f>VLOOKUP(A2140,'Data _Transformation'!A2139:Q4468,8,FALSE)</f>
        <v>0</v>
      </c>
      <c r="I2140" s="14" t="str">
        <f>VLOOKUP(A2140,'Data _Transformation'!A2139:Q4468,9,FALSE)</f>
        <v>Nonsmoker</v>
      </c>
      <c r="J2140" s="14" t="str">
        <f>VLOOKUP(A2140,'Data _Transformation'!A2139:Q4468,10,FALSE)</f>
        <v>Over weight</v>
      </c>
      <c r="K2140" s="14" t="str">
        <f>VLOOKUP(A2140,'Data _Transformation'!A2139:Q4468,11,FALSE)</f>
        <v>Prediabetes</v>
      </c>
      <c r="L2140" s="39">
        <f>VLOOKUP(A2140,'Data _Transformation'!A2139:Q4468,12,FALSE)</f>
        <v>27369</v>
      </c>
      <c r="M2140" s="40">
        <f>VLOOKUP(A2140,'Data _Transformation'!A2139:Q4468,13,FALSE)</f>
        <v>36182.870000000003</v>
      </c>
      <c r="N2140" s="14" t="str">
        <f>VLOOKUP(A2140,'Data _Transformation'!A2139:Q4468,14,FALSE)</f>
        <v>tier - 2</v>
      </c>
      <c r="O2140" s="14" t="str">
        <f>VLOOKUP(A2140,'Data _Transformation'!A2139:Q4468,15,FALSE)</f>
        <v>tier - 3</v>
      </c>
      <c r="P2140" s="14" t="str">
        <f>VLOOKUP(A2140,'Data _Transformation'!A2139:Q4468,16,0)</f>
        <v>R1012</v>
      </c>
      <c r="Q2140" s="42">
        <f>VLOOKUP(A2140,'Data _Transformation'!A2139:Q4468,17,0)</f>
        <v>48</v>
      </c>
    </row>
    <row r="2141" spans="1:17" ht="15.6" x14ac:dyDescent="0.3">
      <c r="A2141" s="41" t="s">
        <v>1175</v>
      </c>
      <c r="B2141" s="14" t="str">
        <f>VLOOKUP(A2141,'Data _Transformation'!A2140:Q4469,2,FALSE)</f>
        <v xml:space="preserve">  Russell N</v>
      </c>
      <c r="C2141" s="14">
        <f>VLOOKUP(A2141,'Data _Transformation'!A2140:Q4469,3,FALSE)</f>
        <v>35.86</v>
      </c>
      <c r="D2141" s="14">
        <f>VLOOKUP(A2141,'Data _Transformation'!A2140:Q4469,4,FALSE)</f>
        <v>4.33</v>
      </c>
      <c r="E2141" s="14" t="str">
        <f>VLOOKUP(A2141,'Data _Transformation'!A2140:Q4469,5,FALSE)</f>
        <v>No</v>
      </c>
      <c r="F2141" s="14" t="str">
        <f>VLOOKUP(A2141,'Data _Transformation'!A2140:Q4469,6,FALSE)</f>
        <v>No</v>
      </c>
      <c r="G2141" s="14" t="str">
        <f>VLOOKUP(A2141,'Data _Transformation'!A2140:Q4469,7,FALSE)</f>
        <v>No</v>
      </c>
      <c r="H2141" s="14">
        <f>VLOOKUP(A2141,'Data _Transformation'!A2140:Q4469,8,FALSE)</f>
        <v>1</v>
      </c>
      <c r="I2141" s="14" t="str">
        <f>VLOOKUP(A2141,'Data _Transformation'!A2140:Q4469,9,FALSE)</f>
        <v>Nonsmoker</v>
      </c>
      <c r="J2141" s="14" t="str">
        <f>VLOOKUP(A2141,'Data _Transformation'!A2140:Q4469,10,FALSE)</f>
        <v>Obesity</v>
      </c>
      <c r="K2141" s="14" t="str">
        <f>VLOOKUP(A2141,'Data _Transformation'!A2140:Q4469,11,FALSE)</f>
        <v>Normal</v>
      </c>
      <c r="L2141" s="39">
        <f>VLOOKUP(A2141,'Data _Transformation'!A2140:Q4469,12,FALSE)</f>
        <v>36434</v>
      </c>
      <c r="M2141" s="40">
        <f>VLOOKUP(A2141,'Data _Transformation'!A2140:Q4469,13,FALSE)</f>
        <v>36189.1</v>
      </c>
      <c r="N2141" s="14" t="str">
        <f>VLOOKUP(A2141,'Data _Transformation'!A2140:Q4469,14,FALSE)</f>
        <v>tier - 1</v>
      </c>
      <c r="O2141" s="14" t="str">
        <f>VLOOKUP(A2141,'Data _Transformation'!A2140:Q4469,15,FALSE)</f>
        <v>tier - 3</v>
      </c>
      <c r="P2141" s="14" t="str">
        <f>VLOOKUP(A2141,'Data _Transformation'!A2140:Q4469,16,0)</f>
        <v>R1016</v>
      </c>
      <c r="Q2141" s="42">
        <f>VLOOKUP(A2141,'Data _Transformation'!A2140:Q4469,17,0)</f>
        <v>23</v>
      </c>
    </row>
    <row r="2142" spans="1:17" ht="15.6" x14ac:dyDescent="0.3">
      <c r="A2142" s="41" t="s">
        <v>1172</v>
      </c>
      <c r="B2142" s="14" t="str">
        <f>VLOOKUP(A2142,'Data _Transformation'!A2141:Q4470,2,FALSE)</f>
        <v xml:space="preserve">  Scott R</v>
      </c>
      <c r="C2142" s="14">
        <f>VLOOKUP(A2142,'Data _Transformation'!A2141:Q4470,3,FALSE)</f>
        <v>40.47</v>
      </c>
      <c r="D2142" s="14">
        <f>VLOOKUP(A2142,'Data _Transformation'!A2141:Q4470,4,FALSE)</f>
        <v>11.15</v>
      </c>
      <c r="E2142" s="14" t="str">
        <f>VLOOKUP(A2142,'Data _Transformation'!A2141:Q4470,5,FALSE)</f>
        <v>No</v>
      </c>
      <c r="F2142" s="14" t="str">
        <f>VLOOKUP(A2142,'Data _Transformation'!A2141:Q4470,6,FALSE)</f>
        <v>No</v>
      </c>
      <c r="G2142" s="14" t="str">
        <f>VLOOKUP(A2142,'Data _Transformation'!A2141:Q4470,7,FALSE)</f>
        <v>No</v>
      </c>
      <c r="H2142" s="14">
        <f>VLOOKUP(A2142,'Data _Transformation'!A2141:Q4470,8,FALSE)</f>
        <v>0</v>
      </c>
      <c r="I2142" s="14" t="str">
        <f>VLOOKUP(A2142,'Data _Transformation'!A2141:Q4470,9,FALSE)</f>
        <v>Nonsmoker</v>
      </c>
      <c r="J2142" s="14" t="str">
        <f>VLOOKUP(A2142,'Data _Transformation'!A2141:Q4470,10,FALSE)</f>
        <v>Obesity</v>
      </c>
      <c r="K2142" s="14" t="str">
        <f>VLOOKUP(A2142,'Data _Transformation'!A2141:Q4470,11,FALSE)</f>
        <v>Diabetes</v>
      </c>
      <c r="L2142" s="39">
        <f>VLOOKUP(A2142,'Data _Transformation'!A2141:Q4470,12,FALSE)</f>
        <v>34331</v>
      </c>
      <c r="M2142" s="40">
        <f>VLOOKUP(A2142,'Data _Transformation'!A2141:Q4470,13,FALSE)</f>
        <v>36197.699999999997</v>
      </c>
      <c r="N2142" s="14" t="str">
        <f>VLOOKUP(A2142,'Data _Transformation'!A2141:Q4470,14,FALSE)</f>
        <v>tier - 1</v>
      </c>
      <c r="O2142" s="14" t="str">
        <f>VLOOKUP(A2142,'Data _Transformation'!A2141:Q4470,15,FALSE)</f>
        <v>tier - 3</v>
      </c>
      <c r="P2142" s="14" t="str">
        <f>VLOOKUP(A2142,'Data _Transformation'!A2141:Q4470,16,0)</f>
        <v>R1011</v>
      </c>
      <c r="Q2142" s="42">
        <f>VLOOKUP(A2142,'Data _Transformation'!A2141:Q4470,17,0)</f>
        <v>29</v>
      </c>
    </row>
    <row r="2143" spans="1:17" ht="15.6" x14ac:dyDescent="0.3">
      <c r="A2143" s="41" t="s">
        <v>1169</v>
      </c>
      <c r="B2143" s="14" t="str">
        <f>VLOOKUP(A2143,'Data _Transformation'!A2142:Q4471,2,FALSE)</f>
        <v xml:space="preserve">  Jose Francisco Sr</v>
      </c>
      <c r="C2143" s="14">
        <f>VLOOKUP(A2143,'Data _Transformation'!A2142:Q4471,3,FALSE)</f>
        <v>32.01</v>
      </c>
      <c r="D2143" s="14">
        <f>VLOOKUP(A2143,'Data _Transformation'!A2142:Q4471,4,FALSE)</f>
        <v>6.45</v>
      </c>
      <c r="E2143" s="14" t="str">
        <f>VLOOKUP(A2143,'Data _Transformation'!A2142:Q4471,5,FALSE)</f>
        <v>No</v>
      </c>
      <c r="F2143" s="14" t="str">
        <f>VLOOKUP(A2143,'Data _Transformation'!A2142:Q4471,6,FALSE)</f>
        <v>No</v>
      </c>
      <c r="G2143" s="14" t="str">
        <f>VLOOKUP(A2143,'Data _Transformation'!A2142:Q4471,7,FALSE)</f>
        <v>No</v>
      </c>
      <c r="H2143" s="14">
        <f>VLOOKUP(A2143,'Data _Transformation'!A2142:Q4471,8,FALSE)</f>
        <v>1</v>
      </c>
      <c r="I2143" s="14" t="str">
        <f>VLOOKUP(A2143,'Data _Transformation'!A2142:Q4471,9,FALSE)</f>
        <v>Nonsmoker</v>
      </c>
      <c r="J2143" s="14" t="str">
        <f>VLOOKUP(A2143,'Data _Transformation'!A2142:Q4471,10,FALSE)</f>
        <v>Obesity</v>
      </c>
      <c r="K2143" s="14" t="str">
        <f>VLOOKUP(A2143,'Data _Transformation'!A2142:Q4471,11,FALSE)</f>
        <v>Diabetes</v>
      </c>
      <c r="L2143" s="39">
        <f>VLOOKUP(A2143,'Data _Transformation'!A2142:Q4471,12,FALSE)</f>
        <v>37869</v>
      </c>
      <c r="M2143" s="40">
        <f>VLOOKUP(A2143,'Data _Transformation'!A2142:Q4471,13,FALSE)</f>
        <v>36219.410000000003</v>
      </c>
      <c r="N2143" s="14" t="str">
        <f>VLOOKUP(A2143,'Data _Transformation'!A2142:Q4471,14,FALSE)</f>
        <v>tier - 1</v>
      </c>
      <c r="O2143" s="14" t="str">
        <f>VLOOKUP(A2143,'Data _Transformation'!A2142:Q4471,15,FALSE)</f>
        <v>tier - 1</v>
      </c>
      <c r="P2143" s="14" t="str">
        <f>VLOOKUP(A2143,'Data _Transformation'!A2142:Q4471,16,0)</f>
        <v>R1012</v>
      </c>
      <c r="Q2143" s="42">
        <f>VLOOKUP(A2143,'Data _Transformation'!A2142:Q4471,17,0)</f>
        <v>19</v>
      </c>
    </row>
    <row r="2144" spans="1:17" ht="15.6" x14ac:dyDescent="0.3">
      <c r="A2144" s="41" t="s">
        <v>1166</v>
      </c>
      <c r="B2144" s="14" t="str">
        <f>VLOOKUP(A2144,'Data _Transformation'!A2143:Q4472,2,FALSE)</f>
        <v xml:space="preserve">  Paul J</v>
      </c>
      <c r="C2144" s="14">
        <f>VLOOKUP(A2144,'Data _Transformation'!A2143:Q4472,3,FALSE)</f>
        <v>33</v>
      </c>
      <c r="D2144" s="14">
        <f>VLOOKUP(A2144,'Data _Transformation'!A2143:Q4472,4,FALSE)</f>
        <v>9.27</v>
      </c>
      <c r="E2144" s="14" t="str">
        <f>VLOOKUP(A2144,'Data _Transformation'!A2143:Q4472,5,FALSE)</f>
        <v>No</v>
      </c>
      <c r="F2144" s="14" t="str">
        <f>VLOOKUP(A2144,'Data _Transformation'!A2143:Q4472,6,FALSE)</f>
        <v>No</v>
      </c>
      <c r="G2144" s="14" t="str">
        <f>VLOOKUP(A2144,'Data _Transformation'!A2143:Q4472,7,FALSE)</f>
        <v>No</v>
      </c>
      <c r="H2144" s="14">
        <f>VLOOKUP(A2144,'Data _Transformation'!A2143:Q4472,8,FALSE)</f>
        <v>0</v>
      </c>
      <c r="I2144" s="14" t="str">
        <f>VLOOKUP(A2144,'Data _Transformation'!A2143:Q4472,9,FALSE)</f>
        <v>Nonsmoker</v>
      </c>
      <c r="J2144" s="14" t="str">
        <f>VLOOKUP(A2144,'Data _Transformation'!A2143:Q4472,10,FALSE)</f>
        <v>Obesity</v>
      </c>
      <c r="K2144" s="14" t="str">
        <f>VLOOKUP(A2144,'Data _Transformation'!A2143:Q4472,11,FALSE)</f>
        <v>Diabetes</v>
      </c>
      <c r="L2144" s="39">
        <f>VLOOKUP(A2144,'Data _Transformation'!A2143:Q4472,12,FALSE)</f>
        <v>38346</v>
      </c>
      <c r="M2144" s="40">
        <f>VLOOKUP(A2144,'Data _Transformation'!A2143:Q4472,13,FALSE)</f>
        <v>36307.800000000003</v>
      </c>
      <c r="N2144" s="14" t="str">
        <f>VLOOKUP(A2144,'Data _Transformation'!A2143:Q4472,14,FALSE)</f>
        <v>tier - 1</v>
      </c>
      <c r="O2144" s="14" t="str">
        <f>VLOOKUP(A2144,'Data _Transformation'!A2143:Q4472,15,FALSE)</f>
        <v>tier - 2</v>
      </c>
      <c r="P2144" s="14" t="str">
        <f>VLOOKUP(A2144,'Data _Transformation'!A2143:Q4472,16,0)</f>
        <v>R1013</v>
      </c>
      <c r="Q2144" s="42">
        <f>VLOOKUP(A2144,'Data _Transformation'!A2143:Q4472,17,0)</f>
        <v>18</v>
      </c>
    </row>
    <row r="2145" spans="1:17" ht="15.6" x14ac:dyDescent="0.3">
      <c r="A2145" s="41" t="s">
        <v>1162</v>
      </c>
      <c r="B2145" s="14" t="str">
        <f>VLOOKUP(A2145,'Data _Transformation'!A2144:Q4473,2,FALSE)</f>
        <v xml:space="preserve">  Adam</v>
      </c>
      <c r="C2145" s="14">
        <f>VLOOKUP(A2145,'Data _Transformation'!A2144:Q4473,3,FALSE)</f>
        <v>29.3</v>
      </c>
      <c r="D2145" s="14">
        <f>VLOOKUP(A2145,'Data _Transformation'!A2144:Q4473,4,FALSE)</f>
        <v>6.15</v>
      </c>
      <c r="E2145" s="14" t="str">
        <f>VLOOKUP(A2145,'Data _Transformation'!A2144:Q4473,5,FALSE)</f>
        <v>No</v>
      </c>
      <c r="F2145" s="14" t="str">
        <f>VLOOKUP(A2145,'Data _Transformation'!A2144:Q4473,6,FALSE)</f>
        <v>No</v>
      </c>
      <c r="G2145" s="14" t="str">
        <f>VLOOKUP(A2145,'Data _Transformation'!A2144:Q4473,7,FALSE)</f>
        <v>No</v>
      </c>
      <c r="H2145" s="14">
        <f>VLOOKUP(A2145,'Data _Transformation'!A2144:Q4473,8,FALSE)</f>
        <v>1</v>
      </c>
      <c r="I2145" s="14" t="str">
        <f>VLOOKUP(A2145,'Data _Transformation'!A2144:Q4473,9,FALSE)</f>
        <v>Nonsmoker</v>
      </c>
      <c r="J2145" s="14" t="str">
        <f>VLOOKUP(A2145,'Data _Transformation'!A2144:Q4473,10,FALSE)</f>
        <v>Over weight</v>
      </c>
      <c r="K2145" s="14" t="str">
        <f>VLOOKUP(A2145,'Data _Transformation'!A2144:Q4473,11,FALSE)</f>
        <v>Prediabetes</v>
      </c>
      <c r="L2145" s="39">
        <f>VLOOKUP(A2145,'Data _Transformation'!A2144:Q4473,12,FALSE)</f>
        <v>33771</v>
      </c>
      <c r="M2145" s="40">
        <f>VLOOKUP(A2145,'Data _Transformation'!A2144:Q4473,13,FALSE)</f>
        <v>36314.050000000003</v>
      </c>
      <c r="N2145" s="14" t="str">
        <f>VLOOKUP(A2145,'Data _Transformation'!A2144:Q4473,14,FALSE)</f>
        <v>tier - 2</v>
      </c>
      <c r="O2145" s="14" t="str">
        <f>VLOOKUP(A2145,'Data _Transformation'!A2144:Q4473,15,FALSE)</f>
        <v>tier - 2</v>
      </c>
      <c r="P2145" s="14" t="str">
        <f>VLOOKUP(A2145,'Data _Transformation'!A2144:Q4473,16,0)</f>
        <v>R1011</v>
      </c>
      <c r="Q2145" s="42">
        <f>VLOOKUP(A2145,'Data _Transformation'!A2144:Q4473,17,0)</f>
        <v>30</v>
      </c>
    </row>
    <row r="2146" spans="1:17" ht="15.6" x14ac:dyDescent="0.3">
      <c r="A2146" s="41" t="s">
        <v>1158</v>
      </c>
      <c r="B2146" s="14" t="str">
        <f>VLOOKUP(A2146,'Data _Transformation'!A2145:Q4474,2,FALSE)</f>
        <v xml:space="preserve">  Edward J</v>
      </c>
      <c r="C2146" s="14">
        <f>VLOOKUP(A2146,'Data _Transformation'!A2145:Q4474,3,FALSE)</f>
        <v>25.8</v>
      </c>
      <c r="D2146" s="14">
        <f>VLOOKUP(A2146,'Data _Transformation'!A2145:Q4474,4,FALSE)</f>
        <v>4.13</v>
      </c>
      <c r="E2146" s="14" t="str">
        <f>VLOOKUP(A2146,'Data _Transformation'!A2145:Q4474,5,FALSE)</f>
        <v>No</v>
      </c>
      <c r="F2146" s="14" t="str">
        <f>VLOOKUP(A2146,'Data _Transformation'!A2145:Q4474,6,FALSE)</f>
        <v>No</v>
      </c>
      <c r="G2146" s="14" t="str">
        <f>VLOOKUP(A2146,'Data _Transformation'!A2145:Q4474,7,FALSE)</f>
        <v>No</v>
      </c>
      <c r="H2146" s="14">
        <f>VLOOKUP(A2146,'Data _Transformation'!A2145:Q4474,8,FALSE)</f>
        <v>1</v>
      </c>
      <c r="I2146" s="14" t="str">
        <f>VLOOKUP(A2146,'Data _Transformation'!A2145:Q4474,9,FALSE)</f>
        <v>Nonsmoker</v>
      </c>
      <c r="J2146" s="14" t="str">
        <f>VLOOKUP(A2146,'Data _Transformation'!A2145:Q4474,10,FALSE)</f>
        <v>Over weight</v>
      </c>
      <c r="K2146" s="14" t="str">
        <f>VLOOKUP(A2146,'Data _Transformation'!A2145:Q4474,11,FALSE)</f>
        <v>Normal</v>
      </c>
      <c r="L2146" s="39">
        <f>VLOOKUP(A2146,'Data _Transformation'!A2145:Q4474,12,FALSE)</f>
        <v>24763</v>
      </c>
      <c r="M2146" s="40">
        <f>VLOOKUP(A2146,'Data _Transformation'!A2145:Q4474,13,FALSE)</f>
        <v>36332.449999999997</v>
      </c>
      <c r="N2146" s="14" t="str">
        <f>VLOOKUP(A2146,'Data _Transformation'!A2145:Q4474,14,FALSE)</f>
        <v>tier - 1</v>
      </c>
      <c r="O2146" s="14" t="str">
        <f>VLOOKUP(A2146,'Data _Transformation'!A2145:Q4474,15,FALSE)</f>
        <v>tier - 3</v>
      </c>
      <c r="P2146" s="14" t="str">
        <f>VLOOKUP(A2146,'Data _Transformation'!A2145:Q4474,16,0)</f>
        <v>R1011</v>
      </c>
      <c r="Q2146" s="42">
        <f>VLOOKUP(A2146,'Data _Transformation'!A2145:Q4474,17,0)</f>
        <v>55</v>
      </c>
    </row>
    <row r="2147" spans="1:17" ht="15.6" x14ac:dyDescent="0.3">
      <c r="A2147" s="41" t="s">
        <v>1155</v>
      </c>
      <c r="B2147" s="14" t="str">
        <f>VLOOKUP(A2147,'Data _Transformation'!A2146:Q4475,2,FALSE)</f>
        <v xml:space="preserve">  Patrick A</v>
      </c>
      <c r="C2147" s="14">
        <f>VLOOKUP(A2147,'Data _Transformation'!A2146:Q4475,3,FALSE)</f>
        <v>23.4</v>
      </c>
      <c r="D2147" s="14">
        <f>VLOOKUP(A2147,'Data _Transformation'!A2146:Q4475,4,FALSE)</f>
        <v>4.24</v>
      </c>
      <c r="E2147" s="14" t="str">
        <f>VLOOKUP(A2147,'Data _Transformation'!A2146:Q4475,5,FALSE)</f>
        <v>No</v>
      </c>
      <c r="F2147" s="14" t="str">
        <f>VLOOKUP(A2147,'Data _Transformation'!A2146:Q4475,6,FALSE)</f>
        <v>No</v>
      </c>
      <c r="G2147" s="14" t="str">
        <f>VLOOKUP(A2147,'Data _Transformation'!A2146:Q4475,7,FALSE)</f>
        <v>No</v>
      </c>
      <c r="H2147" s="14">
        <f>VLOOKUP(A2147,'Data _Transformation'!A2146:Q4475,8,FALSE)</f>
        <v>1</v>
      </c>
      <c r="I2147" s="14" t="str">
        <f>VLOOKUP(A2147,'Data _Transformation'!A2146:Q4475,9,FALSE)</f>
        <v>Nonsmoker</v>
      </c>
      <c r="J2147" s="14" t="str">
        <f>VLOOKUP(A2147,'Data _Transformation'!A2146:Q4475,10,FALSE)</f>
        <v>Normal weight</v>
      </c>
      <c r="K2147" s="14" t="str">
        <f>VLOOKUP(A2147,'Data _Transformation'!A2146:Q4475,11,FALSE)</f>
        <v>Normal</v>
      </c>
      <c r="L2147" s="39">
        <f>VLOOKUP(A2147,'Data _Transformation'!A2146:Q4475,12,FALSE)</f>
        <v>27550</v>
      </c>
      <c r="M2147" s="40">
        <f>VLOOKUP(A2147,'Data _Transformation'!A2146:Q4475,13,FALSE)</f>
        <v>36350.71</v>
      </c>
      <c r="N2147" s="14" t="str">
        <f>VLOOKUP(A2147,'Data _Transformation'!A2146:Q4475,14,FALSE)</f>
        <v>tier - 1</v>
      </c>
      <c r="O2147" s="14" t="str">
        <f>VLOOKUP(A2147,'Data _Transformation'!A2146:Q4475,15,FALSE)</f>
        <v>tier - 2</v>
      </c>
      <c r="P2147" s="14" t="str">
        <f>VLOOKUP(A2147,'Data _Transformation'!A2146:Q4475,16,0)</f>
        <v>R1011</v>
      </c>
      <c r="Q2147" s="42">
        <f>VLOOKUP(A2147,'Data _Transformation'!A2146:Q4475,17,0)</f>
        <v>48</v>
      </c>
    </row>
    <row r="2148" spans="1:17" ht="15.6" x14ac:dyDescent="0.3">
      <c r="A2148" s="41" t="s">
        <v>1152</v>
      </c>
      <c r="B2148" s="14" t="str">
        <f>VLOOKUP(A2148,'Data _Transformation'!A2147:Q4476,2,FALSE)</f>
        <v xml:space="preserve">  Geraint H</v>
      </c>
      <c r="C2148" s="14">
        <f>VLOOKUP(A2148,'Data _Transformation'!A2147:Q4476,3,FALSE)</f>
        <v>27.93</v>
      </c>
      <c r="D2148" s="14">
        <f>VLOOKUP(A2148,'Data _Transformation'!A2147:Q4476,4,FALSE)</f>
        <v>9.8800000000000008</v>
      </c>
      <c r="E2148" s="14" t="str">
        <f>VLOOKUP(A2148,'Data _Transformation'!A2147:Q4476,5,FALSE)</f>
        <v>No</v>
      </c>
      <c r="F2148" s="14" t="str">
        <f>VLOOKUP(A2148,'Data _Transformation'!A2147:Q4476,6,FALSE)</f>
        <v>No</v>
      </c>
      <c r="G2148" s="14" t="str">
        <f>VLOOKUP(A2148,'Data _Transformation'!A2147:Q4476,7,FALSE)</f>
        <v>No</v>
      </c>
      <c r="H2148" s="14">
        <f>VLOOKUP(A2148,'Data _Transformation'!A2147:Q4476,8,FALSE)</f>
        <v>0</v>
      </c>
      <c r="I2148" s="14" t="str">
        <f>VLOOKUP(A2148,'Data _Transformation'!A2147:Q4476,9,FALSE)</f>
        <v>Nonsmoker</v>
      </c>
      <c r="J2148" s="14" t="str">
        <f>VLOOKUP(A2148,'Data _Transformation'!A2147:Q4476,10,FALSE)</f>
        <v>Over weight</v>
      </c>
      <c r="K2148" s="14" t="str">
        <f>VLOOKUP(A2148,'Data _Transformation'!A2147:Q4476,11,FALSE)</f>
        <v>Diabetes</v>
      </c>
      <c r="L2148" s="39">
        <f>VLOOKUP(A2148,'Data _Transformation'!A2147:Q4476,12,FALSE)</f>
        <v>37964</v>
      </c>
      <c r="M2148" s="40">
        <f>VLOOKUP(A2148,'Data _Transformation'!A2147:Q4476,13,FALSE)</f>
        <v>36397.58</v>
      </c>
      <c r="N2148" s="14" t="str">
        <f>VLOOKUP(A2148,'Data _Transformation'!A2147:Q4476,14,FALSE)</f>
        <v>tier - 2</v>
      </c>
      <c r="O2148" s="14" t="str">
        <f>VLOOKUP(A2148,'Data _Transformation'!A2147:Q4476,15,FALSE)</f>
        <v>tier - 3</v>
      </c>
      <c r="P2148" s="14" t="str">
        <f>VLOOKUP(A2148,'Data _Transformation'!A2147:Q4476,16,0)</f>
        <v>R1011</v>
      </c>
      <c r="Q2148" s="42">
        <f>VLOOKUP(A2148,'Data _Transformation'!A2147:Q4476,17,0)</f>
        <v>19</v>
      </c>
    </row>
    <row r="2149" spans="1:17" ht="15.6" x14ac:dyDescent="0.3">
      <c r="A2149" s="41" t="s">
        <v>1147</v>
      </c>
      <c r="B2149" s="14" t="str">
        <f>VLOOKUP(A2149,'Data _Transformation'!A2148:Q4477,2,FALSE)</f>
        <v xml:space="preserve">  Dj</v>
      </c>
      <c r="C2149" s="14">
        <f>VLOOKUP(A2149,'Data _Transformation'!A2148:Q4477,3,FALSE)</f>
        <v>22</v>
      </c>
      <c r="D2149" s="14">
        <f>VLOOKUP(A2149,'Data _Transformation'!A2148:Q4477,4,FALSE)</f>
        <v>9.5</v>
      </c>
      <c r="E2149" s="14" t="str">
        <f>VLOOKUP(A2149,'Data _Transformation'!A2148:Q4477,5,FALSE)</f>
        <v>No</v>
      </c>
      <c r="F2149" s="14" t="str">
        <f>VLOOKUP(A2149,'Data _Transformation'!A2148:Q4477,6,FALSE)</f>
        <v>No</v>
      </c>
      <c r="G2149" s="14" t="str">
        <f>VLOOKUP(A2149,'Data _Transformation'!A2148:Q4477,7,FALSE)</f>
        <v>No</v>
      </c>
      <c r="H2149" s="14">
        <f>VLOOKUP(A2149,'Data _Transformation'!A2148:Q4477,8,FALSE)</f>
        <v>0</v>
      </c>
      <c r="I2149" s="14" t="str">
        <f>VLOOKUP(A2149,'Data _Transformation'!A2148:Q4477,9,FALSE)</f>
        <v>Nonsmoker</v>
      </c>
      <c r="J2149" s="14" t="str">
        <f>VLOOKUP(A2149,'Data _Transformation'!A2148:Q4477,10,FALSE)</f>
        <v>Normal weight</v>
      </c>
      <c r="K2149" s="14" t="str">
        <f>VLOOKUP(A2149,'Data _Transformation'!A2148:Q4477,11,FALSE)</f>
        <v>Diabetes</v>
      </c>
      <c r="L2149" s="39">
        <f>VLOOKUP(A2149,'Data _Transformation'!A2148:Q4477,12,FALSE)</f>
        <v>22969</v>
      </c>
      <c r="M2149" s="40">
        <f>VLOOKUP(A2149,'Data _Transformation'!A2148:Q4477,13,FALSE)</f>
        <v>36445.550000000003</v>
      </c>
      <c r="N2149" s="14" t="str">
        <f>VLOOKUP(A2149,'Data _Transformation'!A2148:Q4477,14,FALSE)</f>
        <v>tier - 2</v>
      </c>
      <c r="O2149" s="14" t="str">
        <f>VLOOKUP(A2149,'Data _Transformation'!A2148:Q4477,15,FALSE)</f>
        <v>tier - 2</v>
      </c>
      <c r="P2149" s="14" t="str">
        <f>VLOOKUP(A2149,'Data _Transformation'!A2148:Q4477,16,0)</f>
        <v>R1011</v>
      </c>
      <c r="Q2149" s="42">
        <f>VLOOKUP(A2149,'Data _Transformation'!A2148:Q4477,17,0)</f>
        <v>60</v>
      </c>
    </row>
    <row r="2150" spans="1:17" ht="15.6" x14ac:dyDescent="0.3">
      <c r="A2150" s="41" t="s">
        <v>1143</v>
      </c>
      <c r="B2150" s="14" t="str">
        <f>VLOOKUP(A2150,'Data _Transformation'!A2149:Q4478,2,FALSE)</f>
        <v xml:space="preserve">  Zachary A</v>
      </c>
      <c r="C2150" s="14">
        <f>VLOOKUP(A2150,'Data _Transformation'!A2149:Q4478,3,FALSE)</f>
        <v>36.86</v>
      </c>
      <c r="D2150" s="14">
        <f>VLOOKUP(A2150,'Data _Transformation'!A2149:Q4478,4,FALSE)</f>
        <v>4.97</v>
      </c>
      <c r="E2150" s="14" t="str">
        <f>VLOOKUP(A2150,'Data _Transformation'!A2149:Q4478,5,FALSE)</f>
        <v>Yes</v>
      </c>
      <c r="F2150" s="14" t="str">
        <f>VLOOKUP(A2150,'Data _Transformation'!A2149:Q4478,6,FALSE)</f>
        <v>No</v>
      </c>
      <c r="G2150" s="14" t="str">
        <f>VLOOKUP(A2150,'Data _Transformation'!A2149:Q4478,7,FALSE)</f>
        <v>No</v>
      </c>
      <c r="H2150" s="14">
        <f>VLOOKUP(A2150,'Data _Transformation'!A2149:Q4478,8,FALSE)</f>
        <v>0</v>
      </c>
      <c r="I2150" s="14" t="str">
        <f>VLOOKUP(A2150,'Data _Transformation'!A2149:Q4478,9,FALSE)</f>
        <v>Nonsmoker</v>
      </c>
      <c r="J2150" s="14" t="str">
        <f>VLOOKUP(A2150,'Data _Transformation'!A2149:Q4478,10,FALSE)</f>
        <v>Obesity</v>
      </c>
      <c r="K2150" s="14" t="str">
        <f>VLOOKUP(A2150,'Data _Transformation'!A2149:Q4478,11,FALSE)</f>
        <v>Normal</v>
      </c>
      <c r="L2150" s="39">
        <f>VLOOKUP(A2150,'Data _Transformation'!A2149:Q4478,12,FALSE)</f>
        <v>26885</v>
      </c>
      <c r="M2150" s="40">
        <f>VLOOKUP(A2150,'Data _Transformation'!A2149:Q4478,13,FALSE)</f>
        <v>36541.550000000003</v>
      </c>
      <c r="N2150" s="14" t="str">
        <f>VLOOKUP(A2150,'Data _Transformation'!A2149:Q4478,14,FALSE)</f>
        <v>tier - 2</v>
      </c>
      <c r="O2150" s="14" t="str">
        <f>VLOOKUP(A2150,'Data _Transformation'!A2149:Q4478,15,FALSE)</f>
        <v>tier - 3</v>
      </c>
      <c r="P2150" s="14" t="str">
        <f>VLOOKUP(A2150,'Data _Transformation'!A2149:Q4478,16,0)</f>
        <v>R1011</v>
      </c>
      <c r="Q2150" s="42">
        <f>VLOOKUP(A2150,'Data _Transformation'!A2149:Q4478,17,0)</f>
        <v>49</v>
      </c>
    </row>
    <row r="2151" spans="1:17" ht="15.6" x14ac:dyDescent="0.3">
      <c r="A2151" s="41" t="s">
        <v>1139</v>
      </c>
      <c r="B2151" s="14" t="str">
        <f>VLOOKUP(A2151,'Data _Transformation'!A2150:Q4479,2,FALSE)</f>
        <v xml:space="preserve">  Brian W</v>
      </c>
      <c r="C2151" s="14">
        <f>VLOOKUP(A2151,'Data _Transformation'!A2150:Q4479,3,FALSE)</f>
        <v>31.254999999999999</v>
      </c>
      <c r="D2151" s="14">
        <f>VLOOKUP(A2151,'Data _Transformation'!A2150:Q4479,4,FALSE)</f>
        <v>5.49</v>
      </c>
      <c r="E2151" s="14" t="str">
        <f>VLOOKUP(A2151,'Data _Transformation'!A2150:Q4479,5,FALSE)</f>
        <v>Yes</v>
      </c>
      <c r="F2151" s="14" t="str">
        <f>VLOOKUP(A2151,'Data _Transformation'!A2150:Q4479,6,FALSE)</f>
        <v>No</v>
      </c>
      <c r="G2151" s="14" t="str">
        <f>VLOOKUP(A2151,'Data _Transformation'!A2150:Q4479,7,FALSE)</f>
        <v>No</v>
      </c>
      <c r="H2151" s="14">
        <f>VLOOKUP(A2151,'Data _Transformation'!A2150:Q4479,8,FALSE)</f>
        <v>0</v>
      </c>
      <c r="I2151" s="14" t="str">
        <f>VLOOKUP(A2151,'Data _Transformation'!A2150:Q4479,9,FALSE)</f>
        <v>Nonsmoker</v>
      </c>
      <c r="J2151" s="14" t="str">
        <f>VLOOKUP(A2151,'Data _Transformation'!A2150:Q4479,10,FALSE)</f>
        <v>Obesity</v>
      </c>
      <c r="K2151" s="14" t="str">
        <f>VLOOKUP(A2151,'Data _Transformation'!A2150:Q4479,11,FALSE)</f>
        <v>Normal</v>
      </c>
      <c r="L2151" s="39">
        <f>VLOOKUP(A2151,'Data _Transformation'!A2150:Q4479,12,FALSE)</f>
        <v>33886</v>
      </c>
      <c r="M2151" s="40">
        <f>VLOOKUP(A2151,'Data _Transformation'!A2150:Q4479,13,FALSE)</f>
        <v>36572.800000000003</v>
      </c>
      <c r="N2151" s="14" t="str">
        <f>VLOOKUP(A2151,'Data _Transformation'!A2150:Q4479,14,FALSE)</f>
        <v>tier - 1</v>
      </c>
      <c r="O2151" s="14" t="str">
        <f>VLOOKUP(A2151,'Data _Transformation'!A2150:Q4479,15,FALSE)</f>
        <v>tier - 2</v>
      </c>
      <c r="P2151" s="14" t="str">
        <f>VLOOKUP(A2151,'Data _Transformation'!A2150:Q4479,16,0)</f>
        <v>R1011</v>
      </c>
      <c r="Q2151" s="42">
        <f>VLOOKUP(A2151,'Data _Transformation'!A2150:Q4479,17,0)</f>
        <v>30</v>
      </c>
    </row>
    <row r="2152" spans="1:17" ht="15.6" x14ac:dyDescent="0.3">
      <c r="A2152" s="41" t="s">
        <v>1136</v>
      </c>
      <c r="B2152" s="14" t="str">
        <f>VLOOKUP(A2152,'Data _Transformation'!A2151:Q4480,2,FALSE)</f>
        <v xml:space="preserve">  Joe</v>
      </c>
      <c r="C2152" s="14">
        <f>VLOOKUP(A2152,'Data _Transformation'!A2151:Q4480,3,FALSE)</f>
        <v>23.06</v>
      </c>
      <c r="D2152" s="14">
        <f>VLOOKUP(A2152,'Data _Transformation'!A2151:Q4480,4,FALSE)</f>
        <v>4.47</v>
      </c>
      <c r="E2152" s="14" t="str">
        <f>VLOOKUP(A2152,'Data _Transformation'!A2151:Q4480,5,FALSE)</f>
        <v>No</v>
      </c>
      <c r="F2152" s="14" t="str">
        <f>VLOOKUP(A2152,'Data _Transformation'!A2151:Q4480,6,FALSE)</f>
        <v>No</v>
      </c>
      <c r="G2152" s="14" t="str">
        <f>VLOOKUP(A2152,'Data _Transformation'!A2151:Q4480,7,FALSE)</f>
        <v>No</v>
      </c>
      <c r="H2152" s="14">
        <f>VLOOKUP(A2152,'Data _Transformation'!A2151:Q4480,8,FALSE)</f>
        <v>0</v>
      </c>
      <c r="I2152" s="14" t="str">
        <f>VLOOKUP(A2152,'Data _Transformation'!A2151:Q4480,9,FALSE)</f>
        <v>Nonsmoker</v>
      </c>
      <c r="J2152" s="14" t="str">
        <f>VLOOKUP(A2152,'Data _Transformation'!A2151:Q4480,10,FALSE)</f>
        <v>Normal weight</v>
      </c>
      <c r="K2152" s="14" t="str">
        <f>VLOOKUP(A2152,'Data _Transformation'!A2151:Q4480,11,FALSE)</f>
        <v>Normal</v>
      </c>
      <c r="L2152" s="39">
        <f>VLOOKUP(A2152,'Data _Transformation'!A2151:Q4480,12,FALSE)</f>
        <v>22491</v>
      </c>
      <c r="M2152" s="40">
        <f>VLOOKUP(A2152,'Data _Transformation'!A2151:Q4480,13,FALSE)</f>
        <v>36580.28</v>
      </c>
      <c r="N2152" s="14" t="str">
        <f>VLOOKUP(A2152,'Data _Transformation'!A2151:Q4480,14,FALSE)</f>
        <v>tier - 2</v>
      </c>
      <c r="O2152" s="14" t="str">
        <f>VLOOKUP(A2152,'Data _Transformation'!A2151:Q4480,15,FALSE)</f>
        <v>tier - 2</v>
      </c>
      <c r="P2152" s="14" t="str">
        <f>VLOOKUP(A2152,'Data _Transformation'!A2151:Q4480,16,0)</f>
        <v>R1013</v>
      </c>
      <c r="Q2152" s="42">
        <f>VLOOKUP(A2152,'Data _Transformation'!A2151:Q4480,17,0)</f>
        <v>61</v>
      </c>
    </row>
    <row r="2153" spans="1:17" ht="15.6" x14ac:dyDescent="0.3">
      <c r="A2153" s="41" t="s">
        <v>1131</v>
      </c>
      <c r="B2153" s="14" t="str">
        <f>VLOOKUP(A2153,'Data _Transformation'!A2152:Q4481,2,FALSE)</f>
        <v xml:space="preserve">  Stephen</v>
      </c>
      <c r="C2153" s="14">
        <f>VLOOKUP(A2153,'Data _Transformation'!A2152:Q4481,3,FALSE)</f>
        <v>28.975000000000001</v>
      </c>
      <c r="D2153" s="14">
        <f>VLOOKUP(A2153,'Data _Transformation'!A2152:Q4481,4,FALSE)</f>
        <v>4.34</v>
      </c>
      <c r="E2153" s="14" t="str">
        <f>VLOOKUP(A2153,'Data _Transformation'!A2152:Q4481,5,FALSE)</f>
        <v>Yes</v>
      </c>
      <c r="F2153" s="14" t="str">
        <f>VLOOKUP(A2153,'Data _Transformation'!A2152:Q4481,6,FALSE)</f>
        <v>No</v>
      </c>
      <c r="G2153" s="14" t="str">
        <f>VLOOKUP(A2153,'Data _Transformation'!A2152:Q4481,7,FALSE)</f>
        <v>No</v>
      </c>
      <c r="H2153" s="14">
        <f>VLOOKUP(A2153,'Data _Transformation'!A2152:Q4481,8,FALSE)</f>
        <v>0</v>
      </c>
      <c r="I2153" s="14" t="str">
        <f>VLOOKUP(A2153,'Data _Transformation'!A2152:Q4481,9,FALSE)</f>
        <v>Nonsmoker</v>
      </c>
      <c r="J2153" s="14" t="str">
        <f>VLOOKUP(A2153,'Data _Transformation'!A2152:Q4481,10,FALSE)</f>
        <v>Over weight</v>
      </c>
      <c r="K2153" s="14" t="str">
        <f>VLOOKUP(A2153,'Data _Transformation'!A2152:Q4481,11,FALSE)</f>
        <v>Normal</v>
      </c>
      <c r="L2153" s="39">
        <f>VLOOKUP(A2153,'Data _Transformation'!A2152:Q4481,12,FALSE)</f>
        <v>25763</v>
      </c>
      <c r="M2153" s="40">
        <f>VLOOKUP(A2153,'Data _Transformation'!A2152:Q4481,13,FALSE)</f>
        <v>36786.370000000003</v>
      </c>
      <c r="N2153" s="14" t="str">
        <f>VLOOKUP(A2153,'Data _Transformation'!A2152:Q4481,14,FALSE)</f>
        <v>tier - 1</v>
      </c>
      <c r="O2153" s="14" t="str">
        <f>VLOOKUP(A2153,'Data _Transformation'!A2152:Q4481,15,FALSE)</f>
        <v>tier - 1</v>
      </c>
      <c r="P2153" s="14" t="str">
        <f>VLOOKUP(A2153,'Data _Transformation'!A2152:Q4481,16,0)</f>
        <v>R1011</v>
      </c>
      <c r="Q2153" s="42">
        <f>VLOOKUP(A2153,'Data _Transformation'!A2152:Q4481,17,0)</f>
        <v>52</v>
      </c>
    </row>
    <row r="2154" spans="1:17" ht="15.6" x14ac:dyDescent="0.3">
      <c r="A2154" s="41" t="s">
        <v>1126</v>
      </c>
      <c r="B2154" s="14" t="str">
        <f>VLOOKUP(A2154,'Data _Transformation'!A2153:Q4482,2,FALSE)</f>
        <v xml:space="preserve">  Ellen L</v>
      </c>
      <c r="C2154" s="14">
        <f>VLOOKUP(A2154,'Data _Transformation'!A2153:Q4482,3,FALSE)</f>
        <v>33.299999999999997</v>
      </c>
      <c r="D2154" s="14">
        <f>VLOOKUP(A2154,'Data _Transformation'!A2153:Q4482,4,FALSE)</f>
        <v>9.49</v>
      </c>
      <c r="E2154" s="14" t="str">
        <f>VLOOKUP(A2154,'Data _Transformation'!A2153:Q4482,5,FALSE)</f>
        <v>No</v>
      </c>
      <c r="F2154" s="14" t="str">
        <f>VLOOKUP(A2154,'Data _Transformation'!A2153:Q4482,6,FALSE)</f>
        <v>No</v>
      </c>
      <c r="G2154" s="14" t="str">
        <f>VLOOKUP(A2154,'Data _Transformation'!A2153:Q4482,7,FALSE)</f>
        <v>No</v>
      </c>
      <c r="H2154" s="14">
        <f>VLOOKUP(A2154,'Data _Transformation'!A2153:Q4482,8,FALSE)</f>
        <v>0</v>
      </c>
      <c r="I2154" s="14" t="str">
        <f>VLOOKUP(A2154,'Data _Transformation'!A2153:Q4482,9,FALSE)</f>
        <v>Nonsmoker</v>
      </c>
      <c r="J2154" s="14" t="str">
        <f>VLOOKUP(A2154,'Data _Transformation'!A2153:Q4482,10,FALSE)</f>
        <v>Obesity</v>
      </c>
      <c r="K2154" s="14" t="str">
        <f>VLOOKUP(A2154,'Data _Transformation'!A2153:Q4482,11,FALSE)</f>
        <v>Diabetes</v>
      </c>
      <c r="L2154" s="39">
        <f>VLOOKUP(A2154,'Data _Transformation'!A2153:Q4482,12,FALSE)</f>
        <v>24104</v>
      </c>
      <c r="M2154" s="40">
        <f>VLOOKUP(A2154,'Data _Transformation'!A2153:Q4482,13,FALSE)</f>
        <v>36795.29</v>
      </c>
      <c r="N2154" s="14" t="str">
        <f>VLOOKUP(A2154,'Data _Transformation'!A2153:Q4482,14,FALSE)</f>
        <v>tier - 2</v>
      </c>
      <c r="O2154" s="14" t="str">
        <f>VLOOKUP(A2154,'Data _Transformation'!A2153:Q4482,15,FALSE)</f>
        <v>tier - 1</v>
      </c>
      <c r="P2154" s="14" t="str">
        <f>VLOOKUP(A2154,'Data _Transformation'!A2153:Q4482,16,0)</f>
        <v>R1011</v>
      </c>
      <c r="Q2154" s="42">
        <f>VLOOKUP(A2154,'Data _Transformation'!A2153:Q4482,17,0)</f>
        <v>57</v>
      </c>
    </row>
    <row r="2155" spans="1:17" ht="15.6" x14ac:dyDescent="0.3">
      <c r="A2155" s="41" t="s">
        <v>1123</v>
      </c>
      <c r="B2155" s="14" t="str">
        <f>VLOOKUP(A2155,'Data _Transformation'!A2154:Q4483,2,FALSE)</f>
        <v xml:space="preserve">  Cindy</v>
      </c>
      <c r="C2155" s="14">
        <f>VLOOKUP(A2155,'Data _Transformation'!A2154:Q4483,3,FALSE)</f>
        <v>33</v>
      </c>
      <c r="D2155" s="14">
        <f>VLOOKUP(A2155,'Data _Transformation'!A2154:Q4483,4,FALSE)</f>
        <v>10.16</v>
      </c>
      <c r="E2155" s="14" t="str">
        <f>VLOOKUP(A2155,'Data _Transformation'!A2154:Q4483,5,FALSE)</f>
        <v>No</v>
      </c>
      <c r="F2155" s="14" t="str">
        <f>VLOOKUP(A2155,'Data _Transformation'!A2154:Q4483,6,FALSE)</f>
        <v>No</v>
      </c>
      <c r="G2155" s="14" t="str">
        <f>VLOOKUP(A2155,'Data _Transformation'!A2154:Q4483,7,FALSE)</f>
        <v>No</v>
      </c>
      <c r="H2155" s="14">
        <f>VLOOKUP(A2155,'Data _Transformation'!A2154:Q4483,8,FALSE)</f>
        <v>0</v>
      </c>
      <c r="I2155" s="14" t="str">
        <f>VLOOKUP(A2155,'Data _Transformation'!A2154:Q4483,9,FALSE)</f>
        <v>Nonsmoker</v>
      </c>
      <c r="J2155" s="14" t="str">
        <f>VLOOKUP(A2155,'Data _Transformation'!A2154:Q4483,10,FALSE)</f>
        <v>Obesity</v>
      </c>
      <c r="K2155" s="14" t="str">
        <f>VLOOKUP(A2155,'Data _Transformation'!A2154:Q4483,11,FALSE)</f>
        <v>Diabetes</v>
      </c>
      <c r="L2155" s="39">
        <f>VLOOKUP(A2155,'Data _Transformation'!A2154:Q4483,12,FALSE)</f>
        <v>33883</v>
      </c>
      <c r="M2155" s="40">
        <f>VLOOKUP(A2155,'Data _Transformation'!A2154:Q4483,13,FALSE)</f>
        <v>36837.47</v>
      </c>
      <c r="N2155" s="14" t="str">
        <f>VLOOKUP(A2155,'Data _Transformation'!A2154:Q4483,14,FALSE)</f>
        <v>tier - 1</v>
      </c>
      <c r="O2155" s="14" t="str">
        <f>VLOOKUP(A2155,'Data _Transformation'!A2154:Q4483,15,FALSE)</f>
        <v>tier - 2</v>
      </c>
      <c r="P2155" s="14" t="str">
        <f>VLOOKUP(A2155,'Data _Transformation'!A2154:Q4483,16,0)</f>
        <v>R1011</v>
      </c>
      <c r="Q2155" s="42">
        <f>VLOOKUP(A2155,'Data _Transformation'!A2154:Q4483,17,0)</f>
        <v>30</v>
      </c>
    </row>
    <row r="2156" spans="1:17" ht="15.6" x14ac:dyDescent="0.3">
      <c r="A2156" s="41" t="s">
        <v>1119</v>
      </c>
      <c r="B2156" s="14" t="str">
        <f>VLOOKUP(A2156,'Data _Transformation'!A2155:Q4484,2,FALSE)</f>
        <v xml:space="preserve">  Abigail R</v>
      </c>
      <c r="C2156" s="14">
        <f>VLOOKUP(A2156,'Data _Transformation'!A2155:Q4484,3,FALSE)</f>
        <v>31.46</v>
      </c>
      <c r="D2156" s="14">
        <f>VLOOKUP(A2156,'Data _Transformation'!A2155:Q4484,4,FALSE)</f>
        <v>11.19</v>
      </c>
      <c r="E2156" s="14" t="str">
        <f>VLOOKUP(A2156,'Data _Transformation'!A2155:Q4484,5,FALSE)</f>
        <v>No</v>
      </c>
      <c r="F2156" s="14" t="str">
        <f>VLOOKUP(A2156,'Data _Transformation'!A2155:Q4484,6,FALSE)</f>
        <v>No</v>
      </c>
      <c r="G2156" s="14" t="str">
        <f>VLOOKUP(A2156,'Data _Transformation'!A2155:Q4484,7,FALSE)</f>
        <v>No</v>
      </c>
      <c r="H2156" s="14">
        <f>VLOOKUP(A2156,'Data _Transformation'!A2155:Q4484,8,FALSE)</f>
        <v>0</v>
      </c>
      <c r="I2156" s="14" t="str">
        <f>VLOOKUP(A2156,'Data _Transformation'!A2155:Q4484,9,FALSE)</f>
        <v>Nonsmoker</v>
      </c>
      <c r="J2156" s="14" t="str">
        <f>VLOOKUP(A2156,'Data _Transformation'!A2155:Q4484,10,FALSE)</f>
        <v>Obesity</v>
      </c>
      <c r="K2156" s="14" t="str">
        <f>VLOOKUP(A2156,'Data _Transformation'!A2155:Q4484,11,FALSE)</f>
        <v>Diabetes</v>
      </c>
      <c r="L2156" s="39">
        <f>VLOOKUP(A2156,'Data _Transformation'!A2155:Q4484,12,FALSE)</f>
        <v>33789</v>
      </c>
      <c r="M2156" s="40">
        <f>VLOOKUP(A2156,'Data _Transformation'!A2155:Q4484,13,FALSE)</f>
        <v>36837.47</v>
      </c>
      <c r="N2156" s="14" t="str">
        <f>VLOOKUP(A2156,'Data _Transformation'!A2155:Q4484,14,FALSE)</f>
        <v>tier - 2</v>
      </c>
      <c r="O2156" s="14" t="str">
        <f>VLOOKUP(A2156,'Data _Transformation'!A2155:Q4484,15,FALSE)</f>
        <v>tier - 3</v>
      </c>
      <c r="P2156" s="14" t="str">
        <f>VLOOKUP(A2156,'Data _Transformation'!A2155:Q4484,16,0)</f>
        <v>R1011</v>
      </c>
      <c r="Q2156" s="42">
        <f>VLOOKUP(A2156,'Data _Transformation'!A2155:Q4484,17,0)</f>
        <v>30</v>
      </c>
    </row>
    <row r="2157" spans="1:17" ht="15.6" x14ac:dyDescent="0.3">
      <c r="A2157" s="41" t="s">
        <v>1114</v>
      </c>
      <c r="B2157" s="14" t="str">
        <f>VLOOKUP(A2157,'Data _Transformation'!A2156:Q4485,2,FALSE)</f>
        <v xml:space="preserve">  Amy L</v>
      </c>
      <c r="C2157" s="14">
        <f>VLOOKUP(A2157,'Data _Transformation'!A2156:Q4485,3,FALSE)</f>
        <v>29.6</v>
      </c>
      <c r="D2157" s="14">
        <f>VLOOKUP(A2157,'Data _Transformation'!A2156:Q4485,4,FALSE)</f>
        <v>11.03</v>
      </c>
      <c r="E2157" s="14" t="str">
        <f>VLOOKUP(A2157,'Data _Transformation'!A2156:Q4485,5,FALSE)</f>
        <v>No</v>
      </c>
      <c r="F2157" s="14" t="str">
        <f>VLOOKUP(A2157,'Data _Transformation'!A2156:Q4485,6,FALSE)</f>
        <v>No</v>
      </c>
      <c r="G2157" s="14" t="str">
        <f>VLOOKUP(A2157,'Data _Transformation'!A2156:Q4485,7,FALSE)</f>
        <v>No</v>
      </c>
      <c r="H2157" s="14">
        <f>VLOOKUP(A2157,'Data _Transformation'!A2156:Q4485,8,FALSE)</f>
        <v>0</v>
      </c>
      <c r="I2157" s="14" t="str">
        <f>VLOOKUP(A2157,'Data _Transformation'!A2156:Q4485,9,FALSE)</f>
        <v>Nonsmoker</v>
      </c>
      <c r="J2157" s="14" t="str">
        <f>VLOOKUP(A2157,'Data _Transformation'!A2156:Q4485,10,FALSE)</f>
        <v>Over weight</v>
      </c>
      <c r="K2157" s="14" t="str">
        <f>VLOOKUP(A2157,'Data _Transformation'!A2156:Q4485,11,FALSE)</f>
        <v>Diabetes</v>
      </c>
      <c r="L2157" s="39">
        <f>VLOOKUP(A2157,'Data _Transformation'!A2156:Q4485,12,FALSE)</f>
        <v>26638</v>
      </c>
      <c r="M2157" s="40">
        <f>VLOOKUP(A2157,'Data _Transformation'!A2156:Q4485,13,FALSE)</f>
        <v>36889.99</v>
      </c>
      <c r="N2157" s="14" t="str">
        <f>VLOOKUP(A2157,'Data _Transformation'!A2156:Q4485,14,FALSE)</f>
        <v>tier - 1</v>
      </c>
      <c r="O2157" s="14" t="str">
        <f>VLOOKUP(A2157,'Data _Transformation'!A2156:Q4485,15,FALSE)</f>
        <v>tier - 3</v>
      </c>
      <c r="P2157" s="14" t="str">
        <f>VLOOKUP(A2157,'Data _Transformation'!A2156:Q4485,16,0)</f>
        <v>R1011</v>
      </c>
      <c r="Q2157" s="42">
        <f>VLOOKUP(A2157,'Data _Transformation'!A2156:Q4485,17,0)</f>
        <v>50</v>
      </c>
    </row>
    <row r="2158" spans="1:17" ht="15.6" x14ac:dyDescent="0.3">
      <c r="A2158" s="41" t="s">
        <v>1110</v>
      </c>
      <c r="B2158" s="14" t="str">
        <f>VLOOKUP(A2158,'Data _Transformation'!A2157:Q4486,2,FALSE)</f>
        <v xml:space="preserve">  Amy</v>
      </c>
      <c r="C2158" s="14">
        <f>VLOOKUP(A2158,'Data _Transformation'!A2157:Q4486,3,FALSE)</f>
        <v>22.05</v>
      </c>
      <c r="D2158" s="14">
        <f>VLOOKUP(A2158,'Data _Transformation'!A2157:Q4486,4,FALSE)</f>
        <v>4.43</v>
      </c>
      <c r="E2158" s="14" t="str">
        <f>VLOOKUP(A2158,'Data _Transformation'!A2157:Q4486,5,FALSE)</f>
        <v>Yes</v>
      </c>
      <c r="F2158" s="14" t="str">
        <f>VLOOKUP(A2158,'Data _Transformation'!A2157:Q4486,6,FALSE)</f>
        <v>No</v>
      </c>
      <c r="G2158" s="14" t="str">
        <f>VLOOKUP(A2158,'Data _Transformation'!A2157:Q4486,7,FALSE)</f>
        <v>No</v>
      </c>
      <c r="H2158" s="14">
        <f>VLOOKUP(A2158,'Data _Transformation'!A2157:Q4486,8,FALSE)</f>
        <v>0</v>
      </c>
      <c r="I2158" s="14" t="str">
        <f>VLOOKUP(A2158,'Data _Transformation'!A2157:Q4486,9,FALSE)</f>
        <v>Nonsmoker</v>
      </c>
      <c r="J2158" s="14" t="str">
        <f>VLOOKUP(A2158,'Data _Transformation'!A2157:Q4486,10,FALSE)</f>
        <v>Normal weight</v>
      </c>
      <c r="K2158" s="14" t="str">
        <f>VLOOKUP(A2158,'Data _Transformation'!A2157:Q4486,11,FALSE)</f>
        <v>Normal</v>
      </c>
      <c r="L2158" s="39">
        <f>VLOOKUP(A2158,'Data _Transformation'!A2157:Q4486,12,FALSE)</f>
        <v>37793</v>
      </c>
      <c r="M2158" s="40">
        <f>VLOOKUP(A2158,'Data _Transformation'!A2157:Q4486,13,FALSE)</f>
        <v>36898.730000000003</v>
      </c>
      <c r="N2158" s="14" t="str">
        <f>VLOOKUP(A2158,'Data _Transformation'!A2157:Q4486,14,FALSE)</f>
        <v>tier - 2</v>
      </c>
      <c r="O2158" s="14" t="str">
        <f>VLOOKUP(A2158,'Data _Transformation'!A2157:Q4486,15,FALSE)</f>
        <v>tier - 1</v>
      </c>
      <c r="P2158" s="14" t="str">
        <f>VLOOKUP(A2158,'Data _Transformation'!A2157:Q4486,16,0)</f>
        <v>R1012</v>
      </c>
      <c r="Q2158" s="42">
        <f>VLOOKUP(A2158,'Data _Transformation'!A2157:Q4486,17,0)</f>
        <v>19</v>
      </c>
    </row>
    <row r="2159" spans="1:17" ht="15.6" x14ac:dyDescent="0.3">
      <c r="A2159" s="41" t="s">
        <v>1104</v>
      </c>
      <c r="B2159" s="14" t="str">
        <f>VLOOKUP(A2159,'Data _Transformation'!A2158:Q4487,2,FALSE)</f>
        <v xml:space="preserve">  Grace H</v>
      </c>
      <c r="C2159" s="14">
        <f>VLOOKUP(A2159,'Data _Transformation'!A2158:Q4487,3,FALSE)</f>
        <v>27.06</v>
      </c>
      <c r="D2159" s="14">
        <f>VLOOKUP(A2159,'Data _Transformation'!A2158:Q4487,4,FALSE)</f>
        <v>6.14</v>
      </c>
      <c r="E2159" s="14" t="str">
        <f>VLOOKUP(A2159,'Data _Transformation'!A2158:Q4487,5,FALSE)</f>
        <v>No</v>
      </c>
      <c r="F2159" s="14" t="str">
        <f>VLOOKUP(A2159,'Data _Transformation'!A2158:Q4487,6,FALSE)</f>
        <v>yes</v>
      </c>
      <c r="G2159" s="14" t="str">
        <f>VLOOKUP(A2159,'Data _Transformation'!A2158:Q4487,7,FALSE)</f>
        <v>No</v>
      </c>
      <c r="H2159" s="14">
        <f>VLOOKUP(A2159,'Data _Transformation'!A2158:Q4487,8,FALSE)</f>
        <v>1</v>
      </c>
      <c r="I2159" s="14" t="str">
        <f>VLOOKUP(A2159,'Data _Transformation'!A2158:Q4487,9,FALSE)</f>
        <v>Nonsmoker</v>
      </c>
      <c r="J2159" s="14" t="str">
        <f>VLOOKUP(A2159,'Data _Transformation'!A2158:Q4487,10,FALSE)</f>
        <v>Over weight</v>
      </c>
      <c r="K2159" s="14" t="str">
        <f>VLOOKUP(A2159,'Data _Transformation'!A2158:Q4487,11,FALSE)</f>
        <v>Prediabetes</v>
      </c>
      <c r="L2159" s="39">
        <f>VLOOKUP(A2159,'Data _Transformation'!A2158:Q4487,12,FALSE)</f>
        <v>23216</v>
      </c>
      <c r="M2159" s="40">
        <f>VLOOKUP(A2159,'Data _Transformation'!A2158:Q4487,13,FALSE)</f>
        <v>36910.61</v>
      </c>
      <c r="N2159" s="14" t="str">
        <f>VLOOKUP(A2159,'Data _Transformation'!A2158:Q4487,14,FALSE)</f>
        <v>tier - 2</v>
      </c>
      <c r="O2159" s="14" t="str">
        <f>VLOOKUP(A2159,'Data _Transformation'!A2158:Q4487,15,FALSE)</f>
        <v>tier - 2</v>
      </c>
      <c r="P2159" s="14" t="str">
        <f>VLOOKUP(A2159,'Data _Transformation'!A2158:Q4487,16,0)</f>
        <v>R1011</v>
      </c>
      <c r="Q2159" s="42">
        <f>VLOOKUP(A2159,'Data _Transformation'!A2158:Q4487,17,0)</f>
        <v>59</v>
      </c>
    </row>
    <row r="2160" spans="1:17" ht="15.6" x14ac:dyDescent="0.3">
      <c r="A2160" s="41" t="s">
        <v>1100</v>
      </c>
      <c r="B2160" s="14" t="str">
        <f>VLOOKUP(A2160,'Data _Transformation'!A2159:Q4488,2,FALSE)</f>
        <v xml:space="preserve">  Caitie J</v>
      </c>
      <c r="C2160" s="14">
        <f>VLOOKUP(A2160,'Data _Transformation'!A2159:Q4488,3,FALSE)</f>
        <v>20.49</v>
      </c>
      <c r="D2160" s="14">
        <f>VLOOKUP(A2160,'Data _Transformation'!A2159:Q4488,4,FALSE)</f>
        <v>4.87</v>
      </c>
      <c r="E2160" s="14" t="str">
        <f>VLOOKUP(A2160,'Data _Transformation'!A2159:Q4488,5,FALSE)</f>
        <v>No</v>
      </c>
      <c r="F2160" s="14" t="str">
        <f>VLOOKUP(A2160,'Data _Transformation'!A2159:Q4488,6,FALSE)</f>
        <v>No</v>
      </c>
      <c r="G2160" s="14" t="str">
        <f>VLOOKUP(A2160,'Data _Transformation'!A2159:Q4488,7,FALSE)</f>
        <v>No</v>
      </c>
      <c r="H2160" s="14">
        <f>VLOOKUP(A2160,'Data _Transformation'!A2159:Q4488,8,FALSE)</f>
        <v>0</v>
      </c>
      <c r="I2160" s="14" t="str">
        <f>VLOOKUP(A2160,'Data _Transformation'!A2159:Q4488,9,FALSE)</f>
        <v>Nonsmoker</v>
      </c>
      <c r="J2160" s="14" t="str">
        <f>VLOOKUP(A2160,'Data _Transformation'!A2159:Q4488,10,FALSE)</f>
        <v>Normal weight</v>
      </c>
      <c r="K2160" s="14" t="str">
        <f>VLOOKUP(A2160,'Data _Transformation'!A2159:Q4488,11,FALSE)</f>
        <v>Normal</v>
      </c>
      <c r="L2160" s="39">
        <f>VLOOKUP(A2160,'Data _Transformation'!A2159:Q4488,12,FALSE)</f>
        <v>33399</v>
      </c>
      <c r="M2160" s="40">
        <f>VLOOKUP(A2160,'Data _Transformation'!A2159:Q4488,13,FALSE)</f>
        <v>36911.99</v>
      </c>
      <c r="N2160" s="14" t="str">
        <f>VLOOKUP(A2160,'Data _Transformation'!A2159:Q4488,14,FALSE)</f>
        <v>tier - 2</v>
      </c>
      <c r="O2160" s="14" t="str">
        <f>VLOOKUP(A2160,'Data _Transformation'!A2159:Q4488,15,FALSE)</f>
        <v>tier - 2</v>
      </c>
      <c r="P2160" s="14" t="str">
        <f>VLOOKUP(A2160,'Data _Transformation'!A2159:Q4488,16,0)</f>
        <v>R1011</v>
      </c>
      <c r="Q2160" s="42">
        <f>VLOOKUP(A2160,'Data _Transformation'!A2159:Q4488,17,0)</f>
        <v>31</v>
      </c>
    </row>
    <row r="2161" spans="1:17" ht="15.6" x14ac:dyDescent="0.3">
      <c r="A2161" s="41" t="s">
        <v>1096</v>
      </c>
      <c r="B2161" s="14" t="str">
        <f>VLOOKUP(A2161,'Data _Transformation'!A2160:Q4489,2,FALSE)</f>
        <v xml:space="preserve">  Benjamin</v>
      </c>
      <c r="C2161" s="14">
        <f>VLOOKUP(A2161,'Data _Transformation'!A2160:Q4489,3,FALSE)</f>
        <v>28.4</v>
      </c>
      <c r="D2161" s="14">
        <f>VLOOKUP(A2161,'Data _Transformation'!A2160:Q4489,4,FALSE)</f>
        <v>4.3</v>
      </c>
      <c r="E2161" s="14" t="str">
        <f>VLOOKUP(A2161,'Data _Transformation'!A2160:Q4489,5,FALSE)</f>
        <v>No</v>
      </c>
      <c r="F2161" s="14" t="str">
        <f>VLOOKUP(A2161,'Data _Transformation'!A2160:Q4489,6,FALSE)</f>
        <v>No</v>
      </c>
      <c r="G2161" s="14" t="str">
        <f>VLOOKUP(A2161,'Data _Transformation'!A2160:Q4489,7,FALSE)</f>
        <v>Yes</v>
      </c>
      <c r="H2161" s="14">
        <f>VLOOKUP(A2161,'Data _Transformation'!A2160:Q4489,8,FALSE)</f>
        <v>1</v>
      </c>
      <c r="I2161" s="14" t="str">
        <f>VLOOKUP(A2161,'Data _Transformation'!A2160:Q4489,9,FALSE)</f>
        <v>Nonsmoker</v>
      </c>
      <c r="J2161" s="14" t="str">
        <f>VLOOKUP(A2161,'Data _Transformation'!A2160:Q4489,10,FALSE)</f>
        <v>Over weight</v>
      </c>
      <c r="K2161" s="14" t="str">
        <f>VLOOKUP(A2161,'Data _Transformation'!A2160:Q4489,11,FALSE)</f>
        <v>Normal</v>
      </c>
      <c r="L2161" s="39">
        <f>VLOOKUP(A2161,'Data _Transformation'!A2160:Q4489,12,FALSE)</f>
        <v>25133</v>
      </c>
      <c r="M2161" s="40">
        <f>VLOOKUP(A2161,'Data _Transformation'!A2160:Q4489,13,FALSE)</f>
        <v>36922.61</v>
      </c>
      <c r="N2161" s="14" t="str">
        <f>VLOOKUP(A2161,'Data _Transformation'!A2160:Q4489,14,FALSE)</f>
        <v>tier - 2</v>
      </c>
      <c r="O2161" s="14" t="str">
        <f>VLOOKUP(A2161,'Data _Transformation'!A2160:Q4489,15,FALSE)</f>
        <v>tier - 1</v>
      </c>
      <c r="P2161" s="14" t="str">
        <f>VLOOKUP(A2161,'Data _Transformation'!A2160:Q4489,16,0)</f>
        <v>R1011</v>
      </c>
      <c r="Q2161" s="42">
        <f>VLOOKUP(A2161,'Data _Transformation'!A2160:Q4489,17,0)</f>
        <v>54</v>
      </c>
    </row>
    <row r="2162" spans="1:17" ht="15.6" x14ac:dyDescent="0.3">
      <c r="A2162" s="41" t="s">
        <v>1091</v>
      </c>
      <c r="B2162" s="14" t="str">
        <f>VLOOKUP(A2162,'Data _Transformation'!A2161:Q4490,2,FALSE)</f>
        <v xml:space="preserve">  Ian T</v>
      </c>
      <c r="C2162" s="14">
        <f>VLOOKUP(A2162,'Data _Transformation'!A2161:Q4490,3,FALSE)</f>
        <v>41.91</v>
      </c>
      <c r="D2162" s="14">
        <f>VLOOKUP(A2162,'Data _Transformation'!A2161:Q4490,4,FALSE)</f>
        <v>6.19</v>
      </c>
      <c r="E2162" s="14" t="str">
        <f>VLOOKUP(A2162,'Data _Transformation'!A2161:Q4490,5,FALSE)</f>
        <v>No</v>
      </c>
      <c r="F2162" s="14" t="str">
        <f>VLOOKUP(A2162,'Data _Transformation'!A2161:Q4490,6,FALSE)</f>
        <v>No</v>
      </c>
      <c r="G2162" s="14" t="str">
        <f>VLOOKUP(A2162,'Data _Transformation'!A2161:Q4490,7,FALSE)</f>
        <v>No</v>
      </c>
      <c r="H2162" s="14">
        <f>VLOOKUP(A2162,'Data _Transformation'!A2161:Q4490,8,FALSE)</f>
        <v>0</v>
      </c>
      <c r="I2162" s="14" t="str">
        <f>VLOOKUP(A2162,'Data _Transformation'!A2161:Q4490,9,FALSE)</f>
        <v>Nonsmoker</v>
      </c>
      <c r="J2162" s="14" t="str">
        <f>VLOOKUP(A2162,'Data _Transformation'!A2161:Q4490,10,FALSE)</f>
        <v>Obesity</v>
      </c>
      <c r="K2162" s="14" t="str">
        <f>VLOOKUP(A2162,'Data _Transformation'!A2161:Q4490,11,FALSE)</f>
        <v>Prediabetes</v>
      </c>
      <c r="L2162" s="39">
        <f>VLOOKUP(A2162,'Data _Transformation'!A2161:Q4490,12,FALSE)</f>
        <v>28350</v>
      </c>
      <c r="M2162" s="40">
        <f>VLOOKUP(A2162,'Data _Transformation'!A2161:Q4490,13,FALSE)</f>
        <v>36935.64</v>
      </c>
      <c r="N2162" s="14" t="str">
        <f>VLOOKUP(A2162,'Data _Transformation'!A2161:Q4490,14,FALSE)</f>
        <v>tier - 2</v>
      </c>
      <c r="O2162" s="14" t="str">
        <f>VLOOKUP(A2162,'Data _Transformation'!A2161:Q4490,15,FALSE)</f>
        <v>tier - 1</v>
      </c>
      <c r="P2162" s="14" t="str">
        <f>VLOOKUP(A2162,'Data _Transformation'!A2161:Q4490,16,0)</f>
        <v>R1011</v>
      </c>
      <c r="Q2162" s="42">
        <f>VLOOKUP(A2162,'Data _Transformation'!A2161:Q4490,17,0)</f>
        <v>45</v>
      </c>
    </row>
    <row r="2163" spans="1:17" ht="15.6" x14ac:dyDescent="0.3">
      <c r="A2163" s="41" t="s">
        <v>1087</v>
      </c>
      <c r="B2163" s="14" t="str">
        <f>VLOOKUP(A2163,'Data _Transformation'!A2162:Q4491,2,FALSE)</f>
        <v xml:space="preserve">  Tadese</v>
      </c>
      <c r="C2163" s="14">
        <f>VLOOKUP(A2163,'Data _Transformation'!A2162:Q4491,3,FALSE)</f>
        <v>24.6</v>
      </c>
      <c r="D2163" s="14">
        <f>VLOOKUP(A2163,'Data _Transformation'!A2162:Q4491,4,FALSE)</f>
        <v>6.19</v>
      </c>
      <c r="E2163" s="14" t="str">
        <f>VLOOKUP(A2163,'Data _Transformation'!A2162:Q4491,5,FALSE)</f>
        <v>No</v>
      </c>
      <c r="F2163" s="14" t="str">
        <f>VLOOKUP(A2163,'Data _Transformation'!A2162:Q4491,6,FALSE)</f>
        <v>No</v>
      </c>
      <c r="G2163" s="14" t="str">
        <f>VLOOKUP(A2163,'Data _Transformation'!A2162:Q4491,7,FALSE)</f>
        <v>Yes</v>
      </c>
      <c r="H2163" s="14">
        <f>VLOOKUP(A2163,'Data _Transformation'!A2162:Q4491,8,FALSE)</f>
        <v>1</v>
      </c>
      <c r="I2163" s="14" t="str">
        <f>VLOOKUP(A2163,'Data _Transformation'!A2162:Q4491,9,FALSE)</f>
        <v>Nonsmoker</v>
      </c>
      <c r="J2163" s="14" t="str">
        <f>VLOOKUP(A2163,'Data _Transformation'!A2162:Q4491,10,FALSE)</f>
        <v>Normal weight</v>
      </c>
      <c r="K2163" s="14" t="str">
        <f>VLOOKUP(A2163,'Data _Transformation'!A2162:Q4491,11,FALSE)</f>
        <v>Prediabetes</v>
      </c>
      <c r="L2163" s="39">
        <f>VLOOKUP(A2163,'Data _Transformation'!A2162:Q4491,12,FALSE)</f>
        <v>33841</v>
      </c>
      <c r="M2163" s="40">
        <f>VLOOKUP(A2163,'Data _Transformation'!A2162:Q4491,13,FALSE)</f>
        <v>36950.26</v>
      </c>
      <c r="N2163" s="14" t="str">
        <f>VLOOKUP(A2163,'Data _Transformation'!A2162:Q4491,14,FALSE)</f>
        <v>tier - 1</v>
      </c>
      <c r="O2163" s="14" t="str">
        <f>VLOOKUP(A2163,'Data _Transformation'!A2162:Q4491,15,FALSE)</f>
        <v>tier - 1</v>
      </c>
      <c r="P2163" s="14" t="str">
        <f>VLOOKUP(A2163,'Data _Transformation'!A2162:Q4491,16,0)</f>
        <v>R1013</v>
      </c>
      <c r="Q2163" s="42">
        <f>VLOOKUP(A2163,'Data _Transformation'!A2162:Q4491,17,0)</f>
        <v>30</v>
      </c>
    </row>
    <row r="2164" spans="1:17" ht="15.6" x14ac:dyDescent="0.3">
      <c r="A2164" s="41" t="s">
        <v>1082</v>
      </c>
      <c r="B2164" s="14" t="str">
        <f>VLOOKUP(A2164,'Data _Transformation'!A2163:Q4492,2,FALSE)</f>
        <v xml:space="preserve">  Jonathan</v>
      </c>
      <c r="C2164" s="14">
        <f>VLOOKUP(A2164,'Data _Transformation'!A2163:Q4492,3,FALSE)</f>
        <v>20.9</v>
      </c>
      <c r="D2164" s="14">
        <f>VLOOKUP(A2164,'Data _Transformation'!A2163:Q4492,4,FALSE)</f>
        <v>5.12</v>
      </c>
      <c r="E2164" s="14" t="str">
        <f>VLOOKUP(A2164,'Data _Transformation'!A2163:Q4492,5,FALSE)</f>
        <v>No</v>
      </c>
      <c r="F2164" s="14" t="str">
        <f>VLOOKUP(A2164,'Data _Transformation'!A2163:Q4492,6,FALSE)</f>
        <v>No</v>
      </c>
      <c r="G2164" s="14" t="str">
        <f>VLOOKUP(A2164,'Data _Transformation'!A2163:Q4492,7,FALSE)</f>
        <v>Yes</v>
      </c>
      <c r="H2164" s="14">
        <f>VLOOKUP(A2164,'Data _Transformation'!A2163:Q4492,8,FALSE)</f>
        <v>1</v>
      </c>
      <c r="I2164" s="14" t="str">
        <f>VLOOKUP(A2164,'Data _Transformation'!A2163:Q4492,9,FALSE)</f>
        <v>Nonsmoker</v>
      </c>
      <c r="J2164" s="14" t="str">
        <f>VLOOKUP(A2164,'Data _Transformation'!A2163:Q4492,10,FALSE)</f>
        <v>Normal weight</v>
      </c>
      <c r="K2164" s="14" t="str">
        <f>VLOOKUP(A2164,'Data _Transformation'!A2163:Q4492,11,FALSE)</f>
        <v>Normal</v>
      </c>
      <c r="L2164" s="39">
        <f>VLOOKUP(A2164,'Data _Transformation'!A2163:Q4492,12,FALSE)</f>
        <v>33860</v>
      </c>
      <c r="M2164" s="40">
        <f>VLOOKUP(A2164,'Data _Transformation'!A2163:Q4492,13,FALSE)</f>
        <v>36976.449999999997</v>
      </c>
      <c r="N2164" s="14" t="str">
        <f>VLOOKUP(A2164,'Data _Transformation'!A2163:Q4492,14,FALSE)</f>
        <v>tier - 2</v>
      </c>
      <c r="O2164" s="14" t="str">
        <f>VLOOKUP(A2164,'Data _Transformation'!A2163:Q4492,15,FALSE)</f>
        <v>tier - 3</v>
      </c>
      <c r="P2164" s="14" t="str">
        <f>VLOOKUP(A2164,'Data _Transformation'!A2163:Q4492,16,0)</f>
        <v>R1011</v>
      </c>
      <c r="Q2164" s="42">
        <f>VLOOKUP(A2164,'Data _Transformation'!A2163:Q4492,17,0)</f>
        <v>30</v>
      </c>
    </row>
    <row r="2165" spans="1:17" ht="15.6" x14ac:dyDescent="0.3">
      <c r="A2165" s="41" t="s">
        <v>1078</v>
      </c>
      <c r="B2165" s="14" t="str">
        <f>VLOOKUP(A2165,'Data _Transformation'!A2164:Q4493,2,FALSE)</f>
        <v xml:space="preserve">  Dathan</v>
      </c>
      <c r="C2165" s="14">
        <f>VLOOKUP(A2165,'Data _Transformation'!A2164:Q4493,3,FALSE)</f>
        <v>34.4</v>
      </c>
      <c r="D2165" s="14">
        <f>VLOOKUP(A2165,'Data _Transformation'!A2164:Q4493,4,FALSE)</f>
        <v>4.04</v>
      </c>
      <c r="E2165" s="14" t="str">
        <f>VLOOKUP(A2165,'Data _Transformation'!A2164:Q4493,5,FALSE)</f>
        <v>No</v>
      </c>
      <c r="F2165" s="14" t="str">
        <f>VLOOKUP(A2165,'Data _Transformation'!A2164:Q4493,6,FALSE)</f>
        <v>No</v>
      </c>
      <c r="G2165" s="14" t="str">
        <f>VLOOKUP(A2165,'Data _Transformation'!A2164:Q4493,7,FALSE)</f>
        <v>No</v>
      </c>
      <c r="H2165" s="14">
        <f>VLOOKUP(A2165,'Data _Transformation'!A2164:Q4493,8,FALSE)</f>
        <v>0</v>
      </c>
      <c r="I2165" s="14" t="str">
        <f>VLOOKUP(A2165,'Data _Transformation'!A2164:Q4493,9,FALSE)</f>
        <v>Nonsmoker</v>
      </c>
      <c r="J2165" s="14" t="str">
        <f>VLOOKUP(A2165,'Data _Transformation'!A2164:Q4493,10,FALSE)</f>
        <v>Obesity</v>
      </c>
      <c r="K2165" s="14" t="str">
        <f>VLOOKUP(A2165,'Data _Transformation'!A2164:Q4493,11,FALSE)</f>
        <v>Normal</v>
      </c>
      <c r="L2165" s="39">
        <f>VLOOKUP(A2165,'Data _Transformation'!A2164:Q4493,12,FALSE)</f>
        <v>33543</v>
      </c>
      <c r="M2165" s="40">
        <f>VLOOKUP(A2165,'Data _Transformation'!A2164:Q4493,13,FALSE)</f>
        <v>37040.879999999997</v>
      </c>
      <c r="N2165" s="14" t="str">
        <f>VLOOKUP(A2165,'Data _Transformation'!A2164:Q4493,14,FALSE)</f>
        <v>tier - 2</v>
      </c>
      <c r="O2165" s="14" t="str">
        <f>VLOOKUP(A2165,'Data _Transformation'!A2164:Q4493,15,FALSE)</f>
        <v>tier - 2</v>
      </c>
      <c r="P2165" s="14" t="str">
        <f>VLOOKUP(A2165,'Data _Transformation'!A2164:Q4493,16,0)</f>
        <v>R1011</v>
      </c>
      <c r="Q2165" s="42">
        <f>VLOOKUP(A2165,'Data _Transformation'!A2164:Q4493,17,0)</f>
        <v>31</v>
      </c>
    </row>
    <row r="2166" spans="1:17" ht="15.6" x14ac:dyDescent="0.3">
      <c r="A2166" s="41" t="s">
        <v>1073</v>
      </c>
      <c r="B2166" s="14" t="str">
        <f>VLOOKUP(A2166,'Data _Transformation'!A2165:Q4494,2,FALSE)</f>
        <v xml:space="preserve">  Eric</v>
      </c>
      <c r="C2166" s="14">
        <f>VLOOKUP(A2166,'Data _Transformation'!A2165:Q4494,3,FALSE)</f>
        <v>32.56</v>
      </c>
      <c r="D2166" s="14">
        <f>VLOOKUP(A2166,'Data _Transformation'!A2165:Q4494,4,FALSE)</f>
        <v>5.36</v>
      </c>
      <c r="E2166" s="14" t="str">
        <f>VLOOKUP(A2166,'Data _Transformation'!A2165:Q4494,5,FALSE)</f>
        <v>No</v>
      </c>
      <c r="F2166" s="14" t="str">
        <f>VLOOKUP(A2166,'Data _Transformation'!A2165:Q4494,6,FALSE)</f>
        <v>No</v>
      </c>
      <c r="G2166" s="14" t="str">
        <f>VLOOKUP(A2166,'Data _Transformation'!A2165:Q4494,7,FALSE)</f>
        <v>No</v>
      </c>
      <c r="H2166" s="14">
        <f>VLOOKUP(A2166,'Data _Transformation'!A2165:Q4494,8,FALSE)</f>
        <v>0</v>
      </c>
      <c r="I2166" s="14" t="str">
        <f>VLOOKUP(A2166,'Data _Transformation'!A2165:Q4494,9,FALSE)</f>
        <v>Nonsmoker</v>
      </c>
      <c r="J2166" s="14" t="str">
        <f>VLOOKUP(A2166,'Data _Transformation'!A2165:Q4494,10,FALSE)</f>
        <v>Obesity</v>
      </c>
      <c r="K2166" s="14" t="str">
        <f>VLOOKUP(A2166,'Data _Transformation'!A2165:Q4494,11,FALSE)</f>
        <v>Normal</v>
      </c>
      <c r="L2166" s="39">
        <f>VLOOKUP(A2166,'Data _Transformation'!A2165:Q4494,12,FALSE)</f>
        <v>32494</v>
      </c>
      <c r="M2166" s="40">
        <f>VLOOKUP(A2166,'Data _Transformation'!A2165:Q4494,13,FALSE)</f>
        <v>37076.370000000003</v>
      </c>
      <c r="N2166" s="14" t="str">
        <f>VLOOKUP(A2166,'Data _Transformation'!A2165:Q4494,14,FALSE)</f>
        <v>tier - 2</v>
      </c>
      <c r="O2166" s="14" t="str">
        <f>VLOOKUP(A2166,'Data _Transformation'!A2165:Q4494,15,FALSE)</f>
        <v>tier - 1</v>
      </c>
      <c r="P2166" s="14" t="str">
        <f>VLOOKUP(A2166,'Data _Transformation'!A2165:Q4494,16,0)</f>
        <v>R1011</v>
      </c>
      <c r="Q2166" s="42">
        <f>VLOOKUP(A2166,'Data _Transformation'!A2165:Q4494,17,0)</f>
        <v>34</v>
      </c>
    </row>
    <row r="2167" spans="1:17" ht="15.6" x14ac:dyDescent="0.3">
      <c r="A2167" s="41" t="s">
        <v>1069</v>
      </c>
      <c r="B2167" s="14" t="str">
        <f>VLOOKUP(A2167,'Data _Transformation'!A2166:Q4495,2,FALSE)</f>
        <v xml:space="preserve">  Allison M</v>
      </c>
      <c r="C2167" s="14">
        <f>VLOOKUP(A2167,'Data _Transformation'!A2166:Q4495,3,FALSE)</f>
        <v>27.98</v>
      </c>
      <c r="D2167" s="14">
        <f>VLOOKUP(A2167,'Data _Transformation'!A2166:Q4495,4,FALSE)</f>
        <v>4.38</v>
      </c>
      <c r="E2167" s="14" t="str">
        <f>VLOOKUP(A2167,'Data _Transformation'!A2166:Q4495,5,FALSE)</f>
        <v>No</v>
      </c>
      <c r="F2167" s="14" t="str">
        <f>VLOOKUP(A2167,'Data _Transformation'!A2166:Q4495,6,FALSE)</f>
        <v>yes</v>
      </c>
      <c r="G2167" s="14" t="str">
        <f>VLOOKUP(A2167,'Data _Transformation'!A2166:Q4495,7,FALSE)</f>
        <v>No</v>
      </c>
      <c r="H2167" s="14">
        <f>VLOOKUP(A2167,'Data _Transformation'!A2166:Q4495,8,FALSE)</f>
        <v>1</v>
      </c>
      <c r="I2167" s="14" t="str">
        <f>VLOOKUP(A2167,'Data _Transformation'!A2166:Q4495,9,FALSE)</f>
        <v>Nonsmoker</v>
      </c>
      <c r="J2167" s="14" t="str">
        <f>VLOOKUP(A2167,'Data _Transformation'!A2166:Q4495,10,FALSE)</f>
        <v>Over weight</v>
      </c>
      <c r="K2167" s="14" t="str">
        <f>VLOOKUP(A2167,'Data _Transformation'!A2166:Q4495,11,FALSE)</f>
        <v>Normal</v>
      </c>
      <c r="L2167" s="39">
        <f>VLOOKUP(A2167,'Data _Transformation'!A2166:Q4495,12,FALSE)</f>
        <v>32669</v>
      </c>
      <c r="M2167" s="40">
        <f>VLOOKUP(A2167,'Data _Transformation'!A2166:Q4495,13,FALSE)</f>
        <v>37079.370000000003</v>
      </c>
      <c r="N2167" s="14" t="str">
        <f>VLOOKUP(A2167,'Data _Transformation'!A2166:Q4495,14,FALSE)</f>
        <v>tier - 2</v>
      </c>
      <c r="O2167" s="14" t="str">
        <f>VLOOKUP(A2167,'Data _Transformation'!A2166:Q4495,15,FALSE)</f>
        <v>tier - 3</v>
      </c>
      <c r="P2167" s="14" t="str">
        <f>VLOOKUP(A2167,'Data _Transformation'!A2166:Q4495,16,0)</f>
        <v>R1011</v>
      </c>
      <c r="Q2167" s="42">
        <f>VLOOKUP(A2167,'Data _Transformation'!A2166:Q4495,17,0)</f>
        <v>33</v>
      </c>
    </row>
    <row r="2168" spans="1:17" ht="15.6" x14ac:dyDescent="0.3">
      <c r="A2168" s="41" t="s">
        <v>1065</v>
      </c>
      <c r="B2168" s="14" t="str">
        <f>VLOOKUP(A2168,'Data _Transformation'!A2167:Q4496,2,FALSE)</f>
        <v xml:space="preserve">  Paul</v>
      </c>
      <c r="C2168" s="14">
        <f>VLOOKUP(A2168,'Data _Transformation'!A2167:Q4496,3,FALSE)</f>
        <v>26.51</v>
      </c>
      <c r="D2168" s="14">
        <f>VLOOKUP(A2168,'Data _Transformation'!A2167:Q4496,4,FALSE)</f>
        <v>4.58</v>
      </c>
      <c r="E2168" s="14" t="str">
        <f>VLOOKUP(A2168,'Data _Transformation'!A2167:Q4496,5,FALSE)</f>
        <v>No</v>
      </c>
      <c r="F2168" s="14" t="str">
        <f>VLOOKUP(A2168,'Data _Transformation'!A2167:Q4496,6,FALSE)</f>
        <v>No</v>
      </c>
      <c r="G2168" s="14" t="str">
        <f>VLOOKUP(A2168,'Data _Transformation'!A2167:Q4496,7,FALSE)</f>
        <v>No</v>
      </c>
      <c r="H2168" s="14">
        <f>VLOOKUP(A2168,'Data _Transformation'!A2167:Q4496,8,FALSE)</f>
        <v>0</v>
      </c>
      <c r="I2168" s="14" t="str">
        <f>VLOOKUP(A2168,'Data _Transformation'!A2167:Q4496,9,FALSE)</f>
        <v>Nonsmoker</v>
      </c>
      <c r="J2168" s="14" t="str">
        <f>VLOOKUP(A2168,'Data _Transformation'!A2167:Q4496,10,FALSE)</f>
        <v>Over weight</v>
      </c>
      <c r="K2168" s="14" t="str">
        <f>VLOOKUP(A2168,'Data _Transformation'!A2167:Q4496,11,FALSE)</f>
        <v>Normal</v>
      </c>
      <c r="L2168" s="39">
        <f>VLOOKUP(A2168,'Data _Transformation'!A2167:Q4496,12,FALSE)</f>
        <v>35002</v>
      </c>
      <c r="M2168" s="40">
        <f>VLOOKUP(A2168,'Data _Transformation'!A2167:Q4496,13,FALSE)</f>
        <v>37133.9</v>
      </c>
      <c r="N2168" s="14" t="str">
        <f>VLOOKUP(A2168,'Data _Transformation'!A2167:Q4496,14,FALSE)</f>
        <v>tier - 2</v>
      </c>
      <c r="O2168" s="14" t="str">
        <f>VLOOKUP(A2168,'Data _Transformation'!A2167:Q4496,15,FALSE)</f>
        <v>tier - 2</v>
      </c>
      <c r="P2168" s="14" t="str">
        <f>VLOOKUP(A2168,'Data _Transformation'!A2167:Q4496,16,0)</f>
        <v>R1013</v>
      </c>
      <c r="Q2168" s="42">
        <f>VLOOKUP(A2168,'Data _Transformation'!A2167:Q4496,17,0)</f>
        <v>27</v>
      </c>
    </row>
    <row r="2169" spans="1:17" ht="15.6" x14ac:dyDescent="0.3">
      <c r="A2169" s="41" t="s">
        <v>1055</v>
      </c>
      <c r="B2169" s="14" t="str">
        <f>VLOOKUP(A2169,'Data _Transformation'!A2168:Q4497,2,FALSE)</f>
        <v xml:space="preserve">  Caitlin H</v>
      </c>
      <c r="C2169" s="14">
        <f>VLOOKUP(A2169,'Data _Transformation'!A2168:Q4497,3,FALSE)</f>
        <v>40.5</v>
      </c>
      <c r="D2169" s="14">
        <f>VLOOKUP(A2169,'Data _Transformation'!A2168:Q4497,4,FALSE)</f>
        <v>5.4</v>
      </c>
      <c r="E2169" s="14" t="str">
        <f>VLOOKUP(A2169,'Data _Transformation'!A2168:Q4497,5,FALSE)</f>
        <v>No</v>
      </c>
      <c r="F2169" s="14" t="str">
        <f>VLOOKUP(A2169,'Data _Transformation'!A2168:Q4497,6,FALSE)</f>
        <v>No</v>
      </c>
      <c r="G2169" s="14" t="str">
        <f>VLOOKUP(A2169,'Data _Transformation'!A2168:Q4497,7,FALSE)</f>
        <v>Yes</v>
      </c>
      <c r="H2169" s="14">
        <f>VLOOKUP(A2169,'Data _Transformation'!A2168:Q4497,8,FALSE)</f>
        <v>1</v>
      </c>
      <c r="I2169" s="14" t="str">
        <f>VLOOKUP(A2169,'Data _Transformation'!A2168:Q4497,9,FALSE)</f>
        <v>Nonsmoker</v>
      </c>
      <c r="J2169" s="14" t="str">
        <f>VLOOKUP(A2169,'Data _Transformation'!A2168:Q4497,10,FALSE)</f>
        <v>Obesity</v>
      </c>
      <c r="K2169" s="14" t="str">
        <f>VLOOKUP(A2169,'Data _Transformation'!A2168:Q4497,11,FALSE)</f>
        <v>Normal</v>
      </c>
      <c r="L2169" s="39">
        <f>VLOOKUP(A2169,'Data _Transformation'!A2168:Q4497,12,FALSE)</f>
        <v>33163</v>
      </c>
      <c r="M2169" s="40">
        <f>VLOOKUP(A2169,'Data _Transformation'!A2168:Q4497,13,FALSE)</f>
        <v>37251.22</v>
      </c>
      <c r="N2169" s="14" t="str">
        <f>VLOOKUP(A2169,'Data _Transformation'!A2168:Q4497,14,FALSE)</f>
        <v>tier - 2</v>
      </c>
      <c r="O2169" s="14" t="str">
        <f>VLOOKUP(A2169,'Data _Transformation'!A2168:Q4497,15,FALSE)</f>
        <v>tier - 2</v>
      </c>
      <c r="P2169" s="14" t="str">
        <f>VLOOKUP(A2169,'Data _Transformation'!A2168:Q4497,16,0)</f>
        <v>R1011</v>
      </c>
      <c r="Q2169" s="42">
        <f>VLOOKUP(A2169,'Data _Transformation'!A2168:Q4497,17,0)</f>
        <v>32</v>
      </c>
    </row>
    <row r="2170" spans="1:17" ht="15.6" x14ac:dyDescent="0.3">
      <c r="A2170" s="41" t="s">
        <v>1051</v>
      </c>
      <c r="B2170" s="14" t="str">
        <f>VLOOKUP(A2170,'Data _Transformation'!A2169:Q4498,2,FALSE)</f>
        <v xml:space="preserve">  Harald E</v>
      </c>
      <c r="C2170" s="14">
        <f>VLOOKUP(A2170,'Data _Transformation'!A2169:Q4498,3,FALSE)</f>
        <v>25.64</v>
      </c>
      <c r="D2170" s="14">
        <f>VLOOKUP(A2170,'Data _Transformation'!A2169:Q4498,4,FALSE)</f>
        <v>4.76</v>
      </c>
      <c r="E2170" s="14" t="str">
        <f>VLOOKUP(A2170,'Data _Transformation'!A2169:Q4498,5,FALSE)</f>
        <v>No</v>
      </c>
      <c r="F2170" s="14" t="str">
        <f>VLOOKUP(A2170,'Data _Transformation'!A2169:Q4498,6,FALSE)</f>
        <v>No</v>
      </c>
      <c r="G2170" s="14" t="str">
        <f>VLOOKUP(A2170,'Data _Transformation'!A2169:Q4498,7,FALSE)</f>
        <v>No</v>
      </c>
      <c r="H2170" s="14">
        <f>VLOOKUP(A2170,'Data _Transformation'!A2169:Q4498,8,FALSE)</f>
        <v>1</v>
      </c>
      <c r="I2170" s="14" t="str">
        <f>VLOOKUP(A2170,'Data _Transformation'!A2169:Q4498,9,FALSE)</f>
        <v>Nonsmoker</v>
      </c>
      <c r="J2170" s="14" t="str">
        <f>VLOOKUP(A2170,'Data _Transformation'!A2169:Q4498,10,FALSE)</f>
        <v>Over weight</v>
      </c>
      <c r="K2170" s="14" t="str">
        <f>VLOOKUP(A2170,'Data _Transformation'!A2169:Q4498,11,FALSE)</f>
        <v>Normal</v>
      </c>
      <c r="L2170" s="39">
        <f>VLOOKUP(A2170,'Data _Transformation'!A2169:Q4498,12,FALSE)</f>
        <v>31368</v>
      </c>
      <c r="M2170" s="40">
        <f>VLOOKUP(A2170,'Data _Transformation'!A2169:Q4498,13,FALSE)</f>
        <v>37270.15</v>
      </c>
      <c r="N2170" s="14" t="str">
        <f>VLOOKUP(A2170,'Data _Transformation'!A2169:Q4498,14,FALSE)</f>
        <v>tier - 2</v>
      </c>
      <c r="O2170" s="14" t="str">
        <f>VLOOKUP(A2170,'Data _Transformation'!A2169:Q4498,15,FALSE)</f>
        <v>tier - 1</v>
      </c>
      <c r="P2170" s="14" t="str">
        <f>VLOOKUP(A2170,'Data _Transformation'!A2169:Q4498,16,0)</f>
        <v>R1024</v>
      </c>
      <c r="Q2170" s="42">
        <f>VLOOKUP(A2170,'Data _Transformation'!A2169:Q4498,17,0)</f>
        <v>37</v>
      </c>
    </row>
    <row r="2171" spans="1:17" ht="15.6" x14ac:dyDescent="0.3">
      <c r="A2171" s="41" t="s">
        <v>1049</v>
      </c>
      <c r="B2171" s="14" t="str">
        <f>VLOOKUP(A2171,'Data _Transformation'!A2170:Q4499,2,FALSE)</f>
        <v xml:space="preserve">  Siobhan A</v>
      </c>
      <c r="C2171" s="14">
        <f>VLOOKUP(A2171,'Data _Transformation'!A2170:Q4499,3,FALSE)</f>
        <v>32.9</v>
      </c>
      <c r="D2171" s="14">
        <f>VLOOKUP(A2171,'Data _Transformation'!A2170:Q4499,4,FALSE)</f>
        <v>4.78</v>
      </c>
      <c r="E2171" s="14" t="str">
        <f>VLOOKUP(A2171,'Data _Transformation'!A2170:Q4499,5,FALSE)</f>
        <v>No</v>
      </c>
      <c r="F2171" s="14" t="str">
        <f>VLOOKUP(A2171,'Data _Transformation'!A2170:Q4499,6,FALSE)</f>
        <v>No</v>
      </c>
      <c r="G2171" s="14" t="str">
        <f>VLOOKUP(A2171,'Data _Transformation'!A2170:Q4499,7,FALSE)</f>
        <v>Yes</v>
      </c>
      <c r="H2171" s="14">
        <f>VLOOKUP(A2171,'Data _Transformation'!A2170:Q4499,8,FALSE)</f>
        <v>1</v>
      </c>
      <c r="I2171" s="14" t="str">
        <f>VLOOKUP(A2171,'Data _Transformation'!A2170:Q4499,9,FALSE)</f>
        <v>Nonsmoker</v>
      </c>
      <c r="J2171" s="14" t="str">
        <f>VLOOKUP(A2171,'Data _Transformation'!A2170:Q4499,10,FALSE)</f>
        <v>Obesity</v>
      </c>
      <c r="K2171" s="14" t="str">
        <f>VLOOKUP(A2171,'Data _Transformation'!A2170:Q4499,11,FALSE)</f>
        <v>Normal</v>
      </c>
      <c r="L2171" s="39">
        <f>VLOOKUP(A2171,'Data _Transformation'!A2170:Q4499,12,FALSE)</f>
        <v>27707</v>
      </c>
      <c r="M2171" s="40">
        <f>VLOOKUP(A2171,'Data _Transformation'!A2170:Q4499,13,FALSE)</f>
        <v>37272.339999999997</v>
      </c>
      <c r="N2171" s="14" t="str">
        <f>VLOOKUP(A2171,'Data _Transformation'!A2170:Q4499,14,FALSE)</f>
        <v>tier - 2</v>
      </c>
      <c r="O2171" s="14" t="str">
        <f>VLOOKUP(A2171,'Data _Transformation'!A2170:Q4499,15,FALSE)</f>
        <v>tier - 3</v>
      </c>
      <c r="P2171" s="14" t="str">
        <f>VLOOKUP(A2171,'Data _Transformation'!A2170:Q4499,16,0)</f>
        <v>R1011</v>
      </c>
      <c r="Q2171" s="42">
        <f>VLOOKUP(A2171,'Data _Transformation'!A2170:Q4499,17,0)</f>
        <v>47</v>
      </c>
    </row>
    <row r="2172" spans="1:17" ht="15.6" x14ac:dyDescent="0.3">
      <c r="A2172" s="41" t="s">
        <v>1046</v>
      </c>
      <c r="B2172" s="14" t="str">
        <f>VLOOKUP(A2172,'Data _Transformation'!A2171:Q4500,2,FALSE)</f>
        <v xml:space="preserve">  Andrea J</v>
      </c>
      <c r="C2172" s="14">
        <f>VLOOKUP(A2172,'Data _Transformation'!A2171:Q4500,3,FALSE)</f>
        <v>29.8</v>
      </c>
      <c r="D2172" s="14">
        <f>VLOOKUP(A2172,'Data _Transformation'!A2171:Q4500,4,FALSE)</f>
        <v>4.26</v>
      </c>
      <c r="E2172" s="14" t="str">
        <f>VLOOKUP(A2172,'Data _Transformation'!A2171:Q4500,5,FALSE)</f>
        <v>No</v>
      </c>
      <c r="F2172" s="14" t="str">
        <f>VLOOKUP(A2172,'Data _Transformation'!A2171:Q4500,6,FALSE)</f>
        <v>No</v>
      </c>
      <c r="G2172" s="14" t="str">
        <f>VLOOKUP(A2172,'Data _Transformation'!A2171:Q4500,7,FALSE)</f>
        <v>Yes</v>
      </c>
      <c r="H2172" s="14">
        <f>VLOOKUP(A2172,'Data _Transformation'!A2171:Q4500,8,FALSE)</f>
        <v>1</v>
      </c>
      <c r="I2172" s="14" t="str">
        <f>VLOOKUP(A2172,'Data _Transformation'!A2171:Q4500,9,FALSE)</f>
        <v>Nonsmoker</v>
      </c>
      <c r="J2172" s="14" t="str">
        <f>VLOOKUP(A2172,'Data _Transformation'!A2171:Q4500,10,FALSE)</f>
        <v>Over weight</v>
      </c>
      <c r="K2172" s="14" t="str">
        <f>VLOOKUP(A2172,'Data _Transformation'!A2171:Q4500,11,FALSE)</f>
        <v>Normal</v>
      </c>
      <c r="L2172" s="39">
        <f>VLOOKUP(A2172,'Data _Transformation'!A2171:Q4500,12,FALSE)</f>
        <v>25506</v>
      </c>
      <c r="M2172" s="40">
        <f>VLOOKUP(A2172,'Data _Transformation'!A2171:Q4500,13,FALSE)</f>
        <v>37277.269999999997</v>
      </c>
      <c r="N2172" s="14" t="str">
        <f>VLOOKUP(A2172,'Data _Transformation'!A2171:Q4500,14,FALSE)</f>
        <v>tier - 1</v>
      </c>
      <c r="O2172" s="14" t="str">
        <f>VLOOKUP(A2172,'Data _Transformation'!A2171:Q4500,15,FALSE)</f>
        <v>tier - 3</v>
      </c>
      <c r="P2172" s="14" t="str">
        <f>VLOOKUP(A2172,'Data _Transformation'!A2171:Q4500,16,0)</f>
        <v>R1011</v>
      </c>
      <c r="Q2172" s="42">
        <f>VLOOKUP(A2172,'Data _Transformation'!A2171:Q4500,17,0)</f>
        <v>53</v>
      </c>
    </row>
    <row r="2173" spans="1:17" ht="15.6" x14ac:dyDescent="0.3">
      <c r="A2173" s="41" t="s">
        <v>1039</v>
      </c>
      <c r="B2173" s="14" t="str">
        <f>VLOOKUP(A2173,'Data _Transformation'!A2172:Q4501,2,FALSE)</f>
        <v xml:space="preserve">  Marie</v>
      </c>
      <c r="C2173" s="14">
        <f>VLOOKUP(A2173,'Data _Transformation'!A2172:Q4501,3,FALSE)</f>
        <v>28.9</v>
      </c>
      <c r="D2173" s="14">
        <f>VLOOKUP(A2173,'Data _Transformation'!A2172:Q4501,4,FALSE)</f>
        <v>5.85</v>
      </c>
      <c r="E2173" s="14" t="str">
        <f>VLOOKUP(A2173,'Data _Transformation'!A2172:Q4501,5,FALSE)</f>
        <v>No</v>
      </c>
      <c r="F2173" s="14" t="str">
        <f>VLOOKUP(A2173,'Data _Transformation'!A2172:Q4501,6,FALSE)</f>
        <v>No</v>
      </c>
      <c r="G2173" s="14" t="str">
        <f>VLOOKUP(A2173,'Data _Transformation'!A2172:Q4501,7,FALSE)</f>
        <v>Yes</v>
      </c>
      <c r="H2173" s="14">
        <f>VLOOKUP(A2173,'Data _Transformation'!A2172:Q4501,8,FALSE)</f>
        <v>1</v>
      </c>
      <c r="I2173" s="14" t="str">
        <f>VLOOKUP(A2173,'Data _Transformation'!A2172:Q4501,9,FALSE)</f>
        <v>Nonsmoker</v>
      </c>
      <c r="J2173" s="14" t="str">
        <f>VLOOKUP(A2173,'Data _Transformation'!A2172:Q4501,10,FALSE)</f>
        <v>Over weight</v>
      </c>
      <c r="K2173" s="14" t="str">
        <f>VLOOKUP(A2173,'Data _Transformation'!A2172:Q4501,11,FALSE)</f>
        <v>Prediabetes</v>
      </c>
      <c r="L2173" s="39">
        <f>VLOOKUP(A2173,'Data _Transformation'!A2172:Q4501,12,FALSE)</f>
        <v>29070</v>
      </c>
      <c r="M2173" s="40">
        <f>VLOOKUP(A2173,'Data _Transformation'!A2172:Q4501,13,FALSE)</f>
        <v>37425.94</v>
      </c>
      <c r="N2173" s="14" t="str">
        <f>VLOOKUP(A2173,'Data _Transformation'!A2172:Q4501,14,FALSE)</f>
        <v>tier - 2</v>
      </c>
      <c r="O2173" s="14" t="str">
        <f>VLOOKUP(A2173,'Data _Transformation'!A2172:Q4501,15,FALSE)</f>
        <v>tier - 1</v>
      </c>
      <c r="P2173" s="14" t="str">
        <f>VLOOKUP(A2173,'Data _Transformation'!A2172:Q4501,16,0)</f>
        <v>R1011</v>
      </c>
      <c r="Q2173" s="42">
        <f>VLOOKUP(A2173,'Data _Transformation'!A2172:Q4501,17,0)</f>
        <v>43</v>
      </c>
    </row>
    <row r="2174" spans="1:17" ht="15.6" x14ac:dyDescent="0.3">
      <c r="A2174" s="41" t="s">
        <v>1034</v>
      </c>
      <c r="B2174" s="14" t="str">
        <f>VLOOKUP(A2174,'Data _Transformation'!A2173:Q4502,2,FALSE)</f>
        <v xml:space="preserve">  Rachel A</v>
      </c>
      <c r="C2174" s="14">
        <f>VLOOKUP(A2174,'Data _Transformation'!A2173:Q4502,3,FALSE)</f>
        <v>24.7</v>
      </c>
      <c r="D2174" s="14">
        <f>VLOOKUP(A2174,'Data _Transformation'!A2173:Q4502,4,FALSE)</f>
        <v>5.32</v>
      </c>
      <c r="E2174" s="14" t="str">
        <f>VLOOKUP(A2174,'Data _Transformation'!A2173:Q4502,5,FALSE)</f>
        <v>No</v>
      </c>
      <c r="F2174" s="14" t="str">
        <f>VLOOKUP(A2174,'Data _Transformation'!A2173:Q4502,6,FALSE)</f>
        <v>No</v>
      </c>
      <c r="G2174" s="14" t="str">
        <f>VLOOKUP(A2174,'Data _Transformation'!A2173:Q4502,7,FALSE)</f>
        <v>Yes</v>
      </c>
      <c r="H2174" s="14">
        <f>VLOOKUP(A2174,'Data _Transformation'!A2173:Q4502,8,FALSE)</f>
        <v>1</v>
      </c>
      <c r="I2174" s="14" t="str">
        <f>VLOOKUP(A2174,'Data _Transformation'!A2173:Q4502,9,FALSE)</f>
        <v>Nonsmoker</v>
      </c>
      <c r="J2174" s="14" t="str">
        <f>VLOOKUP(A2174,'Data _Transformation'!A2173:Q4502,10,FALSE)</f>
        <v>Normal weight</v>
      </c>
      <c r="K2174" s="14" t="str">
        <f>VLOOKUP(A2174,'Data _Transformation'!A2173:Q4502,11,FALSE)</f>
        <v>Normal</v>
      </c>
      <c r="L2174" s="39">
        <f>VLOOKUP(A2174,'Data _Transformation'!A2173:Q4502,12,FALSE)</f>
        <v>37526</v>
      </c>
      <c r="M2174" s="40">
        <f>VLOOKUP(A2174,'Data _Transformation'!A2173:Q4502,13,FALSE)</f>
        <v>37465.339999999997</v>
      </c>
      <c r="N2174" s="14" t="str">
        <f>VLOOKUP(A2174,'Data _Transformation'!A2173:Q4502,14,FALSE)</f>
        <v>tier - 1</v>
      </c>
      <c r="O2174" s="14" t="str">
        <f>VLOOKUP(A2174,'Data _Transformation'!A2173:Q4502,15,FALSE)</f>
        <v>tier - 2</v>
      </c>
      <c r="P2174" s="14" t="str">
        <f>VLOOKUP(A2174,'Data _Transformation'!A2173:Q4502,16,0)</f>
        <v>R1012</v>
      </c>
      <c r="Q2174" s="42">
        <f>VLOOKUP(A2174,'Data _Transformation'!A2173:Q4502,17,0)</f>
        <v>20</v>
      </c>
    </row>
    <row r="2175" spans="1:17" ht="15.6" x14ac:dyDescent="0.3">
      <c r="A2175" s="41" t="s">
        <v>1029</v>
      </c>
      <c r="B2175" s="14" t="str">
        <f>VLOOKUP(A2175,'Data _Transformation'!A2174:Q4503,2,FALSE)</f>
        <v xml:space="preserve">  Emma</v>
      </c>
      <c r="C2175" s="14">
        <f>VLOOKUP(A2175,'Data _Transformation'!A2174:Q4503,3,FALSE)</f>
        <v>20.6</v>
      </c>
      <c r="D2175" s="14">
        <f>VLOOKUP(A2175,'Data _Transformation'!A2174:Q4503,4,FALSE)</f>
        <v>5.14</v>
      </c>
      <c r="E2175" s="14" t="str">
        <f>VLOOKUP(A2175,'Data _Transformation'!A2174:Q4503,5,FALSE)</f>
        <v>No</v>
      </c>
      <c r="F2175" s="14" t="str">
        <f>VLOOKUP(A2175,'Data _Transformation'!A2174:Q4503,6,FALSE)</f>
        <v>No</v>
      </c>
      <c r="G2175" s="14" t="str">
        <f>VLOOKUP(A2175,'Data _Transformation'!A2174:Q4503,7,FALSE)</f>
        <v>Yes</v>
      </c>
      <c r="H2175" s="14">
        <f>VLOOKUP(A2175,'Data _Transformation'!A2174:Q4503,8,FALSE)</f>
        <v>1</v>
      </c>
      <c r="I2175" s="14" t="str">
        <f>VLOOKUP(A2175,'Data _Transformation'!A2174:Q4503,9,FALSE)</f>
        <v>Nonsmoker</v>
      </c>
      <c r="J2175" s="14" t="str">
        <f>VLOOKUP(A2175,'Data _Transformation'!A2174:Q4503,10,FALSE)</f>
        <v>Normal weight</v>
      </c>
      <c r="K2175" s="14" t="str">
        <f>VLOOKUP(A2175,'Data _Transformation'!A2174:Q4503,11,FALSE)</f>
        <v>Normal</v>
      </c>
      <c r="L2175" s="39">
        <f>VLOOKUP(A2175,'Data _Transformation'!A2174:Q4503,12,FALSE)</f>
        <v>36811</v>
      </c>
      <c r="M2175" s="40">
        <f>VLOOKUP(A2175,'Data _Transformation'!A2174:Q4503,13,FALSE)</f>
        <v>37484.449999999997</v>
      </c>
      <c r="N2175" s="14" t="str">
        <f>VLOOKUP(A2175,'Data _Transformation'!A2174:Q4503,14,FALSE)</f>
        <v>tier - 1</v>
      </c>
      <c r="O2175" s="14" t="str">
        <f>VLOOKUP(A2175,'Data _Transformation'!A2174:Q4503,15,FALSE)</f>
        <v>tier - 1</v>
      </c>
      <c r="P2175" s="14" t="str">
        <f>VLOOKUP(A2175,'Data _Transformation'!A2174:Q4503,16,0)</f>
        <v>R1013</v>
      </c>
      <c r="Q2175" s="42">
        <f>VLOOKUP(A2175,'Data _Transformation'!A2174:Q4503,17,0)</f>
        <v>22</v>
      </c>
    </row>
    <row r="2176" spans="1:17" ht="15.6" x14ac:dyDescent="0.3">
      <c r="A2176" s="41" t="s">
        <v>1026</v>
      </c>
      <c r="B2176" s="14" t="str">
        <f>VLOOKUP(A2176,'Data _Transformation'!A2175:Q4504,2,FALSE)</f>
        <v xml:space="preserve">  Kiersten</v>
      </c>
      <c r="C2176" s="14">
        <f>VLOOKUP(A2176,'Data _Transformation'!A2175:Q4504,3,FALSE)</f>
        <v>18.600000000000001</v>
      </c>
      <c r="D2176" s="14">
        <f>VLOOKUP(A2176,'Data _Transformation'!A2175:Q4504,4,FALSE)</f>
        <v>5</v>
      </c>
      <c r="E2176" s="14" t="str">
        <f>VLOOKUP(A2176,'Data _Transformation'!A2175:Q4504,5,FALSE)</f>
        <v>No</v>
      </c>
      <c r="F2176" s="14" t="str">
        <f>VLOOKUP(A2176,'Data _Transformation'!A2175:Q4504,6,FALSE)</f>
        <v>No</v>
      </c>
      <c r="G2176" s="14" t="str">
        <f>VLOOKUP(A2176,'Data _Transformation'!A2175:Q4504,7,FALSE)</f>
        <v>Yes</v>
      </c>
      <c r="H2176" s="14">
        <f>VLOOKUP(A2176,'Data _Transformation'!A2175:Q4504,8,FALSE)</f>
        <v>1</v>
      </c>
      <c r="I2176" s="14" t="str">
        <f>VLOOKUP(A2176,'Data _Transformation'!A2175:Q4504,9,FALSE)</f>
        <v>Nonsmoker</v>
      </c>
      <c r="J2176" s="14" t="str">
        <f>VLOOKUP(A2176,'Data _Transformation'!A2175:Q4504,10,FALSE)</f>
        <v>Normal weight</v>
      </c>
      <c r="K2176" s="14" t="str">
        <f>VLOOKUP(A2176,'Data _Transformation'!A2175:Q4504,11,FALSE)</f>
        <v>Normal</v>
      </c>
      <c r="L2176" s="39">
        <f>VLOOKUP(A2176,'Data _Transformation'!A2175:Q4504,12,FALSE)</f>
        <v>33193</v>
      </c>
      <c r="M2176" s="40">
        <f>VLOOKUP(A2176,'Data _Transformation'!A2175:Q4504,13,FALSE)</f>
        <v>37607.53</v>
      </c>
      <c r="N2176" s="14" t="str">
        <f>VLOOKUP(A2176,'Data _Transformation'!A2175:Q4504,14,FALSE)</f>
        <v>tier - 1</v>
      </c>
      <c r="O2176" s="14" t="str">
        <f>VLOOKUP(A2176,'Data _Transformation'!A2175:Q4504,15,FALSE)</f>
        <v>tier - 2</v>
      </c>
      <c r="P2176" s="14" t="str">
        <f>VLOOKUP(A2176,'Data _Transformation'!A2175:Q4504,16,0)</f>
        <v>R1019</v>
      </c>
      <c r="Q2176" s="42">
        <f>VLOOKUP(A2176,'Data _Transformation'!A2175:Q4504,17,0)</f>
        <v>32</v>
      </c>
    </row>
    <row r="2177" spans="1:17" ht="15.6" x14ac:dyDescent="0.3">
      <c r="A2177" s="41" t="s">
        <v>1022</v>
      </c>
      <c r="B2177" s="14" t="str">
        <f>VLOOKUP(A2177,'Data _Transformation'!A2176:Q4505,2,FALSE)</f>
        <v xml:space="preserve">  Rachael</v>
      </c>
      <c r="C2177" s="14">
        <f>VLOOKUP(A2177,'Data _Transformation'!A2176:Q4505,3,FALSE)</f>
        <v>17.8</v>
      </c>
      <c r="D2177" s="14">
        <f>VLOOKUP(A2177,'Data _Transformation'!A2176:Q4505,4,FALSE)</f>
        <v>4.55</v>
      </c>
      <c r="E2177" s="14" t="str">
        <f>VLOOKUP(A2177,'Data _Transformation'!A2176:Q4505,5,FALSE)</f>
        <v>No</v>
      </c>
      <c r="F2177" s="14" t="str">
        <f>VLOOKUP(A2177,'Data _Transformation'!A2176:Q4505,6,FALSE)</f>
        <v>No</v>
      </c>
      <c r="G2177" s="14" t="str">
        <f>VLOOKUP(A2177,'Data _Transformation'!A2176:Q4505,7,FALSE)</f>
        <v>Yes</v>
      </c>
      <c r="H2177" s="14">
        <f>VLOOKUP(A2177,'Data _Transformation'!A2176:Q4505,8,FALSE)</f>
        <v>1</v>
      </c>
      <c r="I2177" s="14" t="str">
        <f>VLOOKUP(A2177,'Data _Transformation'!A2176:Q4505,9,FALSE)</f>
        <v>Nonsmoker</v>
      </c>
      <c r="J2177" s="14" t="str">
        <f>VLOOKUP(A2177,'Data _Transformation'!A2176:Q4505,10,FALSE)</f>
        <v>Under weight</v>
      </c>
      <c r="K2177" s="14" t="str">
        <f>VLOOKUP(A2177,'Data _Transformation'!A2176:Q4505,11,FALSE)</f>
        <v>Normal</v>
      </c>
      <c r="L2177" s="39">
        <f>VLOOKUP(A2177,'Data _Transformation'!A2176:Q4505,12,FALSE)</f>
        <v>30122</v>
      </c>
      <c r="M2177" s="40">
        <f>VLOOKUP(A2177,'Data _Transformation'!A2176:Q4505,13,FALSE)</f>
        <v>37650.74</v>
      </c>
      <c r="N2177" s="14" t="str">
        <f>VLOOKUP(A2177,'Data _Transformation'!A2176:Q4505,14,FALSE)</f>
        <v>tier - 2</v>
      </c>
      <c r="O2177" s="14" t="str">
        <f>VLOOKUP(A2177,'Data _Transformation'!A2176:Q4505,15,FALSE)</f>
        <v>tier - 2</v>
      </c>
      <c r="P2177" s="14" t="str">
        <f>VLOOKUP(A2177,'Data _Transformation'!A2176:Q4505,16,0)</f>
        <v>R1012</v>
      </c>
      <c r="Q2177" s="42">
        <f>VLOOKUP(A2177,'Data _Transformation'!A2176:Q4505,17,0)</f>
        <v>40</v>
      </c>
    </row>
    <row r="2178" spans="1:17" ht="15.6" x14ac:dyDescent="0.3">
      <c r="A2178" s="41" t="s">
        <v>1018</v>
      </c>
      <c r="B2178" s="14" t="str">
        <f>VLOOKUP(A2178,'Data _Transformation'!A2177:Q4506,2,FALSE)</f>
        <v xml:space="preserve">  Timothy P</v>
      </c>
      <c r="C2178" s="14">
        <f>VLOOKUP(A2178,'Data _Transformation'!A2177:Q4506,3,FALSE)</f>
        <v>35.200000000000003</v>
      </c>
      <c r="D2178" s="14">
        <f>VLOOKUP(A2178,'Data _Transformation'!A2177:Q4506,4,FALSE)</f>
        <v>5.97</v>
      </c>
      <c r="E2178" s="14" t="str">
        <f>VLOOKUP(A2178,'Data _Transformation'!A2177:Q4506,5,FALSE)</f>
        <v>No</v>
      </c>
      <c r="F2178" s="14" t="str">
        <f>VLOOKUP(A2178,'Data _Transformation'!A2177:Q4506,6,FALSE)</f>
        <v>yes</v>
      </c>
      <c r="G2178" s="14" t="str">
        <f>VLOOKUP(A2178,'Data _Transformation'!A2177:Q4506,7,FALSE)</f>
        <v>No</v>
      </c>
      <c r="H2178" s="14">
        <f>VLOOKUP(A2178,'Data _Transformation'!A2177:Q4506,8,FALSE)</f>
        <v>1</v>
      </c>
      <c r="I2178" s="14" t="str">
        <f>VLOOKUP(A2178,'Data _Transformation'!A2177:Q4506,9,FALSE)</f>
        <v>Nonsmoker</v>
      </c>
      <c r="J2178" s="14" t="str">
        <f>VLOOKUP(A2178,'Data _Transformation'!A2177:Q4506,10,FALSE)</f>
        <v>Obesity</v>
      </c>
      <c r="K2178" s="14" t="str">
        <f>VLOOKUP(A2178,'Data _Transformation'!A2177:Q4506,11,FALSE)</f>
        <v>Prediabetes</v>
      </c>
      <c r="L2178" s="39">
        <f>VLOOKUP(A2178,'Data _Transformation'!A2177:Q4506,12,FALSE)</f>
        <v>25869</v>
      </c>
      <c r="M2178" s="40">
        <f>VLOOKUP(A2178,'Data _Transformation'!A2177:Q4506,13,FALSE)</f>
        <v>37675.06</v>
      </c>
      <c r="N2178" s="14" t="str">
        <f>VLOOKUP(A2178,'Data _Transformation'!A2177:Q4506,14,FALSE)</f>
        <v>tier - 2</v>
      </c>
      <c r="O2178" s="14" t="str">
        <f>VLOOKUP(A2178,'Data _Transformation'!A2177:Q4506,15,FALSE)</f>
        <v>tier - 3</v>
      </c>
      <c r="P2178" s="14" t="str">
        <f>VLOOKUP(A2178,'Data _Transformation'!A2177:Q4506,16,0)</f>
        <v>R1011</v>
      </c>
      <c r="Q2178" s="42">
        <f>VLOOKUP(A2178,'Data _Transformation'!A2177:Q4506,17,0)</f>
        <v>52</v>
      </c>
    </row>
    <row r="2179" spans="1:17" ht="15.6" x14ac:dyDescent="0.3">
      <c r="A2179" s="41" t="s">
        <v>1013</v>
      </c>
      <c r="B2179" s="14" t="str">
        <f>VLOOKUP(A2179,'Data _Transformation'!A2178:Q4507,2,FALSE)</f>
        <v xml:space="preserve">  Lelisa</v>
      </c>
      <c r="C2179" s="14">
        <f>VLOOKUP(A2179,'Data _Transformation'!A2178:Q4507,3,FALSE)</f>
        <v>33.770000000000003</v>
      </c>
      <c r="D2179" s="14">
        <f>VLOOKUP(A2179,'Data _Transformation'!A2178:Q4507,4,FALSE)</f>
        <v>4.0199999999999996</v>
      </c>
      <c r="E2179" s="14" t="str">
        <f>VLOOKUP(A2179,'Data _Transformation'!A2178:Q4507,5,FALSE)</f>
        <v>No</v>
      </c>
      <c r="F2179" s="14" t="str">
        <f>VLOOKUP(A2179,'Data _Transformation'!A2178:Q4507,6,FALSE)</f>
        <v>yes</v>
      </c>
      <c r="G2179" s="14" t="str">
        <f>VLOOKUP(A2179,'Data _Transformation'!A2178:Q4507,7,FALSE)</f>
        <v>No</v>
      </c>
      <c r="H2179" s="14">
        <f>VLOOKUP(A2179,'Data _Transformation'!A2178:Q4507,8,FALSE)</f>
        <v>1</v>
      </c>
      <c r="I2179" s="14" t="str">
        <f>VLOOKUP(A2179,'Data _Transformation'!A2178:Q4507,9,FALSE)</f>
        <v>Nonsmoker</v>
      </c>
      <c r="J2179" s="14" t="str">
        <f>VLOOKUP(A2179,'Data _Transformation'!A2178:Q4507,10,FALSE)</f>
        <v>Obesity</v>
      </c>
      <c r="K2179" s="14" t="str">
        <f>VLOOKUP(A2179,'Data _Transformation'!A2178:Q4507,11,FALSE)</f>
        <v>Normal</v>
      </c>
      <c r="L2179" s="39">
        <f>VLOOKUP(A2179,'Data _Transformation'!A2178:Q4507,12,FALSE)</f>
        <v>32426</v>
      </c>
      <c r="M2179" s="40">
        <f>VLOOKUP(A2179,'Data _Transformation'!A2178:Q4507,13,FALSE)</f>
        <v>37701.879999999997</v>
      </c>
      <c r="N2179" s="14" t="str">
        <f>VLOOKUP(A2179,'Data _Transformation'!A2178:Q4507,14,FALSE)</f>
        <v>tier - 2</v>
      </c>
      <c r="O2179" s="14" t="str">
        <f>VLOOKUP(A2179,'Data _Transformation'!A2178:Q4507,15,FALSE)</f>
        <v>tier - 3</v>
      </c>
      <c r="P2179" s="14" t="str">
        <f>VLOOKUP(A2179,'Data _Transformation'!A2178:Q4507,16,0)</f>
        <v>R1023</v>
      </c>
      <c r="Q2179" s="42">
        <f>VLOOKUP(A2179,'Data _Transformation'!A2178:Q4507,17,0)</f>
        <v>34</v>
      </c>
    </row>
    <row r="2180" spans="1:17" ht="15.6" x14ac:dyDescent="0.3">
      <c r="A2180" s="41" t="s">
        <v>1008</v>
      </c>
      <c r="B2180" s="14" t="str">
        <f>VLOOKUP(A2180,'Data _Transformation'!A2179:Q4508,2,FALSE)</f>
        <v xml:space="preserve">  Nate</v>
      </c>
      <c r="C2180" s="14">
        <f>VLOOKUP(A2180,'Data _Transformation'!A2179:Q4508,3,FALSE)</f>
        <v>30.03</v>
      </c>
      <c r="D2180" s="14">
        <f>VLOOKUP(A2180,'Data _Transformation'!A2179:Q4508,4,FALSE)</f>
        <v>4.04</v>
      </c>
      <c r="E2180" s="14" t="str">
        <f>VLOOKUP(A2180,'Data _Transformation'!A2179:Q4508,5,FALSE)</f>
        <v>No</v>
      </c>
      <c r="F2180" s="14" t="str">
        <f>VLOOKUP(A2180,'Data _Transformation'!A2179:Q4508,6,FALSE)</f>
        <v>yes</v>
      </c>
      <c r="G2180" s="14" t="str">
        <f>VLOOKUP(A2180,'Data _Transformation'!A2179:Q4508,7,FALSE)</f>
        <v>No</v>
      </c>
      <c r="H2180" s="14">
        <f>VLOOKUP(A2180,'Data _Transformation'!A2179:Q4508,8,FALSE)</f>
        <v>1</v>
      </c>
      <c r="I2180" s="14" t="str">
        <f>VLOOKUP(A2180,'Data _Transformation'!A2179:Q4508,9,FALSE)</f>
        <v>Nonsmoker</v>
      </c>
      <c r="J2180" s="14" t="str">
        <f>VLOOKUP(A2180,'Data _Transformation'!A2179:Q4508,10,FALSE)</f>
        <v>Obesity</v>
      </c>
      <c r="K2180" s="14" t="str">
        <f>VLOOKUP(A2180,'Data _Transformation'!A2179:Q4508,11,FALSE)</f>
        <v>Normal</v>
      </c>
      <c r="L2180" s="39">
        <f>VLOOKUP(A2180,'Data _Transformation'!A2179:Q4508,12,FALSE)</f>
        <v>28021</v>
      </c>
      <c r="M2180" s="40">
        <f>VLOOKUP(A2180,'Data _Transformation'!A2179:Q4508,13,FALSE)</f>
        <v>37735.199999999997</v>
      </c>
      <c r="N2180" s="14" t="str">
        <f>VLOOKUP(A2180,'Data _Transformation'!A2179:Q4508,14,FALSE)</f>
        <v>tier - 2</v>
      </c>
      <c r="O2180" s="14" t="str">
        <f>VLOOKUP(A2180,'Data _Transformation'!A2179:Q4508,15,FALSE)</f>
        <v>tier - 2</v>
      </c>
      <c r="P2180" s="14" t="str">
        <f>VLOOKUP(A2180,'Data _Transformation'!A2179:Q4508,16,0)</f>
        <v>R1011</v>
      </c>
      <c r="Q2180" s="42">
        <f>VLOOKUP(A2180,'Data _Transformation'!A2179:Q4508,17,0)</f>
        <v>46</v>
      </c>
    </row>
    <row r="2181" spans="1:17" ht="15.6" x14ac:dyDescent="0.3">
      <c r="A2181" s="41" t="s">
        <v>1004</v>
      </c>
      <c r="B2181" s="14" t="str">
        <f>VLOOKUP(A2181,'Data _Transformation'!A2180:Q4509,2,FALSE)</f>
        <v xml:space="preserve">  Chris C</v>
      </c>
      <c r="C2181" s="14">
        <f>VLOOKUP(A2181,'Data _Transformation'!A2180:Q4509,3,FALSE)</f>
        <v>29.37</v>
      </c>
      <c r="D2181" s="14">
        <f>VLOOKUP(A2181,'Data _Transformation'!A2180:Q4509,4,FALSE)</f>
        <v>5.54</v>
      </c>
      <c r="E2181" s="14" t="str">
        <f>VLOOKUP(A2181,'Data _Transformation'!A2180:Q4509,5,FALSE)</f>
        <v>No</v>
      </c>
      <c r="F2181" s="14" t="str">
        <f>VLOOKUP(A2181,'Data _Transformation'!A2180:Q4509,6,FALSE)</f>
        <v>yes</v>
      </c>
      <c r="G2181" s="14" t="str">
        <f>VLOOKUP(A2181,'Data _Transformation'!A2180:Q4509,7,FALSE)</f>
        <v>No</v>
      </c>
      <c r="H2181" s="14">
        <f>VLOOKUP(A2181,'Data _Transformation'!A2180:Q4509,8,FALSE)</f>
        <v>1</v>
      </c>
      <c r="I2181" s="14" t="str">
        <f>VLOOKUP(A2181,'Data _Transformation'!A2180:Q4509,9,FALSE)</f>
        <v>Nonsmoker</v>
      </c>
      <c r="J2181" s="14" t="str">
        <f>VLOOKUP(A2181,'Data _Transformation'!A2180:Q4509,10,FALSE)</f>
        <v>Over weight</v>
      </c>
      <c r="K2181" s="14" t="str">
        <f>VLOOKUP(A2181,'Data _Transformation'!A2180:Q4509,11,FALSE)</f>
        <v>Normal</v>
      </c>
      <c r="L2181" s="39">
        <f>VLOOKUP(A2181,'Data _Transformation'!A2180:Q4509,12,FALSE)</f>
        <v>31639</v>
      </c>
      <c r="M2181" s="40">
        <f>VLOOKUP(A2181,'Data _Transformation'!A2180:Q4509,13,FALSE)</f>
        <v>37742.58</v>
      </c>
      <c r="N2181" s="14" t="str">
        <f>VLOOKUP(A2181,'Data _Transformation'!A2180:Q4509,14,FALSE)</f>
        <v>tier - 1</v>
      </c>
      <c r="O2181" s="14" t="str">
        <f>VLOOKUP(A2181,'Data _Transformation'!A2180:Q4509,15,FALSE)</f>
        <v>tier - 1</v>
      </c>
      <c r="P2181" s="14" t="str">
        <f>VLOOKUP(A2181,'Data _Transformation'!A2180:Q4509,16,0)</f>
        <v>R1013</v>
      </c>
      <c r="Q2181" s="42">
        <f>VLOOKUP(A2181,'Data _Transformation'!A2180:Q4509,17,0)</f>
        <v>36</v>
      </c>
    </row>
    <row r="2182" spans="1:17" ht="15.6" x14ac:dyDescent="0.3">
      <c r="A2182" s="41" t="s">
        <v>999</v>
      </c>
      <c r="B2182" s="14" t="str">
        <f>VLOOKUP(A2182,'Data _Transformation'!A2181:Q4510,2,FALSE)</f>
        <v xml:space="preserve">  Scott</v>
      </c>
      <c r="C2182" s="14">
        <f>VLOOKUP(A2182,'Data _Transformation'!A2181:Q4510,3,FALSE)</f>
        <v>28.5</v>
      </c>
      <c r="D2182" s="14">
        <f>VLOOKUP(A2182,'Data _Transformation'!A2181:Q4510,4,FALSE)</f>
        <v>4.03</v>
      </c>
      <c r="E2182" s="14" t="str">
        <f>VLOOKUP(A2182,'Data _Transformation'!A2181:Q4510,5,FALSE)</f>
        <v>No</v>
      </c>
      <c r="F2182" s="14" t="str">
        <f>VLOOKUP(A2182,'Data _Transformation'!A2181:Q4510,6,FALSE)</f>
        <v>yes</v>
      </c>
      <c r="G2182" s="14" t="str">
        <f>VLOOKUP(A2182,'Data _Transformation'!A2181:Q4510,7,FALSE)</f>
        <v>No</v>
      </c>
      <c r="H2182" s="14">
        <f>VLOOKUP(A2182,'Data _Transformation'!A2181:Q4510,8,FALSE)</f>
        <v>1</v>
      </c>
      <c r="I2182" s="14" t="str">
        <f>VLOOKUP(A2182,'Data _Transformation'!A2181:Q4510,9,FALSE)</f>
        <v>Nonsmoker</v>
      </c>
      <c r="J2182" s="14" t="str">
        <f>VLOOKUP(A2182,'Data _Transformation'!A2181:Q4510,10,FALSE)</f>
        <v>Over weight</v>
      </c>
      <c r="K2182" s="14" t="str">
        <f>VLOOKUP(A2182,'Data _Transformation'!A2181:Q4510,11,FALSE)</f>
        <v>Normal</v>
      </c>
      <c r="L2182" s="39">
        <f>VLOOKUP(A2182,'Data _Transformation'!A2181:Q4510,12,FALSE)</f>
        <v>30523</v>
      </c>
      <c r="M2182" s="40">
        <f>VLOOKUP(A2182,'Data _Transformation'!A2181:Q4510,13,FALSE)</f>
        <v>37800.980000000003</v>
      </c>
      <c r="N2182" s="14" t="str">
        <f>VLOOKUP(A2182,'Data _Transformation'!A2181:Q4510,14,FALSE)</f>
        <v>tier - 2</v>
      </c>
      <c r="O2182" s="14" t="str">
        <f>VLOOKUP(A2182,'Data _Transformation'!A2181:Q4510,15,FALSE)</f>
        <v>tier - 2</v>
      </c>
      <c r="P2182" s="14" t="str">
        <f>VLOOKUP(A2182,'Data _Transformation'!A2181:Q4510,16,0)</f>
        <v>R1011</v>
      </c>
      <c r="Q2182" s="42">
        <f>VLOOKUP(A2182,'Data _Transformation'!A2181:Q4510,17,0)</f>
        <v>39</v>
      </c>
    </row>
    <row r="2183" spans="1:17" ht="15.6" x14ac:dyDescent="0.3">
      <c r="A2183" s="41" t="s">
        <v>995</v>
      </c>
      <c r="B2183" s="14" t="str">
        <f>VLOOKUP(A2183,'Data _Transformation'!A2182:Q4511,2,FALSE)</f>
        <v xml:space="preserve">  Kevin</v>
      </c>
      <c r="C2183" s="14">
        <f>VLOOKUP(A2183,'Data _Transformation'!A2182:Q4511,3,FALSE)</f>
        <v>23.32</v>
      </c>
      <c r="D2183" s="14">
        <f>VLOOKUP(A2183,'Data _Transformation'!A2182:Q4511,4,FALSE)</f>
        <v>5.62</v>
      </c>
      <c r="E2183" s="14" t="str">
        <f>VLOOKUP(A2183,'Data _Transformation'!A2182:Q4511,5,FALSE)</f>
        <v>No</v>
      </c>
      <c r="F2183" s="14" t="str">
        <f>VLOOKUP(A2183,'Data _Transformation'!A2182:Q4511,6,FALSE)</f>
        <v>yes</v>
      </c>
      <c r="G2183" s="14" t="str">
        <f>VLOOKUP(A2183,'Data _Transformation'!A2182:Q4511,7,FALSE)</f>
        <v>No</v>
      </c>
      <c r="H2183" s="14">
        <f>VLOOKUP(A2183,'Data _Transformation'!A2182:Q4511,8,FALSE)</f>
        <v>1</v>
      </c>
      <c r="I2183" s="14" t="str">
        <f>VLOOKUP(A2183,'Data _Transformation'!A2182:Q4511,9,FALSE)</f>
        <v>Nonsmoker</v>
      </c>
      <c r="J2183" s="14" t="str">
        <f>VLOOKUP(A2183,'Data _Transformation'!A2182:Q4511,10,FALSE)</f>
        <v>Normal weight</v>
      </c>
      <c r="K2183" s="14" t="str">
        <f>VLOOKUP(A2183,'Data _Transformation'!A2182:Q4511,11,FALSE)</f>
        <v>Normal</v>
      </c>
      <c r="L2183" s="39">
        <f>VLOOKUP(A2183,'Data _Transformation'!A2182:Q4511,12,FALSE)</f>
        <v>29107</v>
      </c>
      <c r="M2183" s="40">
        <f>VLOOKUP(A2183,'Data _Transformation'!A2182:Q4511,13,FALSE)</f>
        <v>37829.72</v>
      </c>
      <c r="N2183" s="14" t="str">
        <f>VLOOKUP(A2183,'Data _Transformation'!A2182:Q4511,14,FALSE)</f>
        <v>tier - 1</v>
      </c>
      <c r="O2183" s="14" t="str">
        <f>VLOOKUP(A2183,'Data _Transformation'!A2182:Q4511,15,FALSE)</f>
        <v>tier - 2</v>
      </c>
      <c r="P2183" s="14" t="str">
        <f>VLOOKUP(A2183,'Data _Transformation'!A2182:Q4511,16,0)</f>
        <v>R1011</v>
      </c>
      <c r="Q2183" s="42">
        <f>VLOOKUP(A2183,'Data _Transformation'!A2182:Q4511,17,0)</f>
        <v>43</v>
      </c>
    </row>
    <row r="2184" spans="1:17" ht="15.6" x14ac:dyDescent="0.3">
      <c r="A2184" s="41" t="s">
        <v>994</v>
      </c>
      <c r="B2184" s="14" t="str">
        <f>VLOOKUP(A2184,'Data _Transformation'!A2183:Q4512,2,FALSE)</f>
        <v xml:space="preserve">  Erik C</v>
      </c>
      <c r="C2184" s="14">
        <f>VLOOKUP(A2184,'Data _Transformation'!A2183:Q4512,3,FALSE)</f>
        <v>26.125</v>
      </c>
      <c r="D2184" s="14">
        <f>VLOOKUP(A2184,'Data _Transformation'!A2183:Q4512,4,FALSE)</f>
        <v>5.27</v>
      </c>
      <c r="E2184" s="14" t="str">
        <f>VLOOKUP(A2184,'Data _Transformation'!A2183:Q4512,5,FALSE)</f>
        <v>No</v>
      </c>
      <c r="F2184" s="14" t="str">
        <f>VLOOKUP(A2184,'Data _Transformation'!A2183:Q4512,6,FALSE)</f>
        <v>yes</v>
      </c>
      <c r="G2184" s="14" t="str">
        <f>VLOOKUP(A2184,'Data _Transformation'!A2183:Q4512,7,FALSE)</f>
        <v>No</v>
      </c>
      <c r="H2184" s="14">
        <f>VLOOKUP(A2184,'Data _Transformation'!A2183:Q4512,8,FALSE)</f>
        <v>1</v>
      </c>
      <c r="I2184" s="14" t="str">
        <f>VLOOKUP(A2184,'Data _Transformation'!A2183:Q4512,9,FALSE)</f>
        <v>Nonsmoker</v>
      </c>
      <c r="J2184" s="14" t="str">
        <f>VLOOKUP(A2184,'Data _Transformation'!A2183:Q4512,10,FALSE)</f>
        <v>Over weight</v>
      </c>
      <c r="K2184" s="14" t="str">
        <f>VLOOKUP(A2184,'Data _Transformation'!A2183:Q4512,11,FALSE)</f>
        <v>Normal</v>
      </c>
      <c r="L2184" s="39">
        <f>VLOOKUP(A2184,'Data _Transformation'!A2183:Q4512,12,FALSE)</f>
        <v>36005</v>
      </c>
      <c r="M2184" s="40">
        <f>VLOOKUP(A2184,'Data _Transformation'!A2183:Q4512,13,FALSE)</f>
        <v>38126.25</v>
      </c>
      <c r="N2184" s="14" t="str">
        <f>VLOOKUP(A2184,'Data _Transformation'!A2183:Q4512,14,FALSE)</f>
        <v>tier - 1</v>
      </c>
      <c r="O2184" s="14" t="str">
        <f>VLOOKUP(A2184,'Data _Transformation'!A2183:Q4512,15,FALSE)</f>
        <v>tier - 3</v>
      </c>
      <c r="P2184" s="14" t="str">
        <f>VLOOKUP(A2184,'Data _Transformation'!A2183:Q4512,16,0)</f>
        <v>R1013</v>
      </c>
      <c r="Q2184" s="42">
        <f>VLOOKUP(A2184,'Data _Transformation'!A2183:Q4512,17,0)</f>
        <v>24</v>
      </c>
    </row>
    <row r="2185" spans="1:17" ht="15.6" x14ac:dyDescent="0.3">
      <c r="A2185" s="41" t="s">
        <v>989</v>
      </c>
      <c r="B2185" s="14" t="str">
        <f>VLOOKUP(A2185,'Data _Transformation'!A2184:Q4513,2,FALSE)</f>
        <v xml:space="preserve">  Shawn C</v>
      </c>
      <c r="C2185" s="14">
        <f>VLOOKUP(A2185,'Data _Transformation'!A2184:Q4513,3,FALSE)</f>
        <v>25.46</v>
      </c>
      <c r="D2185" s="14">
        <f>VLOOKUP(A2185,'Data _Transformation'!A2184:Q4513,4,FALSE)</f>
        <v>5.18</v>
      </c>
      <c r="E2185" s="14" t="str">
        <f>VLOOKUP(A2185,'Data _Transformation'!A2184:Q4513,5,FALSE)</f>
        <v>No</v>
      </c>
      <c r="F2185" s="14" t="str">
        <f>VLOOKUP(A2185,'Data _Transformation'!A2184:Q4513,6,FALSE)</f>
        <v>yes</v>
      </c>
      <c r="G2185" s="14" t="str">
        <f>VLOOKUP(A2185,'Data _Transformation'!A2184:Q4513,7,FALSE)</f>
        <v>No</v>
      </c>
      <c r="H2185" s="14">
        <f>VLOOKUP(A2185,'Data _Transformation'!A2184:Q4513,8,FALSE)</f>
        <v>1</v>
      </c>
      <c r="I2185" s="14" t="str">
        <f>VLOOKUP(A2185,'Data _Transformation'!A2184:Q4513,9,FALSE)</f>
        <v>Nonsmoker</v>
      </c>
      <c r="J2185" s="14" t="str">
        <f>VLOOKUP(A2185,'Data _Transformation'!A2184:Q4513,10,FALSE)</f>
        <v>Over weight</v>
      </c>
      <c r="K2185" s="14" t="str">
        <f>VLOOKUP(A2185,'Data _Transformation'!A2184:Q4513,11,FALSE)</f>
        <v>Normal</v>
      </c>
      <c r="L2185" s="39">
        <f>VLOOKUP(A2185,'Data _Transformation'!A2184:Q4513,12,FALSE)</f>
        <v>26622</v>
      </c>
      <c r="M2185" s="40">
        <f>VLOOKUP(A2185,'Data _Transformation'!A2184:Q4513,13,FALSE)</f>
        <v>38189.1</v>
      </c>
      <c r="N2185" s="14" t="str">
        <f>VLOOKUP(A2185,'Data _Transformation'!A2184:Q4513,14,FALSE)</f>
        <v>tier - 2</v>
      </c>
      <c r="O2185" s="14" t="str">
        <f>VLOOKUP(A2185,'Data _Transformation'!A2184:Q4513,15,FALSE)</f>
        <v>tier - 2</v>
      </c>
      <c r="P2185" s="14" t="str">
        <f>VLOOKUP(A2185,'Data _Transformation'!A2184:Q4513,16,0)</f>
        <v>R1011</v>
      </c>
      <c r="Q2185" s="42">
        <f>VLOOKUP(A2185,'Data _Transformation'!A2184:Q4513,17,0)</f>
        <v>50</v>
      </c>
    </row>
    <row r="2186" spans="1:17" ht="15.6" x14ac:dyDescent="0.3">
      <c r="A2186" s="41" t="s">
        <v>986</v>
      </c>
      <c r="B2186" s="14" t="str">
        <f>VLOOKUP(A2186,'Data _Transformation'!A2185:Q4514,2,FALSE)</f>
        <v xml:space="preserve">  Vajin L</v>
      </c>
      <c r="C2186" s="14">
        <f>VLOOKUP(A2186,'Data _Transformation'!A2185:Q4514,3,FALSE)</f>
        <v>23.75</v>
      </c>
      <c r="D2186" s="14">
        <f>VLOOKUP(A2186,'Data _Transformation'!A2185:Q4514,4,FALSE)</f>
        <v>5.27</v>
      </c>
      <c r="E2186" s="14" t="str">
        <f>VLOOKUP(A2186,'Data _Transformation'!A2185:Q4514,5,FALSE)</f>
        <v>No</v>
      </c>
      <c r="F2186" s="14" t="str">
        <f>VLOOKUP(A2186,'Data _Transformation'!A2185:Q4514,6,FALSE)</f>
        <v>yes</v>
      </c>
      <c r="G2186" s="14" t="str">
        <f>VLOOKUP(A2186,'Data _Transformation'!A2185:Q4514,7,FALSE)</f>
        <v>No</v>
      </c>
      <c r="H2186" s="14">
        <f>VLOOKUP(A2186,'Data _Transformation'!A2185:Q4514,8,FALSE)</f>
        <v>1</v>
      </c>
      <c r="I2186" s="14" t="str">
        <f>VLOOKUP(A2186,'Data _Transformation'!A2185:Q4514,9,FALSE)</f>
        <v>Nonsmoker</v>
      </c>
      <c r="J2186" s="14" t="str">
        <f>VLOOKUP(A2186,'Data _Transformation'!A2185:Q4514,10,FALSE)</f>
        <v>Normal weight</v>
      </c>
      <c r="K2186" s="14" t="str">
        <f>VLOOKUP(A2186,'Data _Transformation'!A2185:Q4514,11,FALSE)</f>
        <v>Normal</v>
      </c>
      <c r="L2186" s="39">
        <f>VLOOKUP(A2186,'Data _Transformation'!A2185:Q4514,12,FALSE)</f>
        <v>32759</v>
      </c>
      <c r="M2186" s="40">
        <f>VLOOKUP(A2186,'Data _Transformation'!A2185:Q4514,13,FALSE)</f>
        <v>38237.339999999997</v>
      </c>
      <c r="N2186" s="14" t="str">
        <f>VLOOKUP(A2186,'Data _Transformation'!A2185:Q4514,14,FALSE)</f>
        <v>tier - 2</v>
      </c>
      <c r="O2186" s="14" t="str">
        <f>VLOOKUP(A2186,'Data _Transformation'!A2185:Q4514,15,FALSE)</f>
        <v>tier - 3</v>
      </c>
      <c r="P2186" s="14" t="str">
        <f>VLOOKUP(A2186,'Data _Transformation'!A2185:Q4514,16,0)</f>
        <v>R1011</v>
      </c>
      <c r="Q2186" s="42">
        <f>VLOOKUP(A2186,'Data _Transformation'!A2185:Q4514,17,0)</f>
        <v>33</v>
      </c>
    </row>
    <row r="2187" spans="1:17" ht="15.6" x14ac:dyDescent="0.3">
      <c r="A2187" s="41" t="s">
        <v>981</v>
      </c>
      <c r="B2187" s="14" t="str">
        <f>VLOOKUP(A2187,'Data _Transformation'!A2186:Q4515,2,FALSE)</f>
        <v xml:space="preserve">  John K</v>
      </c>
      <c r="C2187" s="14">
        <f>VLOOKUP(A2187,'Data _Transformation'!A2186:Q4515,3,FALSE)</f>
        <v>23.085000000000001</v>
      </c>
      <c r="D2187" s="14">
        <f>VLOOKUP(A2187,'Data _Transformation'!A2186:Q4515,4,FALSE)</f>
        <v>5.62</v>
      </c>
      <c r="E2187" s="14" t="str">
        <f>VLOOKUP(A2187,'Data _Transformation'!A2186:Q4515,5,FALSE)</f>
        <v>No</v>
      </c>
      <c r="F2187" s="14" t="str">
        <f>VLOOKUP(A2187,'Data _Transformation'!A2186:Q4515,6,FALSE)</f>
        <v>yes</v>
      </c>
      <c r="G2187" s="14" t="str">
        <f>VLOOKUP(A2187,'Data _Transformation'!A2186:Q4515,7,FALSE)</f>
        <v>No</v>
      </c>
      <c r="H2187" s="14">
        <f>VLOOKUP(A2187,'Data _Transformation'!A2186:Q4515,8,FALSE)</f>
        <v>1</v>
      </c>
      <c r="I2187" s="14" t="str">
        <f>VLOOKUP(A2187,'Data _Transformation'!A2186:Q4515,9,FALSE)</f>
        <v>Nonsmoker</v>
      </c>
      <c r="J2187" s="14" t="str">
        <f>VLOOKUP(A2187,'Data _Transformation'!A2186:Q4515,10,FALSE)</f>
        <v>Normal weight</v>
      </c>
      <c r="K2187" s="14" t="str">
        <f>VLOOKUP(A2187,'Data _Transformation'!A2186:Q4515,11,FALSE)</f>
        <v>Normal</v>
      </c>
      <c r="L2187" s="39">
        <f>VLOOKUP(A2187,'Data _Transformation'!A2186:Q4515,12,FALSE)</f>
        <v>23544</v>
      </c>
      <c r="M2187" s="40">
        <f>VLOOKUP(A2187,'Data _Transformation'!A2186:Q4515,13,FALSE)</f>
        <v>38241.74</v>
      </c>
      <c r="N2187" s="14" t="str">
        <f>VLOOKUP(A2187,'Data _Transformation'!A2186:Q4515,14,FALSE)</f>
        <v>tier - 2</v>
      </c>
      <c r="O2187" s="14" t="str">
        <f>VLOOKUP(A2187,'Data _Transformation'!A2186:Q4515,15,FALSE)</f>
        <v>tier - 3</v>
      </c>
      <c r="P2187" s="14" t="str">
        <f>VLOOKUP(A2187,'Data _Transformation'!A2186:Q4515,16,0)</f>
        <v>R1011</v>
      </c>
      <c r="Q2187" s="42">
        <f>VLOOKUP(A2187,'Data _Transformation'!A2186:Q4515,17,0)</f>
        <v>58</v>
      </c>
    </row>
    <row r="2188" spans="1:17" ht="15.6" x14ac:dyDescent="0.3">
      <c r="A2188" s="41" t="s">
        <v>974</v>
      </c>
      <c r="B2188" s="14" t="str">
        <f>VLOOKUP(A2188,'Data _Transformation'!A2187:Q4516,2,FALSE)</f>
        <v xml:space="preserve">  Kevin J</v>
      </c>
      <c r="C2188" s="14">
        <f>VLOOKUP(A2188,'Data _Transformation'!A2187:Q4516,3,FALSE)</f>
        <v>22.99</v>
      </c>
      <c r="D2188" s="14">
        <f>VLOOKUP(A2188,'Data _Transformation'!A2187:Q4516,4,FALSE)</f>
        <v>5.0599999999999996</v>
      </c>
      <c r="E2188" s="14" t="str">
        <f>VLOOKUP(A2188,'Data _Transformation'!A2187:Q4516,5,FALSE)</f>
        <v>No</v>
      </c>
      <c r="F2188" s="14" t="str">
        <f>VLOOKUP(A2188,'Data _Transformation'!A2187:Q4516,6,FALSE)</f>
        <v>yes</v>
      </c>
      <c r="G2188" s="14" t="str">
        <f>VLOOKUP(A2188,'Data _Transformation'!A2187:Q4516,7,FALSE)</f>
        <v>No</v>
      </c>
      <c r="H2188" s="14">
        <f>VLOOKUP(A2188,'Data _Transformation'!A2187:Q4516,8,FALSE)</f>
        <v>1</v>
      </c>
      <c r="I2188" s="14" t="str">
        <f>VLOOKUP(A2188,'Data _Transformation'!A2187:Q4516,9,FALSE)</f>
        <v>Nonsmoker</v>
      </c>
      <c r="J2188" s="14" t="str">
        <f>VLOOKUP(A2188,'Data _Transformation'!A2187:Q4516,10,FALSE)</f>
        <v>Normal weight</v>
      </c>
      <c r="K2188" s="14" t="str">
        <f>VLOOKUP(A2188,'Data _Transformation'!A2187:Q4516,11,FALSE)</f>
        <v>Normal</v>
      </c>
      <c r="L2188" s="39">
        <f>VLOOKUP(A2188,'Data _Transformation'!A2187:Q4516,12,FALSE)</f>
        <v>29449</v>
      </c>
      <c r="M2188" s="40">
        <f>VLOOKUP(A2188,'Data _Transformation'!A2187:Q4516,13,FALSE)</f>
        <v>38245.589999999997</v>
      </c>
      <c r="N2188" s="14" t="str">
        <f>VLOOKUP(A2188,'Data _Transformation'!A2187:Q4516,14,FALSE)</f>
        <v>tier - 1</v>
      </c>
      <c r="O2188" s="14" t="str">
        <f>VLOOKUP(A2188,'Data _Transformation'!A2187:Q4516,15,FALSE)</f>
        <v>tier - 2</v>
      </c>
      <c r="P2188" s="14" t="str">
        <f>VLOOKUP(A2188,'Data _Transformation'!A2187:Q4516,16,0)</f>
        <v>R1013</v>
      </c>
      <c r="Q2188" s="42">
        <f>VLOOKUP(A2188,'Data _Transformation'!A2187:Q4516,17,0)</f>
        <v>42</v>
      </c>
    </row>
    <row r="2189" spans="1:17" ht="15.6" x14ac:dyDescent="0.3">
      <c r="A2189" s="41" t="s">
        <v>966</v>
      </c>
      <c r="B2189" s="14" t="str">
        <f>VLOOKUP(A2189,'Data _Transformation'!A2188:Q4517,2,FALSE)</f>
        <v xml:space="preserve">  Kirby W</v>
      </c>
      <c r="C2189" s="14">
        <f>VLOOKUP(A2189,'Data _Transformation'!A2188:Q4517,3,FALSE)</f>
        <v>21.47</v>
      </c>
      <c r="D2189" s="14">
        <f>VLOOKUP(A2189,'Data _Transformation'!A2188:Q4517,4,FALSE)</f>
        <v>4.6900000000000004</v>
      </c>
      <c r="E2189" s="14" t="str">
        <f>VLOOKUP(A2189,'Data _Transformation'!A2188:Q4517,5,FALSE)</f>
        <v>No</v>
      </c>
      <c r="F2189" s="14" t="str">
        <f>VLOOKUP(A2189,'Data _Transformation'!A2188:Q4517,6,FALSE)</f>
        <v>yes</v>
      </c>
      <c r="G2189" s="14" t="str">
        <f>VLOOKUP(A2189,'Data _Transformation'!A2188:Q4517,7,FALSE)</f>
        <v>No</v>
      </c>
      <c r="H2189" s="14">
        <f>VLOOKUP(A2189,'Data _Transformation'!A2188:Q4517,8,FALSE)</f>
        <v>1</v>
      </c>
      <c r="I2189" s="14" t="str">
        <f>VLOOKUP(A2189,'Data _Transformation'!A2188:Q4517,9,FALSE)</f>
        <v>Nonsmoker</v>
      </c>
      <c r="J2189" s="14" t="str">
        <f>VLOOKUP(A2189,'Data _Transformation'!A2188:Q4517,10,FALSE)</f>
        <v>Normal weight</v>
      </c>
      <c r="K2189" s="14" t="str">
        <f>VLOOKUP(A2189,'Data _Transformation'!A2188:Q4517,11,FALSE)</f>
        <v>Normal</v>
      </c>
      <c r="L2189" s="39">
        <f>VLOOKUP(A2189,'Data _Transformation'!A2188:Q4517,12,FALSE)</f>
        <v>32811</v>
      </c>
      <c r="M2189" s="40">
        <f>VLOOKUP(A2189,'Data _Transformation'!A2188:Q4517,13,FALSE)</f>
        <v>38282.75</v>
      </c>
      <c r="N2189" s="14" t="str">
        <f>VLOOKUP(A2189,'Data _Transformation'!A2188:Q4517,14,FALSE)</f>
        <v>tier - 1</v>
      </c>
      <c r="O2189" s="14" t="str">
        <f>VLOOKUP(A2189,'Data _Transformation'!A2188:Q4517,15,FALSE)</f>
        <v>tier - 2</v>
      </c>
      <c r="P2189" s="14" t="str">
        <f>VLOOKUP(A2189,'Data _Transformation'!A2188:Q4517,16,0)</f>
        <v>R1013</v>
      </c>
      <c r="Q2189" s="42">
        <f>VLOOKUP(A2189,'Data _Transformation'!A2188:Q4517,17,0)</f>
        <v>33</v>
      </c>
    </row>
    <row r="2190" spans="1:17" ht="15.6" x14ac:dyDescent="0.3">
      <c r="A2190" s="41" t="s">
        <v>959</v>
      </c>
      <c r="B2190" s="14" t="str">
        <f>VLOOKUP(A2190,'Data _Transformation'!A2189:Q4518,2,FALSE)</f>
        <v xml:space="preserve">  J A</v>
      </c>
      <c r="C2190" s="14">
        <f>VLOOKUP(A2190,'Data _Transformation'!A2189:Q4518,3,FALSE)</f>
        <v>15.96</v>
      </c>
      <c r="D2190" s="14">
        <f>VLOOKUP(A2190,'Data _Transformation'!A2189:Q4518,4,FALSE)</f>
        <v>5.44</v>
      </c>
      <c r="E2190" s="14" t="str">
        <f>VLOOKUP(A2190,'Data _Transformation'!A2189:Q4518,5,FALSE)</f>
        <v>No</v>
      </c>
      <c r="F2190" s="14" t="str">
        <f>VLOOKUP(A2190,'Data _Transformation'!A2189:Q4518,6,FALSE)</f>
        <v>yes</v>
      </c>
      <c r="G2190" s="14" t="str">
        <f>VLOOKUP(A2190,'Data _Transformation'!A2189:Q4518,7,FALSE)</f>
        <v>No</v>
      </c>
      <c r="H2190" s="14">
        <f>VLOOKUP(A2190,'Data _Transformation'!A2189:Q4518,8,FALSE)</f>
        <v>1</v>
      </c>
      <c r="I2190" s="14" t="str">
        <f>VLOOKUP(A2190,'Data _Transformation'!A2189:Q4518,9,FALSE)</f>
        <v>Nonsmoker</v>
      </c>
      <c r="J2190" s="14" t="str">
        <f>VLOOKUP(A2190,'Data _Transformation'!A2189:Q4518,10,FALSE)</f>
        <v>Under weight</v>
      </c>
      <c r="K2190" s="14" t="str">
        <f>VLOOKUP(A2190,'Data _Transformation'!A2189:Q4518,11,FALSE)</f>
        <v>Normal</v>
      </c>
      <c r="L2190" s="39">
        <f>VLOOKUP(A2190,'Data _Transformation'!A2189:Q4518,12,FALSE)</f>
        <v>29384</v>
      </c>
      <c r="M2190" s="40">
        <f>VLOOKUP(A2190,'Data _Transformation'!A2189:Q4518,13,FALSE)</f>
        <v>38313.129999999997</v>
      </c>
      <c r="N2190" s="14" t="str">
        <f>VLOOKUP(A2190,'Data _Transformation'!A2189:Q4518,14,FALSE)</f>
        <v>tier - 1</v>
      </c>
      <c r="O2190" s="14" t="str">
        <f>VLOOKUP(A2190,'Data _Transformation'!A2189:Q4518,15,FALSE)</f>
        <v>tier - 3</v>
      </c>
      <c r="P2190" s="14" t="str">
        <f>VLOOKUP(A2190,'Data _Transformation'!A2189:Q4518,16,0)</f>
        <v>R1011</v>
      </c>
      <c r="Q2190" s="42">
        <f>VLOOKUP(A2190,'Data _Transformation'!A2189:Q4518,17,0)</f>
        <v>42</v>
      </c>
    </row>
    <row r="2191" spans="1:17" ht="15.6" x14ac:dyDescent="0.3">
      <c r="A2191" s="41" t="s">
        <v>953</v>
      </c>
      <c r="B2191" s="14" t="str">
        <f>VLOOKUP(A2191,'Data _Transformation'!A2190:Q4519,2,FALSE)</f>
        <v xml:space="preserve">  Dustin G</v>
      </c>
      <c r="C2191" s="14">
        <f>VLOOKUP(A2191,'Data _Transformation'!A2190:Q4519,3,FALSE)</f>
        <v>39.5</v>
      </c>
      <c r="D2191" s="14">
        <f>VLOOKUP(A2191,'Data _Transformation'!A2190:Q4519,4,FALSE)</f>
        <v>5.05</v>
      </c>
      <c r="E2191" s="14" t="str">
        <f>VLOOKUP(A2191,'Data _Transformation'!A2190:Q4519,5,FALSE)</f>
        <v>No</v>
      </c>
      <c r="F2191" s="14" t="str">
        <f>VLOOKUP(A2191,'Data _Transformation'!A2190:Q4519,6,FALSE)</f>
        <v>yes</v>
      </c>
      <c r="G2191" s="14" t="str">
        <f>VLOOKUP(A2191,'Data _Transformation'!A2190:Q4519,7,FALSE)</f>
        <v>No</v>
      </c>
      <c r="H2191" s="14">
        <f>VLOOKUP(A2191,'Data _Transformation'!A2190:Q4519,8,FALSE)</f>
        <v>1</v>
      </c>
      <c r="I2191" s="14" t="str">
        <f>VLOOKUP(A2191,'Data _Transformation'!A2190:Q4519,9,FALSE)</f>
        <v>Nonsmoker</v>
      </c>
      <c r="J2191" s="14" t="str">
        <f>VLOOKUP(A2191,'Data _Transformation'!A2190:Q4519,10,FALSE)</f>
        <v>Obesity</v>
      </c>
      <c r="K2191" s="14" t="str">
        <f>VLOOKUP(A2191,'Data _Transformation'!A2190:Q4519,11,FALSE)</f>
        <v>Normal</v>
      </c>
      <c r="L2191" s="39">
        <f>VLOOKUP(A2191,'Data _Transformation'!A2190:Q4519,12,FALSE)</f>
        <v>37516</v>
      </c>
      <c r="M2191" s="40">
        <f>VLOOKUP(A2191,'Data _Transformation'!A2190:Q4519,13,FALSE)</f>
        <v>38344.57</v>
      </c>
      <c r="N2191" s="14" t="str">
        <f>VLOOKUP(A2191,'Data _Transformation'!A2190:Q4519,14,FALSE)</f>
        <v>tier - 1</v>
      </c>
      <c r="O2191" s="14" t="str">
        <f>VLOOKUP(A2191,'Data _Transformation'!A2190:Q4519,15,FALSE)</f>
        <v>tier - 3</v>
      </c>
      <c r="P2191" s="14" t="str">
        <f>VLOOKUP(A2191,'Data _Transformation'!A2190:Q4519,16,0)</f>
        <v>R1011</v>
      </c>
      <c r="Q2191" s="42">
        <f>VLOOKUP(A2191,'Data _Transformation'!A2190:Q4519,17,0)</f>
        <v>20</v>
      </c>
    </row>
    <row r="2192" spans="1:17" ht="15.6" x14ac:dyDescent="0.3">
      <c r="A2192" s="41" t="s">
        <v>948</v>
      </c>
      <c r="B2192" s="14" t="str">
        <f>VLOOKUP(A2192,'Data _Transformation'!A2191:Q4520,2,FALSE)</f>
        <v xml:space="preserve">  Anthony G</v>
      </c>
      <c r="C2192" s="14">
        <f>VLOOKUP(A2192,'Data _Transformation'!A2191:Q4520,3,FALSE)</f>
        <v>33.770000000000003</v>
      </c>
      <c r="D2192" s="14">
        <f>VLOOKUP(A2192,'Data _Transformation'!A2191:Q4520,4,FALSE)</f>
        <v>6</v>
      </c>
      <c r="E2192" s="14" t="str">
        <f>VLOOKUP(A2192,'Data _Transformation'!A2191:Q4520,5,FALSE)</f>
        <v>No</v>
      </c>
      <c r="F2192" s="14" t="str">
        <f>VLOOKUP(A2192,'Data _Transformation'!A2191:Q4520,6,FALSE)</f>
        <v>yes</v>
      </c>
      <c r="G2192" s="14" t="str">
        <f>VLOOKUP(A2192,'Data _Transformation'!A2191:Q4520,7,FALSE)</f>
        <v>No</v>
      </c>
      <c r="H2192" s="14">
        <f>VLOOKUP(A2192,'Data _Transformation'!A2191:Q4520,8,FALSE)</f>
        <v>1</v>
      </c>
      <c r="I2192" s="14" t="str">
        <f>VLOOKUP(A2192,'Data _Transformation'!A2191:Q4520,9,FALSE)</f>
        <v>Nonsmoker</v>
      </c>
      <c r="J2192" s="14" t="str">
        <f>VLOOKUP(A2192,'Data _Transformation'!A2191:Q4520,10,FALSE)</f>
        <v>Obesity</v>
      </c>
      <c r="K2192" s="14" t="str">
        <f>VLOOKUP(A2192,'Data _Transformation'!A2191:Q4520,11,FALSE)</f>
        <v>Prediabetes</v>
      </c>
      <c r="L2192" s="39">
        <f>VLOOKUP(A2192,'Data _Transformation'!A2191:Q4520,12,FALSE)</f>
        <v>25802</v>
      </c>
      <c r="M2192" s="40">
        <f>VLOOKUP(A2192,'Data _Transformation'!A2191:Q4520,13,FALSE)</f>
        <v>38389.79</v>
      </c>
      <c r="N2192" s="14" t="str">
        <f>VLOOKUP(A2192,'Data _Transformation'!A2191:Q4520,14,FALSE)</f>
        <v>tier - 2</v>
      </c>
      <c r="O2192" s="14" t="str">
        <f>VLOOKUP(A2192,'Data _Transformation'!A2191:Q4520,15,FALSE)</f>
        <v>tier - 3</v>
      </c>
      <c r="P2192" s="14" t="str">
        <f>VLOOKUP(A2192,'Data _Transformation'!A2191:Q4520,16,0)</f>
        <v>R1011</v>
      </c>
      <c r="Q2192" s="42">
        <f>VLOOKUP(A2192,'Data _Transformation'!A2191:Q4520,17,0)</f>
        <v>52</v>
      </c>
    </row>
    <row r="2193" spans="1:17" ht="15.6" x14ac:dyDescent="0.3">
      <c r="A2193" s="41" t="s">
        <v>943</v>
      </c>
      <c r="B2193" s="14" t="str">
        <f>VLOOKUP(A2193,'Data _Transformation'!A2192:Q4521,2,FALSE)</f>
        <v xml:space="preserve">  Ryan</v>
      </c>
      <c r="C2193" s="14">
        <f>VLOOKUP(A2193,'Data _Transformation'!A2192:Q4521,3,FALSE)</f>
        <v>26.84</v>
      </c>
      <c r="D2193" s="14">
        <f>VLOOKUP(A2193,'Data _Transformation'!A2192:Q4521,4,FALSE)</f>
        <v>5.99</v>
      </c>
      <c r="E2193" s="14" t="str">
        <f>VLOOKUP(A2193,'Data _Transformation'!A2192:Q4521,5,FALSE)</f>
        <v>Yes</v>
      </c>
      <c r="F2193" s="14" t="str">
        <f>VLOOKUP(A2193,'Data _Transformation'!A2192:Q4521,6,FALSE)</f>
        <v>yes</v>
      </c>
      <c r="G2193" s="14" t="str">
        <f>VLOOKUP(A2193,'Data _Transformation'!A2192:Q4521,7,FALSE)</f>
        <v>No</v>
      </c>
      <c r="H2193" s="14">
        <f>VLOOKUP(A2193,'Data _Transformation'!A2192:Q4521,8,FALSE)</f>
        <v>1</v>
      </c>
      <c r="I2193" s="14" t="str">
        <f>VLOOKUP(A2193,'Data _Transformation'!A2192:Q4521,9,FALSE)</f>
        <v>Nonsmoker</v>
      </c>
      <c r="J2193" s="14" t="str">
        <f>VLOOKUP(A2193,'Data _Transformation'!A2192:Q4521,10,FALSE)</f>
        <v>Over weight</v>
      </c>
      <c r="K2193" s="14" t="str">
        <f>VLOOKUP(A2193,'Data _Transformation'!A2192:Q4521,11,FALSE)</f>
        <v>Prediabetes</v>
      </c>
      <c r="L2193" s="39">
        <f>VLOOKUP(A2193,'Data _Transformation'!A2192:Q4521,12,FALSE)</f>
        <v>26290</v>
      </c>
      <c r="M2193" s="40">
        <f>VLOOKUP(A2193,'Data _Transformation'!A2192:Q4521,13,FALSE)</f>
        <v>38405.26</v>
      </c>
      <c r="N2193" s="14" t="str">
        <f>VLOOKUP(A2193,'Data _Transformation'!A2192:Q4521,14,FALSE)</f>
        <v>tier - 2</v>
      </c>
      <c r="O2193" s="14" t="str">
        <f>VLOOKUP(A2193,'Data _Transformation'!A2192:Q4521,15,FALSE)</f>
        <v>tier - 1</v>
      </c>
      <c r="P2193" s="14" t="str">
        <f>VLOOKUP(A2193,'Data _Transformation'!A2192:Q4521,16,0)</f>
        <v>R1011</v>
      </c>
      <c r="Q2193" s="42">
        <f>VLOOKUP(A2193,'Data _Transformation'!A2192:Q4521,17,0)</f>
        <v>51</v>
      </c>
    </row>
    <row r="2194" spans="1:17" ht="15.6" x14ac:dyDescent="0.3">
      <c r="A2194" s="41" t="s">
        <v>938</v>
      </c>
      <c r="B2194" s="14" t="str">
        <f>VLOOKUP(A2194,'Data _Transformation'!A2193:Q4522,2,FALSE)</f>
        <v xml:space="preserve">  Eric N</v>
      </c>
      <c r="C2194" s="14">
        <f>VLOOKUP(A2194,'Data _Transformation'!A2193:Q4522,3,FALSE)</f>
        <v>35.53</v>
      </c>
      <c r="D2194" s="14">
        <f>VLOOKUP(A2194,'Data _Transformation'!A2193:Q4522,4,FALSE)</f>
        <v>4.3600000000000003</v>
      </c>
      <c r="E2194" s="14" t="str">
        <f>VLOOKUP(A2194,'Data _Transformation'!A2193:Q4522,5,FALSE)</f>
        <v>No</v>
      </c>
      <c r="F2194" s="14" t="str">
        <f>VLOOKUP(A2194,'Data _Transformation'!A2193:Q4522,6,FALSE)</f>
        <v>No</v>
      </c>
      <c r="G2194" s="14" t="str">
        <f>VLOOKUP(A2194,'Data _Transformation'!A2193:Q4522,7,FALSE)</f>
        <v>Yes</v>
      </c>
      <c r="H2194" s="14">
        <f>VLOOKUP(A2194,'Data _Transformation'!A2193:Q4522,8,FALSE)</f>
        <v>1</v>
      </c>
      <c r="I2194" s="14" t="str">
        <f>VLOOKUP(A2194,'Data _Transformation'!A2193:Q4522,9,FALSE)</f>
        <v>Nonsmoker</v>
      </c>
      <c r="J2194" s="14" t="str">
        <f>VLOOKUP(A2194,'Data _Transformation'!A2193:Q4522,10,FALSE)</f>
        <v>Obesity</v>
      </c>
      <c r="K2194" s="14" t="str">
        <f>VLOOKUP(A2194,'Data _Transformation'!A2193:Q4522,11,FALSE)</f>
        <v>Normal</v>
      </c>
      <c r="L2194" s="39">
        <f>VLOOKUP(A2194,'Data _Transformation'!A2193:Q4522,12,FALSE)</f>
        <v>31584</v>
      </c>
      <c r="M2194" s="40">
        <f>VLOOKUP(A2194,'Data _Transformation'!A2193:Q4522,13,FALSE)</f>
        <v>38415.47</v>
      </c>
      <c r="N2194" s="14" t="str">
        <f>VLOOKUP(A2194,'Data _Transformation'!A2193:Q4522,14,FALSE)</f>
        <v>tier - 1</v>
      </c>
      <c r="O2194" s="14" t="str">
        <f>VLOOKUP(A2194,'Data _Transformation'!A2193:Q4522,15,FALSE)</f>
        <v>tier - 2</v>
      </c>
      <c r="P2194" s="14" t="str">
        <f>VLOOKUP(A2194,'Data _Transformation'!A2193:Q4522,16,0)</f>
        <v>R1011</v>
      </c>
      <c r="Q2194" s="42">
        <f>VLOOKUP(A2194,'Data _Transformation'!A2193:Q4522,17,0)</f>
        <v>36</v>
      </c>
    </row>
    <row r="2195" spans="1:17" ht="15.6" x14ac:dyDescent="0.3">
      <c r="A2195" s="41" t="s">
        <v>933</v>
      </c>
      <c r="B2195" s="14" t="str">
        <f>VLOOKUP(A2195,'Data _Transformation'!A2194:Q4523,2,FALSE)</f>
        <v xml:space="preserve">  Connor</v>
      </c>
      <c r="C2195" s="14">
        <f>VLOOKUP(A2195,'Data _Transformation'!A2194:Q4523,3,FALSE)</f>
        <v>30.59</v>
      </c>
      <c r="D2195" s="14">
        <f>VLOOKUP(A2195,'Data _Transformation'!A2194:Q4523,4,FALSE)</f>
        <v>4.41</v>
      </c>
      <c r="E2195" s="14" t="str">
        <f>VLOOKUP(A2195,'Data _Transformation'!A2194:Q4523,5,FALSE)</f>
        <v>No</v>
      </c>
      <c r="F2195" s="14" t="str">
        <f>VLOOKUP(A2195,'Data _Transformation'!A2194:Q4523,6,FALSE)</f>
        <v>No</v>
      </c>
      <c r="G2195" s="14" t="str">
        <f>VLOOKUP(A2195,'Data _Transformation'!A2194:Q4523,7,FALSE)</f>
        <v>Yes</v>
      </c>
      <c r="H2195" s="14">
        <f>VLOOKUP(A2195,'Data _Transformation'!A2194:Q4523,8,FALSE)</f>
        <v>1</v>
      </c>
      <c r="I2195" s="14" t="str">
        <f>VLOOKUP(A2195,'Data _Transformation'!A2194:Q4523,9,FALSE)</f>
        <v>Nonsmoker</v>
      </c>
      <c r="J2195" s="14" t="str">
        <f>VLOOKUP(A2195,'Data _Transformation'!A2194:Q4523,10,FALSE)</f>
        <v>Obesity</v>
      </c>
      <c r="K2195" s="14" t="str">
        <f>VLOOKUP(A2195,'Data _Transformation'!A2194:Q4523,11,FALSE)</f>
        <v>Normal</v>
      </c>
      <c r="L2195" s="39">
        <f>VLOOKUP(A2195,'Data _Transformation'!A2194:Q4523,12,FALSE)</f>
        <v>36476</v>
      </c>
      <c r="M2195" s="40">
        <f>VLOOKUP(A2195,'Data _Transformation'!A2194:Q4523,13,FALSE)</f>
        <v>38511.629999999997</v>
      </c>
      <c r="N2195" s="14" t="str">
        <f>VLOOKUP(A2195,'Data _Transformation'!A2194:Q4523,14,FALSE)</f>
        <v>tier - 2</v>
      </c>
      <c r="O2195" s="14" t="str">
        <f>VLOOKUP(A2195,'Data _Transformation'!A2194:Q4523,15,FALSE)</f>
        <v>tier - 2</v>
      </c>
      <c r="P2195" s="14" t="str">
        <f>VLOOKUP(A2195,'Data _Transformation'!A2194:Q4523,16,0)</f>
        <v>R1024</v>
      </c>
      <c r="Q2195" s="42">
        <f>VLOOKUP(A2195,'Data _Transformation'!A2194:Q4523,17,0)</f>
        <v>23</v>
      </c>
    </row>
    <row r="2196" spans="1:17" ht="15.6" x14ac:dyDescent="0.3">
      <c r="A2196" s="41" t="s">
        <v>928</v>
      </c>
      <c r="B2196" s="14" t="str">
        <f>VLOOKUP(A2196,'Data _Transformation'!A2195:Q4524,2,FALSE)</f>
        <v xml:space="preserve">  Patrick H</v>
      </c>
      <c r="C2196" s="14">
        <f>VLOOKUP(A2196,'Data _Transformation'!A2195:Q4524,3,FALSE)</f>
        <v>30.59</v>
      </c>
      <c r="D2196" s="14">
        <f>VLOOKUP(A2196,'Data _Transformation'!A2195:Q4524,4,FALSE)</f>
        <v>4.17</v>
      </c>
      <c r="E2196" s="14" t="str">
        <f>VLOOKUP(A2196,'Data _Transformation'!A2195:Q4524,5,FALSE)</f>
        <v>No</v>
      </c>
      <c r="F2196" s="14" t="str">
        <f>VLOOKUP(A2196,'Data _Transformation'!A2195:Q4524,6,FALSE)</f>
        <v>No</v>
      </c>
      <c r="G2196" s="14" t="str">
        <f>VLOOKUP(A2196,'Data _Transformation'!A2195:Q4524,7,FALSE)</f>
        <v>Yes</v>
      </c>
      <c r="H2196" s="14">
        <f>VLOOKUP(A2196,'Data _Transformation'!A2195:Q4524,8,FALSE)</f>
        <v>1</v>
      </c>
      <c r="I2196" s="14" t="str">
        <f>VLOOKUP(A2196,'Data _Transformation'!A2195:Q4524,9,FALSE)</f>
        <v>Nonsmoker</v>
      </c>
      <c r="J2196" s="14" t="str">
        <f>VLOOKUP(A2196,'Data _Transformation'!A2195:Q4524,10,FALSE)</f>
        <v>Obesity</v>
      </c>
      <c r="K2196" s="14" t="str">
        <f>VLOOKUP(A2196,'Data _Transformation'!A2195:Q4524,11,FALSE)</f>
        <v>Normal</v>
      </c>
      <c r="L2196" s="39">
        <f>VLOOKUP(A2196,'Data _Transformation'!A2195:Q4524,12,FALSE)</f>
        <v>33067</v>
      </c>
      <c r="M2196" s="40">
        <f>VLOOKUP(A2196,'Data _Transformation'!A2195:Q4524,13,FALSE)</f>
        <v>38652.089999999997</v>
      </c>
      <c r="N2196" s="14" t="str">
        <f>VLOOKUP(A2196,'Data _Transformation'!A2195:Q4524,14,FALSE)</f>
        <v>tier - 2</v>
      </c>
      <c r="O2196" s="14" t="str">
        <f>VLOOKUP(A2196,'Data _Transformation'!A2195:Q4524,15,FALSE)</f>
        <v>tier - 2</v>
      </c>
      <c r="P2196" s="14" t="str">
        <f>VLOOKUP(A2196,'Data _Transformation'!A2195:Q4524,16,0)</f>
        <v>R1011</v>
      </c>
      <c r="Q2196" s="42">
        <f>VLOOKUP(A2196,'Data _Transformation'!A2195:Q4524,17,0)</f>
        <v>32</v>
      </c>
    </row>
    <row r="2197" spans="1:17" ht="15.6" x14ac:dyDescent="0.3">
      <c r="A2197" s="41" t="s">
        <v>923</v>
      </c>
      <c r="B2197" s="14" t="str">
        <f>VLOOKUP(A2197,'Data _Transformation'!A2196:Q4525,2,FALSE)</f>
        <v xml:space="preserve">  Tyler</v>
      </c>
      <c r="C2197" s="14">
        <f>VLOOKUP(A2197,'Data _Transformation'!A2196:Q4525,3,FALSE)</f>
        <v>27.835000000000001</v>
      </c>
      <c r="D2197" s="14">
        <f>VLOOKUP(A2197,'Data _Transformation'!A2196:Q4525,4,FALSE)</f>
        <v>4.4400000000000004</v>
      </c>
      <c r="E2197" s="14" t="str">
        <f>VLOOKUP(A2197,'Data _Transformation'!A2196:Q4525,5,FALSE)</f>
        <v>No</v>
      </c>
      <c r="F2197" s="14" t="str">
        <f>VLOOKUP(A2197,'Data _Transformation'!A2196:Q4525,6,FALSE)</f>
        <v>No</v>
      </c>
      <c r="G2197" s="14" t="str">
        <f>VLOOKUP(A2197,'Data _Transformation'!A2196:Q4525,7,FALSE)</f>
        <v>Yes</v>
      </c>
      <c r="H2197" s="14">
        <f>VLOOKUP(A2197,'Data _Transformation'!A2196:Q4525,8,FALSE)</f>
        <v>1</v>
      </c>
      <c r="I2197" s="14" t="str">
        <f>VLOOKUP(A2197,'Data _Transformation'!A2196:Q4525,9,FALSE)</f>
        <v>Nonsmoker</v>
      </c>
      <c r="J2197" s="14" t="str">
        <f>VLOOKUP(A2197,'Data _Transformation'!A2196:Q4525,10,FALSE)</f>
        <v>Over weight</v>
      </c>
      <c r="K2197" s="14" t="str">
        <f>VLOOKUP(A2197,'Data _Transformation'!A2196:Q4525,11,FALSE)</f>
        <v>Normal</v>
      </c>
      <c r="L2197" s="39">
        <f>VLOOKUP(A2197,'Data _Transformation'!A2196:Q4525,12,FALSE)</f>
        <v>31613</v>
      </c>
      <c r="M2197" s="40">
        <f>VLOOKUP(A2197,'Data _Transformation'!A2196:Q4525,13,FALSE)</f>
        <v>38709.18</v>
      </c>
      <c r="N2197" s="14" t="str">
        <f>VLOOKUP(A2197,'Data _Transformation'!A2196:Q4525,14,FALSE)</f>
        <v>tier - 1</v>
      </c>
      <c r="O2197" s="14" t="str">
        <f>VLOOKUP(A2197,'Data _Transformation'!A2196:Q4525,15,FALSE)</f>
        <v>tier - 3</v>
      </c>
      <c r="P2197" s="14" t="str">
        <f>VLOOKUP(A2197,'Data _Transformation'!A2196:Q4525,16,0)</f>
        <v>R1013</v>
      </c>
      <c r="Q2197" s="42">
        <f>VLOOKUP(A2197,'Data _Transformation'!A2196:Q4525,17,0)</f>
        <v>36</v>
      </c>
    </row>
    <row r="2198" spans="1:17" ht="15.6" x14ac:dyDescent="0.3">
      <c r="A2198" s="41" t="s">
        <v>919</v>
      </c>
      <c r="B2198" s="14" t="str">
        <f>VLOOKUP(A2198,'Data _Transformation'!A2197:Q4526,2,FALSE)</f>
        <v xml:space="preserve">  Deborah L</v>
      </c>
      <c r="C2198" s="14">
        <f>VLOOKUP(A2198,'Data _Transformation'!A2197:Q4526,3,FALSE)</f>
        <v>40.26</v>
      </c>
      <c r="D2198" s="14">
        <f>VLOOKUP(A2198,'Data _Transformation'!A2197:Q4526,4,FALSE)</f>
        <v>5.52</v>
      </c>
      <c r="E2198" s="14" t="str">
        <f>VLOOKUP(A2198,'Data _Transformation'!A2197:Q4526,5,FALSE)</f>
        <v>No</v>
      </c>
      <c r="F2198" s="14" t="str">
        <f>VLOOKUP(A2198,'Data _Transformation'!A2197:Q4526,6,FALSE)</f>
        <v>yes</v>
      </c>
      <c r="G2198" s="14" t="str">
        <f>VLOOKUP(A2198,'Data _Transformation'!A2197:Q4526,7,FALSE)</f>
        <v>No</v>
      </c>
      <c r="H2198" s="14">
        <f>VLOOKUP(A2198,'Data _Transformation'!A2197:Q4526,8,FALSE)</f>
        <v>1</v>
      </c>
      <c r="I2198" s="14" t="str">
        <f>VLOOKUP(A2198,'Data _Transformation'!A2197:Q4526,9,FALSE)</f>
        <v>Nonsmoker</v>
      </c>
      <c r="J2198" s="14" t="str">
        <f>VLOOKUP(A2198,'Data _Transformation'!A2197:Q4526,10,FALSE)</f>
        <v>Obesity</v>
      </c>
      <c r="K2198" s="14" t="str">
        <f>VLOOKUP(A2198,'Data _Transformation'!A2197:Q4526,11,FALSE)</f>
        <v>Normal</v>
      </c>
      <c r="L2198" s="39">
        <f>VLOOKUP(A2198,'Data _Transformation'!A2197:Q4526,12,FALSE)</f>
        <v>33564</v>
      </c>
      <c r="M2198" s="40">
        <f>VLOOKUP(A2198,'Data _Transformation'!A2197:Q4526,13,FALSE)</f>
        <v>38711</v>
      </c>
      <c r="N2198" s="14" t="str">
        <f>VLOOKUP(A2198,'Data _Transformation'!A2197:Q4526,14,FALSE)</f>
        <v>tier - 1</v>
      </c>
      <c r="O2198" s="14" t="str">
        <f>VLOOKUP(A2198,'Data _Transformation'!A2197:Q4526,15,FALSE)</f>
        <v>tier - 3</v>
      </c>
      <c r="P2198" s="14" t="str">
        <f>VLOOKUP(A2198,'Data _Transformation'!A2197:Q4526,16,0)</f>
        <v>R1011</v>
      </c>
      <c r="Q2198" s="42">
        <f>VLOOKUP(A2198,'Data _Transformation'!A2197:Q4526,17,0)</f>
        <v>31</v>
      </c>
    </row>
    <row r="2199" spans="1:17" ht="15.6" x14ac:dyDescent="0.3">
      <c r="A2199" s="41" t="s">
        <v>915</v>
      </c>
      <c r="B2199" s="14" t="str">
        <f>VLOOKUP(A2199,'Data _Transformation'!A2198:Q4527,2,FALSE)</f>
        <v xml:space="preserve">  Andrea K</v>
      </c>
      <c r="C2199" s="14">
        <f>VLOOKUP(A2199,'Data _Transformation'!A2198:Q4527,3,FALSE)</f>
        <v>39.82</v>
      </c>
      <c r="D2199" s="14">
        <f>VLOOKUP(A2199,'Data _Transformation'!A2198:Q4527,4,FALSE)</f>
        <v>6.01</v>
      </c>
      <c r="E2199" s="14" t="str">
        <f>VLOOKUP(A2199,'Data _Transformation'!A2198:Q4527,5,FALSE)</f>
        <v>No</v>
      </c>
      <c r="F2199" s="14" t="str">
        <f>VLOOKUP(A2199,'Data _Transformation'!A2198:Q4527,6,FALSE)</f>
        <v>yes</v>
      </c>
      <c r="G2199" s="14" t="str">
        <f>VLOOKUP(A2199,'Data _Transformation'!A2198:Q4527,7,FALSE)</f>
        <v>No</v>
      </c>
      <c r="H2199" s="14">
        <f>VLOOKUP(A2199,'Data _Transformation'!A2198:Q4527,8,FALSE)</f>
        <v>1</v>
      </c>
      <c r="I2199" s="14" t="str">
        <f>VLOOKUP(A2199,'Data _Transformation'!A2198:Q4527,9,FALSE)</f>
        <v>Nonsmoker</v>
      </c>
      <c r="J2199" s="14" t="str">
        <f>VLOOKUP(A2199,'Data _Transformation'!A2198:Q4527,10,FALSE)</f>
        <v>Obesity</v>
      </c>
      <c r="K2199" s="14" t="str">
        <f>VLOOKUP(A2199,'Data _Transformation'!A2198:Q4527,11,FALSE)</f>
        <v>Prediabetes</v>
      </c>
      <c r="L2199" s="39">
        <f>VLOOKUP(A2199,'Data _Transformation'!A2198:Q4527,12,FALSE)</f>
        <v>33544</v>
      </c>
      <c r="M2199" s="40">
        <f>VLOOKUP(A2199,'Data _Transformation'!A2198:Q4527,13,FALSE)</f>
        <v>38711</v>
      </c>
      <c r="N2199" s="14" t="str">
        <f>VLOOKUP(A2199,'Data _Transformation'!A2198:Q4527,14,FALSE)</f>
        <v>tier - 2</v>
      </c>
      <c r="O2199" s="14" t="str">
        <f>VLOOKUP(A2199,'Data _Transformation'!A2198:Q4527,15,FALSE)</f>
        <v>tier - 2</v>
      </c>
      <c r="P2199" s="14" t="str">
        <f>VLOOKUP(A2199,'Data _Transformation'!A2198:Q4527,16,0)</f>
        <v>R1011</v>
      </c>
      <c r="Q2199" s="42">
        <f>VLOOKUP(A2199,'Data _Transformation'!A2198:Q4527,17,0)</f>
        <v>31</v>
      </c>
    </row>
    <row r="2200" spans="1:17" ht="15.6" x14ac:dyDescent="0.3">
      <c r="A2200" s="41" t="s">
        <v>910</v>
      </c>
      <c r="B2200" s="14" t="str">
        <f>VLOOKUP(A2200,'Data _Transformation'!A2199:Q4528,2,FALSE)</f>
        <v xml:space="preserve">  Elleree</v>
      </c>
      <c r="C2200" s="14">
        <f>VLOOKUP(A2200,'Data _Transformation'!A2199:Q4528,3,FALSE)</f>
        <v>39.159999999999997</v>
      </c>
      <c r="D2200" s="14">
        <f>VLOOKUP(A2200,'Data _Transformation'!A2199:Q4528,4,FALSE)</f>
        <v>5.81</v>
      </c>
      <c r="E2200" s="14" t="str">
        <f>VLOOKUP(A2200,'Data _Transformation'!A2199:Q4528,5,FALSE)</f>
        <v>No</v>
      </c>
      <c r="F2200" s="14" t="str">
        <f>VLOOKUP(A2200,'Data _Transformation'!A2199:Q4528,6,FALSE)</f>
        <v>yes</v>
      </c>
      <c r="G2200" s="14" t="str">
        <f>VLOOKUP(A2200,'Data _Transformation'!A2199:Q4528,7,FALSE)</f>
        <v>No</v>
      </c>
      <c r="H2200" s="14">
        <f>VLOOKUP(A2200,'Data _Transformation'!A2199:Q4528,8,FALSE)</f>
        <v>1</v>
      </c>
      <c r="I2200" s="14" t="str">
        <f>VLOOKUP(A2200,'Data _Transformation'!A2199:Q4528,9,FALSE)</f>
        <v>Nonsmoker</v>
      </c>
      <c r="J2200" s="14" t="str">
        <f>VLOOKUP(A2200,'Data _Transformation'!A2199:Q4528,10,FALSE)</f>
        <v>Obesity</v>
      </c>
      <c r="K2200" s="14" t="str">
        <f>VLOOKUP(A2200,'Data _Transformation'!A2199:Q4528,11,FALSE)</f>
        <v>Prediabetes</v>
      </c>
      <c r="L2200" s="39">
        <f>VLOOKUP(A2200,'Data _Transformation'!A2199:Q4528,12,FALSE)</f>
        <v>27926</v>
      </c>
      <c r="M2200" s="40">
        <f>VLOOKUP(A2200,'Data _Transformation'!A2199:Q4528,13,FALSE)</f>
        <v>38740.120000000003</v>
      </c>
      <c r="N2200" s="14" t="str">
        <f>VLOOKUP(A2200,'Data _Transformation'!A2199:Q4528,14,FALSE)</f>
        <v>tier - 2</v>
      </c>
      <c r="O2200" s="14" t="str">
        <f>VLOOKUP(A2200,'Data _Transformation'!A2199:Q4528,15,FALSE)</f>
        <v>tier - 2</v>
      </c>
      <c r="P2200" s="14" t="str">
        <f>VLOOKUP(A2200,'Data _Transformation'!A2199:Q4528,16,0)</f>
        <v>R1012</v>
      </c>
      <c r="Q2200" s="42">
        <f>VLOOKUP(A2200,'Data _Transformation'!A2199:Q4528,17,0)</f>
        <v>46</v>
      </c>
    </row>
    <row r="2201" spans="1:17" ht="15.6" x14ac:dyDescent="0.3">
      <c r="A2201" s="41" t="s">
        <v>905</v>
      </c>
      <c r="B2201" s="14" t="str">
        <f>VLOOKUP(A2201,'Data _Transformation'!A2200:Q4529,2,FALSE)</f>
        <v xml:space="preserve">  Brandon J</v>
      </c>
      <c r="C2201" s="14">
        <f>VLOOKUP(A2201,'Data _Transformation'!A2200:Q4529,3,FALSE)</f>
        <v>25.555</v>
      </c>
      <c r="D2201" s="14">
        <f>VLOOKUP(A2201,'Data _Transformation'!A2200:Q4529,4,FALSE)</f>
        <v>4.37</v>
      </c>
      <c r="E2201" s="14" t="str">
        <f>VLOOKUP(A2201,'Data _Transformation'!A2200:Q4529,5,FALSE)</f>
        <v>No</v>
      </c>
      <c r="F2201" s="14" t="str">
        <f>VLOOKUP(A2201,'Data _Transformation'!A2200:Q4529,6,FALSE)</f>
        <v>No</v>
      </c>
      <c r="G2201" s="14" t="str">
        <f>VLOOKUP(A2201,'Data _Transformation'!A2200:Q4529,7,FALSE)</f>
        <v>Yes</v>
      </c>
      <c r="H2201" s="14">
        <f>VLOOKUP(A2201,'Data _Transformation'!A2200:Q4529,8,FALSE)</f>
        <v>1</v>
      </c>
      <c r="I2201" s="14" t="str">
        <f>VLOOKUP(A2201,'Data _Transformation'!A2200:Q4529,9,FALSE)</f>
        <v>Nonsmoker</v>
      </c>
      <c r="J2201" s="14" t="str">
        <f>VLOOKUP(A2201,'Data _Transformation'!A2200:Q4529,10,FALSE)</f>
        <v>Over weight</v>
      </c>
      <c r="K2201" s="14" t="str">
        <f>VLOOKUP(A2201,'Data _Transformation'!A2200:Q4529,11,FALSE)</f>
        <v>Normal</v>
      </c>
      <c r="L2201" s="39">
        <f>VLOOKUP(A2201,'Data _Transformation'!A2200:Q4529,12,FALSE)</f>
        <v>33550</v>
      </c>
      <c r="M2201" s="40">
        <f>VLOOKUP(A2201,'Data _Transformation'!A2200:Q4529,13,FALSE)</f>
        <v>38746.36</v>
      </c>
      <c r="N2201" s="14" t="str">
        <f>VLOOKUP(A2201,'Data _Transformation'!A2200:Q4529,14,FALSE)</f>
        <v>tier - 1</v>
      </c>
      <c r="O2201" s="14" t="str">
        <f>VLOOKUP(A2201,'Data _Transformation'!A2200:Q4529,15,FALSE)</f>
        <v>tier - 2</v>
      </c>
      <c r="P2201" s="14" t="str">
        <f>VLOOKUP(A2201,'Data _Transformation'!A2200:Q4529,16,0)</f>
        <v>R1012</v>
      </c>
      <c r="Q2201" s="42">
        <f>VLOOKUP(A2201,'Data _Transformation'!A2200:Q4529,17,0)</f>
        <v>31</v>
      </c>
    </row>
    <row r="2202" spans="1:17" ht="15.6" x14ac:dyDescent="0.3">
      <c r="A2202" s="41" t="s">
        <v>900</v>
      </c>
      <c r="B2202" s="14" t="str">
        <f>VLOOKUP(A2202,'Data _Transformation'!A2201:Q4530,2,FALSE)</f>
        <v xml:space="preserve">  Steve</v>
      </c>
      <c r="C2202" s="14">
        <f>VLOOKUP(A2202,'Data _Transformation'!A2201:Q4530,3,FALSE)</f>
        <v>25.175000000000001</v>
      </c>
      <c r="D2202" s="14">
        <f>VLOOKUP(A2202,'Data _Transformation'!A2201:Q4530,4,FALSE)</f>
        <v>5.74</v>
      </c>
      <c r="E2202" s="14" t="str">
        <f>VLOOKUP(A2202,'Data _Transformation'!A2201:Q4530,5,FALSE)</f>
        <v>No</v>
      </c>
      <c r="F2202" s="14" t="str">
        <f>VLOOKUP(A2202,'Data _Transformation'!A2201:Q4530,6,FALSE)</f>
        <v>No</v>
      </c>
      <c r="G2202" s="14" t="str">
        <f>VLOOKUP(A2202,'Data _Transformation'!A2201:Q4530,7,FALSE)</f>
        <v>Yes</v>
      </c>
      <c r="H2202" s="14">
        <f>VLOOKUP(A2202,'Data _Transformation'!A2201:Q4530,8,FALSE)</f>
        <v>1</v>
      </c>
      <c r="I2202" s="14" t="str">
        <f>VLOOKUP(A2202,'Data _Transformation'!A2201:Q4530,9,FALSE)</f>
        <v>Nonsmoker</v>
      </c>
      <c r="J2202" s="14" t="str">
        <f>VLOOKUP(A2202,'Data _Transformation'!A2201:Q4530,10,FALSE)</f>
        <v>Over weight</v>
      </c>
      <c r="K2202" s="14" t="str">
        <f>VLOOKUP(A2202,'Data _Transformation'!A2201:Q4530,11,FALSE)</f>
        <v>Prediabetes</v>
      </c>
      <c r="L2202" s="39">
        <f>VLOOKUP(A2202,'Data _Transformation'!A2201:Q4530,12,FALSE)</f>
        <v>38326</v>
      </c>
      <c r="M2202" s="40">
        <f>VLOOKUP(A2202,'Data _Transformation'!A2201:Q4530,13,FALSE)</f>
        <v>38792.69</v>
      </c>
      <c r="N2202" s="14" t="str">
        <f>VLOOKUP(A2202,'Data _Transformation'!A2201:Q4530,14,FALSE)</f>
        <v>tier - 2</v>
      </c>
      <c r="O2202" s="14" t="str">
        <f>VLOOKUP(A2202,'Data _Transformation'!A2201:Q4530,15,FALSE)</f>
        <v>tier - 2</v>
      </c>
      <c r="P2202" s="14" t="str">
        <f>VLOOKUP(A2202,'Data _Transformation'!A2201:Q4530,16,0)</f>
        <v>R1013</v>
      </c>
      <c r="Q2202" s="42">
        <f>VLOOKUP(A2202,'Data _Transformation'!A2201:Q4530,17,0)</f>
        <v>18</v>
      </c>
    </row>
    <row r="2203" spans="1:17" ht="15.6" x14ac:dyDescent="0.3">
      <c r="A2203" s="41" t="s">
        <v>895</v>
      </c>
      <c r="B2203" s="14" t="str">
        <f>VLOOKUP(A2203,'Data _Transformation'!A2202:Q4531,2,FALSE)</f>
        <v xml:space="preserve">  Nina Wavik Sr</v>
      </c>
      <c r="C2203" s="14">
        <f>VLOOKUP(A2203,'Data _Transformation'!A2202:Q4531,3,FALSE)</f>
        <v>38.28</v>
      </c>
      <c r="D2203" s="14">
        <f>VLOOKUP(A2203,'Data _Transformation'!A2202:Q4531,4,FALSE)</f>
        <v>5.39</v>
      </c>
      <c r="E2203" s="14" t="str">
        <f>VLOOKUP(A2203,'Data _Transformation'!A2202:Q4531,5,FALSE)</f>
        <v>No</v>
      </c>
      <c r="F2203" s="14" t="str">
        <f>VLOOKUP(A2203,'Data _Transformation'!A2202:Q4531,6,FALSE)</f>
        <v>yes</v>
      </c>
      <c r="G2203" s="14" t="str">
        <f>VLOOKUP(A2203,'Data _Transformation'!A2202:Q4531,7,FALSE)</f>
        <v>No</v>
      </c>
      <c r="H2203" s="14">
        <f>VLOOKUP(A2203,'Data _Transformation'!A2202:Q4531,8,FALSE)</f>
        <v>1</v>
      </c>
      <c r="I2203" s="14" t="str">
        <f>VLOOKUP(A2203,'Data _Transformation'!A2202:Q4531,9,FALSE)</f>
        <v>Nonsmoker</v>
      </c>
      <c r="J2203" s="14" t="str">
        <f>VLOOKUP(A2203,'Data _Transformation'!A2202:Q4531,10,FALSE)</f>
        <v>Obesity</v>
      </c>
      <c r="K2203" s="14" t="str">
        <f>VLOOKUP(A2203,'Data _Transformation'!A2202:Q4531,11,FALSE)</f>
        <v>Normal</v>
      </c>
      <c r="L2203" s="39">
        <f>VLOOKUP(A2203,'Data _Transformation'!A2202:Q4531,12,FALSE)</f>
        <v>29192</v>
      </c>
      <c r="M2203" s="40">
        <f>VLOOKUP(A2203,'Data _Transformation'!A2202:Q4531,13,FALSE)</f>
        <v>38836.980000000003</v>
      </c>
      <c r="N2203" s="14" t="str">
        <f>VLOOKUP(A2203,'Data _Transformation'!A2202:Q4531,14,FALSE)</f>
        <v>tier - 2</v>
      </c>
      <c r="O2203" s="14" t="str">
        <f>VLOOKUP(A2203,'Data _Transformation'!A2202:Q4531,15,FALSE)</f>
        <v>tier - 1</v>
      </c>
      <c r="P2203" s="14" t="str">
        <f>VLOOKUP(A2203,'Data _Transformation'!A2202:Q4531,16,0)</f>
        <v>R1011</v>
      </c>
      <c r="Q2203" s="42">
        <f>VLOOKUP(A2203,'Data _Transformation'!A2202:Q4531,17,0)</f>
        <v>43</v>
      </c>
    </row>
    <row r="2204" spans="1:17" ht="15.6" x14ac:dyDescent="0.3">
      <c r="A2204" s="41" t="s">
        <v>890</v>
      </c>
      <c r="B2204" s="14" t="str">
        <f>VLOOKUP(A2204,'Data _Transformation'!A2203:Q4532,2,FALSE)</f>
        <v xml:space="preserve">  Dani</v>
      </c>
      <c r="C2204" s="14">
        <f>VLOOKUP(A2204,'Data _Transformation'!A2203:Q4532,3,FALSE)</f>
        <v>38.17</v>
      </c>
      <c r="D2204" s="14">
        <f>VLOOKUP(A2204,'Data _Transformation'!A2203:Q4532,4,FALSE)</f>
        <v>4.07</v>
      </c>
      <c r="E2204" s="14" t="str">
        <f>VLOOKUP(A2204,'Data _Transformation'!A2203:Q4532,5,FALSE)</f>
        <v>No</v>
      </c>
      <c r="F2204" s="14" t="str">
        <f>VLOOKUP(A2204,'Data _Transformation'!A2203:Q4532,6,FALSE)</f>
        <v>yes</v>
      </c>
      <c r="G2204" s="14" t="str">
        <f>VLOOKUP(A2204,'Data _Transformation'!A2203:Q4532,7,FALSE)</f>
        <v>No</v>
      </c>
      <c r="H2204" s="14">
        <f>VLOOKUP(A2204,'Data _Transformation'!A2203:Q4532,8,FALSE)</f>
        <v>1</v>
      </c>
      <c r="I2204" s="14" t="str">
        <f>VLOOKUP(A2204,'Data _Transformation'!A2203:Q4532,9,FALSE)</f>
        <v>Nonsmoker</v>
      </c>
      <c r="J2204" s="14" t="str">
        <f>VLOOKUP(A2204,'Data _Transformation'!A2203:Q4532,10,FALSE)</f>
        <v>Obesity</v>
      </c>
      <c r="K2204" s="14" t="str">
        <f>VLOOKUP(A2204,'Data _Transformation'!A2203:Q4532,11,FALSE)</f>
        <v>Normal</v>
      </c>
      <c r="L2204" s="39">
        <f>VLOOKUP(A2204,'Data _Transformation'!A2203:Q4532,12,FALSE)</f>
        <v>23534</v>
      </c>
      <c r="M2204" s="40">
        <f>VLOOKUP(A2204,'Data _Transformation'!A2203:Q4532,13,FALSE)</f>
        <v>38869.25</v>
      </c>
      <c r="N2204" s="14" t="str">
        <f>VLOOKUP(A2204,'Data _Transformation'!A2203:Q4532,14,FALSE)</f>
        <v>tier - 2</v>
      </c>
      <c r="O2204" s="14" t="str">
        <f>VLOOKUP(A2204,'Data _Transformation'!A2203:Q4532,15,FALSE)</f>
        <v>tier - 2</v>
      </c>
      <c r="P2204" s="14" t="str">
        <f>VLOOKUP(A2204,'Data _Transformation'!A2203:Q4532,16,0)</f>
        <v>R1011</v>
      </c>
      <c r="Q2204" s="42">
        <f>VLOOKUP(A2204,'Data _Transformation'!A2203:Q4532,17,0)</f>
        <v>59</v>
      </c>
    </row>
    <row r="2205" spans="1:17" ht="15.6" x14ac:dyDescent="0.3">
      <c r="A2205" s="41" t="s">
        <v>887</v>
      </c>
      <c r="B2205" s="14" t="str">
        <f>VLOOKUP(A2205,'Data _Transformation'!A2204:Q4533,2,FALSE)</f>
        <v xml:space="preserve">  Jennifer A</v>
      </c>
      <c r="C2205" s="14">
        <f>VLOOKUP(A2205,'Data _Transformation'!A2204:Q4533,3,FALSE)</f>
        <v>36.85</v>
      </c>
      <c r="D2205" s="14">
        <f>VLOOKUP(A2205,'Data _Transformation'!A2204:Q4533,4,FALSE)</f>
        <v>5.49</v>
      </c>
      <c r="E2205" s="14" t="str">
        <f>VLOOKUP(A2205,'Data _Transformation'!A2204:Q4533,5,FALSE)</f>
        <v>No</v>
      </c>
      <c r="F2205" s="14" t="str">
        <f>VLOOKUP(A2205,'Data _Transformation'!A2204:Q4533,6,FALSE)</f>
        <v>yes</v>
      </c>
      <c r="G2205" s="14" t="str">
        <f>VLOOKUP(A2205,'Data _Transformation'!A2204:Q4533,7,FALSE)</f>
        <v>No</v>
      </c>
      <c r="H2205" s="14">
        <f>VLOOKUP(A2205,'Data _Transformation'!A2204:Q4533,8,FALSE)</f>
        <v>1</v>
      </c>
      <c r="I2205" s="14" t="str">
        <f>VLOOKUP(A2205,'Data _Transformation'!A2204:Q4533,9,FALSE)</f>
        <v>Nonsmoker</v>
      </c>
      <c r="J2205" s="14" t="str">
        <f>VLOOKUP(A2205,'Data _Transformation'!A2204:Q4533,10,FALSE)</f>
        <v>Obesity</v>
      </c>
      <c r="K2205" s="14" t="str">
        <f>VLOOKUP(A2205,'Data _Transformation'!A2204:Q4533,11,FALSE)</f>
        <v>Normal</v>
      </c>
      <c r="L2205" s="39">
        <f>VLOOKUP(A2205,'Data _Transformation'!A2204:Q4533,12,FALSE)</f>
        <v>24683</v>
      </c>
      <c r="M2205" s="40">
        <f>VLOOKUP(A2205,'Data _Transformation'!A2204:Q4533,13,FALSE)</f>
        <v>38893.360000000001</v>
      </c>
      <c r="N2205" s="14" t="str">
        <f>VLOOKUP(A2205,'Data _Transformation'!A2204:Q4533,14,FALSE)</f>
        <v>tier - 1</v>
      </c>
      <c r="O2205" s="14" t="str">
        <f>VLOOKUP(A2205,'Data _Transformation'!A2204:Q4533,15,FALSE)</f>
        <v>tier - 2</v>
      </c>
      <c r="P2205" s="14" t="str">
        <f>VLOOKUP(A2205,'Data _Transformation'!A2204:Q4533,16,0)</f>
        <v>R1011</v>
      </c>
      <c r="Q2205" s="42">
        <f>VLOOKUP(A2205,'Data _Transformation'!A2204:Q4533,17,0)</f>
        <v>55</v>
      </c>
    </row>
    <row r="2206" spans="1:17" ht="15.6" x14ac:dyDescent="0.3">
      <c r="A2206" s="41" t="s">
        <v>882</v>
      </c>
      <c r="B2206" s="14" t="str">
        <f>VLOOKUP(A2206,'Data _Transformation'!A2205:Q4534,2,FALSE)</f>
        <v xml:space="preserve">  Martin</v>
      </c>
      <c r="C2206" s="14">
        <f>VLOOKUP(A2206,'Data _Transformation'!A2205:Q4534,3,FALSE)</f>
        <v>22.61</v>
      </c>
      <c r="D2206" s="14">
        <f>VLOOKUP(A2206,'Data _Transformation'!A2205:Q4534,4,FALSE)</f>
        <v>5.68</v>
      </c>
      <c r="E2206" s="14" t="str">
        <f>VLOOKUP(A2206,'Data _Transformation'!A2205:Q4534,5,FALSE)</f>
        <v>No</v>
      </c>
      <c r="F2206" s="14" t="str">
        <f>VLOOKUP(A2206,'Data _Transformation'!A2205:Q4534,6,FALSE)</f>
        <v>No</v>
      </c>
      <c r="G2206" s="14" t="str">
        <f>VLOOKUP(A2206,'Data _Transformation'!A2205:Q4534,7,FALSE)</f>
        <v>Yes</v>
      </c>
      <c r="H2206" s="14">
        <f>VLOOKUP(A2206,'Data _Transformation'!A2205:Q4534,8,FALSE)</f>
        <v>1</v>
      </c>
      <c r="I2206" s="14" t="str">
        <f>VLOOKUP(A2206,'Data _Transformation'!A2205:Q4534,9,FALSE)</f>
        <v>Nonsmoker</v>
      </c>
      <c r="J2206" s="14" t="str">
        <f>VLOOKUP(A2206,'Data _Transformation'!A2205:Q4534,10,FALSE)</f>
        <v>Normal weight</v>
      </c>
      <c r="K2206" s="14" t="str">
        <f>VLOOKUP(A2206,'Data _Transformation'!A2205:Q4534,11,FALSE)</f>
        <v>Normal</v>
      </c>
      <c r="L2206" s="39">
        <f>VLOOKUP(A2206,'Data _Transformation'!A2205:Q4534,12,FALSE)</f>
        <v>31944</v>
      </c>
      <c r="M2206" s="40">
        <f>VLOOKUP(A2206,'Data _Transformation'!A2205:Q4534,13,FALSE)</f>
        <v>38924.04</v>
      </c>
      <c r="N2206" s="14" t="str">
        <f>VLOOKUP(A2206,'Data _Transformation'!A2205:Q4534,14,FALSE)</f>
        <v>tier - 2</v>
      </c>
      <c r="O2206" s="14" t="str">
        <f>VLOOKUP(A2206,'Data _Transformation'!A2205:Q4534,15,FALSE)</f>
        <v>tier - 2</v>
      </c>
      <c r="P2206" s="14" t="str">
        <f>VLOOKUP(A2206,'Data _Transformation'!A2205:Q4534,16,0)</f>
        <v>R1011</v>
      </c>
      <c r="Q2206" s="42">
        <f>VLOOKUP(A2206,'Data _Transformation'!A2205:Q4534,17,0)</f>
        <v>35</v>
      </c>
    </row>
    <row r="2207" spans="1:17" ht="15.6" x14ac:dyDescent="0.3">
      <c r="A2207" s="41" t="s">
        <v>877</v>
      </c>
      <c r="B2207" s="14" t="str">
        <f>VLOOKUP(A2207,'Data _Transformation'!A2206:Q4535,2,FALSE)</f>
        <v xml:space="preserve">  Steve</v>
      </c>
      <c r="C2207" s="14">
        <f>VLOOKUP(A2207,'Data _Transformation'!A2206:Q4535,3,FALSE)</f>
        <v>21.754999999999999</v>
      </c>
      <c r="D2207" s="14">
        <f>VLOOKUP(A2207,'Data _Transformation'!A2206:Q4535,4,FALSE)</f>
        <v>6.09</v>
      </c>
      <c r="E2207" s="14" t="str">
        <f>VLOOKUP(A2207,'Data _Transformation'!A2206:Q4535,5,FALSE)</f>
        <v>No</v>
      </c>
      <c r="F2207" s="14" t="str">
        <f>VLOOKUP(A2207,'Data _Transformation'!A2206:Q4535,6,FALSE)</f>
        <v>No</v>
      </c>
      <c r="G2207" s="14" t="str">
        <f>VLOOKUP(A2207,'Data _Transformation'!A2206:Q4535,7,FALSE)</f>
        <v>Yes</v>
      </c>
      <c r="H2207" s="14">
        <f>VLOOKUP(A2207,'Data _Transformation'!A2206:Q4535,8,FALSE)</f>
        <v>1</v>
      </c>
      <c r="I2207" s="14" t="str">
        <f>VLOOKUP(A2207,'Data _Transformation'!A2206:Q4535,9,FALSE)</f>
        <v>Nonsmoker</v>
      </c>
      <c r="J2207" s="14" t="str">
        <f>VLOOKUP(A2207,'Data _Transformation'!A2206:Q4535,10,FALSE)</f>
        <v>Normal weight</v>
      </c>
      <c r="K2207" s="14" t="str">
        <f>VLOOKUP(A2207,'Data _Transformation'!A2206:Q4535,11,FALSE)</f>
        <v>Prediabetes</v>
      </c>
      <c r="L2207" s="39">
        <f>VLOOKUP(A2207,'Data _Transformation'!A2206:Q4535,12,FALSE)</f>
        <v>28109</v>
      </c>
      <c r="M2207" s="40">
        <f>VLOOKUP(A2207,'Data _Transformation'!A2206:Q4535,13,FALSE)</f>
        <v>38932.559999999998</v>
      </c>
      <c r="N2207" s="14" t="str">
        <f>VLOOKUP(A2207,'Data _Transformation'!A2206:Q4535,14,FALSE)</f>
        <v>tier - 2</v>
      </c>
      <c r="O2207" s="14" t="str">
        <f>VLOOKUP(A2207,'Data _Transformation'!A2206:Q4535,15,FALSE)</f>
        <v>tier - 3</v>
      </c>
      <c r="P2207" s="14" t="str">
        <f>VLOOKUP(A2207,'Data _Transformation'!A2206:Q4535,16,0)</f>
        <v>R1011</v>
      </c>
      <c r="Q2207" s="42">
        <f>VLOOKUP(A2207,'Data _Transformation'!A2206:Q4535,17,0)</f>
        <v>46</v>
      </c>
    </row>
    <row r="2208" spans="1:17" ht="15.6" x14ac:dyDescent="0.3">
      <c r="A2208" s="41" t="s">
        <v>872</v>
      </c>
      <c r="B2208" s="14" t="str">
        <f>VLOOKUP(A2208,'Data _Transformation'!A2207:Q4536,2,FALSE)</f>
        <v xml:space="preserve">  Christopher</v>
      </c>
      <c r="C2208" s="14">
        <f>VLOOKUP(A2208,'Data _Transformation'!A2207:Q4536,3,FALSE)</f>
        <v>20.425000000000001</v>
      </c>
      <c r="D2208" s="14">
        <f>VLOOKUP(A2208,'Data _Transformation'!A2207:Q4536,4,FALSE)</f>
        <v>5.53</v>
      </c>
      <c r="E2208" s="14" t="str">
        <f>VLOOKUP(A2208,'Data _Transformation'!A2207:Q4536,5,FALSE)</f>
        <v>No</v>
      </c>
      <c r="F2208" s="14" t="str">
        <f>VLOOKUP(A2208,'Data _Transformation'!A2207:Q4536,6,FALSE)</f>
        <v>No</v>
      </c>
      <c r="G2208" s="14" t="str">
        <f>VLOOKUP(A2208,'Data _Transformation'!A2207:Q4536,7,FALSE)</f>
        <v>Yes</v>
      </c>
      <c r="H2208" s="14">
        <f>VLOOKUP(A2208,'Data _Transformation'!A2207:Q4536,8,FALSE)</f>
        <v>1</v>
      </c>
      <c r="I2208" s="14" t="str">
        <f>VLOOKUP(A2208,'Data _Transformation'!A2207:Q4536,9,FALSE)</f>
        <v>Nonsmoker</v>
      </c>
      <c r="J2208" s="14" t="str">
        <f>VLOOKUP(A2208,'Data _Transformation'!A2207:Q4536,10,FALSE)</f>
        <v>Normal weight</v>
      </c>
      <c r="K2208" s="14" t="str">
        <f>VLOOKUP(A2208,'Data _Transformation'!A2207:Q4536,11,FALSE)</f>
        <v>Normal</v>
      </c>
      <c r="L2208" s="39">
        <f>VLOOKUP(A2208,'Data _Transformation'!A2207:Q4536,12,FALSE)</f>
        <v>29488</v>
      </c>
      <c r="M2208" s="40">
        <f>VLOOKUP(A2208,'Data _Transformation'!A2207:Q4536,13,FALSE)</f>
        <v>38947.43</v>
      </c>
      <c r="N2208" s="14" t="str">
        <f>VLOOKUP(A2208,'Data _Transformation'!A2207:Q4536,14,FALSE)</f>
        <v>tier - 2</v>
      </c>
      <c r="O2208" s="14" t="str">
        <f>VLOOKUP(A2208,'Data _Transformation'!A2207:Q4536,15,FALSE)</f>
        <v>tier - 3</v>
      </c>
      <c r="P2208" s="14" t="str">
        <f>VLOOKUP(A2208,'Data _Transformation'!A2207:Q4536,16,0)</f>
        <v>R1011</v>
      </c>
      <c r="Q2208" s="42">
        <f>VLOOKUP(A2208,'Data _Transformation'!A2207:Q4536,17,0)</f>
        <v>42</v>
      </c>
    </row>
    <row r="2209" spans="1:17" ht="15.6" x14ac:dyDescent="0.3">
      <c r="A2209" s="41" t="s">
        <v>866</v>
      </c>
      <c r="B2209" s="14" t="str">
        <f>VLOOKUP(A2209,'Data _Transformation'!A2208:Q4537,2,FALSE)</f>
        <v xml:space="preserve">  Kathryn M</v>
      </c>
      <c r="C2209" s="14">
        <f>VLOOKUP(A2209,'Data _Transformation'!A2208:Q4537,3,FALSE)</f>
        <v>31.35</v>
      </c>
      <c r="D2209" s="14">
        <f>VLOOKUP(A2209,'Data _Transformation'!A2208:Q4537,4,FALSE)</f>
        <v>4.28</v>
      </c>
      <c r="E2209" s="14" t="str">
        <f>VLOOKUP(A2209,'Data _Transformation'!A2208:Q4537,5,FALSE)</f>
        <v>No</v>
      </c>
      <c r="F2209" s="14" t="str">
        <f>VLOOKUP(A2209,'Data _Transformation'!A2208:Q4537,6,FALSE)</f>
        <v>yes</v>
      </c>
      <c r="G2209" s="14" t="str">
        <f>VLOOKUP(A2209,'Data _Transformation'!A2208:Q4537,7,FALSE)</f>
        <v>No</v>
      </c>
      <c r="H2209" s="14">
        <f>VLOOKUP(A2209,'Data _Transformation'!A2208:Q4537,8,FALSE)</f>
        <v>1</v>
      </c>
      <c r="I2209" s="14" t="str">
        <f>VLOOKUP(A2209,'Data _Transformation'!A2208:Q4537,9,FALSE)</f>
        <v>Nonsmoker</v>
      </c>
      <c r="J2209" s="14" t="str">
        <f>VLOOKUP(A2209,'Data _Transformation'!A2208:Q4537,10,FALSE)</f>
        <v>Obesity</v>
      </c>
      <c r="K2209" s="14" t="str">
        <f>VLOOKUP(A2209,'Data _Transformation'!A2208:Q4537,11,FALSE)</f>
        <v>Normal</v>
      </c>
      <c r="L2209" s="39">
        <f>VLOOKUP(A2209,'Data _Transformation'!A2208:Q4537,12,FALSE)</f>
        <v>28775</v>
      </c>
      <c r="M2209" s="40">
        <f>VLOOKUP(A2209,'Data _Transformation'!A2208:Q4537,13,FALSE)</f>
        <v>38998.550000000003</v>
      </c>
      <c r="N2209" s="14" t="str">
        <f>VLOOKUP(A2209,'Data _Transformation'!A2208:Q4537,14,FALSE)</f>
        <v>tier - 1</v>
      </c>
      <c r="O2209" s="14" t="str">
        <f>VLOOKUP(A2209,'Data _Transformation'!A2208:Q4537,15,FALSE)</f>
        <v>tier - 1</v>
      </c>
      <c r="P2209" s="14" t="str">
        <f>VLOOKUP(A2209,'Data _Transformation'!A2208:Q4537,16,0)</f>
        <v>R1011</v>
      </c>
      <c r="Q2209" s="42">
        <f>VLOOKUP(A2209,'Data _Transformation'!A2208:Q4537,17,0)</f>
        <v>44</v>
      </c>
    </row>
    <row r="2210" spans="1:17" ht="15.6" x14ac:dyDescent="0.3">
      <c r="A2210" s="41" t="s">
        <v>861</v>
      </c>
      <c r="B2210" s="14" t="str">
        <f>VLOOKUP(A2210,'Data _Transformation'!A2209:Q4538,2,FALSE)</f>
        <v xml:space="preserve">  Emily</v>
      </c>
      <c r="C2210" s="14">
        <f>VLOOKUP(A2210,'Data _Transformation'!A2209:Q4538,3,FALSE)</f>
        <v>31.13</v>
      </c>
      <c r="D2210" s="14">
        <f>VLOOKUP(A2210,'Data _Transformation'!A2209:Q4538,4,FALSE)</f>
        <v>6.01</v>
      </c>
      <c r="E2210" s="14" t="str">
        <f>VLOOKUP(A2210,'Data _Transformation'!A2209:Q4538,5,FALSE)</f>
        <v>No</v>
      </c>
      <c r="F2210" s="14" t="str">
        <f>VLOOKUP(A2210,'Data _Transformation'!A2209:Q4538,6,FALSE)</f>
        <v>yes</v>
      </c>
      <c r="G2210" s="14" t="str">
        <f>VLOOKUP(A2210,'Data _Transformation'!A2209:Q4538,7,FALSE)</f>
        <v>No</v>
      </c>
      <c r="H2210" s="14">
        <f>VLOOKUP(A2210,'Data _Transformation'!A2209:Q4538,8,FALSE)</f>
        <v>1</v>
      </c>
      <c r="I2210" s="14" t="str">
        <f>VLOOKUP(A2210,'Data _Transformation'!A2209:Q4538,9,FALSE)</f>
        <v>Nonsmoker</v>
      </c>
      <c r="J2210" s="14" t="str">
        <f>VLOOKUP(A2210,'Data _Transformation'!A2209:Q4538,10,FALSE)</f>
        <v>Obesity</v>
      </c>
      <c r="K2210" s="14" t="str">
        <f>VLOOKUP(A2210,'Data _Transformation'!A2209:Q4538,11,FALSE)</f>
        <v>Prediabetes</v>
      </c>
      <c r="L2210" s="39">
        <f>VLOOKUP(A2210,'Data _Transformation'!A2209:Q4538,12,FALSE)</f>
        <v>31310</v>
      </c>
      <c r="M2210" s="40">
        <f>VLOOKUP(A2210,'Data _Transformation'!A2209:Q4538,13,FALSE)</f>
        <v>39047.29</v>
      </c>
      <c r="N2210" s="14" t="str">
        <f>VLOOKUP(A2210,'Data _Transformation'!A2209:Q4538,14,FALSE)</f>
        <v>tier - 1</v>
      </c>
      <c r="O2210" s="14" t="str">
        <f>VLOOKUP(A2210,'Data _Transformation'!A2209:Q4538,15,FALSE)</f>
        <v>tier - 3</v>
      </c>
      <c r="P2210" s="14" t="str">
        <f>VLOOKUP(A2210,'Data _Transformation'!A2209:Q4538,16,0)</f>
        <v>R1017</v>
      </c>
      <c r="Q2210" s="42">
        <f>VLOOKUP(A2210,'Data _Transformation'!A2209:Q4538,17,0)</f>
        <v>37</v>
      </c>
    </row>
    <row r="2211" spans="1:17" ht="15.6" x14ac:dyDescent="0.3">
      <c r="A2211" s="41" t="s">
        <v>855</v>
      </c>
      <c r="B2211" s="14" t="str">
        <f>VLOOKUP(A2211,'Data _Transformation'!A2210:Q4539,2,FALSE)</f>
        <v xml:space="preserve">  Trent A</v>
      </c>
      <c r="C2211" s="14">
        <f>VLOOKUP(A2211,'Data _Transformation'!A2210:Q4539,3,FALSE)</f>
        <v>17.48</v>
      </c>
      <c r="D2211" s="14">
        <f>VLOOKUP(A2211,'Data _Transformation'!A2210:Q4539,4,FALSE)</f>
        <v>4.59</v>
      </c>
      <c r="E2211" s="14" t="str">
        <f>VLOOKUP(A2211,'Data _Transformation'!A2210:Q4539,5,FALSE)</f>
        <v>No</v>
      </c>
      <c r="F2211" s="14" t="str">
        <f>VLOOKUP(A2211,'Data _Transformation'!A2210:Q4539,6,FALSE)</f>
        <v>No</v>
      </c>
      <c r="G2211" s="14" t="str">
        <f>VLOOKUP(A2211,'Data _Transformation'!A2210:Q4539,7,FALSE)</f>
        <v>Yes</v>
      </c>
      <c r="H2211" s="14">
        <f>VLOOKUP(A2211,'Data _Transformation'!A2210:Q4539,8,FALSE)</f>
        <v>1</v>
      </c>
      <c r="I2211" s="14" t="str">
        <f>VLOOKUP(A2211,'Data _Transformation'!A2210:Q4539,9,FALSE)</f>
        <v>Nonsmoker</v>
      </c>
      <c r="J2211" s="14" t="str">
        <f>VLOOKUP(A2211,'Data _Transformation'!A2210:Q4539,10,FALSE)</f>
        <v>Under weight</v>
      </c>
      <c r="K2211" s="14" t="str">
        <f>VLOOKUP(A2211,'Data _Transformation'!A2210:Q4539,11,FALSE)</f>
        <v>Normal</v>
      </c>
      <c r="L2211" s="39">
        <f>VLOOKUP(A2211,'Data _Transformation'!A2210:Q4539,12,FALSE)</f>
        <v>30167</v>
      </c>
      <c r="M2211" s="40">
        <f>VLOOKUP(A2211,'Data _Transformation'!A2210:Q4539,13,FALSE)</f>
        <v>39125.33</v>
      </c>
      <c r="N2211" s="14" t="str">
        <f>VLOOKUP(A2211,'Data _Transformation'!A2210:Q4539,14,FALSE)</f>
        <v>tier - 1</v>
      </c>
      <c r="O2211" s="14" t="str">
        <f>VLOOKUP(A2211,'Data _Transformation'!A2210:Q4539,15,FALSE)</f>
        <v>tier - 1</v>
      </c>
      <c r="P2211" s="14" t="str">
        <f>VLOOKUP(A2211,'Data _Transformation'!A2210:Q4539,16,0)</f>
        <v>R1016</v>
      </c>
      <c r="Q2211" s="42">
        <f>VLOOKUP(A2211,'Data _Transformation'!A2210:Q4539,17,0)</f>
        <v>40</v>
      </c>
    </row>
    <row r="2212" spans="1:17" ht="15.6" x14ac:dyDescent="0.3">
      <c r="A2212" s="41" t="s">
        <v>850</v>
      </c>
      <c r="B2212" s="14" t="str">
        <f>VLOOKUP(A2212,'Data _Transformation'!A2211:Q4540,2,FALSE)</f>
        <v xml:space="preserve">  Jennifer E</v>
      </c>
      <c r="C2212" s="14">
        <f>VLOOKUP(A2212,'Data _Transformation'!A2211:Q4540,3,FALSE)</f>
        <v>22.57</v>
      </c>
      <c r="D2212" s="14">
        <f>VLOOKUP(A2212,'Data _Transformation'!A2211:Q4540,4,FALSE)</f>
        <v>5.8</v>
      </c>
      <c r="E2212" s="14" t="str">
        <f>VLOOKUP(A2212,'Data _Transformation'!A2211:Q4540,5,FALSE)</f>
        <v>Yes</v>
      </c>
      <c r="F2212" s="14" t="str">
        <f>VLOOKUP(A2212,'Data _Transformation'!A2211:Q4540,6,FALSE)</f>
        <v>No</v>
      </c>
      <c r="G2212" s="14" t="str">
        <f>VLOOKUP(A2212,'Data _Transformation'!A2211:Q4540,7,FALSE)</f>
        <v>No</v>
      </c>
      <c r="H2212" s="14">
        <f>VLOOKUP(A2212,'Data _Transformation'!A2211:Q4540,8,FALSE)</f>
        <v>1</v>
      </c>
      <c r="I2212" s="14" t="str">
        <f>VLOOKUP(A2212,'Data _Transformation'!A2211:Q4540,9,FALSE)</f>
        <v>Nonsmoker</v>
      </c>
      <c r="J2212" s="14" t="str">
        <f>VLOOKUP(A2212,'Data _Transformation'!A2211:Q4540,10,FALSE)</f>
        <v>Normal weight</v>
      </c>
      <c r="K2212" s="14" t="str">
        <f>VLOOKUP(A2212,'Data _Transformation'!A2211:Q4540,11,FALSE)</f>
        <v>Prediabetes</v>
      </c>
      <c r="L2212" s="39">
        <f>VLOOKUP(A2212,'Data _Transformation'!A2211:Q4540,12,FALSE)</f>
        <v>22834</v>
      </c>
      <c r="M2212" s="40">
        <f>VLOOKUP(A2212,'Data _Transformation'!A2211:Q4540,13,FALSE)</f>
        <v>39221.120000000003</v>
      </c>
      <c r="N2212" s="14" t="str">
        <f>VLOOKUP(A2212,'Data _Transformation'!A2211:Q4540,14,FALSE)</f>
        <v>tier - 2</v>
      </c>
      <c r="O2212" s="14" t="str">
        <f>VLOOKUP(A2212,'Data _Transformation'!A2211:Q4540,15,FALSE)</f>
        <v>tier - 1</v>
      </c>
      <c r="P2212" s="14" t="str">
        <f>VLOOKUP(A2212,'Data _Transformation'!A2211:Q4540,16,0)</f>
        <v>R1011</v>
      </c>
      <c r="Q2212" s="42">
        <f>VLOOKUP(A2212,'Data _Transformation'!A2211:Q4540,17,0)</f>
        <v>60</v>
      </c>
    </row>
    <row r="2213" spans="1:17" ht="15.6" x14ac:dyDescent="0.3">
      <c r="A2213" s="41" t="s">
        <v>846</v>
      </c>
      <c r="B2213" s="14" t="str">
        <f>VLOOKUP(A2213,'Data _Transformation'!A2212:Q4541,2,FALSE)</f>
        <v xml:space="preserve">  Polly</v>
      </c>
      <c r="C2213" s="14">
        <f>VLOOKUP(A2213,'Data _Transformation'!A2212:Q4541,3,FALSE)</f>
        <v>26.73</v>
      </c>
      <c r="D2213" s="14">
        <f>VLOOKUP(A2213,'Data _Transformation'!A2212:Q4541,4,FALSE)</f>
        <v>5.08</v>
      </c>
      <c r="E2213" s="14" t="str">
        <f>VLOOKUP(A2213,'Data _Transformation'!A2212:Q4541,5,FALSE)</f>
        <v>No</v>
      </c>
      <c r="F2213" s="14" t="str">
        <f>VLOOKUP(A2213,'Data _Transformation'!A2212:Q4541,6,FALSE)</f>
        <v>yes</v>
      </c>
      <c r="G2213" s="14" t="str">
        <f>VLOOKUP(A2213,'Data _Transformation'!A2212:Q4541,7,FALSE)</f>
        <v>No</v>
      </c>
      <c r="H2213" s="14">
        <f>VLOOKUP(A2213,'Data _Transformation'!A2212:Q4541,8,FALSE)</f>
        <v>1</v>
      </c>
      <c r="I2213" s="14" t="str">
        <f>VLOOKUP(A2213,'Data _Transformation'!A2212:Q4541,9,FALSE)</f>
        <v>Nonsmoker</v>
      </c>
      <c r="J2213" s="14" t="str">
        <f>VLOOKUP(A2213,'Data _Transformation'!A2212:Q4541,10,FALSE)</f>
        <v>Over weight</v>
      </c>
      <c r="K2213" s="14" t="str">
        <f>VLOOKUP(A2213,'Data _Transformation'!A2212:Q4541,11,FALSE)</f>
        <v>Normal</v>
      </c>
      <c r="L2213" s="39">
        <f>VLOOKUP(A2213,'Data _Transformation'!A2212:Q4541,12,FALSE)</f>
        <v>33938</v>
      </c>
      <c r="M2213" s="40">
        <f>VLOOKUP(A2213,'Data _Transformation'!A2212:Q4541,13,FALSE)</f>
        <v>39241.440000000002</v>
      </c>
      <c r="N2213" s="14" t="str">
        <f>VLOOKUP(A2213,'Data _Transformation'!A2212:Q4541,14,FALSE)</f>
        <v>tier - 1</v>
      </c>
      <c r="O2213" s="14" t="str">
        <f>VLOOKUP(A2213,'Data _Transformation'!A2212:Q4541,15,FALSE)</f>
        <v>tier - 3</v>
      </c>
      <c r="P2213" s="14" t="str">
        <f>VLOOKUP(A2213,'Data _Transformation'!A2212:Q4541,16,0)</f>
        <v>R1011</v>
      </c>
      <c r="Q2213" s="42">
        <f>VLOOKUP(A2213,'Data _Transformation'!A2212:Q4541,17,0)</f>
        <v>30</v>
      </c>
    </row>
    <row r="2214" spans="1:17" ht="15.6" x14ac:dyDescent="0.3">
      <c r="A2214" s="41" t="s">
        <v>841</v>
      </c>
      <c r="B2214" s="14" t="str">
        <f>VLOOKUP(A2214,'Data _Transformation'!A2213:Q4542,2,FALSE)</f>
        <v xml:space="preserve">  Elizabeth</v>
      </c>
      <c r="C2214" s="14">
        <f>VLOOKUP(A2214,'Data _Transformation'!A2213:Q4542,3,FALSE)</f>
        <v>20.79</v>
      </c>
      <c r="D2214" s="14">
        <f>VLOOKUP(A2214,'Data _Transformation'!A2213:Q4542,4,FALSE)</f>
        <v>5.84</v>
      </c>
      <c r="E2214" s="14" t="str">
        <f>VLOOKUP(A2214,'Data _Transformation'!A2213:Q4542,5,FALSE)</f>
        <v>No</v>
      </c>
      <c r="F2214" s="14" t="str">
        <f>VLOOKUP(A2214,'Data _Transformation'!A2213:Q4542,6,FALSE)</f>
        <v>yes</v>
      </c>
      <c r="G2214" s="14" t="str">
        <f>VLOOKUP(A2214,'Data _Transformation'!A2213:Q4542,7,FALSE)</f>
        <v>No</v>
      </c>
      <c r="H2214" s="14">
        <f>VLOOKUP(A2214,'Data _Transformation'!A2213:Q4542,8,FALSE)</f>
        <v>1</v>
      </c>
      <c r="I2214" s="14" t="str">
        <f>VLOOKUP(A2214,'Data _Transformation'!A2213:Q4542,9,FALSE)</f>
        <v>Nonsmoker</v>
      </c>
      <c r="J2214" s="14" t="str">
        <f>VLOOKUP(A2214,'Data _Transformation'!A2213:Q4542,10,FALSE)</f>
        <v>Normal weight</v>
      </c>
      <c r="K2214" s="14" t="str">
        <f>VLOOKUP(A2214,'Data _Transformation'!A2213:Q4542,11,FALSE)</f>
        <v>Prediabetes</v>
      </c>
      <c r="L2214" s="39">
        <f>VLOOKUP(A2214,'Data _Transformation'!A2213:Q4542,12,FALSE)</f>
        <v>30179</v>
      </c>
      <c r="M2214" s="40">
        <f>VLOOKUP(A2214,'Data _Transformation'!A2213:Q4542,13,FALSE)</f>
        <v>39315.279999999999</v>
      </c>
      <c r="N2214" s="14" t="str">
        <f>VLOOKUP(A2214,'Data _Transformation'!A2213:Q4542,14,FALSE)</f>
        <v>tier - 2</v>
      </c>
      <c r="O2214" s="14" t="str">
        <f>VLOOKUP(A2214,'Data _Transformation'!A2213:Q4542,15,FALSE)</f>
        <v>tier - 3</v>
      </c>
      <c r="P2214" s="14" t="str">
        <f>VLOOKUP(A2214,'Data _Transformation'!A2213:Q4542,16,0)</f>
        <v>R1011</v>
      </c>
      <c r="Q2214" s="42">
        <f>VLOOKUP(A2214,'Data _Transformation'!A2213:Q4542,17,0)</f>
        <v>40</v>
      </c>
    </row>
    <row r="2215" spans="1:17" ht="15.6" x14ac:dyDescent="0.3">
      <c r="A2215" s="41" t="s">
        <v>836</v>
      </c>
      <c r="B2215" s="14" t="str">
        <f>VLOOKUP(A2215,'Data _Transformation'!A2214:Q4543,2,FALSE)</f>
        <v xml:space="preserve">  Tiffany A</v>
      </c>
      <c r="C2215" s="14">
        <f>VLOOKUP(A2215,'Data _Transformation'!A2214:Q4543,3,FALSE)</f>
        <v>20.149999999999999</v>
      </c>
      <c r="D2215" s="14">
        <f>VLOOKUP(A2215,'Data _Transformation'!A2214:Q4543,4,FALSE)</f>
        <v>4.1500000000000004</v>
      </c>
      <c r="E2215" s="14" t="str">
        <f>VLOOKUP(A2215,'Data _Transformation'!A2214:Q4543,5,FALSE)</f>
        <v>No</v>
      </c>
      <c r="F2215" s="14" t="str">
        <f>VLOOKUP(A2215,'Data _Transformation'!A2214:Q4543,6,FALSE)</f>
        <v>No</v>
      </c>
      <c r="G2215" s="14" t="str">
        <f>VLOOKUP(A2215,'Data _Transformation'!A2214:Q4543,7,FALSE)</f>
        <v>No</v>
      </c>
      <c r="H2215" s="14">
        <f>VLOOKUP(A2215,'Data _Transformation'!A2214:Q4543,8,FALSE)</f>
        <v>1</v>
      </c>
      <c r="I2215" s="14" t="str">
        <f>VLOOKUP(A2215,'Data _Transformation'!A2214:Q4543,9,FALSE)</f>
        <v>Nonsmoker</v>
      </c>
      <c r="J2215" s="14" t="str">
        <f>VLOOKUP(A2215,'Data _Transformation'!A2214:Q4543,10,FALSE)</f>
        <v>Normal weight</v>
      </c>
      <c r="K2215" s="14" t="str">
        <f>VLOOKUP(A2215,'Data _Transformation'!A2214:Q4543,11,FALSE)</f>
        <v>Normal</v>
      </c>
      <c r="L2215" s="39">
        <f>VLOOKUP(A2215,'Data _Transformation'!A2214:Q4543,12,FALSE)</f>
        <v>28707</v>
      </c>
      <c r="M2215" s="40">
        <f>VLOOKUP(A2215,'Data _Transformation'!A2214:Q4543,13,FALSE)</f>
        <v>39352.6</v>
      </c>
      <c r="N2215" s="14" t="str">
        <f>VLOOKUP(A2215,'Data _Transformation'!A2214:Q4543,14,FALSE)</f>
        <v>tier - 2</v>
      </c>
      <c r="O2215" s="14" t="str">
        <f>VLOOKUP(A2215,'Data _Transformation'!A2214:Q4543,15,FALSE)</f>
        <v>tier - 3</v>
      </c>
      <c r="P2215" s="14" t="str">
        <f>VLOOKUP(A2215,'Data _Transformation'!A2214:Q4543,16,0)</f>
        <v>R1011</v>
      </c>
      <c r="Q2215" s="42">
        <f>VLOOKUP(A2215,'Data _Transformation'!A2214:Q4543,17,0)</f>
        <v>44</v>
      </c>
    </row>
    <row r="2216" spans="1:17" ht="15.6" x14ac:dyDescent="0.3">
      <c r="A2216" s="41" t="s">
        <v>830</v>
      </c>
      <c r="B2216" s="14" t="str">
        <f>VLOOKUP(A2216,'Data _Transformation'!A2215:Q4544,2,FALSE)</f>
        <v xml:space="preserve">  Cole</v>
      </c>
      <c r="C2216" s="14">
        <f>VLOOKUP(A2216,'Data _Transformation'!A2215:Q4544,3,FALSE)</f>
        <v>36.85</v>
      </c>
      <c r="D2216" s="14">
        <f>VLOOKUP(A2216,'Data _Transformation'!A2215:Q4544,4,FALSE)</f>
        <v>4.3600000000000003</v>
      </c>
      <c r="E2216" s="14" t="str">
        <f>VLOOKUP(A2216,'Data _Transformation'!A2215:Q4544,5,FALSE)</f>
        <v>Yes</v>
      </c>
      <c r="F2216" s="14" t="str">
        <f>VLOOKUP(A2216,'Data _Transformation'!A2215:Q4544,6,FALSE)</f>
        <v>No</v>
      </c>
      <c r="G2216" s="14" t="str">
        <f>VLOOKUP(A2216,'Data _Transformation'!A2215:Q4544,7,FALSE)</f>
        <v>No</v>
      </c>
      <c r="H2216" s="14">
        <f>VLOOKUP(A2216,'Data _Transformation'!A2215:Q4544,8,FALSE)</f>
        <v>0</v>
      </c>
      <c r="I2216" s="14" t="str">
        <f>VLOOKUP(A2216,'Data _Transformation'!A2215:Q4544,9,FALSE)</f>
        <v>Nonsmoker</v>
      </c>
      <c r="J2216" s="14" t="str">
        <f>VLOOKUP(A2216,'Data _Transformation'!A2215:Q4544,10,FALSE)</f>
        <v>Obesity</v>
      </c>
      <c r="K2216" s="14" t="str">
        <f>VLOOKUP(A2216,'Data _Transformation'!A2215:Q4544,11,FALSE)</f>
        <v>Normal</v>
      </c>
      <c r="L2216" s="39">
        <f>VLOOKUP(A2216,'Data _Transformation'!A2215:Q4544,12,FALSE)</f>
        <v>24282</v>
      </c>
      <c r="M2216" s="40">
        <f>VLOOKUP(A2216,'Data _Transformation'!A2215:Q4544,13,FALSE)</f>
        <v>39396.86</v>
      </c>
      <c r="N2216" s="14" t="str">
        <f>VLOOKUP(A2216,'Data _Transformation'!A2215:Q4544,14,FALSE)</f>
        <v>tier - 2</v>
      </c>
      <c r="O2216" s="14" t="str">
        <f>VLOOKUP(A2216,'Data _Transformation'!A2215:Q4544,15,FALSE)</f>
        <v>tier - 2</v>
      </c>
      <c r="P2216" s="14" t="str">
        <f>VLOOKUP(A2216,'Data _Transformation'!A2215:Q4544,16,0)</f>
        <v>R1011</v>
      </c>
      <c r="Q2216" s="42">
        <f>VLOOKUP(A2216,'Data _Transformation'!A2215:Q4544,17,0)</f>
        <v>56</v>
      </c>
    </row>
    <row r="2217" spans="1:17" ht="15.6" x14ac:dyDescent="0.3">
      <c r="A2217" s="41" t="s">
        <v>825</v>
      </c>
      <c r="B2217" s="14" t="str">
        <f>VLOOKUP(A2217,'Data _Transformation'!A2216:Q4545,2,FALSE)</f>
        <v xml:space="preserve">  Matthew T</v>
      </c>
      <c r="C2217" s="14">
        <f>VLOOKUP(A2217,'Data _Transformation'!A2216:Q4545,3,FALSE)</f>
        <v>35.53</v>
      </c>
      <c r="D2217" s="14">
        <f>VLOOKUP(A2217,'Data _Transformation'!A2216:Q4545,4,FALSE)</f>
        <v>4.55</v>
      </c>
      <c r="E2217" s="14" t="str">
        <f>VLOOKUP(A2217,'Data _Transformation'!A2216:Q4545,5,FALSE)</f>
        <v>Yes</v>
      </c>
      <c r="F2217" s="14" t="str">
        <f>VLOOKUP(A2217,'Data _Transformation'!A2216:Q4545,6,FALSE)</f>
        <v>No</v>
      </c>
      <c r="G2217" s="14" t="str">
        <f>VLOOKUP(A2217,'Data _Transformation'!A2216:Q4545,7,FALSE)</f>
        <v>No</v>
      </c>
      <c r="H2217" s="14">
        <f>VLOOKUP(A2217,'Data _Transformation'!A2216:Q4545,8,FALSE)</f>
        <v>0</v>
      </c>
      <c r="I2217" s="14" t="str">
        <f>VLOOKUP(A2217,'Data _Transformation'!A2216:Q4545,9,FALSE)</f>
        <v>Nonsmoker</v>
      </c>
      <c r="J2217" s="14" t="str">
        <f>VLOOKUP(A2217,'Data _Transformation'!A2216:Q4545,10,FALSE)</f>
        <v>Obesity</v>
      </c>
      <c r="K2217" s="14" t="str">
        <f>VLOOKUP(A2217,'Data _Transformation'!A2216:Q4545,11,FALSE)</f>
        <v>Normal</v>
      </c>
      <c r="L2217" s="39">
        <f>VLOOKUP(A2217,'Data _Transformation'!A2216:Q4545,12,FALSE)</f>
        <v>28683</v>
      </c>
      <c r="M2217" s="40">
        <f>VLOOKUP(A2217,'Data _Transformation'!A2216:Q4545,13,FALSE)</f>
        <v>39556.49</v>
      </c>
      <c r="N2217" s="14" t="str">
        <f>VLOOKUP(A2217,'Data _Transformation'!A2216:Q4545,14,FALSE)</f>
        <v>tier - 1</v>
      </c>
      <c r="O2217" s="14" t="str">
        <f>VLOOKUP(A2217,'Data _Transformation'!A2216:Q4545,15,FALSE)</f>
        <v>tier - 2</v>
      </c>
      <c r="P2217" s="14" t="str">
        <f>VLOOKUP(A2217,'Data _Transformation'!A2216:Q4545,16,0)</f>
        <v>R1015</v>
      </c>
      <c r="Q2217" s="42">
        <f>VLOOKUP(A2217,'Data _Transformation'!A2216:Q4545,17,0)</f>
        <v>44</v>
      </c>
    </row>
    <row r="2218" spans="1:17" ht="15.6" x14ac:dyDescent="0.3">
      <c r="A2218" s="41" t="s">
        <v>820</v>
      </c>
      <c r="B2218" s="14" t="str">
        <f>VLOOKUP(A2218,'Data _Transformation'!A2217:Q4546,2,FALSE)</f>
        <v xml:space="preserve">  Zachary</v>
      </c>
      <c r="C2218" s="14">
        <f>VLOOKUP(A2218,'Data _Transformation'!A2217:Q4546,3,FALSE)</f>
        <v>31.1</v>
      </c>
      <c r="D2218" s="14">
        <f>VLOOKUP(A2218,'Data _Transformation'!A2217:Q4546,4,FALSE)</f>
        <v>4.37</v>
      </c>
      <c r="E2218" s="14" t="str">
        <f>VLOOKUP(A2218,'Data _Transformation'!A2217:Q4546,5,FALSE)</f>
        <v>Yes</v>
      </c>
      <c r="F2218" s="14" t="str">
        <f>VLOOKUP(A2218,'Data _Transformation'!A2217:Q4546,6,FALSE)</f>
        <v>No</v>
      </c>
      <c r="G2218" s="14" t="str">
        <f>VLOOKUP(A2218,'Data _Transformation'!A2217:Q4546,7,FALSE)</f>
        <v>No</v>
      </c>
      <c r="H2218" s="14">
        <f>VLOOKUP(A2218,'Data _Transformation'!A2217:Q4546,8,FALSE)</f>
        <v>0</v>
      </c>
      <c r="I2218" s="14" t="str">
        <f>VLOOKUP(A2218,'Data _Transformation'!A2217:Q4546,9,FALSE)</f>
        <v>Nonsmoker</v>
      </c>
      <c r="J2218" s="14" t="str">
        <f>VLOOKUP(A2218,'Data _Transformation'!A2217:Q4546,10,FALSE)</f>
        <v>Obesity</v>
      </c>
      <c r="K2218" s="14" t="str">
        <f>VLOOKUP(A2218,'Data _Transformation'!A2217:Q4546,11,FALSE)</f>
        <v>Normal</v>
      </c>
      <c r="L2218" s="39">
        <f>VLOOKUP(A2218,'Data _Transformation'!A2217:Q4546,12,FALSE)</f>
        <v>29772</v>
      </c>
      <c r="M2218" s="40">
        <f>VLOOKUP(A2218,'Data _Transformation'!A2217:Q4546,13,FALSE)</f>
        <v>39597.410000000003</v>
      </c>
      <c r="N2218" s="14" t="str">
        <f>VLOOKUP(A2218,'Data _Transformation'!A2217:Q4546,14,FALSE)</f>
        <v>tier - 1</v>
      </c>
      <c r="O2218" s="14" t="str">
        <f>VLOOKUP(A2218,'Data _Transformation'!A2217:Q4546,15,FALSE)</f>
        <v>tier - 2</v>
      </c>
      <c r="P2218" s="14" t="str">
        <f>VLOOKUP(A2218,'Data _Transformation'!A2217:Q4546,16,0)</f>
        <v>R1017</v>
      </c>
      <c r="Q2218" s="42">
        <f>VLOOKUP(A2218,'Data _Transformation'!A2217:Q4546,17,0)</f>
        <v>41</v>
      </c>
    </row>
    <row r="2219" spans="1:17" ht="15.6" x14ac:dyDescent="0.3">
      <c r="A2219" s="41" t="s">
        <v>815</v>
      </c>
      <c r="B2219" s="14" t="str">
        <f>VLOOKUP(A2219,'Data _Transformation'!A2218:Q4547,2,FALSE)</f>
        <v xml:space="preserve">  Matthew T</v>
      </c>
      <c r="C2219" s="14">
        <f>VLOOKUP(A2219,'Data _Transformation'!A2218:Q4547,3,FALSE)</f>
        <v>23.21</v>
      </c>
      <c r="D2219" s="14">
        <f>VLOOKUP(A2219,'Data _Transformation'!A2218:Q4547,4,FALSE)</f>
        <v>5.24</v>
      </c>
      <c r="E2219" s="14" t="str">
        <f>VLOOKUP(A2219,'Data _Transformation'!A2218:Q4547,5,FALSE)</f>
        <v>Yes</v>
      </c>
      <c r="F2219" s="14" t="str">
        <f>VLOOKUP(A2219,'Data _Transformation'!A2218:Q4547,6,FALSE)</f>
        <v>No</v>
      </c>
      <c r="G2219" s="14" t="str">
        <f>VLOOKUP(A2219,'Data _Transformation'!A2218:Q4547,7,FALSE)</f>
        <v>No</v>
      </c>
      <c r="H2219" s="14">
        <f>VLOOKUP(A2219,'Data _Transformation'!A2218:Q4547,8,FALSE)</f>
        <v>0</v>
      </c>
      <c r="I2219" s="14" t="str">
        <f>VLOOKUP(A2219,'Data _Transformation'!A2218:Q4547,9,FALSE)</f>
        <v>Nonsmoker</v>
      </c>
      <c r="J2219" s="14" t="str">
        <f>VLOOKUP(A2219,'Data _Transformation'!A2218:Q4547,10,FALSE)</f>
        <v>Normal weight</v>
      </c>
      <c r="K2219" s="14" t="str">
        <f>VLOOKUP(A2219,'Data _Transformation'!A2218:Q4547,11,FALSE)</f>
        <v>Normal</v>
      </c>
      <c r="L2219" s="39">
        <f>VLOOKUP(A2219,'Data _Transformation'!A2218:Q4547,12,FALSE)</f>
        <v>34918</v>
      </c>
      <c r="M2219" s="40">
        <f>VLOOKUP(A2219,'Data _Transformation'!A2218:Q4547,13,FALSE)</f>
        <v>39611.760000000002</v>
      </c>
      <c r="N2219" s="14" t="str">
        <f>VLOOKUP(A2219,'Data _Transformation'!A2218:Q4547,14,FALSE)</f>
        <v>tier - 1</v>
      </c>
      <c r="O2219" s="14" t="str">
        <f>VLOOKUP(A2219,'Data _Transformation'!A2218:Q4547,15,FALSE)</f>
        <v>tier - 3</v>
      </c>
      <c r="P2219" s="14" t="str">
        <f>VLOOKUP(A2219,'Data _Transformation'!A2218:Q4547,16,0)</f>
        <v>R1013</v>
      </c>
      <c r="Q2219" s="42">
        <f>VLOOKUP(A2219,'Data _Transformation'!A2218:Q4547,17,0)</f>
        <v>27</v>
      </c>
    </row>
    <row r="2220" spans="1:17" ht="15.6" x14ac:dyDescent="0.3">
      <c r="A2220" s="41" t="s">
        <v>810</v>
      </c>
      <c r="B2220" s="14" t="str">
        <f>VLOOKUP(A2220,'Data _Transformation'!A2219:Q4548,2,FALSE)</f>
        <v xml:space="preserve">  Pat</v>
      </c>
      <c r="C2220" s="14">
        <f>VLOOKUP(A2220,'Data _Transformation'!A2219:Q4548,3,FALSE)</f>
        <v>18.36</v>
      </c>
      <c r="D2220" s="14">
        <f>VLOOKUP(A2220,'Data _Transformation'!A2219:Q4548,4,FALSE)</f>
        <v>5.96</v>
      </c>
      <c r="E2220" s="14" t="str">
        <f>VLOOKUP(A2220,'Data _Transformation'!A2219:Q4548,5,FALSE)</f>
        <v>No</v>
      </c>
      <c r="F2220" s="14" t="str">
        <f>VLOOKUP(A2220,'Data _Transformation'!A2219:Q4548,6,FALSE)</f>
        <v>No</v>
      </c>
      <c r="G2220" s="14" t="str">
        <f>VLOOKUP(A2220,'Data _Transformation'!A2219:Q4548,7,FALSE)</f>
        <v>No</v>
      </c>
      <c r="H2220" s="14">
        <f>VLOOKUP(A2220,'Data _Transformation'!A2219:Q4548,8,FALSE)</f>
        <v>1</v>
      </c>
      <c r="I2220" s="14" t="str">
        <f>VLOOKUP(A2220,'Data _Transformation'!A2219:Q4548,9,FALSE)</f>
        <v>Nonsmoker</v>
      </c>
      <c r="J2220" s="14" t="str">
        <f>VLOOKUP(A2220,'Data _Transformation'!A2219:Q4548,10,FALSE)</f>
        <v>Under weight</v>
      </c>
      <c r="K2220" s="14" t="str">
        <f>VLOOKUP(A2220,'Data _Transformation'!A2219:Q4548,11,FALSE)</f>
        <v>Prediabetes</v>
      </c>
      <c r="L2220" s="39">
        <f>VLOOKUP(A2220,'Data _Transformation'!A2219:Q4548,12,FALSE)</f>
        <v>28476</v>
      </c>
      <c r="M2220" s="40">
        <f>VLOOKUP(A2220,'Data _Transformation'!A2219:Q4548,13,FALSE)</f>
        <v>39670.44</v>
      </c>
      <c r="N2220" s="14" t="str">
        <f>VLOOKUP(A2220,'Data _Transformation'!A2219:Q4548,14,FALSE)</f>
        <v>tier - 2</v>
      </c>
      <c r="O2220" s="14" t="str">
        <f>VLOOKUP(A2220,'Data _Transformation'!A2219:Q4548,15,FALSE)</f>
        <v>tier - 1</v>
      </c>
      <c r="P2220" s="14" t="str">
        <f>VLOOKUP(A2220,'Data _Transformation'!A2219:Q4548,16,0)</f>
        <v>R1012</v>
      </c>
      <c r="Q2220" s="42">
        <f>VLOOKUP(A2220,'Data _Transformation'!A2219:Q4548,17,0)</f>
        <v>45</v>
      </c>
    </row>
    <row r="2221" spans="1:17" ht="15.6" x14ac:dyDescent="0.3">
      <c r="A2221" s="41" t="s">
        <v>805</v>
      </c>
      <c r="B2221" s="14" t="str">
        <f>VLOOKUP(A2221,'Data _Transformation'!A2220:Q4549,2,FALSE)</f>
        <v xml:space="preserve">  Ashley</v>
      </c>
      <c r="C2221" s="14">
        <f>VLOOKUP(A2221,'Data _Transformation'!A2220:Q4549,3,FALSE)</f>
        <v>15.92</v>
      </c>
      <c r="D2221" s="14">
        <f>VLOOKUP(A2221,'Data _Transformation'!A2220:Q4549,4,FALSE)</f>
        <v>4.76</v>
      </c>
      <c r="E2221" s="14" t="str">
        <f>VLOOKUP(A2221,'Data _Transformation'!A2220:Q4549,5,FALSE)</f>
        <v>Yes</v>
      </c>
      <c r="F2221" s="14" t="str">
        <f>VLOOKUP(A2221,'Data _Transformation'!A2220:Q4549,6,FALSE)</f>
        <v>No</v>
      </c>
      <c r="G2221" s="14" t="str">
        <f>VLOOKUP(A2221,'Data _Transformation'!A2220:Q4549,7,FALSE)</f>
        <v>No</v>
      </c>
      <c r="H2221" s="14">
        <f>VLOOKUP(A2221,'Data _Transformation'!A2220:Q4549,8,FALSE)</f>
        <v>1</v>
      </c>
      <c r="I2221" s="14" t="str">
        <f>VLOOKUP(A2221,'Data _Transformation'!A2220:Q4549,9,FALSE)</f>
        <v>Nonsmoker</v>
      </c>
      <c r="J2221" s="14" t="str">
        <f>VLOOKUP(A2221,'Data _Transformation'!A2220:Q4549,10,FALSE)</f>
        <v>Under weight</v>
      </c>
      <c r="K2221" s="14" t="str">
        <f>VLOOKUP(A2221,'Data _Transformation'!A2220:Q4549,11,FALSE)</f>
        <v>Normal</v>
      </c>
      <c r="L2221" s="39">
        <f>VLOOKUP(A2221,'Data _Transformation'!A2220:Q4549,12,FALSE)</f>
        <v>25110</v>
      </c>
      <c r="M2221" s="40">
        <f>VLOOKUP(A2221,'Data _Transformation'!A2220:Q4549,13,FALSE)</f>
        <v>39721.93</v>
      </c>
      <c r="N2221" s="14" t="str">
        <f>VLOOKUP(A2221,'Data _Transformation'!A2220:Q4549,14,FALSE)</f>
        <v>tier - 2</v>
      </c>
      <c r="O2221" s="14" t="str">
        <f>VLOOKUP(A2221,'Data _Transformation'!A2220:Q4549,15,FALSE)</f>
        <v>tier - 2</v>
      </c>
      <c r="P2221" s="14" t="str">
        <f>VLOOKUP(A2221,'Data _Transformation'!A2220:Q4549,16,0)</f>
        <v>R1011</v>
      </c>
      <c r="Q2221" s="42">
        <f>VLOOKUP(A2221,'Data _Transformation'!A2220:Q4549,17,0)</f>
        <v>54</v>
      </c>
    </row>
    <row r="2222" spans="1:17" ht="15.6" x14ac:dyDescent="0.3">
      <c r="A2222" s="41" t="s">
        <v>800</v>
      </c>
      <c r="B2222" s="14" t="str">
        <f>VLOOKUP(A2222,'Data _Transformation'!A2221:Q4550,2,FALSE)</f>
        <v xml:space="preserve">  Elizabeth A</v>
      </c>
      <c r="C2222" s="14">
        <f>VLOOKUP(A2222,'Data _Transformation'!A2221:Q4550,3,FALSE)</f>
        <v>15.17</v>
      </c>
      <c r="D2222" s="14">
        <f>VLOOKUP(A2222,'Data _Transformation'!A2221:Q4550,4,FALSE)</f>
        <v>4.3</v>
      </c>
      <c r="E2222" s="14" t="str">
        <f>VLOOKUP(A2222,'Data _Transformation'!A2221:Q4550,5,FALSE)</f>
        <v>Yes</v>
      </c>
      <c r="F2222" s="14" t="str">
        <f>VLOOKUP(A2222,'Data _Transformation'!A2221:Q4550,6,FALSE)</f>
        <v>No</v>
      </c>
      <c r="G2222" s="14" t="str">
        <f>VLOOKUP(A2222,'Data _Transformation'!A2221:Q4550,7,FALSE)</f>
        <v>Yes</v>
      </c>
      <c r="H2222" s="14">
        <f>VLOOKUP(A2222,'Data _Transformation'!A2221:Q4550,8,FALSE)</f>
        <v>1</v>
      </c>
      <c r="I2222" s="14" t="str">
        <f>VLOOKUP(A2222,'Data _Transformation'!A2221:Q4550,9,FALSE)</f>
        <v>Nonsmoker</v>
      </c>
      <c r="J2222" s="14" t="str">
        <f>VLOOKUP(A2222,'Data _Transformation'!A2221:Q4550,10,FALSE)</f>
        <v>Under weight</v>
      </c>
      <c r="K2222" s="14" t="str">
        <f>VLOOKUP(A2222,'Data _Transformation'!A2221:Q4550,11,FALSE)</f>
        <v>Normal</v>
      </c>
      <c r="L2222" s="39">
        <f>VLOOKUP(A2222,'Data _Transformation'!A2221:Q4550,12,FALSE)</f>
        <v>37818</v>
      </c>
      <c r="M2222" s="40">
        <f>VLOOKUP(A2222,'Data _Transformation'!A2221:Q4550,13,FALSE)</f>
        <v>39722.75</v>
      </c>
      <c r="N2222" s="14" t="str">
        <f>VLOOKUP(A2222,'Data _Transformation'!A2221:Q4550,14,FALSE)</f>
        <v>tier - 1</v>
      </c>
      <c r="O2222" s="14" t="str">
        <f>VLOOKUP(A2222,'Data _Transformation'!A2221:Q4550,15,FALSE)</f>
        <v>tier - 1</v>
      </c>
      <c r="P2222" s="14" t="str">
        <f>VLOOKUP(A2222,'Data _Transformation'!A2221:Q4550,16,0)</f>
        <v>R1013</v>
      </c>
      <c r="Q2222" s="42">
        <f>VLOOKUP(A2222,'Data _Transformation'!A2221:Q4550,17,0)</f>
        <v>19</v>
      </c>
    </row>
    <row r="2223" spans="1:17" ht="15.6" x14ac:dyDescent="0.3">
      <c r="A2223" s="41" t="s">
        <v>795</v>
      </c>
      <c r="B2223" s="14" t="str">
        <f>VLOOKUP(A2223,'Data _Transformation'!A2222:Q4551,2,FALSE)</f>
        <v xml:space="preserve">  Rebecca M</v>
      </c>
      <c r="C2223" s="14">
        <f>VLOOKUP(A2223,'Data _Transformation'!A2222:Q4551,3,FALSE)</f>
        <v>16.63</v>
      </c>
      <c r="D2223" s="14">
        <f>VLOOKUP(A2223,'Data _Transformation'!A2222:Q4551,4,FALSE)</f>
        <v>4.5</v>
      </c>
      <c r="E2223" s="14" t="str">
        <f>VLOOKUP(A2223,'Data _Transformation'!A2222:Q4551,5,FALSE)</f>
        <v>No</v>
      </c>
      <c r="F2223" s="14" t="str">
        <f>VLOOKUP(A2223,'Data _Transformation'!A2222:Q4551,6,FALSE)</f>
        <v>No</v>
      </c>
      <c r="G2223" s="14" t="str">
        <f>VLOOKUP(A2223,'Data _Transformation'!A2222:Q4551,7,FALSE)</f>
        <v>No</v>
      </c>
      <c r="H2223" s="14">
        <f>VLOOKUP(A2223,'Data _Transformation'!A2222:Q4551,8,FALSE)</f>
        <v>1</v>
      </c>
      <c r="I2223" s="14" t="str">
        <f>VLOOKUP(A2223,'Data _Transformation'!A2222:Q4551,9,FALSE)</f>
        <v>Nonsmoker</v>
      </c>
      <c r="J2223" s="14" t="str">
        <f>VLOOKUP(A2223,'Data _Transformation'!A2222:Q4551,10,FALSE)</f>
        <v>Under weight</v>
      </c>
      <c r="K2223" s="14" t="str">
        <f>VLOOKUP(A2223,'Data _Transformation'!A2222:Q4551,11,FALSE)</f>
        <v>Normal</v>
      </c>
      <c r="L2223" s="39">
        <f>VLOOKUP(A2223,'Data _Transformation'!A2222:Q4551,12,FALSE)</f>
        <v>28349</v>
      </c>
      <c r="M2223" s="40">
        <f>VLOOKUP(A2223,'Data _Transformation'!A2222:Q4551,13,FALSE)</f>
        <v>39725.519999999997</v>
      </c>
      <c r="N2223" s="14" t="str">
        <f>VLOOKUP(A2223,'Data _Transformation'!A2222:Q4551,14,FALSE)</f>
        <v>tier - 2</v>
      </c>
      <c r="O2223" s="14" t="str">
        <f>VLOOKUP(A2223,'Data _Transformation'!A2222:Q4551,15,FALSE)</f>
        <v>tier - 1</v>
      </c>
      <c r="P2223" s="14" t="str">
        <f>VLOOKUP(A2223,'Data _Transformation'!A2222:Q4551,16,0)</f>
        <v>R1012</v>
      </c>
      <c r="Q2223" s="42">
        <f>VLOOKUP(A2223,'Data _Transformation'!A2222:Q4551,17,0)</f>
        <v>45</v>
      </c>
    </row>
    <row r="2224" spans="1:17" ht="15.6" x14ac:dyDescent="0.3">
      <c r="A2224" s="41" t="s">
        <v>790</v>
      </c>
      <c r="B2224" s="14" t="str">
        <f>VLOOKUP(A2224,'Data _Transformation'!A2223:Q4552,2,FALSE)</f>
        <v xml:space="preserve">  Ruth</v>
      </c>
      <c r="C2224" s="14">
        <f>VLOOKUP(A2224,'Data _Transformation'!A2223:Q4552,3,FALSE)</f>
        <v>19.39</v>
      </c>
      <c r="D2224" s="14">
        <f>VLOOKUP(A2224,'Data _Transformation'!A2223:Q4552,4,FALSE)</f>
        <v>5.59</v>
      </c>
      <c r="E2224" s="14" t="str">
        <f>VLOOKUP(A2224,'Data _Transformation'!A2223:Q4552,5,FALSE)</f>
        <v>No</v>
      </c>
      <c r="F2224" s="14" t="str">
        <f>VLOOKUP(A2224,'Data _Transformation'!A2223:Q4552,6,FALSE)</f>
        <v>No</v>
      </c>
      <c r="G2224" s="14" t="str">
        <f>VLOOKUP(A2224,'Data _Transformation'!A2223:Q4552,7,FALSE)</f>
        <v>Yes</v>
      </c>
      <c r="H2224" s="14">
        <f>VLOOKUP(A2224,'Data _Transformation'!A2223:Q4552,8,FALSE)</f>
        <v>1</v>
      </c>
      <c r="I2224" s="14" t="str">
        <f>VLOOKUP(A2224,'Data _Transformation'!A2223:Q4552,9,FALSE)</f>
        <v>Nonsmoker</v>
      </c>
      <c r="J2224" s="14" t="str">
        <f>VLOOKUP(A2224,'Data _Transformation'!A2223:Q4552,10,FALSE)</f>
        <v>Normal weight</v>
      </c>
      <c r="K2224" s="14" t="str">
        <f>VLOOKUP(A2224,'Data _Transformation'!A2223:Q4552,11,FALSE)</f>
        <v>Normal</v>
      </c>
      <c r="L2224" s="39">
        <f>VLOOKUP(A2224,'Data _Transformation'!A2223:Q4552,12,FALSE)</f>
        <v>27015</v>
      </c>
      <c r="M2224" s="40">
        <f>VLOOKUP(A2224,'Data _Transformation'!A2223:Q4552,13,FALSE)</f>
        <v>39727.61</v>
      </c>
      <c r="N2224" s="14" t="str">
        <f>VLOOKUP(A2224,'Data _Transformation'!A2223:Q4552,14,FALSE)</f>
        <v>tier - 1</v>
      </c>
      <c r="O2224" s="14" t="str">
        <f>VLOOKUP(A2224,'Data _Transformation'!A2223:Q4552,15,FALSE)</f>
        <v>tier - 2</v>
      </c>
      <c r="P2224" s="14" t="str">
        <f>VLOOKUP(A2224,'Data _Transformation'!A2223:Q4552,16,0)</f>
        <v>R1011</v>
      </c>
      <c r="Q2224" s="42">
        <f>VLOOKUP(A2224,'Data _Transformation'!A2223:Q4552,17,0)</f>
        <v>49</v>
      </c>
    </row>
    <row r="2225" spans="1:17" ht="15.6" x14ac:dyDescent="0.3">
      <c r="A2225" s="41" t="s">
        <v>784</v>
      </c>
      <c r="B2225" s="14" t="str">
        <f>VLOOKUP(A2225,'Data _Transformation'!A2224:Q4553,2,FALSE)</f>
        <v xml:space="preserve">  Gregory S</v>
      </c>
      <c r="C2225" s="14">
        <f>VLOOKUP(A2225,'Data _Transformation'!A2224:Q4553,3,FALSE)</f>
        <v>17.34</v>
      </c>
      <c r="D2225" s="14">
        <f>VLOOKUP(A2225,'Data _Transformation'!A2224:Q4553,4,FALSE)</f>
        <v>6.29</v>
      </c>
      <c r="E2225" s="14" t="str">
        <f>VLOOKUP(A2225,'Data _Transformation'!A2224:Q4553,5,FALSE)</f>
        <v>Yes</v>
      </c>
      <c r="F2225" s="14" t="str">
        <f>VLOOKUP(A2225,'Data _Transformation'!A2224:Q4553,6,FALSE)</f>
        <v>No</v>
      </c>
      <c r="G2225" s="14" t="str">
        <f>VLOOKUP(A2225,'Data _Transformation'!A2224:Q4553,7,FALSE)</f>
        <v>Yes</v>
      </c>
      <c r="H2225" s="14">
        <f>VLOOKUP(A2225,'Data _Transformation'!A2224:Q4553,8,FALSE)</f>
        <v>1</v>
      </c>
      <c r="I2225" s="14" t="str">
        <f>VLOOKUP(A2225,'Data _Transformation'!A2224:Q4553,9,FALSE)</f>
        <v>Nonsmoker</v>
      </c>
      <c r="J2225" s="14" t="str">
        <f>VLOOKUP(A2225,'Data _Transformation'!A2224:Q4553,10,FALSE)</f>
        <v>Under weight</v>
      </c>
      <c r="K2225" s="14" t="str">
        <f>VLOOKUP(A2225,'Data _Transformation'!A2224:Q4553,11,FALSE)</f>
        <v>Prediabetes</v>
      </c>
      <c r="L2225" s="39">
        <f>VLOOKUP(A2225,'Data _Transformation'!A2224:Q4553,12,FALSE)</f>
        <v>31982</v>
      </c>
      <c r="M2225" s="40">
        <f>VLOOKUP(A2225,'Data _Transformation'!A2224:Q4553,13,FALSE)</f>
        <v>39774.28</v>
      </c>
      <c r="N2225" s="14" t="str">
        <f>VLOOKUP(A2225,'Data _Transformation'!A2224:Q4553,14,FALSE)</f>
        <v>tier - 1</v>
      </c>
      <c r="O2225" s="14" t="str">
        <f>VLOOKUP(A2225,'Data _Transformation'!A2224:Q4553,15,FALSE)</f>
        <v>tier - 1</v>
      </c>
      <c r="P2225" s="14" t="str">
        <f>VLOOKUP(A2225,'Data _Transformation'!A2224:Q4553,16,0)</f>
        <v>R1014</v>
      </c>
      <c r="Q2225" s="42">
        <f>VLOOKUP(A2225,'Data _Transformation'!A2224:Q4553,17,0)</f>
        <v>35</v>
      </c>
    </row>
    <row r="2226" spans="1:17" ht="15.6" x14ac:dyDescent="0.3">
      <c r="A2226" s="41" t="s">
        <v>780</v>
      </c>
      <c r="B2226" s="14" t="str">
        <f>VLOOKUP(A2226,'Data _Transformation'!A2225:Q4554,2,FALSE)</f>
        <v xml:space="preserve">  Alexandra S</v>
      </c>
      <c r="C2226" s="14">
        <f>VLOOKUP(A2226,'Data _Transformation'!A2225:Q4554,3,FALSE)</f>
        <v>17.940000000000001</v>
      </c>
      <c r="D2226" s="14">
        <f>VLOOKUP(A2226,'Data _Transformation'!A2225:Q4554,4,FALSE)</f>
        <v>4.1900000000000004</v>
      </c>
      <c r="E2226" s="14" t="str">
        <f>VLOOKUP(A2226,'Data _Transformation'!A2225:Q4554,5,FALSE)</f>
        <v>No</v>
      </c>
      <c r="F2226" s="14" t="str">
        <f>VLOOKUP(A2226,'Data _Transformation'!A2225:Q4554,6,FALSE)</f>
        <v>yes</v>
      </c>
      <c r="G2226" s="14" t="str">
        <f>VLOOKUP(A2226,'Data _Transformation'!A2225:Q4554,7,FALSE)</f>
        <v>No</v>
      </c>
      <c r="H2226" s="14">
        <f>VLOOKUP(A2226,'Data _Transformation'!A2225:Q4554,8,FALSE)</f>
        <v>1</v>
      </c>
      <c r="I2226" s="14" t="str">
        <f>VLOOKUP(A2226,'Data _Transformation'!A2225:Q4554,9,FALSE)</f>
        <v>Nonsmoker</v>
      </c>
      <c r="J2226" s="14" t="str">
        <f>VLOOKUP(A2226,'Data _Transformation'!A2225:Q4554,10,FALSE)</f>
        <v>Under weight</v>
      </c>
      <c r="K2226" s="14" t="str">
        <f>VLOOKUP(A2226,'Data _Transformation'!A2225:Q4554,11,FALSE)</f>
        <v>Normal</v>
      </c>
      <c r="L2226" s="39">
        <f>VLOOKUP(A2226,'Data _Transformation'!A2225:Q4554,12,FALSE)</f>
        <v>31245</v>
      </c>
      <c r="M2226" s="40">
        <f>VLOOKUP(A2226,'Data _Transformation'!A2225:Q4554,13,FALSE)</f>
        <v>39836.519999999997</v>
      </c>
      <c r="N2226" s="14" t="str">
        <f>VLOOKUP(A2226,'Data _Transformation'!A2225:Q4554,14,FALSE)</f>
        <v>tier - 2</v>
      </c>
      <c r="O2226" s="14" t="str">
        <f>VLOOKUP(A2226,'Data _Transformation'!A2225:Q4554,15,FALSE)</f>
        <v>tier - 1</v>
      </c>
      <c r="P2226" s="14" t="str">
        <f>VLOOKUP(A2226,'Data _Transformation'!A2225:Q4554,16,0)</f>
        <v>R1011</v>
      </c>
      <c r="Q2226" s="42">
        <f>VLOOKUP(A2226,'Data _Transformation'!A2225:Q4554,17,0)</f>
        <v>37</v>
      </c>
    </row>
    <row r="2227" spans="1:17" ht="15.6" x14ac:dyDescent="0.3">
      <c r="A2227" s="41" t="s">
        <v>771</v>
      </c>
      <c r="B2227" s="14" t="str">
        <f>VLOOKUP(A2227,'Data _Transformation'!A2226:Q4555,2,FALSE)</f>
        <v xml:space="preserve">  Hillary</v>
      </c>
      <c r="C2227" s="14">
        <f>VLOOKUP(A2227,'Data _Transformation'!A2226:Q4555,3,FALSE)</f>
        <v>16.670000000000002</v>
      </c>
      <c r="D2227" s="14">
        <f>VLOOKUP(A2227,'Data _Transformation'!A2226:Q4555,4,FALSE)</f>
        <v>4.7</v>
      </c>
      <c r="E2227" s="14" t="str">
        <f>VLOOKUP(A2227,'Data _Transformation'!A2226:Q4555,5,FALSE)</f>
        <v>Yes</v>
      </c>
      <c r="F2227" s="14" t="str">
        <f>VLOOKUP(A2227,'Data _Transformation'!A2226:Q4555,6,FALSE)</f>
        <v>No</v>
      </c>
      <c r="G2227" s="14" t="str">
        <f>VLOOKUP(A2227,'Data _Transformation'!A2226:Q4555,7,FALSE)</f>
        <v>Yes</v>
      </c>
      <c r="H2227" s="14">
        <f>VLOOKUP(A2227,'Data _Transformation'!A2226:Q4555,8,FALSE)</f>
        <v>1</v>
      </c>
      <c r="I2227" s="14" t="str">
        <f>VLOOKUP(A2227,'Data _Transformation'!A2226:Q4555,9,FALSE)</f>
        <v>Nonsmoker</v>
      </c>
      <c r="J2227" s="14" t="str">
        <f>VLOOKUP(A2227,'Data _Transformation'!A2226:Q4555,10,FALSE)</f>
        <v>Under weight</v>
      </c>
      <c r="K2227" s="14" t="str">
        <f>VLOOKUP(A2227,'Data _Transformation'!A2226:Q4555,11,FALSE)</f>
        <v>Normal</v>
      </c>
      <c r="L2227" s="39">
        <f>VLOOKUP(A2227,'Data _Transformation'!A2226:Q4555,12,FALSE)</f>
        <v>30468</v>
      </c>
      <c r="M2227" s="40">
        <f>VLOOKUP(A2227,'Data _Transformation'!A2226:Q4555,13,FALSE)</f>
        <v>39865.699999999997</v>
      </c>
      <c r="N2227" s="14" t="str">
        <f>VLOOKUP(A2227,'Data _Transformation'!A2226:Q4555,14,FALSE)</f>
        <v>tier - 2</v>
      </c>
      <c r="O2227" s="14" t="str">
        <f>VLOOKUP(A2227,'Data _Transformation'!A2226:Q4555,15,FALSE)</f>
        <v>tier - 2</v>
      </c>
      <c r="P2227" s="14" t="str">
        <f>VLOOKUP(A2227,'Data _Transformation'!A2226:Q4555,16,0)</f>
        <v>R1011</v>
      </c>
      <c r="Q2227" s="42">
        <f>VLOOKUP(A2227,'Data _Transformation'!A2226:Q4555,17,0)</f>
        <v>40</v>
      </c>
    </row>
    <row r="2228" spans="1:17" ht="15.6" x14ac:dyDescent="0.3">
      <c r="A2228" s="41" t="s">
        <v>764</v>
      </c>
      <c r="B2228" s="14" t="str">
        <f>VLOOKUP(A2228,'Data _Transformation'!A2227:Q4556,2,FALSE)</f>
        <v xml:space="preserve">  Amy K</v>
      </c>
      <c r="C2228" s="14">
        <f>VLOOKUP(A2228,'Data _Transformation'!A2227:Q4556,3,FALSE)</f>
        <v>20.58</v>
      </c>
      <c r="D2228" s="14">
        <f>VLOOKUP(A2228,'Data _Transformation'!A2227:Q4556,4,FALSE)</f>
        <v>5.64</v>
      </c>
      <c r="E2228" s="14" t="str">
        <f>VLOOKUP(A2228,'Data _Transformation'!A2227:Q4556,5,FALSE)</f>
        <v>Yes</v>
      </c>
      <c r="F2228" s="14" t="str">
        <f>VLOOKUP(A2228,'Data _Transformation'!A2227:Q4556,6,FALSE)</f>
        <v>No</v>
      </c>
      <c r="G2228" s="14" t="str">
        <f>VLOOKUP(A2228,'Data _Transformation'!A2227:Q4556,7,FALSE)</f>
        <v>No</v>
      </c>
      <c r="H2228" s="14">
        <f>VLOOKUP(A2228,'Data _Transformation'!A2227:Q4556,8,FALSE)</f>
        <v>0</v>
      </c>
      <c r="I2228" s="14" t="str">
        <f>VLOOKUP(A2228,'Data _Transformation'!A2227:Q4556,9,FALSE)</f>
        <v>Nonsmoker</v>
      </c>
      <c r="J2228" s="14" t="str">
        <f>VLOOKUP(A2228,'Data _Transformation'!A2227:Q4556,10,FALSE)</f>
        <v>Normal weight</v>
      </c>
      <c r="K2228" s="14" t="str">
        <f>VLOOKUP(A2228,'Data _Transformation'!A2227:Q4556,11,FALSE)</f>
        <v>Normal</v>
      </c>
      <c r="L2228" s="39">
        <f>VLOOKUP(A2228,'Data _Transformation'!A2227:Q4556,12,FALSE)</f>
        <v>31281</v>
      </c>
      <c r="M2228" s="40">
        <f>VLOOKUP(A2228,'Data _Transformation'!A2227:Q4556,13,FALSE)</f>
        <v>39871.699999999997</v>
      </c>
      <c r="N2228" s="14" t="str">
        <f>VLOOKUP(A2228,'Data _Transformation'!A2227:Q4556,14,FALSE)</f>
        <v>tier - 1</v>
      </c>
      <c r="O2228" s="14" t="str">
        <f>VLOOKUP(A2228,'Data _Transformation'!A2227:Q4556,15,FALSE)</f>
        <v>tier - 2</v>
      </c>
      <c r="P2228" s="14" t="str">
        <f>VLOOKUP(A2228,'Data _Transformation'!A2227:Q4556,16,0)</f>
        <v>R1013</v>
      </c>
      <c r="Q2228" s="42">
        <f>VLOOKUP(A2228,'Data _Transformation'!A2227:Q4556,17,0)</f>
        <v>37</v>
      </c>
    </row>
    <row r="2229" spans="1:17" ht="15.6" x14ac:dyDescent="0.3">
      <c r="A2229" s="41" t="s">
        <v>757</v>
      </c>
      <c r="B2229" s="14" t="str">
        <f>VLOOKUP(A2229,'Data _Transformation'!A2228:Q4557,2,FALSE)</f>
        <v xml:space="preserve">  Scott</v>
      </c>
      <c r="C2229" s="14">
        <f>VLOOKUP(A2229,'Data _Transformation'!A2228:Q4557,3,FALSE)</f>
        <v>16.5</v>
      </c>
      <c r="D2229" s="14">
        <f>VLOOKUP(A2229,'Data _Transformation'!A2228:Q4557,4,FALSE)</f>
        <v>4.1100000000000003</v>
      </c>
      <c r="E2229" s="14" t="str">
        <f>VLOOKUP(A2229,'Data _Transformation'!A2228:Q4557,5,FALSE)</f>
        <v>Yes</v>
      </c>
      <c r="F2229" s="14" t="str">
        <f>VLOOKUP(A2229,'Data _Transformation'!A2228:Q4557,6,FALSE)</f>
        <v>No</v>
      </c>
      <c r="G2229" s="14" t="str">
        <f>VLOOKUP(A2229,'Data _Transformation'!A2228:Q4557,7,FALSE)</f>
        <v>No</v>
      </c>
      <c r="H2229" s="14">
        <f>VLOOKUP(A2229,'Data _Transformation'!A2228:Q4557,8,FALSE)</f>
        <v>0</v>
      </c>
      <c r="I2229" s="14" t="str">
        <f>VLOOKUP(A2229,'Data _Transformation'!A2228:Q4557,9,FALSE)</f>
        <v>Nonsmoker</v>
      </c>
      <c r="J2229" s="14" t="str">
        <f>VLOOKUP(A2229,'Data _Transformation'!A2228:Q4557,10,FALSE)</f>
        <v>Under weight</v>
      </c>
      <c r="K2229" s="14" t="str">
        <f>VLOOKUP(A2229,'Data _Transformation'!A2228:Q4557,11,FALSE)</f>
        <v>Normal</v>
      </c>
      <c r="L2229" s="39">
        <f>VLOOKUP(A2229,'Data _Transformation'!A2228:Q4557,12,FALSE)</f>
        <v>27730</v>
      </c>
      <c r="M2229" s="40">
        <f>VLOOKUP(A2229,'Data _Transformation'!A2228:Q4557,13,FALSE)</f>
        <v>39963.120000000003</v>
      </c>
      <c r="N2229" s="14" t="str">
        <f>VLOOKUP(A2229,'Data _Transformation'!A2228:Q4557,14,FALSE)</f>
        <v>tier - 2</v>
      </c>
      <c r="O2229" s="14" t="str">
        <f>VLOOKUP(A2229,'Data _Transformation'!A2228:Q4557,15,FALSE)</f>
        <v>tier - 2</v>
      </c>
      <c r="P2229" s="14" t="str">
        <f>VLOOKUP(A2229,'Data _Transformation'!A2228:Q4557,16,0)</f>
        <v>R1011</v>
      </c>
      <c r="Q2229" s="42">
        <f>VLOOKUP(A2229,'Data _Transformation'!A2228:Q4557,17,0)</f>
        <v>47</v>
      </c>
    </row>
    <row r="2230" spans="1:17" ht="15.6" x14ac:dyDescent="0.3">
      <c r="A2230" s="41" t="s">
        <v>752</v>
      </c>
      <c r="B2230" s="14" t="str">
        <f>VLOOKUP(A2230,'Data _Transformation'!A2229:Q4558,2,FALSE)</f>
        <v xml:space="preserve">  John</v>
      </c>
      <c r="C2230" s="14">
        <f>VLOOKUP(A2230,'Data _Transformation'!A2229:Q4558,3,FALSE)</f>
        <v>15.41</v>
      </c>
      <c r="D2230" s="14">
        <f>VLOOKUP(A2230,'Data _Transformation'!A2229:Q4558,4,FALSE)</f>
        <v>5.43</v>
      </c>
      <c r="E2230" s="14" t="str">
        <f>VLOOKUP(A2230,'Data _Transformation'!A2229:Q4558,5,FALSE)</f>
        <v>Yes</v>
      </c>
      <c r="F2230" s="14" t="str">
        <f>VLOOKUP(A2230,'Data _Transformation'!A2229:Q4558,6,FALSE)</f>
        <v>No</v>
      </c>
      <c r="G2230" s="14" t="str">
        <f>VLOOKUP(A2230,'Data _Transformation'!A2229:Q4558,7,FALSE)</f>
        <v>Yes</v>
      </c>
      <c r="H2230" s="14">
        <f>VLOOKUP(A2230,'Data _Transformation'!A2229:Q4558,8,FALSE)</f>
        <v>1</v>
      </c>
      <c r="I2230" s="14" t="str">
        <f>VLOOKUP(A2230,'Data _Transformation'!A2229:Q4558,9,FALSE)</f>
        <v>Nonsmoker</v>
      </c>
      <c r="J2230" s="14" t="str">
        <f>VLOOKUP(A2230,'Data _Transformation'!A2229:Q4558,10,FALSE)</f>
        <v>Under weight</v>
      </c>
      <c r="K2230" s="14" t="str">
        <f>VLOOKUP(A2230,'Data _Transformation'!A2229:Q4558,11,FALSE)</f>
        <v>Normal</v>
      </c>
      <c r="L2230" s="39">
        <f>VLOOKUP(A2230,'Data _Transformation'!A2229:Q4558,12,FALSE)</f>
        <v>31997</v>
      </c>
      <c r="M2230" s="40">
        <f>VLOOKUP(A2230,'Data _Transformation'!A2229:Q4558,13,FALSE)</f>
        <v>39983.43</v>
      </c>
      <c r="N2230" s="14" t="str">
        <f>VLOOKUP(A2230,'Data _Transformation'!A2229:Q4558,14,FALSE)</f>
        <v>tier - 2</v>
      </c>
      <c r="O2230" s="14" t="str">
        <f>VLOOKUP(A2230,'Data _Transformation'!A2229:Q4558,15,FALSE)</f>
        <v>tier - 3</v>
      </c>
      <c r="P2230" s="14" t="str">
        <f>VLOOKUP(A2230,'Data _Transformation'!A2229:Q4558,16,0)</f>
        <v>R1012</v>
      </c>
      <c r="Q2230" s="42">
        <f>VLOOKUP(A2230,'Data _Transformation'!A2229:Q4558,17,0)</f>
        <v>35</v>
      </c>
    </row>
    <row r="2231" spans="1:17" ht="15.6" x14ac:dyDescent="0.3">
      <c r="A2231" s="41" t="s">
        <v>745</v>
      </c>
      <c r="B2231" s="14" t="str">
        <f>VLOOKUP(A2231,'Data _Transformation'!A2230:Q4559,2,FALSE)</f>
        <v xml:space="preserve">  Maaikel</v>
      </c>
      <c r="C2231" s="14">
        <f>VLOOKUP(A2231,'Data _Transformation'!A2230:Q4559,3,FALSE)</f>
        <v>24.59</v>
      </c>
      <c r="D2231" s="14">
        <f>VLOOKUP(A2231,'Data _Transformation'!A2230:Q4559,4,FALSE)</f>
        <v>4.38</v>
      </c>
      <c r="E2231" s="14" t="str">
        <f>VLOOKUP(A2231,'Data _Transformation'!A2230:Q4559,5,FALSE)</f>
        <v>No</v>
      </c>
      <c r="F2231" s="14" t="str">
        <f>VLOOKUP(A2231,'Data _Transformation'!A2230:Q4559,6,FALSE)</f>
        <v>No</v>
      </c>
      <c r="G2231" s="14" t="str">
        <f>VLOOKUP(A2231,'Data _Transformation'!A2230:Q4559,7,FALSE)</f>
        <v>No</v>
      </c>
      <c r="H2231" s="14">
        <f>VLOOKUP(A2231,'Data _Transformation'!A2230:Q4559,8,FALSE)</f>
        <v>1</v>
      </c>
      <c r="I2231" s="14" t="str">
        <f>VLOOKUP(A2231,'Data _Transformation'!A2230:Q4559,9,FALSE)</f>
        <v>Nonsmoker</v>
      </c>
      <c r="J2231" s="14" t="str">
        <f>VLOOKUP(A2231,'Data _Transformation'!A2230:Q4559,10,FALSE)</f>
        <v>Normal weight</v>
      </c>
      <c r="K2231" s="14" t="str">
        <f>VLOOKUP(A2231,'Data _Transformation'!A2230:Q4559,11,FALSE)</f>
        <v>Normal</v>
      </c>
      <c r="L2231" s="39">
        <f>VLOOKUP(A2231,'Data _Transformation'!A2230:Q4559,12,FALSE)</f>
        <v>30310</v>
      </c>
      <c r="M2231" s="40">
        <f>VLOOKUP(A2231,'Data _Transformation'!A2230:Q4559,13,FALSE)</f>
        <v>40003.33</v>
      </c>
      <c r="N2231" s="14" t="str">
        <f>VLOOKUP(A2231,'Data _Transformation'!A2230:Q4559,14,FALSE)</f>
        <v>tier - 1</v>
      </c>
      <c r="O2231" s="14" t="str">
        <f>VLOOKUP(A2231,'Data _Transformation'!A2230:Q4559,15,FALSE)</f>
        <v>tier - 1</v>
      </c>
      <c r="P2231" s="14" t="str">
        <f>VLOOKUP(A2231,'Data _Transformation'!A2230:Q4559,16,0)</f>
        <v>R1012</v>
      </c>
      <c r="Q2231" s="42">
        <f>VLOOKUP(A2231,'Data _Transformation'!A2230:Q4559,17,0)</f>
        <v>40</v>
      </c>
    </row>
    <row r="2232" spans="1:17" ht="15.6" x14ac:dyDescent="0.3">
      <c r="A2232" s="41" t="s">
        <v>739</v>
      </c>
      <c r="B2232" s="14" t="str">
        <f>VLOOKUP(A2232,'Data _Transformation'!A2231:Q4560,2,FALSE)</f>
        <v xml:space="preserve">  Daniel C</v>
      </c>
      <c r="C2232" s="14">
        <f>VLOOKUP(A2232,'Data _Transformation'!A2231:Q4560,3,FALSE)</f>
        <v>33.33</v>
      </c>
      <c r="D2232" s="14">
        <f>VLOOKUP(A2232,'Data _Transformation'!A2231:Q4560,4,FALSE)</f>
        <v>9.7899999999999991</v>
      </c>
      <c r="E2232" s="14" t="str">
        <f>VLOOKUP(A2232,'Data _Transformation'!A2231:Q4560,5,FALSE)</f>
        <v>No</v>
      </c>
      <c r="F2232" s="14" t="str">
        <f>VLOOKUP(A2232,'Data _Transformation'!A2231:Q4560,6,FALSE)</f>
        <v>No</v>
      </c>
      <c r="G2232" s="14" t="str">
        <f>VLOOKUP(A2232,'Data _Transformation'!A2231:Q4560,7,FALSE)</f>
        <v>No</v>
      </c>
      <c r="H2232" s="14">
        <f>VLOOKUP(A2232,'Data _Transformation'!A2231:Q4560,8,FALSE)</f>
        <v>0</v>
      </c>
      <c r="I2232" s="14" t="str">
        <f>VLOOKUP(A2232,'Data _Transformation'!A2231:Q4560,9,FALSE)</f>
        <v>Nonsmoker</v>
      </c>
      <c r="J2232" s="14" t="str">
        <f>VLOOKUP(A2232,'Data _Transformation'!A2231:Q4560,10,FALSE)</f>
        <v>Obesity</v>
      </c>
      <c r="K2232" s="14" t="str">
        <f>VLOOKUP(A2232,'Data _Transformation'!A2231:Q4560,11,FALSE)</f>
        <v>Diabetes</v>
      </c>
      <c r="L2232" s="39">
        <f>VLOOKUP(A2232,'Data _Transformation'!A2231:Q4560,12,FALSE)</f>
        <v>28844</v>
      </c>
      <c r="M2232" s="40">
        <f>VLOOKUP(A2232,'Data _Transformation'!A2231:Q4560,13,FALSE)</f>
        <v>40054.730000000003</v>
      </c>
      <c r="N2232" s="14" t="str">
        <f>VLOOKUP(A2232,'Data _Transformation'!A2231:Q4560,14,FALSE)</f>
        <v>tier - 1</v>
      </c>
      <c r="O2232" s="14" t="str">
        <f>VLOOKUP(A2232,'Data _Transformation'!A2231:Q4560,15,FALSE)</f>
        <v>tier - 3</v>
      </c>
      <c r="P2232" s="14" t="str">
        <f>VLOOKUP(A2232,'Data _Transformation'!A2231:Q4560,16,0)</f>
        <v>R1011</v>
      </c>
      <c r="Q2232" s="42">
        <f>VLOOKUP(A2232,'Data _Transformation'!A2231:Q4560,17,0)</f>
        <v>44</v>
      </c>
    </row>
    <row r="2233" spans="1:17" ht="15.6" x14ac:dyDescent="0.3">
      <c r="A2233" s="41" t="s">
        <v>733</v>
      </c>
      <c r="B2233" s="14" t="str">
        <f>VLOOKUP(A2233,'Data _Transformation'!A2232:Q4561,2,FALSE)</f>
        <v xml:space="preserve">  Christopher S</v>
      </c>
      <c r="C2233" s="14">
        <f>VLOOKUP(A2233,'Data _Transformation'!A2232:Q4561,3,FALSE)</f>
        <v>18.5</v>
      </c>
      <c r="D2233" s="14">
        <f>VLOOKUP(A2233,'Data _Transformation'!A2232:Q4561,4,FALSE)</f>
        <v>11.84</v>
      </c>
      <c r="E2233" s="14" t="str">
        <f>VLOOKUP(A2233,'Data _Transformation'!A2232:Q4561,5,FALSE)</f>
        <v>No</v>
      </c>
      <c r="F2233" s="14" t="str">
        <f>VLOOKUP(A2233,'Data _Transformation'!A2232:Q4561,6,FALSE)</f>
        <v>No</v>
      </c>
      <c r="G2233" s="14" t="str">
        <f>VLOOKUP(A2233,'Data _Transformation'!A2232:Q4561,7,FALSE)</f>
        <v>No</v>
      </c>
      <c r="H2233" s="14">
        <f>VLOOKUP(A2233,'Data _Transformation'!A2232:Q4561,8,FALSE)</f>
        <v>0</v>
      </c>
      <c r="I2233" s="14" t="str">
        <f>VLOOKUP(A2233,'Data _Transformation'!A2232:Q4561,9,FALSE)</f>
        <v>Nonsmoker</v>
      </c>
      <c r="J2233" s="14" t="str">
        <f>VLOOKUP(A2233,'Data _Transformation'!A2232:Q4561,10,FALSE)</f>
        <v>Normal weight</v>
      </c>
      <c r="K2233" s="14" t="str">
        <f>VLOOKUP(A2233,'Data _Transformation'!A2232:Q4561,11,FALSE)</f>
        <v>Diabetes</v>
      </c>
      <c r="L2233" s="39">
        <f>VLOOKUP(A2233,'Data _Transformation'!A2232:Q4561,12,FALSE)</f>
        <v>24331</v>
      </c>
      <c r="M2233" s="40">
        <f>VLOOKUP(A2233,'Data _Transformation'!A2232:Q4561,13,FALSE)</f>
        <v>40069.440000000002</v>
      </c>
      <c r="N2233" s="14" t="str">
        <f>VLOOKUP(A2233,'Data _Transformation'!A2232:Q4561,14,FALSE)</f>
        <v>tier - 1</v>
      </c>
      <c r="O2233" s="14" t="str">
        <f>VLOOKUP(A2233,'Data _Transformation'!A2232:Q4561,15,FALSE)</f>
        <v>tier - 3</v>
      </c>
      <c r="P2233" s="14" t="str">
        <f>VLOOKUP(A2233,'Data _Transformation'!A2232:Q4561,16,0)</f>
        <v>R1011</v>
      </c>
      <c r="Q2233" s="42">
        <f>VLOOKUP(A2233,'Data _Transformation'!A2232:Q4561,17,0)</f>
        <v>56</v>
      </c>
    </row>
    <row r="2234" spans="1:17" ht="15.6" x14ac:dyDescent="0.3">
      <c r="A2234" s="41" t="s">
        <v>718</v>
      </c>
      <c r="B2234" s="14" t="str">
        <f>VLOOKUP(A2234,'Data _Transformation'!A2233:Q4562,2,FALSE)</f>
        <v xml:space="preserve">  William R</v>
      </c>
      <c r="C2234" s="14">
        <f>VLOOKUP(A2234,'Data _Transformation'!A2233:Q4562,3,FALSE)</f>
        <v>18.579999999999998</v>
      </c>
      <c r="D2234" s="14">
        <f>VLOOKUP(A2234,'Data _Transformation'!A2233:Q4562,4,FALSE)</f>
        <v>6.22</v>
      </c>
      <c r="E2234" s="14" t="str">
        <f>VLOOKUP(A2234,'Data _Transformation'!A2233:Q4562,5,FALSE)</f>
        <v>No</v>
      </c>
      <c r="F2234" s="14" t="str">
        <f>VLOOKUP(A2234,'Data _Transformation'!A2233:Q4562,6,FALSE)</f>
        <v>No</v>
      </c>
      <c r="G2234" s="14" t="str">
        <f>VLOOKUP(A2234,'Data _Transformation'!A2233:Q4562,7,FALSE)</f>
        <v>No</v>
      </c>
      <c r="H2234" s="14">
        <f>VLOOKUP(A2234,'Data _Transformation'!A2233:Q4562,8,FALSE)</f>
        <v>0</v>
      </c>
      <c r="I2234" s="14" t="str">
        <f>VLOOKUP(A2234,'Data _Transformation'!A2233:Q4562,9,FALSE)</f>
        <v>Nonsmoker</v>
      </c>
      <c r="J2234" s="14" t="str">
        <f>VLOOKUP(A2234,'Data _Transformation'!A2233:Q4562,10,FALSE)</f>
        <v>Normal weight</v>
      </c>
      <c r="K2234" s="14" t="str">
        <f>VLOOKUP(A2234,'Data _Transformation'!A2233:Q4562,11,FALSE)</f>
        <v>Prediabetes</v>
      </c>
      <c r="L2234" s="39">
        <f>VLOOKUP(A2234,'Data _Transformation'!A2233:Q4562,12,FALSE)</f>
        <v>30603</v>
      </c>
      <c r="M2234" s="40">
        <f>VLOOKUP(A2234,'Data _Transformation'!A2233:Q4562,13,FALSE)</f>
        <v>40103.89</v>
      </c>
      <c r="N2234" s="14" t="str">
        <f>VLOOKUP(A2234,'Data _Transformation'!A2233:Q4562,14,FALSE)</f>
        <v>tier - 1</v>
      </c>
      <c r="O2234" s="14" t="str">
        <f>VLOOKUP(A2234,'Data _Transformation'!A2233:Q4562,15,FALSE)</f>
        <v>tier - 2</v>
      </c>
      <c r="P2234" s="14" t="str">
        <f>VLOOKUP(A2234,'Data _Transformation'!A2233:Q4562,16,0)</f>
        <v>R1011</v>
      </c>
      <c r="Q2234" s="42">
        <f>VLOOKUP(A2234,'Data _Transformation'!A2233:Q4562,17,0)</f>
        <v>39</v>
      </c>
    </row>
    <row r="2235" spans="1:17" ht="15.6" x14ac:dyDescent="0.3">
      <c r="A2235" s="41" t="s">
        <v>711</v>
      </c>
      <c r="B2235" s="14" t="str">
        <f>VLOOKUP(A2235,'Data _Transformation'!A2234:Q4563,2,FALSE)</f>
        <v xml:space="preserve">  Lyndsy</v>
      </c>
      <c r="C2235" s="14">
        <f>VLOOKUP(A2235,'Data _Transformation'!A2234:Q4563,3,FALSE)</f>
        <v>16.64</v>
      </c>
      <c r="D2235" s="14">
        <f>VLOOKUP(A2235,'Data _Transformation'!A2234:Q4563,4,FALSE)</f>
        <v>10.01</v>
      </c>
      <c r="E2235" s="14" t="str">
        <f>VLOOKUP(A2235,'Data _Transformation'!A2234:Q4563,5,FALSE)</f>
        <v>No</v>
      </c>
      <c r="F2235" s="14" t="str">
        <f>VLOOKUP(A2235,'Data _Transformation'!A2234:Q4563,6,FALSE)</f>
        <v>No</v>
      </c>
      <c r="G2235" s="14" t="str">
        <f>VLOOKUP(A2235,'Data _Transformation'!A2234:Q4563,7,FALSE)</f>
        <v>No</v>
      </c>
      <c r="H2235" s="14">
        <f>VLOOKUP(A2235,'Data _Transformation'!A2234:Q4563,8,FALSE)</f>
        <v>0</v>
      </c>
      <c r="I2235" s="14" t="str">
        <f>VLOOKUP(A2235,'Data _Transformation'!A2234:Q4563,9,FALSE)</f>
        <v>Nonsmoker</v>
      </c>
      <c r="J2235" s="14" t="str">
        <f>VLOOKUP(A2235,'Data _Transformation'!A2234:Q4563,10,FALSE)</f>
        <v>Under weight</v>
      </c>
      <c r="K2235" s="14" t="str">
        <f>VLOOKUP(A2235,'Data _Transformation'!A2234:Q4563,11,FALSE)</f>
        <v>Diabetes</v>
      </c>
      <c r="L2235" s="39">
        <f>VLOOKUP(A2235,'Data _Transformation'!A2234:Q4563,12,FALSE)</f>
        <v>31341</v>
      </c>
      <c r="M2235" s="40">
        <f>VLOOKUP(A2235,'Data _Transformation'!A2234:Q4563,13,FALSE)</f>
        <v>40182.25</v>
      </c>
      <c r="N2235" s="14" t="str">
        <f>VLOOKUP(A2235,'Data _Transformation'!A2234:Q4563,14,FALSE)</f>
        <v>tier - 1</v>
      </c>
      <c r="O2235" s="14" t="str">
        <f>VLOOKUP(A2235,'Data _Transformation'!A2234:Q4563,15,FALSE)</f>
        <v>tier - 2</v>
      </c>
      <c r="P2235" s="14" t="str">
        <f>VLOOKUP(A2235,'Data _Transformation'!A2234:Q4563,16,0)</f>
        <v>R1011</v>
      </c>
      <c r="Q2235" s="42">
        <f>VLOOKUP(A2235,'Data _Transformation'!A2234:Q4563,17,0)</f>
        <v>37</v>
      </c>
    </row>
    <row r="2236" spans="1:17" ht="15.6" x14ac:dyDescent="0.3">
      <c r="A2236" s="41" t="s">
        <v>705</v>
      </c>
      <c r="B2236" s="14" t="str">
        <f>VLOOKUP(A2236,'Data _Transformation'!A2235:Q4564,2,FALSE)</f>
        <v xml:space="preserve">  Jessica</v>
      </c>
      <c r="C2236" s="14">
        <f>VLOOKUP(A2236,'Data _Transformation'!A2235:Q4564,3,FALSE)</f>
        <v>19.329999999999998</v>
      </c>
      <c r="D2236" s="14">
        <f>VLOOKUP(A2236,'Data _Transformation'!A2235:Q4564,4,FALSE)</f>
        <v>4.32</v>
      </c>
      <c r="E2236" s="14" t="str">
        <f>VLOOKUP(A2236,'Data _Transformation'!A2235:Q4564,5,FALSE)</f>
        <v>No</v>
      </c>
      <c r="F2236" s="14" t="str">
        <f>VLOOKUP(A2236,'Data _Transformation'!A2235:Q4564,6,FALSE)</f>
        <v>No</v>
      </c>
      <c r="G2236" s="14" t="str">
        <f>VLOOKUP(A2236,'Data _Transformation'!A2235:Q4564,7,FALSE)</f>
        <v>No</v>
      </c>
      <c r="H2236" s="14">
        <f>VLOOKUP(A2236,'Data _Transformation'!A2235:Q4564,8,FALSE)</f>
        <v>1</v>
      </c>
      <c r="I2236" s="14" t="str">
        <f>VLOOKUP(A2236,'Data _Transformation'!A2235:Q4564,9,FALSE)</f>
        <v>Nonsmoker</v>
      </c>
      <c r="J2236" s="14" t="str">
        <f>VLOOKUP(A2236,'Data _Transformation'!A2235:Q4564,10,FALSE)</f>
        <v>Normal weight</v>
      </c>
      <c r="K2236" s="14" t="str">
        <f>VLOOKUP(A2236,'Data _Transformation'!A2235:Q4564,11,FALSE)</f>
        <v>Normal</v>
      </c>
      <c r="L2236" s="39">
        <f>VLOOKUP(A2236,'Data _Transformation'!A2235:Q4564,12,FALSE)</f>
        <v>29085</v>
      </c>
      <c r="M2236" s="40">
        <f>VLOOKUP(A2236,'Data _Transformation'!A2235:Q4564,13,FALSE)</f>
        <v>40204.83</v>
      </c>
      <c r="N2236" s="14" t="str">
        <f>VLOOKUP(A2236,'Data _Transformation'!A2235:Q4564,14,FALSE)</f>
        <v>tier - 1</v>
      </c>
      <c r="O2236" s="14" t="str">
        <f>VLOOKUP(A2236,'Data _Transformation'!A2235:Q4564,15,FALSE)</f>
        <v>tier - 3</v>
      </c>
      <c r="P2236" s="14" t="str">
        <f>VLOOKUP(A2236,'Data _Transformation'!A2235:Q4564,16,0)</f>
        <v>R1012</v>
      </c>
      <c r="Q2236" s="42">
        <f>VLOOKUP(A2236,'Data _Transformation'!A2235:Q4564,17,0)</f>
        <v>43</v>
      </c>
    </row>
    <row r="2237" spans="1:17" ht="15.6" x14ac:dyDescent="0.3">
      <c r="A2237" s="41" t="s">
        <v>699</v>
      </c>
      <c r="B2237" s="14" t="str">
        <f>VLOOKUP(A2237,'Data _Transformation'!A2236:Q4565,2,FALSE)</f>
        <v xml:space="preserve">  Anna</v>
      </c>
      <c r="C2237" s="14">
        <f>VLOOKUP(A2237,'Data _Transformation'!A2236:Q4565,3,FALSE)</f>
        <v>21.26</v>
      </c>
      <c r="D2237" s="14">
        <f>VLOOKUP(A2237,'Data _Transformation'!A2236:Q4565,4,FALSE)</f>
        <v>5.65</v>
      </c>
      <c r="E2237" s="14" t="str">
        <f>VLOOKUP(A2237,'Data _Transformation'!A2236:Q4565,5,FALSE)</f>
        <v>Yes</v>
      </c>
      <c r="F2237" s="14" t="str">
        <f>VLOOKUP(A2237,'Data _Transformation'!A2236:Q4565,6,FALSE)</f>
        <v>No</v>
      </c>
      <c r="G2237" s="14" t="str">
        <f>VLOOKUP(A2237,'Data _Transformation'!A2236:Q4565,7,FALSE)</f>
        <v>Yes</v>
      </c>
      <c r="H2237" s="14">
        <f>VLOOKUP(A2237,'Data _Transformation'!A2236:Q4565,8,FALSE)</f>
        <v>1</v>
      </c>
      <c r="I2237" s="14" t="str">
        <f>VLOOKUP(A2237,'Data _Transformation'!A2236:Q4565,9,FALSE)</f>
        <v>Nonsmoker</v>
      </c>
      <c r="J2237" s="14" t="str">
        <f>VLOOKUP(A2237,'Data _Transformation'!A2236:Q4565,10,FALSE)</f>
        <v>Normal weight</v>
      </c>
      <c r="K2237" s="14" t="str">
        <f>VLOOKUP(A2237,'Data _Transformation'!A2236:Q4565,11,FALSE)</f>
        <v>Normal</v>
      </c>
      <c r="L2237" s="39">
        <f>VLOOKUP(A2237,'Data _Transformation'!A2236:Q4565,12,FALSE)</f>
        <v>29795</v>
      </c>
      <c r="M2237" s="40">
        <f>VLOOKUP(A2237,'Data _Transformation'!A2236:Q4565,13,FALSE)</f>
        <v>40208.559999999998</v>
      </c>
      <c r="N2237" s="14" t="str">
        <f>VLOOKUP(A2237,'Data _Transformation'!A2236:Q4565,14,FALSE)</f>
        <v>tier - 1</v>
      </c>
      <c r="O2237" s="14" t="str">
        <f>VLOOKUP(A2237,'Data _Transformation'!A2236:Q4565,15,FALSE)</f>
        <v>tier - 2</v>
      </c>
      <c r="P2237" s="14" t="str">
        <f>VLOOKUP(A2237,'Data _Transformation'!A2236:Q4565,16,0)</f>
        <v>R1011</v>
      </c>
      <c r="Q2237" s="42">
        <f>VLOOKUP(A2237,'Data _Transformation'!A2236:Q4565,17,0)</f>
        <v>41</v>
      </c>
    </row>
    <row r="2238" spans="1:17" ht="15.6" x14ac:dyDescent="0.3">
      <c r="A2238" s="41" t="s">
        <v>694</v>
      </c>
      <c r="B2238" s="14" t="str">
        <f>VLOOKUP(A2238,'Data _Transformation'!A2237:Q4566,2,FALSE)</f>
        <v xml:space="preserve">  Jordan</v>
      </c>
      <c r="C2238" s="14">
        <f>VLOOKUP(A2238,'Data _Transformation'!A2237:Q4566,3,FALSE)</f>
        <v>15.6</v>
      </c>
      <c r="D2238" s="14">
        <f>VLOOKUP(A2238,'Data _Transformation'!A2237:Q4566,4,FALSE)</f>
        <v>4.12</v>
      </c>
      <c r="E2238" s="14" t="str">
        <f>VLOOKUP(A2238,'Data _Transformation'!A2237:Q4566,5,FALSE)</f>
        <v>Yes</v>
      </c>
      <c r="F2238" s="14" t="str">
        <f>VLOOKUP(A2238,'Data _Transformation'!A2237:Q4566,6,FALSE)</f>
        <v>No</v>
      </c>
      <c r="G2238" s="14" t="str">
        <f>VLOOKUP(A2238,'Data _Transformation'!A2237:Q4566,7,FALSE)</f>
        <v>No</v>
      </c>
      <c r="H2238" s="14">
        <f>VLOOKUP(A2238,'Data _Transformation'!A2237:Q4566,8,FALSE)</f>
        <v>1</v>
      </c>
      <c r="I2238" s="14" t="str">
        <f>VLOOKUP(A2238,'Data _Transformation'!A2237:Q4566,9,FALSE)</f>
        <v>Nonsmoker</v>
      </c>
      <c r="J2238" s="14" t="str">
        <f>VLOOKUP(A2238,'Data _Transformation'!A2237:Q4566,10,FALSE)</f>
        <v>Under weight</v>
      </c>
      <c r="K2238" s="14" t="str">
        <f>VLOOKUP(A2238,'Data _Transformation'!A2237:Q4566,11,FALSE)</f>
        <v>Normal</v>
      </c>
      <c r="L2238" s="39">
        <f>VLOOKUP(A2238,'Data _Transformation'!A2237:Q4566,12,FALSE)</f>
        <v>29863</v>
      </c>
      <c r="M2238" s="40">
        <f>VLOOKUP(A2238,'Data _Transformation'!A2237:Q4566,13,FALSE)</f>
        <v>40273.65</v>
      </c>
      <c r="N2238" s="14" t="str">
        <f>VLOOKUP(A2238,'Data _Transformation'!A2237:Q4566,14,FALSE)</f>
        <v>tier - 1</v>
      </c>
      <c r="O2238" s="14" t="str">
        <f>VLOOKUP(A2238,'Data _Transformation'!A2237:Q4566,15,FALSE)</f>
        <v>tier - 3</v>
      </c>
      <c r="P2238" s="14" t="str">
        <f>VLOOKUP(A2238,'Data _Transformation'!A2237:Q4566,16,0)</f>
        <v>R1013</v>
      </c>
      <c r="Q2238" s="42">
        <f>VLOOKUP(A2238,'Data _Transformation'!A2237:Q4566,17,0)</f>
        <v>41</v>
      </c>
    </row>
    <row r="2239" spans="1:17" ht="15.6" x14ac:dyDescent="0.3">
      <c r="A2239" s="41" t="s">
        <v>687</v>
      </c>
      <c r="B2239" s="14" t="str">
        <f>VLOOKUP(A2239,'Data _Transformation'!A2238:Q4567,2,FALSE)</f>
        <v xml:space="preserve">  Brian</v>
      </c>
      <c r="C2239" s="14">
        <f>VLOOKUP(A2239,'Data _Transformation'!A2238:Q4567,3,FALSE)</f>
        <v>24.39</v>
      </c>
      <c r="D2239" s="14">
        <f>VLOOKUP(A2239,'Data _Transformation'!A2238:Q4567,4,FALSE)</f>
        <v>6.24</v>
      </c>
      <c r="E2239" s="14" t="str">
        <f>VLOOKUP(A2239,'Data _Transformation'!A2238:Q4567,5,FALSE)</f>
        <v>No</v>
      </c>
      <c r="F2239" s="14" t="str">
        <f>VLOOKUP(A2239,'Data _Transformation'!A2238:Q4567,6,FALSE)</f>
        <v>No</v>
      </c>
      <c r="G2239" s="14" t="str">
        <f>VLOOKUP(A2239,'Data _Transformation'!A2238:Q4567,7,FALSE)</f>
        <v>No</v>
      </c>
      <c r="H2239" s="14">
        <f>VLOOKUP(A2239,'Data _Transformation'!A2238:Q4567,8,FALSE)</f>
        <v>1</v>
      </c>
      <c r="I2239" s="14" t="str">
        <f>VLOOKUP(A2239,'Data _Transformation'!A2238:Q4567,9,FALSE)</f>
        <v>Nonsmoker</v>
      </c>
      <c r="J2239" s="14" t="str">
        <f>VLOOKUP(A2239,'Data _Transformation'!A2238:Q4567,10,FALSE)</f>
        <v>Normal weight</v>
      </c>
      <c r="K2239" s="14" t="str">
        <f>VLOOKUP(A2239,'Data _Transformation'!A2238:Q4567,11,FALSE)</f>
        <v>Prediabetes</v>
      </c>
      <c r="L2239" s="39">
        <f>VLOOKUP(A2239,'Data _Transformation'!A2238:Q4567,12,FALSE)</f>
        <v>28303</v>
      </c>
      <c r="M2239" s="40">
        <f>VLOOKUP(A2239,'Data _Transformation'!A2238:Q4567,13,FALSE)</f>
        <v>40284.379999999997</v>
      </c>
      <c r="N2239" s="14" t="str">
        <f>VLOOKUP(A2239,'Data _Transformation'!A2238:Q4567,14,FALSE)</f>
        <v>tier - 1</v>
      </c>
      <c r="O2239" s="14" t="str">
        <f>VLOOKUP(A2239,'Data _Transformation'!A2238:Q4567,15,FALSE)</f>
        <v>tier - 3</v>
      </c>
      <c r="P2239" s="14" t="str">
        <f>VLOOKUP(A2239,'Data _Transformation'!A2238:Q4567,16,0)</f>
        <v>R1012</v>
      </c>
      <c r="Q2239" s="42">
        <f>VLOOKUP(A2239,'Data _Transformation'!A2238:Q4567,17,0)</f>
        <v>45</v>
      </c>
    </row>
    <row r="2240" spans="1:17" ht="15.6" x14ac:dyDescent="0.3">
      <c r="A2240" s="41" t="s">
        <v>681</v>
      </c>
      <c r="B2240" s="14" t="str">
        <f>VLOOKUP(A2240,'Data _Transformation'!A2239:Q4568,2,FALSE)</f>
        <v xml:space="preserve">  Katherine A</v>
      </c>
      <c r="C2240" s="14">
        <f>VLOOKUP(A2240,'Data _Transformation'!A2239:Q4568,3,FALSE)</f>
        <v>24.75</v>
      </c>
      <c r="D2240" s="14">
        <f>VLOOKUP(A2240,'Data _Transformation'!A2239:Q4568,4,FALSE)</f>
        <v>4.83</v>
      </c>
      <c r="E2240" s="14" t="str">
        <f>VLOOKUP(A2240,'Data _Transformation'!A2239:Q4568,5,FALSE)</f>
        <v>No</v>
      </c>
      <c r="F2240" s="14" t="str">
        <f>VLOOKUP(A2240,'Data _Transformation'!A2239:Q4568,6,FALSE)</f>
        <v>No</v>
      </c>
      <c r="G2240" s="14" t="str">
        <f>VLOOKUP(A2240,'Data _Transformation'!A2239:Q4568,7,FALSE)</f>
        <v>No</v>
      </c>
      <c r="H2240" s="14">
        <f>VLOOKUP(A2240,'Data _Transformation'!A2239:Q4568,8,FALSE)</f>
        <v>0</v>
      </c>
      <c r="I2240" s="14" t="str">
        <f>VLOOKUP(A2240,'Data _Transformation'!A2239:Q4568,9,FALSE)</f>
        <v>Nonsmoker</v>
      </c>
      <c r="J2240" s="14" t="str">
        <f>VLOOKUP(A2240,'Data _Transformation'!A2239:Q4568,10,FALSE)</f>
        <v>Normal weight</v>
      </c>
      <c r="K2240" s="14" t="str">
        <f>VLOOKUP(A2240,'Data _Transformation'!A2239:Q4568,11,FALSE)</f>
        <v>Normal</v>
      </c>
      <c r="L2240" s="39">
        <f>VLOOKUP(A2240,'Data _Transformation'!A2239:Q4568,12,FALSE)</f>
        <v>22893</v>
      </c>
      <c r="M2240" s="40">
        <f>VLOOKUP(A2240,'Data _Transformation'!A2239:Q4568,13,FALSE)</f>
        <v>40309.93</v>
      </c>
      <c r="N2240" s="14" t="str">
        <f>VLOOKUP(A2240,'Data _Transformation'!A2239:Q4568,14,FALSE)</f>
        <v>tier - 1</v>
      </c>
      <c r="O2240" s="14" t="str">
        <f>VLOOKUP(A2240,'Data _Transformation'!A2239:Q4568,15,FALSE)</f>
        <v>tier - 3</v>
      </c>
      <c r="P2240" s="14" t="str">
        <f>VLOOKUP(A2240,'Data _Transformation'!A2239:Q4568,16,0)</f>
        <v>R1011</v>
      </c>
      <c r="Q2240" s="42">
        <f>VLOOKUP(A2240,'Data _Transformation'!A2239:Q4568,17,0)</f>
        <v>60</v>
      </c>
    </row>
    <row r="2241" spans="1:17" ht="15.6" x14ac:dyDescent="0.3">
      <c r="A2241" s="41" t="s">
        <v>675</v>
      </c>
      <c r="B2241" s="14" t="str">
        <f>VLOOKUP(A2241,'Data _Transformation'!A2240:Q4569,2,FALSE)</f>
        <v xml:space="preserve">  Melanie</v>
      </c>
      <c r="C2241" s="14">
        <f>VLOOKUP(A2241,'Data _Transformation'!A2240:Q4569,3,FALSE)</f>
        <v>20.88</v>
      </c>
      <c r="D2241" s="14">
        <f>VLOOKUP(A2241,'Data _Transformation'!A2240:Q4569,4,FALSE)</f>
        <v>7.4</v>
      </c>
      <c r="E2241" s="14" t="str">
        <f>VLOOKUP(A2241,'Data _Transformation'!A2240:Q4569,5,FALSE)</f>
        <v>No</v>
      </c>
      <c r="F2241" s="14" t="str">
        <f>VLOOKUP(A2241,'Data _Transformation'!A2240:Q4569,6,FALSE)</f>
        <v>No</v>
      </c>
      <c r="G2241" s="14" t="str">
        <f>VLOOKUP(A2241,'Data _Transformation'!A2240:Q4569,7,FALSE)</f>
        <v>No</v>
      </c>
      <c r="H2241" s="14">
        <f>VLOOKUP(A2241,'Data _Transformation'!A2240:Q4569,8,FALSE)</f>
        <v>0</v>
      </c>
      <c r="I2241" s="14" t="str">
        <f>VLOOKUP(A2241,'Data _Transformation'!A2240:Q4569,9,FALSE)</f>
        <v>Nonsmoker</v>
      </c>
      <c r="J2241" s="14" t="str">
        <f>VLOOKUP(A2241,'Data _Transformation'!A2240:Q4569,10,FALSE)</f>
        <v>Normal weight</v>
      </c>
      <c r="K2241" s="14" t="str">
        <f>VLOOKUP(A2241,'Data _Transformation'!A2240:Q4569,11,FALSE)</f>
        <v>Diabetes</v>
      </c>
      <c r="L2241" s="39">
        <f>VLOOKUP(A2241,'Data _Transformation'!A2240:Q4569,12,FALSE)</f>
        <v>24331</v>
      </c>
      <c r="M2241" s="40">
        <f>VLOOKUP(A2241,'Data _Transformation'!A2240:Q4569,13,FALSE)</f>
        <v>40373.74</v>
      </c>
      <c r="N2241" s="14" t="str">
        <f>VLOOKUP(A2241,'Data _Transformation'!A2240:Q4569,14,FALSE)</f>
        <v>tier - 1</v>
      </c>
      <c r="O2241" s="14" t="str">
        <f>VLOOKUP(A2241,'Data _Transformation'!A2240:Q4569,15,FALSE)</f>
        <v>tier - 3</v>
      </c>
      <c r="P2241" s="14" t="str">
        <f>VLOOKUP(A2241,'Data _Transformation'!A2240:Q4569,16,0)</f>
        <v>R1011</v>
      </c>
      <c r="Q2241" s="42">
        <f>VLOOKUP(A2241,'Data _Transformation'!A2240:Q4569,17,0)</f>
        <v>56</v>
      </c>
    </row>
    <row r="2242" spans="1:17" ht="15.6" x14ac:dyDescent="0.3">
      <c r="A2242" s="41" t="s">
        <v>668</v>
      </c>
      <c r="B2242" s="14" t="str">
        <f>VLOOKUP(A2242,'Data _Transformation'!A2241:Q4570,2,FALSE)</f>
        <v xml:space="preserve">  Jessica</v>
      </c>
      <c r="C2242" s="14">
        <f>VLOOKUP(A2242,'Data _Transformation'!A2241:Q4570,3,FALSE)</f>
        <v>20.43</v>
      </c>
      <c r="D2242" s="14">
        <f>VLOOKUP(A2242,'Data _Transformation'!A2241:Q4570,4,FALSE)</f>
        <v>4.54</v>
      </c>
      <c r="E2242" s="14" t="str">
        <f>VLOOKUP(A2242,'Data _Transformation'!A2241:Q4570,5,FALSE)</f>
        <v>No</v>
      </c>
      <c r="F2242" s="14" t="str">
        <f>VLOOKUP(A2242,'Data _Transformation'!A2241:Q4570,6,FALSE)</f>
        <v>No</v>
      </c>
      <c r="G2242" s="14" t="str">
        <f>VLOOKUP(A2242,'Data _Transformation'!A2241:Q4570,7,FALSE)</f>
        <v>No</v>
      </c>
      <c r="H2242" s="14">
        <f>VLOOKUP(A2242,'Data _Transformation'!A2241:Q4570,8,FALSE)</f>
        <v>0</v>
      </c>
      <c r="I2242" s="14" t="str">
        <f>VLOOKUP(A2242,'Data _Transformation'!A2241:Q4570,9,FALSE)</f>
        <v>Nonsmoker</v>
      </c>
      <c r="J2242" s="14" t="str">
        <f>VLOOKUP(A2242,'Data _Transformation'!A2241:Q4570,10,FALSE)</f>
        <v>Normal weight</v>
      </c>
      <c r="K2242" s="14" t="str">
        <f>VLOOKUP(A2242,'Data _Transformation'!A2241:Q4570,11,FALSE)</f>
        <v>Normal</v>
      </c>
      <c r="L2242" s="39">
        <f>VLOOKUP(A2242,'Data _Transformation'!A2241:Q4570,12,FALSE)</f>
        <v>31354</v>
      </c>
      <c r="M2242" s="40">
        <f>VLOOKUP(A2242,'Data _Transformation'!A2241:Q4570,13,FALSE)</f>
        <v>40419.019999999997</v>
      </c>
      <c r="N2242" s="14" t="str">
        <f>VLOOKUP(A2242,'Data _Transformation'!A2241:Q4570,14,FALSE)</f>
        <v>tier - 1</v>
      </c>
      <c r="O2242" s="14" t="str">
        <f>VLOOKUP(A2242,'Data _Transformation'!A2241:Q4570,15,FALSE)</f>
        <v>tier - 2</v>
      </c>
      <c r="P2242" s="14" t="str">
        <f>VLOOKUP(A2242,'Data _Transformation'!A2241:Q4570,16,0)</f>
        <v>R1013</v>
      </c>
      <c r="Q2242" s="42">
        <f>VLOOKUP(A2242,'Data _Transformation'!A2241:Q4570,17,0)</f>
        <v>37</v>
      </c>
    </row>
    <row r="2243" spans="1:17" ht="15.6" x14ac:dyDescent="0.3">
      <c r="A2243" s="41" t="s">
        <v>661</v>
      </c>
      <c r="B2243" s="14" t="str">
        <f>VLOOKUP(A2243,'Data _Transformation'!A2242:Q4571,2,FALSE)</f>
        <v xml:space="preserve">  Eric S</v>
      </c>
      <c r="C2243" s="14">
        <f>VLOOKUP(A2243,'Data _Transformation'!A2242:Q4571,3,FALSE)</f>
        <v>15.18</v>
      </c>
      <c r="D2243" s="14">
        <f>VLOOKUP(A2243,'Data _Transformation'!A2242:Q4571,4,FALSE)</f>
        <v>11.11</v>
      </c>
      <c r="E2243" s="14" t="str">
        <f>VLOOKUP(A2243,'Data _Transformation'!A2242:Q4571,5,FALSE)</f>
        <v>No</v>
      </c>
      <c r="F2243" s="14" t="str">
        <f>VLOOKUP(A2243,'Data _Transformation'!A2242:Q4571,6,FALSE)</f>
        <v>No</v>
      </c>
      <c r="G2243" s="14" t="str">
        <f>VLOOKUP(A2243,'Data _Transformation'!A2242:Q4571,7,FALSE)</f>
        <v>No</v>
      </c>
      <c r="H2243" s="14">
        <f>VLOOKUP(A2243,'Data _Transformation'!A2242:Q4571,8,FALSE)</f>
        <v>0</v>
      </c>
      <c r="I2243" s="14" t="str">
        <f>VLOOKUP(A2243,'Data _Transformation'!A2242:Q4571,9,FALSE)</f>
        <v>Nonsmoker</v>
      </c>
      <c r="J2243" s="14" t="str">
        <f>VLOOKUP(A2243,'Data _Transformation'!A2242:Q4571,10,FALSE)</f>
        <v>Under weight</v>
      </c>
      <c r="K2243" s="14" t="str">
        <f>VLOOKUP(A2243,'Data _Transformation'!A2242:Q4571,11,FALSE)</f>
        <v>Diabetes</v>
      </c>
      <c r="L2243" s="39">
        <f>VLOOKUP(A2243,'Data _Transformation'!A2242:Q4571,12,FALSE)</f>
        <v>27585</v>
      </c>
      <c r="M2243" s="40">
        <f>VLOOKUP(A2243,'Data _Transformation'!A2242:Q4571,13,FALSE)</f>
        <v>40590.550000000003</v>
      </c>
      <c r="N2243" s="14" t="str">
        <f>VLOOKUP(A2243,'Data _Transformation'!A2242:Q4571,14,FALSE)</f>
        <v>tier - 1</v>
      </c>
      <c r="O2243" s="14" t="str">
        <f>VLOOKUP(A2243,'Data _Transformation'!A2242:Q4571,15,FALSE)</f>
        <v>tier - 3</v>
      </c>
      <c r="P2243" s="14" t="str">
        <f>VLOOKUP(A2243,'Data _Transformation'!A2242:Q4571,16,0)</f>
        <v>R1012</v>
      </c>
      <c r="Q2243" s="42">
        <f>VLOOKUP(A2243,'Data _Transformation'!A2242:Q4571,17,0)</f>
        <v>47</v>
      </c>
    </row>
    <row r="2244" spans="1:17" ht="15.6" x14ac:dyDescent="0.3">
      <c r="A2244" s="41" t="s">
        <v>656</v>
      </c>
      <c r="B2244" s="14" t="str">
        <f>VLOOKUP(A2244,'Data _Transformation'!A2243:Q4572,2,FALSE)</f>
        <v xml:space="preserve">  Joseph</v>
      </c>
      <c r="C2244" s="14">
        <f>VLOOKUP(A2244,'Data _Transformation'!A2243:Q4572,3,FALSE)</f>
        <v>15.12</v>
      </c>
      <c r="D2244" s="14">
        <f>VLOOKUP(A2244,'Data _Transformation'!A2243:Q4572,4,FALSE)</f>
        <v>4.03</v>
      </c>
      <c r="E2244" s="14" t="str">
        <f>VLOOKUP(A2244,'Data _Transformation'!A2243:Q4572,5,FALSE)</f>
        <v>Yes</v>
      </c>
      <c r="F2244" s="14" t="str">
        <f>VLOOKUP(A2244,'Data _Transformation'!A2243:Q4572,6,FALSE)</f>
        <v>No</v>
      </c>
      <c r="G2244" s="14" t="str">
        <f>VLOOKUP(A2244,'Data _Transformation'!A2243:Q4572,7,FALSE)</f>
        <v>No</v>
      </c>
      <c r="H2244" s="14">
        <f>VLOOKUP(A2244,'Data _Transformation'!A2243:Q4572,8,FALSE)</f>
        <v>0</v>
      </c>
      <c r="I2244" s="14" t="str">
        <f>VLOOKUP(A2244,'Data _Transformation'!A2243:Q4572,9,FALSE)</f>
        <v>Nonsmoker</v>
      </c>
      <c r="J2244" s="14" t="str">
        <f>VLOOKUP(A2244,'Data _Transformation'!A2243:Q4572,10,FALSE)</f>
        <v>Under weight</v>
      </c>
      <c r="K2244" s="14" t="str">
        <f>VLOOKUP(A2244,'Data _Transformation'!A2243:Q4572,11,FALSE)</f>
        <v>Normal</v>
      </c>
      <c r="L2244" s="39">
        <f>VLOOKUP(A2244,'Data _Transformation'!A2243:Q4572,12,FALSE)</f>
        <v>25836</v>
      </c>
      <c r="M2244" s="40">
        <f>VLOOKUP(A2244,'Data _Transformation'!A2243:Q4572,13,FALSE)</f>
        <v>40692.910000000003</v>
      </c>
      <c r="N2244" s="14" t="str">
        <f>VLOOKUP(A2244,'Data _Transformation'!A2243:Q4572,14,FALSE)</f>
        <v>tier - 1</v>
      </c>
      <c r="O2244" s="14" t="str">
        <f>VLOOKUP(A2244,'Data _Transformation'!A2243:Q4572,15,FALSE)</f>
        <v>tier - 1</v>
      </c>
      <c r="P2244" s="14" t="str">
        <f>VLOOKUP(A2244,'Data _Transformation'!A2243:Q4572,16,0)</f>
        <v>R1011</v>
      </c>
      <c r="Q2244" s="42">
        <f>VLOOKUP(A2244,'Data _Transformation'!A2243:Q4572,17,0)</f>
        <v>52</v>
      </c>
    </row>
    <row r="2245" spans="1:17" ht="15.6" x14ac:dyDescent="0.3">
      <c r="A2245" s="41" t="s">
        <v>649</v>
      </c>
      <c r="B2245" s="14" t="str">
        <f>VLOOKUP(A2245,'Data _Transformation'!A2244:Q4573,2,FALSE)</f>
        <v xml:space="preserve">  Mary</v>
      </c>
      <c r="C2245" s="14">
        <f>VLOOKUP(A2245,'Data _Transformation'!A2244:Q4573,3,FALSE)</f>
        <v>23.88</v>
      </c>
      <c r="D2245" s="14">
        <f>VLOOKUP(A2245,'Data _Transformation'!A2244:Q4573,4,FALSE)</f>
        <v>4.51</v>
      </c>
      <c r="E2245" s="14" t="str">
        <f>VLOOKUP(A2245,'Data _Transformation'!A2244:Q4573,5,FALSE)</f>
        <v>No</v>
      </c>
      <c r="F2245" s="14" t="str">
        <f>VLOOKUP(A2245,'Data _Transformation'!A2244:Q4573,6,FALSE)</f>
        <v>No</v>
      </c>
      <c r="G2245" s="14" t="str">
        <f>VLOOKUP(A2245,'Data _Transformation'!A2244:Q4573,7,FALSE)</f>
        <v>No</v>
      </c>
      <c r="H2245" s="14">
        <f>VLOOKUP(A2245,'Data _Transformation'!A2244:Q4573,8,FALSE)</f>
        <v>1</v>
      </c>
      <c r="I2245" s="14" t="str">
        <f>VLOOKUP(A2245,'Data _Transformation'!A2244:Q4573,9,FALSE)</f>
        <v>Nonsmoker</v>
      </c>
      <c r="J2245" s="14" t="str">
        <f>VLOOKUP(A2245,'Data _Transformation'!A2244:Q4573,10,FALSE)</f>
        <v>Normal weight</v>
      </c>
      <c r="K2245" s="14" t="str">
        <f>VLOOKUP(A2245,'Data _Transformation'!A2244:Q4573,11,FALSE)</f>
        <v>Normal</v>
      </c>
      <c r="L2245" s="39">
        <f>VLOOKUP(A2245,'Data _Transformation'!A2244:Q4573,12,FALSE)</f>
        <v>28120</v>
      </c>
      <c r="M2245" s="40">
        <f>VLOOKUP(A2245,'Data _Transformation'!A2244:Q4573,13,FALSE)</f>
        <v>40720.550000000003</v>
      </c>
      <c r="N2245" s="14" t="str">
        <f>VLOOKUP(A2245,'Data _Transformation'!A2244:Q4573,14,FALSE)</f>
        <v>tier - 1</v>
      </c>
      <c r="O2245" s="14" t="str">
        <f>VLOOKUP(A2245,'Data _Transformation'!A2244:Q4573,15,FALSE)</f>
        <v>tier - 3</v>
      </c>
      <c r="P2245" s="14" t="str">
        <f>VLOOKUP(A2245,'Data _Transformation'!A2244:Q4573,16,0)</f>
        <v>R1012</v>
      </c>
      <c r="Q2245" s="42">
        <f>VLOOKUP(A2245,'Data _Transformation'!A2244:Q4573,17,0)</f>
        <v>46</v>
      </c>
    </row>
    <row r="2246" spans="1:17" ht="15.6" x14ac:dyDescent="0.3">
      <c r="A2246" s="41" t="s">
        <v>644</v>
      </c>
      <c r="B2246" s="14" t="str">
        <f>VLOOKUP(A2246,'Data _Transformation'!A2245:Q4574,2,FALSE)</f>
        <v xml:space="preserve">  Natalie</v>
      </c>
      <c r="C2246" s="14">
        <f>VLOOKUP(A2246,'Data _Transformation'!A2245:Q4574,3,FALSE)</f>
        <v>16.13</v>
      </c>
      <c r="D2246" s="14">
        <f>VLOOKUP(A2246,'Data _Transformation'!A2245:Q4574,4,FALSE)</f>
        <v>5.56</v>
      </c>
      <c r="E2246" s="14" t="str">
        <f>VLOOKUP(A2246,'Data _Transformation'!A2245:Q4574,5,FALSE)</f>
        <v>No</v>
      </c>
      <c r="F2246" s="14" t="str">
        <f>VLOOKUP(A2246,'Data _Transformation'!A2245:Q4574,6,FALSE)</f>
        <v>yes</v>
      </c>
      <c r="G2246" s="14" t="str">
        <f>VLOOKUP(A2246,'Data _Transformation'!A2245:Q4574,7,FALSE)</f>
        <v>No</v>
      </c>
      <c r="H2246" s="14">
        <f>VLOOKUP(A2246,'Data _Transformation'!A2245:Q4574,8,FALSE)</f>
        <v>1</v>
      </c>
      <c r="I2246" s="14" t="str">
        <f>VLOOKUP(A2246,'Data _Transformation'!A2245:Q4574,9,FALSE)</f>
        <v>Nonsmoker</v>
      </c>
      <c r="J2246" s="14" t="str">
        <f>VLOOKUP(A2246,'Data _Transformation'!A2245:Q4574,10,FALSE)</f>
        <v>Under weight</v>
      </c>
      <c r="K2246" s="14" t="str">
        <f>VLOOKUP(A2246,'Data _Transformation'!A2245:Q4574,11,FALSE)</f>
        <v>Normal</v>
      </c>
      <c r="L2246" s="39">
        <f>VLOOKUP(A2246,'Data _Transformation'!A2245:Q4574,12,FALSE)</f>
        <v>26460</v>
      </c>
      <c r="M2246" s="40">
        <f>VLOOKUP(A2246,'Data _Transformation'!A2245:Q4574,13,FALSE)</f>
        <v>40817.85</v>
      </c>
      <c r="N2246" s="14" t="str">
        <f>VLOOKUP(A2246,'Data _Transformation'!A2245:Q4574,14,FALSE)</f>
        <v>tier - 1</v>
      </c>
      <c r="O2246" s="14" t="str">
        <f>VLOOKUP(A2246,'Data _Transformation'!A2245:Q4574,15,FALSE)</f>
        <v>tier - 3</v>
      </c>
      <c r="P2246" s="14" t="str">
        <f>VLOOKUP(A2246,'Data _Transformation'!A2245:Q4574,16,0)</f>
        <v>R1011</v>
      </c>
      <c r="Q2246" s="42">
        <f>VLOOKUP(A2246,'Data _Transformation'!A2245:Q4574,17,0)</f>
        <v>50</v>
      </c>
    </row>
    <row r="2247" spans="1:17" ht="15.6" x14ac:dyDescent="0.3">
      <c r="A2247" s="41" t="s">
        <v>638</v>
      </c>
      <c r="B2247" s="14" t="str">
        <f>VLOOKUP(A2247,'Data _Transformation'!A2246:Q4575,2,FALSE)</f>
        <v xml:space="preserve">  Christopher</v>
      </c>
      <c r="C2247" s="14">
        <f>VLOOKUP(A2247,'Data _Transformation'!A2246:Q4575,3,FALSE)</f>
        <v>24.09</v>
      </c>
      <c r="D2247" s="14">
        <f>VLOOKUP(A2247,'Data _Transformation'!A2246:Q4575,4,FALSE)</f>
        <v>4.0999999999999996</v>
      </c>
      <c r="E2247" s="14" t="str">
        <f>VLOOKUP(A2247,'Data _Transformation'!A2246:Q4575,5,FALSE)</f>
        <v>No</v>
      </c>
      <c r="F2247" s="14" t="str">
        <f>VLOOKUP(A2247,'Data _Transformation'!A2246:Q4575,6,FALSE)</f>
        <v>yes</v>
      </c>
      <c r="G2247" s="14" t="str">
        <f>VLOOKUP(A2247,'Data _Transformation'!A2246:Q4575,7,FALSE)</f>
        <v>No</v>
      </c>
      <c r="H2247" s="14">
        <f>VLOOKUP(A2247,'Data _Transformation'!A2246:Q4575,8,FALSE)</f>
        <v>1</v>
      </c>
      <c r="I2247" s="14" t="str">
        <f>VLOOKUP(A2247,'Data _Transformation'!A2246:Q4575,9,FALSE)</f>
        <v>Nonsmoker</v>
      </c>
      <c r="J2247" s="14" t="str">
        <f>VLOOKUP(A2247,'Data _Transformation'!A2246:Q4575,10,FALSE)</f>
        <v>Normal weight</v>
      </c>
      <c r="K2247" s="14" t="str">
        <f>VLOOKUP(A2247,'Data _Transformation'!A2246:Q4575,11,FALSE)</f>
        <v>Normal</v>
      </c>
      <c r="L2247" s="39">
        <f>VLOOKUP(A2247,'Data _Transformation'!A2246:Q4575,12,FALSE)</f>
        <v>36343</v>
      </c>
      <c r="M2247" s="40">
        <f>VLOOKUP(A2247,'Data _Transformation'!A2246:Q4575,13,FALSE)</f>
        <v>40904.199999999997</v>
      </c>
      <c r="N2247" s="14" t="str">
        <f>VLOOKUP(A2247,'Data _Transformation'!A2246:Q4575,14,FALSE)</f>
        <v>tier - 1</v>
      </c>
      <c r="O2247" s="14" t="str">
        <f>VLOOKUP(A2247,'Data _Transformation'!A2246:Q4575,15,FALSE)</f>
        <v>tier - 1</v>
      </c>
      <c r="P2247" s="14" t="str">
        <f>VLOOKUP(A2247,'Data _Transformation'!A2246:Q4575,16,0)</f>
        <v>R1024</v>
      </c>
      <c r="Q2247" s="42">
        <f>VLOOKUP(A2247,'Data _Transformation'!A2246:Q4575,17,0)</f>
        <v>23</v>
      </c>
    </row>
    <row r="2248" spans="1:17" ht="15.6" x14ac:dyDescent="0.3">
      <c r="A2248" s="41" t="s">
        <v>632</v>
      </c>
      <c r="B2248" s="14" t="str">
        <f>VLOOKUP(A2248,'Data _Transformation'!A2247:Q4576,2,FALSE)</f>
        <v xml:space="preserve">  Sonja</v>
      </c>
      <c r="C2248" s="14">
        <f>VLOOKUP(A2248,'Data _Transformation'!A2247:Q4576,3,FALSE)</f>
        <v>19.43</v>
      </c>
      <c r="D2248" s="14">
        <f>VLOOKUP(A2248,'Data _Transformation'!A2247:Q4576,4,FALSE)</f>
        <v>5.85</v>
      </c>
      <c r="E2248" s="14" t="str">
        <f>VLOOKUP(A2248,'Data _Transformation'!A2247:Q4576,5,FALSE)</f>
        <v>No</v>
      </c>
      <c r="F2248" s="14" t="str">
        <f>VLOOKUP(A2248,'Data _Transformation'!A2247:Q4576,6,FALSE)</f>
        <v>yes</v>
      </c>
      <c r="G2248" s="14" t="str">
        <f>VLOOKUP(A2248,'Data _Transformation'!A2247:Q4576,7,FALSE)</f>
        <v>No</v>
      </c>
      <c r="H2248" s="14">
        <f>VLOOKUP(A2248,'Data _Transformation'!A2247:Q4576,8,FALSE)</f>
        <v>1</v>
      </c>
      <c r="I2248" s="14" t="str">
        <f>VLOOKUP(A2248,'Data _Transformation'!A2247:Q4576,9,FALSE)</f>
        <v>Nonsmoker</v>
      </c>
      <c r="J2248" s="14" t="str">
        <f>VLOOKUP(A2248,'Data _Transformation'!A2247:Q4576,10,FALSE)</f>
        <v>Normal weight</v>
      </c>
      <c r="K2248" s="14" t="str">
        <f>VLOOKUP(A2248,'Data _Transformation'!A2247:Q4576,11,FALSE)</f>
        <v>Prediabetes</v>
      </c>
      <c r="L2248" s="39">
        <f>VLOOKUP(A2248,'Data _Transformation'!A2247:Q4576,12,FALSE)</f>
        <v>33820</v>
      </c>
      <c r="M2248" s="40">
        <f>VLOOKUP(A2248,'Data _Transformation'!A2247:Q4576,13,FALSE)</f>
        <v>40932.43</v>
      </c>
      <c r="N2248" s="14" t="str">
        <f>VLOOKUP(A2248,'Data _Transformation'!A2247:Q4576,14,FALSE)</f>
        <v>tier - 1</v>
      </c>
      <c r="O2248" s="14" t="str">
        <f>VLOOKUP(A2248,'Data _Transformation'!A2247:Q4576,15,FALSE)</f>
        <v>tier - 2</v>
      </c>
      <c r="P2248" s="14" t="str">
        <f>VLOOKUP(A2248,'Data _Transformation'!A2247:Q4576,16,0)</f>
        <v>R1013</v>
      </c>
      <c r="Q2248" s="42">
        <f>VLOOKUP(A2248,'Data _Transformation'!A2247:Q4576,17,0)</f>
        <v>30</v>
      </c>
    </row>
    <row r="2249" spans="1:17" ht="15.6" x14ac:dyDescent="0.3">
      <c r="A2249" s="41" t="s">
        <v>626</v>
      </c>
      <c r="B2249" s="14" t="str">
        <f>VLOOKUP(A2249,'Data _Transformation'!A2248:Q4577,2,FALSE)</f>
        <v xml:space="preserve">  Alexandra</v>
      </c>
      <c r="C2249" s="14">
        <f>VLOOKUP(A2249,'Data _Transformation'!A2248:Q4577,3,FALSE)</f>
        <v>15.22</v>
      </c>
      <c r="D2249" s="14">
        <f>VLOOKUP(A2249,'Data _Transformation'!A2248:Q4577,4,FALSE)</f>
        <v>4.92</v>
      </c>
      <c r="E2249" s="14" t="str">
        <f>VLOOKUP(A2249,'Data _Transformation'!A2248:Q4577,5,FALSE)</f>
        <v>Yes</v>
      </c>
      <c r="F2249" s="14" t="str">
        <f>VLOOKUP(A2249,'Data _Transformation'!A2248:Q4577,6,FALSE)</f>
        <v>No</v>
      </c>
      <c r="G2249" s="14" t="str">
        <f>VLOOKUP(A2249,'Data _Transformation'!A2248:Q4577,7,FALSE)</f>
        <v>Yes</v>
      </c>
      <c r="H2249" s="14">
        <f>VLOOKUP(A2249,'Data _Transformation'!A2248:Q4577,8,FALSE)</f>
        <v>1</v>
      </c>
      <c r="I2249" s="14" t="str">
        <f>VLOOKUP(A2249,'Data _Transformation'!A2248:Q4577,9,FALSE)</f>
        <v>Nonsmoker</v>
      </c>
      <c r="J2249" s="14" t="str">
        <f>VLOOKUP(A2249,'Data _Transformation'!A2248:Q4577,10,FALSE)</f>
        <v>Under weight</v>
      </c>
      <c r="K2249" s="14" t="str">
        <f>VLOOKUP(A2249,'Data _Transformation'!A2248:Q4577,11,FALSE)</f>
        <v>Normal</v>
      </c>
      <c r="L2249" s="39">
        <f>VLOOKUP(A2249,'Data _Transformation'!A2248:Q4577,12,FALSE)</f>
        <v>29114</v>
      </c>
      <c r="M2249" s="40">
        <f>VLOOKUP(A2249,'Data _Transformation'!A2248:Q4577,13,FALSE)</f>
        <v>40941.29</v>
      </c>
      <c r="N2249" s="14" t="str">
        <f>VLOOKUP(A2249,'Data _Transformation'!A2248:Q4577,14,FALSE)</f>
        <v>tier - 1</v>
      </c>
      <c r="O2249" s="14" t="str">
        <f>VLOOKUP(A2249,'Data _Transformation'!A2248:Q4577,15,FALSE)</f>
        <v>tier - 2</v>
      </c>
      <c r="P2249" s="14" t="str">
        <f>VLOOKUP(A2249,'Data _Transformation'!A2248:Q4577,16,0)</f>
        <v>R1013</v>
      </c>
      <c r="Q2249" s="42">
        <f>VLOOKUP(A2249,'Data _Transformation'!A2248:Q4577,17,0)</f>
        <v>43</v>
      </c>
    </row>
    <row r="2250" spans="1:17" ht="15.6" x14ac:dyDescent="0.3">
      <c r="A2250" s="41" t="s">
        <v>622</v>
      </c>
      <c r="B2250" s="14" t="str">
        <f>VLOOKUP(A2250,'Data _Transformation'!A2249:Q4578,2,FALSE)</f>
        <v xml:space="preserve">  Martha L</v>
      </c>
      <c r="C2250" s="14">
        <f>VLOOKUP(A2250,'Data _Transformation'!A2249:Q4578,3,FALSE)</f>
        <v>20.72</v>
      </c>
      <c r="D2250" s="14">
        <f>VLOOKUP(A2250,'Data _Transformation'!A2249:Q4578,4,FALSE)</f>
        <v>9.4600000000000009</v>
      </c>
      <c r="E2250" s="14" t="str">
        <f>VLOOKUP(A2250,'Data _Transformation'!A2249:Q4578,5,FALSE)</f>
        <v>No</v>
      </c>
      <c r="F2250" s="14" t="str">
        <f>VLOOKUP(A2250,'Data _Transformation'!A2249:Q4578,6,FALSE)</f>
        <v>No</v>
      </c>
      <c r="G2250" s="14" t="str">
        <f>VLOOKUP(A2250,'Data _Transformation'!A2249:Q4578,7,FALSE)</f>
        <v>No</v>
      </c>
      <c r="H2250" s="14">
        <f>VLOOKUP(A2250,'Data _Transformation'!A2249:Q4578,8,FALSE)</f>
        <v>0</v>
      </c>
      <c r="I2250" s="14" t="str">
        <f>VLOOKUP(A2250,'Data _Transformation'!A2249:Q4578,9,FALSE)</f>
        <v>Nonsmoker</v>
      </c>
      <c r="J2250" s="14" t="str">
        <f>VLOOKUP(A2250,'Data _Transformation'!A2249:Q4578,10,FALSE)</f>
        <v>Normal weight</v>
      </c>
      <c r="K2250" s="14" t="str">
        <f>VLOOKUP(A2250,'Data _Transformation'!A2249:Q4578,11,FALSE)</f>
        <v>Diabetes</v>
      </c>
      <c r="L2250" s="39">
        <f>VLOOKUP(A2250,'Data _Transformation'!A2249:Q4578,12,FALSE)</f>
        <v>30567</v>
      </c>
      <c r="M2250" s="40">
        <f>VLOOKUP(A2250,'Data _Transformation'!A2249:Q4578,13,FALSE)</f>
        <v>40961.29</v>
      </c>
      <c r="N2250" s="14" t="str">
        <f>VLOOKUP(A2250,'Data _Transformation'!A2249:Q4578,14,FALSE)</f>
        <v>tier - 1</v>
      </c>
      <c r="O2250" s="14" t="str">
        <f>VLOOKUP(A2250,'Data _Transformation'!A2249:Q4578,15,FALSE)</f>
        <v>tier - 2</v>
      </c>
      <c r="P2250" s="14" t="str">
        <f>VLOOKUP(A2250,'Data _Transformation'!A2249:Q4578,16,0)</f>
        <v>R1011</v>
      </c>
      <c r="Q2250" s="42">
        <f>VLOOKUP(A2250,'Data _Transformation'!A2249:Q4578,17,0)</f>
        <v>39</v>
      </c>
    </row>
    <row r="2251" spans="1:17" ht="15.6" x14ac:dyDescent="0.3">
      <c r="A2251" s="41" t="s">
        <v>615</v>
      </c>
      <c r="B2251" s="14" t="str">
        <f>VLOOKUP(A2251,'Data _Transformation'!A2250:Q4579,2,FALSE)</f>
        <v xml:space="preserve">  Ryan C</v>
      </c>
      <c r="C2251" s="14">
        <f>VLOOKUP(A2251,'Data _Transformation'!A2250:Q4579,3,FALSE)</f>
        <v>35.4</v>
      </c>
      <c r="D2251" s="14">
        <f>VLOOKUP(A2251,'Data _Transformation'!A2250:Q4579,4,FALSE)</f>
        <v>5.94</v>
      </c>
      <c r="E2251" s="14" t="str">
        <f>VLOOKUP(A2251,'Data _Transformation'!A2250:Q4579,5,FALSE)</f>
        <v>No</v>
      </c>
      <c r="F2251" s="14" t="str">
        <f>VLOOKUP(A2251,'Data _Transformation'!A2250:Q4579,6,FALSE)</f>
        <v>No</v>
      </c>
      <c r="G2251" s="14" t="str">
        <f>VLOOKUP(A2251,'Data _Transformation'!A2250:Q4579,7,FALSE)</f>
        <v>Yes</v>
      </c>
      <c r="H2251" s="14">
        <f>VLOOKUP(A2251,'Data _Transformation'!A2250:Q4579,8,FALSE)</f>
        <v>1</v>
      </c>
      <c r="I2251" s="14" t="str">
        <f>VLOOKUP(A2251,'Data _Transformation'!A2250:Q4579,9,FALSE)</f>
        <v>Nonsmoker</v>
      </c>
      <c r="J2251" s="14" t="str">
        <f>VLOOKUP(A2251,'Data _Transformation'!A2250:Q4579,10,FALSE)</f>
        <v>Obesity</v>
      </c>
      <c r="K2251" s="14" t="str">
        <f>VLOOKUP(A2251,'Data _Transformation'!A2250:Q4579,11,FALSE)</f>
        <v>Prediabetes</v>
      </c>
      <c r="L2251" s="39">
        <f>VLOOKUP(A2251,'Data _Transformation'!A2250:Q4579,12,FALSE)</f>
        <v>27185</v>
      </c>
      <c r="M2251" s="40">
        <f>VLOOKUP(A2251,'Data _Transformation'!A2250:Q4579,13,FALSE)</f>
        <v>40974.160000000003</v>
      </c>
      <c r="N2251" s="14" t="str">
        <f>VLOOKUP(A2251,'Data _Transformation'!A2250:Q4579,14,FALSE)</f>
        <v>tier - 1</v>
      </c>
      <c r="O2251" s="14" t="str">
        <f>VLOOKUP(A2251,'Data _Transformation'!A2250:Q4579,15,FALSE)</f>
        <v>tier - 2</v>
      </c>
      <c r="P2251" s="14" t="str">
        <f>VLOOKUP(A2251,'Data _Transformation'!A2250:Q4579,16,0)</f>
        <v>R1013</v>
      </c>
      <c r="Q2251" s="42">
        <f>VLOOKUP(A2251,'Data _Transformation'!A2250:Q4579,17,0)</f>
        <v>49</v>
      </c>
    </row>
    <row r="2252" spans="1:17" ht="15.6" x14ac:dyDescent="0.3">
      <c r="A2252" s="41" t="s">
        <v>610</v>
      </c>
      <c r="B2252" s="14" t="str">
        <f>VLOOKUP(A2252,'Data _Transformation'!A2251:Q4580,2,FALSE)</f>
        <v xml:space="preserve">  Cliff</v>
      </c>
      <c r="C2252" s="14">
        <f>VLOOKUP(A2252,'Data _Transformation'!A2251:Q4580,3,FALSE)</f>
        <v>34.4</v>
      </c>
      <c r="D2252" s="14">
        <f>VLOOKUP(A2252,'Data _Transformation'!A2251:Q4580,4,FALSE)</f>
        <v>5.7</v>
      </c>
      <c r="E2252" s="14" t="str">
        <f>VLOOKUP(A2252,'Data _Transformation'!A2251:Q4580,5,FALSE)</f>
        <v>No</v>
      </c>
      <c r="F2252" s="14" t="str">
        <f>VLOOKUP(A2252,'Data _Transformation'!A2251:Q4580,6,FALSE)</f>
        <v>No</v>
      </c>
      <c r="G2252" s="14" t="str">
        <f>VLOOKUP(A2252,'Data _Transformation'!A2251:Q4580,7,FALSE)</f>
        <v>Yes</v>
      </c>
      <c r="H2252" s="14">
        <f>VLOOKUP(A2252,'Data _Transformation'!A2251:Q4580,8,FALSE)</f>
        <v>1</v>
      </c>
      <c r="I2252" s="14" t="str">
        <f>VLOOKUP(A2252,'Data _Transformation'!A2251:Q4580,9,FALSE)</f>
        <v>Nonsmoker</v>
      </c>
      <c r="J2252" s="14" t="str">
        <f>VLOOKUP(A2252,'Data _Transformation'!A2251:Q4580,10,FALSE)</f>
        <v>Obesity</v>
      </c>
      <c r="K2252" s="14" t="str">
        <f>VLOOKUP(A2252,'Data _Transformation'!A2251:Q4580,11,FALSE)</f>
        <v>Prediabetes</v>
      </c>
      <c r="L2252" s="39">
        <f>VLOOKUP(A2252,'Data _Transformation'!A2251:Q4580,12,FALSE)</f>
        <v>29139</v>
      </c>
      <c r="M2252" s="40">
        <f>VLOOKUP(A2252,'Data _Transformation'!A2251:Q4580,13,FALSE)</f>
        <v>41034.22</v>
      </c>
      <c r="N2252" s="14" t="str">
        <f>VLOOKUP(A2252,'Data _Transformation'!A2251:Q4580,14,FALSE)</f>
        <v>tier - 1</v>
      </c>
      <c r="O2252" s="14" t="str">
        <f>VLOOKUP(A2252,'Data _Transformation'!A2251:Q4580,15,FALSE)</f>
        <v>tier - 3</v>
      </c>
      <c r="P2252" s="14" t="str">
        <f>VLOOKUP(A2252,'Data _Transformation'!A2251:Q4580,16,0)</f>
        <v>R1017</v>
      </c>
      <c r="Q2252" s="42">
        <f>VLOOKUP(A2252,'Data _Transformation'!A2251:Q4580,17,0)</f>
        <v>43</v>
      </c>
    </row>
    <row r="2253" spans="1:17" ht="15.6" x14ac:dyDescent="0.3">
      <c r="A2253" s="41" t="s">
        <v>605</v>
      </c>
      <c r="B2253" s="14" t="str">
        <f>VLOOKUP(A2253,'Data _Transformation'!A2252:Q4581,2,FALSE)</f>
        <v xml:space="preserve">  Blue</v>
      </c>
      <c r="C2253" s="14">
        <f>VLOOKUP(A2253,'Data _Transformation'!A2252:Q4581,3,FALSE)</f>
        <v>34.1</v>
      </c>
      <c r="D2253" s="14">
        <f>VLOOKUP(A2253,'Data _Transformation'!A2252:Q4581,4,FALSE)</f>
        <v>4.13</v>
      </c>
      <c r="E2253" s="14" t="str">
        <f>VLOOKUP(A2253,'Data _Transformation'!A2252:Q4581,5,FALSE)</f>
        <v>No</v>
      </c>
      <c r="F2253" s="14" t="str">
        <f>VLOOKUP(A2253,'Data _Transformation'!A2252:Q4581,6,FALSE)</f>
        <v>No</v>
      </c>
      <c r="G2253" s="14" t="str">
        <f>VLOOKUP(A2253,'Data _Transformation'!A2252:Q4581,7,FALSE)</f>
        <v>Yes</v>
      </c>
      <c r="H2253" s="14">
        <f>VLOOKUP(A2253,'Data _Transformation'!A2252:Q4581,8,FALSE)</f>
        <v>1</v>
      </c>
      <c r="I2253" s="14" t="str">
        <f>VLOOKUP(A2253,'Data _Transformation'!A2252:Q4581,9,FALSE)</f>
        <v>Nonsmoker</v>
      </c>
      <c r="J2253" s="14" t="str">
        <f>VLOOKUP(A2253,'Data _Transformation'!A2252:Q4581,10,FALSE)</f>
        <v>Obesity</v>
      </c>
      <c r="K2253" s="14" t="str">
        <f>VLOOKUP(A2253,'Data _Transformation'!A2252:Q4581,11,FALSE)</f>
        <v>Normal</v>
      </c>
      <c r="L2253" s="39">
        <f>VLOOKUP(A2253,'Data _Transformation'!A2252:Q4581,12,FALSE)</f>
        <v>26523</v>
      </c>
      <c r="M2253" s="40">
        <f>VLOOKUP(A2253,'Data _Transformation'!A2252:Q4581,13,FALSE)</f>
        <v>41055.29</v>
      </c>
      <c r="N2253" s="14" t="str">
        <f>VLOOKUP(A2253,'Data _Transformation'!A2252:Q4581,14,FALSE)</f>
        <v>tier - 1</v>
      </c>
      <c r="O2253" s="14" t="str">
        <f>VLOOKUP(A2253,'Data _Transformation'!A2252:Q4581,15,FALSE)</f>
        <v>tier - 2</v>
      </c>
      <c r="P2253" s="14" t="str">
        <f>VLOOKUP(A2253,'Data _Transformation'!A2252:Q4581,16,0)</f>
        <v>R1011</v>
      </c>
      <c r="Q2253" s="42">
        <f>VLOOKUP(A2253,'Data _Transformation'!A2252:Q4581,17,0)</f>
        <v>50</v>
      </c>
    </row>
    <row r="2254" spans="1:17" ht="15.6" x14ac:dyDescent="0.3">
      <c r="A2254" s="41" t="s">
        <v>601</v>
      </c>
      <c r="B2254" s="14" t="str">
        <f>VLOOKUP(A2254,'Data _Transformation'!A2253:Q4582,2,FALSE)</f>
        <v xml:space="preserve">  Jeffrey M</v>
      </c>
      <c r="C2254" s="14">
        <f>VLOOKUP(A2254,'Data _Transformation'!A2253:Q4582,3,FALSE)</f>
        <v>30.4</v>
      </c>
      <c r="D2254" s="14">
        <f>VLOOKUP(A2254,'Data _Transformation'!A2253:Q4582,4,FALSE)</f>
        <v>4.7699999999999996</v>
      </c>
      <c r="E2254" s="14" t="str">
        <f>VLOOKUP(A2254,'Data _Transformation'!A2253:Q4582,5,FALSE)</f>
        <v>No</v>
      </c>
      <c r="F2254" s="14" t="str">
        <f>VLOOKUP(A2254,'Data _Transformation'!A2253:Q4582,6,FALSE)</f>
        <v>No</v>
      </c>
      <c r="G2254" s="14" t="str">
        <f>VLOOKUP(A2254,'Data _Transformation'!A2253:Q4582,7,FALSE)</f>
        <v>Yes</v>
      </c>
      <c r="H2254" s="14">
        <f>VLOOKUP(A2254,'Data _Transformation'!A2253:Q4582,8,FALSE)</f>
        <v>1</v>
      </c>
      <c r="I2254" s="14" t="str">
        <f>VLOOKUP(A2254,'Data _Transformation'!A2253:Q4582,9,FALSE)</f>
        <v>Nonsmoker</v>
      </c>
      <c r="J2254" s="14" t="str">
        <f>VLOOKUP(A2254,'Data _Transformation'!A2253:Q4582,10,FALSE)</f>
        <v>Obesity</v>
      </c>
      <c r="K2254" s="14" t="str">
        <f>VLOOKUP(A2254,'Data _Transformation'!A2253:Q4582,11,FALSE)</f>
        <v>Normal</v>
      </c>
      <c r="L2254" s="39">
        <f>VLOOKUP(A2254,'Data _Transformation'!A2253:Q4582,12,FALSE)</f>
        <v>26548</v>
      </c>
      <c r="M2254" s="40">
        <f>VLOOKUP(A2254,'Data _Transformation'!A2253:Q4582,13,FALSE)</f>
        <v>41097.160000000003</v>
      </c>
      <c r="N2254" s="14" t="str">
        <f>VLOOKUP(A2254,'Data _Transformation'!A2253:Q4582,14,FALSE)</f>
        <v>tier - 1</v>
      </c>
      <c r="O2254" s="14" t="str">
        <f>VLOOKUP(A2254,'Data _Transformation'!A2253:Q4582,15,FALSE)</f>
        <v>tier - 3</v>
      </c>
      <c r="P2254" s="14" t="str">
        <f>VLOOKUP(A2254,'Data _Transformation'!A2253:Q4582,16,0)</f>
        <v>R1016</v>
      </c>
      <c r="Q2254" s="42">
        <f>VLOOKUP(A2254,'Data _Transformation'!A2253:Q4582,17,0)</f>
        <v>50</v>
      </c>
    </row>
    <row r="2255" spans="1:17" ht="15.6" x14ac:dyDescent="0.3">
      <c r="A2255" s="41" t="s">
        <v>600</v>
      </c>
      <c r="B2255" s="14" t="str">
        <f>VLOOKUP(A2255,'Data _Transformation'!A2254:Q4583,2,FALSE)</f>
        <v xml:space="preserve">  Andrew</v>
      </c>
      <c r="C2255" s="14">
        <f>VLOOKUP(A2255,'Data _Transformation'!A2254:Q4583,3,FALSE)</f>
        <v>28.7</v>
      </c>
      <c r="D2255" s="14">
        <f>VLOOKUP(A2255,'Data _Transformation'!A2254:Q4583,4,FALSE)</f>
        <v>4.99</v>
      </c>
      <c r="E2255" s="14" t="str">
        <f>VLOOKUP(A2255,'Data _Transformation'!A2254:Q4583,5,FALSE)</f>
        <v>No</v>
      </c>
      <c r="F2255" s="14" t="str">
        <f>VLOOKUP(A2255,'Data _Transformation'!A2254:Q4583,6,FALSE)</f>
        <v>No</v>
      </c>
      <c r="G2255" s="14" t="str">
        <f>VLOOKUP(A2255,'Data _Transformation'!A2254:Q4583,7,FALSE)</f>
        <v>Yes</v>
      </c>
      <c r="H2255" s="14">
        <f>VLOOKUP(A2255,'Data _Transformation'!A2254:Q4583,8,FALSE)</f>
        <v>1</v>
      </c>
      <c r="I2255" s="14" t="str">
        <f>VLOOKUP(A2255,'Data _Transformation'!A2254:Q4583,9,FALSE)</f>
        <v>Nonsmoker</v>
      </c>
      <c r="J2255" s="14" t="str">
        <f>VLOOKUP(A2255,'Data _Transformation'!A2254:Q4583,10,FALSE)</f>
        <v>Over weight</v>
      </c>
      <c r="K2255" s="14" t="str">
        <f>VLOOKUP(A2255,'Data _Transformation'!A2254:Q4583,11,FALSE)</f>
        <v>Normal</v>
      </c>
      <c r="L2255" s="39">
        <f>VLOOKUP(A2255,'Data _Transformation'!A2254:Q4583,12,FALSE)</f>
        <v>25423</v>
      </c>
      <c r="M2255" s="40">
        <f>VLOOKUP(A2255,'Data _Transformation'!A2254:Q4583,13,FALSE)</f>
        <v>41191.57</v>
      </c>
      <c r="N2255" s="14" t="str">
        <f>VLOOKUP(A2255,'Data _Transformation'!A2254:Q4583,14,FALSE)</f>
        <v>tier - 1</v>
      </c>
      <c r="O2255" s="14" t="str">
        <f>VLOOKUP(A2255,'Data _Transformation'!A2254:Q4583,15,FALSE)</f>
        <v>tier - 2</v>
      </c>
      <c r="P2255" s="14" t="str">
        <f>VLOOKUP(A2255,'Data _Transformation'!A2254:Q4583,16,0)</f>
        <v>R1011</v>
      </c>
      <c r="Q2255" s="42">
        <f>VLOOKUP(A2255,'Data _Transformation'!A2254:Q4583,17,0)</f>
        <v>53</v>
      </c>
    </row>
    <row r="2256" spans="1:17" ht="15.6" x14ac:dyDescent="0.3">
      <c r="A2256" s="41" t="s">
        <v>599</v>
      </c>
      <c r="B2256" s="14" t="str">
        <f>VLOOKUP(A2256,'Data _Transformation'!A2255:Q4584,2,FALSE)</f>
        <v xml:space="preserve">  Julia</v>
      </c>
      <c r="C2256" s="14">
        <f>VLOOKUP(A2256,'Data _Transformation'!A2255:Q4584,3,FALSE)</f>
        <v>17.440000000000001</v>
      </c>
      <c r="D2256" s="14">
        <f>VLOOKUP(A2256,'Data _Transformation'!A2255:Q4584,4,FALSE)</f>
        <v>4.42</v>
      </c>
      <c r="E2256" s="14" t="str">
        <f>VLOOKUP(A2256,'Data _Transformation'!A2255:Q4584,5,FALSE)</f>
        <v>Yes</v>
      </c>
      <c r="F2256" s="14" t="str">
        <f>VLOOKUP(A2256,'Data _Transformation'!A2255:Q4584,6,FALSE)</f>
        <v>No</v>
      </c>
      <c r="G2256" s="14" t="str">
        <f>VLOOKUP(A2256,'Data _Transformation'!A2255:Q4584,7,FALSE)</f>
        <v>Yes</v>
      </c>
      <c r="H2256" s="14">
        <f>VLOOKUP(A2256,'Data _Transformation'!A2255:Q4584,8,FALSE)</f>
        <v>1</v>
      </c>
      <c r="I2256" s="14" t="str">
        <f>VLOOKUP(A2256,'Data _Transformation'!A2255:Q4584,9,FALSE)</f>
        <v>Nonsmoker</v>
      </c>
      <c r="J2256" s="14" t="str">
        <f>VLOOKUP(A2256,'Data _Transformation'!A2255:Q4584,10,FALSE)</f>
        <v>Under weight</v>
      </c>
      <c r="K2256" s="14" t="str">
        <f>VLOOKUP(A2256,'Data _Transformation'!A2255:Q4584,11,FALSE)</f>
        <v>Normal</v>
      </c>
      <c r="L2256" s="39">
        <f>VLOOKUP(A2256,'Data _Transformation'!A2255:Q4584,12,FALSE)</f>
        <v>23534</v>
      </c>
      <c r="M2256" s="40">
        <f>VLOOKUP(A2256,'Data _Transformation'!A2255:Q4584,13,FALSE)</f>
        <v>41250.39</v>
      </c>
      <c r="N2256" s="14" t="str">
        <f>VLOOKUP(A2256,'Data _Transformation'!A2255:Q4584,14,FALSE)</f>
        <v>tier - 1</v>
      </c>
      <c r="O2256" s="14" t="str">
        <f>VLOOKUP(A2256,'Data _Transformation'!A2255:Q4584,15,FALSE)</f>
        <v>tier - 3</v>
      </c>
      <c r="P2256" s="14" t="str">
        <f>VLOOKUP(A2256,'Data _Transformation'!A2255:Q4584,16,0)</f>
        <v>R1011</v>
      </c>
      <c r="Q2256" s="42">
        <f>VLOOKUP(A2256,'Data _Transformation'!A2255:Q4584,17,0)</f>
        <v>59</v>
      </c>
    </row>
    <row r="2257" spans="1:17" ht="15.6" x14ac:dyDescent="0.3">
      <c r="A2257" s="41" t="s">
        <v>594</v>
      </c>
      <c r="B2257" s="14" t="str">
        <f>VLOOKUP(A2257,'Data _Transformation'!A2256:Q4585,2,FALSE)</f>
        <v xml:space="preserve">  Daniel</v>
      </c>
      <c r="C2257" s="14">
        <f>VLOOKUP(A2257,'Data _Transformation'!A2256:Q4585,3,FALSE)</f>
        <v>27.6</v>
      </c>
      <c r="D2257" s="14">
        <f>VLOOKUP(A2257,'Data _Transformation'!A2256:Q4585,4,FALSE)</f>
        <v>4.01</v>
      </c>
      <c r="E2257" s="14" t="str">
        <f>VLOOKUP(A2257,'Data _Transformation'!A2256:Q4585,5,FALSE)</f>
        <v>No</v>
      </c>
      <c r="F2257" s="14" t="str">
        <f>VLOOKUP(A2257,'Data _Transformation'!A2256:Q4585,6,FALSE)</f>
        <v>No</v>
      </c>
      <c r="G2257" s="14" t="str">
        <f>VLOOKUP(A2257,'Data _Transformation'!A2256:Q4585,7,FALSE)</f>
        <v>Yes</v>
      </c>
      <c r="H2257" s="14">
        <f>VLOOKUP(A2257,'Data _Transformation'!A2256:Q4585,8,FALSE)</f>
        <v>1</v>
      </c>
      <c r="I2257" s="14" t="str">
        <f>VLOOKUP(A2257,'Data _Transformation'!A2256:Q4585,9,FALSE)</f>
        <v>Nonsmoker</v>
      </c>
      <c r="J2257" s="14" t="str">
        <f>VLOOKUP(A2257,'Data _Transformation'!A2256:Q4585,10,FALSE)</f>
        <v>Over weight</v>
      </c>
      <c r="K2257" s="14" t="str">
        <f>VLOOKUP(A2257,'Data _Transformation'!A2256:Q4585,11,FALSE)</f>
        <v>Normal</v>
      </c>
      <c r="L2257" s="39">
        <f>VLOOKUP(A2257,'Data _Transformation'!A2256:Q4585,12,FALSE)</f>
        <v>28364</v>
      </c>
      <c r="M2257" s="40">
        <f>VLOOKUP(A2257,'Data _Transformation'!A2256:Q4585,13,FALSE)</f>
        <v>41271.5</v>
      </c>
      <c r="N2257" s="14" t="str">
        <f>VLOOKUP(A2257,'Data _Transformation'!A2256:Q4585,14,FALSE)</f>
        <v>tier - 1</v>
      </c>
      <c r="O2257" s="14" t="str">
        <f>VLOOKUP(A2257,'Data _Transformation'!A2256:Q4585,15,FALSE)</f>
        <v>tier - 2</v>
      </c>
      <c r="P2257" s="14" t="str">
        <f>VLOOKUP(A2257,'Data _Transformation'!A2256:Q4585,16,0)</f>
        <v>R1011</v>
      </c>
      <c r="Q2257" s="42">
        <f>VLOOKUP(A2257,'Data _Transformation'!A2256:Q4585,17,0)</f>
        <v>45</v>
      </c>
    </row>
    <row r="2258" spans="1:17" ht="15.6" x14ac:dyDescent="0.3">
      <c r="A2258" s="41" t="s">
        <v>587</v>
      </c>
      <c r="B2258" s="14" t="str">
        <f>VLOOKUP(A2258,'Data _Transformation'!A2257:Q4586,2,FALSE)</f>
        <v xml:space="preserve">  Jaime</v>
      </c>
      <c r="C2258" s="14">
        <f>VLOOKUP(A2258,'Data _Transformation'!A2257:Q4586,3,FALSE)</f>
        <v>20.7</v>
      </c>
      <c r="D2258" s="14">
        <f>VLOOKUP(A2258,'Data _Transformation'!A2257:Q4586,4,FALSE)</f>
        <v>4.49</v>
      </c>
      <c r="E2258" s="14" t="str">
        <f>VLOOKUP(A2258,'Data _Transformation'!A2257:Q4586,5,FALSE)</f>
        <v>No</v>
      </c>
      <c r="F2258" s="14" t="str">
        <f>VLOOKUP(A2258,'Data _Transformation'!A2257:Q4586,6,FALSE)</f>
        <v>No</v>
      </c>
      <c r="G2258" s="14" t="str">
        <f>VLOOKUP(A2258,'Data _Transformation'!A2257:Q4586,7,FALSE)</f>
        <v>Yes</v>
      </c>
      <c r="H2258" s="14">
        <f>VLOOKUP(A2258,'Data _Transformation'!A2257:Q4586,8,FALSE)</f>
        <v>1</v>
      </c>
      <c r="I2258" s="14" t="str">
        <f>VLOOKUP(A2258,'Data _Transformation'!A2257:Q4586,9,FALSE)</f>
        <v>Nonsmoker</v>
      </c>
      <c r="J2258" s="14" t="str">
        <f>VLOOKUP(A2258,'Data _Transformation'!A2257:Q4586,10,FALSE)</f>
        <v>Normal weight</v>
      </c>
      <c r="K2258" s="14" t="str">
        <f>VLOOKUP(A2258,'Data _Transformation'!A2257:Q4586,11,FALSE)</f>
        <v>Normal</v>
      </c>
      <c r="L2258" s="39">
        <f>VLOOKUP(A2258,'Data _Transformation'!A2257:Q4586,12,FALSE)</f>
        <v>23657</v>
      </c>
      <c r="M2258" s="40">
        <f>VLOOKUP(A2258,'Data _Transformation'!A2257:Q4586,13,FALSE)</f>
        <v>41331.79</v>
      </c>
      <c r="N2258" s="14" t="str">
        <f>VLOOKUP(A2258,'Data _Transformation'!A2257:Q4586,14,FALSE)</f>
        <v>tier - 1</v>
      </c>
      <c r="O2258" s="14" t="str">
        <f>VLOOKUP(A2258,'Data _Transformation'!A2257:Q4586,15,FALSE)</f>
        <v>tier - 2</v>
      </c>
      <c r="P2258" s="14" t="str">
        <f>VLOOKUP(A2258,'Data _Transformation'!A2257:Q4586,16,0)</f>
        <v>R1011</v>
      </c>
      <c r="Q2258" s="42">
        <f>VLOOKUP(A2258,'Data _Transformation'!A2257:Q4586,17,0)</f>
        <v>58</v>
      </c>
    </row>
    <row r="2259" spans="1:17" ht="15.6" x14ac:dyDescent="0.3">
      <c r="A2259" s="41" t="s">
        <v>581</v>
      </c>
      <c r="B2259" s="14" t="str">
        <f>VLOOKUP(A2259,'Data _Transformation'!A2258:Q4587,2,FALSE)</f>
        <v xml:space="preserve">  Mohd Syahidan</v>
      </c>
      <c r="C2259" s="14">
        <f>VLOOKUP(A2259,'Data _Transformation'!A2258:Q4587,3,FALSE)</f>
        <v>20.3</v>
      </c>
      <c r="D2259" s="14">
        <f>VLOOKUP(A2259,'Data _Transformation'!A2258:Q4587,4,FALSE)</f>
        <v>6.37</v>
      </c>
      <c r="E2259" s="14" t="str">
        <f>VLOOKUP(A2259,'Data _Transformation'!A2258:Q4587,5,FALSE)</f>
        <v>No</v>
      </c>
      <c r="F2259" s="14" t="str">
        <f>VLOOKUP(A2259,'Data _Transformation'!A2258:Q4587,6,FALSE)</f>
        <v>No</v>
      </c>
      <c r="G2259" s="14" t="str">
        <f>VLOOKUP(A2259,'Data _Transformation'!A2258:Q4587,7,FALSE)</f>
        <v>Yes</v>
      </c>
      <c r="H2259" s="14">
        <f>VLOOKUP(A2259,'Data _Transformation'!A2258:Q4587,8,FALSE)</f>
        <v>1</v>
      </c>
      <c r="I2259" s="14" t="str">
        <f>VLOOKUP(A2259,'Data _Transformation'!A2258:Q4587,9,FALSE)</f>
        <v>Nonsmoker</v>
      </c>
      <c r="J2259" s="14" t="str">
        <f>VLOOKUP(A2259,'Data _Transformation'!A2258:Q4587,10,FALSE)</f>
        <v>Normal weight</v>
      </c>
      <c r="K2259" s="14" t="str">
        <f>VLOOKUP(A2259,'Data _Transformation'!A2258:Q4587,11,FALSE)</f>
        <v>Prediabetes</v>
      </c>
      <c r="L2259" s="39">
        <f>VLOOKUP(A2259,'Data _Transformation'!A2258:Q4587,12,FALSE)</f>
        <v>26222</v>
      </c>
      <c r="M2259" s="40">
        <f>VLOOKUP(A2259,'Data _Transformation'!A2258:Q4587,13,FALSE)</f>
        <v>41351.879999999997</v>
      </c>
      <c r="N2259" s="14" t="str">
        <f>VLOOKUP(A2259,'Data _Transformation'!A2258:Q4587,14,FALSE)</f>
        <v>tier - 1</v>
      </c>
      <c r="O2259" s="14" t="str">
        <f>VLOOKUP(A2259,'Data _Transformation'!A2258:Q4587,15,FALSE)</f>
        <v>tier - 2</v>
      </c>
      <c r="P2259" s="14" t="str">
        <f>VLOOKUP(A2259,'Data _Transformation'!A2258:Q4587,16,0)</f>
        <v>R1011</v>
      </c>
      <c r="Q2259" s="42">
        <f>VLOOKUP(A2259,'Data _Transformation'!A2258:Q4587,17,0)</f>
        <v>51</v>
      </c>
    </row>
    <row r="2260" spans="1:17" ht="15.6" x14ac:dyDescent="0.3">
      <c r="A2260" s="41" t="s">
        <v>574</v>
      </c>
      <c r="B2260" s="14" t="str">
        <f>VLOOKUP(A2260,'Data _Transformation'!A2259:Q4588,2,FALSE)</f>
        <v xml:space="preserve">  Matthew</v>
      </c>
      <c r="C2260" s="14">
        <f>VLOOKUP(A2260,'Data _Transformation'!A2259:Q4588,3,FALSE)</f>
        <v>19.8</v>
      </c>
      <c r="D2260" s="14">
        <f>VLOOKUP(A2260,'Data _Transformation'!A2259:Q4588,4,FALSE)</f>
        <v>5.12</v>
      </c>
      <c r="E2260" s="14" t="str">
        <f>VLOOKUP(A2260,'Data _Transformation'!A2259:Q4588,5,FALSE)</f>
        <v>No</v>
      </c>
      <c r="F2260" s="14" t="str">
        <f>VLOOKUP(A2260,'Data _Transformation'!A2259:Q4588,6,FALSE)</f>
        <v>No</v>
      </c>
      <c r="G2260" s="14" t="str">
        <f>VLOOKUP(A2260,'Data _Transformation'!A2259:Q4588,7,FALSE)</f>
        <v>Yes</v>
      </c>
      <c r="H2260" s="14">
        <f>VLOOKUP(A2260,'Data _Transformation'!A2259:Q4588,8,FALSE)</f>
        <v>1</v>
      </c>
      <c r="I2260" s="14" t="str">
        <f>VLOOKUP(A2260,'Data _Transformation'!A2259:Q4588,9,FALSE)</f>
        <v>Nonsmoker</v>
      </c>
      <c r="J2260" s="14" t="str">
        <f>VLOOKUP(A2260,'Data _Transformation'!A2259:Q4588,10,FALSE)</f>
        <v>Normal weight</v>
      </c>
      <c r="K2260" s="14" t="str">
        <f>VLOOKUP(A2260,'Data _Transformation'!A2259:Q4588,11,FALSE)</f>
        <v>Normal</v>
      </c>
      <c r="L2260" s="39">
        <f>VLOOKUP(A2260,'Data _Transformation'!A2259:Q4588,12,FALSE)</f>
        <v>24828</v>
      </c>
      <c r="M2260" s="40">
        <f>VLOOKUP(A2260,'Data _Transformation'!A2259:Q4588,13,FALSE)</f>
        <v>41505.15</v>
      </c>
      <c r="N2260" s="14" t="str">
        <f>VLOOKUP(A2260,'Data _Transformation'!A2259:Q4588,14,FALSE)</f>
        <v>tier - 1</v>
      </c>
      <c r="O2260" s="14" t="str">
        <f>VLOOKUP(A2260,'Data _Transformation'!A2259:Q4588,15,FALSE)</f>
        <v>tier - 2</v>
      </c>
      <c r="P2260" s="14" t="str">
        <f>VLOOKUP(A2260,'Data _Transformation'!A2259:Q4588,16,0)</f>
        <v>R1011</v>
      </c>
      <c r="Q2260" s="42">
        <f>VLOOKUP(A2260,'Data _Transformation'!A2259:Q4588,17,0)</f>
        <v>55</v>
      </c>
    </row>
    <row r="2261" spans="1:17" ht="15.6" x14ac:dyDescent="0.3">
      <c r="A2261" s="41" t="s">
        <v>567</v>
      </c>
      <c r="B2261" s="14" t="str">
        <f>VLOOKUP(A2261,'Data _Transformation'!A2260:Q4589,2,FALSE)</f>
        <v xml:space="preserve">  Elizabeth S</v>
      </c>
      <c r="C2261" s="14">
        <f>VLOOKUP(A2261,'Data _Transformation'!A2260:Q4589,3,FALSE)</f>
        <v>21.87</v>
      </c>
      <c r="D2261" s="14">
        <f>VLOOKUP(A2261,'Data _Transformation'!A2260:Q4589,4,FALSE)</f>
        <v>8.59</v>
      </c>
      <c r="E2261" s="14" t="str">
        <f>VLOOKUP(A2261,'Data _Transformation'!A2260:Q4589,5,FALSE)</f>
        <v>No</v>
      </c>
      <c r="F2261" s="14" t="str">
        <f>VLOOKUP(A2261,'Data _Transformation'!A2260:Q4589,6,FALSE)</f>
        <v>No</v>
      </c>
      <c r="G2261" s="14" t="str">
        <f>VLOOKUP(A2261,'Data _Transformation'!A2260:Q4589,7,FALSE)</f>
        <v>No</v>
      </c>
      <c r="H2261" s="14">
        <f>VLOOKUP(A2261,'Data _Transformation'!A2260:Q4589,8,FALSE)</f>
        <v>0</v>
      </c>
      <c r="I2261" s="14" t="str">
        <f>VLOOKUP(A2261,'Data _Transformation'!A2260:Q4589,9,FALSE)</f>
        <v>Nonsmoker</v>
      </c>
      <c r="J2261" s="14" t="str">
        <f>VLOOKUP(A2261,'Data _Transformation'!A2260:Q4589,10,FALSE)</f>
        <v>Normal weight</v>
      </c>
      <c r="K2261" s="14" t="str">
        <f>VLOOKUP(A2261,'Data _Transformation'!A2260:Q4589,11,FALSE)</f>
        <v>Diabetes</v>
      </c>
      <c r="L2261" s="39">
        <f>VLOOKUP(A2261,'Data _Transformation'!A2260:Q4589,12,FALSE)</f>
        <v>27357</v>
      </c>
      <c r="M2261" s="40">
        <f>VLOOKUP(A2261,'Data _Transformation'!A2260:Q4589,13,FALSE)</f>
        <v>41636.199999999997</v>
      </c>
      <c r="N2261" s="14" t="str">
        <f>VLOOKUP(A2261,'Data _Transformation'!A2260:Q4589,14,FALSE)</f>
        <v>tier - 1</v>
      </c>
      <c r="O2261" s="14" t="str">
        <f>VLOOKUP(A2261,'Data _Transformation'!A2260:Q4589,15,FALSE)</f>
        <v>tier - 1</v>
      </c>
      <c r="P2261" s="14" t="str">
        <f>VLOOKUP(A2261,'Data _Transformation'!A2260:Q4589,16,0)</f>
        <v>R1011</v>
      </c>
      <c r="Q2261" s="42">
        <f>VLOOKUP(A2261,'Data _Transformation'!A2260:Q4589,17,0)</f>
        <v>48</v>
      </c>
    </row>
    <row r="2262" spans="1:17" ht="15.6" x14ac:dyDescent="0.3">
      <c r="A2262" s="41" t="s">
        <v>560</v>
      </c>
      <c r="B2262" s="14" t="str">
        <f>VLOOKUP(A2262,'Data _Transformation'!A2261:Q4590,2,FALSE)</f>
        <v xml:space="preserve">  Katie</v>
      </c>
      <c r="C2262" s="14">
        <f>VLOOKUP(A2262,'Data _Transformation'!A2261:Q4590,3,FALSE)</f>
        <v>16.600000000000001</v>
      </c>
      <c r="D2262" s="14">
        <f>VLOOKUP(A2262,'Data _Transformation'!A2261:Q4590,4,FALSE)</f>
        <v>5.87</v>
      </c>
      <c r="E2262" s="14" t="str">
        <f>VLOOKUP(A2262,'Data _Transformation'!A2261:Q4590,5,FALSE)</f>
        <v>No</v>
      </c>
      <c r="F2262" s="14" t="str">
        <f>VLOOKUP(A2262,'Data _Transformation'!A2261:Q4590,6,FALSE)</f>
        <v>No</v>
      </c>
      <c r="G2262" s="14" t="str">
        <f>VLOOKUP(A2262,'Data _Transformation'!A2261:Q4590,7,FALSE)</f>
        <v>No</v>
      </c>
      <c r="H2262" s="14">
        <f>VLOOKUP(A2262,'Data _Transformation'!A2261:Q4590,8,FALSE)</f>
        <v>1</v>
      </c>
      <c r="I2262" s="14" t="str">
        <f>VLOOKUP(A2262,'Data _Transformation'!A2261:Q4590,9,FALSE)</f>
        <v>Nonsmoker</v>
      </c>
      <c r="J2262" s="14" t="str">
        <f>VLOOKUP(A2262,'Data _Transformation'!A2261:Q4590,10,FALSE)</f>
        <v>Under weight</v>
      </c>
      <c r="K2262" s="14" t="str">
        <f>VLOOKUP(A2262,'Data _Transformation'!A2261:Q4590,11,FALSE)</f>
        <v>Prediabetes</v>
      </c>
      <c r="L2262" s="39">
        <f>VLOOKUP(A2262,'Data _Transformation'!A2261:Q4590,12,FALSE)</f>
        <v>28062</v>
      </c>
      <c r="M2262" s="40">
        <f>VLOOKUP(A2262,'Data _Transformation'!A2261:Q4590,13,FALSE)</f>
        <v>41661.599999999999</v>
      </c>
      <c r="N2262" s="14" t="str">
        <f>VLOOKUP(A2262,'Data _Transformation'!A2261:Q4590,14,FALSE)</f>
        <v>tier - 1</v>
      </c>
      <c r="O2262" s="14" t="str">
        <f>VLOOKUP(A2262,'Data _Transformation'!A2261:Q4590,15,FALSE)</f>
        <v>tier - 3</v>
      </c>
      <c r="P2262" s="14" t="str">
        <f>VLOOKUP(A2262,'Data _Transformation'!A2261:Q4590,16,0)</f>
        <v>R1011</v>
      </c>
      <c r="Q2262" s="42">
        <f>VLOOKUP(A2262,'Data _Transformation'!A2261:Q4590,17,0)</f>
        <v>46</v>
      </c>
    </row>
    <row r="2263" spans="1:17" ht="15.6" x14ac:dyDescent="0.3">
      <c r="A2263" s="41" t="s">
        <v>553</v>
      </c>
      <c r="B2263" s="14" t="str">
        <f>VLOOKUP(A2263,'Data _Transformation'!A2262:Q4591,2,FALSE)</f>
        <v xml:space="preserve">  Christi A</v>
      </c>
      <c r="C2263" s="14">
        <f>VLOOKUP(A2263,'Data _Transformation'!A2262:Q4591,3,FALSE)</f>
        <v>21.98</v>
      </c>
      <c r="D2263" s="14">
        <f>VLOOKUP(A2263,'Data _Transformation'!A2262:Q4591,4,FALSE)</f>
        <v>7.03</v>
      </c>
      <c r="E2263" s="14" t="str">
        <f>VLOOKUP(A2263,'Data _Transformation'!A2262:Q4591,5,FALSE)</f>
        <v>No</v>
      </c>
      <c r="F2263" s="14" t="str">
        <f>VLOOKUP(A2263,'Data _Transformation'!A2262:Q4591,6,FALSE)</f>
        <v>No</v>
      </c>
      <c r="G2263" s="14" t="str">
        <f>VLOOKUP(A2263,'Data _Transformation'!A2262:Q4591,7,FALSE)</f>
        <v>No</v>
      </c>
      <c r="H2263" s="14">
        <f>VLOOKUP(A2263,'Data _Transformation'!A2262:Q4591,8,FALSE)</f>
        <v>0</v>
      </c>
      <c r="I2263" s="14" t="str">
        <f>VLOOKUP(A2263,'Data _Transformation'!A2262:Q4591,9,FALSE)</f>
        <v>Nonsmoker</v>
      </c>
      <c r="J2263" s="14" t="str">
        <f>VLOOKUP(A2263,'Data _Transformation'!A2262:Q4591,10,FALSE)</f>
        <v>Normal weight</v>
      </c>
      <c r="K2263" s="14" t="str">
        <f>VLOOKUP(A2263,'Data _Transformation'!A2262:Q4591,11,FALSE)</f>
        <v>Diabetes</v>
      </c>
      <c r="L2263" s="39">
        <f>VLOOKUP(A2263,'Data _Transformation'!A2262:Q4591,12,FALSE)</f>
        <v>27712</v>
      </c>
      <c r="M2263" s="40">
        <f>VLOOKUP(A2263,'Data _Transformation'!A2262:Q4591,13,FALSE)</f>
        <v>41676.080000000002</v>
      </c>
      <c r="N2263" s="14" t="str">
        <f>VLOOKUP(A2263,'Data _Transformation'!A2262:Q4591,14,FALSE)</f>
        <v>tier - 1</v>
      </c>
      <c r="O2263" s="14" t="str">
        <f>VLOOKUP(A2263,'Data _Transformation'!A2262:Q4591,15,FALSE)</f>
        <v>tier - 2</v>
      </c>
      <c r="P2263" s="14" t="str">
        <f>VLOOKUP(A2263,'Data _Transformation'!A2262:Q4591,16,0)</f>
        <v>R1013</v>
      </c>
      <c r="Q2263" s="42">
        <f>VLOOKUP(A2263,'Data _Transformation'!A2262:Q4591,17,0)</f>
        <v>47</v>
      </c>
    </row>
    <row r="2264" spans="1:17" ht="15.6" x14ac:dyDescent="0.3">
      <c r="A2264" s="41" t="s">
        <v>546</v>
      </c>
      <c r="B2264" s="14" t="str">
        <f>VLOOKUP(A2264,'Data _Transformation'!A2263:Q4592,2,FALSE)</f>
        <v xml:space="preserve">  Sandra K</v>
      </c>
      <c r="C2264" s="14">
        <f>VLOOKUP(A2264,'Data _Transformation'!A2263:Q4592,3,FALSE)</f>
        <v>19.7</v>
      </c>
      <c r="D2264" s="14">
        <f>VLOOKUP(A2264,'Data _Transformation'!A2263:Q4592,4,FALSE)</f>
        <v>5.51</v>
      </c>
      <c r="E2264" s="14" t="str">
        <f>VLOOKUP(A2264,'Data _Transformation'!A2263:Q4592,5,FALSE)</f>
        <v>No</v>
      </c>
      <c r="F2264" s="14" t="str">
        <f>VLOOKUP(A2264,'Data _Transformation'!A2263:Q4592,6,FALSE)</f>
        <v>No</v>
      </c>
      <c r="G2264" s="14" t="str">
        <f>VLOOKUP(A2264,'Data _Transformation'!A2263:Q4592,7,FALSE)</f>
        <v>No</v>
      </c>
      <c r="H2264" s="14">
        <f>VLOOKUP(A2264,'Data _Transformation'!A2263:Q4592,8,FALSE)</f>
        <v>1</v>
      </c>
      <c r="I2264" s="14" t="str">
        <f>VLOOKUP(A2264,'Data _Transformation'!A2263:Q4592,9,FALSE)</f>
        <v>Nonsmoker</v>
      </c>
      <c r="J2264" s="14" t="str">
        <f>VLOOKUP(A2264,'Data _Transformation'!A2263:Q4592,10,FALSE)</f>
        <v>Normal weight</v>
      </c>
      <c r="K2264" s="14" t="str">
        <f>VLOOKUP(A2264,'Data _Transformation'!A2263:Q4592,11,FALSE)</f>
        <v>Normal</v>
      </c>
      <c r="L2264" s="39">
        <f>VLOOKUP(A2264,'Data _Transformation'!A2263:Q4592,12,FALSE)</f>
        <v>27666</v>
      </c>
      <c r="M2264" s="40">
        <f>VLOOKUP(A2264,'Data _Transformation'!A2263:Q4592,13,FALSE)</f>
        <v>41681.86</v>
      </c>
      <c r="N2264" s="14" t="str">
        <f>VLOOKUP(A2264,'Data _Transformation'!A2263:Q4592,14,FALSE)</f>
        <v>tier - 1</v>
      </c>
      <c r="O2264" s="14" t="str">
        <f>VLOOKUP(A2264,'Data _Transformation'!A2263:Q4592,15,FALSE)</f>
        <v>tier - 1</v>
      </c>
      <c r="P2264" s="14" t="str">
        <f>VLOOKUP(A2264,'Data _Transformation'!A2263:Q4592,16,0)</f>
        <v>R1011</v>
      </c>
      <c r="Q2264" s="42">
        <f>VLOOKUP(A2264,'Data _Transformation'!A2263:Q4592,17,0)</f>
        <v>47</v>
      </c>
    </row>
    <row r="2265" spans="1:17" ht="15.6" x14ac:dyDescent="0.3">
      <c r="A2265" s="41" t="s">
        <v>539</v>
      </c>
      <c r="B2265" s="14" t="str">
        <f>VLOOKUP(A2265,'Data _Transformation'!A2264:Q4593,2,FALSE)</f>
        <v xml:space="preserve">  Katharine</v>
      </c>
      <c r="C2265" s="14">
        <f>VLOOKUP(A2265,'Data _Transformation'!A2264:Q4593,3,FALSE)</f>
        <v>19.21</v>
      </c>
      <c r="D2265" s="14">
        <f>VLOOKUP(A2265,'Data _Transformation'!A2264:Q4593,4,FALSE)</f>
        <v>4.76</v>
      </c>
      <c r="E2265" s="14" t="str">
        <f>VLOOKUP(A2265,'Data _Transformation'!A2264:Q4593,5,FALSE)</f>
        <v>No</v>
      </c>
      <c r="F2265" s="14" t="str">
        <f>VLOOKUP(A2265,'Data _Transformation'!A2264:Q4593,6,FALSE)</f>
        <v>yes</v>
      </c>
      <c r="G2265" s="14" t="str">
        <f>VLOOKUP(A2265,'Data _Transformation'!A2264:Q4593,7,FALSE)</f>
        <v>No</v>
      </c>
      <c r="H2265" s="14">
        <f>VLOOKUP(A2265,'Data _Transformation'!A2264:Q4593,8,FALSE)</f>
        <v>1</v>
      </c>
      <c r="I2265" s="14" t="str">
        <f>VLOOKUP(A2265,'Data _Transformation'!A2264:Q4593,9,FALSE)</f>
        <v>Nonsmoker</v>
      </c>
      <c r="J2265" s="14" t="str">
        <f>VLOOKUP(A2265,'Data _Transformation'!A2264:Q4593,10,FALSE)</f>
        <v>Normal weight</v>
      </c>
      <c r="K2265" s="14" t="str">
        <f>VLOOKUP(A2265,'Data _Transformation'!A2264:Q4593,11,FALSE)</f>
        <v>Normal</v>
      </c>
      <c r="L2265" s="39">
        <f>VLOOKUP(A2265,'Data _Transformation'!A2264:Q4593,12,FALSE)</f>
        <v>22911</v>
      </c>
      <c r="M2265" s="40">
        <f>VLOOKUP(A2265,'Data _Transformation'!A2264:Q4593,13,FALSE)</f>
        <v>41794.629999999997</v>
      </c>
      <c r="N2265" s="14" t="str">
        <f>VLOOKUP(A2265,'Data _Transformation'!A2264:Q4593,14,FALSE)</f>
        <v>tier - 1</v>
      </c>
      <c r="O2265" s="14" t="str">
        <f>VLOOKUP(A2265,'Data _Transformation'!A2264:Q4593,15,FALSE)</f>
        <v>tier - 3</v>
      </c>
      <c r="P2265" s="14" t="str">
        <f>VLOOKUP(A2265,'Data _Transformation'!A2264:Q4593,16,0)</f>
        <v>R1011</v>
      </c>
      <c r="Q2265" s="42">
        <f>VLOOKUP(A2265,'Data _Transformation'!A2264:Q4593,17,0)</f>
        <v>60</v>
      </c>
    </row>
    <row r="2266" spans="1:17" ht="15.6" x14ac:dyDescent="0.3">
      <c r="A2266" s="41" t="s">
        <v>532</v>
      </c>
      <c r="B2266" s="14" t="str">
        <f>VLOOKUP(A2266,'Data _Transformation'!A2265:Q4594,2,FALSE)</f>
        <v xml:space="preserve">  Jerome</v>
      </c>
      <c r="C2266" s="14">
        <f>VLOOKUP(A2266,'Data _Transformation'!A2265:Q4594,3,FALSE)</f>
        <v>19.3</v>
      </c>
      <c r="D2266" s="14">
        <f>VLOOKUP(A2266,'Data _Transformation'!A2265:Q4594,4,FALSE)</f>
        <v>4.7</v>
      </c>
      <c r="E2266" s="14" t="str">
        <f>VLOOKUP(A2266,'Data _Transformation'!A2265:Q4594,5,FALSE)</f>
        <v>No</v>
      </c>
      <c r="F2266" s="14" t="str">
        <f>VLOOKUP(A2266,'Data _Transformation'!A2265:Q4594,6,FALSE)</f>
        <v>yes</v>
      </c>
      <c r="G2266" s="14" t="str">
        <f>VLOOKUP(A2266,'Data _Transformation'!A2265:Q4594,7,FALSE)</f>
        <v>No</v>
      </c>
      <c r="H2266" s="14">
        <f>VLOOKUP(A2266,'Data _Transformation'!A2265:Q4594,8,FALSE)</f>
        <v>1</v>
      </c>
      <c r="I2266" s="14" t="str">
        <f>VLOOKUP(A2266,'Data _Transformation'!A2265:Q4594,9,FALSE)</f>
        <v>Nonsmoker</v>
      </c>
      <c r="J2266" s="14" t="str">
        <f>VLOOKUP(A2266,'Data _Transformation'!A2265:Q4594,10,FALSE)</f>
        <v>Normal weight</v>
      </c>
      <c r="K2266" s="14" t="str">
        <f>VLOOKUP(A2266,'Data _Transformation'!A2265:Q4594,11,FALSE)</f>
        <v>Normal</v>
      </c>
      <c r="L2266" s="39">
        <f>VLOOKUP(A2266,'Data _Transformation'!A2265:Q4594,12,FALSE)</f>
        <v>24371</v>
      </c>
      <c r="M2266" s="40">
        <f>VLOOKUP(A2266,'Data _Transformation'!A2265:Q4594,13,FALSE)</f>
        <v>41886.54</v>
      </c>
      <c r="N2266" s="14" t="str">
        <f>VLOOKUP(A2266,'Data _Transformation'!A2265:Q4594,14,FALSE)</f>
        <v>tier - 1</v>
      </c>
      <c r="O2266" s="14" t="str">
        <f>VLOOKUP(A2266,'Data _Transformation'!A2265:Q4594,15,FALSE)</f>
        <v>tier - 3</v>
      </c>
      <c r="P2266" s="14" t="str">
        <f>VLOOKUP(A2266,'Data _Transformation'!A2265:Q4594,16,0)</f>
        <v>R1011</v>
      </c>
      <c r="Q2266" s="42">
        <f>VLOOKUP(A2266,'Data _Transformation'!A2265:Q4594,17,0)</f>
        <v>56</v>
      </c>
    </row>
    <row r="2267" spans="1:17" ht="15.6" x14ac:dyDescent="0.3">
      <c r="A2267" s="41" t="s">
        <v>525</v>
      </c>
      <c r="B2267" s="14" t="str">
        <f>VLOOKUP(A2267,'Data _Transformation'!A2266:Q4595,2,FALSE)</f>
        <v xml:space="preserve">  Julia R</v>
      </c>
      <c r="C2267" s="14">
        <f>VLOOKUP(A2267,'Data _Transformation'!A2266:Q4595,3,FALSE)</f>
        <v>16.22</v>
      </c>
      <c r="D2267" s="14">
        <f>VLOOKUP(A2267,'Data _Transformation'!A2266:Q4595,4,FALSE)</f>
        <v>6.21</v>
      </c>
      <c r="E2267" s="14" t="str">
        <f>VLOOKUP(A2267,'Data _Transformation'!A2266:Q4595,5,FALSE)</f>
        <v>Yes</v>
      </c>
      <c r="F2267" s="14" t="str">
        <f>VLOOKUP(A2267,'Data _Transformation'!A2266:Q4595,6,FALSE)</f>
        <v>No</v>
      </c>
      <c r="G2267" s="14" t="str">
        <f>VLOOKUP(A2267,'Data _Transformation'!A2266:Q4595,7,FALSE)</f>
        <v>No</v>
      </c>
      <c r="H2267" s="14">
        <f>VLOOKUP(A2267,'Data _Transformation'!A2266:Q4595,8,FALSE)</f>
        <v>0</v>
      </c>
      <c r="I2267" s="14" t="str">
        <f>VLOOKUP(A2267,'Data _Transformation'!A2266:Q4595,9,FALSE)</f>
        <v>Nonsmoker</v>
      </c>
      <c r="J2267" s="14" t="str">
        <f>VLOOKUP(A2267,'Data _Transformation'!A2266:Q4595,10,FALSE)</f>
        <v>Under weight</v>
      </c>
      <c r="K2267" s="14" t="str">
        <f>VLOOKUP(A2267,'Data _Transformation'!A2266:Q4595,11,FALSE)</f>
        <v>Prediabetes</v>
      </c>
      <c r="L2267" s="39">
        <f>VLOOKUP(A2267,'Data _Transformation'!A2266:Q4595,12,FALSE)</f>
        <v>26458</v>
      </c>
      <c r="M2267" s="40">
        <f>VLOOKUP(A2267,'Data _Transformation'!A2266:Q4595,13,FALSE)</f>
        <v>41919.1</v>
      </c>
      <c r="N2267" s="14" t="str">
        <f>VLOOKUP(A2267,'Data _Transformation'!A2266:Q4595,14,FALSE)</f>
        <v>tier - 1</v>
      </c>
      <c r="O2267" s="14" t="str">
        <f>VLOOKUP(A2267,'Data _Transformation'!A2266:Q4595,15,FALSE)</f>
        <v>tier - 1</v>
      </c>
      <c r="P2267" s="14" t="str">
        <f>VLOOKUP(A2267,'Data _Transformation'!A2266:Q4595,16,0)</f>
        <v>R1016</v>
      </c>
      <c r="Q2267" s="42">
        <f>VLOOKUP(A2267,'Data _Transformation'!A2266:Q4595,17,0)</f>
        <v>51</v>
      </c>
    </row>
    <row r="2268" spans="1:17" ht="15.6" x14ac:dyDescent="0.3">
      <c r="A2268" s="41" t="s">
        <v>519</v>
      </c>
      <c r="B2268" s="14" t="str">
        <f>VLOOKUP(A2268,'Data _Transformation'!A2267:Q4596,2,FALSE)</f>
        <v xml:space="preserve">  Sean Henry</v>
      </c>
      <c r="C2268" s="14">
        <f>VLOOKUP(A2268,'Data _Transformation'!A2267:Q4596,3,FALSE)</f>
        <v>17.12</v>
      </c>
      <c r="D2268" s="14">
        <f>VLOOKUP(A2268,'Data _Transformation'!A2267:Q4596,4,FALSE)</f>
        <v>4.5199999999999996</v>
      </c>
      <c r="E2268" s="14" t="str">
        <f>VLOOKUP(A2268,'Data _Transformation'!A2267:Q4596,5,FALSE)</f>
        <v>No</v>
      </c>
      <c r="F2268" s="14" t="str">
        <f>VLOOKUP(A2268,'Data _Transformation'!A2267:Q4596,6,FALSE)</f>
        <v>yes</v>
      </c>
      <c r="G2268" s="14" t="str">
        <f>VLOOKUP(A2268,'Data _Transformation'!A2267:Q4596,7,FALSE)</f>
        <v>No</v>
      </c>
      <c r="H2268" s="14">
        <f>VLOOKUP(A2268,'Data _Transformation'!A2267:Q4596,8,FALSE)</f>
        <v>1</v>
      </c>
      <c r="I2268" s="14" t="str">
        <f>VLOOKUP(A2268,'Data _Transformation'!A2267:Q4596,9,FALSE)</f>
        <v>Nonsmoker</v>
      </c>
      <c r="J2268" s="14" t="str">
        <f>VLOOKUP(A2268,'Data _Transformation'!A2267:Q4596,10,FALSE)</f>
        <v>Under weight</v>
      </c>
      <c r="K2268" s="14" t="str">
        <f>VLOOKUP(A2268,'Data _Transformation'!A2267:Q4596,11,FALSE)</f>
        <v>Normal</v>
      </c>
      <c r="L2268" s="39">
        <f>VLOOKUP(A2268,'Data _Transformation'!A2267:Q4596,12,FALSE)</f>
        <v>30996</v>
      </c>
      <c r="M2268" s="40">
        <f>VLOOKUP(A2268,'Data _Transformation'!A2267:Q4596,13,FALSE)</f>
        <v>41949.24</v>
      </c>
      <c r="N2268" s="14" t="str">
        <f>VLOOKUP(A2268,'Data _Transformation'!A2267:Q4596,14,FALSE)</f>
        <v>tier - 1</v>
      </c>
      <c r="O2268" s="14" t="str">
        <f>VLOOKUP(A2268,'Data _Transformation'!A2267:Q4596,15,FALSE)</f>
        <v>tier - 1</v>
      </c>
      <c r="P2268" s="14" t="str">
        <f>VLOOKUP(A2268,'Data _Transformation'!A2267:Q4596,16,0)</f>
        <v>R1013</v>
      </c>
      <c r="Q2268" s="42">
        <f>VLOOKUP(A2268,'Data _Transformation'!A2267:Q4596,17,0)</f>
        <v>38</v>
      </c>
    </row>
    <row r="2269" spans="1:17" ht="15.6" x14ac:dyDescent="0.3">
      <c r="A2269" s="41" t="s">
        <v>513</v>
      </c>
      <c r="B2269" s="14" t="str">
        <f>VLOOKUP(A2269,'Data _Transformation'!A2268:Q4597,2,FALSE)</f>
        <v xml:space="preserve">  Rachel A</v>
      </c>
      <c r="C2269" s="14">
        <f>VLOOKUP(A2269,'Data _Transformation'!A2268:Q4597,3,FALSE)</f>
        <v>19.07</v>
      </c>
      <c r="D2269" s="14">
        <f>VLOOKUP(A2269,'Data _Transformation'!A2268:Q4597,4,FALSE)</f>
        <v>5.45</v>
      </c>
      <c r="E2269" s="14" t="str">
        <f>VLOOKUP(A2269,'Data _Transformation'!A2268:Q4597,5,FALSE)</f>
        <v>No</v>
      </c>
      <c r="F2269" s="14" t="str">
        <f>VLOOKUP(A2269,'Data _Transformation'!A2268:Q4597,6,FALSE)</f>
        <v>No</v>
      </c>
      <c r="G2269" s="14" t="str">
        <f>VLOOKUP(A2269,'Data _Transformation'!A2268:Q4597,7,FALSE)</f>
        <v>No</v>
      </c>
      <c r="H2269" s="14">
        <f>VLOOKUP(A2269,'Data _Transformation'!A2268:Q4597,8,FALSE)</f>
        <v>1</v>
      </c>
      <c r="I2269" s="14" t="str">
        <f>VLOOKUP(A2269,'Data _Transformation'!A2268:Q4597,9,FALSE)</f>
        <v>Nonsmoker</v>
      </c>
      <c r="J2269" s="14" t="str">
        <f>VLOOKUP(A2269,'Data _Transformation'!A2268:Q4597,10,FALSE)</f>
        <v>Normal weight</v>
      </c>
      <c r="K2269" s="14" t="str">
        <f>VLOOKUP(A2269,'Data _Transformation'!A2268:Q4597,11,FALSE)</f>
        <v>Normal</v>
      </c>
      <c r="L2269" s="39">
        <f>VLOOKUP(A2269,'Data _Transformation'!A2268:Q4597,12,FALSE)</f>
        <v>25191</v>
      </c>
      <c r="M2269" s="40">
        <f>VLOOKUP(A2269,'Data _Transformation'!A2268:Q4597,13,FALSE)</f>
        <v>41999.519999999997</v>
      </c>
      <c r="N2269" s="14" t="str">
        <f>VLOOKUP(A2269,'Data _Transformation'!A2268:Q4597,14,FALSE)</f>
        <v>tier - 1</v>
      </c>
      <c r="O2269" s="14" t="str">
        <f>VLOOKUP(A2269,'Data _Transformation'!A2268:Q4597,15,FALSE)</f>
        <v>tier - 3</v>
      </c>
      <c r="P2269" s="14" t="str">
        <f>VLOOKUP(A2269,'Data _Transformation'!A2268:Q4597,16,0)</f>
        <v>R1013</v>
      </c>
      <c r="Q2269" s="42">
        <f>VLOOKUP(A2269,'Data _Transformation'!A2268:Q4597,17,0)</f>
        <v>54</v>
      </c>
    </row>
    <row r="2270" spans="1:17" ht="15.6" x14ac:dyDescent="0.3">
      <c r="A2270" s="41" t="s">
        <v>507</v>
      </c>
      <c r="B2270" s="14" t="str">
        <f>VLOOKUP(A2270,'Data _Transformation'!A2269:Q4598,2,FALSE)</f>
        <v xml:space="preserve">  Jim</v>
      </c>
      <c r="C2270" s="14">
        <f>VLOOKUP(A2270,'Data _Transformation'!A2269:Q4598,3,FALSE)</f>
        <v>15.56</v>
      </c>
      <c r="D2270" s="14">
        <f>VLOOKUP(A2270,'Data _Transformation'!A2269:Q4598,4,FALSE)</f>
        <v>4.42</v>
      </c>
      <c r="E2270" s="14" t="str">
        <f>VLOOKUP(A2270,'Data _Transformation'!A2269:Q4598,5,FALSE)</f>
        <v>No</v>
      </c>
      <c r="F2270" s="14" t="str">
        <f>VLOOKUP(A2270,'Data _Transformation'!A2269:Q4598,6,FALSE)</f>
        <v>No</v>
      </c>
      <c r="G2270" s="14" t="str">
        <f>VLOOKUP(A2270,'Data _Transformation'!A2269:Q4598,7,FALSE)</f>
        <v>No</v>
      </c>
      <c r="H2270" s="14">
        <f>VLOOKUP(A2270,'Data _Transformation'!A2269:Q4598,8,FALSE)</f>
        <v>0</v>
      </c>
      <c r="I2270" s="14" t="str">
        <f>VLOOKUP(A2270,'Data _Transformation'!A2269:Q4598,9,FALSE)</f>
        <v>Nonsmoker</v>
      </c>
      <c r="J2270" s="14" t="str">
        <f>VLOOKUP(A2270,'Data _Transformation'!A2269:Q4598,10,FALSE)</f>
        <v>Under weight</v>
      </c>
      <c r="K2270" s="14" t="str">
        <f>VLOOKUP(A2270,'Data _Transformation'!A2269:Q4598,11,FALSE)</f>
        <v>Normal</v>
      </c>
      <c r="L2270" s="39">
        <f>VLOOKUP(A2270,'Data _Transformation'!A2269:Q4598,12,FALSE)</f>
        <v>28092</v>
      </c>
      <c r="M2270" s="40">
        <f>VLOOKUP(A2270,'Data _Transformation'!A2269:Q4598,13,FALSE)</f>
        <v>42111.66</v>
      </c>
      <c r="N2270" s="14" t="str">
        <f>VLOOKUP(A2270,'Data _Transformation'!A2269:Q4598,14,FALSE)</f>
        <v>tier - 1</v>
      </c>
      <c r="O2270" s="14" t="str">
        <f>VLOOKUP(A2270,'Data _Transformation'!A2269:Q4598,15,FALSE)</f>
        <v>tier - 1</v>
      </c>
      <c r="P2270" s="14" t="str">
        <f>VLOOKUP(A2270,'Data _Transformation'!A2269:Q4598,16,0)</f>
        <v>R1024</v>
      </c>
      <c r="Q2270" s="42">
        <f>VLOOKUP(A2270,'Data _Transformation'!A2269:Q4598,17,0)</f>
        <v>46</v>
      </c>
    </row>
    <row r="2271" spans="1:17" ht="15.6" x14ac:dyDescent="0.3">
      <c r="A2271" s="41" t="s">
        <v>501</v>
      </c>
      <c r="B2271" s="14" t="str">
        <f>VLOOKUP(A2271,'Data _Transformation'!A2270:Q4599,2,FALSE)</f>
        <v xml:space="preserve">  Tim</v>
      </c>
      <c r="C2271" s="14">
        <f>VLOOKUP(A2271,'Data _Transformation'!A2270:Q4599,3,FALSE)</f>
        <v>22.76</v>
      </c>
      <c r="D2271" s="14">
        <f>VLOOKUP(A2271,'Data _Transformation'!A2270:Q4599,4,FALSE)</f>
        <v>9.44</v>
      </c>
      <c r="E2271" s="14" t="str">
        <f>VLOOKUP(A2271,'Data _Transformation'!A2270:Q4599,5,FALSE)</f>
        <v>No</v>
      </c>
      <c r="F2271" s="14" t="str">
        <f>VLOOKUP(A2271,'Data _Transformation'!A2270:Q4599,6,FALSE)</f>
        <v>No</v>
      </c>
      <c r="G2271" s="14" t="str">
        <f>VLOOKUP(A2271,'Data _Transformation'!A2270:Q4599,7,FALSE)</f>
        <v>No</v>
      </c>
      <c r="H2271" s="14">
        <f>VLOOKUP(A2271,'Data _Transformation'!A2270:Q4599,8,FALSE)</f>
        <v>0</v>
      </c>
      <c r="I2271" s="14" t="str">
        <f>VLOOKUP(A2271,'Data _Transformation'!A2270:Q4599,9,FALSE)</f>
        <v>Nonsmoker</v>
      </c>
      <c r="J2271" s="14" t="str">
        <f>VLOOKUP(A2271,'Data _Transformation'!A2270:Q4599,10,FALSE)</f>
        <v>Normal weight</v>
      </c>
      <c r="K2271" s="14" t="str">
        <f>VLOOKUP(A2271,'Data _Transformation'!A2270:Q4599,11,FALSE)</f>
        <v>Diabetes</v>
      </c>
      <c r="L2271" s="39">
        <f>VLOOKUP(A2271,'Data _Transformation'!A2270:Q4599,12,FALSE)</f>
        <v>35773</v>
      </c>
      <c r="M2271" s="40">
        <f>VLOOKUP(A2271,'Data _Transformation'!A2270:Q4599,13,FALSE)</f>
        <v>42112.24</v>
      </c>
      <c r="N2271" s="14" t="str">
        <f>VLOOKUP(A2271,'Data _Transformation'!A2270:Q4599,14,FALSE)</f>
        <v>tier - 1</v>
      </c>
      <c r="O2271" s="14" t="str">
        <f>VLOOKUP(A2271,'Data _Transformation'!A2270:Q4599,15,FALSE)</f>
        <v>tier - 3</v>
      </c>
      <c r="P2271" s="14" t="str">
        <f>VLOOKUP(A2271,'Data _Transformation'!A2270:Q4599,16,0)</f>
        <v>R1013</v>
      </c>
      <c r="Q2271" s="42">
        <f>VLOOKUP(A2271,'Data _Transformation'!A2270:Q4599,17,0)</f>
        <v>25</v>
      </c>
    </row>
    <row r="2272" spans="1:17" ht="15.6" x14ac:dyDescent="0.3">
      <c r="A2272" s="41" t="s">
        <v>494</v>
      </c>
      <c r="B2272" s="14" t="str">
        <f>VLOOKUP(A2272,'Data _Transformation'!A2271:Q4600,2,FALSE)</f>
        <v xml:space="preserve">  Abby L</v>
      </c>
      <c r="C2272" s="14">
        <f>VLOOKUP(A2272,'Data _Transformation'!A2271:Q4600,3,FALSE)</f>
        <v>22.79</v>
      </c>
      <c r="D2272" s="14">
        <f>VLOOKUP(A2272,'Data _Transformation'!A2271:Q4600,4,FALSE)</f>
        <v>6.15</v>
      </c>
      <c r="E2272" s="14" t="str">
        <f>VLOOKUP(A2272,'Data _Transformation'!A2271:Q4600,5,FALSE)</f>
        <v>Yes</v>
      </c>
      <c r="F2272" s="14" t="str">
        <f>VLOOKUP(A2272,'Data _Transformation'!A2271:Q4600,6,FALSE)</f>
        <v>No</v>
      </c>
      <c r="G2272" s="14" t="str">
        <f>VLOOKUP(A2272,'Data _Transformation'!A2271:Q4600,7,FALSE)</f>
        <v>Yes</v>
      </c>
      <c r="H2272" s="14">
        <f>VLOOKUP(A2272,'Data _Transformation'!A2271:Q4600,8,FALSE)</f>
        <v>1</v>
      </c>
      <c r="I2272" s="14" t="str">
        <f>VLOOKUP(A2272,'Data _Transformation'!A2271:Q4600,9,FALSE)</f>
        <v>Nonsmoker</v>
      </c>
      <c r="J2272" s="14" t="str">
        <f>VLOOKUP(A2272,'Data _Transformation'!A2271:Q4600,10,FALSE)</f>
        <v>Normal weight</v>
      </c>
      <c r="K2272" s="14" t="str">
        <f>VLOOKUP(A2272,'Data _Transformation'!A2271:Q4600,11,FALSE)</f>
        <v>Prediabetes</v>
      </c>
      <c r="L2272" s="39">
        <f>VLOOKUP(A2272,'Data _Transformation'!A2271:Q4600,12,FALSE)</f>
        <v>29039</v>
      </c>
      <c r="M2272" s="40">
        <f>VLOOKUP(A2272,'Data _Transformation'!A2271:Q4600,13,FALSE)</f>
        <v>42124.52</v>
      </c>
      <c r="N2272" s="14" t="str">
        <f>VLOOKUP(A2272,'Data _Transformation'!A2271:Q4600,14,FALSE)</f>
        <v>tier - 1</v>
      </c>
      <c r="O2272" s="14" t="str">
        <f>VLOOKUP(A2272,'Data _Transformation'!A2271:Q4600,15,FALSE)</f>
        <v>tier - 1</v>
      </c>
      <c r="P2272" s="14" t="str">
        <f>VLOOKUP(A2272,'Data _Transformation'!A2271:Q4600,16,0)</f>
        <v>R1013</v>
      </c>
      <c r="Q2272" s="42">
        <f>VLOOKUP(A2272,'Data _Transformation'!A2271:Q4600,17,0)</f>
        <v>43</v>
      </c>
    </row>
    <row r="2273" spans="1:17" ht="15.6" x14ac:dyDescent="0.3">
      <c r="A2273" s="41" t="s">
        <v>487</v>
      </c>
      <c r="B2273" s="14" t="str">
        <f>VLOOKUP(A2273,'Data _Transformation'!A2272:Q4601,2,FALSE)</f>
        <v xml:space="preserve">  Mark</v>
      </c>
      <c r="C2273" s="14">
        <f>VLOOKUP(A2273,'Data _Transformation'!A2272:Q4601,3,FALSE)</f>
        <v>17.41</v>
      </c>
      <c r="D2273" s="14">
        <f>VLOOKUP(A2273,'Data _Transformation'!A2272:Q4601,4,FALSE)</f>
        <v>5.13</v>
      </c>
      <c r="E2273" s="14" t="str">
        <f>VLOOKUP(A2273,'Data _Transformation'!A2272:Q4601,5,FALSE)</f>
        <v>Yes</v>
      </c>
      <c r="F2273" s="14" t="str">
        <f>VLOOKUP(A2273,'Data _Transformation'!A2272:Q4601,6,FALSE)</f>
        <v>No</v>
      </c>
      <c r="G2273" s="14" t="str">
        <f>VLOOKUP(A2273,'Data _Transformation'!A2272:Q4601,7,FALSE)</f>
        <v>No</v>
      </c>
      <c r="H2273" s="14">
        <f>VLOOKUP(A2273,'Data _Transformation'!A2272:Q4601,8,FALSE)</f>
        <v>0</v>
      </c>
      <c r="I2273" s="14" t="str">
        <f>VLOOKUP(A2273,'Data _Transformation'!A2272:Q4601,9,FALSE)</f>
        <v>Nonsmoker</v>
      </c>
      <c r="J2273" s="14" t="str">
        <f>VLOOKUP(A2273,'Data _Transformation'!A2272:Q4601,10,FALSE)</f>
        <v>Under weight</v>
      </c>
      <c r="K2273" s="14" t="str">
        <f>VLOOKUP(A2273,'Data _Transformation'!A2272:Q4601,11,FALSE)</f>
        <v>Normal</v>
      </c>
      <c r="L2273" s="39">
        <f>VLOOKUP(A2273,'Data _Transformation'!A2272:Q4601,12,FALSE)</f>
        <v>26925</v>
      </c>
      <c r="M2273" s="40">
        <f>VLOOKUP(A2273,'Data _Transformation'!A2272:Q4601,13,FALSE)</f>
        <v>42188.15</v>
      </c>
      <c r="N2273" s="14" t="str">
        <f>VLOOKUP(A2273,'Data _Transformation'!A2272:Q4601,14,FALSE)</f>
        <v>tier - 1</v>
      </c>
      <c r="O2273" s="14" t="str">
        <f>VLOOKUP(A2273,'Data _Transformation'!A2272:Q4601,15,FALSE)</f>
        <v>tier - 1</v>
      </c>
      <c r="P2273" s="14" t="str">
        <f>VLOOKUP(A2273,'Data _Transformation'!A2272:Q4601,16,0)</f>
        <v>R1011</v>
      </c>
      <c r="Q2273" s="42">
        <f>VLOOKUP(A2273,'Data _Transformation'!A2272:Q4601,17,0)</f>
        <v>49</v>
      </c>
    </row>
    <row r="2274" spans="1:17" ht="15.6" x14ac:dyDescent="0.3">
      <c r="A2274" s="41" t="s">
        <v>476</v>
      </c>
      <c r="B2274" s="14" t="str">
        <f>VLOOKUP(A2274,'Data _Transformation'!A2273:Q4602,2,FALSE)</f>
        <v xml:space="preserve">  Ali</v>
      </c>
      <c r="C2274" s="14">
        <f>VLOOKUP(A2274,'Data _Transformation'!A2273:Q4602,3,FALSE)</f>
        <v>19.32</v>
      </c>
      <c r="D2274" s="14">
        <f>VLOOKUP(A2274,'Data _Transformation'!A2273:Q4602,4,FALSE)</f>
        <v>4.96</v>
      </c>
      <c r="E2274" s="14" t="str">
        <f>VLOOKUP(A2274,'Data _Transformation'!A2273:Q4602,5,FALSE)</f>
        <v>Yes</v>
      </c>
      <c r="F2274" s="14" t="str">
        <f>VLOOKUP(A2274,'Data _Transformation'!A2273:Q4602,6,FALSE)</f>
        <v>No</v>
      </c>
      <c r="G2274" s="14" t="str">
        <f>VLOOKUP(A2274,'Data _Transformation'!A2273:Q4602,7,FALSE)</f>
        <v>No</v>
      </c>
      <c r="H2274" s="14">
        <f>VLOOKUP(A2274,'Data _Transformation'!A2273:Q4602,8,FALSE)</f>
        <v>0</v>
      </c>
      <c r="I2274" s="14" t="str">
        <f>VLOOKUP(A2274,'Data _Transformation'!A2273:Q4602,9,FALSE)</f>
        <v>Nonsmoker</v>
      </c>
      <c r="J2274" s="14" t="str">
        <f>VLOOKUP(A2274,'Data _Transformation'!A2273:Q4602,10,FALSE)</f>
        <v>Normal weight</v>
      </c>
      <c r="K2274" s="14" t="str">
        <f>VLOOKUP(A2274,'Data _Transformation'!A2273:Q4602,11,FALSE)</f>
        <v>Normal</v>
      </c>
      <c r="L2274" s="39">
        <f>VLOOKUP(A2274,'Data _Transformation'!A2273:Q4602,12,FALSE)</f>
        <v>27621</v>
      </c>
      <c r="M2274" s="40">
        <f>VLOOKUP(A2274,'Data _Transformation'!A2273:Q4602,13,FALSE)</f>
        <v>42211.14</v>
      </c>
      <c r="N2274" s="14" t="str">
        <f>VLOOKUP(A2274,'Data _Transformation'!A2273:Q4602,14,FALSE)</f>
        <v>tier - 1</v>
      </c>
      <c r="O2274" s="14" t="str">
        <f>VLOOKUP(A2274,'Data _Transformation'!A2273:Q4602,15,FALSE)</f>
        <v>tier - 3</v>
      </c>
      <c r="P2274" s="14" t="str">
        <f>VLOOKUP(A2274,'Data _Transformation'!A2273:Q4602,16,0)</f>
        <v>R1013</v>
      </c>
      <c r="Q2274" s="42">
        <f>VLOOKUP(A2274,'Data _Transformation'!A2273:Q4602,17,0)</f>
        <v>47</v>
      </c>
    </row>
    <row r="2275" spans="1:17" ht="15.6" x14ac:dyDescent="0.3">
      <c r="A2275" s="41" t="s">
        <v>469</v>
      </c>
      <c r="B2275" s="14" t="str">
        <f>VLOOKUP(A2275,'Data _Transformation'!A2274:Q4603,2,FALSE)</f>
        <v xml:space="preserve">  Joshua</v>
      </c>
      <c r="C2275" s="14">
        <f>VLOOKUP(A2275,'Data _Transformation'!A2274:Q4603,3,FALSE)</f>
        <v>18.25</v>
      </c>
      <c r="D2275" s="14">
        <f>VLOOKUP(A2275,'Data _Transformation'!A2274:Q4603,4,FALSE)</f>
        <v>10.95</v>
      </c>
      <c r="E2275" s="14" t="str">
        <f>VLOOKUP(A2275,'Data _Transformation'!A2274:Q4603,5,FALSE)</f>
        <v>No</v>
      </c>
      <c r="F2275" s="14" t="str">
        <f>VLOOKUP(A2275,'Data _Transformation'!A2274:Q4603,6,FALSE)</f>
        <v>No</v>
      </c>
      <c r="G2275" s="14" t="str">
        <f>VLOOKUP(A2275,'Data _Transformation'!A2274:Q4603,7,FALSE)</f>
        <v>No</v>
      </c>
      <c r="H2275" s="14">
        <f>VLOOKUP(A2275,'Data _Transformation'!A2274:Q4603,8,FALSE)</f>
        <v>0</v>
      </c>
      <c r="I2275" s="14" t="str">
        <f>VLOOKUP(A2275,'Data _Transformation'!A2274:Q4603,9,FALSE)</f>
        <v>Nonsmoker</v>
      </c>
      <c r="J2275" s="14" t="str">
        <f>VLOOKUP(A2275,'Data _Transformation'!A2274:Q4603,10,FALSE)</f>
        <v>Under weight</v>
      </c>
      <c r="K2275" s="14" t="str">
        <f>VLOOKUP(A2275,'Data _Transformation'!A2274:Q4603,11,FALSE)</f>
        <v>Diabetes</v>
      </c>
      <c r="L2275" s="39">
        <f>VLOOKUP(A2275,'Data _Transformation'!A2274:Q4603,12,FALSE)</f>
        <v>24651</v>
      </c>
      <c r="M2275" s="40">
        <f>VLOOKUP(A2275,'Data _Transformation'!A2274:Q4603,13,FALSE)</f>
        <v>42303.69</v>
      </c>
      <c r="N2275" s="14" t="str">
        <f>VLOOKUP(A2275,'Data _Transformation'!A2274:Q4603,14,FALSE)</f>
        <v>tier - 1</v>
      </c>
      <c r="O2275" s="14" t="str">
        <f>VLOOKUP(A2275,'Data _Transformation'!A2274:Q4603,15,FALSE)</f>
        <v>tier - 2</v>
      </c>
      <c r="P2275" s="14" t="str">
        <f>VLOOKUP(A2275,'Data _Transformation'!A2274:Q4603,16,0)</f>
        <v>R1016</v>
      </c>
      <c r="Q2275" s="42">
        <f>VLOOKUP(A2275,'Data _Transformation'!A2274:Q4603,17,0)</f>
        <v>55</v>
      </c>
    </row>
    <row r="2276" spans="1:17" ht="15.6" x14ac:dyDescent="0.3">
      <c r="A2276" s="41" t="s">
        <v>462</v>
      </c>
      <c r="B2276" s="14" t="str">
        <f>VLOOKUP(A2276,'Data _Transformation'!A2275:Q4604,2,FALSE)</f>
        <v xml:space="preserve">  Pierre</v>
      </c>
      <c r="C2276" s="14">
        <f>VLOOKUP(A2276,'Data _Transformation'!A2275:Q4604,3,FALSE)</f>
        <v>53.13</v>
      </c>
      <c r="D2276" s="14">
        <f>VLOOKUP(A2276,'Data _Transformation'!A2275:Q4604,4,FALSE)</f>
        <v>4.4400000000000004</v>
      </c>
      <c r="E2276" s="14" t="str">
        <f>VLOOKUP(A2276,'Data _Transformation'!A2275:Q4604,5,FALSE)</f>
        <v>No</v>
      </c>
      <c r="F2276" s="14" t="str">
        <f>VLOOKUP(A2276,'Data _Transformation'!A2275:Q4604,6,FALSE)</f>
        <v>yes</v>
      </c>
      <c r="G2276" s="14" t="str">
        <f>VLOOKUP(A2276,'Data _Transformation'!A2275:Q4604,7,FALSE)</f>
        <v>No</v>
      </c>
      <c r="H2276" s="14">
        <f>VLOOKUP(A2276,'Data _Transformation'!A2275:Q4604,8,FALSE)</f>
        <v>1</v>
      </c>
      <c r="I2276" s="14" t="str">
        <f>VLOOKUP(A2276,'Data _Transformation'!A2275:Q4604,9,FALSE)</f>
        <v>Nonsmoker</v>
      </c>
      <c r="J2276" s="14" t="str">
        <f>VLOOKUP(A2276,'Data _Transformation'!A2275:Q4604,10,FALSE)</f>
        <v>Obesity</v>
      </c>
      <c r="K2276" s="14" t="str">
        <f>VLOOKUP(A2276,'Data _Transformation'!A2275:Q4604,11,FALSE)</f>
        <v>Normal</v>
      </c>
      <c r="L2276" s="39">
        <f>VLOOKUP(A2276,'Data _Transformation'!A2275:Q4604,12,FALSE)</f>
        <v>25053</v>
      </c>
      <c r="M2276" s="40">
        <f>VLOOKUP(A2276,'Data _Transformation'!A2275:Q4604,13,FALSE)</f>
        <v>42478.6</v>
      </c>
      <c r="N2276" s="14" t="str">
        <f>VLOOKUP(A2276,'Data _Transformation'!A2275:Q4604,14,FALSE)</f>
        <v>tier - 1</v>
      </c>
      <c r="O2276" s="14" t="str">
        <f>VLOOKUP(A2276,'Data _Transformation'!A2275:Q4604,15,FALSE)</f>
        <v>tier - 2</v>
      </c>
      <c r="P2276" s="14" t="str">
        <f>VLOOKUP(A2276,'Data _Transformation'!A2275:Q4604,16,0)</f>
        <v>R1011</v>
      </c>
      <c r="Q2276" s="42">
        <f>VLOOKUP(A2276,'Data _Transformation'!A2275:Q4604,17,0)</f>
        <v>54</v>
      </c>
    </row>
    <row r="2277" spans="1:17" ht="15.6" x14ac:dyDescent="0.3">
      <c r="A2277" s="41" t="s">
        <v>456</v>
      </c>
      <c r="B2277" s="14" t="str">
        <f>VLOOKUP(A2277,'Data _Transformation'!A2276:Q4605,2,FALSE)</f>
        <v xml:space="preserve">  Kate</v>
      </c>
      <c r="C2277" s="14">
        <f>VLOOKUP(A2277,'Data _Transformation'!A2276:Q4605,3,FALSE)</f>
        <v>20.46</v>
      </c>
      <c r="D2277" s="14">
        <f>VLOOKUP(A2277,'Data _Transformation'!A2276:Q4605,4,FALSE)</f>
        <v>4.0199999999999996</v>
      </c>
      <c r="E2277" s="14" t="str">
        <f>VLOOKUP(A2277,'Data _Transformation'!A2276:Q4605,5,FALSE)</f>
        <v>No</v>
      </c>
      <c r="F2277" s="14" t="str">
        <f>VLOOKUP(A2277,'Data _Transformation'!A2276:Q4605,6,FALSE)</f>
        <v>No</v>
      </c>
      <c r="G2277" s="14" t="str">
        <f>VLOOKUP(A2277,'Data _Transformation'!A2276:Q4605,7,FALSE)</f>
        <v>No</v>
      </c>
      <c r="H2277" s="14">
        <f>VLOOKUP(A2277,'Data _Transformation'!A2276:Q4605,8,FALSE)</f>
        <v>0</v>
      </c>
      <c r="I2277" s="14" t="str">
        <f>VLOOKUP(A2277,'Data _Transformation'!A2276:Q4605,9,FALSE)</f>
        <v>Nonsmoker</v>
      </c>
      <c r="J2277" s="14" t="str">
        <f>VLOOKUP(A2277,'Data _Transformation'!A2276:Q4605,10,FALSE)</f>
        <v>Normal weight</v>
      </c>
      <c r="K2277" s="14" t="str">
        <f>VLOOKUP(A2277,'Data _Transformation'!A2276:Q4605,11,FALSE)</f>
        <v>Normal</v>
      </c>
      <c r="L2277" s="39">
        <f>VLOOKUP(A2277,'Data _Transformation'!A2276:Q4605,12,FALSE)</f>
        <v>24650</v>
      </c>
      <c r="M2277" s="40">
        <f>VLOOKUP(A2277,'Data _Transformation'!A2276:Q4605,13,FALSE)</f>
        <v>42538.720000000001</v>
      </c>
      <c r="N2277" s="14" t="str">
        <f>VLOOKUP(A2277,'Data _Transformation'!A2276:Q4605,14,FALSE)</f>
        <v>tier - 1</v>
      </c>
      <c r="O2277" s="14" t="str">
        <f>VLOOKUP(A2277,'Data _Transformation'!A2276:Q4605,15,FALSE)</f>
        <v>tier - 3</v>
      </c>
      <c r="P2277" s="14" t="str">
        <f>VLOOKUP(A2277,'Data _Transformation'!A2276:Q4605,16,0)</f>
        <v>R1011</v>
      </c>
      <c r="Q2277" s="42">
        <f>VLOOKUP(A2277,'Data _Transformation'!A2276:Q4605,17,0)</f>
        <v>55</v>
      </c>
    </row>
    <row r="2278" spans="1:17" ht="15.6" x14ac:dyDescent="0.3">
      <c r="A2278" s="41" t="s">
        <v>449</v>
      </c>
      <c r="B2278" s="14" t="str">
        <f>VLOOKUP(A2278,'Data _Transformation'!A2277:Q4606,2,FALSE)</f>
        <v xml:space="preserve">  David</v>
      </c>
      <c r="C2278" s="14">
        <f>VLOOKUP(A2278,'Data _Transformation'!A2277:Q4606,3,FALSE)</f>
        <v>43.01</v>
      </c>
      <c r="D2278" s="14">
        <f>VLOOKUP(A2278,'Data _Transformation'!A2277:Q4606,4,FALSE)</f>
        <v>5.44</v>
      </c>
      <c r="E2278" s="14" t="str">
        <f>VLOOKUP(A2278,'Data _Transformation'!A2277:Q4606,5,FALSE)</f>
        <v>No</v>
      </c>
      <c r="F2278" s="14" t="str">
        <f>VLOOKUP(A2278,'Data _Transformation'!A2277:Q4606,6,FALSE)</f>
        <v>yes</v>
      </c>
      <c r="G2278" s="14" t="str">
        <f>VLOOKUP(A2278,'Data _Transformation'!A2277:Q4606,7,FALSE)</f>
        <v>No</v>
      </c>
      <c r="H2278" s="14">
        <f>VLOOKUP(A2278,'Data _Transformation'!A2277:Q4606,8,FALSE)</f>
        <v>1</v>
      </c>
      <c r="I2278" s="14" t="str">
        <f>VLOOKUP(A2278,'Data _Transformation'!A2277:Q4606,9,FALSE)</f>
        <v>Nonsmoker</v>
      </c>
      <c r="J2278" s="14" t="str">
        <f>VLOOKUP(A2278,'Data _Transformation'!A2277:Q4606,10,FALSE)</f>
        <v>Obesity</v>
      </c>
      <c r="K2278" s="14" t="str">
        <f>VLOOKUP(A2278,'Data _Transformation'!A2277:Q4606,11,FALSE)</f>
        <v>Normal</v>
      </c>
      <c r="L2278" s="39">
        <f>VLOOKUP(A2278,'Data _Transformation'!A2277:Q4606,12,FALSE)</f>
        <v>29216</v>
      </c>
      <c r="M2278" s="40">
        <f>VLOOKUP(A2278,'Data _Transformation'!A2277:Q4606,13,FALSE)</f>
        <v>42560.43</v>
      </c>
      <c r="N2278" s="14" t="str">
        <f>VLOOKUP(A2278,'Data _Transformation'!A2277:Q4606,14,FALSE)</f>
        <v>tier - 1</v>
      </c>
      <c r="O2278" s="14" t="str">
        <f>VLOOKUP(A2278,'Data _Transformation'!A2277:Q4606,15,FALSE)</f>
        <v>tier - 3</v>
      </c>
      <c r="P2278" s="14" t="str">
        <f>VLOOKUP(A2278,'Data _Transformation'!A2277:Q4606,16,0)</f>
        <v>R1013</v>
      </c>
      <c r="Q2278" s="42">
        <f>VLOOKUP(A2278,'Data _Transformation'!A2277:Q4606,17,0)</f>
        <v>43</v>
      </c>
    </row>
    <row r="2279" spans="1:17" ht="15.6" x14ac:dyDescent="0.3">
      <c r="A2279" s="41" t="s">
        <v>444</v>
      </c>
      <c r="B2279" s="14" t="str">
        <f>VLOOKUP(A2279,'Data _Transformation'!A2278:Q4607,2,FALSE)</f>
        <v xml:space="preserve">  Carla</v>
      </c>
      <c r="C2279" s="14">
        <f>VLOOKUP(A2279,'Data _Transformation'!A2278:Q4607,3,FALSE)</f>
        <v>15.01</v>
      </c>
      <c r="D2279" s="14">
        <f>VLOOKUP(A2279,'Data _Transformation'!A2278:Q4607,4,FALSE)</f>
        <v>4.1500000000000004</v>
      </c>
      <c r="E2279" s="14" t="str">
        <f>VLOOKUP(A2279,'Data _Transformation'!A2278:Q4607,5,FALSE)</f>
        <v>No</v>
      </c>
      <c r="F2279" s="14" t="str">
        <f>VLOOKUP(A2279,'Data _Transformation'!A2278:Q4607,6,FALSE)</f>
        <v>No</v>
      </c>
      <c r="G2279" s="14" t="str">
        <f>VLOOKUP(A2279,'Data _Transformation'!A2278:Q4607,7,FALSE)</f>
        <v>Yes</v>
      </c>
      <c r="H2279" s="14">
        <f>VLOOKUP(A2279,'Data _Transformation'!A2278:Q4607,8,FALSE)</f>
        <v>1</v>
      </c>
      <c r="I2279" s="14" t="str">
        <f>VLOOKUP(A2279,'Data _Transformation'!A2278:Q4607,9,FALSE)</f>
        <v>Nonsmoker</v>
      </c>
      <c r="J2279" s="14" t="str">
        <f>VLOOKUP(A2279,'Data _Transformation'!A2278:Q4607,10,FALSE)</f>
        <v>Under weight</v>
      </c>
      <c r="K2279" s="14" t="str">
        <f>VLOOKUP(A2279,'Data _Transformation'!A2278:Q4607,11,FALSE)</f>
        <v>Normal</v>
      </c>
      <c r="L2279" s="39">
        <f>VLOOKUP(A2279,'Data _Transformation'!A2278:Q4607,12,FALSE)</f>
        <v>26240</v>
      </c>
      <c r="M2279" s="40">
        <f>VLOOKUP(A2279,'Data _Transformation'!A2278:Q4607,13,FALSE)</f>
        <v>42644.2</v>
      </c>
      <c r="N2279" s="14" t="str">
        <f>VLOOKUP(A2279,'Data _Transformation'!A2278:Q4607,14,FALSE)</f>
        <v>tier - 1</v>
      </c>
      <c r="O2279" s="14" t="str">
        <f>VLOOKUP(A2279,'Data _Transformation'!A2278:Q4607,15,FALSE)</f>
        <v>tier - 3</v>
      </c>
      <c r="P2279" s="14" t="str">
        <f>VLOOKUP(A2279,'Data _Transformation'!A2278:Q4607,16,0)</f>
        <v>R1011</v>
      </c>
      <c r="Q2279" s="42">
        <f>VLOOKUP(A2279,'Data _Transformation'!A2278:Q4607,17,0)</f>
        <v>51</v>
      </c>
    </row>
    <row r="2280" spans="1:17" ht="15.6" x14ac:dyDescent="0.3">
      <c r="A2280" s="41" t="s">
        <v>439</v>
      </c>
      <c r="B2280" s="14" t="str">
        <f>VLOOKUP(A2280,'Data _Transformation'!A2279:Q4608,2,FALSE)</f>
        <v xml:space="preserve">  Alvaro Sr</v>
      </c>
      <c r="C2280" s="14">
        <f>VLOOKUP(A2280,'Data _Transformation'!A2279:Q4608,3,FALSE)</f>
        <v>41.14</v>
      </c>
      <c r="D2280" s="14">
        <f>VLOOKUP(A2280,'Data _Transformation'!A2279:Q4608,4,FALSE)</f>
        <v>6.02</v>
      </c>
      <c r="E2280" s="14" t="str">
        <f>VLOOKUP(A2280,'Data _Transformation'!A2279:Q4608,5,FALSE)</f>
        <v>No</v>
      </c>
      <c r="F2280" s="14" t="str">
        <f>VLOOKUP(A2280,'Data _Transformation'!A2279:Q4608,6,FALSE)</f>
        <v>yes</v>
      </c>
      <c r="G2280" s="14" t="str">
        <f>VLOOKUP(A2280,'Data _Transformation'!A2279:Q4608,7,FALSE)</f>
        <v>No</v>
      </c>
      <c r="H2280" s="14">
        <f>VLOOKUP(A2280,'Data _Transformation'!A2279:Q4608,8,FALSE)</f>
        <v>1</v>
      </c>
      <c r="I2280" s="14" t="str">
        <f>VLOOKUP(A2280,'Data _Transformation'!A2279:Q4608,9,FALSE)</f>
        <v>Nonsmoker</v>
      </c>
      <c r="J2280" s="14" t="str">
        <f>VLOOKUP(A2280,'Data _Transformation'!A2279:Q4608,10,FALSE)</f>
        <v>Obesity</v>
      </c>
      <c r="K2280" s="14" t="str">
        <f>VLOOKUP(A2280,'Data _Transformation'!A2279:Q4608,11,FALSE)</f>
        <v>Prediabetes</v>
      </c>
      <c r="L2280" s="39">
        <f>VLOOKUP(A2280,'Data _Transformation'!A2279:Q4608,12,FALSE)</f>
        <v>28419</v>
      </c>
      <c r="M2280" s="40">
        <f>VLOOKUP(A2280,'Data _Transformation'!A2279:Q4608,13,FALSE)</f>
        <v>42760.5</v>
      </c>
      <c r="N2280" s="14" t="str">
        <f>VLOOKUP(A2280,'Data _Transformation'!A2279:Q4608,14,FALSE)</f>
        <v>tier - 1</v>
      </c>
      <c r="O2280" s="14" t="str">
        <f>VLOOKUP(A2280,'Data _Transformation'!A2279:Q4608,15,FALSE)</f>
        <v>tier - 2</v>
      </c>
      <c r="P2280" s="14" t="str">
        <f>VLOOKUP(A2280,'Data _Transformation'!A2279:Q4608,16,0)</f>
        <v>R1012</v>
      </c>
      <c r="Q2280" s="42">
        <f>VLOOKUP(A2280,'Data _Transformation'!A2279:Q4608,17,0)</f>
        <v>45</v>
      </c>
    </row>
    <row r="2281" spans="1:17" ht="15.6" x14ac:dyDescent="0.3">
      <c r="A2281" s="41" t="s">
        <v>433</v>
      </c>
      <c r="B2281" s="14" t="str">
        <f>VLOOKUP(A2281,'Data _Transformation'!A2280:Q4609,2,FALSE)</f>
        <v xml:space="preserve">  Hope</v>
      </c>
      <c r="C2281" s="14">
        <f>VLOOKUP(A2281,'Data _Transformation'!A2280:Q4609,3,FALSE)</f>
        <v>16.55</v>
      </c>
      <c r="D2281" s="14">
        <f>VLOOKUP(A2281,'Data _Transformation'!A2280:Q4609,4,FALSE)</f>
        <v>7.73</v>
      </c>
      <c r="E2281" s="14" t="str">
        <f>VLOOKUP(A2281,'Data _Transformation'!A2280:Q4609,5,FALSE)</f>
        <v>No</v>
      </c>
      <c r="F2281" s="14" t="str">
        <f>VLOOKUP(A2281,'Data _Transformation'!A2280:Q4609,6,FALSE)</f>
        <v>No</v>
      </c>
      <c r="G2281" s="14" t="str">
        <f>VLOOKUP(A2281,'Data _Transformation'!A2280:Q4609,7,FALSE)</f>
        <v>No</v>
      </c>
      <c r="H2281" s="14">
        <f>VLOOKUP(A2281,'Data _Transformation'!A2280:Q4609,8,FALSE)</f>
        <v>0</v>
      </c>
      <c r="I2281" s="14" t="str">
        <f>VLOOKUP(A2281,'Data _Transformation'!A2280:Q4609,9,FALSE)</f>
        <v>Nonsmoker</v>
      </c>
      <c r="J2281" s="14" t="str">
        <f>VLOOKUP(A2281,'Data _Transformation'!A2280:Q4609,10,FALSE)</f>
        <v>Under weight</v>
      </c>
      <c r="K2281" s="14" t="str">
        <f>VLOOKUP(A2281,'Data _Transformation'!A2280:Q4609,11,FALSE)</f>
        <v>Diabetes</v>
      </c>
      <c r="L2281" s="39">
        <f>VLOOKUP(A2281,'Data _Transformation'!A2280:Q4609,12,FALSE)</f>
        <v>24044</v>
      </c>
      <c r="M2281" s="40">
        <f>VLOOKUP(A2281,'Data _Transformation'!A2280:Q4609,13,FALSE)</f>
        <v>42764.12</v>
      </c>
      <c r="N2281" s="14" t="str">
        <f>VLOOKUP(A2281,'Data _Transformation'!A2280:Q4609,14,FALSE)</f>
        <v>tier - 1</v>
      </c>
      <c r="O2281" s="14" t="str">
        <f>VLOOKUP(A2281,'Data _Transformation'!A2280:Q4609,15,FALSE)</f>
        <v>tier - 2</v>
      </c>
      <c r="P2281" s="14" t="str">
        <f>VLOOKUP(A2281,'Data _Transformation'!A2280:Q4609,16,0)</f>
        <v>R1011</v>
      </c>
      <c r="Q2281" s="42">
        <f>VLOOKUP(A2281,'Data _Transformation'!A2280:Q4609,17,0)</f>
        <v>57</v>
      </c>
    </row>
    <row r="2282" spans="1:17" ht="15.6" x14ac:dyDescent="0.3">
      <c r="A2282" s="41" t="s">
        <v>427</v>
      </c>
      <c r="B2282" s="14" t="str">
        <f>VLOOKUP(A2282,'Data _Transformation'!A2281:Q4610,2,FALSE)</f>
        <v xml:space="preserve">  Mark P</v>
      </c>
      <c r="C2282" s="14">
        <f>VLOOKUP(A2282,'Data _Transformation'!A2281:Q4610,3,FALSE)</f>
        <v>37.29</v>
      </c>
      <c r="D2282" s="14">
        <f>VLOOKUP(A2282,'Data _Transformation'!A2281:Q4610,4,FALSE)</f>
        <v>5.03</v>
      </c>
      <c r="E2282" s="14" t="str">
        <f>VLOOKUP(A2282,'Data _Transformation'!A2281:Q4610,5,FALSE)</f>
        <v>No</v>
      </c>
      <c r="F2282" s="14" t="str">
        <f>VLOOKUP(A2282,'Data _Transformation'!A2281:Q4610,6,FALSE)</f>
        <v>yes</v>
      </c>
      <c r="G2282" s="14" t="str">
        <f>VLOOKUP(A2282,'Data _Transformation'!A2281:Q4610,7,FALSE)</f>
        <v>No</v>
      </c>
      <c r="H2282" s="14">
        <f>VLOOKUP(A2282,'Data _Transformation'!A2281:Q4610,8,FALSE)</f>
        <v>1</v>
      </c>
      <c r="I2282" s="14" t="str">
        <f>VLOOKUP(A2282,'Data _Transformation'!A2281:Q4610,9,FALSE)</f>
        <v>Nonsmoker</v>
      </c>
      <c r="J2282" s="14" t="str">
        <f>VLOOKUP(A2282,'Data _Transformation'!A2281:Q4610,10,FALSE)</f>
        <v>Obesity</v>
      </c>
      <c r="K2282" s="14" t="str">
        <f>VLOOKUP(A2282,'Data _Transformation'!A2281:Q4610,11,FALSE)</f>
        <v>Normal</v>
      </c>
      <c r="L2282" s="39">
        <f>VLOOKUP(A2282,'Data _Transformation'!A2281:Q4610,12,FALSE)</f>
        <v>26552</v>
      </c>
      <c r="M2282" s="40">
        <f>VLOOKUP(A2282,'Data _Transformation'!A2281:Q4610,13,FALSE)</f>
        <v>42856.84</v>
      </c>
      <c r="N2282" s="14" t="str">
        <f>VLOOKUP(A2282,'Data _Transformation'!A2281:Q4610,14,FALSE)</f>
        <v>tier - 1</v>
      </c>
      <c r="O2282" s="14" t="str">
        <f>VLOOKUP(A2282,'Data _Transformation'!A2281:Q4610,15,FALSE)</f>
        <v>tier - 1</v>
      </c>
      <c r="P2282" s="14" t="str">
        <f>VLOOKUP(A2282,'Data _Transformation'!A2281:Q4610,16,0)</f>
        <v>R1011</v>
      </c>
      <c r="Q2282" s="42">
        <f>VLOOKUP(A2282,'Data _Transformation'!A2281:Q4610,17,0)</f>
        <v>50</v>
      </c>
    </row>
    <row r="2283" spans="1:17" ht="15.6" x14ac:dyDescent="0.3">
      <c r="A2283" s="41" t="s">
        <v>421</v>
      </c>
      <c r="B2283" s="14" t="str">
        <f>VLOOKUP(A2283,'Data _Transformation'!A2282:Q4611,2,FALSE)</f>
        <v xml:space="preserve">  Desiree</v>
      </c>
      <c r="C2283" s="14">
        <f>VLOOKUP(A2283,'Data _Transformation'!A2282:Q4611,3,FALSE)</f>
        <v>16.739999999999998</v>
      </c>
      <c r="D2283" s="14">
        <f>VLOOKUP(A2283,'Data _Transformation'!A2282:Q4611,4,FALSE)</f>
        <v>4.08</v>
      </c>
      <c r="E2283" s="14" t="str">
        <f>VLOOKUP(A2283,'Data _Transformation'!A2282:Q4611,5,FALSE)</f>
        <v>Yes</v>
      </c>
      <c r="F2283" s="14" t="str">
        <f>VLOOKUP(A2283,'Data _Transformation'!A2282:Q4611,6,FALSE)</f>
        <v>No</v>
      </c>
      <c r="G2283" s="14" t="str">
        <f>VLOOKUP(A2283,'Data _Transformation'!A2282:Q4611,7,FALSE)</f>
        <v>No</v>
      </c>
      <c r="H2283" s="14">
        <f>VLOOKUP(A2283,'Data _Transformation'!A2282:Q4611,8,FALSE)</f>
        <v>0</v>
      </c>
      <c r="I2283" s="14" t="str">
        <f>VLOOKUP(A2283,'Data _Transformation'!A2282:Q4611,9,FALSE)</f>
        <v>Nonsmoker</v>
      </c>
      <c r="J2283" s="14" t="str">
        <f>VLOOKUP(A2283,'Data _Transformation'!A2282:Q4611,10,FALSE)</f>
        <v>Under weight</v>
      </c>
      <c r="K2283" s="14" t="str">
        <f>VLOOKUP(A2283,'Data _Transformation'!A2282:Q4611,11,FALSE)</f>
        <v>Normal</v>
      </c>
      <c r="L2283" s="39">
        <f>VLOOKUP(A2283,'Data _Transformation'!A2282:Q4611,12,FALSE)</f>
        <v>27690</v>
      </c>
      <c r="M2283" s="40">
        <f>VLOOKUP(A2283,'Data _Transformation'!A2282:Q4611,13,FALSE)</f>
        <v>42969.85</v>
      </c>
      <c r="N2283" s="14" t="str">
        <f>VLOOKUP(A2283,'Data _Transformation'!A2282:Q4611,14,FALSE)</f>
        <v>tier - 1</v>
      </c>
      <c r="O2283" s="14" t="str">
        <f>VLOOKUP(A2283,'Data _Transformation'!A2282:Q4611,15,FALSE)</f>
        <v>tier - 3</v>
      </c>
      <c r="P2283" s="14" t="str">
        <f>VLOOKUP(A2283,'Data _Transformation'!A2282:Q4611,16,0)</f>
        <v>R1013</v>
      </c>
      <c r="Q2283" s="42">
        <f>VLOOKUP(A2283,'Data _Transformation'!A2282:Q4611,17,0)</f>
        <v>47</v>
      </c>
    </row>
    <row r="2284" spans="1:17" ht="15.6" x14ac:dyDescent="0.3">
      <c r="A2284" s="41" t="s">
        <v>415</v>
      </c>
      <c r="B2284" s="14" t="str">
        <f>VLOOKUP(A2284,'Data _Transformation'!A2283:Q4612,2,FALSE)</f>
        <v xml:space="preserve">  Mario Jr</v>
      </c>
      <c r="C2284" s="14">
        <f>VLOOKUP(A2284,'Data _Transformation'!A2283:Q4612,3,FALSE)</f>
        <v>34.43</v>
      </c>
      <c r="D2284" s="14">
        <f>VLOOKUP(A2284,'Data _Transformation'!A2283:Q4612,4,FALSE)</f>
        <v>4.2699999999999996</v>
      </c>
      <c r="E2284" s="14" t="str">
        <f>VLOOKUP(A2284,'Data _Transformation'!A2283:Q4612,5,FALSE)</f>
        <v>No</v>
      </c>
      <c r="F2284" s="14" t="str">
        <f>VLOOKUP(A2284,'Data _Transformation'!A2283:Q4612,6,FALSE)</f>
        <v>yes</v>
      </c>
      <c r="G2284" s="14" t="str">
        <f>VLOOKUP(A2284,'Data _Transformation'!A2283:Q4612,7,FALSE)</f>
        <v>No</v>
      </c>
      <c r="H2284" s="14">
        <f>VLOOKUP(A2284,'Data _Transformation'!A2283:Q4612,8,FALSE)</f>
        <v>1</v>
      </c>
      <c r="I2284" s="14" t="str">
        <f>VLOOKUP(A2284,'Data _Transformation'!A2283:Q4612,9,FALSE)</f>
        <v>Nonsmoker</v>
      </c>
      <c r="J2284" s="14" t="str">
        <f>VLOOKUP(A2284,'Data _Transformation'!A2283:Q4612,10,FALSE)</f>
        <v>Obesity</v>
      </c>
      <c r="K2284" s="14" t="str">
        <f>VLOOKUP(A2284,'Data _Transformation'!A2283:Q4612,11,FALSE)</f>
        <v>Normal</v>
      </c>
      <c r="L2284" s="39">
        <f>VLOOKUP(A2284,'Data _Transformation'!A2283:Q4612,12,FALSE)</f>
        <v>28798</v>
      </c>
      <c r="M2284" s="40">
        <f>VLOOKUP(A2284,'Data _Transformation'!A2283:Q4612,13,FALSE)</f>
        <v>42983.46</v>
      </c>
      <c r="N2284" s="14" t="str">
        <f>VLOOKUP(A2284,'Data _Transformation'!A2283:Q4612,14,FALSE)</f>
        <v>tier - 1</v>
      </c>
      <c r="O2284" s="14" t="str">
        <f>VLOOKUP(A2284,'Data _Transformation'!A2283:Q4612,15,FALSE)</f>
        <v>tier - 2</v>
      </c>
      <c r="P2284" s="14" t="str">
        <f>VLOOKUP(A2284,'Data _Transformation'!A2283:Q4612,16,0)</f>
        <v>R1012</v>
      </c>
      <c r="Q2284" s="42">
        <f>VLOOKUP(A2284,'Data _Transformation'!A2283:Q4612,17,0)</f>
        <v>44</v>
      </c>
    </row>
    <row r="2285" spans="1:17" ht="15.6" x14ac:dyDescent="0.3">
      <c r="A2285" s="41" t="s">
        <v>408</v>
      </c>
      <c r="B2285" s="14" t="str">
        <f>VLOOKUP(A2285,'Data _Transformation'!A2284:Q4613,2,FALSE)</f>
        <v xml:space="preserve">  Lusapho</v>
      </c>
      <c r="C2285" s="14">
        <f>VLOOKUP(A2285,'Data _Transformation'!A2284:Q4613,3,FALSE)</f>
        <v>34.1</v>
      </c>
      <c r="D2285" s="14">
        <f>VLOOKUP(A2285,'Data _Transformation'!A2284:Q4613,4,FALSE)</f>
        <v>4.07</v>
      </c>
      <c r="E2285" s="14" t="str">
        <f>VLOOKUP(A2285,'Data _Transformation'!A2284:Q4613,5,FALSE)</f>
        <v>No</v>
      </c>
      <c r="F2285" s="14" t="str">
        <f>VLOOKUP(A2285,'Data _Transformation'!A2284:Q4613,6,FALSE)</f>
        <v>yes</v>
      </c>
      <c r="G2285" s="14" t="str">
        <f>VLOOKUP(A2285,'Data _Transformation'!A2284:Q4613,7,FALSE)</f>
        <v>No</v>
      </c>
      <c r="H2285" s="14">
        <f>VLOOKUP(A2285,'Data _Transformation'!A2284:Q4613,8,FALSE)</f>
        <v>1</v>
      </c>
      <c r="I2285" s="14" t="str">
        <f>VLOOKUP(A2285,'Data _Transformation'!A2284:Q4613,9,FALSE)</f>
        <v>Nonsmoker</v>
      </c>
      <c r="J2285" s="14" t="str">
        <f>VLOOKUP(A2285,'Data _Transformation'!A2284:Q4613,10,FALSE)</f>
        <v>Obesity</v>
      </c>
      <c r="K2285" s="14" t="str">
        <f>VLOOKUP(A2285,'Data _Transformation'!A2284:Q4613,11,FALSE)</f>
        <v>Normal</v>
      </c>
      <c r="L2285" s="39">
        <f>VLOOKUP(A2285,'Data _Transformation'!A2284:Q4613,12,FALSE)</f>
        <v>24075</v>
      </c>
      <c r="M2285" s="40">
        <f>VLOOKUP(A2285,'Data _Transformation'!A2284:Q4613,13,FALSE)</f>
        <v>43073.760000000002</v>
      </c>
      <c r="N2285" s="14" t="str">
        <f>VLOOKUP(A2285,'Data _Transformation'!A2284:Q4613,14,FALSE)</f>
        <v>tier - 2</v>
      </c>
      <c r="O2285" s="14" t="str">
        <f>VLOOKUP(A2285,'Data _Transformation'!A2284:Q4613,15,FALSE)</f>
        <v>tier - 2</v>
      </c>
      <c r="P2285" s="14" t="str">
        <f>VLOOKUP(A2285,'Data _Transformation'!A2284:Q4613,16,0)</f>
        <v>R1011</v>
      </c>
      <c r="Q2285" s="42">
        <f>VLOOKUP(A2285,'Data _Transformation'!A2284:Q4613,17,0)</f>
        <v>57</v>
      </c>
    </row>
    <row r="2286" spans="1:17" ht="15.6" x14ac:dyDescent="0.3">
      <c r="A2286" s="41" t="s">
        <v>395</v>
      </c>
      <c r="B2286" s="14" t="str">
        <f>VLOOKUP(A2286,'Data _Transformation'!A2285:Q4614,2,FALSE)</f>
        <v xml:space="preserve">  Erin C</v>
      </c>
      <c r="C2286" s="14">
        <f>VLOOKUP(A2286,'Data _Transformation'!A2285:Q4614,3,FALSE)</f>
        <v>19.3</v>
      </c>
      <c r="D2286" s="14">
        <f>VLOOKUP(A2286,'Data _Transformation'!A2285:Q4614,4,FALSE)</f>
        <v>10.36</v>
      </c>
      <c r="E2286" s="14" t="str">
        <f>VLOOKUP(A2286,'Data _Transformation'!A2285:Q4614,5,FALSE)</f>
        <v>No</v>
      </c>
      <c r="F2286" s="14" t="str">
        <f>VLOOKUP(A2286,'Data _Transformation'!A2285:Q4614,6,FALSE)</f>
        <v>No</v>
      </c>
      <c r="G2286" s="14" t="str">
        <f>VLOOKUP(A2286,'Data _Transformation'!A2285:Q4614,7,FALSE)</f>
        <v>No</v>
      </c>
      <c r="H2286" s="14">
        <f>VLOOKUP(A2286,'Data _Transformation'!A2285:Q4614,8,FALSE)</f>
        <v>0</v>
      </c>
      <c r="I2286" s="14" t="str">
        <f>VLOOKUP(A2286,'Data _Transformation'!A2285:Q4614,9,FALSE)</f>
        <v>Nonsmoker</v>
      </c>
      <c r="J2286" s="14" t="str">
        <f>VLOOKUP(A2286,'Data _Transformation'!A2285:Q4614,10,FALSE)</f>
        <v>Normal weight</v>
      </c>
      <c r="K2286" s="14" t="str">
        <f>VLOOKUP(A2286,'Data _Transformation'!A2285:Q4614,11,FALSE)</f>
        <v>Diabetes</v>
      </c>
      <c r="L2286" s="39">
        <f>VLOOKUP(A2286,'Data _Transformation'!A2285:Q4614,12,FALSE)</f>
        <v>25540</v>
      </c>
      <c r="M2286" s="40">
        <f>VLOOKUP(A2286,'Data _Transformation'!A2285:Q4614,13,FALSE)</f>
        <v>43254.42</v>
      </c>
      <c r="N2286" s="14" t="str">
        <f>VLOOKUP(A2286,'Data _Transformation'!A2285:Q4614,14,FALSE)</f>
        <v>tier - 2</v>
      </c>
      <c r="O2286" s="14" t="str">
        <f>VLOOKUP(A2286,'Data _Transformation'!A2285:Q4614,15,FALSE)</f>
        <v>tier - 2</v>
      </c>
      <c r="P2286" s="14" t="str">
        <f>VLOOKUP(A2286,'Data _Transformation'!A2285:Q4614,16,0)</f>
        <v>R1016</v>
      </c>
      <c r="Q2286" s="42">
        <f>VLOOKUP(A2286,'Data _Transformation'!A2285:Q4614,17,0)</f>
        <v>53</v>
      </c>
    </row>
    <row r="2287" spans="1:17" ht="15.6" x14ac:dyDescent="0.3">
      <c r="A2287" s="41" t="s">
        <v>388</v>
      </c>
      <c r="B2287" s="14" t="str">
        <f>VLOOKUP(A2287,'Data _Transformation'!A2286:Q4615,2,FALSE)</f>
        <v xml:space="preserve">  Alan F</v>
      </c>
      <c r="C2287" s="14">
        <f>VLOOKUP(A2287,'Data _Transformation'!A2286:Q4615,3,FALSE)</f>
        <v>33.659999999999997</v>
      </c>
      <c r="D2287" s="14">
        <f>VLOOKUP(A2287,'Data _Transformation'!A2286:Q4615,4,FALSE)</f>
        <v>5.71</v>
      </c>
      <c r="E2287" s="14" t="str">
        <f>VLOOKUP(A2287,'Data _Transformation'!A2286:Q4615,5,FALSE)</f>
        <v>No</v>
      </c>
      <c r="F2287" s="14" t="str">
        <f>VLOOKUP(A2287,'Data _Transformation'!A2286:Q4615,6,FALSE)</f>
        <v>yes</v>
      </c>
      <c r="G2287" s="14" t="str">
        <f>VLOOKUP(A2287,'Data _Transformation'!A2286:Q4615,7,FALSE)</f>
        <v>No</v>
      </c>
      <c r="H2287" s="14">
        <f>VLOOKUP(A2287,'Data _Transformation'!A2286:Q4615,8,FALSE)</f>
        <v>1</v>
      </c>
      <c r="I2287" s="14" t="str">
        <f>VLOOKUP(A2287,'Data _Transformation'!A2286:Q4615,9,FALSE)</f>
        <v>Nonsmoker</v>
      </c>
      <c r="J2287" s="14" t="str">
        <f>VLOOKUP(A2287,'Data _Transformation'!A2286:Q4615,10,FALSE)</f>
        <v>Obesity</v>
      </c>
      <c r="K2287" s="14" t="str">
        <f>VLOOKUP(A2287,'Data _Transformation'!A2286:Q4615,11,FALSE)</f>
        <v>Prediabetes</v>
      </c>
      <c r="L2287" s="39">
        <f>VLOOKUP(A2287,'Data _Transformation'!A2286:Q4615,12,FALSE)</f>
        <v>23976</v>
      </c>
      <c r="M2287" s="40">
        <f>VLOOKUP(A2287,'Data _Transformation'!A2286:Q4615,13,FALSE)</f>
        <v>43578.94</v>
      </c>
      <c r="N2287" s="14" t="str">
        <f>VLOOKUP(A2287,'Data _Transformation'!A2286:Q4615,14,FALSE)</f>
        <v>tier - 2</v>
      </c>
      <c r="O2287" s="14" t="str">
        <f>VLOOKUP(A2287,'Data _Transformation'!A2286:Q4615,15,FALSE)</f>
        <v>tier - 2</v>
      </c>
      <c r="P2287" s="14" t="str">
        <f>VLOOKUP(A2287,'Data _Transformation'!A2286:Q4615,16,0)</f>
        <v>R1012</v>
      </c>
      <c r="Q2287" s="42">
        <f>VLOOKUP(A2287,'Data _Transformation'!A2286:Q4615,17,0)</f>
        <v>57</v>
      </c>
    </row>
    <row r="2288" spans="1:17" ht="15.6" x14ac:dyDescent="0.3">
      <c r="A2288" s="41" t="s">
        <v>382</v>
      </c>
      <c r="B2288" s="14" t="str">
        <f>VLOOKUP(A2288,'Data _Transformation'!A2287:Q4616,2,FALSE)</f>
        <v xml:space="preserve">  Ryan</v>
      </c>
      <c r="C2288" s="14">
        <f>VLOOKUP(A2288,'Data _Transformation'!A2287:Q4616,3,FALSE)</f>
        <v>33.33</v>
      </c>
      <c r="D2288" s="14">
        <f>VLOOKUP(A2288,'Data _Transformation'!A2287:Q4616,4,FALSE)</f>
        <v>6.08</v>
      </c>
      <c r="E2288" s="14" t="str">
        <f>VLOOKUP(A2288,'Data _Transformation'!A2287:Q4616,5,FALSE)</f>
        <v>No</v>
      </c>
      <c r="F2288" s="14" t="str">
        <f>VLOOKUP(A2288,'Data _Transformation'!A2287:Q4616,6,FALSE)</f>
        <v>yes</v>
      </c>
      <c r="G2288" s="14" t="str">
        <f>VLOOKUP(A2288,'Data _Transformation'!A2287:Q4616,7,FALSE)</f>
        <v>No</v>
      </c>
      <c r="H2288" s="14">
        <f>VLOOKUP(A2288,'Data _Transformation'!A2287:Q4616,8,FALSE)</f>
        <v>1</v>
      </c>
      <c r="I2288" s="14" t="str">
        <f>VLOOKUP(A2288,'Data _Transformation'!A2287:Q4616,9,FALSE)</f>
        <v>Nonsmoker</v>
      </c>
      <c r="J2288" s="14" t="str">
        <f>VLOOKUP(A2288,'Data _Transformation'!A2287:Q4616,10,FALSE)</f>
        <v>Obesity</v>
      </c>
      <c r="K2288" s="14" t="str">
        <f>VLOOKUP(A2288,'Data _Transformation'!A2287:Q4616,11,FALSE)</f>
        <v>Prediabetes</v>
      </c>
      <c r="L2288" s="39">
        <f>VLOOKUP(A2288,'Data _Transformation'!A2287:Q4616,12,FALSE)</f>
        <v>31775</v>
      </c>
      <c r="M2288" s="40">
        <f>VLOOKUP(A2288,'Data _Transformation'!A2287:Q4616,13,FALSE)</f>
        <v>43753.34</v>
      </c>
      <c r="N2288" s="14" t="str">
        <f>VLOOKUP(A2288,'Data _Transformation'!A2287:Q4616,14,FALSE)</f>
        <v>tier - 2</v>
      </c>
      <c r="O2288" s="14" t="str">
        <f>VLOOKUP(A2288,'Data _Transformation'!A2287:Q4616,15,FALSE)</f>
        <v>tier - 1</v>
      </c>
      <c r="P2288" s="14" t="str">
        <f>VLOOKUP(A2288,'Data _Transformation'!A2287:Q4616,16,0)</f>
        <v>R1015</v>
      </c>
      <c r="Q2288" s="42">
        <f>VLOOKUP(A2288,'Data _Transformation'!A2287:Q4616,17,0)</f>
        <v>36</v>
      </c>
    </row>
    <row r="2289" spans="1:17" ht="15.6" x14ac:dyDescent="0.3">
      <c r="A2289" s="41" t="s">
        <v>375</v>
      </c>
      <c r="B2289" s="14" t="str">
        <f>VLOOKUP(A2289,'Data _Transformation'!A2288:Q4617,2,FALSE)</f>
        <v xml:space="preserve">  Hope</v>
      </c>
      <c r="C2289" s="14">
        <f>VLOOKUP(A2289,'Data _Transformation'!A2288:Q4617,3,FALSE)</f>
        <v>21.84</v>
      </c>
      <c r="D2289" s="14">
        <f>VLOOKUP(A2289,'Data _Transformation'!A2288:Q4617,4,FALSE)</f>
        <v>5.71</v>
      </c>
      <c r="E2289" s="14" t="str">
        <f>VLOOKUP(A2289,'Data _Transformation'!A2288:Q4617,5,FALSE)</f>
        <v>No</v>
      </c>
      <c r="F2289" s="14" t="str">
        <f>VLOOKUP(A2289,'Data _Transformation'!A2288:Q4617,6,FALSE)</f>
        <v>yes</v>
      </c>
      <c r="G2289" s="14" t="str">
        <f>VLOOKUP(A2289,'Data _Transformation'!A2288:Q4617,7,FALSE)</f>
        <v>No</v>
      </c>
      <c r="H2289" s="14">
        <f>VLOOKUP(A2289,'Data _Transformation'!A2288:Q4617,8,FALSE)</f>
        <v>1</v>
      </c>
      <c r="I2289" s="14" t="str">
        <f>VLOOKUP(A2289,'Data _Transformation'!A2288:Q4617,9,FALSE)</f>
        <v>Nonsmoker</v>
      </c>
      <c r="J2289" s="14" t="str">
        <f>VLOOKUP(A2289,'Data _Transformation'!A2288:Q4617,10,FALSE)</f>
        <v>Normal weight</v>
      </c>
      <c r="K2289" s="14" t="str">
        <f>VLOOKUP(A2289,'Data _Transformation'!A2288:Q4617,11,FALSE)</f>
        <v>Prediabetes</v>
      </c>
      <c r="L2289" s="39">
        <f>VLOOKUP(A2289,'Data _Transformation'!A2288:Q4617,12,FALSE)</f>
        <v>24405</v>
      </c>
      <c r="M2289" s="40">
        <f>VLOOKUP(A2289,'Data _Transformation'!A2288:Q4617,13,FALSE)</f>
        <v>43813.87</v>
      </c>
      <c r="N2289" s="14" t="str">
        <f>VLOOKUP(A2289,'Data _Transformation'!A2288:Q4617,14,FALSE)</f>
        <v>tier - 2</v>
      </c>
      <c r="O2289" s="14" t="str">
        <f>VLOOKUP(A2289,'Data _Transformation'!A2288:Q4617,15,FALSE)</f>
        <v>tier - 2</v>
      </c>
      <c r="P2289" s="14" t="str">
        <f>VLOOKUP(A2289,'Data _Transformation'!A2288:Q4617,16,0)</f>
        <v>R1013</v>
      </c>
      <c r="Q2289" s="42">
        <f>VLOOKUP(A2289,'Data _Transformation'!A2288:Q4617,17,0)</f>
        <v>56</v>
      </c>
    </row>
    <row r="2290" spans="1:17" ht="15.6" x14ac:dyDescent="0.3">
      <c r="A2290" s="41" t="s">
        <v>367</v>
      </c>
      <c r="B2290" s="14" t="str">
        <f>VLOOKUP(A2290,'Data _Transformation'!A2289:Q4618,2,FALSE)</f>
        <v xml:space="preserve">  Josh</v>
      </c>
      <c r="C2290" s="14">
        <f>VLOOKUP(A2290,'Data _Transformation'!A2289:Q4618,3,FALSE)</f>
        <v>16.87</v>
      </c>
      <c r="D2290" s="14">
        <f>VLOOKUP(A2290,'Data _Transformation'!A2289:Q4618,4,FALSE)</f>
        <v>9.1300000000000008</v>
      </c>
      <c r="E2290" s="14" t="str">
        <f>VLOOKUP(A2290,'Data _Transformation'!A2289:Q4618,5,FALSE)</f>
        <v>No</v>
      </c>
      <c r="F2290" s="14" t="str">
        <f>VLOOKUP(A2290,'Data _Transformation'!A2289:Q4618,6,FALSE)</f>
        <v>No</v>
      </c>
      <c r="G2290" s="14" t="str">
        <f>VLOOKUP(A2290,'Data _Transformation'!A2289:Q4618,7,FALSE)</f>
        <v>No</v>
      </c>
      <c r="H2290" s="14">
        <f>VLOOKUP(A2290,'Data _Transformation'!A2289:Q4618,8,FALSE)</f>
        <v>0</v>
      </c>
      <c r="I2290" s="14" t="str">
        <f>VLOOKUP(A2290,'Data _Transformation'!A2289:Q4618,9,FALSE)</f>
        <v>Nonsmoker</v>
      </c>
      <c r="J2290" s="14" t="str">
        <f>VLOOKUP(A2290,'Data _Transformation'!A2289:Q4618,10,FALSE)</f>
        <v>Under weight</v>
      </c>
      <c r="K2290" s="14" t="str">
        <f>VLOOKUP(A2290,'Data _Transformation'!A2289:Q4618,11,FALSE)</f>
        <v>Diabetes</v>
      </c>
      <c r="L2290" s="39">
        <f>VLOOKUP(A2290,'Data _Transformation'!A2289:Q4618,12,FALSE)</f>
        <v>24290</v>
      </c>
      <c r="M2290" s="40">
        <f>VLOOKUP(A2290,'Data _Transformation'!A2289:Q4618,13,FALSE)</f>
        <v>43817.45</v>
      </c>
      <c r="N2290" s="14" t="str">
        <f>VLOOKUP(A2290,'Data _Transformation'!A2289:Q4618,14,FALSE)</f>
        <v>tier - 2</v>
      </c>
      <c r="O2290" s="14" t="str">
        <f>VLOOKUP(A2290,'Data _Transformation'!A2289:Q4618,15,FALSE)</f>
        <v>tier - 3</v>
      </c>
      <c r="P2290" s="14" t="str">
        <f>VLOOKUP(A2290,'Data _Transformation'!A2289:Q4618,16,0)</f>
        <v>R1012</v>
      </c>
      <c r="Q2290" s="42">
        <f>VLOOKUP(A2290,'Data _Transformation'!A2289:Q4618,17,0)</f>
        <v>56</v>
      </c>
    </row>
    <row r="2291" spans="1:17" ht="15.6" x14ac:dyDescent="0.3">
      <c r="A2291" s="41" t="s">
        <v>360</v>
      </c>
      <c r="B2291" s="14" t="str">
        <f>VLOOKUP(A2291,'Data _Transformation'!A2290:Q4619,2,FALSE)</f>
        <v xml:space="preserve">  Jacob J</v>
      </c>
      <c r="C2291" s="14">
        <f>VLOOKUP(A2291,'Data _Transformation'!A2290:Q4619,3,FALSE)</f>
        <v>30.14</v>
      </c>
      <c r="D2291" s="14">
        <f>VLOOKUP(A2291,'Data _Transformation'!A2290:Q4619,4,FALSE)</f>
        <v>5.49</v>
      </c>
      <c r="E2291" s="14" t="str">
        <f>VLOOKUP(A2291,'Data _Transformation'!A2290:Q4619,5,FALSE)</f>
        <v>No</v>
      </c>
      <c r="F2291" s="14" t="str">
        <f>VLOOKUP(A2291,'Data _Transformation'!A2290:Q4619,6,FALSE)</f>
        <v>yes</v>
      </c>
      <c r="G2291" s="14" t="str">
        <f>VLOOKUP(A2291,'Data _Transformation'!A2290:Q4619,7,FALSE)</f>
        <v>No</v>
      </c>
      <c r="H2291" s="14">
        <f>VLOOKUP(A2291,'Data _Transformation'!A2290:Q4619,8,FALSE)</f>
        <v>1</v>
      </c>
      <c r="I2291" s="14" t="str">
        <f>VLOOKUP(A2291,'Data _Transformation'!A2290:Q4619,9,FALSE)</f>
        <v>Nonsmoker</v>
      </c>
      <c r="J2291" s="14" t="str">
        <f>VLOOKUP(A2291,'Data _Transformation'!A2290:Q4619,10,FALSE)</f>
        <v>Obesity</v>
      </c>
      <c r="K2291" s="14" t="str">
        <f>VLOOKUP(A2291,'Data _Transformation'!A2290:Q4619,11,FALSE)</f>
        <v>Normal</v>
      </c>
      <c r="L2291" s="39">
        <f>VLOOKUP(A2291,'Data _Transformation'!A2290:Q4619,12,FALSE)</f>
        <v>29535</v>
      </c>
      <c r="M2291" s="40">
        <f>VLOOKUP(A2291,'Data _Transformation'!A2290:Q4619,13,FALSE)</f>
        <v>43896.38</v>
      </c>
      <c r="N2291" s="14" t="str">
        <f>VLOOKUP(A2291,'Data _Transformation'!A2290:Q4619,14,FALSE)</f>
        <v>tier - 2</v>
      </c>
      <c r="O2291" s="14" t="str">
        <f>VLOOKUP(A2291,'Data _Transformation'!A2290:Q4619,15,FALSE)</f>
        <v>tier - 1</v>
      </c>
      <c r="P2291" s="14" t="str">
        <f>VLOOKUP(A2291,'Data _Transformation'!A2290:Q4619,16,0)</f>
        <v>R1013</v>
      </c>
      <c r="Q2291" s="42">
        <f>VLOOKUP(A2291,'Data _Transformation'!A2290:Q4619,17,0)</f>
        <v>42</v>
      </c>
    </row>
    <row r="2292" spans="1:17" ht="15.6" x14ac:dyDescent="0.3">
      <c r="A2292" s="41" t="s">
        <v>353</v>
      </c>
      <c r="B2292" s="14" t="str">
        <f>VLOOKUP(A2292,'Data _Transformation'!A2291:Q4620,2,FALSE)</f>
        <v xml:space="preserve">  Jose Tomas</v>
      </c>
      <c r="C2292" s="14">
        <f>VLOOKUP(A2292,'Data _Transformation'!A2291:Q4620,3,FALSE)</f>
        <v>23.21</v>
      </c>
      <c r="D2292" s="14">
        <f>VLOOKUP(A2292,'Data _Transformation'!A2291:Q4620,4,FALSE)</f>
        <v>4.37</v>
      </c>
      <c r="E2292" s="14" t="str">
        <f>VLOOKUP(A2292,'Data _Transformation'!A2291:Q4620,5,FALSE)</f>
        <v>No</v>
      </c>
      <c r="F2292" s="14" t="str">
        <f>VLOOKUP(A2292,'Data _Transformation'!A2291:Q4620,6,FALSE)</f>
        <v>yes</v>
      </c>
      <c r="G2292" s="14" t="str">
        <f>VLOOKUP(A2292,'Data _Transformation'!A2291:Q4620,7,FALSE)</f>
        <v>No</v>
      </c>
      <c r="H2292" s="14">
        <f>VLOOKUP(A2292,'Data _Transformation'!A2291:Q4620,8,FALSE)</f>
        <v>1</v>
      </c>
      <c r="I2292" s="14" t="str">
        <f>VLOOKUP(A2292,'Data _Transformation'!A2291:Q4620,9,FALSE)</f>
        <v>Nonsmoker</v>
      </c>
      <c r="J2292" s="14" t="str">
        <f>VLOOKUP(A2292,'Data _Transformation'!A2291:Q4620,10,FALSE)</f>
        <v>Normal weight</v>
      </c>
      <c r="K2292" s="14" t="str">
        <f>VLOOKUP(A2292,'Data _Transformation'!A2291:Q4620,11,FALSE)</f>
        <v>Normal</v>
      </c>
      <c r="L2292" s="39">
        <f>VLOOKUP(A2292,'Data _Transformation'!A2291:Q4620,12,FALSE)</f>
        <v>24385</v>
      </c>
      <c r="M2292" s="40">
        <f>VLOOKUP(A2292,'Data _Transformation'!A2291:Q4620,13,FALSE)</f>
        <v>43921.18</v>
      </c>
      <c r="N2292" s="14" t="str">
        <f>VLOOKUP(A2292,'Data _Transformation'!A2291:Q4620,14,FALSE)</f>
        <v>tier - 2</v>
      </c>
      <c r="O2292" s="14" t="str">
        <f>VLOOKUP(A2292,'Data _Transformation'!A2291:Q4620,15,FALSE)</f>
        <v>tier - 2</v>
      </c>
      <c r="P2292" s="14" t="str">
        <f>VLOOKUP(A2292,'Data _Transformation'!A2291:Q4620,16,0)</f>
        <v>R1012</v>
      </c>
      <c r="Q2292" s="42">
        <f>VLOOKUP(A2292,'Data _Transformation'!A2291:Q4620,17,0)</f>
        <v>56</v>
      </c>
    </row>
    <row r="2293" spans="1:17" ht="15.6" x14ac:dyDescent="0.3">
      <c r="A2293" s="41" t="s">
        <v>346</v>
      </c>
      <c r="B2293" s="14" t="str">
        <f>VLOOKUP(A2293,'Data _Transformation'!A2292:Q4621,2,FALSE)</f>
        <v xml:space="preserve">  Mary Evan</v>
      </c>
      <c r="C2293" s="14">
        <f>VLOOKUP(A2293,'Data _Transformation'!A2292:Q4621,3,FALSE)</f>
        <v>17.170000000000002</v>
      </c>
      <c r="D2293" s="14">
        <f>VLOOKUP(A2293,'Data _Transformation'!A2292:Q4621,4,FALSE)</f>
        <v>8.4600000000000009</v>
      </c>
      <c r="E2293" s="14" t="str">
        <f>VLOOKUP(A2293,'Data _Transformation'!A2292:Q4621,5,FALSE)</f>
        <v>No</v>
      </c>
      <c r="F2293" s="14" t="str">
        <f>VLOOKUP(A2293,'Data _Transformation'!A2292:Q4621,6,FALSE)</f>
        <v>No</v>
      </c>
      <c r="G2293" s="14" t="str">
        <f>VLOOKUP(A2293,'Data _Transformation'!A2292:Q4621,7,FALSE)</f>
        <v>No</v>
      </c>
      <c r="H2293" s="14">
        <f>VLOOKUP(A2293,'Data _Transformation'!A2292:Q4621,8,FALSE)</f>
        <v>0</v>
      </c>
      <c r="I2293" s="14" t="str">
        <f>VLOOKUP(A2293,'Data _Transformation'!A2292:Q4621,9,FALSE)</f>
        <v>Nonsmoker</v>
      </c>
      <c r="J2293" s="14" t="str">
        <f>VLOOKUP(A2293,'Data _Transformation'!A2292:Q4621,10,FALSE)</f>
        <v>Under weight</v>
      </c>
      <c r="K2293" s="14" t="str">
        <f>VLOOKUP(A2293,'Data _Transformation'!A2292:Q4621,11,FALSE)</f>
        <v>Diabetes</v>
      </c>
      <c r="L2293" s="39">
        <f>VLOOKUP(A2293,'Data _Transformation'!A2292:Q4621,12,FALSE)</f>
        <v>32340</v>
      </c>
      <c r="M2293" s="40">
        <f>VLOOKUP(A2293,'Data _Transformation'!A2292:Q4621,13,FALSE)</f>
        <v>43943.88</v>
      </c>
      <c r="N2293" s="14" t="str">
        <f>VLOOKUP(A2293,'Data _Transformation'!A2292:Q4621,14,FALSE)</f>
        <v>tier - 2</v>
      </c>
      <c r="O2293" s="14" t="str">
        <f>VLOOKUP(A2293,'Data _Transformation'!A2292:Q4621,15,FALSE)</f>
        <v>tier - 1</v>
      </c>
      <c r="P2293" s="14" t="str">
        <f>VLOOKUP(A2293,'Data _Transformation'!A2292:Q4621,16,0)</f>
        <v>R1012</v>
      </c>
      <c r="Q2293" s="42">
        <f>VLOOKUP(A2293,'Data _Transformation'!A2292:Q4621,17,0)</f>
        <v>34</v>
      </c>
    </row>
    <row r="2294" spans="1:17" ht="15.6" x14ac:dyDescent="0.3">
      <c r="A2294" s="41" t="s">
        <v>340</v>
      </c>
      <c r="B2294" s="14" t="str">
        <f>VLOOKUP(A2294,'Data _Transformation'!A2293:Q4622,2,FALSE)</f>
        <v xml:space="preserve">  Justin K</v>
      </c>
      <c r="C2294" s="14">
        <f>VLOOKUP(A2294,'Data _Transformation'!A2293:Q4622,3,FALSE)</f>
        <v>15.61</v>
      </c>
      <c r="D2294" s="14">
        <f>VLOOKUP(A2294,'Data _Transformation'!A2293:Q4622,4,FALSE)</f>
        <v>5.28</v>
      </c>
      <c r="E2294" s="14" t="str">
        <f>VLOOKUP(A2294,'Data _Transformation'!A2293:Q4622,5,FALSE)</f>
        <v>No</v>
      </c>
      <c r="F2294" s="14" t="str">
        <f>VLOOKUP(A2294,'Data _Transformation'!A2293:Q4622,6,FALSE)</f>
        <v>No</v>
      </c>
      <c r="G2294" s="14" t="str">
        <f>VLOOKUP(A2294,'Data _Transformation'!A2293:Q4622,7,FALSE)</f>
        <v>No</v>
      </c>
      <c r="H2294" s="14">
        <f>VLOOKUP(A2294,'Data _Transformation'!A2293:Q4622,8,FALSE)</f>
        <v>1</v>
      </c>
      <c r="I2294" s="14" t="str">
        <f>VLOOKUP(A2294,'Data _Transformation'!A2293:Q4622,9,FALSE)</f>
        <v>Nonsmoker</v>
      </c>
      <c r="J2294" s="14" t="str">
        <f>VLOOKUP(A2294,'Data _Transformation'!A2293:Q4622,10,FALSE)</f>
        <v>Under weight</v>
      </c>
      <c r="K2294" s="14" t="str">
        <f>VLOOKUP(A2294,'Data _Transformation'!A2293:Q4622,11,FALSE)</f>
        <v>Normal</v>
      </c>
      <c r="L2294" s="39">
        <f>VLOOKUP(A2294,'Data _Transformation'!A2293:Q4622,12,FALSE)</f>
        <v>27546</v>
      </c>
      <c r="M2294" s="40">
        <f>VLOOKUP(A2294,'Data _Transformation'!A2293:Q4622,13,FALSE)</f>
        <v>44202.65</v>
      </c>
      <c r="N2294" s="14" t="str">
        <f>VLOOKUP(A2294,'Data _Transformation'!A2293:Q4622,14,FALSE)</f>
        <v>tier - 2</v>
      </c>
      <c r="O2294" s="14" t="str">
        <f>VLOOKUP(A2294,'Data _Transformation'!A2293:Q4622,15,FALSE)</f>
        <v>tier - 2</v>
      </c>
      <c r="P2294" s="14" t="str">
        <f>VLOOKUP(A2294,'Data _Transformation'!A2293:Q4622,16,0)</f>
        <v>R1013</v>
      </c>
      <c r="Q2294" s="42">
        <f>VLOOKUP(A2294,'Data _Transformation'!A2293:Q4622,17,0)</f>
        <v>48</v>
      </c>
    </row>
    <row r="2295" spans="1:17" ht="15.6" x14ac:dyDescent="0.3">
      <c r="A2295" s="41" t="s">
        <v>334</v>
      </c>
      <c r="B2295" s="14" t="str">
        <f>VLOOKUP(A2295,'Data _Transformation'!A2294:Q4623,2,FALSE)</f>
        <v xml:space="preserve">  Patrick</v>
      </c>
      <c r="C2295" s="14">
        <f>VLOOKUP(A2295,'Data _Transformation'!A2294:Q4623,3,FALSE)</f>
        <v>17.98</v>
      </c>
      <c r="D2295" s="14">
        <f>VLOOKUP(A2295,'Data _Transformation'!A2294:Q4623,4,FALSE)</f>
        <v>5.33</v>
      </c>
      <c r="E2295" s="14" t="str">
        <f>VLOOKUP(A2295,'Data _Transformation'!A2294:Q4623,5,FALSE)</f>
        <v>Yes</v>
      </c>
      <c r="F2295" s="14" t="str">
        <f>VLOOKUP(A2295,'Data _Transformation'!A2294:Q4623,6,FALSE)</f>
        <v>No</v>
      </c>
      <c r="G2295" s="14" t="str">
        <f>VLOOKUP(A2295,'Data _Transformation'!A2294:Q4623,7,FALSE)</f>
        <v>Yes</v>
      </c>
      <c r="H2295" s="14">
        <f>VLOOKUP(A2295,'Data _Transformation'!A2294:Q4623,8,FALSE)</f>
        <v>1</v>
      </c>
      <c r="I2295" s="14" t="str">
        <f>VLOOKUP(A2295,'Data _Transformation'!A2294:Q4623,9,FALSE)</f>
        <v>Nonsmoker</v>
      </c>
      <c r="J2295" s="14" t="str">
        <f>VLOOKUP(A2295,'Data _Transformation'!A2294:Q4623,10,FALSE)</f>
        <v>Under weight</v>
      </c>
      <c r="K2295" s="14" t="str">
        <f>VLOOKUP(A2295,'Data _Transformation'!A2294:Q4623,11,FALSE)</f>
        <v>Normal</v>
      </c>
      <c r="L2295" s="39">
        <f>VLOOKUP(A2295,'Data _Transformation'!A2294:Q4623,12,FALSE)</f>
        <v>25166</v>
      </c>
      <c r="M2295" s="40">
        <f>VLOOKUP(A2295,'Data _Transformation'!A2294:Q4623,13,FALSE)</f>
        <v>44260.75</v>
      </c>
      <c r="N2295" s="14" t="str">
        <f>VLOOKUP(A2295,'Data _Transformation'!A2294:Q4623,14,FALSE)</f>
        <v>tier - 2</v>
      </c>
      <c r="O2295" s="14" t="str">
        <f>VLOOKUP(A2295,'Data _Transformation'!A2294:Q4623,15,FALSE)</f>
        <v>tier - 1</v>
      </c>
      <c r="P2295" s="14" t="str">
        <f>VLOOKUP(A2295,'Data _Transformation'!A2294:Q4623,16,0)</f>
        <v>R1013</v>
      </c>
      <c r="Q2295" s="42">
        <f>VLOOKUP(A2295,'Data _Transformation'!A2294:Q4623,17,0)</f>
        <v>54</v>
      </c>
    </row>
    <row r="2296" spans="1:17" ht="15.6" x14ac:dyDescent="0.3">
      <c r="A2296" s="41" t="s">
        <v>329</v>
      </c>
      <c r="B2296" s="14" t="str">
        <f>VLOOKUP(A2296,'Data _Transformation'!A2295:Q4624,2,FALSE)</f>
        <v xml:space="preserve">  Roman</v>
      </c>
      <c r="C2296" s="14">
        <f>VLOOKUP(A2296,'Data _Transformation'!A2295:Q4624,3,FALSE)</f>
        <v>21.64</v>
      </c>
      <c r="D2296" s="14">
        <f>VLOOKUP(A2296,'Data _Transformation'!A2295:Q4624,4,FALSE)</f>
        <v>5.5</v>
      </c>
      <c r="E2296" s="14" t="str">
        <f>VLOOKUP(A2296,'Data _Transformation'!A2295:Q4624,5,FALSE)</f>
        <v>No</v>
      </c>
      <c r="F2296" s="14" t="str">
        <f>VLOOKUP(A2296,'Data _Transformation'!A2295:Q4624,6,FALSE)</f>
        <v>yes</v>
      </c>
      <c r="G2296" s="14" t="str">
        <f>VLOOKUP(A2296,'Data _Transformation'!A2295:Q4624,7,FALSE)</f>
        <v>No</v>
      </c>
      <c r="H2296" s="14">
        <f>VLOOKUP(A2296,'Data _Transformation'!A2295:Q4624,8,FALSE)</f>
        <v>1</v>
      </c>
      <c r="I2296" s="14" t="str">
        <f>VLOOKUP(A2296,'Data _Transformation'!A2295:Q4624,9,FALSE)</f>
        <v>Nonsmoker</v>
      </c>
      <c r="J2296" s="14" t="str">
        <f>VLOOKUP(A2296,'Data _Transformation'!A2295:Q4624,10,FALSE)</f>
        <v>Normal weight</v>
      </c>
      <c r="K2296" s="14" t="str">
        <f>VLOOKUP(A2296,'Data _Transformation'!A2295:Q4624,11,FALSE)</f>
        <v>Normal</v>
      </c>
      <c r="L2296" s="39">
        <f>VLOOKUP(A2296,'Data _Transformation'!A2295:Q4624,12,FALSE)</f>
        <v>26235</v>
      </c>
      <c r="M2296" s="40">
        <f>VLOOKUP(A2296,'Data _Transformation'!A2295:Q4624,13,FALSE)</f>
        <v>44400.41</v>
      </c>
      <c r="N2296" s="14" t="str">
        <f>VLOOKUP(A2296,'Data _Transformation'!A2295:Q4624,14,FALSE)</f>
        <v>tier - 2</v>
      </c>
      <c r="O2296" s="14" t="str">
        <f>VLOOKUP(A2296,'Data _Transformation'!A2295:Q4624,15,FALSE)</f>
        <v>tier - 2</v>
      </c>
      <c r="P2296" s="14" t="str">
        <f>VLOOKUP(A2296,'Data _Transformation'!A2295:Q4624,16,0)</f>
        <v>R1013</v>
      </c>
      <c r="Q2296" s="42">
        <f>VLOOKUP(A2296,'Data _Transformation'!A2295:Q4624,17,0)</f>
        <v>51</v>
      </c>
    </row>
    <row r="2297" spans="1:17" ht="15.6" x14ac:dyDescent="0.3">
      <c r="A2297" s="41" t="s">
        <v>322</v>
      </c>
      <c r="B2297" s="14" t="str">
        <f>VLOOKUP(A2297,'Data _Transformation'!A2296:Q4625,2,FALSE)</f>
        <v xml:space="preserve">  David</v>
      </c>
      <c r="C2297" s="14">
        <f>VLOOKUP(A2297,'Data _Transformation'!A2296:Q4625,3,FALSE)</f>
        <v>16.399999999999999</v>
      </c>
      <c r="D2297" s="14">
        <f>VLOOKUP(A2297,'Data _Transformation'!A2296:Q4625,4,FALSE)</f>
        <v>5.4</v>
      </c>
      <c r="E2297" s="14" t="str">
        <f>VLOOKUP(A2297,'Data _Transformation'!A2296:Q4625,5,FALSE)</f>
        <v>No</v>
      </c>
      <c r="F2297" s="14" t="str">
        <f>VLOOKUP(A2297,'Data _Transformation'!A2296:Q4625,6,FALSE)</f>
        <v>No</v>
      </c>
      <c r="G2297" s="14" t="str">
        <f>VLOOKUP(A2297,'Data _Transformation'!A2296:Q4625,7,FALSE)</f>
        <v>Yes</v>
      </c>
      <c r="H2297" s="14">
        <f>VLOOKUP(A2297,'Data _Transformation'!A2296:Q4625,8,FALSE)</f>
        <v>1</v>
      </c>
      <c r="I2297" s="14" t="str">
        <f>VLOOKUP(A2297,'Data _Transformation'!A2296:Q4625,9,FALSE)</f>
        <v>Nonsmoker</v>
      </c>
      <c r="J2297" s="14" t="str">
        <f>VLOOKUP(A2297,'Data _Transformation'!A2296:Q4625,10,FALSE)</f>
        <v>Under weight</v>
      </c>
      <c r="K2297" s="14" t="str">
        <f>VLOOKUP(A2297,'Data _Transformation'!A2296:Q4625,11,FALSE)</f>
        <v>Normal</v>
      </c>
      <c r="L2297" s="39">
        <f>VLOOKUP(A2297,'Data _Transformation'!A2296:Q4625,12,FALSE)</f>
        <v>24729</v>
      </c>
      <c r="M2297" s="40">
        <f>VLOOKUP(A2297,'Data _Transformation'!A2296:Q4625,13,FALSE)</f>
        <v>44423.8</v>
      </c>
      <c r="N2297" s="14" t="str">
        <f>VLOOKUP(A2297,'Data _Transformation'!A2296:Q4625,14,FALSE)</f>
        <v>tier - 2</v>
      </c>
      <c r="O2297" s="14" t="str">
        <f>VLOOKUP(A2297,'Data _Transformation'!A2296:Q4625,15,FALSE)</f>
        <v>tier - 3</v>
      </c>
      <c r="P2297" s="14" t="str">
        <f>VLOOKUP(A2297,'Data _Transformation'!A2296:Q4625,16,0)</f>
        <v>R1013</v>
      </c>
      <c r="Q2297" s="42">
        <f>VLOOKUP(A2297,'Data _Transformation'!A2296:Q4625,17,0)</f>
        <v>55</v>
      </c>
    </row>
    <row r="2298" spans="1:17" ht="15.6" x14ac:dyDescent="0.3">
      <c r="A2298" s="41" t="s">
        <v>316</v>
      </c>
      <c r="B2298" s="14" t="str">
        <f>VLOOKUP(A2298,'Data _Transformation'!A2297:Q4626,2,FALSE)</f>
        <v xml:space="preserve">  Evelyn L</v>
      </c>
      <c r="C2298" s="14">
        <f>VLOOKUP(A2298,'Data _Transformation'!A2297:Q4626,3,FALSE)</f>
        <v>15.77</v>
      </c>
      <c r="D2298" s="14">
        <f>VLOOKUP(A2298,'Data _Transformation'!A2297:Q4626,4,FALSE)</f>
        <v>6.05</v>
      </c>
      <c r="E2298" s="14" t="str">
        <f>VLOOKUP(A2298,'Data _Transformation'!A2297:Q4626,5,FALSE)</f>
        <v>Yes</v>
      </c>
      <c r="F2298" s="14" t="str">
        <f>VLOOKUP(A2298,'Data _Transformation'!A2297:Q4626,6,FALSE)</f>
        <v>No</v>
      </c>
      <c r="G2298" s="14" t="str">
        <f>VLOOKUP(A2298,'Data _Transformation'!A2297:Q4626,7,FALSE)</f>
        <v>No</v>
      </c>
      <c r="H2298" s="14">
        <f>VLOOKUP(A2298,'Data _Transformation'!A2297:Q4626,8,FALSE)</f>
        <v>1</v>
      </c>
      <c r="I2298" s="14" t="str">
        <f>VLOOKUP(A2298,'Data _Transformation'!A2297:Q4626,9,FALSE)</f>
        <v>Nonsmoker</v>
      </c>
      <c r="J2298" s="14" t="str">
        <f>VLOOKUP(A2298,'Data _Transformation'!A2297:Q4626,10,FALSE)</f>
        <v>Under weight</v>
      </c>
      <c r="K2298" s="14" t="str">
        <f>VLOOKUP(A2298,'Data _Transformation'!A2297:Q4626,11,FALSE)</f>
        <v>Prediabetes</v>
      </c>
      <c r="L2298" s="39">
        <f>VLOOKUP(A2298,'Data _Transformation'!A2297:Q4626,12,FALSE)</f>
        <v>36740</v>
      </c>
      <c r="M2298" s="40">
        <f>VLOOKUP(A2298,'Data _Transformation'!A2297:Q4626,13,FALSE)</f>
        <v>44501.4</v>
      </c>
      <c r="N2298" s="14" t="str">
        <f>VLOOKUP(A2298,'Data _Transformation'!A2297:Q4626,14,FALSE)</f>
        <v>tier - 2</v>
      </c>
      <c r="O2298" s="14" t="str">
        <f>VLOOKUP(A2298,'Data _Transformation'!A2297:Q4626,15,FALSE)</f>
        <v>tier - 3</v>
      </c>
      <c r="P2298" s="14" t="str">
        <f>VLOOKUP(A2298,'Data _Transformation'!A2297:Q4626,16,0)</f>
        <v>R1013</v>
      </c>
      <c r="Q2298" s="42">
        <f>VLOOKUP(A2298,'Data _Transformation'!A2297:Q4626,17,0)</f>
        <v>22</v>
      </c>
    </row>
    <row r="2299" spans="1:17" ht="15.6" x14ac:dyDescent="0.3">
      <c r="A2299" s="41" t="s">
        <v>310</v>
      </c>
      <c r="B2299" s="14" t="str">
        <f>VLOOKUP(A2299,'Data _Transformation'!A2298:Q4627,2,FALSE)</f>
        <v xml:space="preserve">  Jim</v>
      </c>
      <c r="C2299" s="14">
        <f>VLOOKUP(A2299,'Data _Transformation'!A2298:Q4627,3,FALSE)</f>
        <v>18.27</v>
      </c>
      <c r="D2299" s="14">
        <f>VLOOKUP(A2299,'Data _Transformation'!A2298:Q4627,4,FALSE)</f>
        <v>11.46</v>
      </c>
      <c r="E2299" s="14" t="str">
        <f>VLOOKUP(A2299,'Data _Transformation'!A2298:Q4627,5,FALSE)</f>
        <v>No</v>
      </c>
      <c r="F2299" s="14" t="str">
        <f>VLOOKUP(A2299,'Data _Transformation'!A2298:Q4627,6,FALSE)</f>
        <v>No</v>
      </c>
      <c r="G2299" s="14" t="str">
        <f>VLOOKUP(A2299,'Data _Transformation'!A2298:Q4627,7,FALSE)</f>
        <v>No</v>
      </c>
      <c r="H2299" s="14">
        <f>VLOOKUP(A2299,'Data _Transformation'!A2298:Q4627,8,FALSE)</f>
        <v>0</v>
      </c>
      <c r="I2299" s="14" t="str">
        <f>VLOOKUP(A2299,'Data _Transformation'!A2298:Q4627,9,FALSE)</f>
        <v>Nonsmoker</v>
      </c>
      <c r="J2299" s="14" t="str">
        <f>VLOOKUP(A2299,'Data _Transformation'!A2298:Q4627,10,FALSE)</f>
        <v>Under weight</v>
      </c>
      <c r="K2299" s="14" t="str">
        <f>VLOOKUP(A2299,'Data _Transformation'!A2298:Q4627,11,FALSE)</f>
        <v>Diabetes</v>
      </c>
      <c r="L2299" s="39">
        <f>VLOOKUP(A2299,'Data _Transformation'!A2298:Q4627,12,FALSE)</f>
        <v>34253</v>
      </c>
      <c r="M2299" s="40">
        <f>VLOOKUP(A2299,'Data _Transformation'!A2298:Q4627,13,FALSE)</f>
        <v>44585.46</v>
      </c>
      <c r="N2299" s="14" t="str">
        <f>VLOOKUP(A2299,'Data _Transformation'!A2298:Q4627,14,FALSE)</f>
        <v>tier - 2</v>
      </c>
      <c r="O2299" s="14" t="str">
        <f>VLOOKUP(A2299,'Data _Transformation'!A2298:Q4627,15,FALSE)</f>
        <v>tier - 2</v>
      </c>
      <c r="P2299" s="14" t="str">
        <f>VLOOKUP(A2299,'Data _Transformation'!A2298:Q4627,16,0)</f>
        <v>R1011</v>
      </c>
      <c r="Q2299" s="42">
        <f>VLOOKUP(A2299,'Data _Transformation'!A2298:Q4627,17,0)</f>
        <v>29</v>
      </c>
    </row>
    <row r="2300" spans="1:17" ht="15.6" x14ac:dyDescent="0.3">
      <c r="A2300" s="41" t="s">
        <v>304</v>
      </c>
      <c r="B2300" s="14" t="str">
        <f>VLOOKUP(A2300,'Data _Transformation'!A2299:Q4628,2,FALSE)</f>
        <v xml:space="preserve">  Matthew S</v>
      </c>
      <c r="C2300" s="14">
        <f>VLOOKUP(A2300,'Data _Transformation'!A2299:Q4628,3,FALSE)</f>
        <v>16.489999999999998</v>
      </c>
      <c r="D2300" s="14">
        <f>VLOOKUP(A2300,'Data _Transformation'!A2299:Q4628,4,FALSE)</f>
        <v>8.48</v>
      </c>
      <c r="E2300" s="14" t="str">
        <f>VLOOKUP(A2300,'Data _Transformation'!A2299:Q4628,5,FALSE)</f>
        <v>No</v>
      </c>
      <c r="F2300" s="14" t="str">
        <f>VLOOKUP(A2300,'Data _Transformation'!A2299:Q4628,6,FALSE)</f>
        <v>No</v>
      </c>
      <c r="G2300" s="14" t="str">
        <f>VLOOKUP(A2300,'Data _Transformation'!A2299:Q4628,7,FALSE)</f>
        <v>No</v>
      </c>
      <c r="H2300" s="14">
        <f>VLOOKUP(A2300,'Data _Transformation'!A2299:Q4628,8,FALSE)</f>
        <v>0</v>
      </c>
      <c r="I2300" s="14" t="str">
        <f>VLOOKUP(A2300,'Data _Transformation'!A2299:Q4628,9,FALSE)</f>
        <v>Nonsmoker</v>
      </c>
      <c r="J2300" s="14" t="str">
        <f>VLOOKUP(A2300,'Data _Transformation'!A2299:Q4628,10,FALSE)</f>
        <v>Under weight</v>
      </c>
      <c r="K2300" s="14" t="str">
        <f>VLOOKUP(A2300,'Data _Transformation'!A2299:Q4628,11,FALSE)</f>
        <v>Diabetes</v>
      </c>
      <c r="L2300" s="39">
        <f>VLOOKUP(A2300,'Data _Transformation'!A2299:Q4628,12,FALSE)</f>
        <v>26158</v>
      </c>
      <c r="M2300" s="40">
        <f>VLOOKUP(A2300,'Data _Transformation'!A2299:Q4628,13,FALSE)</f>
        <v>44641.2</v>
      </c>
      <c r="N2300" s="14" t="str">
        <f>VLOOKUP(A2300,'Data _Transformation'!A2299:Q4628,14,FALSE)</f>
        <v>tier - 2</v>
      </c>
      <c r="O2300" s="14" t="str">
        <f>VLOOKUP(A2300,'Data _Transformation'!A2299:Q4628,15,FALSE)</f>
        <v>tier - 3</v>
      </c>
      <c r="P2300" s="14" t="str">
        <f>VLOOKUP(A2300,'Data _Transformation'!A2299:Q4628,16,0)</f>
        <v>R1024</v>
      </c>
      <c r="Q2300" s="42">
        <f>VLOOKUP(A2300,'Data _Transformation'!A2299:Q4628,17,0)</f>
        <v>51</v>
      </c>
    </row>
    <row r="2301" spans="1:17" ht="15.6" x14ac:dyDescent="0.3">
      <c r="A2301" s="41" t="s">
        <v>298</v>
      </c>
      <c r="B2301" s="14" t="str">
        <f>VLOOKUP(A2301,'Data _Transformation'!A2300:Q4629,2,FALSE)</f>
        <v xml:space="preserve">  Kenneth</v>
      </c>
      <c r="C2301" s="14">
        <f>VLOOKUP(A2301,'Data _Transformation'!A2300:Q4629,3,FALSE)</f>
        <v>16.14</v>
      </c>
      <c r="D2301" s="14">
        <f>VLOOKUP(A2301,'Data _Transformation'!A2300:Q4629,4,FALSE)</f>
        <v>4.8600000000000003</v>
      </c>
      <c r="E2301" s="14" t="str">
        <f>VLOOKUP(A2301,'Data _Transformation'!A2300:Q4629,5,FALSE)</f>
        <v>No</v>
      </c>
      <c r="F2301" s="14" t="str">
        <f>VLOOKUP(A2301,'Data _Transformation'!A2300:Q4629,6,FALSE)</f>
        <v>No</v>
      </c>
      <c r="G2301" s="14" t="str">
        <f>VLOOKUP(A2301,'Data _Transformation'!A2300:Q4629,7,FALSE)</f>
        <v>No</v>
      </c>
      <c r="H2301" s="14">
        <f>VLOOKUP(A2301,'Data _Transformation'!A2300:Q4629,8,FALSE)</f>
        <v>0</v>
      </c>
      <c r="I2301" s="14" t="str">
        <f>VLOOKUP(A2301,'Data _Transformation'!A2300:Q4629,9,FALSE)</f>
        <v>Nonsmoker</v>
      </c>
      <c r="J2301" s="14" t="str">
        <f>VLOOKUP(A2301,'Data _Transformation'!A2300:Q4629,10,FALSE)</f>
        <v>Under weight</v>
      </c>
      <c r="K2301" s="14" t="str">
        <f>VLOOKUP(A2301,'Data _Transformation'!A2300:Q4629,11,FALSE)</f>
        <v>Normal</v>
      </c>
      <c r="L2301" s="39">
        <f>VLOOKUP(A2301,'Data _Transformation'!A2300:Q4629,12,FALSE)</f>
        <v>22997</v>
      </c>
      <c r="M2301" s="40">
        <f>VLOOKUP(A2301,'Data _Transformation'!A2300:Q4629,13,FALSE)</f>
        <v>45008.959999999999</v>
      </c>
      <c r="N2301" s="14" t="str">
        <f>VLOOKUP(A2301,'Data _Transformation'!A2300:Q4629,14,FALSE)</f>
        <v>tier - 2</v>
      </c>
      <c r="O2301" s="14" t="str">
        <f>VLOOKUP(A2301,'Data _Transformation'!A2300:Q4629,15,FALSE)</f>
        <v>tier - 2</v>
      </c>
      <c r="P2301" s="14" t="str">
        <f>VLOOKUP(A2301,'Data _Transformation'!A2300:Q4629,16,0)</f>
        <v>R1013</v>
      </c>
      <c r="Q2301" s="42">
        <f>VLOOKUP(A2301,'Data _Transformation'!A2300:Q4629,17,0)</f>
        <v>60</v>
      </c>
    </row>
    <row r="2302" spans="1:17" ht="15.6" x14ac:dyDescent="0.3">
      <c r="A2302" s="41" t="s">
        <v>293</v>
      </c>
      <c r="B2302" s="14" t="str">
        <f>VLOOKUP(A2302,'Data _Transformation'!A2301:Q4630,2,FALSE)</f>
        <v xml:space="preserve">  Andrea</v>
      </c>
      <c r="C2302" s="14">
        <f>VLOOKUP(A2302,'Data _Transformation'!A2301:Q4630,3,FALSE)</f>
        <v>20.85</v>
      </c>
      <c r="D2302" s="14">
        <f>VLOOKUP(A2302,'Data _Transformation'!A2301:Q4630,4,FALSE)</f>
        <v>4.45</v>
      </c>
      <c r="E2302" s="14" t="str">
        <f>VLOOKUP(A2302,'Data _Transformation'!A2301:Q4630,5,FALSE)</f>
        <v>Yes</v>
      </c>
      <c r="F2302" s="14" t="str">
        <f>VLOOKUP(A2302,'Data _Transformation'!A2301:Q4630,6,FALSE)</f>
        <v>No</v>
      </c>
      <c r="G2302" s="14" t="str">
        <f>VLOOKUP(A2302,'Data _Transformation'!A2301:Q4630,7,FALSE)</f>
        <v>No</v>
      </c>
      <c r="H2302" s="14">
        <f>VLOOKUP(A2302,'Data _Transformation'!A2301:Q4630,8,FALSE)</f>
        <v>1</v>
      </c>
      <c r="I2302" s="14" t="str">
        <f>VLOOKUP(A2302,'Data _Transformation'!A2301:Q4630,9,FALSE)</f>
        <v>Nonsmoker</v>
      </c>
      <c r="J2302" s="14" t="str">
        <f>VLOOKUP(A2302,'Data _Transformation'!A2301:Q4630,10,FALSE)</f>
        <v>Normal weight</v>
      </c>
      <c r="K2302" s="14" t="str">
        <f>VLOOKUP(A2302,'Data _Transformation'!A2301:Q4630,11,FALSE)</f>
        <v>Normal</v>
      </c>
      <c r="L2302" s="39">
        <f>VLOOKUP(A2302,'Data _Transformation'!A2301:Q4630,12,FALSE)</f>
        <v>27250</v>
      </c>
      <c r="M2302" s="40">
        <f>VLOOKUP(A2302,'Data _Transformation'!A2301:Q4630,13,FALSE)</f>
        <v>45702.02</v>
      </c>
      <c r="N2302" s="14" t="str">
        <f>VLOOKUP(A2302,'Data _Transformation'!A2301:Q4630,14,FALSE)</f>
        <v>tier - 2</v>
      </c>
      <c r="O2302" s="14" t="str">
        <f>VLOOKUP(A2302,'Data _Transformation'!A2301:Q4630,15,FALSE)</f>
        <v>tier - 2</v>
      </c>
      <c r="P2302" s="14" t="str">
        <f>VLOOKUP(A2302,'Data _Transformation'!A2301:Q4630,16,0)</f>
        <v>R1012</v>
      </c>
      <c r="Q2302" s="42">
        <f>VLOOKUP(A2302,'Data _Transformation'!A2301:Q4630,17,0)</f>
        <v>48</v>
      </c>
    </row>
    <row r="2303" spans="1:17" ht="15.6" x14ac:dyDescent="0.3">
      <c r="A2303" s="41" t="s">
        <v>288</v>
      </c>
      <c r="B2303" s="14" t="str">
        <f>VLOOKUP(A2303,'Data _Transformation'!A2302:Q4631,2,FALSE)</f>
        <v xml:space="preserve">  Kristina</v>
      </c>
      <c r="C2303" s="14">
        <f>VLOOKUP(A2303,'Data _Transformation'!A2302:Q4631,3,FALSE)</f>
        <v>15.88</v>
      </c>
      <c r="D2303" s="14">
        <f>VLOOKUP(A2303,'Data _Transformation'!A2302:Q4631,4,FALSE)</f>
        <v>4.3600000000000003</v>
      </c>
      <c r="E2303" s="14" t="str">
        <f>VLOOKUP(A2303,'Data _Transformation'!A2302:Q4631,5,FALSE)</f>
        <v>No</v>
      </c>
      <c r="F2303" s="14" t="str">
        <f>VLOOKUP(A2303,'Data _Transformation'!A2302:Q4631,6,FALSE)</f>
        <v>No</v>
      </c>
      <c r="G2303" s="14" t="str">
        <f>VLOOKUP(A2303,'Data _Transformation'!A2302:Q4631,7,FALSE)</f>
        <v>No</v>
      </c>
      <c r="H2303" s="14">
        <f>VLOOKUP(A2303,'Data _Transformation'!A2302:Q4631,8,FALSE)</f>
        <v>0</v>
      </c>
      <c r="I2303" s="14" t="str">
        <f>VLOOKUP(A2303,'Data _Transformation'!A2302:Q4631,9,FALSE)</f>
        <v>Nonsmoker</v>
      </c>
      <c r="J2303" s="14" t="str">
        <f>VLOOKUP(A2303,'Data _Transformation'!A2302:Q4631,10,FALSE)</f>
        <v>Under weight</v>
      </c>
      <c r="K2303" s="14" t="str">
        <f>VLOOKUP(A2303,'Data _Transformation'!A2302:Q4631,11,FALSE)</f>
        <v>Normal</v>
      </c>
      <c r="L2303" s="39">
        <f>VLOOKUP(A2303,'Data _Transformation'!A2302:Q4631,12,FALSE)</f>
        <v>22271</v>
      </c>
      <c r="M2303" s="40">
        <f>VLOOKUP(A2303,'Data _Transformation'!A2302:Q4631,13,FALSE)</f>
        <v>45710.21</v>
      </c>
      <c r="N2303" s="14" t="str">
        <f>VLOOKUP(A2303,'Data _Transformation'!A2302:Q4631,14,FALSE)</f>
        <v>tier - 2</v>
      </c>
      <c r="O2303" s="14" t="str">
        <f>VLOOKUP(A2303,'Data _Transformation'!A2302:Q4631,15,FALSE)</f>
        <v>tier - 2</v>
      </c>
      <c r="P2303" s="14" t="str">
        <f>VLOOKUP(A2303,'Data _Transformation'!A2302:Q4631,16,0)</f>
        <v>R1016</v>
      </c>
      <c r="Q2303" s="42">
        <f>VLOOKUP(A2303,'Data _Transformation'!A2302:Q4631,17,0)</f>
        <v>62</v>
      </c>
    </row>
    <row r="2304" spans="1:17" ht="15.6" x14ac:dyDescent="0.3">
      <c r="A2304" s="41" t="s">
        <v>282</v>
      </c>
      <c r="B2304" s="14" t="str">
        <f>VLOOKUP(A2304,'Data _Transformation'!A2303:Q4632,2,FALSE)</f>
        <v xml:space="preserve">  Kristen</v>
      </c>
      <c r="C2304" s="14">
        <f>VLOOKUP(A2304,'Data _Transformation'!A2303:Q4632,3,FALSE)</f>
        <v>20.66</v>
      </c>
      <c r="D2304" s="14">
        <f>VLOOKUP(A2304,'Data _Transformation'!A2303:Q4632,4,FALSE)</f>
        <v>5.8</v>
      </c>
      <c r="E2304" s="14" t="str">
        <f>VLOOKUP(A2304,'Data _Transformation'!A2303:Q4632,5,FALSE)</f>
        <v>No</v>
      </c>
      <c r="F2304" s="14" t="str">
        <f>VLOOKUP(A2304,'Data _Transformation'!A2303:Q4632,6,FALSE)</f>
        <v>yes</v>
      </c>
      <c r="G2304" s="14" t="str">
        <f>VLOOKUP(A2304,'Data _Transformation'!A2303:Q4632,7,FALSE)</f>
        <v>No</v>
      </c>
      <c r="H2304" s="14">
        <f>VLOOKUP(A2304,'Data _Transformation'!A2303:Q4632,8,FALSE)</f>
        <v>1</v>
      </c>
      <c r="I2304" s="14" t="str">
        <f>VLOOKUP(A2304,'Data _Transformation'!A2303:Q4632,9,FALSE)</f>
        <v>Nonsmoker</v>
      </c>
      <c r="J2304" s="14" t="str">
        <f>VLOOKUP(A2304,'Data _Transformation'!A2303:Q4632,10,FALSE)</f>
        <v>Normal weight</v>
      </c>
      <c r="K2304" s="14" t="str">
        <f>VLOOKUP(A2304,'Data _Transformation'!A2303:Q4632,11,FALSE)</f>
        <v>Prediabetes</v>
      </c>
      <c r="L2304" s="39">
        <f>VLOOKUP(A2304,'Data _Transformation'!A2303:Q4632,12,FALSE)</f>
        <v>29079</v>
      </c>
      <c r="M2304" s="40">
        <f>VLOOKUP(A2304,'Data _Transformation'!A2303:Q4632,13,FALSE)</f>
        <v>45863.21</v>
      </c>
      <c r="N2304" s="14" t="str">
        <f>VLOOKUP(A2304,'Data _Transformation'!A2303:Q4632,14,FALSE)</f>
        <v>tier - 2</v>
      </c>
      <c r="O2304" s="14" t="str">
        <f>VLOOKUP(A2304,'Data _Transformation'!A2303:Q4632,15,FALSE)</f>
        <v>tier - 1</v>
      </c>
      <c r="P2304" s="14" t="str">
        <f>VLOOKUP(A2304,'Data _Transformation'!A2303:Q4632,16,0)</f>
        <v>R1013</v>
      </c>
      <c r="Q2304" s="42">
        <f>VLOOKUP(A2304,'Data _Transformation'!A2303:Q4632,17,0)</f>
        <v>43</v>
      </c>
    </row>
    <row r="2305" spans="1:17" ht="15.6" x14ac:dyDescent="0.3">
      <c r="A2305" s="41" t="s">
        <v>277</v>
      </c>
      <c r="B2305" s="14" t="str">
        <f>VLOOKUP(A2305,'Data _Transformation'!A2304:Q4633,2,FALSE)</f>
        <v xml:space="preserve">  Matthew</v>
      </c>
      <c r="C2305" s="14">
        <f>VLOOKUP(A2305,'Data _Transformation'!A2304:Q4633,3,FALSE)</f>
        <v>20.399999999999999</v>
      </c>
      <c r="D2305" s="14">
        <f>VLOOKUP(A2305,'Data _Transformation'!A2304:Q4633,4,FALSE)</f>
        <v>5.27</v>
      </c>
      <c r="E2305" s="14" t="str">
        <f>VLOOKUP(A2305,'Data _Transformation'!A2304:Q4633,5,FALSE)</f>
        <v>No</v>
      </c>
      <c r="F2305" s="14" t="str">
        <f>VLOOKUP(A2305,'Data _Transformation'!A2304:Q4633,6,FALSE)</f>
        <v>No</v>
      </c>
      <c r="G2305" s="14" t="str">
        <f>VLOOKUP(A2305,'Data _Transformation'!A2304:Q4633,7,FALSE)</f>
        <v>No</v>
      </c>
      <c r="H2305" s="14">
        <f>VLOOKUP(A2305,'Data _Transformation'!A2304:Q4633,8,FALSE)</f>
        <v>0</v>
      </c>
      <c r="I2305" s="14" t="str">
        <f>VLOOKUP(A2305,'Data _Transformation'!A2304:Q4633,9,FALSE)</f>
        <v>Nonsmoker</v>
      </c>
      <c r="J2305" s="14" t="str">
        <f>VLOOKUP(A2305,'Data _Transformation'!A2304:Q4633,10,FALSE)</f>
        <v>Normal weight</v>
      </c>
      <c r="K2305" s="14" t="str">
        <f>VLOOKUP(A2305,'Data _Transformation'!A2304:Q4633,11,FALSE)</f>
        <v>Normal</v>
      </c>
      <c r="L2305" s="39">
        <f>VLOOKUP(A2305,'Data _Transformation'!A2304:Q4633,12,FALSE)</f>
        <v>31320</v>
      </c>
      <c r="M2305" s="40">
        <f>VLOOKUP(A2305,'Data _Transformation'!A2304:Q4633,13,FALSE)</f>
        <v>46113.51</v>
      </c>
      <c r="N2305" s="14" t="str">
        <f>VLOOKUP(A2305,'Data _Transformation'!A2304:Q4633,14,FALSE)</f>
        <v>tier - 2</v>
      </c>
      <c r="O2305" s="14" t="str">
        <f>VLOOKUP(A2305,'Data _Transformation'!A2304:Q4633,15,FALSE)</f>
        <v>tier - 3</v>
      </c>
      <c r="P2305" s="14" t="str">
        <f>VLOOKUP(A2305,'Data _Transformation'!A2304:Q4633,16,0)</f>
        <v>R1011</v>
      </c>
      <c r="Q2305" s="42">
        <f>VLOOKUP(A2305,'Data _Transformation'!A2304:Q4633,17,0)</f>
        <v>37</v>
      </c>
    </row>
    <row r="2306" spans="1:17" ht="15.6" x14ac:dyDescent="0.3">
      <c r="A2306" s="41" t="s">
        <v>272</v>
      </c>
      <c r="B2306" s="14" t="str">
        <f>VLOOKUP(A2306,'Data _Transformation'!A2305:Q4634,2,FALSE)</f>
        <v xml:space="preserve">  Kathleen</v>
      </c>
      <c r="C2306" s="14">
        <f>VLOOKUP(A2306,'Data _Transformation'!A2305:Q4634,3,FALSE)</f>
        <v>25.19</v>
      </c>
      <c r="D2306" s="14">
        <f>VLOOKUP(A2306,'Data _Transformation'!A2305:Q4634,4,FALSE)</f>
        <v>5.64</v>
      </c>
      <c r="E2306" s="14" t="str">
        <f>VLOOKUP(A2306,'Data _Transformation'!A2305:Q4634,5,FALSE)</f>
        <v>Yes</v>
      </c>
      <c r="F2306" s="14" t="str">
        <f>VLOOKUP(A2306,'Data _Transformation'!A2305:Q4634,6,FALSE)</f>
        <v>No</v>
      </c>
      <c r="G2306" s="14" t="str">
        <f>VLOOKUP(A2306,'Data _Transformation'!A2305:Q4634,7,FALSE)</f>
        <v>No</v>
      </c>
      <c r="H2306" s="14">
        <f>VLOOKUP(A2306,'Data _Transformation'!A2305:Q4634,8,FALSE)</f>
        <v>0</v>
      </c>
      <c r="I2306" s="14" t="str">
        <f>VLOOKUP(A2306,'Data _Transformation'!A2305:Q4634,9,FALSE)</f>
        <v>Nonsmoker</v>
      </c>
      <c r="J2306" s="14" t="str">
        <f>VLOOKUP(A2306,'Data _Transformation'!A2305:Q4634,10,FALSE)</f>
        <v>Over weight</v>
      </c>
      <c r="K2306" s="14" t="str">
        <f>VLOOKUP(A2306,'Data _Transformation'!A2305:Q4634,11,FALSE)</f>
        <v>Normal</v>
      </c>
      <c r="L2306" s="39">
        <f>VLOOKUP(A2306,'Data _Transformation'!A2305:Q4634,12,FALSE)</f>
        <v>22984</v>
      </c>
      <c r="M2306" s="40">
        <f>VLOOKUP(A2306,'Data _Transformation'!A2305:Q4634,13,FALSE)</f>
        <v>46130.53</v>
      </c>
      <c r="N2306" s="14" t="str">
        <f>VLOOKUP(A2306,'Data _Transformation'!A2305:Q4634,14,FALSE)</f>
        <v>tier - 1</v>
      </c>
      <c r="O2306" s="14" t="str">
        <f>VLOOKUP(A2306,'Data _Transformation'!A2305:Q4634,15,FALSE)</f>
        <v>tier - 1</v>
      </c>
      <c r="P2306" s="14" t="str">
        <f>VLOOKUP(A2306,'Data _Transformation'!A2305:Q4634,16,0)</f>
        <v>R1012</v>
      </c>
      <c r="Q2306" s="42">
        <f>VLOOKUP(A2306,'Data _Transformation'!A2305:Q4634,17,0)</f>
        <v>60</v>
      </c>
    </row>
    <row r="2307" spans="1:17" ht="15.6" x14ac:dyDescent="0.3">
      <c r="A2307" s="41" t="s">
        <v>266</v>
      </c>
      <c r="B2307" s="14" t="str">
        <f>VLOOKUP(A2307,'Data _Transformation'!A2306:Q4635,2,FALSE)</f>
        <v xml:space="preserve">  Lindsey</v>
      </c>
      <c r="C2307" s="14">
        <f>VLOOKUP(A2307,'Data _Transformation'!A2306:Q4635,3,FALSE)</f>
        <v>20.54</v>
      </c>
      <c r="D2307" s="14">
        <f>VLOOKUP(A2307,'Data _Transformation'!A2306:Q4635,4,FALSE)</f>
        <v>4.2</v>
      </c>
      <c r="E2307" s="14" t="str">
        <f>VLOOKUP(A2307,'Data _Transformation'!A2306:Q4635,5,FALSE)</f>
        <v>Yes</v>
      </c>
      <c r="F2307" s="14" t="str">
        <f>VLOOKUP(A2307,'Data _Transformation'!A2306:Q4635,6,FALSE)</f>
        <v>No</v>
      </c>
      <c r="G2307" s="14" t="str">
        <f>VLOOKUP(A2307,'Data _Transformation'!A2306:Q4635,7,FALSE)</f>
        <v>No</v>
      </c>
      <c r="H2307" s="14">
        <f>VLOOKUP(A2307,'Data _Transformation'!A2306:Q4635,8,FALSE)</f>
        <v>1</v>
      </c>
      <c r="I2307" s="14" t="str">
        <f>VLOOKUP(A2307,'Data _Transformation'!A2306:Q4635,9,FALSE)</f>
        <v>Nonsmoker</v>
      </c>
      <c r="J2307" s="14" t="str">
        <f>VLOOKUP(A2307,'Data _Transformation'!A2306:Q4635,10,FALSE)</f>
        <v>Normal weight</v>
      </c>
      <c r="K2307" s="14" t="str">
        <f>VLOOKUP(A2307,'Data _Transformation'!A2306:Q4635,11,FALSE)</f>
        <v>Normal</v>
      </c>
      <c r="L2307" s="39">
        <f>VLOOKUP(A2307,'Data _Transformation'!A2306:Q4635,12,FALSE)</f>
        <v>28096</v>
      </c>
      <c r="M2307" s="40">
        <f>VLOOKUP(A2307,'Data _Transformation'!A2306:Q4635,13,FALSE)</f>
        <v>46151.12</v>
      </c>
      <c r="N2307" s="14" t="str">
        <f>VLOOKUP(A2307,'Data _Transformation'!A2306:Q4635,14,FALSE)</f>
        <v>tier - 1</v>
      </c>
      <c r="O2307" s="14" t="str">
        <f>VLOOKUP(A2307,'Data _Transformation'!A2306:Q4635,15,FALSE)</f>
        <v>tier - 3</v>
      </c>
      <c r="P2307" s="14" t="str">
        <f>VLOOKUP(A2307,'Data _Transformation'!A2306:Q4635,16,0)</f>
        <v>R1013</v>
      </c>
      <c r="Q2307" s="42">
        <f>VLOOKUP(A2307,'Data _Transformation'!A2306:Q4635,17,0)</f>
        <v>46</v>
      </c>
    </row>
    <row r="2308" spans="1:17" ht="15.6" x14ac:dyDescent="0.3">
      <c r="A2308" s="41" t="s">
        <v>259</v>
      </c>
      <c r="B2308" s="14" t="str">
        <f>VLOOKUP(A2308,'Data _Transformation'!A2307:Q4636,2,FALSE)</f>
        <v xml:space="preserve">  Robert</v>
      </c>
      <c r="C2308" s="14">
        <f>VLOOKUP(A2308,'Data _Transformation'!A2307:Q4636,3,FALSE)</f>
        <v>20.13</v>
      </c>
      <c r="D2308" s="14">
        <f>VLOOKUP(A2308,'Data _Transformation'!A2307:Q4636,4,FALSE)</f>
        <v>5.42</v>
      </c>
      <c r="E2308" s="14" t="str">
        <f>VLOOKUP(A2308,'Data _Transformation'!A2307:Q4636,5,FALSE)</f>
        <v>No</v>
      </c>
      <c r="F2308" s="14" t="str">
        <f>VLOOKUP(A2308,'Data _Transformation'!A2307:Q4636,6,FALSE)</f>
        <v>No</v>
      </c>
      <c r="G2308" s="14" t="str">
        <f>VLOOKUP(A2308,'Data _Transformation'!A2307:Q4636,7,FALSE)</f>
        <v>No</v>
      </c>
      <c r="H2308" s="14">
        <f>VLOOKUP(A2308,'Data _Transformation'!A2307:Q4636,8,FALSE)</f>
        <v>0</v>
      </c>
      <c r="I2308" s="14" t="str">
        <f>VLOOKUP(A2308,'Data _Transformation'!A2307:Q4636,9,FALSE)</f>
        <v>Nonsmoker</v>
      </c>
      <c r="J2308" s="14" t="str">
        <f>VLOOKUP(A2308,'Data _Transformation'!A2307:Q4636,10,FALSE)</f>
        <v>Normal weight</v>
      </c>
      <c r="K2308" s="14" t="str">
        <f>VLOOKUP(A2308,'Data _Transformation'!A2307:Q4636,11,FALSE)</f>
        <v>Normal</v>
      </c>
      <c r="L2308" s="39">
        <f>VLOOKUP(A2308,'Data _Transformation'!A2307:Q4636,12,FALSE)</f>
        <v>28719</v>
      </c>
      <c r="M2308" s="40">
        <f>VLOOKUP(A2308,'Data _Transformation'!A2307:Q4636,13,FALSE)</f>
        <v>46200.99</v>
      </c>
      <c r="N2308" s="14" t="str">
        <f>VLOOKUP(A2308,'Data _Transformation'!A2307:Q4636,14,FALSE)</f>
        <v>tier - 1</v>
      </c>
      <c r="O2308" s="14" t="str">
        <f>VLOOKUP(A2308,'Data _Transformation'!A2307:Q4636,15,FALSE)</f>
        <v>tier - 1</v>
      </c>
      <c r="P2308" s="14" t="str">
        <f>VLOOKUP(A2308,'Data _Transformation'!A2307:Q4636,16,0)</f>
        <v>R1013</v>
      </c>
      <c r="Q2308" s="42">
        <f>VLOOKUP(A2308,'Data _Transformation'!A2307:Q4636,17,0)</f>
        <v>44</v>
      </c>
    </row>
    <row r="2309" spans="1:17" ht="15.6" x14ac:dyDescent="0.3">
      <c r="A2309" s="41" t="s">
        <v>251</v>
      </c>
      <c r="B2309" s="14" t="str">
        <f>VLOOKUP(A2309,'Data _Transformation'!A2308:Q4637,2,FALSE)</f>
        <v xml:space="preserve">  Sarah E</v>
      </c>
      <c r="C2309" s="14">
        <f>VLOOKUP(A2309,'Data _Transformation'!A2308:Q4637,3,FALSE)</f>
        <v>18.93</v>
      </c>
      <c r="D2309" s="14">
        <f>VLOOKUP(A2309,'Data _Transformation'!A2308:Q4637,4,FALSE)</f>
        <v>6.11</v>
      </c>
      <c r="E2309" s="14" t="str">
        <f>VLOOKUP(A2309,'Data _Transformation'!A2308:Q4637,5,FALSE)</f>
        <v>No</v>
      </c>
      <c r="F2309" s="14" t="str">
        <f>VLOOKUP(A2309,'Data _Transformation'!A2308:Q4637,6,FALSE)</f>
        <v>No</v>
      </c>
      <c r="G2309" s="14" t="str">
        <f>VLOOKUP(A2309,'Data _Transformation'!A2308:Q4637,7,FALSE)</f>
        <v>Yes</v>
      </c>
      <c r="H2309" s="14">
        <f>VLOOKUP(A2309,'Data _Transformation'!A2308:Q4637,8,FALSE)</f>
        <v>1</v>
      </c>
      <c r="I2309" s="14" t="str">
        <f>VLOOKUP(A2309,'Data _Transformation'!A2308:Q4637,9,FALSE)</f>
        <v>Nonsmoker</v>
      </c>
      <c r="J2309" s="14" t="str">
        <f>VLOOKUP(A2309,'Data _Transformation'!A2308:Q4637,10,FALSE)</f>
        <v>Normal weight</v>
      </c>
      <c r="K2309" s="14" t="str">
        <f>VLOOKUP(A2309,'Data _Transformation'!A2308:Q4637,11,FALSE)</f>
        <v>Prediabetes</v>
      </c>
      <c r="L2309" s="39">
        <f>VLOOKUP(A2309,'Data _Transformation'!A2308:Q4637,12,FALSE)</f>
        <v>26273</v>
      </c>
      <c r="M2309" s="40">
        <f>VLOOKUP(A2309,'Data _Transformation'!A2308:Q4637,13,FALSE)</f>
        <v>46255.11</v>
      </c>
      <c r="N2309" s="14" t="str">
        <f>VLOOKUP(A2309,'Data _Transformation'!A2308:Q4637,14,FALSE)</f>
        <v>tier - 1</v>
      </c>
      <c r="O2309" s="14" t="str">
        <f>VLOOKUP(A2309,'Data _Transformation'!A2308:Q4637,15,FALSE)</f>
        <v>tier - 3</v>
      </c>
      <c r="P2309" s="14" t="str">
        <f>VLOOKUP(A2309,'Data _Transformation'!A2308:Q4637,16,0)</f>
        <v>R1024</v>
      </c>
      <c r="Q2309" s="42">
        <f>VLOOKUP(A2309,'Data _Transformation'!A2308:Q4637,17,0)</f>
        <v>51</v>
      </c>
    </row>
    <row r="2310" spans="1:17" ht="15.6" x14ac:dyDescent="0.3">
      <c r="A2310" s="41" t="s">
        <v>244</v>
      </c>
      <c r="B2310" s="14" t="str">
        <f>VLOOKUP(A2310,'Data _Transformation'!A2309:Q4638,2,FALSE)</f>
        <v xml:space="preserve">  Flannery</v>
      </c>
      <c r="C2310" s="14">
        <f>VLOOKUP(A2310,'Data _Transformation'!A2309:Q4638,3,FALSE)</f>
        <v>24.14</v>
      </c>
      <c r="D2310" s="14">
        <f>VLOOKUP(A2310,'Data _Transformation'!A2309:Q4638,4,FALSE)</f>
        <v>5.29</v>
      </c>
      <c r="E2310" s="14" t="str">
        <f>VLOOKUP(A2310,'Data _Transformation'!A2309:Q4638,5,FALSE)</f>
        <v>No</v>
      </c>
      <c r="F2310" s="14" t="str">
        <f>VLOOKUP(A2310,'Data _Transformation'!A2309:Q4638,6,FALSE)</f>
        <v>yes</v>
      </c>
      <c r="G2310" s="14" t="str">
        <f>VLOOKUP(A2310,'Data _Transformation'!A2309:Q4638,7,FALSE)</f>
        <v>No</v>
      </c>
      <c r="H2310" s="14">
        <f>VLOOKUP(A2310,'Data _Transformation'!A2309:Q4638,8,FALSE)</f>
        <v>1</v>
      </c>
      <c r="I2310" s="14" t="str">
        <f>VLOOKUP(A2310,'Data _Transformation'!A2309:Q4638,9,FALSE)</f>
        <v>Nonsmoker</v>
      </c>
      <c r="J2310" s="14" t="str">
        <f>VLOOKUP(A2310,'Data _Transformation'!A2309:Q4638,10,FALSE)</f>
        <v>Normal weight</v>
      </c>
      <c r="K2310" s="14" t="str">
        <f>VLOOKUP(A2310,'Data _Transformation'!A2309:Q4638,11,FALSE)</f>
        <v>Normal</v>
      </c>
      <c r="L2310" s="39">
        <f>VLOOKUP(A2310,'Data _Transformation'!A2309:Q4638,12,FALSE)</f>
        <v>22501</v>
      </c>
      <c r="M2310" s="40">
        <f>VLOOKUP(A2310,'Data _Transformation'!A2309:Q4638,13,FALSE)</f>
        <v>46599.11</v>
      </c>
      <c r="N2310" s="14" t="str">
        <f>VLOOKUP(A2310,'Data _Transformation'!A2309:Q4638,14,FALSE)</f>
        <v>tier - 1</v>
      </c>
      <c r="O2310" s="14" t="str">
        <f>VLOOKUP(A2310,'Data _Transformation'!A2309:Q4638,15,FALSE)</f>
        <v>tier - 1</v>
      </c>
      <c r="P2310" s="14" t="str">
        <f>VLOOKUP(A2310,'Data _Transformation'!A2309:Q4638,16,0)</f>
        <v>R1013</v>
      </c>
      <c r="Q2310" s="42">
        <f>VLOOKUP(A2310,'Data _Transformation'!A2309:Q4638,17,0)</f>
        <v>61</v>
      </c>
    </row>
    <row r="2311" spans="1:17" ht="15.6" x14ac:dyDescent="0.3">
      <c r="A2311" s="41" t="s">
        <v>236</v>
      </c>
      <c r="B2311" s="14" t="str">
        <f>VLOOKUP(A2311,'Data _Transformation'!A2310:Q4639,2,FALSE)</f>
        <v xml:space="preserve">  John T</v>
      </c>
      <c r="C2311" s="14">
        <f>VLOOKUP(A2311,'Data _Transformation'!A2310:Q4639,3,FALSE)</f>
        <v>25.03</v>
      </c>
      <c r="D2311" s="14">
        <f>VLOOKUP(A2311,'Data _Transformation'!A2310:Q4639,4,FALSE)</f>
        <v>5.91</v>
      </c>
      <c r="E2311" s="14" t="str">
        <f>VLOOKUP(A2311,'Data _Transformation'!A2310:Q4639,5,FALSE)</f>
        <v>No</v>
      </c>
      <c r="F2311" s="14" t="str">
        <f>VLOOKUP(A2311,'Data _Transformation'!A2310:Q4639,6,FALSE)</f>
        <v>yes</v>
      </c>
      <c r="G2311" s="14" t="str">
        <f>VLOOKUP(A2311,'Data _Transformation'!A2310:Q4639,7,FALSE)</f>
        <v>No</v>
      </c>
      <c r="H2311" s="14">
        <f>VLOOKUP(A2311,'Data _Transformation'!A2310:Q4639,8,FALSE)</f>
        <v>1</v>
      </c>
      <c r="I2311" s="14" t="str">
        <f>VLOOKUP(A2311,'Data _Transformation'!A2310:Q4639,9,FALSE)</f>
        <v>Nonsmoker</v>
      </c>
      <c r="J2311" s="14" t="str">
        <f>VLOOKUP(A2311,'Data _Transformation'!A2310:Q4639,10,FALSE)</f>
        <v>Over weight</v>
      </c>
      <c r="K2311" s="14" t="str">
        <f>VLOOKUP(A2311,'Data _Transformation'!A2310:Q4639,11,FALSE)</f>
        <v>Prediabetes</v>
      </c>
      <c r="L2311" s="39">
        <f>VLOOKUP(A2311,'Data _Transformation'!A2310:Q4639,12,FALSE)</f>
        <v>25377</v>
      </c>
      <c r="M2311" s="40">
        <f>VLOOKUP(A2311,'Data _Transformation'!A2310:Q4639,13,FALSE)</f>
        <v>46661.440000000002</v>
      </c>
      <c r="N2311" s="14" t="str">
        <f>VLOOKUP(A2311,'Data _Transformation'!A2310:Q4639,14,FALSE)</f>
        <v>tier - 1</v>
      </c>
      <c r="O2311" s="14" t="str">
        <f>VLOOKUP(A2311,'Data _Transformation'!A2310:Q4639,15,FALSE)</f>
        <v>tier - 3</v>
      </c>
      <c r="P2311" s="14" t="str">
        <f>VLOOKUP(A2311,'Data _Transformation'!A2310:Q4639,16,0)</f>
        <v>R1012</v>
      </c>
      <c r="Q2311" s="42">
        <f>VLOOKUP(A2311,'Data _Transformation'!A2310:Q4639,17,0)</f>
        <v>53</v>
      </c>
    </row>
    <row r="2312" spans="1:17" ht="15.6" x14ac:dyDescent="0.3">
      <c r="A2312" s="41" t="s">
        <v>228</v>
      </c>
      <c r="B2312" s="14" t="str">
        <f>VLOOKUP(A2312,'Data _Transformation'!A2311:Q4640,2,FALSE)</f>
        <v xml:space="preserve">  Koji</v>
      </c>
      <c r="C2312" s="14">
        <f>VLOOKUP(A2312,'Data _Transformation'!A2311:Q4640,3,FALSE)</f>
        <v>20.47</v>
      </c>
      <c r="D2312" s="14">
        <f>VLOOKUP(A2312,'Data _Transformation'!A2311:Q4640,4,FALSE)</f>
        <v>5.81</v>
      </c>
      <c r="E2312" s="14" t="str">
        <f>VLOOKUP(A2312,'Data _Transformation'!A2311:Q4640,5,FALSE)</f>
        <v>Yes</v>
      </c>
      <c r="F2312" s="14" t="str">
        <f>VLOOKUP(A2312,'Data _Transformation'!A2311:Q4640,6,FALSE)</f>
        <v>No</v>
      </c>
      <c r="G2312" s="14" t="str">
        <f>VLOOKUP(A2312,'Data _Transformation'!A2311:Q4640,7,FALSE)</f>
        <v>No</v>
      </c>
      <c r="H2312" s="14">
        <f>VLOOKUP(A2312,'Data _Transformation'!A2311:Q4640,8,FALSE)</f>
        <v>1</v>
      </c>
      <c r="I2312" s="14" t="str">
        <f>VLOOKUP(A2312,'Data _Transformation'!A2311:Q4640,9,FALSE)</f>
        <v>Nonsmoker</v>
      </c>
      <c r="J2312" s="14" t="str">
        <f>VLOOKUP(A2312,'Data _Transformation'!A2311:Q4640,10,FALSE)</f>
        <v>Normal weight</v>
      </c>
      <c r="K2312" s="14" t="str">
        <f>VLOOKUP(A2312,'Data _Transformation'!A2311:Q4640,11,FALSE)</f>
        <v>Prediabetes</v>
      </c>
      <c r="L2312" s="39">
        <f>VLOOKUP(A2312,'Data _Transformation'!A2311:Q4640,12,FALSE)</f>
        <v>22237</v>
      </c>
      <c r="M2312" s="40">
        <f>VLOOKUP(A2312,'Data _Transformation'!A2311:Q4640,13,FALSE)</f>
        <v>46718.16</v>
      </c>
      <c r="N2312" s="14" t="str">
        <f>VLOOKUP(A2312,'Data _Transformation'!A2311:Q4640,14,FALSE)</f>
        <v>tier - 1</v>
      </c>
      <c r="O2312" s="14" t="str">
        <f>VLOOKUP(A2312,'Data _Transformation'!A2311:Q4640,15,FALSE)</f>
        <v>tier - 1</v>
      </c>
      <c r="P2312" s="14" t="str">
        <f>VLOOKUP(A2312,'Data _Transformation'!A2311:Q4640,16,0)</f>
        <v>R1012</v>
      </c>
      <c r="Q2312" s="42">
        <f>VLOOKUP(A2312,'Data _Transformation'!A2311:Q4640,17,0)</f>
        <v>62</v>
      </c>
    </row>
    <row r="2313" spans="1:17" ht="15.6" x14ac:dyDescent="0.3">
      <c r="A2313" s="41" t="s">
        <v>221</v>
      </c>
      <c r="B2313" s="14" t="str">
        <f>VLOOKUP(A2313,'Data _Transformation'!A2312:Q4641,2,FALSE)</f>
        <v xml:space="preserve">  Candice M</v>
      </c>
      <c r="C2313" s="14">
        <f>VLOOKUP(A2313,'Data _Transformation'!A2312:Q4641,3,FALSE)</f>
        <v>18.82</v>
      </c>
      <c r="D2313" s="14">
        <f>VLOOKUP(A2313,'Data _Transformation'!A2312:Q4641,4,FALSE)</f>
        <v>5.51</v>
      </c>
      <c r="E2313" s="14" t="str">
        <f>VLOOKUP(A2313,'Data _Transformation'!A2312:Q4641,5,FALSE)</f>
        <v>Yes</v>
      </c>
      <c r="F2313" s="14" t="str">
        <f>VLOOKUP(A2313,'Data _Transformation'!A2312:Q4641,6,FALSE)</f>
        <v>No</v>
      </c>
      <c r="G2313" s="14" t="str">
        <f>VLOOKUP(A2313,'Data _Transformation'!A2312:Q4641,7,FALSE)</f>
        <v>No</v>
      </c>
      <c r="H2313" s="14">
        <f>VLOOKUP(A2313,'Data _Transformation'!A2312:Q4641,8,FALSE)</f>
        <v>0</v>
      </c>
      <c r="I2313" s="14" t="str">
        <f>VLOOKUP(A2313,'Data _Transformation'!A2312:Q4641,9,FALSE)</f>
        <v>Nonsmoker</v>
      </c>
      <c r="J2313" s="14" t="str">
        <f>VLOOKUP(A2313,'Data _Transformation'!A2312:Q4641,10,FALSE)</f>
        <v>Normal weight</v>
      </c>
      <c r="K2313" s="14" t="str">
        <f>VLOOKUP(A2313,'Data _Transformation'!A2312:Q4641,11,FALSE)</f>
        <v>Normal</v>
      </c>
      <c r="L2313" s="39">
        <f>VLOOKUP(A2313,'Data _Transformation'!A2312:Q4641,12,FALSE)</f>
        <v>21443</v>
      </c>
      <c r="M2313" s="40">
        <f>VLOOKUP(A2313,'Data _Transformation'!A2312:Q4641,13,FALSE)</f>
        <v>46889.26</v>
      </c>
      <c r="N2313" s="14" t="str">
        <f>VLOOKUP(A2313,'Data _Transformation'!A2312:Q4641,14,FALSE)</f>
        <v>tier - 2</v>
      </c>
      <c r="O2313" s="14" t="str">
        <f>VLOOKUP(A2313,'Data _Transformation'!A2312:Q4641,15,FALSE)</f>
        <v>tier - 3</v>
      </c>
      <c r="P2313" s="14" t="str">
        <f>VLOOKUP(A2313,'Data _Transformation'!A2312:Q4641,16,0)</f>
        <v>R1013</v>
      </c>
      <c r="Q2313" s="42">
        <f>VLOOKUP(A2313,'Data _Transformation'!A2312:Q4641,17,0)</f>
        <v>64</v>
      </c>
    </row>
    <row r="2314" spans="1:17" ht="15.6" x14ac:dyDescent="0.3">
      <c r="A2314" s="41" t="s">
        <v>210</v>
      </c>
      <c r="B2314" s="14" t="str">
        <f>VLOOKUP(A2314,'Data _Transformation'!A2313:Q4642,2,FALSE)</f>
        <v xml:space="preserve">  Theodore A</v>
      </c>
      <c r="C2314" s="14">
        <f>VLOOKUP(A2314,'Data _Transformation'!A2313:Q4642,3,FALSE)</f>
        <v>17.079999999999998</v>
      </c>
      <c r="D2314" s="14">
        <f>VLOOKUP(A2314,'Data _Transformation'!A2313:Q4642,4,FALSE)</f>
        <v>5.73</v>
      </c>
      <c r="E2314" s="14" t="str">
        <f>VLOOKUP(A2314,'Data _Transformation'!A2313:Q4642,5,FALSE)</f>
        <v>No</v>
      </c>
      <c r="F2314" s="14" t="str">
        <f>VLOOKUP(A2314,'Data _Transformation'!A2313:Q4642,6,FALSE)</f>
        <v>No</v>
      </c>
      <c r="G2314" s="14" t="str">
        <f>VLOOKUP(A2314,'Data _Transformation'!A2313:Q4642,7,FALSE)</f>
        <v>Yes</v>
      </c>
      <c r="H2314" s="14">
        <f>VLOOKUP(A2314,'Data _Transformation'!A2313:Q4642,8,FALSE)</f>
        <v>1</v>
      </c>
      <c r="I2314" s="14" t="str">
        <f>VLOOKUP(A2314,'Data _Transformation'!A2313:Q4642,9,FALSE)</f>
        <v>Nonsmoker</v>
      </c>
      <c r="J2314" s="14" t="str">
        <f>VLOOKUP(A2314,'Data _Transformation'!A2313:Q4642,10,FALSE)</f>
        <v>Under weight</v>
      </c>
      <c r="K2314" s="14" t="str">
        <f>VLOOKUP(A2314,'Data _Transformation'!A2313:Q4642,11,FALSE)</f>
        <v>Prediabetes</v>
      </c>
      <c r="L2314" s="39">
        <f>VLOOKUP(A2314,'Data _Transformation'!A2313:Q4642,12,FALSE)</f>
        <v>21745</v>
      </c>
      <c r="M2314" s="40">
        <f>VLOOKUP(A2314,'Data _Transformation'!A2313:Q4642,13,FALSE)</f>
        <v>47055.53</v>
      </c>
      <c r="N2314" s="14" t="str">
        <f>VLOOKUP(A2314,'Data _Transformation'!A2313:Q4642,14,FALSE)</f>
        <v>tier - 2</v>
      </c>
      <c r="O2314" s="14" t="str">
        <f>VLOOKUP(A2314,'Data _Transformation'!A2313:Q4642,15,FALSE)</f>
        <v>tier - 1</v>
      </c>
      <c r="P2314" s="14" t="str">
        <f>VLOOKUP(A2314,'Data _Transformation'!A2313:Q4642,16,0)</f>
        <v>R1013</v>
      </c>
      <c r="Q2314" s="42">
        <f>VLOOKUP(A2314,'Data _Transformation'!A2313:Q4642,17,0)</f>
        <v>63</v>
      </c>
    </row>
    <row r="2315" spans="1:17" ht="15.6" x14ac:dyDescent="0.3">
      <c r="A2315" s="41" t="s">
        <v>202</v>
      </c>
      <c r="B2315" s="14" t="str">
        <f>VLOOKUP(A2315,'Data _Transformation'!A2314:Q4643,2,FALSE)</f>
        <v xml:space="preserve">  Lindy</v>
      </c>
      <c r="C2315" s="14">
        <f>VLOOKUP(A2315,'Data _Transformation'!A2314:Q4643,3,FALSE)</f>
        <v>19.21</v>
      </c>
      <c r="D2315" s="14">
        <f>VLOOKUP(A2315,'Data _Transformation'!A2314:Q4643,4,FALSE)</f>
        <v>5.53</v>
      </c>
      <c r="E2315" s="14" t="str">
        <f>VLOOKUP(A2315,'Data _Transformation'!A2314:Q4643,5,FALSE)</f>
        <v>Yes</v>
      </c>
      <c r="F2315" s="14" t="str">
        <f>VLOOKUP(A2315,'Data _Transformation'!A2314:Q4643,6,FALSE)</f>
        <v>No</v>
      </c>
      <c r="G2315" s="14" t="str">
        <f>VLOOKUP(A2315,'Data _Transformation'!A2314:Q4643,7,FALSE)</f>
        <v>No</v>
      </c>
      <c r="H2315" s="14">
        <f>VLOOKUP(A2315,'Data _Transformation'!A2314:Q4643,8,FALSE)</f>
        <v>0</v>
      </c>
      <c r="I2315" s="14" t="str">
        <f>VLOOKUP(A2315,'Data _Transformation'!A2314:Q4643,9,FALSE)</f>
        <v>Nonsmoker</v>
      </c>
      <c r="J2315" s="14" t="str">
        <f>VLOOKUP(A2315,'Data _Transformation'!A2314:Q4643,10,FALSE)</f>
        <v>Normal weight</v>
      </c>
      <c r="K2315" s="14" t="str">
        <f>VLOOKUP(A2315,'Data _Transformation'!A2314:Q4643,11,FALSE)</f>
        <v>Normal</v>
      </c>
      <c r="L2315" s="39">
        <f>VLOOKUP(A2315,'Data _Transformation'!A2314:Q4643,12,FALSE)</f>
        <v>25930</v>
      </c>
      <c r="M2315" s="40">
        <f>VLOOKUP(A2315,'Data _Transformation'!A2314:Q4643,13,FALSE)</f>
        <v>47269.85</v>
      </c>
      <c r="N2315" s="14" t="str">
        <f>VLOOKUP(A2315,'Data _Transformation'!A2314:Q4643,14,FALSE)</f>
        <v>tier - 1</v>
      </c>
      <c r="O2315" s="14" t="str">
        <f>VLOOKUP(A2315,'Data _Transformation'!A2314:Q4643,15,FALSE)</f>
        <v>tier - 2</v>
      </c>
      <c r="P2315" s="14" t="str">
        <f>VLOOKUP(A2315,'Data _Transformation'!A2314:Q4643,16,0)</f>
        <v>R1013</v>
      </c>
      <c r="Q2315" s="42">
        <f>VLOOKUP(A2315,'Data _Transformation'!A2314:Q4643,17,0)</f>
        <v>52</v>
      </c>
    </row>
    <row r="2316" spans="1:17" ht="15.6" x14ac:dyDescent="0.3">
      <c r="A2316" s="41" t="s">
        <v>193</v>
      </c>
      <c r="B2316" s="14" t="str">
        <f>VLOOKUP(A2316,'Data _Transformation'!A2315:Q4644,2,FALSE)</f>
        <v xml:space="preserve">  Thomas</v>
      </c>
      <c r="C2316" s="14">
        <f>VLOOKUP(A2316,'Data _Transformation'!A2315:Q4644,3,FALSE)</f>
        <v>17.86</v>
      </c>
      <c r="D2316" s="14">
        <f>VLOOKUP(A2316,'Data _Transformation'!A2315:Q4644,4,FALSE)</f>
        <v>5.43</v>
      </c>
      <c r="E2316" s="14" t="str">
        <f>VLOOKUP(A2316,'Data _Transformation'!A2315:Q4644,5,FALSE)</f>
        <v>No</v>
      </c>
      <c r="F2316" s="14" t="str">
        <f>VLOOKUP(A2316,'Data _Transformation'!A2315:Q4644,6,FALSE)</f>
        <v>No</v>
      </c>
      <c r="G2316" s="14" t="str">
        <f>VLOOKUP(A2316,'Data _Transformation'!A2315:Q4644,7,FALSE)</f>
        <v>Yes</v>
      </c>
      <c r="H2316" s="14">
        <f>VLOOKUP(A2316,'Data _Transformation'!A2315:Q4644,8,FALSE)</f>
        <v>1</v>
      </c>
      <c r="I2316" s="14" t="str">
        <f>VLOOKUP(A2316,'Data _Transformation'!A2315:Q4644,9,FALSE)</f>
        <v>Nonsmoker</v>
      </c>
      <c r="J2316" s="14" t="str">
        <f>VLOOKUP(A2316,'Data _Transformation'!A2315:Q4644,10,FALSE)</f>
        <v>Under weight</v>
      </c>
      <c r="K2316" s="14" t="str">
        <f>VLOOKUP(A2316,'Data _Transformation'!A2315:Q4644,11,FALSE)</f>
        <v>Normal</v>
      </c>
      <c r="L2316" s="39">
        <f>VLOOKUP(A2316,'Data _Transformation'!A2315:Q4644,12,FALSE)</f>
        <v>21431</v>
      </c>
      <c r="M2316" s="40">
        <f>VLOOKUP(A2316,'Data _Transformation'!A2315:Q4644,13,FALSE)</f>
        <v>47291.06</v>
      </c>
      <c r="N2316" s="14" t="str">
        <f>VLOOKUP(A2316,'Data _Transformation'!A2315:Q4644,14,FALSE)</f>
        <v>tier - 2</v>
      </c>
      <c r="O2316" s="14" t="str">
        <f>VLOOKUP(A2316,'Data _Transformation'!A2315:Q4644,15,FALSE)</f>
        <v>tier - 1</v>
      </c>
      <c r="P2316" s="14" t="str">
        <f>VLOOKUP(A2316,'Data _Transformation'!A2315:Q4644,16,0)</f>
        <v>R1011</v>
      </c>
      <c r="Q2316" s="42">
        <f>VLOOKUP(A2316,'Data _Transformation'!A2315:Q4644,17,0)</f>
        <v>64</v>
      </c>
    </row>
    <row r="2317" spans="1:17" ht="15.6" x14ac:dyDescent="0.3">
      <c r="A2317" s="41" t="s">
        <v>185</v>
      </c>
      <c r="B2317" s="14" t="str">
        <f>VLOOKUP(A2317,'Data _Transformation'!A2316:Q4645,2,FALSE)</f>
        <v xml:space="preserve">  Holly</v>
      </c>
      <c r="C2317" s="14">
        <f>VLOOKUP(A2317,'Data _Transformation'!A2316:Q4645,3,FALSE)</f>
        <v>21.38</v>
      </c>
      <c r="D2317" s="14">
        <f>VLOOKUP(A2317,'Data _Transformation'!A2316:Q4645,4,FALSE)</f>
        <v>8.01</v>
      </c>
      <c r="E2317" s="14" t="str">
        <f>VLOOKUP(A2317,'Data _Transformation'!A2316:Q4645,5,FALSE)</f>
        <v>No</v>
      </c>
      <c r="F2317" s="14" t="str">
        <f>VLOOKUP(A2317,'Data _Transformation'!A2316:Q4645,6,FALSE)</f>
        <v>No</v>
      </c>
      <c r="G2317" s="14" t="str">
        <f>VLOOKUP(A2317,'Data _Transformation'!A2316:Q4645,7,FALSE)</f>
        <v>No</v>
      </c>
      <c r="H2317" s="14">
        <f>VLOOKUP(A2317,'Data _Transformation'!A2316:Q4645,8,FALSE)</f>
        <v>0</v>
      </c>
      <c r="I2317" s="14" t="str">
        <f>VLOOKUP(A2317,'Data _Transformation'!A2316:Q4645,9,FALSE)</f>
        <v>Nonsmoker</v>
      </c>
      <c r="J2317" s="14" t="str">
        <f>VLOOKUP(A2317,'Data _Transformation'!A2316:Q4645,10,FALSE)</f>
        <v>Normal weight</v>
      </c>
      <c r="K2317" s="14" t="str">
        <f>VLOOKUP(A2317,'Data _Transformation'!A2316:Q4645,11,FALSE)</f>
        <v>Diabetes</v>
      </c>
      <c r="L2317" s="39">
        <f>VLOOKUP(A2317,'Data _Transformation'!A2316:Q4645,12,FALSE)</f>
        <v>21827</v>
      </c>
      <c r="M2317" s="40">
        <f>VLOOKUP(A2317,'Data _Transformation'!A2316:Q4645,13,FALSE)</f>
        <v>47305.31</v>
      </c>
      <c r="N2317" s="14" t="str">
        <f>VLOOKUP(A2317,'Data _Transformation'!A2316:Q4645,14,FALSE)</f>
        <v>tier - 2</v>
      </c>
      <c r="O2317" s="14" t="str">
        <f>VLOOKUP(A2317,'Data _Transformation'!A2316:Q4645,15,FALSE)</f>
        <v>tier - 1</v>
      </c>
      <c r="P2317" s="14" t="str">
        <f>VLOOKUP(A2317,'Data _Transformation'!A2316:Q4645,16,0)</f>
        <v>R1011</v>
      </c>
      <c r="Q2317" s="42">
        <f>VLOOKUP(A2317,'Data _Transformation'!A2316:Q4645,17,0)</f>
        <v>63</v>
      </c>
    </row>
    <row r="2318" spans="1:17" ht="15.6" x14ac:dyDescent="0.3">
      <c r="A2318" s="41" t="s">
        <v>177</v>
      </c>
      <c r="B2318" s="14" t="str">
        <f>VLOOKUP(A2318,'Data _Transformation'!A2317:Q4646,2,FALSE)</f>
        <v xml:space="preserve">  Matthew</v>
      </c>
      <c r="C2318" s="14">
        <f>VLOOKUP(A2318,'Data _Transformation'!A2317:Q4646,3,FALSE)</f>
        <v>23.35</v>
      </c>
      <c r="D2318" s="14">
        <f>VLOOKUP(A2318,'Data _Transformation'!A2317:Q4646,4,FALSE)</f>
        <v>5.94</v>
      </c>
      <c r="E2318" s="14" t="str">
        <f>VLOOKUP(A2318,'Data _Transformation'!A2317:Q4646,5,FALSE)</f>
        <v>No</v>
      </c>
      <c r="F2318" s="14" t="str">
        <f>VLOOKUP(A2318,'Data _Transformation'!A2317:Q4646,6,FALSE)</f>
        <v>No</v>
      </c>
      <c r="G2318" s="14" t="str">
        <f>VLOOKUP(A2318,'Data _Transformation'!A2317:Q4646,7,FALSE)</f>
        <v>No</v>
      </c>
      <c r="H2318" s="14">
        <f>VLOOKUP(A2318,'Data _Transformation'!A2317:Q4646,8,FALSE)</f>
        <v>0</v>
      </c>
      <c r="I2318" s="14" t="str">
        <f>VLOOKUP(A2318,'Data _Transformation'!A2317:Q4646,9,FALSE)</f>
        <v>Nonsmoker</v>
      </c>
      <c r="J2318" s="14" t="str">
        <f>VLOOKUP(A2318,'Data _Transformation'!A2317:Q4646,10,FALSE)</f>
        <v>Normal weight</v>
      </c>
      <c r="K2318" s="14" t="str">
        <f>VLOOKUP(A2318,'Data _Transformation'!A2317:Q4646,11,FALSE)</f>
        <v>Prediabetes</v>
      </c>
      <c r="L2318" s="39">
        <f>VLOOKUP(A2318,'Data _Transformation'!A2317:Q4646,12,FALSE)</f>
        <v>22445</v>
      </c>
      <c r="M2318" s="40">
        <f>VLOOKUP(A2318,'Data _Transformation'!A2317:Q4646,13,FALSE)</f>
        <v>47403.88</v>
      </c>
      <c r="N2318" s="14" t="str">
        <f>VLOOKUP(A2318,'Data _Transformation'!A2317:Q4646,14,FALSE)</f>
        <v>tier - 1</v>
      </c>
      <c r="O2318" s="14" t="str">
        <f>VLOOKUP(A2318,'Data _Transformation'!A2317:Q4646,15,FALSE)</f>
        <v>tier - 3</v>
      </c>
      <c r="P2318" s="14" t="str">
        <f>VLOOKUP(A2318,'Data _Transformation'!A2317:Q4646,16,0)</f>
        <v>R1011</v>
      </c>
      <c r="Q2318" s="42">
        <f>VLOOKUP(A2318,'Data _Transformation'!A2317:Q4646,17,0)</f>
        <v>61</v>
      </c>
    </row>
    <row r="2319" spans="1:17" ht="15.6" x14ac:dyDescent="0.3">
      <c r="A2319" s="41" t="s">
        <v>166</v>
      </c>
      <c r="B2319" s="14" t="str">
        <f>VLOOKUP(A2319,'Data _Transformation'!A2318:Q4647,2,FALSE)</f>
        <v xml:space="preserve">  Meghan K</v>
      </c>
      <c r="C2319" s="14">
        <f>VLOOKUP(A2319,'Data _Transformation'!A2318:Q4647,3,FALSE)</f>
        <v>22.24</v>
      </c>
      <c r="D2319" s="14">
        <f>VLOOKUP(A2319,'Data _Transformation'!A2318:Q4647,4,FALSE)</f>
        <v>5.04</v>
      </c>
      <c r="E2319" s="14" t="str">
        <f>VLOOKUP(A2319,'Data _Transformation'!A2318:Q4647,5,FALSE)</f>
        <v>No</v>
      </c>
      <c r="F2319" s="14" t="str">
        <f>VLOOKUP(A2319,'Data _Transformation'!A2318:Q4647,6,FALSE)</f>
        <v>No</v>
      </c>
      <c r="G2319" s="14" t="str">
        <f>VLOOKUP(A2319,'Data _Transformation'!A2318:Q4647,7,FALSE)</f>
        <v>No</v>
      </c>
      <c r="H2319" s="14">
        <f>VLOOKUP(A2319,'Data _Transformation'!A2318:Q4647,8,FALSE)</f>
        <v>0</v>
      </c>
      <c r="I2319" s="14" t="str">
        <f>VLOOKUP(A2319,'Data _Transformation'!A2318:Q4647,9,FALSE)</f>
        <v>Nonsmoker</v>
      </c>
      <c r="J2319" s="14" t="str">
        <f>VLOOKUP(A2319,'Data _Transformation'!A2318:Q4647,10,FALSE)</f>
        <v>Normal weight</v>
      </c>
      <c r="K2319" s="14" t="str">
        <f>VLOOKUP(A2319,'Data _Transformation'!A2318:Q4647,11,FALSE)</f>
        <v>Normal</v>
      </c>
      <c r="L2319" s="39">
        <f>VLOOKUP(A2319,'Data _Transformation'!A2318:Q4647,12,FALSE)</f>
        <v>26203</v>
      </c>
      <c r="M2319" s="40">
        <f>VLOOKUP(A2319,'Data _Transformation'!A2318:Q4647,13,FALSE)</f>
        <v>47462.89</v>
      </c>
      <c r="N2319" s="14" t="str">
        <f>VLOOKUP(A2319,'Data _Transformation'!A2318:Q4647,14,FALSE)</f>
        <v>tier - 1</v>
      </c>
      <c r="O2319" s="14" t="str">
        <f>VLOOKUP(A2319,'Data _Transformation'!A2318:Q4647,15,FALSE)</f>
        <v>tier - 2</v>
      </c>
      <c r="P2319" s="14" t="str">
        <f>VLOOKUP(A2319,'Data _Transformation'!A2318:Q4647,16,0)</f>
        <v>R1013</v>
      </c>
      <c r="Q2319" s="42">
        <f>VLOOKUP(A2319,'Data _Transformation'!A2318:Q4647,17,0)</f>
        <v>51</v>
      </c>
    </row>
    <row r="2320" spans="1:17" ht="15.6" x14ac:dyDescent="0.3">
      <c r="A2320" s="41" t="s">
        <v>157</v>
      </c>
      <c r="B2320" s="14" t="str">
        <f>VLOOKUP(A2320,'Data _Transformation'!A2319:Q4648,2,FALSE)</f>
        <v xml:space="preserve">  Fred</v>
      </c>
      <c r="C2320" s="14">
        <f>VLOOKUP(A2320,'Data _Transformation'!A2319:Q4648,3,FALSE)</f>
        <v>24.76</v>
      </c>
      <c r="D2320" s="14">
        <f>VLOOKUP(A2320,'Data _Transformation'!A2319:Q4648,4,FALSE)</f>
        <v>4.54</v>
      </c>
      <c r="E2320" s="14" t="str">
        <f>VLOOKUP(A2320,'Data _Transformation'!A2319:Q4648,5,FALSE)</f>
        <v>Yes</v>
      </c>
      <c r="F2320" s="14" t="str">
        <f>VLOOKUP(A2320,'Data _Transformation'!A2319:Q4648,6,FALSE)</f>
        <v>No</v>
      </c>
      <c r="G2320" s="14" t="str">
        <f>VLOOKUP(A2320,'Data _Transformation'!A2319:Q4648,7,FALSE)</f>
        <v>No</v>
      </c>
      <c r="H2320" s="14">
        <f>VLOOKUP(A2320,'Data _Transformation'!A2319:Q4648,8,FALSE)</f>
        <v>0</v>
      </c>
      <c r="I2320" s="14" t="str">
        <f>VLOOKUP(A2320,'Data _Transformation'!A2319:Q4648,9,FALSE)</f>
        <v>Nonsmoker</v>
      </c>
      <c r="J2320" s="14" t="str">
        <f>VLOOKUP(A2320,'Data _Transformation'!A2319:Q4648,10,FALSE)</f>
        <v>Normal weight</v>
      </c>
      <c r="K2320" s="14" t="str">
        <f>VLOOKUP(A2320,'Data _Transformation'!A2319:Q4648,11,FALSE)</f>
        <v>Normal</v>
      </c>
      <c r="L2320" s="39">
        <f>VLOOKUP(A2320,'Data _Transformation'!A2319:Q4648,12,FALSE)</f>
        <v>23688</v>
      </c>
      <c r="M2320" s="40">
        <f>VLOOKUP(A2320,'Data _Transformation'!A2319:Q4648,13,FALSE)</f>
        <v>47496.49</v>
      </c>
      <c r="N2320" s="14" t="str">
        <f>VLOOKUP(A2320,'Data _Transformation'!A2319:Q4648,14,FALSE)</f>
        <v>tier - 1</v>
      </c>
      <c r="O2320" s="14" t="str">
        <f>VLOOKUP(A2320,'Data _Transformation'!A2319:Q4648,15,FALSE)</f>
        <v>tier - 3</v>
      </c>
      <c r="P2320" s="14" t="str">
        <f>VLOOKUP(A2320,'Data _Transformation'!A2319:Q4648,16,0)</f>
        <v>R1012</v>
      </c>
      <c r="Q2320" s="42">
        <f>VLOOKUP(A2320,'Data _Transformation'!A2319:Q4648,17,0)</f>
        <v>58</v>
      </c>
    </row>
    <row r="2321" spans="1:17" ht="15.6" x14ac:dyDescent="0.3">
      <c r="A2321" s="41" t="s">
        <v>149</v>
      </c>
      <c r="B2321" s="14" t="str">
        <f>VLOOKUP(A2321,'Data _Transformation'!A2320:Q4649,2,FALSE)</f>
        <v xml:space="preserve">  Sebastian</v>
      </c>
      <c r="C2321" s="14">
        <f>VLOOKUP(A2321,'Data _Transformation'!A2320:Q4649,3,FALSE)</f>
        <v>20.100000000000001</v>
      </c>
      <c r="D2321" s="14">
        <f>VLOOKUP(A2321,'Data _Transformation'!A2320:Q4649,4,FALSE)</f>
        <v>5.6</v>
      </c>
      <c r="E2321" s="14" t="str">
        <f>VLOOKUP(A2321,'Data _Transformation'!A2320:Q4649,5,FALSE)</f>
        <v>Yes</v>
      </c>
      <c r="F2321" s="14" t="str">
        <f>VLOOKUP(A2321,'Data _Transformation'!A2320:Q4649,6,FALSE)</f>
        <v>No</v>
      </c>
      <c r="G2321" s="14" t="str">
        <f>VLOOKUP(A2321,'Data _Transformation'!A2320:Q4649,7,FALSE)</f>
        <v>Yes</v>
      </c>
      <c r="H2321" s="14">
        <f>VLOOKUP(A2321,'Data _Transformation'!A2320:Q4649,8,FALSE)</f>
        <v>1</v>
      </c>
      <c r="I2321" s="14" t="str">
        <f>VLOOKUP(A2321,'Data _Transformation'!A2320:Q4649,9,FALSE)</f>
        <v>Nonsmoker</v>
      </c>
      <c r="J2321" s="14" t="str">
        <f>VLOOKUP(A2321,'Data _Transformation'!A2320:Q4649,10,FALSE)</f>
        <v>Normal weight</v>
      </c>
      <c r="K2321" s="14" t="str">
        <f>VLOOKUP(A2321,'Data _Transformation'!A2320:Q4649,11,FALSE)</f>
        <v>Normal</v>
      </c>
      <c r="L2321" s="39">
        <f>VLOOKUP(A2321,'Data _Transformation'!A2320:Q4649,12,FALSE)</f>
        <v>23228</v>
      </c>
      <c r="M2321" s="40">
        <f>VLOOKUP(A2321,'Data _Transformation'!A2320:Q4649,13,FALSE)</f>
        <v>47896.79</v>
      </c>
      <c r="N2321" s="14" t="str">
        <f>VLOOKUP(A2321,'Data _Transformation'!A2320:Q4649,14,FALSE)</f>
        <v>tier - 1</v>
      </c>
      <c r="O2321" s="14" t="str">
        <f>VLOOKUP(A2321,'Data _Transformation'!A2320:Q4649,15,FALSE)</f>
        <v>tier - 3</v>
      </c>
      <c r="P2321" s="14" t="str">
        <f>VLOOKUP(A2321,'Data _Transformation'!A2320:Q4649,16,0)</f>
        <v>R1024</v>
      </c>
      <c r="Q2321" s="42">
        <f>VLOOKUP(A2321,'Data _Transformation'!A2320:Q4649,17,0)</f>
        <v>59</v>
      </c>
    </row>
    <row r="2322" spans="1:17" ht="15.6" x14ac:dyDescent="0.3">
      <c r="A2322" s="41" t="s">
        <v>142</v>
      </c>
      <c r="B2322" s="14" t="str">
        <f>VLOOKUP(A2322,'Data _Transformation'!A2321:Q4650,2,FALSE)</f>
        <v xml:space="preserve">  Laura</v>
      </c>
      <c r="C2322" s="14">
        <f>VLOOKUP(A2322,'Data _Transformation'!A2321:Q4650,3,FALSE)</f>
        <v>21.77</v>
      </c>
      <c r="D2322" s="14">
        <f>VLOOKUP(A2322,'Data _Transformation'!A2321:Q4650,4,FALSE)</f>
        <v>10.67</v>
      </c>
      <c r="E2322" s="14" t="str">
        <f>VLOOKUP(A2322,'Data _Transformation'!A2321:Q4650,5,FALSE)</f>
        <v>No</v>
      </c>
      <c r="F2322" s="14" t="str">
        <f>VLOOKUP(A2322,'Data _Transformation'!A2321:Q4650,6,FALSE)</f>
        <v>No</v>
      </c>
      <c r="G2322" s="14" t="str">
        <f>VLOOKUP(A2322,'Data _Transformation'!A2321:Q4650,7,FALSE)</f>
        <v>No</v>
      </c>
      <c r="H2322" s="14">
        <f>VLOOKUP(A2322,'Data _Transformation'!A2321:Q4650,8,FALSE)</f>
        <v>0</v>
      </c>
      <c r="I2322" s="14" t="str">
        <f>VLOOKUP(A2322,'Data _Transformation'!A2321:Q4650,9,FALSE)</f>
        <v>Nonsmoker</v>
      </c>
      <c r="J2322" s="14" t="str">
        <f>VLOOKUP(A2322,'Data _Transformation'!A2321:Q4650,10,FALSE)</f>
        <v>Normal weight</v>
      </c>
      <c r="K2322" s="14" t="str">
        <f>VLOOKUP(A2322,'Data _Transformation'!A2321:Q4650,11,FALSE)</f>
        <v>Diabetes</v>
      </c>
      <c r="L2322" s="39">
        <f>VLOOKUP(A2322,'Data _Transformation'!A2321:Q4650,12,FALSE)</f>
        <v>21505</v>
      </c>
      <c r="M2322" s="40">
        <f>VLOOKUP(A2322,'Data _Transformation'!A2321:Q4650,13,FALSE)</f>
        <v>47928.03</v>
      </c>
      <c r="N2322" s="14" t="str">
        <f>VLOOKUP(A2322,'Data _Transformation'!A2321:Q4650,14,FALSE)</f>
        <v>tier - 2</v>
      </c>
      <c r="O2322" s="14" t="str">
        <f>VLOOKUP(A2322,'Data _Transformation'!A2321:Q4650,15,FALSE)</f>
        <v>tier - 3</v>
      </c>
      <c r="P2322" s="14" t="str">
        <f>VLOOKUP(A2322,'Data _Transformation'!A2321:Q4650,16,0)</f>
        <v>R1011</v>
      </c>
      <c r="Q2322" s="42">
        <f>VLOOKUP(A2322,'Data _Transformation'!A2321:Q4650,17,0)</f>
        <v>64</v>
      </c>
    </row>
    <row r="2323" spans="1:17" ht="15.6" x14ac:dyDescent="0.3">
      <c r="A2323" s="41" t="s">
        <v>135</v>
      </c>
      <c r="B2323" s="14" t="str">
        <f>VLOOKUP(A2323,'Data _Transformation'!A2322:Q4651,2,FALSE)</f>
        <v xml:space="preserve">  Nicole</v>
      </c>
      <c r="C2323" s="14">
        <f>VLOOKUP(A2323,'Data _Transformation'!A2322:Q4651,3,FALSE)</f>
        <v>17.82</v>
      </c>
      <c r="D2323" s="14">
        <f>VLOOKUP(A2323,'Data _Transformation'!A2322:Q4651,4,FALSE)</f>
        <v>5.26</v>
      </c>
      <c r="E2323" s="14" t="str">
        <f>VLOOKUP(A2323,'Data _Transformation'!A2322:Q4651,5,FALSE)</f>
        <v>Yes</v>
      </c>
      <c r="F2323" s="14" t="str">
        <f>VLOOKUP(A2323,'Data _Transformation'!A2322:Q4651,6,FALSE)</f>
        <v>No</v>
      </c>
      <c r="G2323" s="14" t="str">
        <f>VLOOKUP(A2323,'Data _Transformation'!A2322:Q4651,7,FALSE)</f>
        <v>No</v>
      </c>
      <c r="H2323" s="14">
        <f>VLOOKUP(A2323,'Data _Transformation'!A2322:Q4651,8,FALSE)</f>
        <v>1</v>
      </c>
      <c r="I2323" s="14" t="str">
        <f>VLOOKUP(A2323,'Data _Transformation'!A2322:Q4651,9,FALSE)</f>
        <v>Nonsmoker</v>
      </c>
      <c r="J2323" s="14" t="str">
        <f>VLOOKUP(A2323,'Data _Transformation'!A2322:Q4651,10,FALSE)</f>
        <v>Under weight</v>
      </c>
      <c r="K2323" s="14" t="str">
        <f>VLOOKUP(A2323,'Data _Transformation'!A2322:Q4651,11,FALSE)</f>
        <v>Normal</v>
      </c>
      <c r="L2323" s="39">
        <f>VLOOKUP(A2323,'Data _Transformation'!A2322:Q4651,12,FALSE)</f>
        <v>22885</v>
      </c>
      <c r="M2323" s="40">
        <f>VLOOKUP(A2323,'Data _Transformation'!A2322:Q4651,13,FALSE)</f>
        <v>48173.36</v>
      </c>
      <c r="N2323" s="14" t="str">
        <f>VLOOKUP(A2323,'Data _Transformation'!A2322:Q4651,14,FALSE)</f>
        <v>tier - 1</v>
      </c>
      <c r="O2323" s="14" t="str">
        <f>VLOOKUP(A2323,'Data _Transformation'!A2322:Q4651,15,FALSE)</f>
        <v>tier - 3</v>
      </c>
      <c r="P2323" s="14" t="str">
        <f>VLOOKUP(A2323,'Data _Transformation'!A2322:Q4651,16,0)</f>
        <v>R1011</v>
      </c>
      <c r="Q2323" s="42">
        <f>VLOOKUP(A2323,'Data _Transformation'!A2322:Q4651,17,0)</f>
        <v>60</v>
      </c>
    </row>
    <row r="2324" spans="1:17" ht="15.6" x14ac:dyDescent="0.3">
      <c r="A2324" s="41" t="s">
        <v>124</v>
      </c>
      <c r="B2324" s="14" t="str">
        <f>VLOOKUP(A2324,'Data _Transformation'!A2323:Q4652,2,FALSE)</f>
        <v xml:space="preserve">  Susan E</v>
      </c>
      <c r="C2324" s="14">
        <f>VLOOKUP(A2324,'Data _Transformation'!A2323:Q4652,3,FALSE)</f>
        <v>17.07</v>
      </c>
      <c r="D2324" s="14">
        <f>VLOOKUP(A2324,'Data _Transformation'!A2323:Q4652,4,FALSE)</f>
        <v>5.22</v>
      </c>
      <c r="E2324" s="14" t="str">
        <f>VLOOKUP(A2324,'Data _Transformation'!A2323:Q4652,5,FALSE)</f>
        <v>No</v>
      </c>
      <c r="F2324" s="14" t="str">
        <f>VLOOKUP(A2324,'Data _Transformation'!A2323:Q4652,6,FALSE)</f>
        <v>No</v>
      </c>
      <c r="G2324" s="14" t="str">
        <f>VLOOKUP(A2324,'Data _Transformation'!A2323:Q4652,7,FALSE)</f>
        <v>Yes</v>
      </c>
      <c r="H2324" s="14">
        <f>VLOOKUP(A2324,'Data _Transformation'!A2323:Q4652,8,FALSE)</f>
        <v>1</v>
      </c>
      <c r="I2324" s="14" t="str">
        <f>VLOOKUP(A2324,'Data _Transformation'!A2323:Q4652,9,FALSE)</f>
        <v>Nonsmoker</v>
      </c>
      <c r="J2324" s="14" t="str">
        <f>VLOOKUP(A2324,'Data _Transformation'!A2323:Q4652,10,FALSE)</f>
        <v>Under weight</v>
      </c>
      <c r="K2324" s="14" t="str">
        <f>VLOOKUP(A2324,'Data _Transformation'!A2323:Q4652,11,FALSE)</f>
        <v>Normal</v>
      </c>
      <c r="L2324" s="39">
        <f>VLOOKUP(A2324,'Data _Transformation'!A2323:Q4652,12,FALSE)</f>
        <v>22636</v>
      </c>
      <c r="M2324" s="40">
        <f>VLOOKUP(A2324,'Data _Transformation'!A2323:Q4652,13,FALSE)</f>
        <v>48517.56</v>
      </c>
      <c r="N2324" s="14" t="str">
        <f>VLOOKUP(A2324,'Data _Transformation'!A2323:Q4652,14,FALSE)</f>
        <v>tier - 1</v>
      </c>
      <c r="O2324" s="14" t="str">
        <f>VLOOKUP(A2324,'Data _Transformation'!A2323:Q4652,15,FALSE)</f>
        <v>tier - 3</v>
      </c>
      <c r="P2324" s="14" t="str">
        <f>VLOOKUP(A2324,'Data _Transformation'!A2323:Q4652,16,0)</f>
        <v>R1024</v>
      </c>
      <c r="Q2324" s="42">
        <f>VLOOKUP(A2324,'Data _Transformation'!A2323:Q4652,17,0)</f>
        <v>61</v>
      </c>
    </row>
    <row r="2325" spans="1:17" ht="15.6" x14ac:dyDescent="0.3">
      <c r="A2325" s="41" t="s">
        <v>112</v>
      </c>
      <c r="B2325" s="14" t="str">
        <f>VLOOKUP(A2325,'Data _Transformation'!A2324:Q4653,2,FALSE)</f>
        <v xml:space="preserve">  Katy</v>
      </c>
      <c r="C2325" s="14">
        <f>VLOOKUP(A2325,'Data _Transformation'!A2324:Q4653,3,FALSE)</f>
        <v>22.24</v>
      </c>
      <c r="D2325" s="14">
        <f>VLOOKUP(A2325,'Data _Transformation'!A2324:Q4653,4,FALSE)</f>
        <v>4.29</v>
      </c>
      <c r="E2325" s="14" t="str">
        <f>VLOOKUP(A2325,'Data _Transformation'!A2324:Q4653,5,FALSE)</f>
        <v>Yes</v>
      </c>
      <c r="F2325" s="14" t="str">
        <f>VLOOKUP(A2325,'Data _Transformation'!A2324:Q4653,6,FALSE)</f>
        <v>No</v>
      </c>
      <c r="G2325" s="14" t="str">
        <f>VLOOKUP(A2325,'Data _Transformation'!A2324:Q4653,7,FALSE)</f>
        <v>No</v>
      </c>
      <c r="H2325" s="14">
        <f>VLOOKUP(A2325,'Data _Transformation'!A2324:Q4653,8,FALSE)</f>
        <v>0</v>
      </c>
      <c r="I2325" s="14" t="str">
        <f>VLOOKUP(A2325,'Data _Transformation'!A2324:Q4653,9,FALSE)</f>
        <v>Nonsmoker</v>
      </c>
      <c r="J2325" s="14" t="str">
        <f>VLOOKUP(A2325,'Data _Transformation'!A2324:Q4653,10,FALSE)</f>
        <v>Normal weight</v>
      </c>
      <c r="K2325" s="14" t="str">
        <f>VLOOKUP(A2325,'Data _Transformation'!A2324:Q4653,11,FALSE)</f>
        <v>Normal</v>
      </c>
      <c r="L2325" s="39">
        <f>VLOOKUP(A2325,'Data _Transformation'!A2324:Q4653,12,FALSE)</f>
        <v>25173</v>
      </c>
      <c r="M2325" s="40">
        <f>VLOOKUP(A2325,'Data _Transformation'!A2324:Q4653,13,FALSE)</f>
        <v>48549.18</v>
      </c>
      <c r="N2325" s="14" t="str">
        <f>VLOOKUP(A2325,'Data _Transformation'!A2324:Q4653,14,FALSE)</f>
        <v>tier - 1</v>
      </c>
      <c r="O2325" s="14" t="str">
        <f>VLOOKUP(A2325,'Data _Transformation'!A2324:Q4653,15,FALSE)</f>
        <v>tier - 3</v>
      </c>
      <c r="P2325" s="14" t="str">
        <f>VLOOKUP(A2325,'Data _Transformation'!A2324:Q4653,16,0)</f>
        <v>R1016</v>
      </c>
      <c r="Q2325" s="42">
        <f>VLOOKUP(A2325,'Data _Transformation'!A2324:Q4653,17,0)</f>
        <v>54</v>
      </c>
    </row>
    <row r="2326" spans="1:17" ht="15.6" x14ac:dyDescent="0.3">
      <c r="A2326" s="41" t="s">
        <v>103</v>
      </c>
      <c r="B2326" s="14" t="str">
        <f>VLOOKUP(A2326,'Data _Transformation'!A2325:Q4654,2,FALSE)</f>
        <v xml:space="preserve">  Jordan</v>
      </c>
      <c r="C2326" s="14">
        <f>VLOOKUP(A2326,'Data _Transformation'!A2325:Q4654,3,FALSE)</f>
        <v>22.34</v>
      </c>
      <c r="D2326" s="14">
        <f>VLOOKUP(A2326,'Data _Transformation'!A2325:Q4654,4,FALSE)</f>
        <v>5.57</v>
      </c>
      <c r="E2326" s="14" t="str">
        <f>VLOOKUP(A2326,'Data _Transformation'!A2325:Q4654,5,FALSE)</f>
        <v>No</v>
      </c>
      <c r="F2326" s="14" t="str">
        <f>VLOOKUP(A2326,'Data _Transformation'!A2325:Q4654,6,FALSE)</f>
        <v>No</v>
      </c>
      <c r="G2326" s="14" t="str">
        <f>VLOOKUP(A2326,'Data _Transformation'!A2325:Q4654,7,FALSE)</f>
        <v>No</v>
      </c>
      <c r="H2326" s="14">
        <f>VLOOKUP(A2326,'Data _Transformation'!A2325:Q4654,8,FALSE)</f>
        <v>1</v>
      </c>
      <c r="I2326" s="14" t="str">
        <f>VLOOKUP(A2326,'Data _Transformation'!A2325:Q4654,9,FALSE)</f>
        <v>Nonsmoker</v>
      </c>
      <c r="J2326" s="14" t="str">
        <f>VLOOKUP(A2326,'Data _Transformation'!A2325:Q4654,10,FALSE)</f>
        <v>Normal weight</v>
      </c>
      <c r="K2326" s="14" t="str">
        <f>VLOOKUP(A2326,'Data _Transformation'!A2325:Q4654,11,FALSE)</f>
        <v>Normal</v>
      </c>
      <c r="L2326" s="39">
        <f>VLOOKUP(A2326,'Data _Transformation'!A2325:Q4654,12,FALSE)</f>
        <v>22930</v>
      </c>
      <c r="M2326" s="40">
        <f>VLOOKUP(A2326,'Data _Transformation'!A2325:Q4654,13,FALSE)</f>
        <v>48673.56</v>
      </c>
      <c r="N2326" s="14" t="str">
        <f>VLOOKUP(A2326,'Data _Transformation'!A2325:Q4654,14,FALSE)</f>
        <v>tier - 1</v>
      </c>
      <c r="O2326" s="14" t="str">
        <f>VLOOKUP(A2326,'Data _Transformation'!A2325:Q4654,15,FALSE)</f>
        <v>tier - 2</v>
      </c>
      <c r="P2326" s="14" t="str">
        <f>VLOOKUP(A2326,'Data _Transformation'!A2325:Q4654,16,0)</f>
        <v>R1013</v>
      </c>
      <c r="Q2326" s="42">
        <f>VLOOKUP(A2326,'Data _Transformation'!A2325:Q4654,17,0)</f>
        <v>60</v>
      </c>
    </row>
    <row r="2327" spans="1:17" ht="15.6" x14ac:dyDescent="0.3">
      <c r="A2327" s="41" t="s">
        <v>92</v>
      </c>
      <c r="B2327" s="14" t="str">
        <f>VLOOKUP(A2327,'Data _Transformation'!A2326:Q4655,2,FALSE)</f>
        <v xml:space="preserve">  Juan D</v>
      </c>
      <c r="C2327" s="14">
        <f>VLOOKUP(A2327,'Data _Transformation'!A2326:Q4655,3,FALSE)</f>
        <v>17.7</v>
      </c>
      <c r="D2327" s="14">
        <f>VLOOKUP(A2327,'Data _Transformation'!A2326:Q4655,4,FALSE)</f>
        <v>6.28</v>
      </c>
      <c r="E2327" s="14" t="str">
        <f>VLOOKUP(A2327,'Data _Transformation'!A2326:Q4655,5,FALSE)</f>
        <v>No</v>
      </c>
      <c r="F2327" s="14" t="str">
        <f>VLOOKUP(A2327,'Data _Transformation'!A2326:Q4655,6,FALSE)</f>
        <v>No</v>
      </c>
      <c r="G2327" s="14" t="str">
        <f>VLOOKUP(A2327,'Data _Transformation'!A2326:Q4655,7,FALSE)</f>
        <v>No</v>
      </c>
      <c r="H2327" s="14">
        <f>VLOOKUP(A2327,'Data _Transformation'!A2326:Q4655,8,FALSE)</f>
        <v>1</v>
      </c>
      <c r="I2327" s="14" t="str">
        <f>VLOOKUP(A2327,'Data _Transformation'!A2326:Q4655,9,FALSE)</f>
        <v>Nonsmoker</v>
      </c>
      <c r="J2327" s="14" t="str">
        <f>VLOOKUP(A2327,'Data _Transformation'!A2326:Q4655,10,FALSE)</f>
        <v>Under weight</v>
      </c>
      <c r="K2327" s="14" t="str">
        <f>VLOOKUP(A2327,'Data _Transformation'!A2326:Q4655,11,FALSE)</f>
        <v>Prediabetes</v>
      </c>
      <c r="L2327" s="39">
        <f>VLOOKUP(A2327,'Data _Transformation'!A2326:Q4655,12,FALSE)</f>
        <v>24042</v>
      </c>
      <c r="M2327" s="40">
        <f>VLOOKUP(A2327,'Data _Transformation'!A2326:Q4655,13,FALSE)</f>
        <v>48675.519999999997</v>
      </c>
      <c r="N2327" s="14" t="str">
        <f>VLOOKUP(A2327,'Data _Transformation'!A2326:Q4655,14,FALSE)</f>
        <v>tier - 1</v>
      </c>
      <c r="O2327" s="14" t="str">
        <f>VLOOKUP(A2327,'Data _Transformation'!A2326:Q4655,15,FALSE)</f>
        <v>tier - 2</v>
      </c>
      <c r="P2327" s="14" t="str">
        <f>VLOOKUP(A2327,'Data _Transformation'!A2326:Q4655,16,0)</f>
        <v>R1013</v>
      </c>
      <c r="Q2327" s="42">
        <f>VLOOKUP(A2327,'Data _Transformation'!A2326:Q4655,17,0)</f>
        <v>57</v>
      </c>
    </row>
    <row r="2328" spans="1:17" ht="15.6" x14ac:dyDescent="0.3">
      <c r="A2328" s="41" t="s">
        <v>80</v>
      </c>
      <c r="B2328" s="14" t="str">
        <f>VLOOKUP(A2328,'Data _Transformation'!A2327:Q4656,2,FALSE)</f>
        <v xml:space="preserve">  Julie</v>
      </c>
      <c r="C2328" s="14">
        <f>VLOOKUP(A2328,'Data _Transformation'!A2327:Q4656,3,FALSE)</f>
        <v>16.47</v>
      </c>
      <c r="D2328" s="14">
        <f>VLOOKUP(A2328,'Data _Transformation'!A2327:Q4656,4,FALSE)</f>
        <v>6.35</v>
      </c>
      <c r="E2328" s="14" t="str">
        <f>VLOOKUP(A2328,'Data _Transformation'!A2327:Q4656,5,FALSE)</f>
        <v>No</v>
      </c>
      <c r="F2328" s="14" t="str">
        <f>VLOOKUP(A2328,'Data _Transformation'!A2327:Q4656,6,FALSE)</f>
        <v>No</v>
      </c>
      <c r="G2328" s="14" t="str">
        <f>VLOOKUP(A2328,'Data _Transformation'!A2327:Q4656,7,FALSE)</f>
        <v>Yes</v>
      </c>
      <c r="H2328" s="14">
        <f>VLOOKUP(A2328,'Data _Transformation'!A2327:Q4656,8,FALSE)</f>
        <v>1</v>
      </c>
      <c r="I2328" s="14" t="str">
        <f>VLOOKUP(A2328,'Data _Transformation'!A2327:Q4656,9,FALSE)</f>
        <v>Nonsmoker</v>
      </c>
      <c r="J2328" s="14" t="str">
        <f>VLOOKUP(A2328,'Data _Transformation'!A2327:Q4656,10,FALSE)</f>
        <v>Under weight</v>
      </c>
      <c r="K2328" s="14" t="str">
        <f>VLOOKUP(A2328,'Data _Transformation'!A2327:Q4656,11,FALSE)</f>
        <v>Prediabetes</v>
      </c>
      <c r="L2328" s="39">
        <f>VLOOKUP(A2328,'Data _Transformation'!A2327:Q4656,12,FALSE)</f>
        <v>21753</v>
      </c>
      <c r="M2328" s="40">
        <f>VLOOKUP(A2328,'Data _Transformation'!A2327:Q4656,13,FALSE)</f>
        <v>48824.45</v>
      </c>
      <c r="N2328" s="14" t="str">
        <f>VLOOKUP(A2328,'Data _Transformation'!A2327:Q4656,14,FALSE)</f>
        <v>tier - 2</v>
      </c>
      <c r="O2328" s="14" t="str">
        <f>VLOOKUP(A2328,'Data _Transformation'!A2327:Q4656,15,FALSE)</f>
        <v>tier - 1</v>
      </c>
      <c r="P2328" s="14" t="str">
        <f>VLOOKUP(A2328,'Data _Transformation'!A2327:Q4656,16,0)</f>
        <v>R1011</v>
      </c>
      <c r="Q2328" s="42">
        <f>VLOOKUP(A2328,'Data _Transformation'!A2327:Q4656,17,0)</f>
        <v>63</v>
      </c>
    </row>
    <row r="2329" spans="1:17" ht="15.6" x14ac:dyDescent="0.3">
      <c r="A2329" s="41" t="s">
        <v>69</v>
      </c>
      <c r="B2329" s="14" t="str">
        <f>VLOOKUP(A2329,'Data _Transformation'!A2328:Q4657,2,FALSE)</f>
        <v xml:space="preserve">  Evan P</v>
      </c>
      <c r="C2329" s="14">
        <f>VLOOKUP(A2329,'Data _Transformation'!A2328:Q4657,3,FALSE)</f>
        <v>17.600000000000001</v>
      </c>
      <c r="D2329" s="14">
        <f>VLOOKUP(A2329,'Data _Transformation'!A2328:Q4657,4,FALSE)</f>
        <v>4.3899999999999997</v>
      </c>
      <c r="E2329" s="14" t="str">
        <f>VLOOKUP(A2329,'Data _Transformation'!A2328:Q4657,5,FALSE)</f>
        <v>No</v>
      </c>
      <c r="F2329" s="14" t="str">
        <f>VLOOKUP(A2329,'Data _Transformation'!A2328:Q4657,6,FALSE)</f>
        <v>No</v>
      </c>
      <c r="G2329" s="14" t="str">
        <f>VLOOKUP(A2329,'Data _Transformation'!A2328:Q4657,7,FALSE)</f>
        <v>No</v>
      </c>
      <c r="H2329" s="14">
        <f>VLOOKUP(A2329,'Data _Transformation'!A2328:Q4657,8,FALSE)</f>
        <v>1</v>
      </c>
      <c r="I2329" s="14" t="str">
        <f>VLOOKUP(A2329,'Data _Transformation'!A2328:Q4657,9,FALSE)</f>
        <v>Nonsmoker</v>
      </c>
      <c r="J2329" s="14" t="str">
        <f>VLOOKUP(A2329,'Data _Transformation'!A2328:Q4657,10,FALSE)</f>
        <v>Under weight</v>
      </c>
      <c r="K2329" s="14" t="str">
        <f>VLOOKUP(A2329,'Data _Transformation'!A2328:Q4657,11,FALSE)</f>
        <v>Normal</v>
      </c>
      <c r="L2329" s="39">
        <f>VLOOKUP(A2329,'Data _Transformation'!A2328:Q4657,12,FALSE)</f>
        <v>28853</v>
      </c>
      <c r="M2329" s="40">
        <f>VLOOKUP(A2329,'Data _Transformation'!A2328:Q4657,13,FALSE)</f>
        <v>48885.14</v>
      </c>
      <c r="N2329" s="14" t="str">
        <f>VLOOKUP(A2329,'Data _Transformation'!A2328:Q4657,14,FALSE)</f>
        <v>tier - 1</v>
      </c>
      <c r="O2329" s="14" t="str">
        <f>VLOOKUP(A2329,'Data _Transformation'!A2328:Q4657,15,FALSE)</f>
        <v>tier - 2</v>
      </c>
      <c r="P2329" s="14" t="str">
        <f>VLOOKUP(A2329,'Data _Transformation'!A2328:Q4657,16,0)</f>
        <v>R1013</v>
      </c>
      <c r="Q2329" s="42">
        <f>VLOOKUP(A2329,'Data _Transformation'!A2328:Q4657,17,0)</f>
        <v>44</v>
      </c>
    </row>
    <row r="2330" spans="1:17" ht="15.6" x14ac:dyDescent="0.3">
      <c r="A2330" s="52" t="s">
        <v>56</v>
      </c>
      <c r="B2330" s="53" t="str">
        <f>VLOOKUP(A2330,'Data _Transformation'!A2329:Q4658,2,FALSE)</f>
        <v xml:space="preserve">  Aaron K</v>
      </c>
      <c r="C2330" s="53">
        <f>VLOOKUP(A2330,'Data _Transformation'!A2329:Q4658,3,FALSE)</f>
        <v>17.579999999999998</v>
      </c>
      <c r="D2330" s="53">
        <f>VLOOKUP(A2330,'Data _Transformation'!A2329:Q4658,4,FALSE)</f>
        <v>4.51</v>
      </c>
      <c r="E2330" s="53" t="str">
        <f>VLOOKUP(A2330,'Data _Transformation'!A2329:Q4658,5,FALSE)</f>
        <v>No</v>
      </c>
      <c r="F2330" s="53" t="str">
        <f>VLOOKUP(A2330,'Data _Transformation'!A2329:Q4658,6,FALSE)</f>
        <v>No</v>
      </c>
      <c r="G2330" s="53" t="str">
        <f>VLOOKUP(A2330,'Data _Transformation'!A2329:Q4658,7,FALSE)</f>
        <v>No</v>
      </c>
      <c r="H2330" s="53">
        <f>VLOOKUP(A2330,'Data _Transformation'!A2329:Q4658,8,FALSE)</f>
        <v>1</v>
      </c>
      <c r="I2330" s="53" t="str">
        <f>VLOOKUP(A2330,'Data _Transformation'!A2329:Q4658,9,FALSE)</f>
        <v>Nonsmoker</v>
      </c>
      <c r="J2330" s="53" t="str">
        <f>VLOOKUP(A2330,'Data _Transformation'!A2329:Q4658,10,FALSE)</f>
        <v>Under weight</v>
      </c>
      <c r="K2330" s="53" t="str">
        <f>VLOOKUP(A2330,'Data _Transformation'!A2329:Q4658,11,FALSE)</f>
        <v>Normal</v>
      </c>
      <c r="L2330" s="54">
        <f>VLOOKUP(A2330,'Data _Transformation'!A2329:Q4658,12,FALSE)</f>
        <v>23258</v>
      </c>
      <c r="M2330" s="55">
        <f>VLOOKUP(A2330,'Data _Transformation'!A2329:Q4658,13,FALSE)</f>
        <v>48970.25</v>
      </c>
      <c r="N2330" s="53" t="str">
        <f>VLOOKUP(A2330,'Data _Transformation'!A2329:Q4658,14,FALSE)</f>
        <v>tier - 1</v>
      </c>
      <c r="O2330" s="53" t="str">
        <f>VLOOKUP(A2330,'Data _Transformation'!A2329:Q4658,15,FALSE)</f>
        <v>tier - 2</v>
      </c>
      <c r="P2330" s="53" t="str">
        <f>VLOOKUP(A2330,'Data _Transformation'!A2329:Q4658,16,0)</f>
        <v>R1013</v>
      </c>
      <c r="Q2330" s="56">
        <f>VLOOKUP(A2330,'Data _Transformation'!A2329:Q4658,17,0)</f>
        <v>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Data cleaning</vt:lpstr>
      <vt:lpstr>Split_Neames</vt:lpstr>
      <vt:lpstr>Data _Transformation</vt:lpstr>
      <vt:lpstr>Analysis using pie</vt:lpstr>
      <vt:lpstr>Analysis using coloumn</vt:lpstr>
      <vt:lpstr>Analysis using line</vt:lpstr>
      <vt:lpstr>Dashboard</vt:lpstr>
      <vt:lpstr>Healthcare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lisniassis4@gmail.com</cp:lastModifiedBy>
  <dcterms:created xsi:type="dcterms:W3CDTF">2015-06-05T18:17:20Z</dcterms:created>
  <dcterms:modified xsi:type="dcterms:W3CDTF">2026-09-13T14:38:33Z</dcterms:modified>
</cp:coreProperties>
</file>